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umu" sheetId="26" r:id="rId1"/>
    <sheet name="nwm" sheetId="19" r:id="rId2"/>
    <sheet name="swm" sheetId="12" r:id="rId3"/>
    <sheet name="winter" sheetId="23" r:id="rId4"/>
    <sheet name="hot" sheetId="6" r:id="rId5"/>
    <sheet name="jun18" sheetId="4" r:id="rId6"/>
    <sheet name="jul18" sheetId="5" r:id="rId7"/>
    <sheet name="Aug18" sheetId="7" r:id="rId8"/>
    <sheet name="sept18" sheetId="10" r:id="rId9"/>
    <sheet name="Oct18" sheetId="13" r:id="rId10"/>
    <sheet name="Nov18" sheetId="15" r:id="rId11"/>
    <sheet name="dec18" sheetId="17" r:id="rId12"/>
    <sheet name="jan19" sheetId="20" r:id="rId13"/>
    <sheet name="feb19" sheetId="21" r:id="rId14"/>
    <sheet name="mar19" sheetId="22" r:id="rId15"/>
    <sheet name="apr19" sheetId="24" r:id="rId16"/>
    <sheet name="may19" sheetId="25" r:id="rId17"/>
  </sheets>
  <definedNames>
    <definedName name="_xlnm._FilterDatabase" localSheetId="15" hidden="1">'apr19'!$A$1:$AM$53</definedName>
    <definedName name="_xlnm._FilterDatabase" localSheetId="7" hidden="1">'Aug18'!$A$1:$AM$53</definedName>
    <definedName name="_xlnm._FilterDatabase" localSheetId="0" hidden="1">cumu!$A$3:$AE$55</definedName>
    <definedName name="_xlnm._FilterDatabase" localSheetId="11" hidden="1">'dec18'!$A$1:$AM$53</definedName>
    <definedName name="_xlnm._FilterDatabase" localSheetId="13" hidden="1">'feb19'!$A$1:$AJ$53</definedName>
    <definedName name="_xlnm._FilterDatabase" localSheetId="4" hidden="1">hot!$A$2:$V$54</definedName>
    <definedName name="_xlnm._FilterDatabase" localSheetId="12" hidden="1">'jan19'!$A$1:$AM$53</definedName>
    <definedName name="_xlnm._FilterDatabase" localSheetId="6" hidden="1">'jul18'!$A$1:$AL$53</definedName>
    <definedName name="_xlnm._FilterDatabase" localSheetId="5" hidden="1">'jun18'!$A$1:$AH$53</definedName>
    <definedName name="_xlnm._FilterDatabase" localSheetId="14" hidden="1">'mar19'!$A$1:$AM$53</definedName>
    <definedName name="_xlnm._FilterDatabase" localSheetId="16" hidden="1">'may19'!$A$1:$AK$53</definedName>
    <definedName name="_xlnm._FilterDatabase" localSheetId="10" hidden="1">'Nov18'!$A$1:$AL$53</definedName>
    <definedName name="_xlnm._FilterDatabase" localSheetId="1" hidden="1">nwm!$A$2:$L$54</definedName>
    <definedName name="_xlnm._FilterDatabase" localSheetId="9" hidden="1">'Oct18'!$A$1:$AM$53</definedName>
    <definedName name="_xlnm._FilterDatabase" localSheetId="8" hidden="1">sept18!$A$1:$AL$53</definedName>
    <definedName name="_xlnm._FilterDatabase" localSheetId="2" hidden="1">swm!$A$2:$X$54</definedName>
    <definedName name="_xlnm._FilterDatabase" localSheetId="3" hidden="1">winter!$A$2:$K$54</definedName>
    <definedName name="_xlnm.Print_Area" localSheetId="15">'apr19'!$A$1:$AJ$53</definedName>
    <definedName name="_xlnm.Print_Area" localSheetId="7">'Aug18'!$A$1:$AK$53</definedName>
    <definedName name="_xlnm.Print_Area" localSheetId="0">cumu!$A$1:$W$55</definedName>
    <definedName name="_xlnm.Print_Area" localSheetId="11">'dec18'!$A$1:$AK$53</definedName>
    <definedName name="_xlnm.Print_Area" localSheetId="13">'feb19'!$A$1:$AG$53</definedName>
    <definedName name="_xlnm.Print_Area" localSheetId="4">hot!$A$1:$U$54</definedName>
    <definedName name="_xlnm.Print_Area" localSheetId="12">'jan19'!$A$1:$AJ$53</definedName>
    <definedName name="_xlnm.Print_Area" localSheetId="6">'jul18'!$A$1:$AK$53</definedName>
    <definedName name="_xlnm.Print_Area" localSheetId="5">'jun18'!$A$1:$AI$53</definedName>
    <definedName name="_xlnm.Print_Area" localSheetId="14">'mar19'!$A$1:$AJ$53</definedName>
    <definedName name="_xlnm.Print_Area" localSheetId="16">'may19'!$A$1:$AK$53</definedName>
    <definedName name="_xlnm.Print_Area" localSheetId="10">'Nov18'!$A$1:$AJ$53</definedName>
    <definedName name="_xlnm.Print_Area" localSheetId="1">nwm!$A$1:$L$54</definedName>
    <definedName name="_xlnm.Print_Area" localSheetId="9">'Oct18'!$A$1:$AK$53</definedName>
    <definedName name="_xlnm.Print_Area" localSheetId="8">sept18!$A$1:$AJ$53</definedName>
    <definedName name="_xlnm.Print_Area" localSheetId="2">swm!$A$1:$V$54</definedName>
    <definedName name="_xlnm.Print_Area" localSheetId="3">winter!$A$1:$J$54</definedName>
    <definedName name="_xlnm.Print_Titles" localSheetId="15">'apr19'!$A:$B</definedName>
    <definedName name="_xlnm.Print_Titles" localSheetId="7">'Aug18'!$A:$B</definedName>
    <definedName name="_xlnm.Print_Titles" localSheetId="11">'dec18'!$A:$B</definedName>
    <definedName name="_xlnm.Print_Titles" localSheetId="13">'feb19'!$A:$B</definedName>
    <definedName name="_xlnm.Print_Titles" localSheetId="12">'jan19'!$A:$B</definedName>
    <definedName name="_xlnm.Print_Titles" localSheetId="6">'jul18'!$A:$B</definedName>
    <definedName name="_xlnm.Print_Titles" localSheetId="5">'jun18'!$A:$B</definedName>
    <definedName name="_xlnm.Print_Titles" localSheetId="14">'mar19'!$A:$B</definedName>
    <definedName name="_xlnm.Print_Titles" localSheetId="16">'may19'!$A:$B</definedName>
    <definedName name="_xlnm.Print_Titles" localSheetId="10">'Nov18'!$A:$B</definedName>
    <definedName name="_xlnm.Print_Titles" localSheetId="9">'Oct18'!$A:$B</definedName>
    <definedName name="_xlnm.Print_Titles" localSheetId="8">sept18!$A:$B</definedName>
  </definedNames>
  <calcPr calcId="124519"/>
</workbook>
</file>

<file path=xl/calcChain.xml><?xml version="1.0" encoding="utf-8"?>
<calcChain xmlns="http://schemas.openxmlformats.org/spreadsheetml/2006/main">
  <c r="I4" i="19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J3"/>
  <c r="I3"/>
  <c r="I53" s="1"/>
  <c r="I54" s="1"/>
  <c r="D53"/>
  <c r="E53"/>
  <c r="E54" s="1"/>
  <c r="F53"/>
  <c r="G53"/>
  <c r="G54" s="1"/>
  <c r="H53"/>
  <c r="H54" s="1"/>
  <c r="D54"/>
  <c r="F54"/>
  <c r="D54" i="26"/>
  <c r="D55" s="1"/>
  <c r="E54"/>
  <c r="E55" s="1"/>
  <c r="F54"/>
  <c r="F55" s="1"/>
  <c r="G54"/>
  <c r="H54"/>
  <c r="H55" s="1"/>
  <c r="K54"/>
  <c r="K55" s="1"/>
  <c r="L54"/>
  <c r="L55" s="1"/>
  <c r="G55"/>
  <c r="I4"/>
  <c r="J54" l="1"/>
  <c r="J55" s="1"/>
  <c r="J53" i="19"/>
  <c r="J54" s="1"/>
  <c r="AI3" i="17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2"/>
  <c r="D52"/>
  <c r="E52"/>
  <c r="E53" s="1"/>
  <c r="F52"/>
  <c r="G52"/>
  <c r="G53" s="1"/>
  <c r="H52"/>
  <c r="H53" s="1"/>
  <c r="I52"/>
  <c r="I53" s="1"/>
  <c r="J52"/>
  <c r="K52"/>
  <c r="K53" s="1"/>
  <c r="L52"/>
  <c r="M52"/>
  <c r="M53" s="1"/>
  <c r="N52"/>
  <c r="O52"/>
  <c r="O53" s="1"/>
  <c r="P52"/>
  <c r="Q52"/>
  <c r="Q53" s="1"/>
  <c r="R52"/>
  <c r="S52"/>
  <c r="S53" s="1"/>
  <c r="T52"/>
  <c r="T53" s="1"/>
  <c r="U52"/>
  <c r="U53" s="1"/>
  <c r="V52"/>
  <c r="V53" s="1"/>
  <c r="W52"/>
  <c r="W53" s="1"/>
  <c r="X52"/>
  <c r="X53" s="1"/>
  <c r="Y52"/>
  <c r="Y53" s="1"/>
  <c r="Z52"/>
  <c r="Z53" s="1"/>
  <c r="AA52"/>
  <c r="AA53" s="1"/>
  <c r="AB52"/>
  <c r="AC52"/>
  <c r="AC53" s="1"/>
  <c r="AD52"/>
  <c r="AE52"/>
  <c r="AE53" s="1"/>
  <c r="AF52"/>
  <c r="AF53" s="1"/>
  <c r="AG52"/>
  <c r="AG53" s="1"/>
  <c r="AH52"/>
  <c r="AH53" s="1"/>
  <c r="D53"/>
  <c r="F53"/>
  <c r="J53"/>
  <c r="L53"/>
  <c r="N53"/>
  <c r="P53"/>
  <c r="R53"/>
  <c r="AB53"/>
  <c r="AD53"/>
  <c r="I5" i="26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S52" i="15"/>
  <c r="S53" s="1"/>
  <c r="T52"/>
  <c r="T53" s="1"/>
  <c r="U52"/>
  <c r="V52"/>
  <c r="W52"/>
  <c r="W53" s="1"/>
  <c r="X52"/>
  <c r="X53" s="1"/>
  <c r="U53"/>
  <c r="V53"/>
  <c r="AN3"/>
  <c r="AO3" s="1"/>
  <c r="AN4"/>
  <c r="AO4" s="1"/>
  <c r="AN5"/>
  <c r="AO5"/>
  <c r="AN6"/>
  <c r="AO6"/>
  <c r="AN7"/>
  <c r="AO7"/>
  <c r="AN8"/>
  <c r="AO8"/>
  <c r="AN9"/>
  <c r="AO9"/>
  <c r="AN10"/>
  <c r="AO10"/>
  <c r="AN11"/>
  <c r="AO11"/>
  <c r="AN12"/>
  <c r="AO12"/>
  <c r="AN13"/>
  <c r="AO13"/>
  <c r="AN14"/>
  <c r="AO14"/>
  <c r="AN15"/>
  <c r="AO15"/>
  <c r="AN16"/>
  <c r="AO16"/>
  <c r="AN17"/>
  <c r="AO17"/>
  <c r="AN18"/>
  <c r="AO18"/>
  <c r="AN19"/>
  <c r="AO19"/>
  <c r="AN20"/>
  <c r="AO20"/>
  <c r="AN21"/>
  <c r="AO21"/>
  <c r="AN22"/>
  <c r="AO22"/>
  <c r="AN23"/>
  <c r="AO23"/>
  <c r="AN24"/>
  <c r="AO24"/>
  <c r="AN25"/>
  <c r="AO25"/>
  <c r="AN26"/>
  <c r="AO26"/>
  <c r="AN27"/>
  <c r="AO27"/>
  <c r="AN28"/>
  <c r="AO28"/>
  <c r="AN29"/>
  <c r="AO29"/>
  <c r="AN30"/>
  <c r="AO30"/>
  <c r="AN31"/>
  <c r="AO31"/>
  <c r="AN32"/>
  <c r="AO32"/>
  <c r="AN33"/>
  <c r="AO33"/>
  <c r="AN34"/>
  <c r="AO34"/>
  <c r="AN35"/>
  <c r="AO35"/>
  <c r="AN36"/>
  <c r="AO36"/>
  <c r="AN37"/>
  <c r="AO37"/>
  <c r="AN38"/>
  <c r="AO38"/>
  <c r="AN39"/>
  <c r="AO39"/>
  <c r="AN40"/>
  <c r="AO40"/>
  <c r="AN41"/>
  <c r="AO41"/>
  <c r="AN42"/>
  <c r="AO42"/>
  <c r="AN43"/>
  <c r="AO43"/>
  <c r="AN44"/>
  <c r="AO44"/>
  <c r="AN45"/>
  <c r="AO45"/>
  <c r="AN46"/>
  <c r="AO46"/>
  <c r="AN47"/>
  <c r="AO47"/>
  <c r="AN48"/>
  <c r="AO48"/>
  <c r="AN49"/>
  <c r="AO49"/>
  <c r="AN50"/>
  <c r="AO50"/>
  <c r="AN51"/>
  <c r="AO51"/>
  <c r="AN2"/>
  <c r="AO2" s="1"/>
  <c r="AA52" i="13"/>
  <c r="AA53" s="1"/>
  <c r="AB52"/>
  <c r="AB53" s="1"/>
  <c r="AC52"/>
  <c r="AC53" s="1"/>
  <c r="I54" i="26" l="1"/>
  <c r="I55" s="1"/>
  <c r="AI52" i="17"/>
  <c r="AI53" s="1"/>
  <c r="V9" i="26"/>
  <c r="I53" i="13"/>
  <c r="I52"/>
  <c r="J52"/>
  <c r="J53" s="1"/>
  <c r="K52"/>
  <c r="K53" s="1"/>
  <c r="D52"/>
  <c r="E52"/>
  <c r="F52"/>
  <c r="G52"/>
  <c r="H52"/>
  <c r="L52"/>
  <c r="M52"/>
  <c r="N52"/>
  <c r="O52"/>
  <c r="P52"/>
  <c r="Q52"/>
  <c r="R52"/>
  <c r="S52"/>
  <c r="T52"/>
  <c r="U52"/>
  <c r="V52"/>
  <c r="W52"/>
  <c r="X52"/>
  <c r="Y52"/>
  <c r="Z52"/>
  <c r="AD52"/>
  <c r="AE52"/>
  <c r="AF52"/>
  <c r="AG52"/>
  <c r="AH52"/>
  <c r="C53" i="19"/>
  <c r="C54" s="1"/>
  <c r="D53" i="12"/>
  <c r="E53"/>
  <c r="F53"/>
  <c r="G53"/>
  <c r="H53"/>
  <c r="I53"/>
  <c r="J53"/>
  <c r="K4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L3"/>
  <c r="K3"/>
  <c r="K53" s="1"/>
  <c r="V52" i="10"/>
  <c r="V53" s="1"/>
  <c r="J52"/>
  <c r="J53" s="1"/>
  <c r="L53" i="12" l="1"/>
  <c r="AE52" i="7"/>
  <c r="AF52"/>
  <c r="AF53" s="1"/>
  <c r="AG52"/>
  <c r="AG53" s="1"/>
  <c r="AH52"/>
  <c r="AE53"/>
  <c r="AH53"/>
  <c r="Y52" l="1"/>
  <c r="Y53" s="1"/>
  <c r="Z52"/>
  <c r="Z53" s="1"/>
  <c r="AA52"/>
  <c r="AB52"/>
  <c r="AC52"/>
  <c r="AC53" s="1"/>
  <c r="AD52"/>
  <c r="AD53" s="1"/>
  <c r="AA53"/>
  <c r="AB53"/>
  <c r="E52"/>
  <c r="F52"/>
  <c r="G52"/>
  <c r="H52"/>
  <c r="I52"/>
  <c r="J52"/>
  <c r="K52"/>
  <c r="L52"/>
  <c r="M52"/>
  <c r="N52"/>
  <c r="N53" s="1"/>
  <c r="O52"/>
  <c r="O53" s="1"/>
  <c r="P52"/>
  <c r="P53" s="1"/>
  <c r="Q52"/>
  <c r="Q53" s="1"/>
  <c r="R52"/>
  <c r="R53" s="1"/>
  <c r="S52"/>
  <c r="S53" s="1"/>
  <c r="T52"/>
  <c r="T53" s="1"/>
  <c r="U52"/>
  <c r="U53" s="1"/>
  <c r="V52"/>
  <c r="V53" s="1"/>
  <c r="W52"/>
  <c r="W53" s="1"/>
  <c r="X52"/>
  <c r="X53" s="1"/>
  <c r="E53"/>
  <c r="F53"/>
  <c r="G53"/>
  <c r="H53"/>
  <c r="I53"/>
  <c r="J53"/>
  <c r="K53"/>
  <c r="L53"/>
  <c r="M53"/>
  <c r="D52"/>
  <c r="D53" s="1"/>
  <c r="H57" i="4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56"/>
  <c r="V6" i="26"/>
  <c r="I99" i="4" l="1"/>
  <c r="I87"/>
  <c r="I79"/>
  <c r="I71"/>
  <c r="I63"/>
  <c r="I56"/>
  <c r="I100"/>
  <c r="I88"/>
  <c r="I84"/>
  <c r="I76"/>
  <c r="I72"/>
  <c r="I68"/>
  <c r="I64"/>
  <c r="I60"/>
  <c r="I107"/>
  <c r="I95"/>
  <c r="I83"/>
  <c r="I67"/>
  <c r="I59"/>
  <c r="I104"/>
  <c r="I96"/>
  <c r="I80"/>
  <c r="I105"/>
  <c r="I101"/>
  <c r="I97"/>
  <c r="I93"/>
  <c r="I89"/>
  <c r="I85"/>
  <c r="I81"/>
  <c r="I77"/>
  <c r="I73"/>
  <c r="I69"/>
  <c r="I65"/>
  <c r="I61"/>
  <c r="I57"/>
  <c r="I103"/>
  <c r="I91"/>
  <c r="I75"/>
  <c r="I92"/>
  <c r="I106"/>
  <c r="I102"/>
  <c r="I98"/>
  <c r="I94"/>
  <c r="I90"/>
  <c r="I86"/>
  <c r="I82"/>
  <c r="I78"/>
  <c r="I74"/>
  <c r="I70"/>
  <c r="I66"/>
  <c r="I62"/>
  <c r="I58"/>
  <c r="V7" i="26"/>
  <c r="V5"/>
  <c r="AE52" i="4"/>
  <c r="AE53" s="1"/>
  <c r="AF52"/>
  <c r="AF53" s="1"/>
  <c r="AD52"/>
  <c r="AD53" s="1"/>
  <c r="AC52"/>
  <c r="AC53" s="1"/>
  <c r="Z52"/>
  <c r="Z53" s="1"/>
  <c r="AA52"/>
  <c r="AA53" s="1"/>
  <c r="AB52"/>
  <c r="AB53" s="1"/>
  <c r="X52" l="1"/>
  <c r="X53" s="1"/>
  <c r="Y52"/>
  <c r="Y53" s="1"/>
  <c r="W52"/>
  <c r="W53" s="1"/>
  <c r="U52"/>
  <c r="U53" s="1"/>
  <c r="V52"/>
  <c r="V53" s="1"/>
  <c r="R52"/>
  <c r="R53" s="1"/>
  <c r="S52"/>
  <c r="S53" s="1"/>
  <c r="T52"/>
  <c r="T53" s="1"/>
  <c r="N52"/>
  <c r="N53" s="1"/>
  <c r="O52"/>
  <c r="O53" s="1"/>
  <c r="V4" i="26" l="1"/>
  <c r="E52" i="4" l="1"/>
  <c r="E53" s="1"/>
  <c r="F52"/>
  <c r="F53" s="1"/>
  <c r="G52"/>
  <c r="H52"/>
  <c r="H53" s="1"/>
  <c r="I52"/>
  <c r="I53" s="1"/>
  <c r="J52"/>
  <c r="J53" s="1"/>
  <c r="K52"/>
  <c r="L52"/>
  <c r="L53" s="1"/>
  <c r="M52"/>
  <c r="M53" s="1"/>
  <c r="G53"/>
  <c r="K53"/>
  <c r="D52"/>
  <c r="D53" s="1"/>
  <c r="AI2" i="25"/>
  <c r="AJ2" s="1"/>
  <c r="E52"/>
  <c r="F52"/>
  <c r="G52"/>
  <c r="H52"/>
  <c r="H53" s="1"/>
  <c r="I52"/>
  <c r="J52"/>
  <c r="K52"/>
  <c r="K53" s="1"/>
  <c r="L52"/>
  <c r="L53" s="1"/>
  <c r="M52"/>
  <c r="N52"/>
  <c r="O52"/>
  <c r="O53" s="1"/>
  <c r="P52"/>
  <c r="P53" s="1"/>
  <c r="Q52"/>
  <c r="R52"/>
  <c r="S52"/>
  <c r="S53" s="1"/>
  <c r="T52"/>
  <c r="T53" s="1"/>
  <c r="U52"/>
  <c r="V52"/>
  <c r="V53" s="1"/>
  <c r="W52"/>
  <c r="X52"/>
  <c r="X53" s="1"/>
  <c r="Y52"/>
  <c r="Z52"/>
  <c r="AA52"/>
  <c r="AB52"/>
  <c r="AB53" s="1"/>
  <c r="AC52"/>
  <c r="AD52"/>
  <c r="AE52"/>
  <c r="AF52"/>
  <c r="AF53" s="1"/>
  <c r="AG52"/>
  <c r="AH52"/>
  <c r="AH53" s="1"/>
  <c r="E53"/>
  <c r="F53"/>
  <c r="G53"/>
  <c r="I53"/>
  <c r="J53"/>
  <c r="M53"/>
  <c r="N53"/>
  <c r="Q53"/>
  <c r="R53"/>
  <c r="U53"/>
  <c r="W53"/>
  <c r="Y53"/>
  <c r="Z53"/>
  <c r="AA53"/>
  <c r="AC53"/>
  <c r="AD53"/>
  <c r="AE53"/>
  <c r="AG53"/>
  <c r="J3" i="6"/>
  <c r="Z55" i="7" l="1"/>
  <c r="AB56" i="13"/>
  <c r="H55" i="15"/>
  <c r="Z55" i="24"/>
  <c r="P4" i="19"/>
  <c r="Q4"/>
  <c r="R4"/>
  <c r="P5"/>
  <c r="Q5"/>
  <c r="R5"/>
  <c r="P6"/>
  <c r="Q6"/>
  <c r="R6"/>
  <c r="P7"/>
  <c r="Q7"/>
  <c r="R7"/>
  <c r="P8"/>
  <c r="Q8"/>
  <c r="R8"/>
  <c r="P9"/>
  <c r="Q9"/>
  <c r="R9"/>
  <c r="P10"/>
  <c r="Q10"/>
  <c r="R10"/>
  <c r="P11"/>
  <c r="Q11"/>
  <c r="R11"/>
  <c r="P12"/>
  <c r="Q12"/>
  <c r="R12"/>
  <c r="P13"/>
  <c r="Q13"/>
  <c r="R13"/>
  <c r="P14"/>
  <c r="Q14"/>
  <c r="R14"/>
  <c r="P15"/>
  <c r="Q15"/>
  <c r="R15"/>
  <c r="P16"/>
  <c r="Q16"/>
  <c r="R16"/>
  <c r="P17"/>
  <c r="Q17"/>
  <c r="R17"/>
  <c r="P18"/>
  <c r="Q18"/>
  <c r="R18"/>
  <c r="P19"/>
  <c r="Q19"/>
  <c r="R19"/>
  <c r="P20"/>
  <c r="Q20"/>
  <c r="R20"/>
  <c r="P21"/>
  <c r="Q21"/>
  <c r="R21"/>
  <c r="P22"/>
  <c r="Q22"/>
  <c r="R22"/>
  <c r="P23"/>
  <c r="Q23"/>
  <c r="R23"/>
  <c r="P24"/>
  <c r="Q24"/>
  <c r="R24"/>
  <c r="P25"/>
  <c r="Q25"/>
  <c r="R25"/>
  <c r="P26"/>
  <c r="Q26"/>
  <c r="R26"/>
  <c r="P27"/>
  <c r="Q27"/>
  <c r="R27"/>
  <c r="P28"/>
  <c r="Q28"/>
  <c r="R28"/>
  <c r="P29"/>
  <c r="Q29"/>
  <c r="R29"/>
  <c r="P30"/>
  <c r="Q30"/>
  <c r="R30"/>
  <c r="P31"/>
  <c r="Q31"/>
  <c r="R31"/>
  <c r="P32"/>
  <c r="Q32"/>
  <c r="R32"/>
  <c r="P33"/>
  <c r="Q33"/>
  <c r="R33"/>
  <c r="P34"/>
  <c r="Q34"/>
  <c r="R34"/>
  <c r="P35"/>
  <c r="Q35"/>
  <c r="R35"/>
  <c r="P36"/>
  <c r="Q36"/>
  <c r="R36"/>
  <c r="P37"/>
  <c r="Q37"/>
  <c r="R37"/>
  <c r="P38"/>
  <c r="Q38"/>
  <c r="R38"/>
  <c r="P39"/>
  <c r="Q39"/>
  <c r="R39"/>
  <c r="P40"/>
  <c r="Q40"/>
  <c r="R40"/>
  <c r="P41"/>
  <c r="Q41"/>
  <c r="R41"/>
  <c r="P42"/>
  <c r="Q42"/>
  <c r="R42"/>
  <c r="P43"/>
  <c r="Q43"/>
  <c r="R43"/>
  <c r="P44"/>
  <c r="Q44"/>
  <c r="R44"/>
  <c r="P45"/>
  <c r="Q45"/>
  <c r="R45"/>
  <c r="P46"/>
  <c r="Q46"/>
  <c r="R46"/>
  <c r="P47"/>
  <c r="Q47"/>
  <c r="R47"/>
  <c r="P48"/>
  <c r="Q48"/>
  <c r="R48"/>
  <c r="P49"/>
  <c r="Q49"/>
  <c r="R49"/>
  <c r="P50"/>
  <c r="Q50"/>
  <c r="R50"/>
  <c r="P51"/>
  <c r="Q51"/>
  <c r="R51"/>
  <c r="P52"/>
  <c r="Q52"/>
  <c r="R52"/>
  <c r="R3"/>
  <c r="Q3"/>
  <c r="P3"/>
  <c r="K52" l="1"/>
  <c r="K54" l="1"/>
  <c r="K53"/>
  <c r="AC52" i="15" l="1"/>
  <c r="AC53" s="1"/>
  <c r="Y52"/>
  <c r="Y53" s="1"/>
  <c r="Z52"/>
  <c r="AA52"/>
  <c r="AA53" s="1"/>
  <c r="AB52"/>
  <c r="AB53" s="1"/>
  <c r="Z53"/>
  <c r="R52"/>
  <c r="R53" s="1"/>
  <c r="Q18" i="6"/>
  <c r="R18"/>
  <c r="S18"/>
  <c r="P18"/>
  <c r="P52" i="15" l="1"/>
  <c r="P53" s="1"/>
  <c r="Q52"/>
  <c r="Q53" s="1"/>
  <c r="G52"/>
  <c r="G53" s="1"/>
  <c r="H52"/>
  <c r="H53" s="1"/>
  <c r="I52"/>
  <c r="I53" s="1"/>
  <c r="AG53" i="13"/>
  <c r="AH53"/>
  <c r="AD53"/>
  <c r="AE53"/>
  <c r="AF53"/>
  <c r="Z53"/>
  <c r="Y53"/>
  <c r="X53" l="1"/>
  <c r="M53"/>
  <c r="N53"/>
  <c r="P53"/>
  <c r="Q53"/>
  <c r="R53"/>
  <c r="S53"/>
  <c r="T53"/>
  <c r="U53"/>
  <c r="V53"/>
  <c r="W53"/>
  <c r="O53"/>
  <c r="L53"/>
  <c r="G53"/>
  <c r="H53"/>
  <c r="U4" i="12" l="1"/>
  <c r="U5"/>
  <c r="U6"/>
  <c r="U3"/>
  <c r="E53" i="13"/>
  <c r="AE52" i="10"/>
  <c r="AE53" s="1"/>
  <c r="AF52"/>
  <c r="AF53" s="1"/>
  <c r="AG52"/>
  <c r="AG53" s="1"/>
  <c r="AA52"/>
  <c r="AA53" s="1"/>
  <c r="AB52"/>
  <c r="AB53" s="1"/>
  <c r="AC52"/>
  <c r="AC53" s="1"/>
  <c r="AD52"/>
  <c r="AD53" s="1"/>
  <c r="T52"/>
  <c r="T53" s="1"/>
  <c r="U52"/>
  <c r="U53" s="1"/>
  <c r="W52"/>
  <c r="W53" s="1"/>
  <c r="X52"/>
  <c r="X53" s="1"/>
  <c r="Y52"/>
  <c r="Y53" s="1"/>
  <c r="Z52"/>
  <c r="Z53" s="1"/>
  <c r="P52"/>
  <c r="P53" s="1"/>
  <c r="Q52"/>
  <c r="Q53" s="1"/>
  <c r="R52"/>
  <c r="R53" s="1"/>
  <c r="S52"/>
  <c r="S53" s="1"/>
  <c r="M52"/>
  <c r="M53" s="1"/>
  <c r="N52"/>
  <c r="N53" s="1"/>
  <c r="O52"/>
  <c r="O53" s="1"/>
  <c r="I52" l="1"/>
  <c r="I53" s="1"/>
  <c r="K52"/>
  <c r="K53" s="1"/>
  <c r="L52"/>
  <c r="L53" s="1"/>
  <c r="F52" l="1"/>
  <c r="F53" s="1"/>
  <c r="G52"/>
  <c r="G53" s="1"/>
  <c r="H52"/>
  <c r="H53" s="1"/>
  <c r="D52"/>
  <c r="D53" s="1"/>
  <c r="E52"/>
  <c r="E53" s="1"/>
  <c r="AC52" i="5"/>
  <c r="AC53" s="1"/>
  <c r="AD52"/>
  <c r="AD53" s="1"/>
  <c r="AE52"/>
  <c r="AE53" s="1"/>
  <c r="AF52"/>
  <c r="AF53" s="1"/>
  <c r="AG52"/>
  <c r="AG53" s="1"/>
  <c r="AH52"/>
  <c r="AH53" s="1"/>
  <c r="AI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 l="1"/>
  <c r="AI53" s="1"/>
  <c r="AA52"/>
  <c r="AA53" s="1"/>
  <c r="AB52"/>
  <c r="AB53" s="1"/>
  <c r="W52"/>
  <c r="W53" s="1"/>
  <c r="X52"/>
  <c r="X53" s="1"/>
  <c r="Y52"/>
  <c r="Y53" s="1"/>
  <c r="Z52"/>
  <c r="Z53" s="1"/>
  <c r="S52"/>
  <c r="S53" s="1"/>
  <c r="T52"/>
  <c r="T53" s="1"/>
  <c r="U52"/>
  <c r="U53" s="1"/>
  <c r="I52"/>
  <c r="I53" s="1"/>
  <c r="J52"/>
  <c r="J53" s="1"/>
  <c r="K52"/>
  <c r="K53" s="1"/>
  <c r="L52"/>
  <c r="L53" s="1"/>
  <c r="M52"/>
  <c r="M53" s="1"/>
  <c r="N52"/>
  <c r="N53" s="1"/>
  <c r="O52"/>
  <c r="O53" s="1"/>
  <c r="P52"/>
  <c r="P53" s="1"/>
  <c r="Q52"/>
  <c r="Q53" s="1"/>
  <c r="R52"/>
  <c r="R53" s="1"/>
  <c r="E52"/>
  <c r="E53" s="1"/>
  <c r="F52"/>
  <c r="F53" s="1"/>
  <c r="G52"/>
  <c r="G53" s="1"/>
  <c r="H52"/>
  <c r="H53" s="1"/>
  <c r="D52"/>
  <c r="D53" s="1"/>
  <c r="AH3" i="4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2"/>
  <c r="P52"/>
  <c r="P53" s="1"/>
  <c r="Q52"/>
  <c r="Q53" s="1"/>
  <c r="AG52"/>
  <c r="AG53" s="1"/>
  <c r="AI2" l="1"/>
  <c r="AI40"/>
  <c r="AI28"/>
  <c r="AI12"/>
  <c r="AI49"/>
  <c r="AI45"/>
  <c r="AI41"/>
  <c r="AI37"/>
  <c r="AI33"/>
  <c r="AI29"/>
  <c r="AI25"/>
  <c r="AI21"/>
  <c r="AI17"/>
  <c r="AI13"/>
  <c r="AI9"/>
  <c r="AI5"/>
  <c r="AI48"/>
  <c r="AI36"/>
  <c r="AI24"/>
  <c r="AI16"/>
  <c r="AI50"/>
  <c r="AI46"/>
  <c r="AI42"/>
  <c r="AI38"/>
  <c r="AI34"/>
  <c r="AI30"/>
  <c r="AI26"/>
  <c r="AI22"/>
  <c r="AI18"/>
  <c r="AI14"/>
  <c r="AI10"/>
  <c r="AI6"/>
  <c r="AI44"/>
  <c r="AI32"/>
  <c r="AI20"/>
  <c r="AI8"/>
  <c r="AI4"/>
  <c r="AI51"/>
  <c r="AI47"/>
  <c r="AI43"/>
  <c r="AI39"/>
  <c r="AI35"/>
  <c r="AI31"/>
  <c r="AI27"/>
  <c r="AI23"/>
  <c r="AI19"/>
  <c r="AI15"/>
  <c r="AI11"/>
  <c r="AI7"/>
  <c r="AI3"/>
  <c r="AH52"/>
  <c r="Q21" i="26"/>
  <c r="AH53" i="4" l="1"/>
  <c r="D53" i="6"/>
  <c r="D54" s="1"/>
  <c r="E53"/>
  <c r="E54" s="1"/>
  <c r="F53"/>
  <c r="F54" s="1"/>
  <c r="G53"/>
  <c r="G54" s="1"/>
  <c r="H53"/>
  <c r="H54" s="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3"/>
  <c r="C54" i="26"/>
  <c r="U8"/>
  <c r="T8"/>
  <c r="T12" s="1"/>
  <c r="S8"/>
  <c r="S12" s="1"/>
  <c r="R8"/>
  <c r="R12" s="1"/>
  <c r="D52" i="25"/>
  <c r="D53" s="1"/>
  <c r="T17" i="6"/>
  <c r="T16"/>
  <c r="T15"/>
  <c r="T13"/>
  <c r="T12"/>
  <c r="T10"/>
  <c r="T9"/>
  <c r="T8"/>
  <c r="T6"/>
  <c r="T5"/>
  <c r="T4"/>
  <c r="T3"/>
  <c r="U12" i="26" l="1"/>
  <c r="V12" s="1"/>
  <c r="V11"/>
  <c r="V10"/>
  <c r="K21" i="6"/>
  <c r="K17"/>
  <c r="K13"/>
  <c r="K9"/>
  <c r="K7"/>
  <c r="K5"/>
  <c r="K52"/>
  <c r="K50"/>
  <c r="K48"/>
  <c r="K46"/>
  <c r="K44"/>
  <c r="K42"/>
  <c r="K19"/>
  <c r="K15"/>
  <c r="K11"/>
  <c r="V8" i="26"/>
  <c r="C55"/>
  <c r="I53" i="6"/>
  <c r="I54" s="1"/>
  <c r="K40"/>
  <c r="K38"/>
  <c r="K36"/>
  <c r="K34"/>
  <c r="K32"/>
  <c r="K30"/>
  <c r="K28"/>
  <c r="K26"/>
  <c r="K24"/>
  <c r="K20"/>
  <c r="K18"/>
  <c r="K16"/>
  <c r="K14"/>
  <c r="K12"/>
  <c r="K10"/>
  <c r="K8"/>
  <c r="K6"/>
  <c r="K4"/>
  <c r="K51"/>
  <c r="K49"/>
  <c r="K47"/>
  <c r="K45"/>
  <c r="K43"/>
  <c r="K41"/>
  <c r="K39"/>
  <c r="K37"/>
  <c r="K35"/>
  <c r="K33"/>
  <c r="K31"/>
  <c r="K29"/>
  <c r="K27"/>
  <c r="K25"/>
  <c r="K23"/>
  <c r="K22"/>
  <c r="J53"/>
  <c r="K53" s="1"/>
  <c r="K3"/>
  <c r="J54" l="1"/>
  <c r="K54" s="1"/>
  <c r="C52" i="25"/>
  <c r="C53" s="1"/>
  <c r="AI51"/>
  <c r="AI50"/>
  <c r="AI49"/>
  <c r="AI48"/>
  <c r="AI47"/>
  <c r="AI46"/>
  <c r="AI45"/>
  <c r="AI44"/>
  <c r="AI43"/>
  <c r="AI42"/>
  <c r="AI41"/>
  <c r="AI40"/>
  <c r="AI39"/>
  <c r="AI38"/>
  <c r="AI37"/>
  <c r="AI36"/>
  <c r="AI35"/>
  <c r="AI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I5"/>
  <c r="AI4"/>
  <c r="AI3"/>
  <c r="D52" i="24"/>
  <c r="D53" s="1"/>
  <c r="E52"/>
  <c r="E53" s="1"/>
  <c r="F52"/>
  <c r="F53" s="1"/>
  <c r="G52"/>
  <c r="G53" s="1"/>
  <c r="H52"/>
  <c r="H53" s="1"/>
  <c r="I52"/>
  <c r="I53" s="1"/>
  <c r="J52"/>
  <c r="J53" s="1"/>
  <c r="K52"/>
  <c r="K53" s="1"/>
  <c r="L52"/>
  <c r="L53" s="1"/>
  <c r="M52"/>
  <c r="M53" s="1"/>
  <c r="N52"/>
  <c r="N53" s="1"/>
  <c r="O52"/>
  <c r="O53" s="1"/>
  <c r="P52"/>
  <c r="P53" s="1"/>
  <c r="Q52"/>
  <c r="Q53" s="1"/>
  <c r="R52"/>
  <c r="R53" s="1"/>
  <c r="S52"/>
  <c r="S53" s="1"/>
  <c r="T52"/>
  <c r="T53" s="1"/>
  <c r="U52"/>
  <c r="U53" s="1"/>
  <c r="V52"/>
  <c r="V53" s="1"/>
  <c r="W52"/>
  <c r="W53" s="1"/>
  <c r="X52"/>
  <c r="X53" s="1"/>
  <c r="Y52"/>
  <c r="Y53" s="1"/>
  <c r="Z52"/>
  <c r="Z53" s="1"/>
  <c r="AA52"/>
  <c r="AA53" s="1"/>
  <c r="AB52"/>
  <c r="AB53" s="1"/>
  <c r="AC52"/>
  <c r="AC53" s="1"/>
  <c r="AD52"/>
  <c r="AD53" s="1"/>
  <c r="AE52"/>
  <c r="AF52"/>
  <c r="AF53" s="1"/>
  <c r="AG52"/>
  <c r="AH52"/>
  <c r="AH53" s="1"/>
  <c r="AE53"/>
  <c r="AG53"/>
  <c r="AI52" i="25" l="1"/>
  <c r="AI53" s="1"/>
  <c r="AJ53" s="1"/>
  <c r="AJ6"/>
  <c r="AJ5"/>
  <c r="AJ19"/>
  <c r="AJ33"/>
  <c r="AJ37"/>
  <c r="AJ45"/>
  <c r="AJ49"/>
  <c r="AJ7"/>
  <c r="AJ10"/>
  <c r="AJ14"/>
  <c r="AJ18"/>
  <c r="AJ28"/>
  <c r="AJ36"/>
  <c r="AJ40"/>
  <c r="AJ44"/>
  <c r="AJ9"/>
  <c r="AJ17"/>
  <c r="AJ27"/>
  <c r="AJ31"/>
  <c r="AJ39"/>
  <c r="AJ47"/>
  <c r="AJ51"/>
  <c r="AJ16"/>
  <c r="AJ30"/>
  <c r="AJ34"/>
  <c r="AJ38"/>
  <c r="AJ42"/>
  <c r="AJ46"/>
  <c r="AJ50"/>
  <c r="AJ8"/>
  <c r="AJ23"/>
  <c r="AJ26"/>
  <c r="AJ29"/>
  <c r="AJ22"/>
  <c r="AJ13"/>
  <c r="AJ41"/>
  <c r="AJ15"/>
  <c r="AJ20"/>
  <c r="AJ11"/>
  <c r="AJ4"/>
  <c r="AJ12"/>
  <c r="AJ25"/>
  <c r="AJ48"/>
  <c r="AJ3"/>
  <c r="AJ21"/>
  <c r="AJ24"/>
  <c r="AJ32"/>
  <c r="AJ35"/>
  <c r="AJ43"/>
  <c r="C52" i="24"/>
  <c r="C53" s="1"/>
  <c r="AI51"/>
  <c r="AJ51" s="1"/>
  <c r="AI50"/>
  <c r="AJ50" s="1"/>
  <c r="AI49"/>
  <c r="AJ49" s="1"/>
  <c r="AI48"/>
  <c r="AJ48" s="1"/>
  <c r="AI47"/>
  <c r="AJ47" s="1"/>
  <c r="AI46"/>
  <c r="AJ46" s="1"/>
  <c r="AI45"/>
  <c r="AJ45" s="1"/>
  <c r="AI44"/>
  <c r="AJ44" s="1"/>
  <c r="AI43"/>
  <c r="AI42"/>
  <c r="AJ42" s="1"/>
  <c r="AI41"/>
  <c r="AJ41" s="1"/>
  <c r="AI40"/>
  <c r="AJ40" s="1"/>
  <c r="AI39"/>
  <c r="AI38"/>
  <c r="AJ38" s="1"/>
  <c r="AI37"/>
  <c r="AJ37" s="1"/>
  <c r="AI36"/>
  <c r="AJ36" s="1"/>
  <c r="AI35"/>
  <c r="AJ35" s="1"/>
  <c r="AI34"/>
  <c r="AJ34" s="1"/>
  <c r="AI33"/>
  <c r="AJ33" s="1"/>
  <c r="AI32"/>
  <c r="AJ32" s="1"/>
  <c r="AI31"/>
  <c r="AJ31" s="1"/>
  <c r="AI30"/>
  <c r="AJ30" s="1"/>
  <c r="AI29"/>
  <c r="AJ29" s="1"/>
  <c r="AI28"/>
  <c r="AI27"/>
  <c r="AJ27" s="1"/>
  <c r="AI26"/>
  <c r="AJ26" s="1"/>
  <c r="AI25"/>
  <c r="AJ25" s="1"/>
  <c r="AI24"/>
  <c r="AJ24" s="1"/>
  <c r="AI23"/>
  <c r="AJ23" s="1"/>
  <c r="AI22"/>
  <c r="AJ22" s="1"/>
  <c r="AI21"/>
  <c r="AI20"/>
  <c r="AJ20" s="1"/>
  <c r="AI19"/>
  <c r="AJ19" s="1"/>
  <c r="AI18"/>
  <c r="AJ18" s="1"/>
  <c r="AI17"/>
  <c r="AJ17" s="1"/>
  <c r="AI16"/>
  <c r="AJ16" s="1"/>
  <c r="AI15"/>
  <c r="AJ15" s="1"/>
  <c r="AI14"/>
  <c r="AJ14" s="1"/>
  <c r="AI13"/>
  <c r="AJ13" s="1"/>
  <c r="AI12"/>
  <c r="AJ12" s="1"/>
  <c r="AI11"/>
  <c r="AJ11" s="1"/>
  <c r="AI10"/>
  <c r="AJ10" s="1"/>
  <c r="AI9"/>
  <c r="AJ9" s="1"/>
  <c r="AI8"/>
  <c r="AJ8" s="1"/>
  <c r="AI7"/>
  <c r="AJ7" s="1"/>
  <c r="AI6"/>
  <c r="AJ6" s="1"/>
  <c r="AI5"/>
  <c r="AJ5" s="1"/>
  <c r="AI4"/>
  <c r="AJ4" s="1"/>
  <c r="AI3"/>
  <c r="AI2"/>
  <c r="AJ2" l="1"/>
  <c r="AI52"/>
  <c r="AI53" s="1"/>
  <c r="AJ52" i="25"/>
  <c r="AJ21" i="24"/>
  <c r="AJ43"/>
  <c r="AJ3"/>
  <c r="AJ28"/>
  <c r="AJ39"/>
  <c r="H3" i="23"/>
  <c r="G3"/>
  <c r="AJ52" i="24" l="1"/>
  <c r="AJ53"/>
  <c r="D52" i="22"/>
  <c r="D53" s="1"/>
  <c r="E52"/>
  <c r="F52"/>
  <c r="F53" s="1"/>
  <c r="G52"/>
  <c r="G53" s="1"/>
  <c r="H52"/>
  <c r="H53" s="1"/>
  <c r="I52"/>
  <c r="J52"/>
  <c r="J53" s="1"/>
  <c r="K52"/>
  <c r="K53" s="1"/>
  <c r="L52"/>
  <c r="L53" s="1"/>
  <c r="M52"/>
  <c r="N52"/>
  <c r="N53" s="1"/>
  <c r="O52"/>
  <c r="O53" s="1"/>
  <c r="P52"/>
  <c r="P53" s="1"/>
  <c r="Q52"/>
  <c r="R52"/>
  <c r="R53" s="1"/>
  <c r="S52"/>
  <c r="S53" s="1"/>
  <c r="T52"/>
  <c r="T53" s="1"/>
  <c r="U52"/>
  <c r="V52"/>
  <c r="V53" s="1"/>
  <c r="W52"/>
  <c r="W53" s="1"/>
  <c r="X52"/>
  <c r="X53" s="1"/>
  <c r="Y52"/>
  <c r="Z52"/>
  <c r="Z53" s="1"/>
  <c r="AA52"/>
  <c r="AA53" s="1"/>
  <c r="AB52"/>
  <c r="AB53" s="1"/>
  <c r="AC52"/>
  <c r="AD52"/>
  <c r="AD53" s="1"/>
  <c r="AE52"/>
  <c r="AF52"/>
  <c r="AF53" s="1"/>
  <c r="AG52"/>
  <c r="AH52"/>
  <c r="AH53" s="1"/>
  <c r="E53"/>
  <c r="I53"/>
  <c r="M53"/>
  <c r="Q53"/>
  <c r="U53"/>
  <c r="Y53"/>
  <c r="AC53"/>
  <c r="AE53"/>
  <c r="AG53"/>
  <c r="AI2" l="1"/>
  <c r="G4" i="23"/>
  <c r="I4" s="1"/>
  <c r="H4"/>
  <c r="G5"/>
  <c r="H5"/>
  <c r="G6"/>
  <c r="I6" s="1"/>
  <c r="H6"/>
  <c r="G7"/>
  <c r="H7"/>
  <c r="G8"/>
  <c r="I8" s="1"/>
  <c r="H8"/>
  <c r="G9"/>
  <c r="H9"/>
  <c r="G10"/>
  <c r="I10" s="1"/>
  <c r="H10"/>
  <c r="G11"/>
  <c r="H11"/>
  <c r="G12"/>
  <c r="I12" s="1"/>
  <c r="H12"/>
  <c r="G13"/>
  <c r="H13"/>
  <c r="G14"/>
  <c r="H14"/>
  <c r="G15"/>
  <c r="H15"/>
  <c r="G16"/>
  <c r="I16" s="1"/>
  <c r="H16"/>
  <c r="G17"/>
  <c r="H17"/>
  <c r="G18"/>
  <c r="I18" s="1"/>
  <c r="H18"/>
  <c r="G19"/>
  <c r="H19"/>
  <c r="G20"/>
  <c r="I20" s="1"/>
  <c r="H20"/>
  <c r="G21"/>
  <c r="H21"/>
  <c r="G22"/>
  <c r="I22" s="1"/>
  <c r="H22"/>
  <c r="G23"/>
  <c r="H23"/>
  <c r="G24"/>
  <c r="I24" s="1"/>
  <c r="H24"/>
  <c r="G25"/>
  <c r="H25"/>
  <c r="G26"/>
  <c r="I26" s="1"/>
  <c r="H26"/>
  <c r="G27"/>
  <c r="H27"/>
  <c r="G28"/>
  <c r="I28" s="1"/>
  <c r="H28"/>
  <c r="G29"/>
  <c r="H29"/>
  <c r="G30"/>
  <c r="I30" s="1"/>
  <c r="H30"/>
  <c r="G31"/>
  <c r="H31"/>
  <c r="G32"/>
  <c r="I32" s="1"/>
  <c r="H32"/>
  <c r="G33"/>
  <c r="H33"/>
  <c r="G34"/>
  <c r="I34" s="1"/>
  <c r="H34"/>
  <c r="G35"/>
  <c r="H35"/>
  <c r="G36"/>
  <c r="I36" s="1"/>
  <c r="H36"/>
  <c r="G37"/>
  <c r="H37"/>
  <c r="G38"/>
  <c r="I38" s="1"/>
  <c r="H38"/>
  <c r="G39"/>
  <c r="H39"/>
  <c r="G40"/>
  <c r="I40" s="1"/>
  <c r="H40"/>
  <c r="G41"/>
  <c r="H41"/>
  <c r="G42"/>
  <c r="I42" s="1"/>
  <c r="H42"/>
  <c r="G43"/>
  <c r="H43"/>
  <c r="G44"/>
  <c r="I44" s="1"/>
  <c r="H44"/>
  <c r="G45"/>
  <c r="H45"/>
  <c r="G46"/>
  <c r="I46" s="1"/>
  <c r="H46"/>
  <c r="G47"/>
  <c r="H47"/>
  <c r="G48"/>
  <c r="I48" s="1"/>
  <c r="H48"/>
  <c r="G49"/>
  <c r="H49"/>
  <c r="G50"/>
  <c r="I50" s="1"/>
  <c r="H50"/>
  <c r="G51"/>
  <c r="H51"/>
  <c r="G52"/>
  <c r="I52" s="1"/>
  <c r="H52"/>
  <c r="F53"/>
  <c r="F54" s="1"/>
  <c r="E53"/>
  <c r="E54" s="1"/>
  <c r="D53"/>
  <c r="D54" s="1"/>
  <c r="C53"/>
  <c r="C54" s="1"/>
  <c r="H53" l="1"/>
  <c r="H54" s="1"/>
  <c r="I51"/>
  <c r="I49"/>
  <c r="I47"/>
  <c r="I45"/>
  <c r="I43"/>
  <c r="I41"/>
  <c r="I39"/>
  <c r="I37"/>
  <c r="I35"/>
  <c r="I33"/>
  <c r="I31"/>
  <c r="I29"/>
  <c r="I27"/>
  <c r="I25"/>
  <c r="I23"/>
  <c r="I21"/>
  <c r="I19"/>
  <c r="I17"/>
  <c r="I15"/>
  <c r="I13"/>
  <c r="I11"/>
  <c r="I9"/>
  <c r="I7"/>
  <c r="I5"/>
  <c r="I3"/>
  <c r="G53"/>
  <c r="I14"/>
  <c r="C53" i="6"/>
  <c r="C54" s="1"/>
  <c r="AI3" i="22"/>
  <c r="AJ3" s="1"/>
  <c r="AI4"/>
  <c r="AJ4" s="1"/>
  <c r="AI5"/>
  <c r="AI6"/>
  <c r="AJ6" s="1"/>
  <c r="AI7"/>
  <c r="AM7" s="1"/>
  <c r="AI8"/>
  <c r="AJ8" s="1"/>
  <c r="AI9"/>
  <c r="AI10"/>
  <c r="AJ10" s="1"/>
  <c r="AI11"/>
  <c r="AM11" s="1"/>
  <c r="AI12"/>
  <c r="AM12" s="1"/>
  <c r="AI13"/>
  <c r="AI14"/>
  <c r="AJ14" s="1"/>
  <c r="AI15"/>
  <c r="AM15" s="1"/>
  <c r="AI16"/>
  <c r="AM16" s="1"/>
  <c r="AI17"/>
  <c r="AI18"/>
  <c r="AJ18" s="1"/>
  <c r="AI19"/>
  <c r="AJ19" s="1"/>
  <c r="AI20"/>
  <c r="AJ20" s="1"/>
  <c r="AI21"/>
  <c r="AI22"/>
  <c r="AM22" s="1"/>
  <c r="AI23"/>
  <c r="AJ23" s="1"/>
  <c r="AI24"/>
  <c r="AM24" s="1"/>
  <c r="AI25"/>
  <c r="AI26"/>
  <c r="AM26" s="1"/>
  <c r="AI27"/>
  <c r="AJ27" s="1"/>
  <c r="AI28"/>
  <c r="AM28" s="1"/>
  <c r="AI29"/>
  <c r="AI30"/>
  <c r="AM30" s="1"/>
  <c r="AI31"/>
  <c r="AM31" s="1"/>
  <c r="AI32"/>
  <c r="AM32" s="1"/>
  <c r="AI33"/>
  <c r="AI34"/>
  <c r="AJ34" s="1"/>
  <c r="AI35"/>
  <c r="AM35" s="1"/>
  <c r="AI36"/>
  <c r="AJ36" s="1"/>
  <c r="AI37"/>
  <c r="AI38"/>
  <c r="AM38" s="1"/>
  <c r="AI39"/>
  <c r="AJ39" s="1"/>
  <c r="AI40"/>
  <c r="AJ40" s="1"/>
  <c r="AI41"/>
  <c r="AM41" s="1"/>
  <c r="AI42"/>
  <c r="AM42" s="1"/>
  <c r="AI43"/>
  <c r="AJ43" s="1"/>
  <c r="AI44"/>
  <c r="AJ44" s="1"/>
  <c r="AI45"/>
  <c r="AJ45" s="1"/>
  <c r="AI46"/>
  <c r="AJ46" s="1"/>
  <c r="AI47"/>
  <c r="AJ47" s="1"/>
  <c r="AI48"/>
  <c r="AM48" s="1"/>
  <c r="AI49"/>
  <c r="AJ49" s="1"/>
  <c r="AI50"/>
  <c r="AJ50" s="1"/>
  <c r="AI51"/>
  <c r="AJ51" s="1"/>
  <c r="C52"/>
  <c r="C53" s="1"/>
  <c r="AJ41"/>
  <c r="AJ38"/>
  <c r="AM37"/>
  <c r="AJ37"/>
  <c r="AM33"/>
  <c r="AJ33"/>
  <c r="AM29"/>
  <c r="AJ29"/>
  <c r="AM25"/>
  <c r="AJ25"/>
  <c r="AM21"/>
  <c r="AJ21"/>
  <c r="AM17"/>
  <c r="AJ17"/>
  <c r="AM13"/>
  <c r="AJ13"/>
  <c r="AJ9"/>
  <c r="AM5"/>
  <c r="AJ5"/>
  <c r="AM2"/>
  <c r="AJ2"/>
  <c r="AF52" i="21"/>
  <c r="AE52"/>
  <c r="AE53" s="1"/>
  <c r="AD52"/>
  <c r="AD53" s="1"/>
  <c r="AC52"/>
  <c r="AC53" s="1"/>
  <c r="AB52"/>
  <c r="AB53" s="1"/>
  <c r="AA52"/>
  <c r="AA53" s="1"/>
  <c r="Z52"/>
  <c r="Z53" s="1"/>
  <c r="Y52"/>
  <c r="Y53" s="1"/>
  <c r="X52"/>
  <c r="X53" s="1"/>
  <c r="W52"/>
  <c r="W53" s="1"/>
  <c r="V52"/>
  <c r="V53" s="1"/>
  <c r="U52"/>
  <c r="U53" s="1"/>
  <c r="T52"/>
  <c r="T53" s="1"/>
  <c r="S52"/>
  <c r="S53" s="1"/>
  <c r="R52"/>
  <c r="R53" s="1"/>
  <c r="Q52"/>
  <c r="Q53" s="1"/>
  <c r="P52"/>
  <c r="P53" s="1"/>
  <c r="O52"/>
  <c r="O53" s="1"/>
  <c r="N52"/>
  <c r="N53" s="1"/>
  <c r="M52"/>
  <c r="M53" s="1"/>
  <c r="L52"/>
  <c r="L53" s="1"/>
  <c r="K52"/>
  <c r="K53" s="1"/>
  <c r="J52"/>
  <c r="J53" s="1"/>
  <c r="I52"/>
  <c r="I53" s="1"/>
  <c r="H52"/>
  <c r="H53" s="1"/>
  <c r="G52"/>
  <c r="G53" s="1"/>
  <c r="F52"/>
  <c r="F53" s="1"/>
  <c r="E52"/>
  <c r="E53" s="1"/>
  <c r="D52"/>
  <c r="D53" s="1"/>
  <c r="AJ51"/>
  <c r="AG51"/>
  <c r="AG50"/>
  <c r="AJ49"/>
  <c r="AG49"/>
  <c r="AJ48"/>
  <c r="AG48"/>
  <c r="AJ47"/>
  <c r="AG47"/>
  <c r="AG46"/>
  <c r="AJ45"/>
  <c r="AG45"/>
  <c r="AJ44"/>
  <c r="AG44"/>
  <c r="AJ43"/>
  <c r="AG43"/>
  <c r="AJ42"/>
  <c r="AG42"/>
  <c r="AJ41"/>
  <c r="AG41"/>
  <c r="AJ40"/>
  <c r="AG40"/>
  <c r="AJ39"/>
  <c r="AG39"/>
  <c r="AJ38"/>
  <c r="AG38"/>
  <c r="AJ37"/>
  <c r="AG37"/>
  <c r="AJ36"/>
  <c r="AG36"/>
  <c r="AJ35"/>
  <c r="AG35"/>
  <c r="AG34"/>
  <c r="AJ33"/>
  <c r="AG33"/>
  <c r="AJ32"/>
  <c r="AG32"/>
  <c r="AJ31"/>
  <c r="AG31"/>
  <c r="AJ30"/>
  <c r="AG30"/>
  <c r="AJ29"/>
  <c r="AG29"/>
  <c r="AJ28"/>
  <c r="AG28"/>
  <c r="AJ27"/>
  <c r="AG27"/>
  <c r="AJ26"/>
  <c r="AG26"/>
  <c r="AJ25"/>
  <c r="AG25"/>
  <c r="AJ24"/>
  <c r="AG24"/>
  <c r="AG23"/>
  <c r="AJ22"/>
  <c r="AG22"/>
  <c r="AJ21"/>
  <c r="AG21"/>
  <c r="AJ20"/>
  <c r="AG20"/>
  <c r="AJ19"/>
  <c r="AG19"/>
  <c r="AG18"/>
  <c r="AJ17"/>
  <c r="AG17"/>
  <c r="AJ16"/>
  <c r="AG16"/>
  <c r="AJ15"/>
  <c r="AG15"/>
  <c r="AJ14"/>
  <c r="AG14"/>
  <c r="AJ13"/>
  <c r="AG13"/>
  <c r="AJ12"/>
  <c r="AG12"/>
  <c r="AJ11"/>
  <c r="AG11"/>
  <c r="AJ10"/>
  <c r="AG10"/>
  <c r="AG9"/>
  <c r="AJ8"/>
  <c r="AG8"/>
  <c r="AJ7"/>
  <c r="AG7"/>
  <c r="AJ6"/>
  <c r="AG6"/>
  <c r="AJ5"/>
  <c r="AG5"/>
  <c r="AJ4"/>
  <c r="AG4"/>
  <c r="AJ3"/>
  <c r="AG3"/>
  <c r="AJ2"/>
  <c r="AG2"/>
  <c r="AH52" i="20"/>
  <c r="AH53" s="1"/>
  <c r="AG52"/>
  <c r="AG53" s="1"/>
  <c r="AF52"/>
  <c r="AF53" s="1"/>
  <c r="AE52"/>
  <c r="AE53" s="1"/>
  <c r="AD52"/>
  <c r="AD53" s="1"/>
  <c r="AC52"/>
  <c r="AC53" s="1"/>
  <c r="AB52"/>
  <c r="AB53" s="1"/>
  <c r="AA52"/>
  <c r="AA53" s="1"/>
  <c r="Z52"/>
  <c r="Z53" s="1"/>
  <c r="Y52"/>
  <c r="Y53" s="1"/>
  <c r="X52"/>
  <c r="X53" s="1"/>
  <c r="W52"/>
  <c r="W53" s="1"/>
  <c r="V52"/>
  <c r="V53" s="1"/>
  <c r="U52"/>
  <c r="U53" s="1"/>
  <c r="T52"/>
  <c r="T53" s="1"/>
  <c r="S52"/>
  <c r="S53" s="1"/>
  <c r="R52"/>
  <c r="R53" s="1"/>
  <c r="Q52"/>
  <c r="Q53" s="1"/>
  <c r="P52"/>
  <c r="P53" s="1"/>
  <c r="O52"/>
  <c r="O53" s="1"/>
  <c r="N52"/>
  <c r="N53" s="1"/>
  <c r="M52"/>
  <c r="M53" s="1"/>
  <c r="L52"/>
  <c r="L53" s="1"/>
  <c r="K52"/>
  <c r="K53" s="1"/>
  <c r="J52"/>
  <c r="J53" s="1"/>
  <c r="I52"/>
  <c r="I53" s="1"/>
  <c r="H52"/>
  <c r="H53" s="1"/>
  <c r="G52"/>
  <c r="G53" s="1"/>
  <c r="F52"/>
  <c r="F53" s="1"/>
  <c r="E52"/>
  <c r="E53" s="1"/>
  <c r="D52"/>
  <c r="D53" s="1"/>
  <c r="C52"/>
  <c r="C53" s="1"/>
  <c r="AJ51"/>
  <c r="AJ50"/>
  <c r="AM49"/>
  <c r="AJ48"/>
  <c r="AM47"/>
  <c r="AJ47"/>
  <c r="AJ46"/>
  <c r="AJ45"/>
  <c r="AJ44"/>
  <c r="AM44"/>
  <c r="AM43"/>
  <c r="AJ43"/>
  <c r="AJ42"/>
  <c r="AM42"/>
  <c r="AJ41"/>
  <c r="AM40"/>
  <c r="AJ40"/>
  <c r="AM39"/>
  <c r="AJ39"/>
  <c r="AJ38"/>
  <c r="AM38"/>
  <c r="AJ37"/>
  <c r="AM36"/>
  <c r="AJ36"/>
  <c r="AM35"/>
  <c r="AJ35"/>
  <c r="AJ34"/>
  <c r="AJ33"/>
  <c r="AM33"/>
  <c r="AM32"/>
  <c r="AJ32"/>
  <c r="AJ31"/>
  <c r="AM31"/>
  <c r="AJ30"/>
  <c r="AJ29"/>
  <c r="AM29"/>
  <c r="AM28"/>
  <c r="AJ28"/>
  <c r="AJ27"/>
  <c r="AM27"/>
  <c r="AJ26"/>
  <c r="AJ25"/>
  <c r="AM25"/>
  <c r="AM24"/>
  <c r="AJ24"/>
  <c r="AJ23"/>
  <c r="AM22"/>
  <c r="AJ22"/>
  <c r="AM21"/>
  <c r="AJ21"/>
  <c r="AJ20"/>
  <c r="AM20"/>
  <c r="AJ19"/>
  <c r="AJ18"/>
  <c r="AJ17"/>
  <c r="AM17"/>
  <c r="AJ16"/>
  <c r="AM15"/>
  <c r="AJ15"/>
  <c r="AM14"/>
  <c r="AJ14"/>
  <c r="AJ13"/>
  <c r="AM13"/>
  <c r="AJ12"/>
  <c r="AM11"/>
  <c r="AJ11"/>
  <c r="AM10"/>
  <c r="AJ10"/>
  <c r="AJ9"/>
  <c r="AJ8"/>
  <c r="AM8"/>
  <c r="AM7"/>
  <c r="AJ7"/>
  <c r="AJ6"/>
  <c r="AM6"/>
  <c r="AJ5"/>
  <c r="AJ4"/>
  <c r="AM4"/>
  <c r="AM3"/>
  <c r="AJ3"/>
  <c r="AJ2"/>
  <c r="Q14" i="6"/>
  <c r="R14"/>
  <c r="S14"/>
  <c r="P14"/>
  <c r="AM20" i="22" l="1"/>
  <c r="AJ7"/>
  <c r="AJ15"/>
  <c r="AJ12"/>
  <c r="AJ16"/>
  <c r="AJ26"/>
  <c r="AJ22"/>
  <c r="AJ42"/>
  <c r="AJ30"/>
  <c r="AJ48"/>
  <c r="I53" i="23"/>
  <c r="AM14" i="22"/>
  <c r="AM6"/>
  <c r="AM10"/>
  <c r="AJ31"/>
  <c r="AM39"/>
  <c r="AM43"/>
  <c r="AJ11"/>
  <c r="AJ35"/>
  <c r="AM45"/>
  <c r="AM3"/>
  <c r="AM19"/>
  <c r="AM27"/>
  <c r="AM47"/>
  <c r="AM51"/>
  <c r="AM4"/>
  <c r="AM8"/>
  <c r="AJ24"/>
  <c r="AJ28"/>
  <c r="AJ32"/>
  <c r="AM36"/>
  <c r="AM40"/>
  <c r="AI52"/>
  <c r="AI53" s="1"/>
  <c r="AJ53" s="1"/>
  <c r="G54" i="23"/>
  <c r="I54" s="1"/>
  <c r="AM49" i="22"/>
  <c r="T14" i="6"/>
  <c r="AM44" i="22"/>
  <c r="AG52" i="21"/>
  <c r="AF53"/>
  <c r="AG53" s="1"/>
  <c r="AJ49" i="20"/>
  <c r="AI52"/>
  <c r="AI53" s="1"/>
  <c r="AJ53" s="1"/>
  <c r="AM5"/>
  <c r="AM12"/>
  <c r="AM16"/>
  <c r="AM30"/>
  <c r="AM37"/>
  <c r="AM41"/>
  <c r="AM45"/>
  <c r="AM48"/>
  <c r="AM51"/>
  <c r="AM19"/>
  <c r="AM26"/>
  <c r="AM2"/>
  <c r="Q11" i="6"/>
  <c r="R11"/>
  <c r="S11"/>
  <c r="P11"/>
  <c r="K3" i="19"/>
  <c r="T11" i="6" l="1"/>
  <c r="K11" i="19"/>
  <c r="K9"/>
  <c r="K7"/>
  <c r="AJ52" i="22"/>
  <c r="K50" i="19"/>
  <c r="K48"/>
  <c r="K46"/>
  <c r="K44"/>
  <c r="K42"/>
  <c r="K40"/>
  <c r="K38"/>
  <c r="K36"/>
  <c r="K34"/>
  <c r="K32"/>
  <c r="K30"/>
  <c r="K28"/>
  <c r="K26"/>
  <c r="K24"/>
  <c r="K22"/>
  <c r="K20"/>
  <c r="K18"/>
  <c r="K16"/>
  <c r="K14"/>
  <c r="K12"/>
  <c r="K10"/>
  <c r="K8"/>
  <c r="K6"/>
  <c r="K4"/>
  <c r="K51"/>
  <c r="K49"/>
  <c r="K47"/>
  <c r="K45"/>
  <c r="K43"/>
  <c r="K41"/>
  <c r="K39"/>
  <c r="K37"/>
  <c r="K35"/>
  <c r="K33"/>
  <c r="K31"/>
  <c r="K29"/>
  <c r="K27"/>
  <c r="K25"/>
  <c r="K23"/>
  <c r="K21"/>
  <c r="K19"/>
  <c r="K17"/>
  <c r="K15"/>
  <c r="K13"/>
  <c r="K5"/>
  <c r="AJ52" i="20"/>
  <c r="P7" i="6"/>
  <c r="P19" s="1"/>
  <c r="AM2" i="17" l="1"/>
  <c r="C52"/>
  <c r="C53" s="1"/>
  <c r="AJ51"/>
  <c r="AJ50"/>
  <c r="AM48"/>
  <c r="AM43"/>
  <c r="AM42"/>
  <c r="AM40"/>
  <c r="AM39"/>
  <c r="AM38"/>
  <c r="AM36"/>
  <c r="AM35"/>
  <c r="AM32"/>
  <c r="AM31"/>
  <c r="AM30"/>
  <c r="AM28"/>
  <c r="AM27"/>
  <c r="AM26"/>
  <c r="AM24"/>
  <c r="AJ23"/>
  <c r="AM22"/>
  <c r="AM20"/>
  <c r="AM16"/>
  <c r="AM14"/>
  <c r="AM12"/>
  <c r="AM10"/>
  <c r="AJ9"/>
  <c r="AM6"/>
  <c r="AD52" i="15"/>
  <c r="AD53" s="1"/>
  <c r="AE52"/>
  <c r="AE53" s="1"/>
  <c r="AF52"/>
  <c r="AF53" s="1"/>
  <c r="AG52"/>
  <c r="AG53" s="1"/>
  <c r="L52"/>
  <c r="L53" s="1"/>
  <c r="M52"/>
  <c r="M53" s="1"/>
  <c r="N52"/>
  <c r="N53" s="1"/>
  <c r="O52"/>
  <c r="O53" s="1"/>
  <c r="J52"/>
  <c r="J53" s="1"/>
  <c r="K52"/>
  <c r="K53" s="1"/>
  <c r="E52"/>
  <c r="E53" s="1"/>
  <c r="F52"/>
  <c r="F53" s="1"/>
  <c r="AH2"/>
  <c r="AL2" s="1"/>
  <c r="AJ8" i="17" l="1"/>
  <c r="AM8"/>
  <c r="AJ3"/>
  <c r="AM3"/>
  <c r="AJ7"/>
  <c r="AM7"/>
  <c r="AJ11"/>
  <c r="AM11"/>
  <c r="AJ15"/>
  <c r="AM15"/>
  <c r="AJ19"/>
  <c r="AM19"/>
  <c r="AJ47"/>
  <c r="AM47"/>
  <c r="AM51"/>
  <c r="AJ4"/>
  <c r="AM4"/>
  <c r="AJ5"/>
  <c r="AM5"/>
  <c r="AJ13"/>
  <c r="AM13"/>
  <c r="AJ17"/>
  <c r="AM17"/>
  <c r="AJ21"/>
  <c r="AM21"/>
  <c r="AJ25"/>
  <c r="AM25"/>
  <c r="AJ29"/>
  <c r="AM29"/>
  <c r="AJ33"/>
  <c r="AM33"/>
  <c r="AJ37"/>
  <c r="AM37"/>
  <c r="AJ41"/>
  <c r="AM41"/>
  <c r="AJ45"/>
  <c r="AM45"/>
  <c r="AJ49"/>
  <c r="AM49"/>
  <c r="AJ44"/>
  <c r="AM44"/>
  <c r="AJ35"/>
  <c r="AJ48"/>
  <c r="AJ39"/>
  <c r="AJ27"/>
  <c r="AJ43"/>
  <c r="AJ31"/>
  <c r="AJ12"/>
  <c r="AJ16"/>
  <c r="AJ18"/>
  <c r="AJ22"/>
  <c r="AJ26"/>
  <c r="AJ30"/>
  <c r="AJ34"/>
  <c r="AJ38"/>
  <c r="AJ42"/>
  <c r="AJ2"/>
  <c r="AJ6"/>
  <c r="AJ10"/>
  <c r="AJ14"/>
  <c r="AJ20"/>
  <c r="AJ24"/>
  <c r="AJ28"/>
  <c r="AJ32"/>
  <c r="AJ36"/>
  <c r="AJ40"/>
  <c r="AJ46"/>
  <c r="D52" i="15"/>
  <c r="D53" s="1"/>
  <c r="C52"/>
  <c r="C53" s="1"/>
  <c r="AH51"/>
  <c r="AL51" s="1"/>
  <c r="AH50"/>
  <c r="AH49"/>
  <c r="AL49" s="1"/>
  <c r="AH48"/>
  <c r="AL48" s="1"/>
  <c r="AH47"/>
  <c r="AL47" s="1"/>
  <c r="AH46"/>
  <c r="AH45"/>
  <c r="AL45" s="1"/>
  <c r="AH44"/>
  <c r="AL44" s="1"/>
  <c r="AH43"/>
  <c r="AL43" s="1"/>
  <c r="AH42"/>
  <c r="AH41"/>
  <c r="AL41" s="1"/>
  <c r="AH40"/>
  <c r="AL40" s="1"/>
  <c r="AH39"/>
  <c r="AH38"/>
  <c r="AL38" s="1"/>
  <c r="AH37"/>
  <c r="AL37" s="1"/>
  <c r="AH36"/>
  <c r="AH35"/>
  <c r="AL35" s="1"/>
  <c r="AH34"/>
  <c r="AL34" s="1"/>
  <c r="AH33"/>
  <c r="AH32"/>
  <c r="AL32" s="1"/>
  <c r="AH31"/>
  <c r="AL31" s="1"/>
  <c r="AH30"/>
  <c r="AL30" s="1"/>
  <c r="AH29"/>
  <c r="AL29" s="1"/>
  <c r="AH28"/>
  <c r="AL28" s="1"/>
  <c r="AH27"/>
  <c r="AL27" s="1"/>
  <c r="AH26"/>
  <c r="AL26" s="1"/>
  <c r="AH25"/>
  <c r="AL25" s="1"/>
  <c r="AH24"/>
  <c r="AL24" s="1"/>
  <c r="AH23"/>
  <c r="AL23" s="1"/>
  <c r="AH22"/>
  <c r="AL22" s="1"/>
  <c r="AH21"/>
  <c r="AH20"/>
  <c r="AL20" s="1"/>
  <c r="AH19"/>
  <c r="AL19" s="1"/>
  <c r="AH18"/>
  <c r="AL18" s="1"/>
  <c r="AH17"/>
  <c r="AH16"/>
  <c r="AL16" s="1"/>
  <c r="AH15"/>
  <c r="AL15" s="1"/>
  <c r="AH14"/>
  <c r="AL14" s="1"/>
  <c r="AH13"/>
  <c r="AH12"/>
  <c r="AL12" s="1"/>
  <c r="AH11"/>
  <c r="AH10"/>
  <c r="AL10" s="1"/>
  <c r="AH9"/>
  <c r="AH8"/>
  <c r="AL8" s="1"/>
  <c r="AH7"/>
  <c r="AL7" s="1"/>
  <c r="AH6"/>
  <c r="AL6" s="1"/>
  <c r="AH5"/>
  <c r="AL5" s="1"/>
  <c r="AH4"/>
  <c r="AL4" s="1"/>
  <c r="AH3"/>
  <c r="AL3" s="1"/>
  <c r="AI3" i="13"/>
  <c r="AI4"/>
  <c r="AI5"/>
  <c r="AI6"/>
  <c r="AI7"/>
  <c r="AI8"/>
  <c r="AI9"/>
  <c r="AI10"/>
  <c r="AI11"/>
  <c r="AI12"/>
  <c r="AI13"/>
  <c r="AI14"/>
  <c r="AI15"/>
  <c r="AO15" s="1"/>
  <c r="AI16"/>
  <c r="AI17"/>
  <c r="AO17" s="1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O44" s="1"/>
  <c r="AI45"/>
  <c r="AO45" s="1"/>
  <c r="AI46"/>
  <c r="AI47"/>
  <c r="AI48"/>
  <c r="AI49"/>
  <c r="AI50"/>
  <c r="AI51"/>
  <c r="AI2"/>
  <c r="D53"/>
  <c r="F53"/>
  <c r="S7" i="6"/>
  <c r="S19" s="1"/>
  <c r="R7"/>
  <c r="R19" s="1"/>
  <c r="Q7"/>
  <c r="Q19" s="1"/>
  <c r="AM48" i="13" l="1"/>
  <c r="AO48"/>
  <c r="AM40"/>
  <c r="AO40"/>
  <c r="AM36"/>
  <c r="AO36"/>
  <c r="AM32"/>
  <c r="AO32"/>
  <c r="AM28"/>
  <c r="AO28"/>
  <c r="AM24"/>
  <c r="AO24"/>
  <c r="AM20"/>
  <c r="AO20"/>
  <c r="AM16"/>
  <c r="AO16"/>
  <c r="AM12"/>
  <c r="AO12"/>
  <c r="AM8"/>
  <c r="AO8"/>
  <c r="AM4"/>
  <c r="AO4"/>
  <c r="AM49"/>
  <c r="AO49"/>
  <c r="AM41"/>
  <c r="AO41"/>
  <c r="AM37"/>
  <c r="AO37"/>
  <c r="AM33"/>
  <c r="AO33"/>
  <c r="AM29"/>
  <c r="AO29"/>
  <c r="AM25"/>
  <c r="AO25"/>
  <c r="AM21"/>
  <c r="AO21"/>
  <c r="AM13"/>
  <c r="AO13"/>
  <c r="AM9"/>
  <c r="AO9"/>
  <c r="AM5"/>
  <c r="AO5"/>
  <c r="AM2"/>
  <c r="AO2"/>
  <c r="AM50"/>
  <c r="AO50"/>
  <c r="AM46"/>
  <c r="AO46"/>
  <c r="AM42"/>
  <c r="AO42"/>
  <c r="AM38"/>
  <c r="AO38"/>
  <c r="AM34"/>
  <c r="AO34"/>
  <c r="AM30"/>
  <c r="AO30"/>
  <c r="AM26"/>
  <c r="AO26"/>
  <c r="AM22"/>
  <c r="AO22"/>
  <c r="AM18"/>
  <c r="AO18"/>
  <c r="AM14"/>
  <c r="AO14"/>
  <c r="AM10"/>
  <c r="AO10"/>
  <c r="AM6"/>
  <c r="AO6"/>
  <c r="AM51"/>
  <c r="AO51"/>
  <c r="AM47"/>
  <c r="AO47"/>
  <c r="AM43"/>
  <c r="AO43"/>
  <c r="AM39"/>
  <c r="AO39"/>
  <c r="AM35"/>
  <c r="AO35"/>
  <c r="AM31"/>
  <c r="AO31"/>
  <c r="AM27"/>
  <c r="AO27"/>
  <c r="AM23"/>
  <c r="AO23"/>
  <c r="AM19"/>
  <c r="AO19"/>
  <c r="AM11"/>
  <c r="AO11"/>
  <c r="AM7"/>
  <c r="AO7"/>
  <c r="AM3"/>
  <c r="AO3"/>
  <c r="T19" i="6"/>
  <c r="AJ52" i="17"/>
  <c r="AI9" i="15"/>
  <c r="AL9"/>
  <c r="AI13"/>
  <c r="AL13"/>
  <c r="AI17"/>
  <c r="AL17"/>
  <c r="AI21"/>
  <c r="AL21"/>
  <c r="AI33"/>
  <c r="AL33"/>
  <c r="AI36"/>
  <c r="AL36"/>
  <c r="AI52" i="13"/>
  <c r="AI53" s="1"/>
  <c r="AI11" i="15"/>
  <c r="AL11"/>
  <c r="AI39"/>
  <c r="AL39"/>
  <c r="AI42"/>
  <c r="AL42"/>
  <c r="AI46"/>
  <c r="AL46"/>
  <c r="AI50"/>
  <c r="AL50"/>
  <c r="T18" i="6"/>
  <c r="T7"/>
  <c r="AJ53" i="17"/>
  <c r="AI34" i="15"/>
  <c r="AH52"/>
  <c r="AH53" s="1"/>
  <c r="AI5"/>
  <c r="AI45"/>
  <c r="AI4"/>
  <c r="AI8"/>
  <c r="AI12"/>
  <c r="AI16"/>
  <c r="AI20"/>
  <c r="AI24"/>
  <c r="AI28"/>
  <c r="AI32"/>
  <c r="AI40"/>
  <c r="AI44"/>
  <c r="AI48"/>
  <c r="AI29"/>
  <c r="AI37"/>
  <c r="AI41"/>
  <c r="AI3"/>
  <c r="AI7"/>
  <c r="AI15"/>
  <c r="AI19"/>
  <c r="AI23"/>
  <c r="AI27"/>
  <c r="AI31"/>
  <c r="AI35"/>
  <c r="AI43"/>
  <c r="AI47"/>
  <c r="AI51"/>
  <c r="AI25"/>
  <c r="AI49"/>
  <c r="AI6"/>
  <c r="AI10"/>
  <c r="AI14"/>
  <c r="AI18"/>
  <c r="AI22"/>
  <c r="AI26"/>
  <c r="AI30"/>
  <c r="AI38"/>
  <c r="AI2"/>
  <c r="C52" i="13"/>
  <c r="C53" s="1"/>
  <c r="J54" i="12"/>
  <c r="I54"/>
  <c r="H54"/>
  <c r="G54"/>
  <c r="F54"/>
  <c r="E54"/>
  <c r="D54"/>
  <c r="C53"/>
  <c r="C54" s="1"/>
  <c r="T7"/>
  <c r="S7"/>
  <c r="R7"/>
  <c r="AH3" i="10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2"/>
  <c r="K54" i="12" l="1"/>
  <c r="L54"/>
  <c r="U7"/>
  <c r="M6"/>
  <c r="M10"/>
  <c r="M12"/>
  <c r="M14"/>
  <c r="AI52" i="15"/>
  <c r="M25" i="12"/>
  <c r="M27"/>
  <c r="M29"/>
  <c r="M31"/>
  <c r="M33"/>
  <c r="M35"/>
  <c r="M39"/>
  <c r="M41"/>
  <c r="M43"/>
  <c r="M45"/>
  <c r="M47"/>
  <c r="M20"/>
  <c r="M24"/>
  <c r="M11"/>
  <c r="M13"/>
  <c r="M22"/>
  <c r="M26"/>
  <c r="M28"/>
  <c r="M30"/>
  <c r="M32"/>
  <c r="M34"/>
  <c r="M36"/>
  <c r="M38"/>
  <c r="M40"/>
  <c r="M42"/>
  <c r="M44"/>
  <c r="M46"/>
  <c r="M4"/>
  <c r="M9"/>
  <c r="M19"/>
  <c r="M48"/>
  <c r="M5"/>
  <c r="M8"/>
  <c r="M15"/>
  <c r="M17"/>
  <c r="M23"/>
  <c r="M49"/>
  <c r="M51"/>
  <c r="AH52" i="10"/>
  <c r="AH53" s="1"/>
  <c r="M3" i="12"/>
  <c r="M7"/>
  <c r="M16"/>
  <c r="M18"/>
  <c r="M21"/>
  <c r="M50"/>
  <c r="M52"/>
  <c r="AI53" i="15"/>
  <c r="AJ52" i="13"/>
  <c r="AJ6"/>
  <c r="AJ10"/>
  <c r="AJ14"/>
  <c r="AJ18"/>
  <c r="AJ22"/>
  <c r="AJ26"/>
  <c r="AJ30"/>
  <c r="AJ34"/>
  <c r="AJ38"/>
  <c r="AJ42"/>
  <c r="AJ46"/>
  <c r="AJ50"/>
  <c r="AJ5"/>
  <c r="AJ9"/>
  <c r="AJ13"/>
  <c r="AJ17"/>
  <c r="AJ21"/>
  <c r="AJ25"/>
  <c r="AJ29"/>
  <c r="AJ33"/>
  <c r="AJ37"/>
  <c r="AJ41"/>
  <c r="AJ45"/>
  <c r="AJ49"/>
  <c r="AJ4"/>
  <c r="AJ8"/>
  <c r="AJ12"/>
  <c r="AJ16"/>
  <c r="AJ20"/>
  <c r="AJ24"/>
  <c r="AJ28"/>
  <c r="AJ32"/>
  <c r="AJ36"/>
  <c r="AJ40"/>
  <c r="AJ44"/>
  <c r="AJ48"/>
  <c r="AJ3"/>
  <c r="AJ7"/>
  <c r="AJ11"/>
  <c r="AJ15"/>
  <c r="AJ19"/>
  <c r="AJ23"/>
  <c r="AJ27"/>
  <c r="AJ31"/>
  <c r="AJ35"/>
  <c r="AJ39"/>
  <c r="AJ43"/>
  <c r="AJ47"/>
  <c r="AJ51"/>
  <c r="M37" i="12"/>
  <c r="AJ2" i="13"/>
  <c r="AJ53" l="1"/>
  <c r="M53" i="12"/>
  <c r="M54"/>
  <c r="C52" i="10" l="1"/>
  <c r="C53" s="1"/>
  <c r="AI23" l="1"/>
  <c r="AI5"/>
  <c r="AI4"/>
  <c r="AI8"/>
  <c r="AI10"/>
  <c r="AI12"/>
  <c r="AI16"/>
  <c r="AI24"/>
  <c r="AI26"/>
  <c r="AI28"/>
  <c r="AI30"/>
  <c r="AI32"/>
  <c r="AI34"/>
  <c r="AI36"/>
  <c r="AI38"/>
  <c r="AI40"/>
  <c r="AI42"/>
  <c r="AI48"/>
  <c r="AI3"/>
  <c r="AI7"/>
  <c r="AI9"/>
  <c r="AI11"/>
  <c r="AI13"/>
  <c r="AI15"/>
  <c r="AI17"/>
  <c r="AI19"/>
  <c r="AI21"/>
  <c r="AI25"/>
  <c r="AI27"/>
  <c r="AI29"/>
  <c r="AI45"/>
  <c r="AI47"/>
  <c r="AI49"/>
  <c r="AI51"/>
  <c r="AI20"/>
  <c r="AI44"/>
  <c r="AI52"/>
  <c r="AI6"/>
  <c r="AI31"/>
  <c r="AI35"/>
  <c r="AI39"/>
  <c r="AI43"/>
  <c r="AI14"/>
  <c r="AI18"/>
  <c r="AI22"/>
  <c r="AI46"/>
  <c r="AI50"/>
  <c r="AI33"/>
  <c r="AI37"/>
  <c r="AI41"/>
  <c r="AI2"/>
  <c r="AI2" i="7"/>
  <c r="AI53" i="10" l="1"/>
  <c r="C52" i="7" l="1"/>
  <c r="C53" s="1"/>
  <c r="AI51"/>
  <c r="AI50"/>
  <c r="AI49"/>
  <c r="AI48"/>
  <c r="AI47"/>
  <c r="AI46"/>
  <c r="AI45"/>
  <c r="AI44"/>
  <c r="AI43"/>
  <c r="AI42"/>
  <c r="AI41"/>
  <c r="AI40"/>
  <c r="AI39"/>
  <c r="AI38"/>
  <c r="AI37"/>
  <c r="AI36"/>
  <c r="AI35"/>
  <c r="AI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I5"/>
  <c r="AI4"/>
  <c r="AI3"/>
  <c r="AJ3" i="5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V52"/>
  <c r="V53" s="1"/>
  <c r="O25" i="6"/>
  <c r="AJ23" i="7" l="1"/>
  <c r="AJ2" i="5"/>
  <c r="AI52" i="7"/>
  <c r="AI53" s="1"/>
  <c r="AJ53" s="1"/>
  <c r="AJ5"/>
  <c r="AJ13"/>
  <c r="AJ17"/>
  <c r="AJ21"/>
  <c r="AJ25"/>
  <c r="AJ33"/>
  <c r="AJ37"/>
  <c r="AJ41"/>
  <c r="AJ45"/>
  <c r="AJ49"/>
  <c r="AJ4"/>
  <c r="AJ8"/>
  <c r="AJ12"/>
  <c r="AJ16"/>
  <c r="AJ20"/>
  <c r="AJ24"/>
  <c r="AJ28"/>
  <c r="AJ32"/>
  <c r="AJ36"/>
  <c r="AJ40"/>
  <c r="AJ44"/>
  <c r="AJ48"/>
  <c r="AJ15"/>
  <c r="AJ31"/>
  <c r="AJ7"/>
  <c r="AJ11"/>
  <c r="AJ19"/>
  <c r="AJ27"/>
  <c r="AJ35"/>
  <c r="AJ39"/>
  <c r="AJ43"/>
  <c r="AJ47"/>
  <c r="AJ51"/>
  <c r="AJ6"/>
  <c r="AJ10"/>
  <c r="AJ14"/>
  <c r="AJ18"/>
  <c r="AJ22"/>
  <c r="AJ26"/>
  <c r="AJ30"/>
  <c r="AJ34"/>
  <c r="AJ38"/>
  <c r="AJ42"/>
  <c r="AJ46"/>
  <c r="AJ50"/>
  <c r="AJ9"/>
  <c r="AJ29"/>
  <c r="AJ3"/>
  <c r="AJ2"/>
  <c r="AJ52" l="1"/>
  <c r="S32" i="6" l="1"/>
  <c r="R32"/>
  <c r="T31"/>
  <c r="T30"/>
  <c r="T29"/>
  <c r="T28"/>
  <c r="T32" l="1"/>
  <c r="C52" i="4" l="1"/>
  <c r="AI52" s="1"/>
  <c r="C52" i="5"/>
  <c r="C53" l="1"/>
  <c r="AJ53" s="1"/>
  <c r="AJ52"/>
  <c r="AJ52" i="4"/>
  <c r="AJ53" l="1"/>
  <c r="AK53" s="1"/>
  <c r="AK52"/>
  <c r="C53"/>
  <c r="AI53" s="1"/>
  <c r="M54" i="26"/>
  <c r="M55" l="1"/>
</calcChain>
</file>

<file path=xl/sharedStrings.xml><?xml version="1.0" encoding="utf-8"?>
<sst xmlns="http://schemas.openxmlformats.org/spreadsheetml/2006/main" count="4034" uniqueCount="176">
  <si>
    <t>A Konduru</t>
  </si>
  <si>
    <t>Agiripalle</t>
  </si>
  <si>
    <t>Avanigada</t>
  </si>
  <si>
    <t>Bantumilli</t>
  </si>
  <si>
    <t>Bapulapad</t>
  </si>
  <si>
    <t>Challapalle</t>
  </si>
  <si>
    <t>Chandarlapadu</t>
  </si>
  <si>
    <t>Chatrai</t>
  </si>
  <si>
    <t>G Konduru</t>
  </si>
  <si>
    <t>Gampalagudem</t>
  </si>
  <si>
    <t>Gannavaram</t>
  </si>
  <si>
    <t>Ghantasala</t>
  </si>
  <si>
    <t>Gudivada</t>
  </si>
  <si>
    <t>Gudlavalleru</t>
  </si>
  <si>
    <t>Gudur</t>
  </si>
  <si>
    <t>Ibrahimpatnam</t>
  </si>
  <si>
    <t>Jaggayyapeta</t>
  </si>
  <si>
    <t>Kaikalur</t>
  </si>
  <si>
    <t>Kalidindi</t>
  </si>
  <si>
    <t>Kanchikacherla</t>
  </si>
  <si>
    <t>Kannipadu</t>
  </si>
  <si>
    <t>Koduru</t>
  </si>
  <si>
    <t>Kruthivennu</t>
  </si>
  <si>
    <t>Machilipatnam</t>
  </si>
  <si>
    <t>Mandavalli</t>
  </si>
  <si>
    <t>Mopidevi</t>
  </si>
  <si>
    <t>Movva</t>
  </si>
  <si>
    <t>Mudinapalle</t>
  </si>
  <si>
    <t>Musunuru</t>
  </si>
  <si>
    <t>Mylaram</t>
  </si>
  <si>
    <t>Nagayalanka</t>
  </si>
  <si>
    <t>Nandigama</t>
  </si>
  <si>
    <t>Nandivada</t>
  </si>
  <si>
    <t>Nuzvid</t>
  </si>
  <si>
    <t>Pamarru</t>
  </si>
  <si>
    <t>Pamidimukkala</t>
  </si>
  <si>
    <t>Pedana</t>
  </si>
  <si>
    <t>Pedaparupudi</t>
  </si>
  <si>
    <t>Penamaluru</t>
  </si>
  <si>
    <t>Penuganchiprolu</t>
  </si>
  <si>
    <t>Reddigudem</t>
  </si>
  <si>
    <t>Thotlavalluru</t>
  </si>
  <si>
    <t>Tiruvuru</t>
  </si>
  <si>
    <t>Unguturu</t>
  </si>
  <si>
    <t>Vatsavai</t>
  </si>
  <si>
    <t>Veerulapadu</t>
  </si>
  <si>
    <t>Vijayawada Rural</t>
  </si>
  <si>
    <t>Vijayawada Urban</t>
  </si>
  <si>
    <t>Vissannapet</t>
  </si>
  <si>
    <t>Vuyyuru</t>
  </si>
  <si>
    <t>Month Normal</t>
  </si>
  <si>
    <t>Mandal</t>
  </si>
  <si>
    <t>Total</t>
  </si>
  <si>
    <t>District Total</t>
  </si>
  <si>
    <t>Average</t>
  </si>
  <si>
    <t>Status</t>
  </si>
  <si>
    <t>Excess</t>
  </si>
  <si>
    <t>Normal</t>
  </si>
  <si>
    <t xml:space="preserve">Deviation (%) </t>
  </si>
  <si>
    <t>Month</t>
  </si>
  <si>
    <t>Normal for month</t>
  </si>
  <si>
    <t>Actual</t>
  </si>
  <si>
    <t xml:space="preserve">Mandals </t>
  </si>
  <si>
    <t>Last 7 days rainfall</t>
  </si>
  <si>
    <t>Date</t>
  </si>
  <si>
    <t>June,2016</t>
  </si>
  <si>
    <t>Dev %</t>
  </si>
  <si>
    <t>in mm</t>
  </si>
  <si>
    <t>2015-16</t>
  </si>
  <si>
    <t>Deficit</t>
  </si>
  <si>
    <t>Sl. No.</t>
  </si>
  <si>
    <t>Vijayawada U</t>
  </si>
  <si>
    <t>Vijayawada R</t>
  </si>
  <si>
    <t>Scanty</t>
  </si>
  <si>
    <t>Highest</t>
  </si>
  <si>
    <t>Lowest</t>
  </si>
  <si>
    <t>Kanchika Cherla</t>
  </si>
  <si>
    <t>Normal as on date</t>
  </si>
  <si>
    <t>July,2016</t>
  </si>
  <si>
    <t>Cumulative</t>
  </si>
  <si>
    <t>ABSTRACT</t>
  </si>
  <si>
    <t>deficit</t>
  </si>
  <si>
    <t>Deficient</t>
  </si>
  <si>
    <t>August,2016</t>
  </si>
  <si>
    <t>Monsoon</t>
  </si>
  <si>
    <t>Sowth west</t>
  </si>
  <si>
    <t>Winter</t>
  </si>
  <si>
    <t>North East</t>
  </si>
  <si>
    <t xml:space="preserve">Hot Weather </t>
  </si>
  <si>
    <t xml:space="preserve">Devn (%) </t>
  </si>
  <si>
    <t>September,2016</t>
  </si>
  <si>
    <t>October,2016</t>
  </si>
  <si>
    <t>recon</t>
  </si>
  <si>
    <t>Vissannapeta</t>
  </si>
  <si>
    <t>Southwest Total</t>
  </si>
  <si>
    <t xml:space="preserve">December,2016 </t>
  </si>
  <si>
    <t xml:space="preserve">November,2016 </t>
  </si>
  <si>
    <t>scanty</t>
  </si>
  <si>
    <t>Northwest Total</t>
  </si>
  <si>
    <t>January,2017</t>
  </si>
  <si>
    <t>February,2017</t>
  </si>
  <si>
    <t>Winter Period</t>
  </si>
  <si>
    <t>Norain</t>
  </si>
  <si>
    <t>1.3.17</t>
  </si>
  <si>
    <t>Jan,2017</t>
  </si>
  <si>
    <t>Feb,2017</t>
  </si>
  <si>
    <t>No rain</t>
  </si>
  <si>
    <t xml:space="preserve"> </t>
  </si>
  <si>
    <t>1.2.17</t>
  </si>
  <si>
    <t>Actual during 2016-17</t>
  </si>
  <si>
    <t>Actual corr year 
2015-16</t>
  </si>
  <si>
    <t>27.05.17</t>
  </si>
  <si>
    <t>26.05.17</t>
  </si>
  <si>
    <t>25.05.17</t>
  </si>
  <si>
    <t>24.05.17</t>
  </si>
  <si>
    <t>23.05.17</t>
  </si>
  <si>
    <t>28.05.17</t>
  </si>
  <si>
    <t>29.05.17</t>
  </si>
  <si>
    <t>June,2017</t>
  </si>
  <si>
    <t>July,2017</t>
  </si>
  <si>
    <t>Hot weather period</t>
  </si>
  <si>
    <t>ABSTRACT (mm)</t>
  </si>
  <si>
    <t>Krishna</t>
  </si>
  <si>
    <t xml:space="preserve">Dev (%) </t>
  </si>
  <si>
    <t>August,2017</t>
  </si>
  <si>
    <t>September,2017</t>
  </si>
  <si>
    <t>March,2018</t>
  </si>
  <si>
    <t>April,2018</t>
  </si>
  <si>
    <t>May,2018</t>
  </si>
  <si>
    <t>1.10.17</t>
  </si>
  <si>
    <t>Actual corr year 2016</t>
  </si>
  <si>
    <t>Actual during 2017</t>
  </si>
  <si>
    <t>1.1.18</t>
  </si>
  <si>
    <t>1.3.18</t>
  </si>
  <si>
    <t>1.5.18</t>
  </si>
  <si>
    <t>1.6.18</t>
  </si>
  <si>
    <t>June,2018</t>
  </si>
  <si>
    <t>Last 7 days</t>
  </si>
  <si>
    <t>Actual during 
2017-18</t>
  </si>
  <si>
    <t>July,2018</t>
  </si>
  <si>
    <t>August,2018</t>
  </si>
  <si>
    <t>September,2018</t>
  </si>
  <si>
    <t>Mudinepalle</t>
  </si>
  <si>
    <t>1.7.18</t>
  </si>
  <si>
    <t>excess</t>
  </si>
  <si>
    <t>1.8.18</t>
  </si>
  <si>
    <t>Actual as on date during 2018-19</t>
  </si>
  <si>
    <t>1.9.18</t>
  </si>
  <si>
    <t>Sept,2018</t>
  </si>
  <si>
    <t>Oct,2018</t>
  </si>
  <si>
    <t>Nov,2018</t>
  </si>
  <si>
    <t>Dec,2018</t>
  </si>
  <si>
    <t>Aug,2018</t>
  </si>
  <si>
    <t>Southwest</t>
  </si>
  <si>
    <t>October,2018</t>
  </si>
  <si>
    <t>1.11.18</t>
  </si>
  <si>
    <t>November,2018</t>
  </si>
  <si>
    <t>2.11.18</t>
  </si>
  <si>
    <t>1.12.18</t>
  </si>
  <si>
    <t>December,2018</t>
  </si>
  <si>
    <t>16.12.18</t>
  </si>
  <si>
    <t>17.12.18</t>
  </si>
  <si>
    <t>19.12.18</t>
  </si>
  <si>
    <t>18.12.18</t>
  </si>
  <si>
    <t>20.12.18</t>
  </si>
  <si>
    <t>Dec,18 Normal</t>
  </si>
  <si>
    <t>Normal as on date during 
2018-19</t>
  </si>
  <si>
    <t>25.12.18</t>
  </si>
  <si>
    <t>26.12.18</t>
  </si>
  <si>
    <t>27.12.18</t>
  </si>
  <si>
    <t>RAINFALL FOR THEYEAR 2018-19 (in mm) 31.12.2018</t>
  </si>
  <si>
    <t>RAINFALL STATUS AS ON 31.12.2018</t>
  </si>
  <si>
    <t>28.12.18</t>
  </si>
  <si>
    <t>29.12.18</t>
  </si>
  <si>
    <t>30.12.18</t>
  </si>
  <si>
    <t>31.12.18</t>
  </si>
</sst>
</file>

<file path=xl/styles.xml><?xml version="1.0" encoding="utf-8"?>
<styleSheet xmlns="http://schemas.openxmlformats.org/spreadsheetml/2006/main">
  <numFmts count="1">
    <numFmt numFmtId="164" formatCode="0.0"/>
  </numFmts>
  <fonts count="37">
    <font>
      <sz val="11"/>
      <color theme="1"/>
      <name val="Calibri"/>
      <family val="2"/>
      <scheme val="minor"/>
    </font>
    <font>
      <sz val="9"/>
      <color rgb="FF000000"/>
      <name val="Inherit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Inherit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Verdana"/>
      <family val="2"/>
    </font>
    <font>
      <sz val="9"/>
      <name val="Inherit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FF0000"/>
      <name val="Inherit"/>
    </font>
    <font>
      <sz val="13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17" fillId="0" borderId="0" applyNumberFormat="0" applyFill="0" applyBorder="0" applyAlignment="0" applyProtection="0"/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9" borderId="16" applyNumberFormat="0" applyAlignment="0" applyProtection="0"/>
    <xf numFmtId="0" fontId="25" fillId="10" borderId="17" applyNumberFormat="0" applyAlignment="0" applyProtection="0"/>
    <xf numFmtId="0" fontId="26" fillId="10" borderId="16" applyNumberFormat="0" applyAlignment="0" applyProtection="0"/>
    <xf numFmtId="0" fontId="27" fillId="0" borderId="18" applyNumberFormat="0" applyFill="0" applyAlignment="0" applyProtection="0"/>
    <xf numFmtId="0" fontId="28" fillId="11" borderId="19" applyNumberFormat="0" applyAlignment="0" applyProtection="0"/>
    <xf numFmtId="0" fontId="29" fillId="0" borderId="0" applyNumberFormat="0" applyFill="0" applyBorder="0" applyAlignment="0" applyProtection="0"/>
    <xf numFmtId="0" fontId="16" fillId="12" borderId="20" applyNumberFormat="0" applyFont="0" applyAlignment="0" applyProtection="0"/>
    <xf numFmtId="0" fontId="30" fillId="0" borderId="0" applyNumberFormat="0" applyFill="0" applyBorder="0" applyAlignment="0" applyProtection="0"/>
    <xf numFmtId="0" fontId="8" fillId="0" borderId="21" applyNumberFormat="0" applyFill="0" applyAlignment="0" applyProtection="0"/>
    <xf numFmtId="0" fontId="31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31" fillId="36" borderId="0" applyNumberFormat="0" applyBorder="0" applyAlignment="0" applyProtection="0"/>
  </cellStyleXfs>
  <cellXfs count="288">
    <xf numFmtId="0" fontId="0" fillId="0" borderId="0" xfId="0"/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 vertical="top" wrapText="1"/>
    </xf>
    <xf numFmtId="164" fontId="0" fillId="0" borderId="1" xfId="0" applyNumberFormat="1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164" fontId="3" fillId="0" borderId="1" xfId="0" applyNumberFormat="1" applyFont="1" applyBorder="1" applyAlignment="1">
      <alignment vertical="top" wrapText="1"/>
    </xf>
    <xf numFmtId="164" fontId="0" fillId="0" borderId="0" xfId="0" applyNumberForma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0" fillId="0" borderId="1" xfId="0" applyFont="1" applyBorder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0" fillId="0" borderId="5" xfId="0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0" xfId="0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0" fillId="0" borderId="3" xfId="0" applyBorder="1" applyAlignment="1">
      <alignment vertical="top" wrapText="1"/>
    </xf>
    <xf numFmtId="164" fontId="0" fillId="0" borderId="1" xfId="0" applyNumberFormat="1" applyBorder="1" applyAlignment="1">
      <alignment horizontal="right" vertical="top" wrapText="1"/>
    </xf>
    <xf numFmtId="0" fontId="7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right" wrapText="1"/>
    </xf>
    <xf numFmtId="0" fontId="0" fillId="0" borderId="5" xfId="0" applyBorder="1" applyAlignment="1">
      <alignment horizontal="right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left" wrapText="1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164" fontId="9" fillId="0" borderId="1" xfId="0" applyNumberFormat="1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10" xfId="0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1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" fillId="0" borderId="0" xfId="0" applyFont="1" applyBorder="1" applyAlignment="1">
      <alignment vertical="top" wrapText="1" shrinkToFit="1"/>
    </xf>
    <xf numFmtId="0" fontId="1" fillId="0" borderId="0" xfId="0" applyFont="1" applyBorder="1" applyAlignment="1">
      <alignment horizontal="left" vertical="top" wrapText="1" shrinkToFit="1"/>
    </xf>
    <xf numFmtId="0" fontId="10" fillId="0" borderId="1" xfId="0" applyFont="1" applyBorder="1" applyAlignment="1">
      <alignment horizontal="left" vertical="top" wrapText="1"/>
    </xf>
    <xf numFmtId="0" fontId="0" fillId="4" borderId="1" xfId="0" applyFill="1" applyBorder="1" applyAlignment="1">
      <alignment vertical="top" wrapText="1"/>
    </xf>
    <xf numFmtId="0" fontId="1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right" wrapText="1"/>
    </xf>
    <xf numFmtId="164" fontId="0" fillId="4" borderId="1" xfId="0" applyNumberFormat="1" applyFill="1" applyBorder="1" applyAlignment="1">
      <alignment horizontal="right" vertical="top" wrapText="1"/>
    </xf>
    <xf numFmtId="0" fontId="7" fillId="4" borderId="1" xfId="0" applyFont="1" applyFill="1" applyBorder="1" applyAlignment="1">
      <alignment vertical="top" wrapText="1"/>
    </xf>
    <xf numFmtId="0" fontId="0" fillId="4" borderId="0" xfId="0" applyFill="1" applyAlignment="1">
      <alignment vertical="top" wrapText="1"/>
    </xf>
    <xf numFmtId="0" fontId="7" fillId="0" borderId="1" xfId="0" applyFont="1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4" borderId="1" xfId="0" applyFill="1" applyBorder="1" applyAlignment="1">
      <alignment horizontal="right" vertical="top" wrapText="1"/>
    </xf>
    <xf numFmtId="0" fontId="7" fillId="4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164" fontId="3" fillId="4" borderId="1" xfId="0" applyNumberFormat="1" applyFont="1" applyFill="1" applyBorder="1" applyAlignment="1">
      <alignment vertical="top" wrapText="1"/>
    </xf>
    <xf numFmtId="164" fontId="0" fillId="4" borderId="1" xfId="0" applyNumberFormat="1" applyFill="1" applyBorder="1" applyAlignment="1">
      <alignment vertical="top" wrapText="1"/>
    </xf>
    <xf numFmtId="0" fontId="0" fillId="4" borderId="0" xfId="0" applyFill="1" applyBorder="1" applyAlignment="1">
      <alignment vertical="top" wrapText="1"/>
    </xf>
    <xf numFmtId="0" fontId="3" fillId="4" borderId="1" xfId="0" applyFont="1" applyFill="1" applyBorder="1" applyAlignment="1">
      <alignment horizontal="center" vertical="top" wrapText="1"/>
    </xf>
    <xf numFmtId="0" fontId="6" fillId="4" borderId="0" xfId="0" applyFont="1" applyFill="1" applyBorder="1" applyAlignment="1">
      <alignment vertical="top" wrapText="1"/>
    </xf>
    <xf numFmtId="0" fontId="0" fillId="4" borderId="1" xfId="0" applyFont="1" applyFill="1" applyBorder="1" applyAlignment="1">
      <alignment horizontal="center" vertical="top" wrapText="1"/>
    </xf>
    <xf numFmtId="2" fontId="3" fillId="4" borderId="1" xfId="0" applyNumberFormat="1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 shrinkToFit="1"/>
    </xf>
    <xf numFmtId="164" fontId="6" fillId="4" borderId="1" xfId="0" applyNumberFormat="1" applyFont="1" applyFill="1" applyBorder="1" applyAlignment="1">
      <alignment horizontal="center" vertical="top" wrapText="1"/>
    </xf>
    <xf numFmtId="0" fontId="1" fillId="4" borderId="0" xfId="0" applyFont="1" applyFill="1" applyBorder="1" applyAlignment="1">
      <alignment horizontal="left" vertical="top" wrapText="1" shrinkToFit="1"/>
    </xf>
    <xf numFmtId="0" fontId="1" fillId="4" borderId="0" xfId="0" applyFont="1" applyFill="1" applyBorder="1" applyAlignment="1">
      <alignment vertical="top" wrapText="1"/>
    </xf>
    <xf numFmtId="0" fontId="10" fillId="4" borderId="1" xfId="0" applyFont="1" applyFill="1" applyBorder="1" applyAlignment="1">
      <alignment horizontal="left" vertical="top" wrapText="1"/>
    </xf>
    <xf numFmtId="0" fontId="0" fillId="4" borderId="0" xfId="0" applyFill="1" applyBorder="1" applyAlignment="1">
      <alignment horizontal="right" vertical="top" wrapText="1"/>
    </xf>
    <xf numFmtId="0" fontId="9" fillId="4" borderId="1" xfId="0" applyFont="1" applyFill="1" applyBorder="1" applyAlignment="1">
      <alignment vertical="top" wrapText="1"/>
    </xf>
    <xf numFmtId="164" fontId="9" fillId="4" borderId="1" xfId="0" applyNumberFormat="1" applyFont="1" applyFill="1" applyBorder="1" applyAlignment="1">
      <alignment vertical="top" wrapText="1"/>
    </xf>
    <xf numFmtId="0" fontId="9" fillId="4" borderId="0" xfId="0" applyFont="1" applyFill="1" applyAlignment="1">
      <alignment vertical="top" wrapText="1"/>
    </xf>
    <xf numFmtId="0" fontId="0" fillId="4" borderId="3" xfId="0" applyFill="1" applyBorder="1" applyAlignment="1">
      <alignment horizontal="right" vertical="top" wrapText="1"/>
    </xf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7" fillId="0" borderId="0" xfId="0" applyNumberFormat="1" applyFont="1" applyAlignment="1">
      <alignment wrapText="1"/>
    </xf>
    <xf numFmtId="0" fontId="0" fillId="0" borderId="11" xfId="0" applyBorder="1" applyAlignment="1">
      <alignment horizontal="right" wrapText="1"/>
    </xf>
    <xf numFmtId="0" fontId="0" fillId="4" borderId="0" xfId="0" applyFill="1" applyBorder="1" applyAlignment="1">
      <alignment horizontal="left" vertical="top" wrapText="1"/>
    </xf>
    <xf numFmtId="164" fontId="7" fillId="0" borderId="1" xfId="0" applyNumberFormat="1" applyFont="1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8" fillId="4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9" fillId="0" borderId="1" xfId="0" applyFont="1" applyBorder="1" applyAlignment="1">
      <alignment wrapText="1"/>
    </xf>
    <xf numFmtId="0" fontId="9" fillId="4" borderId="0" xfId="0" applyFont="1" applyFill="1" applyBorder="1" applyAlignment="1">
      <alignment horizontal="center" vertical="top" wrapText="1"/>
    </xf>
    <xf numFmtId="0" fontId="9" fillId="0" borderId="0" xfId="0" applyFont="1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4" borderId="1" xfId="0" applyFont="1" applyFill="1" applyBorder="1" applyAlignment="1">
      <alignment vertical="top" wrapText="1"/>
    </xf>
    <xf numFmtId="0" fontId="0" fillId="4" borderId="0" xfId="0" applyFont="1" applyFill="1" applyAlignment="1">
      <alignment vertical="top" wrapText="1"/>
    </xf>
    <xf numFmtId="164" fontId="0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164" fontId="0" fillId="0" borderId="1" xfId="0" applyNumberFormat="1" applyBorder="1" applyAlignment="1">
      <alignment horizontal="right" wrapText="1"/>
    </xf>
    <xf numFmtId="0" fontId="7" fillId="0" borderId="0" xfId="0" applyFont="1" applyAlignment="1">
      <alignment horizontal="center" wrapText="1"/>
    </xf>
    <xf numFmtId="0" fontId="5" fillId="4" borderId="1" xfId="0" applyFont="1" applyFill="1" applyBorder="1" applyAlignment="1">
      <alignment horizontal="center" vertical="top" wrapText="1"/>
    </xf>
    <xf numFmtId="0" fontId="9" fillId="0" borderId="7" xfId="0" applyFont="1" applyBorder="1" applyAlignment="1">
      <alignment wrapText="1"/>
    </xf>
    <xf numFmtId="0" fontId="8" fillId="4" borderId="0" xfId="0" applyFont="1" applyFill="1" applyBorder="1" applyAlignment="1">
      <alignment horizontal="center" vertical="top" wrapText="1"/>
    </xf>
    <xf numFmtId="17" fontId="3" fillId="4" borderId="1" xfId="0" applyNumberFormat="1" applyFont="1" applyFill="1" applyBorder="1" applyAlignment="1">
      <alignment vertical="top" wrapText="1"/>
    </xf>
    <xf numFmtId="1" fontId="0" fillId="4" borderId="1" xfId="0" applyNumberFormat="1" applyFill="1" applyBorder="1" applyAlignment="1">
      <alignment vertical="top" wrapText="1"/>
    </xf>
    <xf numFmtId="0" fontId="9" fillId="4" borderId="0" xfId="0" applyFont="1" applyFill="1" applyBorder="1" applyAlignment="1">
      <alignment vertical="top" wrapText="1"/>
    </xf>
    <xf numFmtId="164" fontId="7" fillId="4" borderId="0" xfId="0" applyNumberFormat="1" applyFont="1" applyFill="1" applyAlignment="1">
      <alignment wrapText="1"/>
    </xf>
    <xf numFmtId="164" fontId="9" fillId="4" borderId="0" xfId="0" applyNumberFormat="1" applyFont="1" applyFill="1" applyBorder="1" applyAlignment="1">
      <alignment vertical="top" wrapText="1"/>
    </xf>
    <xf numFmtId="0" fontId="0" fillId="0" borderId="1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164" fontId="0" fillId="4" borderId="1" xfId="0" applyNumberFormat="1" applyFont="1" applyFill="1" applyBorder="1" applyAlignment="1">
      <alignment vertical="top" wrapText="1"/>
    </xf>
    <xf numFmtId="0" fontId="12" fillId="0" borderId="1" xfId="0" applyFont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 shrinkToFit="1"/>
    </xf>
    <xf numFmtId="0" fontId="1" fillId="4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64" fontId="0" fillId="0" borderId="0" xfId="0" applyNumberFormat="1" applyAlignment="1">
      <alignment vertical="top" wrapText="1"/>
    </xf>
    <xf numFmtId="0" fontId="0" fillId="4" borderId="0" xfId="0" applyFill="1" applyAlignment="1">
      <alignment horizontal="center" vertical="top" wrapText="1"/>
    </xf>
    <xf numFmtId="0" fontId="0" fillId="4" borderId="5" xfId="0" applyFill="1" applyBorder="1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64" fontId="0" fillId="4" borderId="1" xfId="0" applyNumberFormat="1" applyFill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right" wrapText="1"/>
    </xf>
    <xf numFmtId="0" fontId="7" fillId="4" borderId="0" xfId="0" applyFont="1" applyFill="1" applyAlignment="1">
      <alignment vertical="top" wrapText="1"/>
    </xf>
    <xf numFmtId="0" fontId="0" fillId="4" borderId="5" xfId="0" applyFill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Border="1" applyAlignment="1">
      <alignment horizontal="left" vertical="top" wrapText="1"/>
    </xf>
    <xf numFmtId="0" fontId="3" fillId="2" borderId="0" xfId="0" applyFont="1" applyFill="1" applyBorder="1" applyAlignment="1">
      <alignment vertical="top" wrapText="1"/>
    </xf>
    <xf numFmtId="0" fontId="8" fillId="0" borderId="0" xfId="0" applyFont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justify" wrapText="1"/>
    </xf>
    <xf numFmtId="0" fontId="1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left" wrapText="1"/>
    </xf>
    <xf numFmtId="0" fontId="0" fillId="4" borderId="0" xfId="0" applyFill="1" applyBorder="1" applyAlignment="1">
      <alignment horizontal="center" vertical="top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left" wrapText="1"/>
    </xf>
    <xf numFmtId="0" fontId="7" fillId="0" borderId="0" xfId="0" applyFont="1" applyBorder="1" applyAlignment="1">
      <alignment vertical="top" wrapText="1"/>
    </xf>
    <xf numFmtId="164" fontId="0" fillId="4" borderId="0" xfId="0" applyNumberFormat="1" applyFill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2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164" fontId="0" fillId="0" borderId="5" xfId="0" applyNumberFormat="1" applyBorder="1" applyAlignment="1">
      <alignment horizontal="center" wrapText="1"/>
    </xf>
    <xf numFmtId="0" fontId="3" fillId="4" borderId="0" xfId="0" applyFont="1" applyFill="1" applyBorder="1" applyAlignment="1">
      <alignment vertical="top" wrapText="1"/>
    </xf>
    <xf numFmtId="0" fontId="4" fillId="4" borderId="0" xfId="0" applyFont="1" applyFill="1" applyBorder="1" applyAlignment="1">
      <alignment horizontal="center" vertical="top" wrapText="1"/>
    </xf>
    <xf numFmtId="2" fontId="3" fillId="4" borderId="0" xfId="0" applyNumberFormat="1" applyFont="1" applyFill="1" applyBorder="1" applyAlignment="1">
      <alignment horizontal="center" vertical="top" wrapText="1"/>
    </xf>
    <xf numFmtId="0" fontId="0" fillId="4" borderId="0" xfId="0" applyFill="1" applyBorder="1" applyAlignment="1">
      <alignment horizontal="center" vertical="top" wrapText="1"/>
    </xf>
    <xf numFmtId="164" fontId="0" fillId="4" borderId="0" xfId="0" applyNumberFormat="1" applyFill="1" applyBorder="1" applyAlignment="1">
      <alignment vertical="top" wrapText="1"/>
    </xf>
    <xf numFmtId="0" fontId="8" fillId="4" borderId="0" xfId="0" applyFont="1" applyFill="1" applyBorder="1" applyAlignment="1">
      <alignment vertical="top" wrapText="1"/>
    </xf>
    <xf numFmtId="164" fontId="8" fillId="4" borderId="0" xfId="0" applyNumberFormat="1" applyFont="1" applyFill="1" applyBorder="1" applyAlignment="1">
      <alignment vertical="top" wrapText="1"/>
    </xf>
    <xf numFmtId="0" fontId="0" fillId="4" borderId="0" xfId="0" applyFont="1" applyFill="1" applyBorder="1" applyAlignment="1">
      <alignment vertical="top" wrapText="1"/>
    </xf>
    <xf numFmtId="164" fontId="0" fillId="4" borderId="0" xfId="0" applyNumberFormat="1" applyFont="1" applyFill="1" applyBorder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0" fillId="2" borderId="0" xfId="0" applyFill="1" applyBorder="1"/>
    <xf numFmtId="0" fontId="14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4" borderId="0" xfId="0" applyFill="1" applyBorder="1" applyAlignment="1">
      <alignment horizontal="center" vertical="top" wrapText="1"/>
    </xf>
    <xf numFmtId="0" fontId="0" fillId="4" borderId="0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64" fontId="0" fillId="0" borderId="1" xfId="0" applyNumberFormat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164" fontId="3" fillId="4" borderId="1" xfId="0" applyNumberFormat="1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0" fontId="32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right" vertical="top" wrapText="1"/>
    </xf>
    <xf numFmtId="0" fontId="3" fillId="4" borderId="5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2" fillId="0" borderId="1" xfId="0" applyFont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left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64" fontId="15" fillId="4" borderId="1" xfId="0" applyNumberFormat="1" applyFont="1" applyFill="1" applyBorder="1" applyAlignment="1">
      <alignment horizontal="center" vertical="top" wrapText="1"/>
    </xf>
    <xf numFmtId="0" fontId="0" fillId="4" borderId="0" xfId="0" applyFill="1" applyBorder="1" applyAlignment="1">
      <alignment horizontal="center" vertical="top" wrapText="1"/>
    </xf>
    <xf numFmtId="0" fontId="0" fillId="4" borderId="22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164" fontId="3" fillId="4" borderId="0" xfId="0" applyNumberFormat="1" applyFont="1" applyFill="1" applyBorder="1" applyAlignment="1">
      <alignment vertical="top" wrapText="1"/>
    </xf>
    <xf numFmtId="0" fontId="0" fillId="4" borderId="0" xfId="0" applyFill="1" applyBorder="1" applyAlignment="1">
      <alignment horizontal="center" vertical="top" wrapText="1"/>
    </xf>
    <xf numFmtId="0" fontId="0" fillId="4" borderId="0" xfId="0" applyFill="1" applyAlignment="1">
      <alignment horizontal="center" vertical="top" wrapText="1"/>
    </xf>
    <xf numFmtId="0" fontId="0" fillId="0" borderId="22" xfId="0" applyBorder="1" applyAlignment="1">
      <alignment horizontal="center" wrapText="1"/>
    </xf>
    <xf numFmtId="0" fontId="7" fillId="4" borderId="0" xfId="0" applyFont="1" applyFill="1" applyAlignment="1">
      <alignment wrapText="1"/>
    </xf>
    <xf numFmtId="0" fontId="10" fillId="4" borderId="1" xfId="0" applyFont="1" applyFill="1" applyBorder="1" applyAlignment="1">
      <alignment horizontal="center" vertical="top" wrapText="1"/>
    </xf>
    <xf numFmtId="164" fontId="0" fillId="4" borderId="0" xfId="0" applyNumberForma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64" fontId="7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0" fontId="7" fillId="0" borderId="0" xfId="0" applyFont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4" borderId="0" xfId="0" applyFill="1" applyBorder="1" applyAlignment="1">
      <alignment horizontal="center" vertical="top" wrapText="1"/>
    </xf>
    <xf numFmtId="1" fontId="0" fillId="4" borderId="1" xfId="0" applyNumberForma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vertical="top" wrapText="1"/>
    </xf>
    <xf numFmtId="17" fontId="3" fillId="4" borderId="0" xfId="0" applyNumberFormat="1" applyFont="1" applyFill="1" applyBorder="1" applyAlignment="1">
      <alignment vertical="top" wrapText="1"/>
    </xf>
    <xf numFmtId="0" fontId="34" fillId="4" borderId="1" xfId="0" applyFont="1" applyFill="1" applyBorder="1" applyAlignment="1">
      <alignment vertical="top" wrapText="1"/>
    </xf>
    <xf numFmtId="0" fontId="34" fillId="5" borderId="1" xfId="0" applyFont="1" applyFill="1" applyBorder="1" applyAlignment="1">
      <alignment vertical="top" wrapText="1"/>
    </xf>
    <xf numFmtId="164" fontId="34" fillId="4" borderId="1" xfId="0" applyNumberFormat="1" applyFont="1" applyFill="1" applyBorder="1" applyAlignment="1">
      <alignment vertical="top" wrapText="1"/>
    </xf>
    <xf numFmtId="164" fontId="34" fillId="5" borderId="1" xfId="0" applyNumberFormat="1" applyFont="1" applyFill="1" applyBorder="1" applyAlignment="1">
      <alignment vertical="top" wrapText="1"/>
    </xf>
    <xf numFmtId="164" fontId="15" fillId="4" borderId="1" xfId="0" applyNumberFormat="1" applyFont="1" applyFill="1" applyBorder="1" applyAlignment="1">
      <alignment vertical="top" wrapText="1"/>
    </xf>
    <xf numFmtId="0" fontId="15" fillId="4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vertical="top" wrapText="1"/>
    </xf>
    <xf numFmtId="164" fontId="15" fillId="5" borderId="1" xfId="0" applyNumberFormat="1" applyFont="1" applyFill="1" applyBorder="1" applyAlignment="1">
      <alignment vertical="top" wrapText="1"/>
    </xf>
    <xf numFmtId="164" fontId="35" fillId="5" borderId="1" xfId="0" applyNumberFormat="1" applyFont="1" applyFill="1" applyBorder="1" applyAlignment="1">
      <alignment vertical="top" wrapText="1"/>
    </xf>
    <xf numFmtId="0" fontId="35" fillId="5" borderId="1" xfId="0" applyFont="1" applyFill="1" applyBorder="1" applyAlignment="1">
      <alignment vertical="top" wrapText="1"/>
    </xf>
    <xf numFmtId="0" fontId="35" fillId="5" borderId="1" xfId="0" applyFont="1" applyFill="1" applyBorder="1" applyAlignment="1">
      <alignment horizontal="center" vertical="top" wrapText="1"/>
    </xf>
    <xf numFmtId="0" fontId="34" fillId="4" borderId="1" xfId="0" applyFont="1" applyFill="1" applyBorder="1" applyAlignment="1">
      <alignment horizontal="center" vertical="top" wrapText="1"/>
    </xf>
    <xf numFmtId="164" fontId="9" fillId="4" borderId="0" xfId="0" applyNumberFormat="1" applyFont="1" applyFill="1" applyBorder="1" applyAlignment="1">
      <alignment wrapText="1"/>
    </xf>
    <xf numFmtId="0" fontId="7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2" fontId="15" fillId="4" borderId="0" xfId="0" applyNumberFormat="1" applyFont="1" applyFill="1" applyBorder="1" applyAlignment="1">
      <alignment horizontal="center" vertical="top" wrapText="1"/>
    </xf>
    <xf numFmtId="0" fontId="15" fillId="4" borderId="0" xfId="0" applyFont="1" applyFill="1" applyBorder="1" applyAlignment="1">
      <alignment vertical="top" wrapText="1"/>
    </xf>
    <xf numFmtId="0" fontId="34" fillId="4" borderId="0" xfId="0" applyFont="1" applyFill="1" applyBorder="1" applyAlignment="1">
      <alignment horizontal="center" vertical="top" wrapText="1"/>
    </xf>
    <xf numFmtId="17" fontId="34" fillId="4" borderId="0" xfId="0" applyNumberFormat="1" applyFont="1" applyFill="1" applyBorder="1" applyAlignment="1">
      <alignment vertical="top" wrapText="1"/>
    </xf>
    <xf numFmtId="164" fontId="34" fillId="4" borderId="0" xfId="0" applyNumberFormat="1" applyFont="1" applyFill="1" applyBorder="1" applyAlignment="1">
      <alignment vertical="top" wrapText="1"/>
    </xf>
    <xf numFmtId="0" fontId="1" fillId="4" borderId="0" xfId="0" applyFont="1" applyFill="1" applyBorder="1" applyAlignment="1">
      <alignment vertical="top" wrapText="1" shrinkToFit="1"/>
    </xf>
    <xf numFmtId="0" fontId="34" fillId="5" borderId="1" xfId="0" applyFont="1" applyFill="1" applyBorder="1" applyAlignment="1">
      <alignment horizontal="center" vertical="top" wrapText="1"/>
    </xf>
    <xf numFmtId="0" fontId="15" fillId="4" borderId="1" xfId="0" applyFont="1" applyFill="1" applyBorder="1" applyAlignment="1">
      <alignment horizontal="center" vertical="top" wrapText="1"/>
    </xf>
    <xf numFmtId="0" fontId="15" fillId="4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164" fontId="0" fillId="0" borderId="1" xfId="0" applyNumberFormat="1" applyBorder="1" applyAlignment="1">
      <alignment wrapText="1"/>
    </xf>
    <xf numFmtId="0" fontId="3" fillId="5" borderId="1" xfId="0" applyFont="1" applyFill="1" applyBorder="1" applyAlignment="1">
      <alignment horizontal="center" vertical="top" wrapText="1"/>
    </xf>
    <xf numFmtId="0" fontId="33" fillId="4" borderId="0" xfId="0" applyFont="1" applyFill="1" applyAlignment="1">
      <alignment horizontal="center" vertical="top" wrapText="1"/>
    </xf>
    <xf numFmtId="0" fontId="15" fillId="4" borderId="0" xfId="0" applyFont="1" applyFill="1" applyBorder="1" applyAlignment="1">
      <alignment horizontal="center" vertical="top" wrapText="1"/>
    </xf>
    <xf numFmtId="0" fontId="0" fillId="4" borderId="0" xfId="0" applyFont="1" applyFill="1" applyBorder="1" applyAlignment="1">
      <alignment horizontal="center" vertical="top" wrapText="1"/>
    </xf>
    <xf numFmtId="164" fontId="34" fillId="4" borderId="7" xfId="0" applyNumberFormat="1" applyFont="1" applyFill="1" applyBorder="1" applyAlignment="1">
      <alignment horizontal="center" vertical="top" wrapText="1"/>
    </xf>
    <xf numFmtId="164" fontId="34" fillId="4" borderId="8" xfId="0" applyNumberFormat="1" applyFont="1" applyFill="1" applyBorder="1" applyAlignment="1">
      <alignment horizontal="center" vertical="top" wrapText="1"/>
    </xf>
    <xf numFmtId="0" fontId="34" fillId="4" borderId="1" xfId="0" applyFont="1" applyFill="1" applyBorder="1" applyAlignment="1">
      <alignment horizontal="left" vertical="top" wrapText="1"/>
    </xf>
    <xf numFmtId="0" fontId="0" fillId="4" borderId="0" xfId="0" applyFill="1" applyBorder="1" applyAlignment="1">
      <alignment horizontal="center" vertical="top" wrapText="1"/>
    </xf>
    <xf numFmtId="0" fontId="15" fillId="4" borderId="1" xfId="0" applyFont="1" applyFill="1" applyBorder="1" applyAlignment="1">
      <alignment horizontal="center" vertical="top" wrapText="1"/>
    </xf>
    <xf numFmtId="0" fontId="0" fillId="4" borderId="0" xfId="0" applyFill="1" applyBorder="1" applyAlignment="1">
      <alignment horizontal="left" vertical="top" wrapText="1"/>
    </xf>
    <xf numFmtId="17" fontId="3" fillId="4" borderId="0" xfId="0" applyNumberFormat="1" applyFont="1" applyFill="1" applyBorder="1" applyAlignment="1">
      <alignment horizontal="center" vertical="top" wrapText="1"/>
    </xf>
    <xf numFmtId="17" fontId="3" fillId="4" borderId="0" xfId="0" applyNumberFormat="1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9" fillId="4" borderId="1" xfId="0" applyFont="1" applyFill="1" applyBorder="1" applyAlignment="1">
      <alignment horizontal="center" vertical="top" wrapText="1"/>
    </xf>
    <xf numFmtId="17" fontId="34" fillId="4" borderId="1" xfId="0" applyNumberFormat="1" applyFont="1" applyFill="1" applyBorder="1" applyAlignment="1">
      <alignment horizontal="left" vertical="top" wrapText="1"/>
    </xf>
    <xf numFmtId="0" fontId="15" fillId="4" borderId="7" xfId="0" applyFont="1" applyFill="1" applyBorder="1" applyAlignment="1">
      <alignment horizontal="left" vertical="top" wrapText="1"/>
    </xf>
    <xf numFmtId="0" fontId="15" fillId="4" borderId="8" xfId="0" applyFont="1" applyFill="1" applyBorder="1" applyAlignment="1">
      <alignment horizontal="left" vertical="top" wrapText="1"/>
    </xf>
    <xf numFmtId="0" fontId="35" fillId="5" borderId="7" xfId="0" applyFont="1" applyFill="1" applyBorder="1" applyAlignment="1">
      <alignment horizontal="left" vertical="top" wrapText="1"/>
    </xf>
    <xf numFmtId="0" fontId="35" fillId="5" borderId="8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center" vertical="top" wrapText="1"/>
    </xf>
    <xf numFmtId="0" fontId="36" fillId="5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17" fontId="3" fillId="0" borderId="1" xfId="0" applyNumberFormat="1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right" vertical="top" wrapText="1"/>
    </xf>
    <xf numFmtId="17" fontId="3" fillId="4" borderId="1" xfId="0" applyNumberFormat="1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right" vertical="top" wrapText="1"/>
    </xf>
    <xf numFmtId="0" fontId="2" fillId="4" borderId="1" xfId="0" applyFont="1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56"/>
  <sheetViews>
    <sheetView tabSelected="1" view="pageBreakPreview" zoomScale="85" zoomScaleSheetLayoutView="85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V19" sqref="V19"/>
    </sheetView>
  </sheetViews>
  <sheetFormatPr defaultColWidth="9.140625" defaultRowHeight="15"/>
  <cols>
    <col min="1" max="1" width="4.5703125" style="125" customWidth="1"/>
    <col min="2" max="2" width="14" style="52" customWidth="1"/>
    <col min="3" max="3" width="7.42578125" style="52" customWidth="1"/>
    <col min="4" max="4" width="8.140625" style="52" customWidth="1"/>
    <col min="5" max="5" width="7.28515625" style="52" customWidth="1"/>
    <col min="6" max="6" width="7" style="52" customWidth="1"/>
    <col min="7" max="7" width="7.7109375" style="52" customWidth="1"/>
    <col min="8" max="9" width="7.5703125" style="52" customWidth="1"/>
    <col min="10" max="10" width="6" style="52" customWidth="1"/>
    <col min="11" max="11" width="7.42578125" style="52" customWidth="1"/>
    <col min="12" max="12" width="7.140625" style="52" customWidth="1"/>
    <col min="13" max="13" width="6.28515625" style="52" customWidth="1"/>
    <col min="14" max="14" width="9.5703125" style="76" customWidth="1"/>
    <col min="15" max="15" width="7.5703125" style="76" customWidth="1"/>
    <col min="16" max="16" width="9.42578125" style="52" customWidth="1"/>
    <col min="17" max="17" width="8.42578125" style="52" customWidth="1"/>
    <col min="18" max="18" width="12.85546875" style="52" customWidth="1"/>
    <col min="19" max="19" width="14.85546875" style="52" customWidth="1"/>
    <col min="20" max="20" width="9.7109375" style="52" customWidth="1"/>
    <col min="21" max="21" width="13.5703125" style="52" customWidth="1"/>
    <col min="22" max="22" width="8.7109375" style="52" customWidth="1"/>
    <col min="23" max="23" width="10.5703125" style="125" customWidth="1"/>
    <col min="24" max="24" width="11.5703125" style="52" bestFit="1" customWidth="1"/>
    <col min="25" max="26" width="9.28515625" style="52"/>
    <col min="27" max="27" width="31.7109375" style="52" customWidth="1"/>
    <col min="28" max="28" width="12.42578125" style="52" bestFit="1" customWidth="1"/>
    <col min="29" max="16384" width="9.140625" style="52"/>
  </cols>
  <sheetData>
    <row r="1" spans="1:31" ht="16.5" customHeight="1">
      <c r="A1" s="260" t="s">
        <v>170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P1" s="248" t="s">
        <v>171</v>
      </c>
      <c r="Q1" s="248"/>
      <c r="R1" s="248"/>
      <c r="S1" s="248"/>
      <c r="T1" s="248"/>
      <c r="U1" s="248"/>
      <c r="V1" s="248"/>
      <c r="W1" s="248"/>
    </row>
    <row r="2" spans="1:31" ht="16.5" customHeight="1">
      <c r="A2" s="260" t="s">
        <v>70</v>
      </c>
      <c r="B2" s="260" t="s">
        <v>51</v>
      </c>
      <c r="C2" s="260" t="s">
        <v>153</v>
      </c>
      <c r="D2" s="260"/>
      <c r="E2" s="260" t="s">
        <v>149</v>
      </c>
      <c r="F2" s="260"/>
      <c r="G2" s="260" t="s">
        <v>150</v>
      </c>
      <c r="H2" s="260"/>
      <c r="I2" s="260" t="s">
        <v>151</v>
      </c>
      <c r="J2" s="260"/>
      <c r="K2" s="260" t="s">
        <v>79</v>
      </c>
      <c r="L2" s="260"/>
      <c r="M2" s="260" t="s">
        <v>89</v>
      </c>
      <c r="N2" s="261" t="s">
        <v>55</v>
      </c>
      <c r="O2" s="91"/>
      <c r="P2" s="254" t="s">
        <v>121</v>
      </c>
      <c r="Q2" s="254"/>
      <c r="R2" s="63"/>
      <c r="S2" s="63"/>
      <c r="T2" s="63"/>
      <c r="U2" s="63"/>
      <c r="V2" s="63"/>
      <c r="W2" s="148"/>
    </row>
    <row r="3" spans="1:31" s="125" customFormat="1" ht="47.25">
      <c r="A3" s="260"/>
      <c r="B3" s="260"/>
      <c r="C3" s="210" t="s">
        <v>57</v>
      </c>
      <c r="D3" s="210" t="s">
        <v>61</v>
      </c>
      <c r="E3" s="210" t="s">
        <v>57</v>
      </c>
      <c r="F3" s="210" t="s">
        <v>61</v>
      </c>
      <c r="G3" s="210" t="s">
        <v>57</v>
      </c>
      <c r="H3" s="210" t="s">
        <v>61</v>
      </c>
      <c r="I3" s="245" t="s">
        <v>57</v>
      </c>
      <c r="J3" s="245" t="s">
        <v>61</v>
      </c>
      <c r="K3" s="245" t="s">
        <v>57</v>
      </c>
      <c r="L3" s="245" t="s">
        <v>61</v>
      </c>
      <c r="M3" s="260"/>
      <c r="N3" s="261"/>
      <c r="O3" s="91"/>
      <c r="P3" s="255" t="s">
        <v>59</v>
      </c>
      <c r="Q3" s="255"/>
      <c r="R3" s="230" t="s">
        <v>60</v>
      </c>
      <c r="S3" s="247" t="s">
        <v>166</v>
      </c>
      <c r="T3" s="230" t="s">
        <v>138</v>
      </c>
      <c r="U3" s="242" t="s">
        <v>146</v>
      </c>
      <c r="V3" s="233" t="s">
        <v>66</v>
      </c>
      <c r="W3" s="233" t="s">
        <v>55</v>
      </c>
    </row>
    <row r="4" spans="1:31" ht="15.75">
      <c r="A4" s="209">
        <v>1</v>
      </c>
      <c r="B4" s="48" t="s">
        <v>0</v>
      </c>
      <c r="C4" s="189">
        <v>820.6</v>
      </c>
      <c r="D4" s="190">
        <v>591.99999999999989</v>
      </c>
      <c r="E4" s="190">
        <v>157.9</v>
      </c>
      <c r="F4" s="190">
        <v>1.3</v>
      </c>
      <c r="G4" s="190">
        <v>31.6</v>
      </c>
      <c r="H4" s="190">
        <v>2.2000000000000002</v>
      </c>
      <c r="I4" s="190">
        <f>K4-(C4+E4+G4)</f>
        <v>3.5</v>
      </c>
      <c r="J4" s="190">
        <v>96.1</v>
      </c>
      <c r="K4" s="53">
        <v>1013.6</v>
      </c>
      <c r="L4" s="53">
        <v>691.6</v>
      </c>
      <c r="M4" s="53">
        <v>-31.8</v>
      </c>
      <c r="N4" s="53" t="s">
        <v>82</v>
      </c>
      <c r="O4" s="231"/>
      <c r="P4" s="253" t="s">
        <v>136</v>
      </c>
      <c r="Q4" s="253"/>
      <c r="R4" s="219">
        <v>97.8</v>
      </c>
      <c r="S4" s="220">
        <v>97.8</v>
      </c>
      <c r="T4" s="221">
        <v>167.7</v>
      </c>
      <c r="U4" s="222">
        <v>143.30000000000001</v>
      </c>
      <c r="V4" s="223">
        <f t="shared" ref="V4:V11" si="0">U4/S4*100-100</f>
        <v>46.523517382413104</v>
      </c>
      <c r="W4" s="233" t="s">
        <v>56</v>
      </c>
      <c r="X4" s="212">
        <v>1012.4</v>
      </c>
      <c r="Y4" s="212">
        <v>595.5</v>
      </c>
      <c r="Z4" s="212">
        <v>-40.9</v>
      </c>
      <c r="AA4" s="212" t="s">
        <v>82</v>
      </c>
      <c r="AB4" s="29"/>
      <c r="AC4" s="29"/>
      <c r="AD4" s="29"/>
      <c r="AE4" s="29"/>
    </row>
    <row r="5" spans="1:31" ht="15.75">
      <c r="A5" s="209">
        <v>2</v>
      </c>
      <c r="B5" s="48" t="s">
        <v>1</v>
      </c>
      <c r="C5" s="189">
        <v>727.1</v>
      </c>
      <c r="D5" s="190">
        <v>688.09999999999991</v>
      </c>
      <c r="E5" s="190">
        <v>161.80000000000001</v>
      </c>
      <c r="F5" s="190">
        <v>29.4</v>
      </c>
      <c r="G5" s="190">
        <v>55.2</v>
      </c>
      <c r="H5" s="190">
        <v>6</v>
      </c>
      <c r="I5" s="190">
        <f t="shared" ref="I5:I53" si="1">K5-(C5+E5+G5)</f>
        <v>8.5999999999999091</v>
      </c>
      <c r="J5" s="190">
        <v>85.000000000000014</v>
      </c>
      <c r="K5" s="53">
        <v>952.7</v>
      </c>
      <c r="L5" s="53">
        <v>808.5</v>
      </c>
      <c r="M5" s="53">
        <v>-15.1</v>
      </c>
      <c r="N5" s="53" t="s">
        <v>57</v>
      </c>
      <c r="O5" s="231"/>
      <c r="P5" s="253" t="s">
        <v>139</v>
      </c>
      <c r="Q5" s="253"/>
      <c r="R5" s="224">
        <v>210.6</v>
      </c>
      <c r="S5" s="225">
        <v>210.6</v>
      </c>
      <c r="T5" s="223">
        <v>206.2</v>
      </c>
      <c r="U5" s="226">
        <v>177.8</v>
      </c>
      <c r="V5" s="223">
        <f t="shared" si="0"/>
        <v>-15.574548907882232</v>
      </c>
      <c r="W5" s="233" t="s">
        <v>57</v>
      </c>
      <c r="X5" s="212">
        <v>950.3</v>
      </c>
      <c r="Y5" s="212">
        <v>724.7</v>
      </c>
      <c r="Z5" s="212">
        <v>-22.9</v>
      </c>
      <c r="AA5" s="212" t="s">
        <v>82</v>
      </c>
      <c r="AB5" s="29"/>
      <c r="AC5" s="29"/>
      <c r="AD5" s="29"/>
      <c r="AE5" s="29"/>
    </row>
    <row r="6" spans="1:31" ht="15" customHeight="1">
      <c r="A6" s="209">
        <v>3</v>
      </c>
      <c r="B6" s="48" t="s">
        <v>2</v>
      </c>
      <c r="C6" s="189">
        <v>654.40000000000009</v>
      </c>
      <c r="D6" s="190">
        <v>690.6</v>
      </c>
      <c r="E6" s="190">
        <v>296</v>
      </c>
      <c r="F6" s="190">
        <v>33.6</v>
      </c>
      <c r="G6" s="190">
        <v>148.30000000000001</v>
      </c>
      <c r="H6" s="190">
        <v>50.8</v>
      </c>
      <c r="I6" s="190">
        <f t="shared" si="1"/>
        <v>34.700000000000045</v>
      </c>
      <c r="J6" s="190">
        <v>99.09999999999998</v>
      </c>
      <c r="K6" s="53">
        <v>1133.4000000000001</v>
      </c>
      <c r="L6" s="53">
        <v>874.1</v>
      </c>
      <c r="M6" s="53">
        <v>-22.9</v>
      </c>
      <c r="N6" s="53" t="s">
        <v>82</v>
      </c>
      <c r="O6" s="231"/>
      <c r="P6" s="262" t="s">
        <v>140</v>
      </c>
      <c r="Q6" s="262"/>
      <c r="R6" s="224">
        <v>212.8</v>
      </c>
      <c r="S6" s="225">
        <v>212.8</v>
      </c>
      <c r="T6" s="224">
        <v>179.2</v>
      </c>
      <c r="U6" s="226">
        <v>272.39999999999998</v>
      </c>
      <c r="V6" s="223">
        <f t="shared" si="0"/>
        <v>28.007518796992457</v>
      </c>
      <c r="W6" s="233" t="s">
        <v>56</v>
      </c>
      <c r="X6" s="212">
        <v>1127.4000000000001</v>
      </c>
      <c r="Y6" s="212">
        <v>778.1</v>
      </c>
      <c r="Z6" s="212">
        <v>-29.3</v>
      </c>
      <c r="AA6" s="212" t="s">
        <v>82</v>
      </c>
      <c r="AB6" s="29"/>
      <c r="AC6" s="29"/>
      <c r="AD6" s="29"/>
      <c r="AE6" s="29"/>
    </row>
    <row r="7" spans="1:31" ht="15.75">
      <c r="A7" s="209">
        <v>4</v>
      </c>
      <c r="B7" s="48" t="s">
        <v>3</v>
      </c>
      <c r="C7" s="189">
        <v>686.9</v>
      </c>
      <c r="D7" s="190">
        <v>646.29999999999995</v>
      </c>
      <c r="E7" s="190">
        <v>170.3</v>
      </c>
      <c r="F7" s="190">
        <v>109.3</v>
      </c>
      <c r="G7" s="190">
        <v>80.7</v>
      </c>
      <c r="H7" s="190">
        <v>52.1</v>
      </c>
      <c r="I7" s="190">
        <f t="shared" si="1"/>
        <v>29.299999999999955</v>
      </c>
      <c r="J7" s="190">
        <v>57.4</v>
      </c>
      <c r="K7" s="53">
        <v>967.2</v>
      </c>
      <c r="L7" s="53">
        <v>865.1</v>
      </c>
      <c r="M7" s="53">
        <v>-10.6</v>
      </c>
      <c r="N7" s="53" t="s">
        <v>57</v>
      </c>
      <c r="O7" s="231"/>
      <c r="P7" s="262" t="s">
        <v>141</v>
      </c>
      <c r="Q7" s="262"/>
      <c r="R7" s="224">
        <v>163.9</v>
      </c>
      <c r="S7" s="222">
        <v>163.9</v>
      </c>
      <c r="T7" s="221">
        <v>97.9</v>
      </c>
      <c r="U7" s="222">
        <v>49.8</v>
      </c>
      <c r="V7" s="223">
        <f t="shared" si="0"/>
        <v>-69.615619280048804</v>
      </c>
      <c r="W7" s="233" t="s">
        <v>97</v>
      </c>
      <c r="X7" s="212">
        <v>963.9</v>
      </c>
      <c r="Y7" s="212">
        <v>807.7</v>
      </c>
      <c r="Z7" s="212">
        <v>-13.8</v>
      </c>
      <c r="AA7" s="212" t="s">
        <v>57</v>
      </c>
      <c r="AB7" s="29"/>
      <c r="AC7" s="29"/>
      <c r="AD7" s="29"/>
      <c r="AE7" s="29"/>
    </row>
    <row r="8" spans="1:31" ht="15" customHeight="1">
      <c r="A8" s="209">
        <v>5</v>
      </c>
      <c r="B8" s="48" t="s">
        <v>4</v>
      </c>
      <c r="C8" s="189">
        <v>741.2</v>
      </c>
      <c r="D8" s="190">
        <v>645.79999999999995</v>
      </c>
      <c r="E8" s="190">
        <v>135.9</v>
      </c>
      <c r="F8" s="190">
        <v>14</v>
      </c>
      <c r="G8" s="190">
        <v>44.5</v>
      </c>
      <c r="H8" s="190">
        <v>9.6</v>
      </c>
      <c r="I8" s="190">
        <f t="shared" si="1"/>
        <v>9</v>
      </c>
      <c r="J8" s="190">
        <v>70.699999999999989</v>
      </c>
      <c r="K8" s="53">
        <v>930.6</v>
      </c>
      <c r="L8" s="53">
        <v>740.2</v>
      </c>
      <c r="M8" s="53">
        <v>-20.5</v>
      </c>
      <c r="N8" s="53" t="s">
        <v>82</v>
      </c>
      <c r="O8" s="231"/>
      <c r="P8" s="268" t="s">
        <v>94</v>
      </c>
      <c r="Q8" s="268"/>
      <c r="R8" s="228">
        <f>SUM(R4:R7)</f>
        <v>685.1</v>
      </c>
      <c r="S8" s="227">
        <f t="shared" ref="S8:U8" si="2">SUM(S4:S7)</f>
        <v>685.1</v>
      </c>
      <c r="T8" s="228">
        <f t="shared" si="2"/>
        <v>650.99999999999989</v>
      </c>
      <c r="U8" s="227">
        <f t="shared" si="2"/>
        <v>643.29999999999995</v>
      </c>
      <c r="V8" s="227">
        <f t="shared" si="0"/>
        <v>-6.1012990804262301</v>
      </c>
      <c r="W8" s="229" t="s">
        <v>57</v>
      </c>
      <c r="X8" s="212">
        <v>927.6</v>
      </c>
      <c r="Y8" s="212">
        <v>669.4</v>
      </c>
      <c r="Z8" s="212">
        <v>-27.3</v>
      </c>
      <c r="AA8" s="212" t="s">
        <v>82</v>
      </c>
      <c r="AB8" s="29"/>
      <c r="AC8" s="29"/>
      <c r="AD8" s="29"/>
      <c r="AE8" s="29"/>
    </row>
    <row r="9" spans="1:31" ht="15" customHeight="1">
      <c r="A9" s="209">
        <v>6</v>
      </c>
      <c r="B9" s="48" t="s">
        <v>5</v>
      </c>
      <c r="C9" s="189">
        <v>680.9</v>
      </c>
      <c r="D9" s="190">
        <v>761.09999999999991</v>
      </c>
      <c r="E9" s="190">
        <v>211.7</v>
      </c>
      <c r="F9" s="190">
        <v>7.7</v>
      </c>
      <c r="G9" s="190">
        <v>115.9</v>
      </c>
      <c r="H9" s="190">
        <v>28</v>
      </c>
      <c r="I9" s="190">
        <f t="shared" si="1"/>
        <v>25.800000000000068</v>
      </c>
      <c r="J9" s="190">
        <v>99.9</v>
      </c>
      <c r="K9" s="53">
        <v>1034.3</v>
      </c>
      <c r="L9" s="53">
        <v>896.7</v>
      </c>
      <c r="M9" s="53">
        <v>-13.3</v>
      </c>
      <c r="N9" s="53" t="s">
        <v>57</v>
      </c>
      <c r="O9" s="231"/>
      <c r="P9" s="253" t="s">
        <v>154</v>
      </c>
      <c r="Q9" s="253"/>
      <c r="R9" s="224">
        <v>162.69999999999999</v>
      </c>
      <c r="S9" s="226">
        <v>162.69999999999999</v>
      </c>
      <c r="T9" s="223">
        <v>103.5</v>
      </c>
      <c r="U9" s="226">
        <v>26.3</v>
      </c>
      <c r="V9" s="223">
        <f t="shared" si="0"/>
        <v>-83.835279655808236</v>
      </c>
      <c r="W9" s="233" t="s">
        <v>97</v>
      </c>
      <c r="X9" s="212">
        <v>1029.5</v>
      </c>
      <c r="Y9" s="212">
        <v>801.5</v>
      </c>
      <c r="Z9" s="212">
        <v>-20.8</v>
      </c>
      <c r="AA9" s="212" t="s">
        <v>82</v>
      </c>
      <c r="AB9" s="29"/>
      <c r="AC9" s="29"/>
      <c r="AD9" s="29"/>
      <c r="AE9" s="29"/>
    </row>
    <row r="10" spans="1:31" ht="15" customHeight="1">
      <c r="A10" s="209">
        <v>7</v>
      </c>
      <c r="B10" s="48" t="s">
        <v>6</v>
      </c>
      <c r="C10" s="189">
        <v>680.2</v>
      </c>
      <c r="D10" s="190">
        <v>713.5</v>
      </c>
      <c r="E10" s="190">
        <v>142.30000000000001</v>
      </c>
      <c r="F10" s="190">
        <v>30.7</v>
      </c>
      <c r="G10" s="190">
        <v>41.4</v>
      </c>
      <c r="H10" s="190">
        <v>9.8000000000000007</v>
      </c>
      <c r="I10" s="190">
        <f t="shared" si="1"/>
        <v>6.8000000000000682</v>
      </c>
      <c r="J10" s="190">
        <v>34.79999999999999</v>
      </c>
      <c r="K10" s="53">
        <v>870.7</v>
      </c>
      <c r="L10" s="53">
        <v>788.8</v>
      </c>
      <c r="M10" s="53">
        <v>-9.4</v>
      </c>
      <c r="N10" s="53" t="s">
        <v>57</v>
      </c>
      <c r="O10" s="231"/>
      <c r="P10" s="262" t="s">
        <v>156</v>
      </c>
      <c r="Q10" s="262"/>
      <c r="R10" s="224">
        <v>70.7</v>
      </c>
      <c r="S10" s="225">
        <v>70.7</v>
      </c>
      <c r="T10" s="224">
        <v>6.5</v>
      </c>
      <c r="U10" s="225">
        <v>19</v>
      </c>
      <c r="V10" s="223">
        <f t="shared" si="0"/>
        <v>-73.125884016973117</v>
      </c>
      <c r="W10" s="233" t="s">
        <v>97</v>
      </c>
      <c r="X10" s="212">
        <v>869</v>
      </c>
      <c r="Y10" s="212">
        <v>754</v>
      </c>
      <c r="Z10" s="212">
        <v>-12.6</v>
      </c>
      <c r="AA10" s="212" t="s">
        <v>57</v>
      </c>
      <c r="AB10" s="29"/>
      <c r="AC10" s="29"/>
      <c r="AD10" s="29"/>
      <c r="AE10" s="29"/>
    </row>
    <row r="11" spans="1:31" ht="15" customHeight="1">
      <c r="A11" s="209">
        <v>8</v>
      </c>
      <c r="B11" s="48" t="s">
        <v>7</v>
      </c>
      <c r="C11" s="189">
        <v>776.59999999999991</v>
      </c>
      <c r="D11" s="190">
        <v>870.3</v>
      </c>
      <c r="E11" s="190">
        <v>132.5</v>
      </c>
      <c r="F11" s="190">
        <v>17.899999999999999</v>
      </c>
      <c r="G11" s="190">
        <v>39.799999999999997</v>
      </c>
      <c r="H11" s="190">
        <v>14.6</v>
      </c>
      <c r="I11" s="190">
        <f t="shared" si="1"/>
        <v>6.6000000000001364</v>
      </c>
      <c r="J11" s="190">
        <v>88.6</v>
      </c>
      <c r="K11" s="53">
        <v>955.5</v>
      </c>
      <c r="L11" s="53">
        <v>991.4</v>
      </c>
      <c r="M11" s="53">
        <v>3.8</v>
      </c>
      <c r="N11" s="53" t="s">
        <v>57</v>
      </c>
      <c r="O11" s="231"/>
      <c r="P11" s="263" t="s">
        <v>159</v>
      </c>
      <c r="Q11" s="264"/>
      <c r="R11" s="223">
        <v>16</v>
      </c>
      <c r="S11" s="226">
        <v>16</v>
      </c>
      <c r="T11" s="224">
        <v>0.1</v>
      </c>
      <c r="U11" s="225">
        <v>83.6</v>
      </c>
      <c r="V11" s="223">
        <f t="shared" si="0"/>
        <v>422.5</v>
      </c>
      <c r="W11" s="243" t="s">
        <v>56</v>
      </c>
      <c r="X11" s="212">
        <v>952.8</v>
      </c>
      <c r="Y11" s="212">
        <v>902.8</v>
      </c>
      <c r="Z11" s="212">
        <v>-4.5999999999999996</v>
      </c>
      <c r="AA11" s="212" t="s">
        <v>57</v>
      </c>
      <c r="AB11" s="29"/>
      <c r="AC11" s="29"/>
      <c r="AD11" s="29"/>
      <c r="AE11" s="29"/>
    </row>
    <row r="12" spans="1:31" s="169" customFormat="1" ht="15" customHeight="1">
      <c r="A12" s="211">
        <v>9</v>
      </c>
      <c r="B12" s="171" t="s">
        <v>8</v>
      </c>
      <c r="C12" s="191">
        <v>775.8</v>
      </c>
      <c r="D12" s="192">
        <v>582.30000000000007</v>
      </c>
      <c r="E12" s="190">
        <v>157.30000000000001</v>
      </c>
      <c r="F12" s="190">
        <v>9.4</v>
      </c>
      <c r="G12" s="190">
        <v>37.700000000000003</v>
      </c>
      <c r="H12" s="190">
        <v>8.1</v>
      </c>
      <c r="I12" s="190">
        <f t="shared" si="1"/>
        <v>7.5</v>
      </c>
      <c r="J12" s="190">
        <v>114.69999999999999</v>
      </c>
      <c r="K12" s="53">
        <v>978.3</v>
      </c>
      <c r="L12" s="53">
        <v>714.5</v>
      </c>
      <c r="M12" s="53">
        <v>-27</v>
      </c>
      <c r="N12" s="53" t="s">
        <v>82</v>
      </c>
      <c r="O12" s="231"/>
      <c r="P12" s="265" t="s">
        <v>79</v>
      </c>
      <c r="Q12" s="266"/>
      <c r="R12" s="228">
        <f>R8+R9+R10+R11</f>
        <v>934.5</v>
      </c>
      <c r="S12" s="228">
        <f t="shared" ref="S12:U12" si="3">S8+S9+S10+S11</f>
        <v>934.5</v>
      </c>
      <c r="T12" s="228">
        <f t="shared" si="3"/>
        <v>761.09999999999991</v>
      </c>
      <c r="U12" s="228">
        <f t="shared" si="3"/>
        <v>772.19999999999993</v>
      </c>
      <c r="V12" s="227">
        <f t="shared" ref="V12" si="4">U12/S12*100-100</f>
        <v>-17.367576243980736</v>
      </c>
      <c r="W12" s="229" t="s">
        <v>69</v>
      </c>
      <c r="X12" s="212">
        <v>977.8</v>
      </c>
      <c r="Y12" s="212">
        <v>600.20000000000005</v>
      </c>
      <c r="Z12" s="212">
        <v>-38.200000000000003</v>
      </c>
      <c r="AA12" s="212" t="s">
        <v>82</v>
      </c>
      <c r="AB12" s="29"/>
      <c r="AC12" s="29"/>
      <c r="AD12" s="29"/>
      <c r="AE12" s="29"/>
    </row>
    <row r="13" spans="1:31" ht="15" customHeight="1">
      <c r="A13" s="209">
        <v>10</v>
      </c>
      <c r="B13" s="48" t="s">
        <v>9</v>
      </c>
      <c r="C13" s="189">
        <v>840.9</v>
      </c>
      <c r="D13" s="190">
        <v>742.30000000000007</v>
      </c>
      <c r="E13" s="190">
        <v>142.69999999999999</v>
      </c>
      <c r="F13" s="190">
        <v>18.899999999999999</v>
      </c>
      <c r="G13" s="190">
        <v>32.1</v>
      </c>
      <c r="H13" s="190">
        <v>9.6</v>
      </c>
      <c r="I13" s="190">
        <f t="shared" si="1"/>
        <v>2.7000000000000455</v>
      </c>
      <c r="J13" s="190">
        <v>90.9</v>
      </c>
      <c r="K13" s="53">
        <v>1018.4</v>
      </c>
      <c r="L13" s="53">
        <v>861.7</v>
      </c>
      <c r="M13" s="53">
        <v>-15.4</v>
      </c>
      <c r="N13" s="53" t="s">
        <v>57</v>
      </c>
      <c r="O13" s="231"/>
      <c r="P13" s="259"/>
      <c r="Q13" s="259"/>
      <c r="R13" s="160"/>
      <c r="S13" s="199"/>
      <c r="T13" s="199"/>
      <c r="U13" s="199"/>
      <c r="V13" s="164"/>
      <c r="W13" s="195"/>
      <c r="X13" s="212">
        <v>1017.7</v>
      </c>
      <c r="Y13" s="212">
        <v>771.4</v>
      </c>
      <c r="Z13" s="212">
        <v>-24</v>
      </c>
      <c r="AA13" s="212" t="s">
        <v>82</v>
      </c>
      <c r="AB13" s="29"/>
      <c r="AC13" s="29"/>
      <c r="AD13" s="29"/>
      <c r="AE13" s="29"/>
    </row>
    <row r="14" spans="1:31" s="201" customFormat="1" ht="15" customHeight="1">
      <c r="A14" s="204">
        <v>11</v>
      </c>
      <c r="B14" s="72" t="s">
        <v>10</v>
      </c>
      <c r="C14" s="204">
        <v>609.5</v>
      </c>
      <c r="D14" s="204">
        <v>833.90000000000009</v>
      </c>
      <c r="E14" s="204">
        <v>134.5</v>
      </c>
      <c r="F14" s="204">
        <v>0.3</v>
      </c>
      <c r="G14" s="190">
        <v>51</v>
      </c>
      <c r="H14" s="190">
        <v>1.4</v>
      </c>
      <c r="I14" s="190">
        <f t="shared" si="1"/>
        <v>12.799999999999955</v>
      </c>
      <c r="J14" s="190">
        <v>91.1</v>
      </c>
      <c r="K14" s="53">
        <v>807.8</v>
      </c>
      <c r="L14" s="53">
        <v>926.8</v>
      </c>
      <c r="M14" s="53">
        <v>14.7</v>
      </c>
      <c r="N14" s="53" t="s">
        <v>57</v>
      </c>
      <c r="O14" s="231"/>
      <c r="P14" s="267"/>
      <c r="Q14" s="267"/>
      <c r="R14" s="200"/>
      <c r="S14" s="200"/>
      <c r="T14" s="205"/>
      <c r="U14" s="205"/>
      <c r="V14" s="205"/>
      <c r="W14" s="200"/>
      <c r="X14" s="212">
        <v>804.1</v>
      </c>
      <c r="Y14" s="212">
        <v>835.6</v>
      </c>
      <c r="Z14" s="212">
        <v>5.5</v>
      </c>
      <c r="AA14" s="212" t="s">
        <v>57</v>
      </c>
      <c r="AB14" s="107"/>
      <c r="AC14" s="107"/>
      <c r="AD14" s="107"/>
      <c r="AE14" s="107"/>
    </row>
    <row r="15" spans="1:31" ht="15" customHeight="1">
      <c r="A15" s="209">
        <v>12</v>
      </c>
      <c r="B15" s="48" t="s">
        <v>11</v>
      </c>
      <c r="C15" s="189">
        <v>591.5</v>
      </c>
      <c r="D15" s="190">
        <v>465.80000000000007</v>
      </c>
      <c r="E15" s="190">
        <v>145.69999999999999</v>
      </c>
      <c r="F15" s="190">
        <v>28.9</v>
      </c>
      <c r="G15" s="190">
        <v>103.3</v>
      </c>
      <c r="H15" s="190">
        <v>13</v>
      </c>
      <c r="I15" s="190">
        <f t="shared" si="1"/>
        <v>23.200000000000045</v>
      </c>
      <c r="J15" s="190">
        <v>65.8</v>
      </c>
      <c r="K15" s="53">
        <v>863.7</v>
      </c>
      <c r="L15" s="53">
        <v>573.5</v>
      </c>
      <c r="M15" s="53">
        <v>-33.6</v>
      </c>
      <c r="N15" s="53" t="s">
        <v>82</v>
      </c>
      <c r="O15" s="231"/>
      <c r="P15" s="230" t="s">
        <v>55</v>
      </c>
      <c r="Q15" s="230" t="s">
        <v>62</v>
      </c>
      <c r="R15" s="63"/>
      <c r="S15" s="251" t="s">
        <v>137</v>
      </c>
      <c r="T15" s="252"/>
      <c r="U15" s="164"/>
      <c r="V15" s="164"/>
      <c r="W15" s="195"/>
      <c r="X15" s="212">
        <v>861.9</v>
      </c>
      <c r="Y15" s="212">
        <v>511.9</v>
      </c>
      <c r="Z15" s="212">
        <v>-39.5</v>
      </c>
      <c r="AA15" s="212" t="s">
        <v>82</v>
      </c>
      <c r="AB15" s="29"/>
      <c r="AC15" s="29"/>
      <c r="AD15" s="29"/>
      <c r="AE15" s="29"/>
    </row>
    <row r="16" spans="1:31" ht="15" customHeight="1">
      <c r="A16" s="209">
        <v>13</v>
      </c>
      <c r="B16" s="48" t="s">
        <v>12</v>
      </c>
      <c r="C16" s="189">
        <v>694.59999999999991</v>
      </c>
      <c r="D16" s="190">
        <v>712.90000000000009</v>
      </c>
      <c r="E16" s="190">
        <v>166.6</v>
      </c>
      <c r="F16" s="190">
        <v>20.6</v>
      </c>
      <c r="G16" s="190">
        <v>81.7</v>
      </c>
      <c r="H16" s="190">
        <v>65.7</v>
      </c>
      <c r="I16" s="190">
        <f t="shared" si="1"/>
        <v>19.300000000000068</v>
      </c>
      <c r="J16" s="190">
        <v>110.2</v>
      </c>
      <c r="K16" s="53">
        <v>962.2</v>
      </c>
      <c r="L16" s="53">
        <v>909.4</v>
      </c>
      <c r="M16" s="53">
        <v>-5.5</v>
      </c>
      <c r="N16" s="53" t="s">
        <v>57</v>
      </c>
      <c r="O16" s="231"/>
      <c r="P16" s="230" t="s">
        <v>56</v>
      </c>
      <c r="Q16" s="230">
        <v>0</v>
      </c>
      <c r="R16" s="63"/>
      <c r="S16" s="244" t="s">
        <v>167</v>
      </c>
      <c r="T16" s="194">
        <v>0</v>
      </c>
      <c r="U16" s="199"/>
      <c r="V16" s="164"/>
      <c r="W16" s="195"/>
      <c r="X16" s="212">
        <v>957.8</v>
      </c>
      <c r="Y16" s="212">
        <v>802.6</v>
      </c>
      <c r="Z16" s="212">
        <v>-15.2</v>
      </c>
      <c r="AA16" s="212" t="s">
        <v>57</v>
      </c>
      <c r="AB16" s="29"/>
      <c r="AC16" s="29"/>
      <c r="AD16" s="29"/>
      <c r="AE16" s="29"/>
    </row>
    <row r="17" spans="1:31" ht="15" customHeight="1">
      <c r="A17" s="209">
        <v>14</v>
      </c>
      <c r="B17" s="48" t="s">
        <v>13</v>
      </c>
      <c r="C17" s="189">
        <v>682.7</v>
      </c>
      <c r="D17" s="190">
        <v>522.20000000000005</v>
      </c>
      <c r="E17" s="190">
        <v>165.3</v>
      </c>
      <c r="F17" s="190">
        <v>9</v>
      </c>
      <c r="G17" s="190">
        <v>81.400000000000006</v>
      </c>
      <c r="H17" s="190">
        <v>13.8</v>
      </c>
      <c r="I17" s="190">
        <f t="shared" si="1"/>
        <v>19.300000000000068</v>
      </c>
      <c r="J17" s="190">
        <v>85.600000000000009</v>
      </c>
      <c r="K17" s="53">
        <v>948.7</v>
      </c>
      <c r="L17" s="53">
        <v>630.6</v>
      </c>
      <c r="M17" s="53">
        <v>-33.5</v>
      </c>
      <c r="N17" s="53" t="s">
        <v>82</v>
      </c>
      <c r="O17" s="231"/>
      <c r="P17" s="230" t="s">
        <v>57</v>
      </c>
      <c r="Q17" s="230">
        <v>28</v>
      </c>
      <c r="R17" s="165"/>
      <c r="S17" s="244" t="s">
        <v>168</v>
      </c>
      <c r="T17" s="194">
        <v>0</v>
      </c>
      <c r="U17" s="166"/>
      <c r="V17" s="164"/>
      <c r="W17" s="195"/>
      <c r="X17" s="212">
        <v>944.3</v>
      </c>
      <c r="Y17" s="212">
        <v>545.5</v>
      </c>
      <c r="Z17" s="212">
        <v>-41.3</v>
      </c>
      <c r="AA17" s="212" t="s">
        <v>82</v>
      </c>
      <c r="AB17" s="29"/>
      <c r="AC17" s="29"/>
      <c r="AD17" s="29"/>
      <c r="AE17" s="29"/>
    </row>
    <row r="18" spans="1:31" ht="15" customHeight="1">
      <c r="A18" s="209">
        <v>15</v>
      </c>
      <c r="B18" s="48" t="s">
        <v>14</v>
      </c>
      <c r="C18" s="189">
        <v>643.4</v>
      </c>
      <c r="D18" s="190">
        <v>577.79999999999995</v>
      </c>
      <c r="E18" s="190">
        <v>209.6</v>
      </c>
      <c r="F18" s="190">
        <v>42.1</v>
      </c>
      <c r="G18" s="190">
        <v>135.5</v>
      </c>
      <c r="H18" s="190">
        <v>28.4</v>
      </c>
      <c r="I18" s="190">
        <f t="shared" si="1"/>
        <v>25.700000000000045</v>
      </c>
      <c r="J18" s="190">
        <v>50.6</v>
      </c>
      <c r="K18" s="53">
        <v>1014.2</v>
      </c>
      <c r="L18" s="53">
        <v>698.9</v>
      </c>
      <c r="M18" s="53">
        <v>-31.1</v>
      </c>
      <c r="N18" s="53" t="s">
        <v>82</v>
      </c>
      <c r="O18" s="231"/>
      <c r="P18" s="233" t="s">
        <v>69</v>
      </c>
      <c r="Q18" s="233">
        <v>22</v>
      </c>
      <c r="R18" s="63"/>
      <c r="S18" s="244" t="s">
        <v>169</v>
      </c>
      <c r="T18" s="194">
        <v>0</v>
      </c>
      <c r="U18" s="63"/>
      <c r="V18" s="164"/>
      <c r="W18" s="163"/>
      <c r="X18" s="212">
        <v>1010.1</v>
      </c>
      <c r="Y18" s="212">
        <v>650.29999999999995</v>
      </c>
      <c r="Z18" s="212">
        <v>-34.200000000000003</v>
      </c>
      <c r="AA18" s="212" t="s">
        <v>82</v>
      </c>
      <c r="AB18" s="29"/>
      <c r="AC18" s="29"/>
      <c r="AD18" s="29"/>
      <c r="AE18" s="29"/>
    </row>
    <row r="19" spans="1:31" ht="15" customHeight="1">
      <c r="A19" s="209">
        <v>16</v>
      </c>
      <c r="B19" s="48" t="s">
        <v>15</v>
      </c>
      <c r="C19" s="189">
        <v>742.7</v>
      </c>
      <c r="D19" s="190">
        <v>530.9</v>
      </c>
      <c r="E19" s="190">
        <v>157</v>
      </c>
      <c r="F19" s="190">
        <v>9.4</v>
      </c>
      <c r="G19" s="190">
        <v>53.9</v>
      </c>
      <c r="H19" s="190">
        <v>18.399999999999999</v>
      </c>
      <c r="I19" s="190">
        <f t="shared" si="1"/>
        <v>10.299999999999955</v>
      </c>
      <c r="J19" s="190">
        <v>68.8</v>
      </c>
      <c r="K19" s="53">
        <v>963.9</v>
      </c>
      <c r="L19" s="53">
        <v>627.5</v>
      </c>
      <c r="M19" s="53">
        <v>-34.9</v>
      </c>
      <c r="N19" s="53" t="s">
        <v>82</v>
      </c>
      <c r="O19" s="231"/>
      <c r="P19" s="233" t="s">
        <v>73</v>
      </c>
      <c r="Q19" s="233">
        <v>0</v>
      </c>
      <c r="R19" s="165"/>
      <c r="S19" s="244" t="s">
        <v>172</v>
      </c>
      <c r="T19" s="194">
        <v>0</v>
      </c>
      <c r="U19" s="165"/>
      <c r="V19" s="166"/>
      <c r="W19" s="110"/>
      <c r="X19" s="212">
        <v>962</v>
      </c>
      <c r="Y19" s="212">
        <v>558.70000000000005</v>
      </c>
      <c r="Z19" s="212">
        <v>-41.4</v>
      </c>
      <c r="AA19" s="212" t="s">
        <v>82</v>
      </c>
      <c r="AB19" s="29"/>
      <c r="AC19" s="29"/>
      <c r="AD19" s="29"/>
      <c r="AE19" s="29"/>
    </row>
    <row r="20" spans="1:31" ht="15" customHeight="1">
      <c r="A20" s="209">
        <v>17</v>
      </c>
      <c r="B20" s="48" t="s">
        <v>16</v>
      </c>
      <c r="C20" s="189">
        <v>683.3</v>
      </c>
      <c r="D20" s="190">
        <v>537.69999999999993</v>
      </c>
      <c r="E20" s="190">
        <v>123.2</v>
      </c>
      <c r="F20" s="190">
        <v>19.600000000000001</v>
      </c>
      <c r="G20" s="190">
        <v>26.4</v>
      </c>
      <c r="H20" s="190">
        <v>13.8</v>
      </c>
      <c r="I20" s="190">
        <f t="shared" si="1"/>
        <v>4.6000000000000227</v>
      </c>
      <c r="J20" s="190">
        <v>37.4</v>
      </c>
      <c r="K20" s="53">
        <v>837.5</v>
      </c>
      <c r="L20" s="53">
        <v>608.5</v>
      </c>
      <c r="M20" s="53">
        <v>-27.3</v>
      </c>
      <c r="N20" s="53" t="s">
        <v>82</v>
      </c>
      <c r="O20" s="231"/>
      <c r="P20" s="233" t="s">
        <v>106</v>
      </c>
      <c r="Q20" s="233">
        <v>0</v>
      </c>
      <c r="R20" s="167"/>
      <c r="S20" s="244" t="s">
        <v>173</v>
      </c>
      <c r="T20" s="194">
        <v>0.38400000000000001</v>
      </c>
      <c r="U20" s="168"/>
      <c r="V20" s="164"/>
      <c r="W20" s="163"/>
      <c r="X20" s="212">
        <v>836.7</v>
      </c>
      <c r="Y20" s="212">
        <v>571.1</v>
      </c>
      <c r="Z20" s="212">
        <v>-31.1</v>
      </c>
      <c r="AA20" s="212" t="s">
        <v>82</v>
      </c>
      <c r="AB20" s="29"/>
      <c r="AC20" s="29"/>
      <c r="AD20" s="29"/>
      <c r="AE20" s="29"/>
    </row>
    <row r="21" spans="1:31" ht="15" customHeight="1">
      <c r="A21" s="209">
        <v>18</v>
      </c>
      <c r="B21" s="48" t="s">
        <v>17</v>
      </c>
      <c r="C21" s="189">
        <v>569.9</v>
      </c>
      <c r="D21" s="190">
        <v>609.5</v>
      </c>
      <c r="E21" s="190">
        <v>122.3</v>
      </c>
      <c r="F21" s="190">
        <v>23.2</v>
      </c>
      <c r="G21" s="190">
        <v>45.4</v>
      </c>
      <c r="H21" s="190">
        <v>57.7</v>
      </c>
      <c r="I21" s="190">
        <f t="shared" si="1"/>
        <v>14.800000000000068</v>
      </c>
      <c r="J21" s="190">
        <v>63.699999999999996</v>
      </c>
      <c r="K21" s="53">
        <v>752.4</v>
      </c>
      <c r="L21" s="53">
        <v>754.1</v>
      </c>
      <c r="M21" s="53">
        <v>0.2</v>
      </c>
      <c r="N21" s="53" t="s">
        <v>57</v>
      </c>
      <c r="O21" s="231"/>
      <c r="P21" s="230" t="s">
        <v>52</v>
      </c>
      <c r="Q21" s="230">
        <f>SUM(Q16:Q20)</f>
        <v>50</v>
      </c>
      <c r="R21" s="63"/>
      <c r="S21" s="244" t="s">
        <v>174</v>
      </c>
      <c r="T21" s="194">
        <v>0</v>
      </c>
      <c r="W21" s="148"/>
      <c r="X21" s="212">
        <v>748.5</v>
      </c>
      <c r="Y21" s="212">
        <v>690.4</v>
      </c>
      <c r="Z21" s="212">
        <v>-6.3</v>
      </c>
      <c r="AA21" s="212" t="s">
        <v>57</v>
      </c>
      <c r="AB21" s="29"/>
      <c r="AC21" s="29"/>
      <c r="AD21" s="29"/>
      <c r="AE21" s="29"/>
    </row>
    <row r="22" spans="1:31" ht="15.75">
      <c r="A22" s="209">
        <v>19</v>
      </c>
      <c r="B22" s="48" t="s">
        <v>18</v>
      </c>
      <c r="C22" s="189">
        <v>650.29999999999995</v>
      </c>
      <c r="D22" s="190">
        <v>682.30000000000007</v>
      </c>
      <c r="E22" s="190">
        <v>159.4</v>
      </c>
      <c r="F22" s="190">
        <v>3.9</v>
      </c>
      <c r="G22" s="190">
        <v>61.8</v>
      </c>
      <c r="H22" s="190">
        <v>11.6</v>
      </c>
      <c r="I22" s="190">
        <f t="shared" si="1"/>
        <v>14.100000000000136</v>
      </c>
      <c r="J22" s="190">
        <v>67</v>
      </c>
      <c r="K22" s="53">
        <v>885.6</v>
      </c>
      <c r="L22" s="53">
        <v>764.8</v>
      </c>
      <c r="M22" s="53">
        <v>-13.6</v>
      </c>
      <c r="N22" s="53" t="s">
        <v>57</v>
      </c>
      <c r="O22" s="231"/>
      <c r="R22" s="63"/>
      <c r="S22" s="244" t="s">
        <v>175</v>
      </c>
      <c r="T22" s="194">
        <v>0</v>
      </c>
      <c r="U22" s="254"/>
      <c r="V22" s="254"/>
      <c r="W22" s="148"/>
      <c r="X22" s="212">
        <v>882.8</v>
      </c>
      <c r="Y22" s="212">
        <v>698.4</v>
      </c>
      <c r="Z22" s="212">
        <v>-19.7</v>
      </c>
      <c r="AA22" s="212" t="s">
        <v>82</v>
      </c>
      <c r="AB22" s="29"/>
      <c r="AC22" s="29"/>
      <c r="AD22" s="29"/>
      <c r="AE22" s="29"/>
    </row>
    <row r="23" spans="1:31" ht="15" customHeight="1">
      <c r="A23" s="209">
        <v>20</v>
      </c>
      <c r="B23" s="48" t="s">
        <v>19</v>
      </c>
      <c r="C23" s="189">
        <v>728.1</v>
      </c>
      <c r="D23" s="190">
        <v>695.3</v>
      </c>
      <c r="E23" s="190">
        <v>139</v>
      </c>
      <c r="F23" s="190">
        <v>75</v>
      </c>
      <c r="G23" s="190">
        <v>41.8</v>
      </c>
      <c r="H23" s="190">
        <v>2.2000000000000002</v>
      </c>
      <c r="I23" s="190">
        <f t="shared" si="1"/>
        <v>7.7000000000000455</v>
      </c>
      <c r="J23" s="190">
        <v>98.4</v>
      </c>
      <c r="K23" s="53">
        <v>916.6</v>
      </c>
      <c r="L23" s="53">
        <v>870.9</v>
      </c>
      <c r="M23" s="53">
        <v>-5</v>
      </c>
      <c r="N23" s="53" t="s">
        <v>57</v>
      </c>
      <c r="O23" s="231"/>
      <c r="R23" s="63"/>
      <c r="U23" s="254"/>
      <c r="V23" s="254"/>
      <c r="W23" s="148"/>
      <c r="X23" s="212">
        <v>914.7</v>
      </c>
      <c r="Y23" s="212">
        <v>772.5</v>
      </c>
      <c r="Z23" s="212">
        <v>-14.9</v>
      </c>
      <c r="AA23" s="212" t="s">
        <v>57</v>
      </c>
      <c r="AB23" s="29"/>
      <c r="AC23" s="29"/>
      <c r="AD23" s="29"/>
      <c r="AE23" s="29"/>
    </row>
    <row r="24" spans="1:31" ht="15.75" customHeight="1">
      <c r="A24" s="209">
        <v>21</v>
      </c>
      <c r="B24" s="48" t="s">
        <v>20</v>
      </c>
      <c r="C24" s="189">
        <v>704.7</v>
      </c>
      <c r="D24" s="190">
        <v>494.6</v>
      </c>
      <c r="E24" s="190">
        <v>192.2</v>
      </c>
      <c r="F24" s="190">
        <v>14.9</v>
      </c>
      <c r="G24" s="190">
        <v>63.5</v>
      </c>
      <c r="H24" s="190">
        <v>16.5</v>
      </c>
      <c r="I24" s="190">
        <f t="shared" si="1"/>
        <v>16.299999999999955</v>
      </c>
      <c r="J24" s="190">
        <v>97.399999999999991</v>
      </c>
      <c r="K24" s="53">
        <v>976.7</v>
      </c>
      <c r="L24" s="53">
        <v>623.4</v>
      </c>
      <c r="M24" s="53">
        <v>-36.200000000000003</v>
      </c>
      <c r="N24" s="53" t="s">
        <v>82</v>
      </c>
      <c r="O24" s="231"/>
      <c r="P24" s="167"/>
      <c r="Q24" s="250"/>
      <c r="R24" s="250"/>
      <c r="S24" s="167"/>
      <c r="T24" s="217"/>
      <c r="U24" s="217"/>
      <c r="V24" s="63"/>
      <c r="W24" s="215"/>
      <c r="X24" s="212">
        <v>973</v>
      </c>
      <c r="Y24" s="212">
        <v>530.6</v>
      </c>
      <c r="Z24" s="212">
        <v>-45</v>
      </c>
      <c r="AA24" s="212" t="s">
        <v>82</v>
      </c>
      <c r="AB24" s="29"/>
      <c r="AC24" s="29"/>
      <c r="AD24" s="29"/>
      <c r="AE24" s="29"/>
    </row>
    <row r="25" spans="1:31" ht="15.75">
      <c r="A25" s="209">
        <v>22</v>
      </c>
      <c r="B25" s="48" t="s">
        <v>21</v>
      </c>
      <c r="C25" s="189">
        <v>462.5</v>
      </c>
      <c r="D25" s="190">
        <v>613.20000000000005</v>
      </c>
      <c r="E25" s="190">
        <v>219.3</v>
      </c>
      <c r="F25" s="190">
        <v>22.2</v>
      </c>
      <c r="G25" s="190">
        <v>124.5</v>
      </c>
      <c r="H25" s="190">
        <v>22.4</v>
      </c>
      <c r="I25" s="190">
        <f t="shared" si="1"/>
        <v>32.300000000000068</v>
      </c>
      <c r="J25" s="190">
        <v>37.1</v>
      </c>
      <c r="K25" s="53">
        <v>838.6</v>
      </c>
      <c r="L25" s="53">
        <v>694.9</v>
      </c>
      <c r="M25" s="53">
        <v>-17.100000000000001</v>
      </c>
      <c r="N25" s="53" t="s">
        <v>57</v>
      </c>
      <c r="O25" s="231"/>
      <c r="P25" s="167"/>
      <c r="Q25" s="249"/>
      <c r="R25" s="249"/>
      <c r="S25" s="236"/>
      <c r="T25" s="63"/>
      <c r="U25" s="63"/>
      <c r="V25" s="63"/>
      <c r="W25" s="215"/>
      <c r="X25" s="212">
        <v>833.7</v>
      </c>
      <c r="Y25" s="212">
        <v>661.1</v>
      </c>
      <c r="Z25" s="212">
        <v>-18.3</v>
      </c>
      <c r="AA25" s="212" t="s">
        <v>57</v>
      </c>
      <c r="AB25" s="29"/>
      <c r="AC25" s="29"/>
      <c r="AD25" s="29"/>
      <c r="AE25" s="29"/>
    </row>
    <row r="26" spans="1:31" ht="15.75" customHeight="1">
      <c r="A26" s="209">
        <v>23</v>
      </c>
      <c r="B26" s="48" t="s">
        <v>22</v>
      </c>
      <c r="C26" s="189">
        <v>657.1</v>
      </c>
      <c r="D26" s="190">
        <v>590.79999999999995</v>
      </c>
      <c r="E26" s="190">
        <v>177.1</v>
      </c>
      <c r="F26" s="190">
        <v>31.9</v>
      </c>
      <c r="G26" s="190">
        <v>92</v>
      </c>
      <c r="H26" s="190">
        <v>58.1</v>
      </c>
      <c r="I26" s="190">
        <f t="shared" si="1"/>
        <v>37.599999999999909</v>
      </c>
      <c r="J26" s="190">
        <v>47</v>
      </c>
      <c r="K26" s="53">
        <v>963.8</v>
      </c>
      <c r="L26" s="53">
        <v>727.8</v>
      </c>
      <c r="M26" s="53">
        <v>-24.5</v>
      </c>
      <c r="N26" s="53" t="s">
        <v>82</v>
      </c>
      <c r="O26" s="231"/>
      <c r="P26" s="167"/>
      <c r="Q26" s="249"/>
      <c r="R26" s="249"/>
      <c r="S26" s="237"/>
      <c r="T26" s="63"/>
      <c r="U26" s="63"/>
      <c r="V26" s="63"/>
      <c r="W26" s="215"/>
      <c r="X26" s="212">
        <v>956.1</v>
      </c>
      <c r="Y26" s="212">
        <v>680.9</v>
      </c>
      <c r="Z26" s="212">
        <v>-26.5</v>
      </c>
      <c r="AA26" s="212" t="s">
        <v>82</v>
      </c>
      <c r="AB26" s="29"/>
      <c r="AC26" s="29"/>
      <c r="AD26" s="29"/>
      <c r="AE26" s="29"/>
    </row>
    <row r="27" spans="1:31" ht="15" customHeight="1">
      <c r="A27" s="209">
        <v>24</v>
      </c>
      <c r="B27" s="48" t="s">
        <v>23</v>
      </c>
      <c r="C27" s="189">
        <v>654.29999999999995</v>
      </c>
      <c r="D27" s="190">
        <v>686.9</v>
      </c>
      <c r="E27" s="190">
        <v>208.2</v>
      </c>
      <c r="F27" s="190">
        <v>74.5</v>
      </c>
      <c r="G27" s="190">
        <v>142.30000000000001</v>
      </c>
      <c r="H27" s="190">
        <v>46.3</v>
      </c>
      <c r="I27" s="190">
        <f t="shared" si="1"/>
        <v>30.200000000000045</v>
      </c>
      <c r="J27" s="190">
        <v>65</v>
      </c>
      <c r="K27" s="53">
        <v>1035</v>
      </c>
      <c r="L27" s="53">
        <v>872.8</v>
      </c>
      <c r="M27" s="53">
        <v>-15.7</v>
      </c>
      <c r="N27" s="53" t="s">
        <v>57</v>
      </c>
      <c r="O27" s="231"/>
      <c r="P27" s="167"/>
      <c r="Q27" s="249"/>
      <c r="R27" s="249"/>
      <c r="S27" s="237"/>
      <c r="X27" s="212">
        <v>1030</v>
      </c>
      <c r="Y27" s="212">
        <v>810</v>
      </c>
      <c r="Z27" s="212">
        <v>-19.100000000000001</v>
      </c>
      <c r="AA27" s="212" t="s">
        <v>82</v>
      </c>
      <c r="AB27" s="29"/>
      <c r="AC27" s="29"/>
      <c r="AD27" s="29"/>
      <c r="AE27" s="29"/>
    </row>
    <row r="28" spans="1:31" ht="15.75">
      <c r="A28" s="209">
        <v>25</v>
      </c>
      <c r="B28" s="48" t="s">
        <v>24</v>
      </c>
      <c r="C28" s="189">
        <v>757.2</v>
      </c>
      <c r="D28" s="190">
        <v>828</v>
      </c>
      <c r="E28" s="190">
        <v>151.6</v>
      </c>
      <c r="F28" s="190">
        <v>11.1</v>
      </c>
      <c r="G28" s="190">
        <v>59.7</v>
      </c>
      <c r="H28" s="190">
        <v>5.4</v>
      </c>
      <c r="I28" s="190">
        <f t="shared" si="1"/>
        <v>19.199999999999932</v>
      </c>
      <c r="J28" s="190">
        <v>116.80000000000001</v>
      </c>
      <c r="K28" s="53">
        <v>987.7</v>
      </c>
      <c r="L28" s="53">
        <v>961.3</v>
      </c>
      <c r="M28" s="53">
        <v>-2.7</v>
      </c>
      <c r="N28" s="53" t="s">
        <v>57</v>
      </c>
      <c r="O28" s="231"/>
      <c r="P28" s="167"/>
      <c r="Q28" s="249"/>
      <c r="R28" s="249"/>
      <c r="S28" s="237"/>
      <c r="X28" s="212">
        <v>982.4</v>
      </c>
      <c r="Y28" s="212">
        <v>844.5</v>
      </c>
      <c r="Z28" s="212">
        <v>-12.7</v>
      </c>
      <c r="AA28" s="212" t="s">
        <v>57</v>
      </c>
      <c r="AB28" s="29"/>
      <c r="AC28" s="29"/>
      <c r="AD28" s="29"/>
      <c r="AE28" s="29"/>
    </row>
    <row r="29" spans="1:31" ht="15.75" customHeight="1">
      <c r="A29" s="209">
        <v>26</v>
      </c>
      <c r="B29" s="48" t="s">
        <v>25</v>
      </c>
      <c r="C29" s="189">
        <v>625.6</v>
      </c>
      <c r="D29" s="190">
        <v>506.09999999999997</v>
      </c>
      <c r="E29" s="190">
        <v>283.8</v>
      </c>
      <c r="F29" s="190">
        <v>40.5</v>
      </c>
      <c r="G29" s="190">
        <v>139.4</v>
      </c>
      <c r="H29" s="190">
        <v>11.9</v>
      </c>
      <c r="I29" s="190">
        <f t="shared" si="1"/>
        <v>31.099999999999909</v>
      </c>
      <c r="J29" s="190">
        <v>89.6</v>
      </c>
      <c r="K29" s="53">
        <v>1079.9000000000001</v>
      </c>
      <c r="L29" s="53">
        <v>648.1</v>
      </c>
      <c r="M29" s="53">
        <v>-40</v>
      </c>
      <c r="N29" s="53" t="s">
        <v>82</v>
      </c>
      <c r="O29" s="231"/>
      <c r="P29" s="167"/>
      <c r="Q29" s="249"/>
      <c r="R29" s="249"/>
      <c r="S29" s="237"/>
      <c r="X29" s="212">
        <v>1074.7</v>
      </c>
      <c r="Y29" s="212">
        <v>559.70000000000005</v>
      </c>
      <c r="Z29" s="212">
        <v>-46.5</v>
      </c>
      <c r="AA29" s="212" t="s">
        <v>82</v>
      </c>
      <c r="AB29" s="29"/>
      <c r="AC29" s="29"/>
      <c r="AD29" s="29"/>
      <c r="AE29" s="29"/>
    </row>
    <row r="30" spans="1:31" ht="15" customHeight="1">
      <c r="A30" s="209">
        <v>27</v>
      </c>
      <c r="B30" s="48" t="s">
        <v>26</v>
      </c>
      <c r="C30" s="189">
        <v>608.1</v>
      </c>
      <c r="D30" s="190">
        <v>528.4</v>
      </c>
      <c r="E30" s="190">
        <v>149.19999999999999</v>
      </c>
      <c r="F30" s="190">
        <v>13.1</v>
      </c>
      <c r="G30" s="190">
        <v>100.3</v>
      </c>
      <c r="H30" s="190">
        <v>36.6</v>
      </c>
      <c r="I30" s="190">
        <f t="shared" si="1"/>
        <v>25.300000000000068</v>
      </c>
      <c r="J30" s="190">
        <v>103.6</v>
      </c>
      <c r="K30" s="53">
        <v>882.9</v>
      </c>
      <c r="L30" s="53">
        <v>681.7</v>
      </c>
      <c r="M30" s="53">
        <v>-22.8</v>
      </c>
      <c r="N30" s="53" t="s">
        <v>82</v>
      </c>
      <c r="O30" s="231"/>
      <c r="P30" s="167"/>
      <c r="Q30" s="249"/>
      <c r="R30" s="249"/>
      <c r="S30" s="237"/>
      <c r="X30" s="212">
        <v>881.7</v>
      </c>
      <c r="Y30" s="212">
        <v>606.9</v>
      </c>
      <c r="Z30" s="212">
        <v>-32.5</v>
      </c>
      <c r="AA30" s="212" t="s">
        <v>82</v>
      </c>
      <c r="AB30" s="29"/>
      <c r="AC30" s="29"/>
      <c r="AD30" s="29"/>
      <c r="AE30" s="29"/>
    </row>
    <row r="31" spans="1:31" ht="15.75">
      <c r="A31" s="188">
        <v>28</v>
      </c>
      <c r="B31" s="188" t="s">
        <v>142</v>
      </c>
      <c r="C31" s="188">
        <v>550.20000000000005</v>
      </c>
      <c r="D31" s="188">
        <v>749.4</v>
      </c>
      <c r="E31" s="188">
        <v>130.19999999999999</v>
      </c>
      <c r="F31" s="188">
        <v>28.9</v>
      </c>
      <c r="G31" s="190">
        <v>49.3</v>
      </c>
      <c r="H31" s="190">
        <v>17.600000000000001</v>
      </c>
      <c r="I31" s="190">
        <f t="shared" si="1"/>
        <v>14.799999999999955</v>
      </c>
      <c r="J31" s="190">
        <v>77.599999999999994</v>
      </c>
      <c r="K31" s="53">
        <v>744.5</v>
      </c>
      <c r="L31" s="53">
        <v>873.5</v>
      </c>
      <c r="M31" s="53">
        <v>17.3</v>
      </c>
      <c r="N31" s="53" t="s">
        <v>57</v>
      </c>
      <c r="O31" s="231"/>
      <c r="P31" s="167"/>
      <c r="Q31" s="249"/>
      <c r="R31" s="249"/>
      <c r="S31" s="238"/>
      <c r="T31" s="161"/>
      <c r="W31" s="201"/>
      <c r="X31" s="212">
        <v>740.6</v>
      </c>
      <c r="Y31" s="212">
        <v>796.1</v>
      </c>
      <c r="Z31" s="212">
        <v>9.1</v>
      </c>
      <c r="AA31" s="212" t="s">
        <v>57</v>
      </c>
      <c r="AB31" s="203"/>
      <c r="AC31" s="203"/>
      <c r="AD31" s="203"/>
      <c r="AE31" s="203"/>
    </row>
    <row r="32" spans="1:31" ht="15.75">
      <c r="A32" s="209">
        <v>29</v>
      </c>
      <c r="B32" s="48" t="s">
        <v>28</v>
      </c>
      <c r="C32" s="189">
        <v>714.5</v>
      </c>
      <c r="D32" s="190">
        <v>734.1</v>
      </c>
      <c r="E32" s="190">
        <v>150.1</v>
      </c>
      <c r="F32" s="190">
        <v>16</v>
      </c>
      <c r="G32" s="190">
        <v>41.2</v>
      </c>
      <c r="H32" s="190">
        <v>36.6</v>
      </c>
      <c r="I32" s="190">
        <f t="shared" si="1"/>
        <v>9.7999999999999545</v>
      </c>
      <c r="J32" s="190">
        <v>49.300000000000004</v>
      </c>
      <c r="K32" s="53">
        <v>915.6</v>
      </c>
      <c r="L32" s="53">
        <v>836.1</v>
      </c>
      <c r="M32" s="53">
        <v>-8.6999999999999993</v>
      </c>
      <c r="N32" s="53" t="s">
        <v>57</v>
      </c>
      <c r="O32" s="231"/>
      <c r="P32" s="167"/>
      <c r="Q32" s="249"/>
      <c r="R32" s="249"/>
      <c r="S32" s="239"/>
      <c r="T32" s="162"/>
      <c r="X32" s="212">
        <v>912</v>
      </c>
      <c r="Y32" s="212">
        <v>786.7</v>
      </c>
      <c r="Z32" s="212">
        <v>-12.9</v>
      </c>
      <c r="AA32" s="212" t="s">
        <v>57</v>
      </c>
      <c r="AB32" s="29"/>
      <c r="AC32" s="29"/>
      <c r="AD32" s="29"/>
      <c r="AE32" s="29"/>
    </row>
    <row r="33" spans="1:31" ht="15.75">
      <c r="A33" s="209">
        <v>30</v>
      </c>
      <c r="B33" s="48" t="s">
        <v>29</v>
      </c>
      <c r="C33" s="189">
        <v>749.3</v>
      </c>
      <c r="D33" s="190">
        <v>779.9</v>
      </c>
      <c r="E33" s="190">
        <v>130.69999999999999</v>
      </c>
      <c r="F33" s="190">
        <v>45.1</v>
      </c>
      <c r="G33" s="190">
        <v>46.3</v>
      </c>
      <c r="H33" s="190">
        <v>2</v>
      </c>
      <c r="I33" s="190">
        <f t="shared" si="1"/>
        <v>8.1000000000000227</v>
      </c>
      <c r="J33" s="190">
        <v>85.199999999999989</v>
      </c>
      <c r="K33" s="53">
        <v>934.4</v>
      </c>
      <c r="L33" s="53">
        <v>912.2</v>
      </c>
      <c r="M33" s="53">
        <v>-2.4</v>
      </c>
      <c r="N33" s="53" t="s">
        <v>57</v>
      </c>
      <c r="O33" s="231"/>
      <c r="P33" s="167"/>
      <c r="Q33" s="249"/>
      <c r="R33" s="249"/>
      <c r="S33" s="237"/>
      <c r="T33" s="162"/>
      <c r="X33" s="212">
        <v>933.7</v>
      </c>
      <c r="Y33" s="212">
        <v>827</v>
      </c>
      <c r="Z33" s="212">
        <v>-10.199999999999999</v>
      </c>
      <c r="AA33" s="212" t="s">
        <v>57</v>
      </c>
      <c r="AB33" s="29"/>
      <c r="AC33" s="29"/>
      <c r="AD33" s="29"/>
      <c r="AE33" s="29"/>
    </row>
    <row r="34" spans="1:31" ht="15" customHeight="1">
      <c r="A34" s="209">
        <v>31</v>
      </c>
      <c r="B34" s="48" t="s">
        <v>30</v>
      </c>
      <c r="C34" s="189">
        <v>579</v>
      </c>
      <c r="D34" s="190">
        <v>532.9</v>
      </c>
      <c r="E34" s="190">
        <v>246.6</v>
      </c>
      <c r="F34" s="190">
        <v>27.9</v>
      </c>
      <c r="G34" s="190">
        <v>155.1</v>
      </c>
      <c r="H34" s="190">
        <v>41.2</v>
      </c>
      <c r="I34" s="190">
        <f t="shared" si="1"/>
        <v>36.199999999999932</v>
      </c>
      <c r="J34" s="190">
        <v>76.199999999999989</v>
      </c>
      <c r="K34" s="53">
        <v>1016.9</v>
      </c>
      <c r="L34" s="53">
        <v>678.2</v>
      </c>
      <c r="M34" s="53">
        <v>-33.299999999999997</v>
      </c>
      <c r="N34" s="53" t="s">
        <v>82</v>
      </c>
      <c r="O34" s="231"/>
      <c r="P34" s="167"/>
      <c r="Q34" s="249"/>
      <c r="R34" s="249"/>
      <c r="S34" s="240"/>
      <c r="T34" s="162"/>
      <c r="X34" s="212">
        <v>1007.4</v>
      </c>
      <c r="Y34" s="212">
        <v>604.9</v>
      </c>
      <c r="Z34" s="212">
        <v>-38.4</v>
      </c>
      <c r="AA34" s="212" t="s">
        <v>82</v>
      </c>
      <c r="AB34" s="29"/>
      <c r="AC34" s="29"/>
      <c r="AD34" s="29"/>
      <c r="AE34" s="29"/>
    </row>
    <row r="35" spans="1:31" ht="15.75">
      <c r="A35" s="209">
        <v>32</v>
      </c>
      <c r="B35" s="48" t="s">
        <v>31</v>
      </c>
      <c r="C35" s="189">
        <v>698.8</v>
      </c>
      <c r="D35" s="190">
        <v>639.9</v>
      </c>
      <c r="E35" s="190">
        <v>137.4</v>
      </c>
      <c r="F35" s="190">
        <v>69.7</v>
      </c>
      <c r="G35" s="190">
        <v>39.1</v>
      </c>
      <c r="H35" s="190">
        <v>11.9</v>
      </c>
      <c r="I35" s="190">
        <f t="shared" si="1"/>
        <v>7.3000000000000682</v>
      </c>
      <c r="J35" s="190">
        <v>81.8</v>
      </c>
      <c r="K35" s="53">
        <v>882.6</v>
      </c>
      <c r="L35" s="53">
        <v>803.3</v>
      </c>
      <c r="M35" s="53">
        <v>-9</v>
      </c>
      <c r="N35" s="53" t="s">
        <v>57</v>
      </c>
      <c r="O35" s="231"/>
      <c r="P35" s="167"/>
      <c r="Q35" s="249"/>
      <c r="R35" s="249"/>
      <c r="S35" s="240"/>
      <c r="T35" s="162"/>
      <c r="X35" s="212">
        <v>881.1</v>
      </c>
      <c r="Y35" s="212">
        <v>721.6</v>
      </c>
      <c r="Z35" s="212">
        <v>-17.399999999999999</v>
      </c>
      <c r="AA35" s="212" t="s">
        <v>57</v>
      </c>
      <c r="AB35" s="29"/>
      <c r="AC35" s="29"/>
      <c r="AD35" s="29"/>
      <c r="AE35" s="29"/>
    </row>
    <row r="36" spans="1:31" ht="15" customHeight="1">
      <c r="A36" s="209">
        <v>33</v>
      </c>
      <c r="B36" s="48" t="s">
        <v>32</v>
      </c>
      <c r="C36" s="189">
        <v>746.60000000000014</v>
      </c>
      <c r="D36" s="190">
        <v>565.70000000000005</v>
      </c>
      <c r="E36" s="190">
        <v>172.3</v>
      </c>
      <c r="F36" s="190">
        <v>22.7</v>
      </c>
      <c r="G36" s="190">
        <v>91.4</v>
      </c>
      <c r="H36" s="190">
        <v>23.1</v>
      </c>
      <c r="I36" s="190">
        <f t="shared" si="1"/>
        <v>19.399999999999977</v>
      </c>
      <c r="J36" s="190">
        <v>89.300000000000011</v>
      </c>
      <c r="K36" s="53">
        <v>1029.7</v>
      </c>
      <c r="L36" s="53">
        <v>700.9</v>
      </c>
      <c r="M36" s="53">
        <v>-31.9</v>
      </c>
      <c r="N36" s="53" t="s">
        <v>82</v>
      </c>
      <c r="O36" s="231"/>
      <c r="P36" s="218"/>
      <c r="Q36" s="218"/>
      <c r="R36" s="63"/>
      <c r="S36" s="199"/>
      <c r="T36" s="162"/>
      <c r="X36" s="212">
        <v>1025.9000000000001</v>
      </c>
      <c r="Y36" s="212">
        <v>614.5</v>
      </c>
      <c r="Z36" s="212">
        <v>-39.4</v>
      </c>
      <c r="AA36" s="212" t="s">
        <v>82</v>
      </c>
      <c r="AB36" s="29"/>
      <c r="AC36" s="29"/>
      <c r="AD36" s="29"/>
      <c r="AE36" s="29"/>
    </row>
    <row r="37" spans="1:31">
      <c r="A37" s="209">
        <v>34</v>
      </c>
      <c r="B37" s="48" t="s">
        <v>33</v>
      </c>
      <c r="C37" s="189">
        <v>699.80000000000007</v>
      </c>
      <c r="D37" s="190">
        <v>647.50000000000011</v>
      </c>
      <c r="E37" s="190">
        <v>125.9</v>
      </c>
      <c r="F37" s="190">
        <v>35.1</v>
      </c>
      <c r="G37" s="190">
        <v>39.9</v>
      </c>
      <c r="H37" s="190">
        <v>8.4</v>
      </c>
      <c r="I37" s="190">
        <f t="shared" si="1"/>
        <v>8</v>
      </c>
      <c r="J37" s="190">
        <v>90.5</v>
      </c>
      <c r="K37" s="53">
        <v>873.6</v>
      </c>
      <c r="L37" s="53">
        <v>781.5</v>
      </c>
      <c r="M37" s="53">
        <v>-10.5</v>
      </c>
      <c r="N37" s="53" t="s">
        <v>57</v>
      </c>
      <c r="O37" s="231"/>
      <c r="P37" s="218"/>
      <c r="Q37" s="218"/>
      <c r="R37" s="199"/>
      <c r="S37" s="199"/>
      <c r="T37" s="71"/>
      <c r="U37" s="63"/>
      <c r="V37" s="70"/>
      <c r="W37" s="148"/>
      <c r="X37" s="212">
        <v>871.4</v>
      </c>
      <c r="Y37" s="212">
        <v>691</v>
      </c>
      <c r="Z37" s="212">
        <v>-19.899999999999999</v>
      </c>
      <c r="AA37" s="212" t="s">
        <v>82</v>
      </c>
      <c r="AB37" s="29"/>
      <c r="AC37" s="29"/>
      <c r="AD37" s="29"/>
      <c r="AE37" s="29"/>
    </row>
    <row r="38" spans="1:31" ht="15" customHeight="1">
      <c r="A38" s="209">
        <v>35</v>
      </c>
      <c r="B38" s="48" t="s">
        <v>34</v>
      </c>
      <c r="C38" s="189">
        <v>589.40000000000009</v>
      </c>
      <c r="D38" s="190">
        <v>529</v>
      </c>
      <c r="E38" s="190">
        <v>156.1</v>
      </c>
      <c r="F38" s="190">
        <v>14.9</v>
      </c>
      <c r="G38" s="190">
        <v>76.3</v>
      </c>
      <c r="H38" s="190">
        <v>17.3</v>
      </c>
      <c r="I38" s="190">
        <f t="shared" si="1"/>
        <v>20.499999999999886</v>
      </c>
      <c r="J38" s="190">
        <v>77.900000000000006</v>
      </c>
      <c r="K38" s="53">
        <v>842.3</v>
      </c>
      <c r="L38" s="53">
        <v>639.1</v>
      </c>
      <c r="M38" s="53">
        <v>-24.1</v>
      </c>
      <c r="N38" s="53" t="s">
        <v>82</v>
      </c>
      <c r="O38" s="231"/>
      <c r="P38" s="257"/>
      <c r="Q38" s="257"/>
      <c r="R38" s="257"/>
      <c r="S38" s="257"/>
      <c r="T38" s="71"/>
      <c r="W38" s="148"/>
      <c r="X38" s="212">
        <v>837.9</v>
      </c>
      <c r="Y38" s="212">
        <v>567.20000000000005</v>
      </c>
      <c r="Z38" s="212">
        <v>-31.5</v>
      </c>
      <c r="AA38" s="212" t="s">
        <v>82</v>
      </c>
      <c r="AB38" s="29"/>
      <c r="AC38" s="29"/>
      <c r="AD38" s="29"/>
      <c r="AE38" s="29"/>
    </row>
    <row r="39" spans="1:31" ht="15" customHeight="1">
      <c r="A39" s="72">
        <v>36</v>
      </c>
      <c r="B39" s="72" t="s">
        <v>35</v>
      </c>
      <c r="C39" s="189">
        <v>653.9</v>
      </c>
      <c r="D39" s="190">
        <v>425.3</v>
      </c>
      <c r="E39" s="190">
        <v>160.80000000000001</v>
      </c>
      <c r="F39" s="190">
        <v>25.1</v>
      </c>
      <c r="G39" s="190">
        <v>88.9</v>
      </c>
      <c r="H39" s="190">
        <v>9.1999999999999993</v>
      </c>
      <c r="I39" s="190">
        <f t="shared" si="1"/>
        <v>23.299999999999955</v>
      </c>
      <c r="J39" s="190">
        <v>78</v>
      </c>
      <c r="K39" s="53">
        <v>926.9</v>
      </c>
      <c r="L39" s="53">
        <v>537.6</v>
      </c>
      <c r="M39" s="53">
        <v>-42</v>
      </c>
      <c r="N39" s="53" t="s">
        <v>82</v>
      </c>
      <c r="O39" s="231"/>
      <c r="P39" s="254"/>
      <c r="Q39" s="254"/>
      <c r="R39" s="63"/>
      <c r="S39" s="63"/>
      <c r="T39" s="71"/>
      <c r="W39" s="200"/>
      <c r="X39" s="212">
        <v>922.7</v>
      </c>
      <c r="Y39" s="212">
        <v>467.7</v>
      </c>
      <c r="Z39" s="212">
        <v>-49</v>
      </c>
      <c r="AA39" s="212" t="s">
        <v>82</v>
      </c>
      <c r="AB39" s="203"/>
      <c r="AC39" s="203"/>
      <c r="AD39" s="203"/>
      <c r="AE39" s="203"/>
    </row>
    <row r="40" spans="1:31" ht="15" customHeight="1">
      <c r="A40" s="209">
        <v>37</v>
      </c>
      <c r="B40" s="48" t="s">
        <v>36</v>
      </c>
      <c r="C40" s="189">
        <v>651.80000000000007</v>
      </c>
      <c r="D40" s="190">
        <v>556.4</v>
      </c>
      <c r="E40" s="190">
        <v>199</v>
      </c>
      <c r="F40" s="190">
        <v>44.2</v>
      </c>
      <c r="G40" s="190">
        <v>115.7</v>
      </c>
      <c r="H40" s="190">
        <v>29.3</v>
      </c>
      <c r="I40" s="190">
        <f t="shared" si="1"/>
        <v>30.699999999999932</v>
      </c>
      <c r="J40" s="190">
        <v>67</v>
      </c>
      <c r="K40" s="53">
        <v>997.2</v>
      </c>
      <c r="L40" s="53">
        <v>696.9</v>
      </c>
      <c r="M40" s="53">
        <v>-30.1</v>
      </c>
      <c r="N40" s="53" t="s">
        <v>82</v>
      </c>
      <c r="O40" s="231"/>
      <c r="P40" s="259"/>
      <c r="Q40" s="259"/>
      <c r="R40" s="199"/>
      <c r="S40" s="199"/>
      <c r="T40" s="71"/>
      <c r="W40" s="148"/>
      <c r="X40" s="212">
        <v>991.2</v>
      </c>
      <c r="Y40" s="212">
        <v>630.20000000000005</v>
      </c>
      <c r="Z40" s="212">
        <v>-34.6</v>
      </c>
      <c r="AA40" s="212" t="s">
        <v>82</v>
      </c>
      <c r="AB40" s="29"/>
      <c r="AC40" s="29"/>
      <c r="AD40" s="29"/>
      <c r="AE40" s="29"/>
    </row>
    <row r="41" spans="1:31">
      <c r="A41" s="209">
        <v>38</v>
      </c>
      <c r="B41" s="48" t="s">
        <v>37</v>
      </c>
      <c r="C41" s="189">
        <v>649.79999999999995</v>
      </c>
      <c r="D41" s="190">
        <v>777</v>
      </c>
      <c r="E41" s="190">
        <v>151.69999999999999</v>
      </c>
      <c r="F41" s="190">
        <v>33.700000000000003</v>
      </c>
      <c r="G41" s="190">
        <v>90.5</v>
      </c>
      <c r="H41" s="190">
        <v>58.5</v>
      </c>
      <c r="I41" s="190">
        <f t="shared" si="1"/>
        <v>19.100000000000023</v>
      </c>
      <c r="J41" s="190">
        <v>103</v>
      </c>
      <c r="K41" s="53">
        <v>911.1</v>
      </c>
      <c r="L41" s="53">
        <v>972.2</v>
      </c>
      <c r="M41" s="53">
        <v>6.7</v>
      </c>
      <c r="N41" s="53" t="s">
        <v>57</v>
      </c>
      <c r="O41" s="231"/>
      <c r="P41" s="259"/>
      <c r="Q41" s="259"/>
      <c r="R41" s="160"/>
      <c r="S41" s="199"/>
      <c r="T41" s="71"/>
      <c r="W41" s="148"/>
      <c r="X41" s="212">
        <v>907</v>
      </c>
      <c r="Y41" s="212">
        <v>872.3</v>
      </c>
      <c r="Z41" s="212">
        <v>-2.5</v>
      </c>
      <c r="AA41" s="212" t="s">
        <v>57</v>
      </c>
      <c r="AB41" s="29"/>
      <c r="AC41" s="29"/>
      <c r="AD41" s="29"/>
      <c r="AE41" s="29"/>
    </row>
    <row r="42" spans="1:31">
      <c r="A42" s="209">
        <v>39</v>
      </c>
      <c r="B42" s="48" t="s">
        <v>38</v>
      </c>
      <c r="C42" s="189">
        <v>676.8</v>
      </c>
      <c r="D42" s="190">
        <v>608.9</v>
      </c>
      <c r="E42" s="190">
        <v>156.9</v>
      </c>
      <c r="F42" s="190">
        <v>30</v>
      </c>
      <c r="G42" s="190">
        <v>68.400000000000006</v>
      </c>
      <c r="H42" s="190">
        <v>7.6</v>
      </c>
      <c r="I42" s="190">
        <f t="shared" si="1"/>
        <v>13.100000000000136</v>
      </c>
      <c r="J42" s="190">
        <v>132.69999999999999</v>
      </c>
      <c r="K42" s="53">
        <v>915.2</v>
      </c>
      <c r="L42" s="53">
        <v>779.2</v>
      </c>
      <c r="M42" s="53">
        <v>-14.9</v>
      </c>
      <c r="N42" s="53" t="s">
        <v>57</v>
      </c>
      <c r="O42" s="231"/>
      <c r="P42" s="258"/>
      <c r="Q42" s="258"/>
      <c r="R42" s="63"/>
      <c r="S42" s="199"/>
      <c r="T42" s="71"/>
      <c r="U42" s="63"/>
      <c r="V42" s="63"/>
      <c r="W42" s="148"/>
      <c r="X42" s="212">
        <v>910.6</v>
      </c>
      <c r="Y42" s="212">
        <v>648.20000000000005</v>
      </c>
      <c r="Z42" s="212">
        <v>-28.2</v>
      </c>
      <c r="AA42" s="212" t="s">
        <v>82</v>
      </c>
      <c r="AB42" s="29"/>
      <c r="AC42" s="29"/>
      <c r="AD42" s="29"/>
      <c r="AE42" s="29"/>
    </row>
    <row r="43" spans="1:31">
      <c r="A43" s="209">
        <v>40</v>
      </c>
      <c r="B43" s="72" t="s">
        <v>39</v>
      </c>
      <c r="C43" s="189">
        <v>706.40000000000009</v>
      </c>
      <c r="D43" s="190">
        <v>695.1</v>
      </c>
      <c r="E43" s="190">
        <v>146.5</v>
      </c>
      <c r="F43" s="190">
        <v>8.6</v>
      </c>
      <c r="G43" s="190">
        <v>30.8</v>
      </c>
      <c r="H43" s="190">
        <v>11</v>
      </c>
      <c r="I43" s="190">
        <f t="shared" si="1"/>
        <v>6</v>
      </c>
      <c r="J43" s="190">
        <v>103.6</v>
      </c>
      <c r="K43" s="53">
        <v>889.7</v>
      </c>
      <c r="L43" s="53">
        <v>818.3</v>
      </c>
      <c r="M43" s="53">
        <v>-8</v>
      </c>
      <c r="N43" s="53" t="s">
        <v>57</v>
      </c>
      <c r="O43" s="231"/>
      <c r="P43" s="258"/>
      <c r="Q43" s="258"/>
      <c r="R43" s="199"/>
      <c r="S43" s="199"/>
      <c r="T43" s="71"/>
      <c r="U43" s="63"/>
      <c r="V43" s="63"/>
      <c r="W43" s="148"/>
      <c r="X43" s="212">
        <v>887.6</v>
      </c>
      <c r="Y43" s="212">
        <v>714.7</v>
      </c>
      <c r="Z43" s="212">
        <v>-18.899999999999999</v>
      </c>
      <c r="AA43" s="212" t="s">
        <v>57</v>
      </c>
      <c r="AB43" s="29"/>
      <c r="AC43" s="29"/>
      <c r="AD43" s="29"/>
      <c r="AE43" s="29"/>
    </row>
    <row r="44" spans="1:31">
      <c r="A44" s="209">
        <v>41</v>
      </c>
      <c r="B44" s="48" t="s">
        <v>40</v>
      </c>
      <c r="C44" s="189">
        <v>692.5</v>
      </c>
      <c r="D44" s="190">
        <v>826</v>
      </c>
      <c r="E44" s="190">
        <v>124.5</v>
      </c>
      <c r="F44" s="190">
        <v>56.2</v>
      </c>
      <c r="G44" s="190">
        <v>32.700000000000003</v>
      </c>
      <c r="H44" s="190">
        <v>1.9</v>
      </c>
      <c r="I44" s="190">
        <f t="shared" si="1"/>
        <v>5.7999999999999545</v>
      </c>
      <c r="J44" s="190">
        <v>113.9</v>
      </c>
      <c r="K44" s="53">
        <v>855.5</v>
      </c>
      <c r="L44" s="53">
        <v>998</v>
      </c>
      <c r="M44" s="53">
        <v>16.7</v>
      </c>
      <c r="N44" s="53" t="s">
        <v>57</v>
      </c>
      <c r="O44" s="231"/>
      <c r="P44" s="259"/>
      <c r="Q44" s="259"/>
      <c r="R44" s="63"/>
      <c r="S44" s="241"/>
      <c r="T44" s="71"/>
      <c r="U44" s="63"/>
      <c r="V44" s="63"/>
      <c r="W44" s="148"/>
      <c r="X44" s="212">
        <v>854.1</v>
      </c>
      <c r="Y44" s="212">
        <v>884.1</v>
      </c>
      <c r="Z44" s="212">
        <v>4.2</v>
      </c>
      <c r="AA44" s="212" t="s">
        <v>57</v>
      </c>
      <c r="AB44" s="29"/>
      <c r="AC44" s="29"/>
      <c r="AD44" s="29"/>
      <c r="AE44" s="29"/>
    </row>
    <row r="45" spans="1:31" ht="15" customHeight="1">
      <c r="A45" s="209">
        <v>42</v>
      </c>
      <c r="B45" s="48" t="s">
        <v>41</v>
      </c>
      <c r="C45" s="189">
        <v>652</v>
      </c>
      <c r="D45" s="190">
        <v>513.5</v>
      </c>
      <c r="E45" s="190">
        <v>168.9</v>
      </c>
      <c r="F45" s="190">
        <v>9.1</v>
      </c>
      <c r="G45" s="190">
        <v>98.4</v>
      </c>
      <c r="H45" s="190">
        <v>2.8</v>
      </c>
      <c r="I45" s="190">
        <f t="shared" si="1"/>
        <v>19.100000000000023</v>
      </c>
      <c r="J45" s="190">
        <v>85.6</v>
      </c>
      <c r="K45" s="53">
        <v>938.4</v>
      </c>
      <c r="L45" s="53">
        <v>611</v>
      </c>
      <c r="M45" s="53">
        <v>-34.9</v>
      </c>
      <c r="N45" s="53" t="s">
        <v>82</v>
      </c>
      <c r="O45" s="231"/>
      <c r="P45" s="258"/>
      <c r="Q45" s="258"/>
      <c r="R45" s="63"/>
      <c r="S45" s="241"/>
      <c r="T45" s="71"/>
      <c r="U45" s="63"/>
      <c r="V45" s="63"/>
      <c r="W45" s="148"/>
      <c r="X45" s="212">
        <v>934.2</v>
      </c>
      <c r="Y45" s="212">
        <v>528.9</v>
      </c>
      <c r="Z45" s="212">
        <v>-42.6</v>
      </c>
      <c r="AA45" s="212" t="s">
        <v>82</v>
      </c>
      <c r="AB45" s="29"/>
      <c r="AC45" s="29"/>
      <c r="AD45" s="29"/>
      <c r="AE45" s="29"/>
    </row>
    <row r="46" spans="1:31">
      <c r="A46" s="209">
        <v>43</v>
      </c>
      <c r="B46" s="48" t="s">
        <v>42</v>
      </c>
      <c r="C46" s="189">
        <v>870.40000000000009</v>
      </c>
      <c r="D46" s="190">
        <v>826.60000000000014</v>
      </c>
      <c r="E46" s="190">
        <v>149.80000000000001</v>
      </c>
      <c r="F46" s="190">
        <v>14.8</v>
      </c>
      <c r="G46" s="190">
        <v>32.200000000000003</v>
      </c>
      <c r="H46" s="190">
        <v>1.5</v>
      </c>
      <c r="I46" s="190">
        <f t="shared" si="1"/>
        <v>2.8999999999998636</v>
      </c>
      <c r="J46" s="190">
        <v>80.8</v>
      </c>
      <c r="K46" s="53">
        <v>1055.3</v>
      </c>
      <c r="L46" s="53">
        <v>923.7</v>
      </c>
      <c r="M46" s="53">
        <v>-12.5</v>
      </c>
      <c r="N46" s="53" t="s">
        <v>57</v>
      </c>
      <c r="O46" s="231"/>
      <c r="P46" s="258"/>
      <c r="Q46" s="258"/>
      <c r="R46" s="63"/>
      <c r="S46" s="241"/>
      <c r="T46" s="71"/>
      <c r="W46" s="174"/>
      <c r="X46" s="212">
        <v>1054.5999999999999</v>
      </c>
      <c r="Y46" s="212">
        <v>842.9</v>
      </c>
      <c r="Z46" s="212">
        <v>-19.8</v>
      </c>
      <c r="AA46" s="212" t="s">
        <v>82</v>
      </c>
      <c r="AB46" s="29"/>
      <c r="AC46" s="29"/>
      <c r="AD46" s="29"/>
      <c r="AE46" s="29"/>
    </row>
    <row r="47" spans="1:31" ht="15" customHeight="1">
      <c r="A47" s="209">
        <v>44</v>
      </c>
      <c r="B47" s="48" t="s">
        <v>43</v>
      </c>
      <c r="C47" s="189">
        <v>595.29999999999995</v>
      </c>
      <c r="D47" s="190">
        <v>612.59999999999991</v>
      </c>
      <c r="E47" s="190">
        <v>137.9</v>
      </c>
      <c r="F47" s="190">
        <v>0.5</v>
      </c>
      <c r="G47" s="190">
        <v>54.1</v>
      </c>
      <c r="H47" s="190">
        <v>19.8</v>
      </c>
      <c r="I47" s="190">
        <f t="shared" si="1"/>
        <v>14.800000000000068</v>
      </c>
      <c r="J47" s="190">
        <v>103.99999999999997</v>
      </c>
      <c r="K47" s="53">
        <v>802.1</v>
      </c>
      <c r="L47" s="53">
        <v>736.9</v>
      </c>
      <c r="M47" s="53">
        <v>-8.1</v>
      </c>
      <c r="N47" s="53" t="s">
        <v>57</v>
      </c>
      <c r="O47" s="231"/>
      <c r="P47" s="259"/>
      <c r="Q47" s="259"/>
      <c r="R47" s="63"/>
      <c r="S47" s="241"/>
      <c r="T47" s="71"/>
      <c r="W47" s="148"/>
      <c r="X47" s="212">
        <v>797</v>
      </c>
      <c r="Y47" s="212">
        <v>633</v>
      </c>
      <c r="Z47" s="212">
        <v>-19.2</v>
      </c>
      <c r="AA47" s="212" t="s">
        <v>82</v>
      </c>
      <c r="AB47" s="29"/>
      <c r="AC47" s="29"/>
      <c r="AD47" s="29"/>
      <c r="AE47" s="29"/>
    </row>
    <row r="48" spans="1:31">
      <c r="A48" s="209">
        <v>45</v>
      </c>
      <c r="B48" s="48" t="s">
        <v>44</v>
      </c>
      <c r="C48" s="189">
        <v>735.5</v>
      </c>
      <c r="D48" s="190">
        <v>706.59999999999991</v>
      </c>
      <c r="E48" s="190">
        <v>140.4</v>
      </c>
      <c r="F48" s="190">
        <v>16.3</v>
      </c>
      <c r="G48" s="190">
        <v>28.4</v>
      </c>
      <c r="H48" s="190">
        <v>3.4</v>
      </c>
      <c r="I48" s="190">
        <f t="shared" si="1"/>
        <v>5</v>
      </c>
      <c r="J48" s="190">
        <v>54.800000000000004</v>
      </c>
      <c r="K48" s="53">
        <v>909.3</v>
      </c>
      <c r="L48" s="53">
        <v>781.1</v>
      </c>
      <c r="M48" s="53">
        <v>-14.1</v>
      </c>
      <c r="N48" s="53" t="s">
        <v>57</v>
      </c>
      <c r="O48" s="231"/>
      <c r="P48" s="258"/>
      <c r="Q48" s="258"/>
      <c r="R48" s="63"/>
      <c r="S48" s="241"/>
      <c r="T48" s="71"/>
      <c r="W48" s="148"/>
      <c r="X48" s="212">
        <v>907.5</v>
      </c>
      <c r="Y48" s="212">
        <v>726.3</v>
      </c>
      <c r="Z48" s="212">
        <v>-19.399999999999999</v>
      </c>
      <c r="AA48" s="212" t="s">
        <v>82</v>
      </c>
      <c r="AB48" s="29"/>
      <c r="AC48" s="29"/>
      <c r="AD48" s="29"/>
      <c r="AE48" s="29"/>
    </row>
    <row r="49" spans="1:31" ht="15" customHeight="1">
      <c r="A49" s="209">
        <v>46</v>
      </c>
      <c r="B49" s="48" t="s">
        <v>45</v>
      </c>
      <c r="C49" s="189">
        <v>811.3</v>
      </c>
      <c r="D49" s="190">
        <v>655.5</v>
      </c>
      <c r="E49" s="190">
        <v>164.1</v>
      </c>
      <c r="F49" s="190">
        <v>11.8</v>
      </c>
      <c r="G49" s="190">
        <v>50.7</v>
      </c>
      <c r="H49" s="190">
        <v>6.1</v>
      </c>
      <c r="I49" s="190">
        <f t="shared" si="1"/>
        <v>6.8000000000001819</v>
      </c>
      <c r="J49" s="190">
        <v>111.50000000000001</v>
      </c>
      <c r="K49" s="53">
        <v>1032.9000000000001</v>
      </c>
      <c r="L49" s="53">
        <v>784.9</v>
      </c>
      <c r="M49" s="53">
        <v>-24</v>
      </c>
      <c r="N49" s="53" t="s">
        <v>82</v>
      </c>
      <c r="O49" s="231"/>
      <c r="P49" s="256"/>
      <c r="Q49" s="256"/>
      <c r="R49" s="63"/>
      <c r="S49" s="241"/>
      <c r="T49" s="71"/>
      <c r="W49" s="148"/>
      <c r="X49" s="212">
        <v>1031.3</v>
      </c>
      <c r="Y49" s="212">
        <v>673.4</v>
      </c>
      <c r="Z49" s="212">
        <v>-34.299999999999997</v>
      </c>
      <c r="AA49" s="212" t="s">
        <v>82</v>
      </c>
      <c r="AB49" s="29"/>
      <c r="AC49" s="29"/>
      <c r="AD49" s="29"/>
      <c r="AE49" s="29"/>
    </row>
    <row r="50" spans="1:31" ht="15" customHeight="1">
      <c r="A50" s="209">
        <v>47</v>
      </c>
      <c r="B50" s="48" t="s">
        <v>72</v>
      </c>
      <c r="C50" s="189">
        <v>656.6</v>
      </c>
      <c r="D50" s="190">
        <v>595.20000000000005</v>
      </c>
      <c r="E50" s="190">
        <v>139.5</v>
      </c>
      <c r="F50" s="190">
        <v>20.5</v>
      </c>
      <c r="G50" s="190">
        <v>80.599999999999994</v>
      </c>
      <c r="H50" s="190">
        <v>10</v>
      </c>
      <c r="I50" s="190">
        <f t="shared" si="1"/>
        <v>15.199999999999932</v>
      </c>
      <c r="J50" s="190">
        <v>105.39999999999999</v>
      </c>
      <c r="K50" s="53">
        <v>891.9</v>
      </c>
      <c r="L50" s="53">
        <v>731.1</v>
      </c>
      <c r="M50" s="53">
        <v>-18</v>
      </c>
      <c r="N50" s="53" t="s">
        <v>57</v>
      </c>
      <c r="O50" s="231"/>
      <c r="P50" s="256"/>
      <c r="Q50" s="256"/>
      <c r="R50" s="63"/>
      <c r="S50" s="241"/>
      <c r="T50" s="71"/>
      <c r="W50" s="173"/>
      <c r="X50" s="212">
        <v>886.2</v>
      </c>
      <c r="Y50" s="212">
        <v>625.70000000000005</v>
      </c>
      <c r="Z50" s="212">
        <v>-28.3</v>
      </c>
      <c r="AA50" s="212" t="s">
        <v>82</v>
      </c>
      <c r="AB50" s="29"/>
      <c r="AC50" s="29"/>
      <c r="AD50" s="29"/>
      <c r="AE50" s="29"/>
    </row>
    <row r="51" spans="1:31" ht="15" customHeight="1">
      <c r="A51" s="209">
        <v>48</v>
      </c>
      <c r="B51" s="48" t="s">
        <v>71</v>
      </c>
      <c r="C51" s="189">
        <v>695.8</v>
      </c>
      <c r="D51" s="190">
        <v>502</v>
      </c>
      <c r="E51" s="190">
        <v>135.69999999999999</v>
      </c>
      <c r="F51" s="190">
        <v>11.4</v>
      </c>
      <c r="G51" s="190">
        <v>69.099999999999994</v>
      </c>
      <c r="H51" s="190">
        <v>5</v>
      </c>
      <c r="I51" s="190">
        <f t="shared" si="1"/>
        <v>13.299999999999955</v>
      </c>
      <c r="J51" s="190">
        <v>100.89999999999999</v>
      </c>
      <c r="K51" s="53">
        <v>913.9</v>
      </c>
      <c r="L51" s="53">
        <v>619.29999999999995</v>
      </c>
      <c r="M51" s="53">
        <v>-32.200000000000003</v>
      </c>
      <c r="N51" s="53" t="s">
        <v>82</v>
      </c>
      <c r="O51" s="231"/>
      <c r="P51" s="256"/>
      <c r="Q51" s="256"/>
      <c r="R51" s="63"/>
      <c r="S51" s="241"/>
      <c r="W51" s="148"/>
      <c r="X51" s="212">
        <v>908.9</v>
      </c>
      <c r="Y51" s="212">
        <v>519.20000000000005</v>
      </c>
      <c r="Z51" s="212">
        <v>-42.1</v>
      </c>
      <c r="AA51" s="212" t="s">
        <v>82</v>
      </c>
      <c r="AB51" s="29"/>
      <c r="AC51" s="29"/>
      <c r="AD51" s="29"/>
      <c r="AE51" s="29"/>
    </row>
    <row r="52" spans="1:31" ht="15" customHeight="1">
      <c r="A52" s="209">
        <v>49</v>
      </c>
      <c r="B52" s="48" t="s">
        <v>48</v>
      </c>
      <c r="C52" s="189">
        <v>786.2</v>
      </c>
      <c r="D52" s="190">
        <v>879.1</v>
      </c>
      <c r="E52" s="190">
        <v>141.6</v>
      </c>
      <c r="F52" s="190">
        <v>47.1</v>
      </c>
      <c r="G52" s="190">
        <v>34.799999999999997</v>
      </c>
      <c r="H52" s="190">
        <v>11</v>
      </c>
      <c r="I52" s="190">
        <f t="shared" si="1"/>
        <v>4.7999999999999545</v>
      </c>
      <c r="J52" s="190">
        <v>103.5</v>
      </c>
      <c r="K52" s="53">
        <v>967.4</v>
      </c>
      <c r="L52" s="53">
        <v>1040.7</v>
      </c>
      <c r="M52" s="53">
        <v>7.6</v>
      </c>
      <c r="N52" s="53" t="s">
        <v>57</v>
      </c>
      <c r="O52" s="231"/>
      <c r="P52" s="254"/>
      <c r="Q52" s="254"/>
      <c r="R52" s="164"/>
      <c r="S52" s="164"/>
      <c r="W52" s="148"/>
      <c r="X52" s="212">
        <v>965.8</v>
      </c>
      <c r="Y52" s="212">
        <v>937.2</v>
      </c>
      <c r="Z52" s="212">
        <v>-2.2999999999999998</v>
      </c>
      <c r="AA52" s="212" t="s">
        <v>57</v>
      </c>
      <c r="AB52" s="29"/>
      <c r="AC52" s="29"/>
      <c r="AD52" s="29"/>
      <c r="AE52" s="29"/>
    </row>
    <row r="53" spans="1:31" ht="15" customHeight="1">
      <c r="A53" s="209">
        <v>50</v>
      </c>
      <c r="B53" s="48" t="s">
        <v>49</v>
      </c>
      <c r="C53" s="189">
        <v>644.20000000000005</v>
      </c>
      <c r="D53" s="190">
        <v>458.40000000000003</v>
      </c>
      <c r="E53" s="190">
        <v>154.9</v>
      </c>
      <c r="F53" s="190">
        <v>14.2</v>
      </c>
      <c r="G53" s="190">
        <v>90.5</v>
      </c>
      <c r="H53" s="190">
        <v>2.9</v>
      </c>
      <c r="I53" s="190">
        <f t="shared" si="1"/>
        <v>19.100000000000023</v>
      </c>
      <c r="J53" s="190">
        <v>73.300000000000011</v>
      </c>
      <c r="K53" s="53">
        <v>908.7</v>
      </c>
      <c r="L53" s="53">
        <v>548.79999999999995</v>
      </c>
      <c r="M53" s="53">
        <v>-39.6</v>
      </c>
      <c r="N53" s="53" t="s">
        <v>82</v>
      </c>
      <c r="O53" s="231"/>
      <c r="P53" s="63"/>
      <c r="Q53" s="63"/>
      <c r="R53" s="63"/>
      <c r="S53" s="63"/>
      <c r="U53" s="63"/>
      <c r="V53" s="63"/>
      <c r="W53" s="148"/>
      <c r="X53" s="212">
        <v>904.6</v>
      </c>
      <c r="Y53" s="212">
        <v>478.9</v>
      </c>
      <c r="Z53" s="212">
        <v>-46.5</v>
      </c>
      <c r="AA53" s="212" t="s">
        <v>82</v>
      </c>
      <c r="AB53" s="29"/>
      <c r="AC53" s="29"/>
      <c r="AD53" s="29"/>
      <c r="AE53" s="29"/>
    </row>
    <row r="54" spans="1:31" ht="15" customHeight="1">
      <c r="A54" s="209"/>
      <c r="B54" s="47" t="s">
        <v>53</v>
      </c>
      <c r="C54" s="216">
        <f>SUM(C4:C53)</f>
        <v>34256.19999999999</v>
      </c>
      <c r="D54" s="216">
        <f t="shared" ref="D54:L54" si="5">SUM(D4:D53)</f>
        <v>32165.200000000001</v>
      </c>
      <c r="E54" s="216">
        <f t="shared" si="5"/>
        <v>8133.8999999999987</v>
      </c>
      <c r="F54" s="216">
        <f t="shared" si="5"/>
        <v>1316.2</v>
      </c>
      <c r="G54" s="216">
        <f t="shared" si="5"/>
        <v>3535.5</v>
      </c>
      <c r="H54" s="216">
        <f t="shared" si="5"/>
        <v>952.0999999999998</v>
      </c>
      <c r="I54" s="216">
        <f t="shared" si="5"/>
        <v>801.40000000000032</v>
      </c>
      <c r="J54" s="216">
        <f t="shared" si="5"/>
        <v>4178.1000000000004</v>
      </c>
      <c r="K54" s="216">
        <f t="shared" si="5"/>
        <v>46727</v>
      </c>
      <c r="L54" s="216">
        <f t="shared" si="5"/>
        <v>38612.1</v>
      </c>
      <c r="M54" s="207">
        <f>L54/K54*100-100</f>
        <v>-17.366618871316376</v>
      </c>
      <c r="N54" s="232" t="s">
        <v>82</v>
      </c>
      <c r="O54" s="231"/>
      <c r="T54" s="63"/>
      <c r="U54" s="63"/>
      <c r="V54" s="63"/>
      <c r="W54" s="148"/>
      <c r="X54" s="152"/>
    </row>
    <row r="55" spans="1:31">
      <c r="A55" s="209"/>
      <c r="B55" s="47" t="s">
        <v>54</v>
      </c>
      <c r="C55" s="189">
        <f>C54/50</f>
        <v>685.1239999999998</v>
      </c>
      <c r="D55" s="189">
        <f t="shared" ref="D55:L55" si="6">D54/50</f>
        <v>643.30399999999997</v>
      </c>
      <c r="E55" s="189">
        <f t="shared" si="6"/>
        <v>162.67799999999997</v>
      </c>
      <c r="F55" s="189">
        <f t="shared" si="6"/>
        <v>26.324000000000002</v>
      </c>
      <c r="G55" s="189">
        <f t="shared" si="6"/>
        <v>70.709999999999994</v>
      </c>
      <c r="H55" s="189">
        <f t="shared" si="6"/>
        <v>19.041999999999994</v>
      </c>
      <c r="I55" s="189">
        <f t="shared" si="6"/>
        <v>16.028000000000006</v>
      </c>
      <c r="J55" s="189">
        <f t="shared" si="6"/>
        <v>83.562000000000012</v>
      </c>
      <c r="K55" s="189">
        <f t="shared" si="6"/>
        <v>934.54</v>
      </c>
      <c r="L55" s="189">
        <f t="shared" si="6"/>
        <v>772.24199999999996</v>
      </c>
      <c r="M55" s="207">
        <f>L55/K55*100-100</f>
        <v>-17.366618871316376</v>
      </c>
      <c r="N55" s="232" t="s">
        <v>82</v>
      </c>
      <c r="O55" s="231"/>
      <c r="T55" s="63"/>
      <c r="U55" s="63"/>
      <c r="V55" s="63"/>
      <c r="W55" s="148"/>
      <c r="X55" s="152"/>
    </row>
    <row r="56" spans="1:31">
      <c r="T56" s="78"/>
      <c r="U56" s="63"/>
    </row>
  </sheetData>
  <autoFilter ref="A3:AE55">
    <filterColumn colId="15" showButton="0"/>
  </autoFilter>
  <mergeCells count="54">
    <mergeCell ref="P4:Q4"/>
    <mergeCell ref="P5:Q5"/>
    <mergeCell ref="U23:V23"/>
    <mergeCell ref="P10:Q10"/>
    <mergeCell ref="P11:Q11"/>
    <mergeCell ref="P12:Q12"/>
    <mergeCell ref="P13:Q13"/>
    <mergeCell ref="P14:Q14"/>
    <mergeCell ref="U22:V22"/>
    <mergeCell ref="P6:Q6"/>
    <mergeCell ref="P7:Q7"/>
    <mergeCell ref="P8:Q8"/>
    <mergeCell ref="I2:J2"/>
    <mergeCell ref="G2:H2"/>
    <mergeCell ref="A1:N1"/>
    <mergeCell ref="A2:A3"/>
    <mergeCell ref="B2:B3"/>
    <mergeCell ref="C2:D2"/>
    <mergeCell ref="M2:M3"/>
    <mergeCell ref="N2:N3"/>
    <mergeCell ref="E2:F2"/>
    <mergeCell ref="K2:L2"/>
    <mergeCell ref="Q35:R35"/>
    <mergeCell ref="P51:Q51"/>
    <mergeCell ref="P52:Q52"/>
    <mergeCell ref="P39:Q39"/>
    <mergeCell ref="P38:S38"/>
    <mergeCell ref="P46:Q46"/>
    <mergeCell ref="P47:Q47"/>
    <mergeCell ref="P48:Q48"/>
    <mergeCell ref="P49:Q49"/>
    <mergeCell ref="P50:Q50"/>
    <mergeCell ref="P44:Q44"/>
    <mergeCell ref="P45:Q45"/>
    <mergeCell ref="P40:Q40"/>
    <mergeCell ref="P41:Q41"/>
    <mergeCell ref="P42:Q42"/>
    <mergeCell ref="P43:Q43"/>
    <mergeCell ref="P1:W1"/>
    <mergeCell ref="Q31:R31"/>
    <mergeCell ref="Q32:R32"/>
    <mergeCell ref="Q33:R33"/>
    <mergeCell ref="Q34:R34"/>
    <mergeCell ref="Q30:R30"/>
    <mergeCell ref="Q29:R29"/>
    <mergeCell ref="Q25:R25"/>
    <mergeCell ref="Q26:R26"/>
    <mergeCell ref="Q27:R27"/>
    <mergeCell ref="Q28:R28"/>
    <mergeCell ref="Q24:R24"/>
    <mergeCell ref="S15:T15"/>
    <mergeCell ref="P9:Q9"/>
    <mergeCell ref="P2:Q2"/>
    <mergeCell ref="P3:Q3"/>
  </mergeCells>
  <printOptions horizontalCentered="1"/>
  <pageMargins left="0.25" right="0" top="0.5" bottom="0.5" header="0.31496062992126" footer="0.31496062992126"/>
  <pageSetup paperSize="9" scale="90" orientation="portrait" verticalDpi="300" r:id="rId1"/>
  <colBreaks count="1" manualBreakCount="1">
    <brk id="14" max="54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AO256"/>
  <sheetViews>
    <sheetView view="pageBreakPreview" zoomScale="84" zoomScaleSheetLayoutView="84" workbookViewId="0">
      <pane xSplit="2" ySplit="1" topLeftCell="C27" activePane="bottomRight" state="frozen"/>
      <selection pane="topRight" activeCell="C1" sqref="C1"/>
      <selection pane="bottomLeft" activeCell="A3" sqref="A3"/>
      <selection pane="bottomRight" activeCell="C2" sqref="C2:C51"/>
    </sheetView>
  </sheetViews>
  <sheetFormatPr defaultColWidth="9.28515625" defaultRowHeight="15"/>
  <cols>
    <col min="1" max="1" width="4.42578125" style="52" customWidth="1"/>
    <col min="2" max="2" width="15.28515625" style="52" customWidth="1"/>
    <col min="3" max="3" width="8" style="52" customWidth="1"/>
    <col min="4" max="18" width="9.7109375" style="52" customWidth="1"/>
    <col min="19" max="25" width="8" style="52" customWidth="1"/>
    <col min="26" max="30" width="8.7109375" style="52" customWidth="1"/>
    <col min="31" max="31" width="9.7109375" style="52" customWidth="1"/>
    <col min="32" max="34" width="8.7109375" style="52" customWidth="1"/>
    <col min="35" max="36" width="8" style="52" customWidth="1"/>
    <col min="37" max="37" width="8" style="133" customWidth="1"/>
    <col min="38" max="38" width="9.28515625" style="52"/>
    <col min="39" max="39" width="10.28515625" style="52" customWidth="1"/>
    <col min="40" max="16384" width="9.28515625" style="52"/>
  </cols>
  <sheetData>
    <row r="1" spans="1:41" s="125" customFormat="1" ht="30">
      <c r="A1" s="139" t="s">
        <v>70</v>
      </c>
      <c r="B1" s="139" t="s">
        <v>51</v>
      </c>
      <c r="C1" s="139" t="s">
        <v>50</v>
      </c>
      <c r="D1" s="139" t="s">
        <v>129</v>
      </c>
      <c r="E1" s="139">
        <v>2</v>
      </c>
      <c r="F1" s="139">
        <v>3</v>
      </c>
      <c r="G1" s="139">
        <v>4</v>
      </c>
      <c r="H1" s="139">
        <v>5</v>
      </c>
      <c r="I1" s="141">
        <v>6</v>
      </c>
      <c r="J1" s="141">
        <v>7</v>
      </c>
      <c r="K1" s="141">
        <v>8</v>
      </c>
      <c r="L1" s="141">
        <v>9</v>
      </c>
      <c r="M1" s="141">
        <v>10</v>
      </c>
      <c r="N1" s="139">
        <v>11</v>
      </c>
      <c r="O1" s="139">
        <v>12</v>
      </c>
      <c r="P1" s="139">
        <v>13</v>
      </c>
      <c r="Q1" s="139">
        <v>14</v>
      </c>
      <c r="R1" s="139">
        <v>15</v>
      </c>
      <c r="S1" s="139">
        <v>16</v>
      </c>
      <c r="T1" s="139">
        <v>17</v>
      </c>
      <c r="U1" s="139">
        <v>18</v>
      </c>
      <c r="V1" s="139">
        <v>19</v>
      </c>
      <c r="W1" s="139">
        <v>20</v>
      </c>
      <c r="X1" s="139">
        <v>21</v>
      </c>
      <c r="Y1" s="139">
        <v>22</v>
      </c>
      <c r="Z1" s="139">
        <v>23</v>
      </c>
      <c r="AA1" s="139">
        <v>24</v>
      </c>
      <c r="AB1" s="139">
        <v>25</v>
      </c>
      <c r="AC1" s="139">
        <v>26</v>
      </c>
      <c r="AD1" s="139">
        <v>27</v>
      </c>
      <c r="AE1" s="139">
        <v>28</v>
      </c>
      <c r="AF1" s="139">
        <v>29</v>
      </c>
      <c r="AG1" s="139">
        <v>30</v>
      </c>
      <c r="AH1" s="139">
        <v>31</v>
      </c>
      <c r="AI1" s="139" t="s">
        <v>52</v>
      </c>
      <c r="AJ1" s="139" t="s">
        <v>58</v>
      </c>
      <c r="AK1" s="57" t="s">
        <v>55</v>
      </c>
    </row>
    <row r="2" spans="1:41" ht="15" customHeight="1">
      <c r="A2" s="47">
        <v>1</v>
      </c>
      <c r="B2" s="48" t="s">
        <v>0</v>
      </c>
      <c r="C2" s="49">
        <v>157.9</v>
      </c>
      <c r="D2" s="126">
        <v>0.9</v>
      </c>
      <c r="E2" s="126">
        <v>0</v>
      </c>
      <c r="F2" s="193">
        <v>0</v>
      </c>
      <c r="G2" s="126">
        <v>0</v>
      </c>
      <c r="H2" s="196">
        <v>0</v>
      </c>
      <c r="I2" s="197">
        <v>0</v>
      </c>
      <c r="J2" s="198">
        <v>0</v>
      </c>
      <c r="K2" s="193">
        <v>0</v>
      </c>
      <c r="L2" s="126">
        <v>0</v>
      </c>
      <c r="M2" s="126">
        <v>0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0.1</v>
      </c>
      <c r="T2" s="27">
        <v>0.3</v>
      </c>
      <c r="U2" s="27">
        <v>0</v>
      </c>
      <c r="V2" s="27">
        <v>0</v>
      </c>
      <c r="W2" s="27">
        <v>0</v>
      </c>
      <c r="X2" s="27">
        <v>0</v>
      </c>
      <c r="Y2" s="27">
        <v>0</v>
      </c>
      <c r="Z2" s="27">
        <v>0</v>
      </c>
      <c r="AA2" s="27">
        <v>0</v>
      </c>
      <c r="AB2" s="202">
        <v>0</v>
      </c>
      <c r="AC2" s="47">
        <v>0</v>
      </c>
      <c r="AD2" s="47">
        <v>0</v>
      </c>
      <c r="AE2" s="47">
        <v>0</v>
      </c>
      <c r="AF2" s="47">
        <v>0</v>
      </c>
      <c r="AG2" s="47">
        <v>0</v>
      </c>
      <c r="AH2" s="47">
        <v>0</v>
      </c>
      <c r="AI2" s="56">
        <f t="shared" ref="AI2:AI33" si="0">SUM(D2:AH2)</f>
        <v>1.3</v>
      </c>
      <c r="AJ2" s="50">
        <f t="shared" ref="AJ2:AJ33" si="1">AI2/C2*100-100</f>
        <v>-99.176694110196323</v>
      </c>
      <c r="AK2" s="51" t="s">
        <v>81</v>
      </c>
      <c r="AL2" s="52">
        <v>61.2</v>
      </c>
      <c r="AM2" s="140">
        <f>AL2-AI2</f>
        <v>59.900000000000006</v>
      </c>
      <c r="AN2" s="27">
        <v>1.3</v>
      </c>
      <c r="AO2" s="52">
        <f>AI2-AN2</f>
        <v>0</v>
      </c>
    </row>
    <row r="3" spans="1:41" ht="15" customHeight="1">
      <c r="A3" s="47">
        <v>2</v>
      </c>
      <c r="B3" s="48" t="s">
        <v>1</v>
      </c>
      <c r="C3" s="49">
        <v>161.80000000000001</v>
      </c>
      <c r="D3" s="126">
        <v>0</v>
      </c>
      <c r="E3" s="126">
        <v>0</v>
      </c>
      <c r="F3" s="193">
        <v>0</v>
      </c>
      <c r="G3" s="126">
        <v>0</v>
      </c>
      <c r="H3" s="196">
        <v>0</v>
      </c>
      <c r="I3" s="197">
        <v>0</v>
      </c>
      <c r="J3" s="198">
        <v>0</v>
      </c>
      <c r="K3" s="193">
        <v>0</v>
      </c>
      <c r="L3" s="126">
        <v>0</v>
      </c>
      <c r="M3" s="126">
        <v>0</v>
      </c>
      <c r="N3" s="27">
        <v>0</v>
      </c>
      <c r="O3" s="27">
        <v>0</v>
      </c>
      <c r="P3" s="27">
        <v>0</v>
      </c>
      <c r="Q3" s="27">
        <v>0</v>
      </c>
      <c r="R3" s="27">
        <v>0.2</v>
      </c>
      <c r="S3" s="27">
        <v>10.7</v>
      </c>
      <c r="T3" s="27">
        <v>14</v>
      </c>
      <c r="U3" s="27">
        <v>4.5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02">
        <v>0</v>
      </c>
      <c r="AC3" s="47">
        <v>0</v>
      </c>
      <c r="AD3" s="47">
        <v>0</v>
      </c>
      <c r="AE3" s="47">
        <v>0</v>
      </c>
      <c r="AF3" s="47">
        <v>0</v>
      </c>
      <c r="AG3" s="47">
        <v>0</v>
      </c>
      <c r="AH3" s="47">
        <v>0</v>
      </c>
      <c r="AI3" s="56">
        <f t="shared" si="0"/>
        <v>29.4</v>
      </c>
      <c r="AJ3" s="50">
        <f t="shared" si="1"/>
        <v>-81.829419035846726</v>
      </c>
      <c r="AK3" s="51" t="s">
        <v>81</v>
      </c>
      <c r="AL3" s="52">
        <v>122.5</v>
      </c>
      <c r="AM3" s="140">
        <f t="shared" ref="AM3:AM51" si="2">AL3-AI3</f>
        <v>93.1</v>
      </c>
      <c r="AN3" s="27">
        <v>29.4</v>
      </c>
      <c r="AO3" s="52">
        <f t="shared" ref="AO3:AO51" si="3">AI3-AN3</f>
        <v>0</v>
      </c>
    </row>
    <row r="4" spans="1:41" ht="15" customHeight="1">
      <c r="A4" s="47">
        <v>3</v>
      </c>
      <c r="B4" s="48" t="s">
        <v>2</v>
      </c>
      <c r="C4" s="49">
        <v>296</v>
      </c>
      <c r="D4" s="126">
        <v>0</v>
      </c>
      <c r="E4" s="126">
        <v>0</v>
      </c>
      <c r="F4" s="193">
        <v>0</v>
      </c>
      <c r="G4" s="126">
        <v>0</v>
      </c>
      <c r="H4" s="196">
        <v>2.2999999999999998</v>
      </c>
      <c r="I4" s="197">
        <v>21.2</v>
      </c>
      <c r="J4" s="198">
        <v>0</v>
      </c>
      <c r="K4" s="193">
        <v>0</v>
      </c>
      <c r="L4" s="126">
        <v>0</v>
      </c>
      <c r="M4" s="126">
        <v>0</v>
      </c>
      <c r="N4" s="27">
        <v>0</v>
      </c>
      <c r="O4" s="27">
        <v>0</v>
      </c>
      <c r="P4" s="27">
        <v>0</v>
      </c>
      <c r="Q4" s="27">
        <v>0</v>
      </c>
      <c r="R4" s="27">
        <v>5.0999999999999996</v>
      </c>
      <c r="S4" s="27">
        <v>0</v>
      </c>
      <c r="T4" s="27">
        <v>0</v>
      </c>
      <c r="U4" s="27">
        <v>2.4</v>
      </c>
      <c r="V4" s="27">
        <v>2.6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02">
        <v>0</v>
      </c>
      <c r="AC4" s="47">
        <v>0</v>
      </c>
      <c r="AD4" s="47">
        <v>0</v>
      </c>
      <c r="AE4" s="47">
        <v>0</v>
      </c>
      <c r="AF4" s="47">
        <v>0</v>
      </c>
      <c r="AG4" s="47">
        <v>0</v>
      </c>
      <c r="AH4" s="47">
        <v>0</v>
      </c>
      <c r="AI4" s="56">
        <f t="shared" si="0"/>
        <v>33.6</v>
      </c>
      <c r="AJ4" s="50">
        <f t="shared" si="1"/>
        <v>-88.648648648648646</v>
      </c>
      <c r="AK4" s="51" t="s">
        <v>81</v>
      </c>
      <c r="AL4" s="52">
        <v>72.7</v>
      </c>
      <c r="AM4" s="140">
        <f t="shared" si="2"/>
        <v>39.1</v>
      </c>
      <c r="AN4" s="27">
        <v>33.6</v>
      </c>
      <c r="AO4" s="52">
        <f t="shared" si="3"/>
        <v>0</v>
      </c>
    </row>
    <row r="5" spans="1:41">
      <c r="A5" s="47">
        <v>4</v>
      </c>
      <c r="B5" s="48" t="s">
        <v>3</v>
      </c>
      <c r="C5" s="49">
        <v>170.3</v>
      </c>
      <c r="D5" s="126">
        <v>0.4</v>
      </c>
      <c r="E5" s="126">
        <v>0.4</v>
      </c>
      <c r="F5" s="193">
        <v>0</v>
      </c>
      <c r="G5" s="126">
        <v>0</v>
      </c>
      <c r="H5" s="196">
        <v>21.6</v>
      </c>
      <c r="I5" s="197">
        <v>2.4</v>
      </c>
      <c r="J5" s="198">
        <v>0</v>
      </c>
      <c r="K5" s="193">
        <v>0</v>
      </c>
      <c r="L5" s="126">
        <v>0</v>
      </c>
      <c r="M5" s="126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40</v>
      </c>
      <c r="T5" s="27">
        <v>9.6999999999999993</v>
      </c>
      <c r="U5" s="27">
        <v>34.799999999999997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02">
        <v>0</v>
      </c>
      <c r="AC5" s="47">
        <v>0</v>
      </c>
      <c r="AD5" s="47">
        <v>0</v>
      </c>
      <c r="AE5" s="47">
        <v>0</v>
      </c>
      <c r="AF5" s="47">
        <v>0</v>
      </c>
      <c r="AG5" s="47">
        <v>0</v>
      </c>
      <c r="AH5" s="47">
        <v>0</v>
      </c>
      <c r="AI5" s="56">
        <f t="shared" si="0"/>
        <v>109.3</v>
      </c>
      <c r="AJ5" s="50">
        <f t="shared" si="1"/>
        <v>-35.819142689371702</v>
      </c>
      <c r="AK5" s="51" t="s">
        <v>81</v>
      </c>
      <c r="AL5" s="52">
        <v>299.60000000000002</v>
      </c>
      <c r="AM5" s="140">
        <f t="shared" si="2"/>
        <v>190.3</v>
      </c>
      <c r="AN5" s="27">
        <v>109.3</v>
      </c>
      <c r="AO5" s="52">
        <f t="shared" si="3"/>
        <v>0</v>
      </c>
    </row>
    <row r="6" spans="1:41">
      <c r="A6" s="47">
        <v>5</v>
      </c>
      <c r="B6" s="48" t="s">
        <v>4</v>
      </c>
      <c r="C6" s="49">
        <v>135.9</v>
      </c>
      <c r="D6" s="126">
        <v>0</v>
      </c>
      <c r="E6" s="126">
        <v>2.1</v>
      </c>
      <c r="F6" s="193">
        <v>0</v>
      </c>
      <c r="G6" s="126">
        <v>0</v>
      </c>
      <c r="H6" s="196">
        <v>0</v>
      </c>
      <c r="I6" s="197">
        <v>0</v>
      </c>
      <c r="J6" s="198">
        <v>0.1</v>
      </c>
      <c r="K6" s="193">
        <v>0</v>
      </c>
      <c r="L6" s="126">
        <v>0</v>
      </c>
      <c r="M6" s="126">
        <v>0</v>
      </c>
      <c r="N6" s="27">
        <v>0</v>
      </c>
      <c r="O6" s="27">
        <v>0</v>
      </c>
      <c r="P6" s="27">
        <v>0</v>
      </c>
      <c r="Q6" s="27">
        <v>0.2</v>
      </c>
      <c r="R6" s="27">
        <v>0.1</v>
      </c>
      <c r="S6" s="27">
        <v>0.1</v>
      </c>
      <c r="T6" s="27">
        <v>10.3</v>
      </c>
      <c r="U6" s="27">
        <v>1</v>
      </c>
      <c r="V6" s="27">
        <v>0</v>
      </c>
      <c r="W6" s="27">
        <v>0.1</v>
      </c>
      <c r="X6" s="27">
        <v>0</v>
      </c>
      <c r="Y6" s="27">
        <v>0</v>
      </c>
      <c r="Z6" s="27">
        <v>0</v>
      </c>
      <c r="AA6" s="27">
        <v>0</v>
      </c>
      <c r="AB6" s="202">
        <v>0</v>
      </c>
      <c r="AC6" s="47">
        <v>0</v>
      </c>
      <c r="AD6" s="47">
        <v>0</v>
      </c>
      <c r="AE6" s="47">
        <v>0</v>
      </c>
      <c r="AF6" s="47">
        <v>0</v>
      </c>
      <c r="AG6" s="47">
        <v>0</v>
      </c>
      <c r="AH6" s="47">
        <v>0</v>
      </c>
      <c r="AI6" s="56">
        <f t="shared" si="0"/>
        <v>14.000000000000002</v>
      </c>
      <c r="AJ6" s="50">
        <f t="shared" si="1"/>
        <v>-89.698307579102277</v>
      </c>
      <c r="AK6" s="51" t="s">
        <v>81</v>
      </c>
      <c r="AL6" s="52">
        <v>108.5</v>
      </c>
      <c r="AM6" s="140">
        <f t="shared" si="2"/>
        <v>94.5</v>
      </c>
      <c r="AN6" s="27">
        <v>14</v>
      </c>
      <c r="AO6" s="52">
        <f t="shared" si="3"/>
        <v>0</v>
      </c>
    </row>
    <row r="7" spans="1:41">
      <c r="A7" s="47">
        <v>6</v>
      </c>
      <c r="B7" s="48" t="s">
        <v>5</v>
      </c>
      <c r="C7" s="49">
        <v>211.7</v>
      </c>
      <c r="D7" s="126">
        <v>0</v>
      </c>
      <c r="E7" s="126">
        <v>0.3</v>
      </c>
      <c r="F7" s="193">
        <v>0</v>
      </c>
      <c r="G7" s="126">
        <v>1.3</v>
      </c>
      <c r="H7" s="196">
        <v>0.3</v>
      </c>
      <c r="I7" s="197">
        <v>0</v>
      </c>
      <c r="J7" s="198">
        <v>0</v>
      </c>
      <c r="K7" s="193">
        <v>0.3</v>
      </c>
      <c r="L7" s="126">
        <v>0</v>
      </c>
      <c r="M7" s="126">
        <v>0</v>
      </c>
      <c r="N7" s="27">
        <v>0</v>
      </c>
      <c r="O7" s="27">
        <v>0</v>
      </c>
      <c r="P7" s="27">
        <v>0</v>
      </c>
      <c r="Q7" s="27">
        <v>0</v>
      </c>
      <c r="R7" s="27">
        <v>0.2</v>
      </c>
      <c r="S7" s="27">
        <v>2.4</v>
      </c>
      <c r="T7" s="27">
        <v>0</v>
      </c>
      <c r="U7" s="27">
        <v>0.9</v>
      </c>
      <c r="V7" s="27">
        <v>2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02">
        <v>0</v>
      </c>
      <c r="AC7" s="47">
        <v>0</v>
      </c>
      <c r="AD7" s="47">
        <v>0</v>
      </c>
      <c r="AE7" s="47">
        <v>0</v>
      </c>
      <c r="AF7" s="47">
        <v>0</v>
      </c>
      <c r="AG7" s="47">
        <v>0</v>
      </c>
      <c r="AH7" s="47">
        <v>0</v>
      </c>
      <c r="AI7" s="56">
        <f t="shared" si="0"/>
        <v>7.7000000000000011</v>
      </c>
      <c r="AJ7" s="50">
        <f t="shared" si="1"/>
        <v>-96.362777515351908</v>
      </c>
      <c r="AK7" s="51" t="s">
        <v>81</v>
      </c>
      <c r="AL7" s="52">
        <v>114.6</v>
      </c>
      <c r="AM7" s="140">
        <f t="shared" si="2"/>
        <v>106.89999999999999</v>
      </c>
      <c r="AN7" s="27">
        <v>7.7</v>
      </c>
      <c r="AO7" s="52">
        <f t="shared" si="3"/>
        <v>0</v>
      </c>
    </row>
    <row r="8" spans="1:41">
      <c r="A8" s="47">
        <v>7</v>
      </c>
      <c r="B8" s="48" t="s">
        <v>6</v>
      </c>
      <c r="C8" s="49">
        <v>142.30000000000001</v>
      </c>
      <c r="D8" s="126">
        <v>24.1</v>
      </c>
      <c r="E8" s="126">
        <v>0</v>
      </c>
      <c r="F8" s="193">
        <v>0.6</v>
      </c>
      <c r="G8" s="126">
        <v>0</v>
      </c>
      <c r="H8" s="196">
        <v>0</v>
      </c>
      <c r="I8" s="197">
        <v>0</v>
      </c>
      <c r="J8" s="198">
        <v>0</v>
      </c>
      <c r="K8" s="193">
        <v>0</v>
      </c>
      <c r="L8" s="126">
        <v>0</v>
      </c>
      <c r="M8" s="126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0.1</v>
      </c>
      <c r="T8" s="27">
        <v>0</v>
      </c>
      <c r="U8" s="27">
        <v>5.9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02">
        <v>0</v>
      </c>
      <c r="AC8" s="47">
        <v>0</v>
      </c>
      <c r="AD8" s="47">
        <v>0</v>
      </c>
      <c r="AE8" s="47">
        <v>0</v>
      </c>
      <c r="AF8" s="47">
        <v>0</v>
      </c>
      <c r="AG8" s="47">
        <v>0</v>
      </c>
      <c r="AH8" s="47">
        <v>0</v>
      </c>
      <c r="AI8" s="56">
        <f t="shared" si="0"/>
        <v>30.700000000000003</v>
      </c>
      <c r="AJ8" s="50">
        <f t="shared" si="1"/>
        <v>-78.425860857343636</v>
      </c>
      <c r="AK8" s="51" t="s">
        <v>56</v>
      </c>
      <c r="AL8" s="52">
        <v>14.5</v>
      </c>
      <c r="AM8" s="140">
        <f t="shared" si="2"/>
        <v>-16.200000000000003</v>
      </c>
      <c r="AN8" s="27">
        <v>30.7</v>
      </c>
      <c r="AO8" s="52">
        <f t="shared" si="3"/>
        <v>0</v>
      </c>
    </row>
    <row r="9" spans="1:41">
      <c r="A9" s="47">
        <v>8</v>
      </c>
      <c r="B9" s="48" t="s">
        <v>7</v>
      </c>
      <c r="C9" s="49">
        <v>132.5</v>
      </c>
      <c r="D9" s="126">
        <v>12.6</v>
      </c>
      <c r="E9" s="126">
        <v>0</v>
      </c>
      <c r="F9" s="193">
        <v>0</v>
      </c>
      <c r="G9" s="126">
        <v>0.2</v>
      </c>
      <c r="H9" s="196">
        <v>0</v>
      </c>
      <c r="I9" s="197">
        <v>0</v>
      </c>
      <c r="J9" s="198">
        <v>0.1</v>
      </c>
      <c r="K9" s="193">
        <v>0</v>
      </c>
      <c r="L9" s="126">
        <v>0</v>
      </c>
      <c r="M9" s="126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4.7</v>
      </c>
      <c r="U9" s="27">
        <v>0.1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02">
        <v>0.2</v>
      </c>
      <c r="AC9" s="47">
        <v>0</v>
      </c>
      <c r="AD9" s="47">
        <v>0</v>
      </c>
      <c r="AE9" s="47">
        <v>0</v>
      </c>
      <c r="AF9" s="47">
        <v>0</v>
      </c>
      <c r="AG9" s="47">
        <v>0</v>
      </c>
      <c r="AH9" s="47">
        <v>0</v>
      </c>
      <c r="AI9" s="56">
        <f t="shared" si="0"/>
        <v>17.899999999999999</v>
      </c>
      <c r="AJ9" s="50">
        <f t="shared" si="1"/>
        <v>-86.490566037735846</v>
      </c>
      <c r="AK9" s="51" t="s">
        <v>56</v>
      </c>
      <c r="AL9" s="52">
        <v>96</v>
      </c>
      <c r="AM9" s="140">
        <f t="shared" si="2"/>
        <v>78.099999999999994</v>
      </c>
      <c r="AN9" s="27">
        <v>17.899999999999999</v>
      </c>
      <c r="AO9" s="52">
        <f t="shared" si="3"/>
        <v>0</v>
      </c>
    </row>
    <row r="10" spans="1:41">
      <c r="A10" s="47">
        <v>9</v>
      </c>
      <c r="B10" s="48" t="s">
        <v>8</v>
      </c>
      <c r="C10" s="49">
        <v>157.30000000000001</v>
      </c>
      <c r="D10" s="126">
        <v>0.9</v>
      </c>
      <c r="E10" s="126">
        <v>0</v>
      </c>
      <c r="F10" s="193">
        <v>0</v>
      </c>
      <c r="G10" s="126">
        <v>0</v>
      </c>
      <c r="H10" s="196">
        <v>0</v>
      </c>
      <c r="I10" s="197">
        <v>0</v>
      </c>
      <c r="J10" s="198">
        <v>0</v>
      </c>
      <c r="K10" s="193">
        <v>0</v>
      </c>
      <c r="L10" s="126">
        <v>0</v>
      </c>
      <c r="M10" s="126">
        <v>0</v>
      </c>
      <c r="N10" s="27">
        <v>0</v>
      </c>
      <c r="O10" s="27">
        <v>0</v>
      </c>
      <c r="P10" s="27">
        <v>0</v>
      </c>
      <c r="Q10" s="27">
        <v>0</v>
      </c>
      <c r="R10" s="27">
        <v>1.2</v>
      </c>
      <c r="S10" s="27">
        <v>0.2</v>
      </c>
      <c r="T10" s="27">
        <v>3.9</v>
      </c>
      <c r="U10" s="27">
        <v>3.2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02">
        <v>0</v>
      </c>
      <c r="AC10" s="47">
        <v>0</v>
      </c>
      <c r="AD10" s="47">
        <v>0</v>
      </c>
      <c r="AE10" s="47">
        <v>0</v>
      </c>
      <c r="AF10" s="47">
        <v>0</v>
      </c>
      <c r="AG10" s="47">
        <v>0</v>
      </c>
      <c r="AH10" s="47">
        <v>0</v>
      </c>
      <c r="AI10" s="56">
        <f t="shared" si="0"/>
        <v>9.4</v>
      </c>
      <c r="AJ10" s="50">
        <f t="shared" si="1"/>
        <v>-94.024157660521297</v>
      </c>
      <c r="AK10" s="51" t="s">
        <v>81</v>
      </c>
      <c r="AL10" s="52">
        <v>74.7</v>
      </c>
      <c r="AM10" s="140">
        <f t="shared" si="2"/>
        <v>65.3</v>
      </c>
      <c r="AN10" s="27">
        <v>9.4</v>
      </c>
      <c r="AO10" s="52">
        <f t="shared" si="3"/>
        <v>0</v>
      </c>
    </row>
    <row r="11" spans="1:41">
      <c r="A11" s="47">
        <v>10</v>
      </c>
      <c r="B11" s="48" t="s">
        <v>9</v>
      </c>
      <c r="C11" s="49">
        <v>142.69999999999999</v>
      </c>
      <c r="D11" s="126">
        <v>15.7</v>
      </c>
      <c r="E11" s="126">
        <v>0</v>
      </c>
      <c r="F11" s="193">
        <v>0</v>
      </c>
      <c r="G11" s="126">
        <v>0</v>
      </c>
      <c r="H11" s="196">
        <v>0.1</v>
      </c>
      <c r="I11" s="197">
        <v>0</v>
      </c>
      <c r="J11" s="198">
        <v>0</v>
      </c>
      <c r="K11" s="193">
        <v>0</v>
      </c>
      <c r="L11" s="126">
        <v>0</v>
      </c>
      <c r="M11" s="126">
        <v>0</v>
      </c>
      <c r="N11" s="27">
        <v>0</v>
      </c>
      <c r="O11" s="27">
        <v>0</v>
      </c>
      <c r="P11" s="27">
        <v>0</v>
      </c>
      <c r="Q11" s="27">
        <v>0.1</v>
      </c>
      <c r="R11" s="27">
        <v>0</v>
      </c>
      <c r="S11" s="27">
        <v>0.3</v>
      </c>
      <c r="T11" s="27">
        <v>2.7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02">
        <v>0</v>
      </c>
      <c r="AC11" s="47">
        <v>0</v>
      </c>
      <c r="AD11" s="47">
        <v>0</v>
      </c>
      <c r="AE11" s="47">
        <v>0</v>
      </c>
      <c r="AF11" s="47">
        <v>0</v>
      </c>
      <c r="AG11" s="47">
        <v>0</v>
      </c>
      <c r="AH11" s="47">
        <v>0</v>
      </c>
      <c r="AI11" s="56">
        <f t="shared" si="0"/>
        <v>18.899999999999999</v>
      </c>
      <c r="AJ11" s="50">
        <f t="shared" si="1"/>
        <v>-86.755430974071487</v>
      </c>
      <c r="AK11" s="51" t="s">
        <v>57</v>
      </c>
      <c r="AL11" s="52">
        <v>37.200000000000003</v>
      </c>
      <c r="AM11" s="140">
        <f t="shared" si="2"/>
        <v>18.300000000000004</v>
      </c>
      <c r="AN11" s="27">
        <v>18.899999999999999</v>
      </c>
      <c r="AO11" s="52">
        <f t="shared" si="3"/>
        <v>0</v>
      </c>
    </row>
    <row r="12" spans="1:41">
      <c r="A12" s="47">
        <v>11</v>
      </c>
      <c r="B12" s="48" t="s">
        <v>10</v>
      </c>
      <c r="C12" s="49">
        <v>134.5</v>
      </c>
      <c r="D12" s="126">
        <v>0</v>
      </c>
      <c r="E12" s="126">
        <v>0</v>
      </c>
      <c r="F12" s="193">
        <v>0</v>
      </c>
      <c r="G12" s="126">
        <v>0</v>
      </c>
      <c r="H12" s="196">
        <v>0</v>
      </c>
      <c r="I12" s="197">
        <v>0</v>
      </c>
      <c r="J12" s="198">
        <v>0</v>
      </c>
      <c r="K12" s="193">
        <v>0</v>
      </c>
      <c r="L12" s="126">
        <v>0</v>
      </c>
      <c r="M12" s="126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0.3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02">
        <v>0</v>
      </c>
      <c r="AC12" s="47">
        <v>0</v>
      </c>
      <c r="AD12" s="47">
        <v>0</v>
      </c>
      <c r="AE12" s="47">
        <v>0</v>
      </c>
      <c r="AF12" s="47">
        <v>0</v>
      </c>
      <c r="AG12" s="47">
        <v>0</v>
      </c>
      <c r="AH12" s="47">
        <v>0</v>
      </c>
      <c r="AI12" s="56">
        <f t="shared" si="0"/>
        <v>0.3</v>
      </c>
      <c r="AJ12" s="50">
        <f t="shared" si="1"/>
        <v>-99.776951672862452</v>
      </c>
      <c r="AK12" s="51" t="s">
        <v>81</v>
      </c>
      <c r="AL12" s="52">
        <v>89.3</v>
      </c>
      <c r="AM12" s="140">
        <f t="shared" si="2"/>
        <v>89</v>
      </c>
      <c r="AN12" s="27">
        <v>0.3</v>
      </c>
      <c r="AO12" s="52">
        <f t="shared" si="3"/>
        <v>0</v>
      </c>
    </row>
    <row r="13" spans="1:41">
      <c r="A13" s="47">
        <v>12</v>
      </c>
      <c r="B13" s="48" t="s">
        <v>11</v>
      </c>
      <c r="C13" s="49">
        <v>145.69999999999999</v>
      </c>
      <c r="D13" s="126">
        <v>0</v>
      </c>
      <c r="E13" s="126">
        <v>0</v>
      </c>
      <c r="F13" s="193">
        <v>0</v>
      </c>
      <c r="G13" s="126">
        <v>0</v>
      </c>
      <c r="H13" s="196">
        <v>0</v>
      </c>
      <c r="I13" s="197">
        <v>0</v>
      </c>
      <c r="J13" s="198">
        <v>0.3</v>
      </c>
      <c r="K13" s="193">
        <v>0</v>
      </c>
      <c r="L13" s="126">
        <v>0</v>
      </c>
      <c r="M13" s="126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0.7</v>
      </c>
      <c r="S13" s="27">
        <v>0</v>
      </c>
      <c r="T13" s="27">
        <v>1.6</v>
      </c>
      <c r="U13" s="27">
        <v>26.3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02">
        <v>0</v>
      </c>
      <c r="AC13" s="47">
        <v>0</v>
      </c>
      <c r="AD13" s="47">
        <v>0</v>
      </c>
      <c r="AE13" s="47">
        <v>0</v>
      </c>
      <c r="AF13" s="47">
        <v>0</v>
      </c>
      <c r="AG13" s="47">
        <v>0</v>
      </c>
      <c r="AH13" s="47">
        <v>0</v>
      </c>
      <c r="AI13" s="56">
        <f t="shared" si="0"/>
        <v>28.900000000000002</v>
      </c>
      <c r="AJ13" s="50">
        <f t="shared" si="1"/>
        <v>-80.164722031571728</v>
      </c>
      <c r="AK13" s="51" t="s">
        <v>57</v>
      </c>
      <c r="AL13" s="52">
        <v>123.2</v>
      </c>
      <c r="AM13" s="140">
        <f t="shared" si="2"/>
        <v>94.3</v>
      </c>
      <c r="AN13" s="27">
        <v>28.9</v>
      </c>
      <c r="AO13" s="52">
        <f t="shared" si="3"/>
        <v>0</v>
      </c>
    </row>
    <row r="14" spans="1:41">
      <c r="A14" s="47">
        <v>13</v>
      </c>
      <c r="B14" s="48" t="s">
        <v>12</v>
      </c>
      <c r="C14" s="49">
        <v>166.6</v>
      </c>
      <c r="D14" s="126">
        <v>0</v>
      </c>
      <c r="E14" s="126">
        <v>0</v>
      </c>
      <c r="F14" s="193">
        <v>0</v>
      </c>
      <c r="G14" s="126">
        <v>0</v>
      </c>
      <c r="H14" s="196">
        <v>13.2</v>
      </c>
      <c r="I14" s="197">
        <v>0</v>
      </c>
      <c r="J14" s="198">
        <v>0</v>
      </c>
      <c r="K14" s="193">
        <v>0</v>
      </c>
      <c r="L14" s="126">
        <v>0</v>
      </c>
      <c r="M14" s="126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5</v>
      </c>
      <c r="U14" s="27">
        <v>1.9</v>
      </c>
      <c r="V14" s="27">
        <v>0.5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02">
        <v>0</v>
      </c>
      <c r="AC14" s="47">
        <v>0</v>
      </c>
      <c r="AD14" s="47">
        <v>0</v>
      </c>
      <c r="AE14" s="47">
        <v>0</v>
      </c>
      <c r="AF14" s="47">
        <v>0</v>
      </c>
      <c r="AG14" s="47">
        <v>0</v>
      </c>
      <c r="AH14" s="47">
        <v>0</v>
      </c>
      <c r="AI14" s="56">
        <f t="shared" si="0"/>
        <v>20.599999999999998</v>
      </c>
      <c r="AJ14" s="50">
        <f t="shared" si="1"/>
        <v>-87.635054021608639</v>
      </c>
      <c r="AK14" s="51" t="s">
        <v>57</v>
      </c>
      <c r="AL14" s="52">
        <v>136.9</v>
      </c>
      <c r="AM14" s="140">
        <f t="shared" si="2"/>
        <v>116.30000000000001</v>
      </c>
      <c r="AN14" s="27">
        <v>20.6</v>
      </c>
      <c r="AO14" s="52">
        <f t="shared" si="3"/>
        <v>0</v>
      </c>
    </row>
    <row r="15" spans="1:41">
      <c r="A15" s="47">
        <v>14</v>
      </c>
      <c r="B15" s="48" t="s">
        <v>13</v>
      </c>
      <c r="C15" s="49">
        <v>165.3</v>
      </c>
      <c r="D15" s="126">
        <v>0</v>
      </c>
      <c r="E15" s="126">
        <v>0</v>
      </c>
      <c r="F15" s="193">
        <v>0</v>
      </c>
      <c r="G15" s="126">
        <v>0</v>
      </c>
      <c r="H15" s="196">
        <v>0</v>
      </c>
      <c r="I15" s="197">
        <v>0</v>
      </c>
      <c r="J15" s="198">
        <v>0</v>
      </c>
      <c r="K15" s="193">
        <v>0</v>
      </c>
      <c r="L15" s="126">
        <v>0</v>
      </c>
      <c r="M15" s="126">
        <v>0</v>
      </c>
      <c r="N15" s="27">
        <v>0</v>
      </c>
      <c r="O15" s="27">
        <v>0</v>
      </c>
      <c r="P15" s="27">
        <v>0</v>
      </c>
      <c r="Q15" s="27">
        <v>0</v>
      </c>
      <c r="R15" s="27">
        <v>3.1</v>
      </c>
      <c r="S15" s="27">
        <v>0</v>
      </c>
      <c r="T15" s="27">
        <v>0</v>
      </c>
      <c r="U15" s="27">
        <v>5.9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02">
        <v>0</v>
      </c>
      <c r="AC15" s="47">
        <v>0</v>
      </c>
      <c r="AD15" s="47">
        <v>0</v>
      </c>
      <c r="AE15" s="47">
        <v>0</v>
      </c>
      <c r="AF15" s="47">
        <v>0</v>
      </c>
      <c r="AG15" s="47">
        <v>0</v>
      </c>
      <c r="AH15" s="47">
        <v>0</v>
      </c>
      <c r="AI15" s="56">
        <f t="shared" si="0"/>
        <v>9</v>
      </c>
      <c r="AJ15" s="50">
        <f t="shared" si="1"/>
        <v>-94.555353901996369</v>
      </c>
      <c r="AK15" s="51" t="s">
        <v>57</v>
      </c>
      <c r="AL15" s="52">
        <v>105</v>
      </c>
      <c r="AM15" s="140">
        <v>0</v>
      </c>
      <c r="AN15" s="27">
        <v>9</v>
      </c>
      <c r="AO15" s="52">
        <f t="shared" si="3"/>
        <v>0</v>
      </c>
    </row>
    <row r="16" spans="1:41">
      <c r="A16" s="47">
        <v>15</v>
      </c>
      <c r="B16" s="48" t="s">
        <v>14</v>
      </c>
      <c r="C16" s="49">
        <v>209.6</v>
      </c>
      <c r="D16" s="126">
        <v>0</v>
      </c>
      <c r="E16" s="126">
        <v>0</v>
      </c>
      <c r="F16" s="193">
        <v>0</v>
      </c>
      <c r="G16" s="126">
        <v>0</v>
      </c>
      <c r="H16" s="196">
        <v>0</v>
      </c>
      <c r="I16" s="197">
        <v>0</v>
      </c>
      <c r="J16" s="198">
        <v>0</v>
      </c>
      <c r="K16" s="193">
        <v>0</v>
      </c>
      <c r="L16" s="126">
        <v>0</v>
      </c>
      <c r="M16" s="126">
        <v>0</v>
      </c>
      <c r="N16" s="27">
        <v>0</v>
      </c>
      <c r="O16" s="27">
        <v>0</v>
      </c>
      <c r="P16" s="27">
        <v>0</v>
      </c>
      <c r="Q16" s="27">
        <v>0</v>
      </c>
      <c r="R16" s="27">
        <v>21.1</v>
      </c>
      <c r="S16" s="27">
        <v>11.6</v>
      </c>
      <c r="T16" s="27">
        <v>1.4</v>
      </c>
      <c r="U16" s="27">
        <v>7.1</v>
      </c>
      <c r="V16" s="27">
        <v>0.7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02">
        <v>0.2</v>
      </c>
      <c r="AC16" s="47">
        <v>0</v>
      </c>
      <c r="AD16" s="47">
        <v>0</v>
      </c>
      <c r="AE16" s="47">
        <v>0</v>
      </c>
      <c r="AF16" s="47">
        <v>0</v>
      </c>
      <c r="AG16" s="47">
        <v>0</v>
      </c>
      <c r="AH16" s="47">
        <v>0</v>
      </c>
      <c r="AI16" s="56">
        <f t="shared" si="0"/>
        <v>42.100000000000009</v>
      </c>
      <c r="AJ16" s="50">
        <f t="shared" si="1"/>
        <v>-79.914122137404576</v>
      </c>
      <c r="AK16" s="51" t="s">
        <v>56</v>
      </c>
      <c r="AL16" s="52">
        <v>77.7</v>
      </c>
      <c r="AM16" s="140">
        <f t="shared" si="2"/>
        <v>35.599999999999994</v>
      </c>
      <c r="AN16" s="27">
        <v>42.1</v>
      </c>
      <c r="AO16" s="52">
        <f t="shared" si="3"/>
        <v>0</v>
      </c>
    </row>
    <row r="17" spans="1:41" ht="15" customHeight="1">
      <c r="A17" s="47">
        <v>16</v>
      </c>
      <c r="B17" s="48" t="s">
        <v>15</v>
      </c>
      <c r="C17" s="49">
        <v>157</v>
      </c>
      <c r="D17" s="126">
        <v>1.4</v>
      </c>
      <c r="E17" s="126">
        <v>0</v>
      </c>
      <c r="F17" s="193">
        <v>0</v>
      </c>
      <c r="G17" s="126">
        <v>0</v>
      </c>
      <c r="H17" s="196">
        <v>0</v>
      </c>
      <c r="I17" s="197">
        <v>0</v>
      </c>
      <c r="J17" s="198">
        <v>0</v>
      </c>
      <c r="K17" s="193">
        <v>0</v>
      </c>
      <c r="L17" s="126">
        <v>0</v>
      </c>
      <c r="M17" s="126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0.4</v>
      </c>
      <c r="U17" s="27">
        <v>7.5</v>
      </c>
      <c r="V17" s="27">
        <v>0</v>
      </c>
      <c r="W17" s="27">
        <v>0.1</v>
      </c>
      <c r="X17" s="27">
        <v>0</v>
      </c>
      <c r="Y17" s="27">
        <v>0</v>
      </c>
      <c r="Z17" s="27">
        <v>0</v>
      </c>
      <c r="AA17" s="27">
        <v>0</v>
      </c>
      <c r="AB17" s="202">
        <v>0</v>
      </c>
      <c r="AC17" s="47">
        <v>0</v>
      </c>
      <c r="AD17" s="47">
        <v>0</v>
      </c>
      <c r="AE17" s="47">
        <v>0</v>
      </c>
      <c r="AF17" s="47">
        <v>0</v>
      </c>
      <c r="AG17" s="47">
        <v>0</v>
      </c>
      <c r="AH17" s="47">
        <v>0</v>
      </c>
      <c r="AI17" s="56">
        <f t="shared" si="0"/>
        <v>9.4</v>
      </c>
      <c r="AJ17" s="50">
        <f t="shared" si="1"/>
        <v>-94.01273885350318</v>
      </c>
      <c r="AK17" s="51" t="s">
        <v>81</v>
      </c>
      <c r="AL17" s="52">
        <v>50</v>
      </c>
      <c r="AM17" s="140">
        <v>0</v>
      </c>
      <c r="AN17" s="27">
        <v>9.4</v>
      </c>
      <c r="AO17" s="52">
        <f t="shared" si="3"/>
        <v>0</v>
      </c>
    </row>
    <row r="18" spans="1:41" ht="15" customHeight="1">
      <c r="A18" s="47">
        <v>17</v>
      </c>
      <c r="B18" s="48" t="s">
        <v>16</v>
      </c>
      <c r="C18" s="49">
        <v>123.2</v>
      </c>
      <c r="D18" s="126">
        <v>16.600000000000001</v>
      </c>
      <c r="E18" s="126">
        <v>0</v>
      </c>
      <c r="F18" s="193">
        <v>0</v>
      </c>
      <c r="G18" s="126">
        <v>0</v>
      </c>
      <c r="H18" s="196">
        <v>0</v>
      </c>
      <c r="I18" s="197">
        <v>0</v>
      </c>
      <c r="J18" s="198">
        <v>0</v>
      </c>
      <c r="K18" s="193">
        <v>0</v>
      </c>
      <c r="L18" s="126">
        <v>0</v>
      </c>
      <c r="M18" s="126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3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02">
        <v>0</v>
      </c>
      <c r="AC18" s="47">
        <v>0</v>
      </c>
      <c r="AD18" s="47">
        <v>0</v>
      </c>
      <c r="AE18" s="47">
        <v>0</v>
      </c>
      <c r="AF18" s="47">
        <v>0</v>
      </c>
      <c r="AG18" s="47">
        <v>0</v>
      </c>
      <c r="AH18" s="47">
        <v>0</v>
      </c>
      <c r="AI18" s="56">
        <f t="shared" si="0"/>
        <v>19.600000000000001</v>
      </c>
      <c r="AJ18" s="50">
        <f t="shared" si="1"/>
        <v>-84.090909090909093</v>
      </c>
      <c r="AK18" s="51" t="s">
        <v>56</v>
      </c>
      <c r="AL18" s="52">
        <v>114.8</v>
      </c>
      <c r="AM18" s="140">
        <f t="shared" si="2"/>
        <v>95.199999999999989</v>
      </c>
      <c r="AN18" s="27">
        <v>19.600000000000001</v>
      </c>
      <c r="AO18" s="52">
        <f t="shared" si="3"/>
        <v>0</v>
      </c>
    </row>
    <row r="19" spans="1:41">
      <c r="A19" s="47">
        <v>18</v>
      </c>
      <c r="B19" s="48" t="s">
        <v>17</v>
      </c>
      <c r="C19" s="49">
        <v>122.3</v>
      </c>
      <c r="D19" s="126">
        <v>0</v>
      </c>
      <c r="E19" s="126">
        <v>0</v>
      </c>
      <c r="F19" s="193">
        <v>0</v>
      </c>
      <c r="G19" s="126">
        <v>0</v>
      </c>
      <c r="H19" s="196">
        <v>23.2</v>
      </c>
      <c r="I19" s="197">
        <v>0</v>
      </c>
      <c r="J19" s="198">
        <v>0</v>
      </c>
      <c r="K19" s="193">
        <v>0</v>
      </c>
      <c r="L19" s="126">
        <v>0</v>
      </c>
      <c r="M19" s="126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02">
        <v>0</v>
      </c>
      <c r="AC19" s="47">
        <v>0</v>
      </c>
      <c r="AD19" s="47">
        <v>0</v>
      </c>
      <c r="AE19" s="47">
        <v>0</v>
      </c>
      <c r="AF19" s="47">
        <v>0</v>
      </c>
      <c r="AG19" s="47">
        <v>0</v>
      </c>
      <c r="AH19" s="47">
        <v>0</v>
      </c>
      <c r="AI19" s="56">
        <f t="shared" si="0"/>
        <v>23.2</v>
      </c>
      <c r="AJ19" s="50">
        <f t="shared" si="1"/>
        <v>-81.030253475061329</v>
      </c>
      <c r="AK19" s="51" t="s">
        <v>56</v>
      </c>
      <c r="AL19" s="52">
        <v>190.2</v>
      </c>
      <c r="AM19" s="140">
        <f t="shared" si="2"/>
        <v>167</v>
      </c>
      <c r="AN19" s="27">
        <v>23.2</v>
      </c>
      <c r="AO19" s="52">
        <f t="shared" si="3"/>
        <v>0</v>
      </c>
    </row>
    <row r="20" spans="1:41">
      <c r="A20" s="47">
        <v>19</v>
      </c>
      <c r="B20" s="48" t="s">
        <v>18</v>
      </c>
      <c r="C20" s="49">
        <v>159.4</v>
      </c>
      <c r="D20" s="126">
        <v>0</v>
      </c>
      <c r="E20" s="126">
        <v>0</v>
      </c>
      <c r="F20" s="193">
        <v>0</v>
      </c>
      <c r="G20" s="126">
        <v>0</v>
      </c>
      <c r="H20" s="196">
        <v>0</v>
      </c>
      <c r="I20" s="197">
        <v>0</v>
      </c>
      <c r="J20" s="198">
        <v>0</v>
      </c>
      <c r="K20" s="193">
        <v>0</v>
      </c>
      <c r="L20" s="126">
        <v>0</v>
      </c>
      <c r="M20" s="126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0.3</v>
      </c>
      <c r="S20" s="27">
        <v>0.3</v>
      </c>
      <c r="T20" s="27">
        <v>0.1</v>
      </c>
      <c r="U20" s="27">
        <v>3.2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02">
        <v>0</v>
      </c>
      <c r="AC20" s="47">
        <v>0</v>
      </c>
      <c r="AD20" s="47">
        <v>0</v>
      </c>
      <c r="AE20" s="47">
        <v>0</v>
      </c>
      <c r="AF20" s="47">
        <v>0</v>
      </c>
      <c r="AG20" s="47">
        <v>0</v>
      </c>
      <c r="AH20" s="47">
        <v>0</v>
      </c>
      <c r="AI20" s="56">
        <f t="shared" si="0"/>
        <v>3.9000000000000004</v>
      </c>
      <c r="AJ20" s="50">
        <f t="shared" si="1"/>
        <v>-97.553324968632367</v>
      </c>
      <c r="AK20" s="51" t="s">
        <v>56</v>
      </c>
      <c r="AL20" s="52">
        <v>167.1</v>
      </c>
      <c r="AM20" s="140">
        <f t="shared" si="2"/>
        <v>163.19999999999999</v>
      </c>
      <c r="AN20" s="27">
        <v>3.9</v>
      </c>
      <c r="AO20" s="52">
        <f t="shared" si="3"/>
        <v>0</v>
      </c>
    </row>
    <row r="21" spans="1:41">
      <c r="A21" s="47">
        <v>20</v>
      </c>
      <c r="B21" s="48" t="s">
        <v>19</v>
      </c>
      <c r="C21" s="49">
        <v>139</v>
      </c>
      <c r="D21" s="126">
        <v>13</v>
      </c>
      <c r="E21" s="126">
        <v>0</v>
      </c>
      <c r="F21" s="193">
        <v>0</v>
      </c>
      <c r="G21" s="126">
        <v>0</v>
      </c>
      <c r="H21" s="196">
        <v>0</v>
      </c>
      <c r="I21" s="197">
        <v>0</v>
      </c>
      <c r="J21" s="198">
        <v>0</v>
      </c>
      <c r="K21" s="193">
        <v>0</v>
      </c>
      <c r="L21" s="126">
        <v>0</v>
      </c>
      <c r="M21" s="126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2.7</v>
      </c>
      <c r="T21" s="27">
        <v>1.4</v>
      </c>
      <c r="U21" s="27">
        <v>57.8</v>
      </c>
      <c r="V21" s="27">
        <v>0</v>
      </c>
      <c r="W21" s="27">
        <v>0.1</v>
      </c>
      <c r="X21" s="27">
        <v>0</v>
      </c>
      <c r="Y21" s="27">
        <v>0</v>
      </c>
      <c r="Z21" s="27">
        <v>0</v>
      </c>
      <c r="AA21" s="27">
        <v>0</v>
      </c>
      <c r="AB21" s="202">
        <v>0</v>
      </c>
      <c r="AC21" s="47">
        <v>0</v>
      </c>
      <c r="AD21" s="47">
        <v>0</v>
      </c>
      <c r="AE21" s="47">
        <v>0</v>
      </c>
      <c r="AF21" s="47">
        <v>0</v>
      </c>
      <c r="AG21" s="47">
        <v>0</v>
      </c>
      <c r="AH21" s="47">
        <v>0</v>
      </c>
      <c r="AI21" s="56">
        <f t="shared" si="0"/>
        <v>74.999999999999986</v>
      </c>
      <c r="AJ21" s="50">
        <f t="shared" si="1"/>
        <v>-46.043165467625911</v>
      </c>
      <c r="AK21" s="51" t="s">
        <v>56</v>
      </c>
      <c r="AL21" s="52">
        <v>42.4</v>
      </c>
      <c r="AM21" s="140">
        <f t="shared" si="2"/>
        <v>-32.599999999999987</v>
      </c>
      <c r="AN21" s="27">
        <v>75</v>
      </c>
      <c r="AO21" s="52">
        <f t="shared" si="3"/>
        <v>0</v>
      </c>
    </row>
    <row r="22" spans="1:41">
      <c r="A22" s="47">
        <v>21</v>
      </c>
      <c r="B22" s="48" t="s">
        <v>20</v>
      </c>
      <c r="C22" s="49">
        <v>192.2</v>
      </c>
      <c r="D22" s="126">
        <v>0</v>
      </c>
      <c r="E22" s="126">
        <v>0</v>
      </c>
      <c r="F22" s="193">
        <v>0</v>
      </c>
      <c r="G22" s="126">
        <v>0</v>
      </c>
      <c r="H22" s="196">
        <v>0.1</v>
      </c>
      <c r="I22" s="197">
        <v>0</v>
      </c>
      <c r="J22" s="198">
        <v>0</v>
      </c>
      <c r="K22" s="193">
        <v>0</v>
      </c>
      <c r="L22" s="126">
        <v>0</v>
      </c>
      <c r="M22" s="126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12</v>
      </c>
      <c r="T22" s="27">
        <v>0.3</v>
      </c>
      <c r="U22" s="27">
        <v>2.4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02">
        <v>0.1</v>
      </c>
      <c r="AC22" s="47">
        <v>0</v>
      </c>
      <c r="AD22" s="47">
        <v>0</v>
      </c>
      <c r="AE22" s="47">
        <v>0</v>
      </c>
      <c r="AF22" s="47">
        <v>0</v>
      </c>
      <c r="AG22" s="47">
        <v>0</v>
      </c>
      <c r="AH22" s="47">
        <v>0</v>
      </c>
      <c r="AI22" s="56">
        <f t="shared" si="0"/>
        <v>14.9</v>
      </c>
      <c r="AJ22" s="50">
        <f t="shared" si="1"/>
        <v>-92.247658688865769</v>
      </c>
      <c r="AK22" s="51" t="s">
        <v>81</v>
      </c>
      <c r="AL22" s="52">
        <v>78.5</v>
      </c>
      <c r="AM22" s="140">
        <f t="shared" si="2"/>
        <v>63.6</v>
      </c>
      <c r="AN22" s="27">
        <v>14.9</v>
      </c>
      <c r="AO22" s="52">
        <f t="shared" si="3"/>
        <v>0</v>
      </c>
    </row>
    <row r="23" spans="1:41">
      <c r="A23" s="47">
        <v>22</v>
      </c>
      <c r="B23" s="48" t="s">
        <v>21</v>
      </c>
      <c r="C23" s="49">
        <v>219.3</v>
      </c>
      <c r="D23" s="126">
        <v>0</v>
      </c>
      <c r="E23" s="126">
        <v>0</v>
      </c>
      <c r="F23" s="193">
        <v>0</v>
      </c>
      <c r="G23" s="126">
        <v>0</v>
      </c>
      <c r="H23" s="196">
        <v>0.6</v>
      </c>
      <c r="I23" s="197">
        <v>0</v>
      </c>
      <c r="J23" s="198">
        <v>0</v>
      </c>
      <c r="K23" s="193">
        <v>0</v>
      </c>
      <c r="L23" s="126">
        <v>0</v>
      </c>
      <c r="M23" s="126">
        <v>0</v>
      </c>
      <c r="N23" s="27">
        <v>0</v>
      </c>
      <c r="O23" s="27">
        <v>0</v>
      </c>
      <c r="P23" s="27">
        <v>0</v>
      </c>
      <c r="Q23" s="27">
        <v>0</v>
      </c>
      <c r="R23" s="27">
        <v>17.399999999999999</v>
      </c>
      <c r="S23" s="27">
        <v>0</v>
      </c>
      <c r="T23" s="27">
        <v>0</v>
      </c>
      <c r="U23" s="27">
        <v>3.7</v>
      </c>
      <c r="V23" s="27">
        <v>0.5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02">
        <v>0</v>
      </c>
      <c r="AC23" s="47">
        <v>0</v>
      </c>
      <c r="AD23" s="47">
        <v>0</v>
      </c>
      <c r="AE23" s="47">
        <v>0</v>
      </c>
      <c r="AF23" s="47">
        <v>0</v>
      </c>
      <c r="AG23" s="47">
        <v>0</v>
      </c>
      <c r="AH23" s="47">
        <v>0</v>
      </c>
      <c r="AI23" s="56">
        <f t="shared" si="0"/>
        <v>22.2</v>
      </c>
      <c r="AJ23" s="50">
        <f t="shared" si="1"/>
        <v>-89.876880984952123</v>
      </c>
      <c r="AK23" s="51" t="s">
        <v>81</v>
      </c>
      <c r="AL23" s="52">
        <v>56.3</v>
      </c>
      <c r="AM23" s="140">
        <f t="shared" si="2"/>
        <v>34.099999999999994</v>
      </c>
      <c r="AN23" s="27">
        <v>22.2</v>
      </c>
      <c r="AO23" s="52">
        <f t="shared" si="3"/>
        <v>0</v>
      </c>
    </row>
    <row r="24" spans="1:41">
      <c r="A24" s="47">
        <v>23</v>
      </c>
      <c r="B24" s="48" t="s">
        <v>22</v>
      </c>
      <c r="C24" s="49">
        <v>177.1</v>
      </c>
      <c r="D24" s="126">
        <v>0</v>
      </c>
      <c r="E24" s="126">
        <v>0</v>
      </c>
      <c r="F24" s="193">
        <v>0</v>
      </c>
      <c r="G24" s="126">
        <v>0</v>
      </c>
      <c r="H24" s="196">
        <v>0</v>
      </c>
      <c r="I24" s="197">
        <v>1.8</v>
      </c>
      <c r="J24" s="198">
        <v>0</v>
      </c>
      <c r="K24" s="193">
        <v>0</v>
      </c>
      <c r="L24" s="126">
        <v>0</v>
      </c>
      <c r="M24" s="126">
        <v>0</v>
      </c>
      <c r="N24" s="27">
        <v>0</v>
      </c>
      <c r="O24" s="27">
        <v>0</v>
      </c>
      <c r="P24" s="27">
        <v>0</v>
      </c>
      <c r="Q24" s="27">
        <v>0</v>
      </c>
      <c r="R24" s="27">
        <v>15</v>
      </c>
      <c r="S24" s="27">
        <v>1.9</v>
      </c>
      <c r="T24" s="27">
        <v>10.5</v>
      </c>
      <c r="U24" s="27">
        <v>2.7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02">
        <v>0</v>
      </c>
      <c r="AC24" s="47">
        <v>0</v>
      </c>
      <c r="AD24" s="47">
        <v>0</v>
      </c>
      <c r="AE24" s="47">
        <v>0</v>
      </c>
      <c r="AF24" s="47">
        <v>0</v>
      </c>
      <c r="AG24" s="47">
        <v>0</v>
      </c>
      <c r="AH24" s="47">
        <v>0</v>
      </c>
      <c r="AI24" s="56">
        <f t="shared" si="0"/>
        <v>31.9</v>
      </c>
      <c r="AJ24" s="50">
        <f t="shared" si="1"/>
        <v>-81.987577639751549</v>
      </c>
      <c r="AK24" s="51" t="s">
        <v>81</v>
      </c>
      <c r="AL24" s="52">
        <v>195.6</v>
      </c>
      <c r="AM24" s="140">
        <f t="shared" si="2"/>
        <v>163.69999999999999</v>
      </c>
      <c r="AN24" s="27">
        <v>31.9</v>
      </c>
      <c r="AO24" s="52">
        <f t="shared" si="3"/>
        <v>0</v>
      </c>
    </row>
    <row r="25" spans="1:41" ht="15" customHeight="1">
      <c r="A25" s="47">
        <v>24</v>
      </c>
      <c r="B25" s="48" t="s">
        <v>23</v>
      </c>
      <c r="C25" s="49">
        <v>208.2</v>
      </c>
      <c r="D25" s="126">
        <v>0</v>
      </c>
      <c r="E25" s="126">
        <v>0</v>
      </c>
      <c r="F25" s="193">
        <v>0</v>
      </c>
      <c r="G25" s="126">
        <v>0</v>
      </c>
      <c r="H25" s="196">
        <v>0</v>
      </c>
      <c r="I25" s="197">
        <v>0</v>
      </c>
      <c r="J25" s="198">
        <v>0</v>
      </c>
      <c r="K25" s="193">
        <v>0</v>
      </c>
      <c r="L25" s="126">
        <v>0</v>
      </c>
      <c r="M25" s="126">
        <v>0</v>
      </c>
      <c r="N25" s="27">
        <v>0</v>
      </c>
      <c r="O25" s="27">
        <v>0</v>
      </c>
      <c r="P25" s="27">
        <v>0</v>
      </c>
      <c r="Q25" s="27">
        <v>26.2</v>
      </c>
      <c r="R25" s="27">
        <v>41.5</v>
      </c>
      <c r="S25" s="27">
        <v>0.6</v>
      </c>
      <c r="T25" s="27">
        <v>0.2</v>
      </c>
      <c r="U25" s="27">
        <v>6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02">
        <v>0</v>
      </c>
      <c r="AC25" s="47">
        <v>0</v>
      </c>
      <c r="AD25" s="47">
        <v>0</v>
      </c>
      <c r="AE25" s="47">
        <v>0</v>
      </c>
      <c r="AF25" s="47">
        <v>0</v>
      </c>
      <c r="AG25" s="47">
        <v>0</v>
      </c>
      <c r="AH25" s="47">
        <v>0</v>
      </c>
      <c r="AI25" s="56">
        <f t="shared" si="0"/>
        <v>74.5</v>
      </c>
      <c r="AJ25" s="50">
        <f t="shared" si="1"/>
        <v>-64.21709894332372</v>
      </c>
      <c r="AK25" s="51" t="s">
        <v>81</v>
      </c>
      <c r="AL25" s="52">
        <v>82.7</v>
      </c>
      <c r="AM25" s="140">
        <f t="shared" si="2"/>
        <v>8.2000000000000028</v>
      </c>
      <c r="AN25" s="27">
        <v>74.5</v>
      </c>
      <c r="AO25" s="52">
        <f t="shared" si="3"/>
        <v>0</v>
      </c>
    </row>
    <row r="26" spans="1:41">
      <c r="A26" s="47">
        <v>25</v>
      </c>
      <c r="B26" s="48" t="s">
        <v>24</v>
      </c>
      <c r="C26" s="49">
        <v>151.6</v>
      </c>
      <c r="D26" s="126">
        <v>0</v>
      </c>
      <c r="E26" s="126">
        <v>0</v>
      </c>
      <c r="F26" s="193">
        <v>0</v>
      </c>
      <c r="G26" s="126">
        <v>0</v>
      </c>
      <c r="H26" s="196">
        <v>3.3</v>
      </c>
      <c r="I26" s="197">
        <v>0</v>
      </c>
      <c r="J26" s="198">
        <v>0</v>
      </c>
      <c r="K26" s="193">
        <v>0</v>
      </c>
      <c r="L26" s="126">
        <v>0</v>
      </c>
      <c r="M26" s="126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0.1</v>
      </c>
      <c r="S26" s="27">
        <v>0.6</v>
      </c>
      <c r="T26" s="27">
        <v>2.1</v>
      </c>
      <c r="U26" s="27">
        <v>5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02">
        <v>0</v>
      </c>
      <c r="AC26" s="47">
        <v>0</v>
      </c>
      <c r="AD26" s="47">
        <v>0</v>
      </c>
      <c r="AE26" s="47">
        <v>0</v>
      </c>
      <c r="AF26" s="47">
        <v>0</v>
      </c>
      <c r="AG26" s="47">
        <v>0</v>
      </c>
      <c r="AH26" s="47">
        <v>0</v>
      </c>
      <c r="AI26" s="56">
        <f t="shared" si="0"/>
        <v>11.1</v>
      </c>
      <c r="AJ26" s="50">
        <f t="shared" si="1"/>
        <v>-92.678100263852244</v>
      </c>
      <c r="AK26" s="51" t="s">
        <v>81</v>
      </c>
      <c r="AL26" s="52">
        <v>234.4</v>
      </c>
      <c r="AM26" s="140">
        <f t="shared" si="2"/>
        <v>223.3</v>
      </c>
      <c r="AN26" s="27">
        <v>11.1</v>
      </c>
      <c r="AO26" s="52">
        <f t="shared" si="3"/>
        <v>0</v>
      </c>
    </row>
    <row r="27" spans="1:41">
      <c r="A27" s="47">
        <v>26</v>
      </c>
      <c r="B27" s="48" t="s">
        <v>25</v>
      </c>
      <c r="C27" s="49">
        <v>283.8</v>
      </c>
      <c r="D27" s="126">
        <v>0</v>
      </c>
      <c r="E27" s="126">
        <v>0</v>
      </c>
      <c r="F27" s="193">
        <v>0</v>
      </c>
      <c r="G27" s="126">
        <v>0</v>
      </c>
      <c r="H27" s="196">
        <v>0.1</v>
      </c>
      <c r="I27" s="197">
        <v>0.5</v>
      </c>
      <c r="J27" s="198">
        <v>0</v>
      </c>
      <c r="K27" s="193">
        <v>0</v>
      </c>
      <c r="L27" s="126">
        <v>0</v>
      </c>
      <c r="M27" s="126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0.3</v>
      </c>
      <c r="S27" s="27">
        <v>3.4</v>
      </c>
      <c r="T27" s="27">
        <v>0</v>
      </c>
      <c r="U27" s="27">
        <v>35.6</v>
      </c>
      <c r="V27" s="27">
        <v>0.6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02">
        <v>0</v>
      </c>
      <c r="AC27" s="47">
        <v>0</v>
      </c>
      <c r="AD27" s="47">
        <v>0</v>
      </c>
      <c r="AE27" s="47">
        <v>0</v>
      </c>
      <c r="AF27" s="47">
        <v>0</v>
      </c>
      <c r="AG27" s="47">
        <v>0</v>
      </c>
      <c r="AH27" s="47">
        <v>0</v>
      </c>
      <c r="AI27" s="56">
        <f t="shared" si="0"/>
        <v>40.5</v>
      </c>
      <c r="AJ27" s="50">
        <f t="shared" si="1"/>
        <v>-85.729386892177587</v>
      </c>
      <c r="AK27" s="51" t="s">
        <v>81</v>
      </c>
      <c r="AL27" s="52">
        <v>160.4</v>
      </c>
      <c r="AM27" s="140">
        <f t="shared" si="2"/>
        <v>119.9</v>
      </c>
      <c r="AN27" s="27">
        <v>40.5</v>
      </c>
      <c r="AO27" s="52">
        <f t="shared" si="3"/>
        <v>0</v>
      </c>
    </row>
    <row r="28" spans="1:41">
      <c r="A28" s="47">
        <v>27</v>
      </c>
      <c r="B28" s="48" t="s">
        <v>26</v>
      </c>
      <c r="C28" s="49">
        <v>149.19999999999999</v>
      </c>
      <c r="D28" s="126">
        <v>0</v>
      </c>
      <c r="E28" s="126">
        <v>0</v>
      </c>
      <c r="F28" s="193">
        <v>0</v>
      </c>
      <c r="G28" s="126">
        <v>0</v>
      </c>
      <c r="H28" s="196">
        <v>0</v>
      </c>
      <c r="I28" s="197">
        <v>0</v>
      </c>
      <c r="J28" s="198">
        <v>0</v>
      </c>
      <c r="K28" s="193">
        <v>0</v>
      </c>
      <c r="L28" s="126">
        <v>0</v>
      </c>
      <c r="M28" s="126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0.3</v>
      </c>
      <c r="S28" s="27">
        <v>3.4</v>
      </c>
      <c r="T28" s="27">
        <v>0.4</v>
      </c>
      <c r="U28" s="27">
        <v>7.7</v>
      </c>
      <c r="V28" s="27">
        <v>1.3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02">
        <v>0</v>
      </c>
      <c r="AC28" s="47">
        <v>0</v>
      </c>
      <c r="AD28" s="47">
        <v>0</v>
      </c>
      <c r="AE28" s="47">
        <v>0</v>
      </c>
      <c r="AF28" s="47">
        <v>0</v>
      </c>
      <c r="AG28" s="47">
        <v>0</v>
      </c>
      <c r="AH28" s="47">
        <v>0</v>
      </c>
      <c r="AI28" s="56">
        <f t="shared" si="0"/>
        <v>13.100000000000001</v>
      </c>
      <c r="AJ28" s="50">
        <f t="shared" si="1"/>
        <v>-91.219839142091146</v>
      </c>
      <c r="AK28" s="51" t="s">
        <v>57</v>
      </c>
      <c r="AL28" s="52">
        <v>125.1</v>
      </c>
      <c r="AM28" s="140">
        <f t="shared" si="2"/>
        <v>112</v>
      </c>
      <c r="AN28" s="27">
        <v>13.1</v>
      </c>
      <c r="AO28" s="52">
        <f t="shared" si="3"/>
        <v>0</v>
      </c>
    </row>
    <row r="29" spans="1:41">
      <c r="A29" s="47">
        <v>28</v>
      </c>
      <c r="B29" s="48" t="s">
        <v>27</v>
      </c>
      <c r="C29" s="49">
        <v>130.19999999999999</v>
      </c>
      <c r="D29" s="126">
        <v>0</v>
      </c>
      <c r="E29" s="126">
        <v>0</v>
      </c>
      <c r="F29" s="193">
        <v>0</v>
      </c>
      <c r="G29" s="126">
        <v>0.2</v>
      </c>
      <c r="H29" s="196">
        <v>1.1000000000000001</v>
      </c>
      <c r="I29" s="197">
        <v>0.1</v>
      </c>
      <c r="J29" s="198">
        <v>0</v>
      </c>
      <c r="K29" s="193">
        <v>0</v>
      </c>
      <c r="L29" s="126">
        <v>0</v>
      </c>
      <c r="M29" s="126">
        <v>0</v>
      </c>
      <c r="N29" s="27">
        <v>0</v>
      </c>
      <c r="O29" s="27">
        <v>0</v>
      </c>
      <c r="P29" s="27">
        <v>0</v>
      </c>
      <c r="Q29" s="27">
        <v>0</v>
      </c>
      <c r="R29" s="27">
        <v>9.3000000000000007</v>
      </c>
      <c r="S29" s="27">
        <v>1.2</v>
      </c>
      <c r="T29" s="27">
        <v>2.2000000000000002</v>
      </c>
      <c r="U29" s="27">
        <v>13</v>
      </c>
      <c r="V29" s="27">
        <v>1.7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02">
        <v>0.1</v>
      </c>
      <c r="AC29" s="47">
        <v>0</v>
      </c>
      <c r="AD29" s="47">
        <v>0</v>
      </c>
      <c r="AE29" s="47">
        <v>0</v>
      </c>
      <c r="AF29" s="47">
        <v>0</v>
      </c>
      <c r="AG29" s="47">
        <v>0</v>
      </c>
      <c r="AH29" s="47">
        <v>0</v>
      </c>
      <c r="AI29" s="56">
        <f t="shared" si="0"/>
        <v>28.900000000000002</v>
      </c>
      <c r="AJ29" s="50">
        <f t="shared" si="1"/>
        <v>-77.803379416282638</v>
      </c>
      <c r="AK29" s="51" t="s">
        <v>81</v>
      </c>
      <c r="AL29" s="52">
        <v>151.30000000000001</v>
      </c>
      <c r="AM29" s="140">
        <f t="shared" si="2"/>
        <v>122.4</v>
      </c>
      <c r="AN29" s="27">
        <v>28.9</v>
      </c>
      <c r="AO29" s="52">
        <f t="shared" si="3"/>
        <v>0</v>
      </c>
    </row>
    <row r="30" spans="1:41">
      <c r="A30" s="47">
        <v>29</v>
      </c>
      <c r="B30" s="48" t="s">
        <v>28</v>
      </c>
      <c r="C30" s="49">
        <v>150.1</v>
      </c>
      <c r="D30" s="126">
        <v>4.0999999999999996</v>
      </c>
      <c r="E30" s="126">
        <v>0</v>
      </c>
      <c r="F30" s="193">
        <v>0</v>
      </c>
      <c r="G30" s="126">
        <v>0</v>
      </c>
      <c r="H30" s="196">
        <v>0</v>
      </c>
      <c r="I30" s="197">
        <v>0.1</v>
      </c>
      <c r="J30" s="198">
        <v>0</v>
      </c>
      <c r="K30" s="193">
        <v>0</v>
      </c>
      <c r="L30" s="126">
        <v>0</v>
      </c>
      <c r="M30" s="126">
        <v>0</v>
      </c>
      <c r="N30" s="27">
        <v>0</v>
      </c>
      <c r="O30" s="27">
        <v>0</v>
      </c>
      <c r="P30" s="27">
        <v>0</v>
      </c>
      <c r="Q30" s="27">
        <v>0.1</v>
      </c>
      <c r="R30" s="27">
        <v>5.9</v>
      </c>
      <c r="S30" s="27">
        <v>0</v>
      </c>
      <c r="T30" s="27">
        <v>3.9</v>
      </c>
      <c r="U30" s="27">
        <v>1.9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02">
        <v>0</v>
      </c>
      <c r="AC30" s="47">
        <v>0</v>
      </c>
      <c r="AD30" s="47">
        <v>0</v>
      </c>
      <c r="AE30" s="47">
        <v>0</v>
      </c>
      <c r="AF30" s="47">
        <v>0</v>
      </c>
      <c r="AG30" s="47">
        <v>0</v>
      </c>
      <c r="AH30" s="47">
        <v>0</v>
      </c>
      <c r="AI30" s="56">
        <f t="shared" si="0"/>
        <v>16</v>
      </c>
      <c r="AJ30" s="50">
        <f t="shared" si="1"/>
        <v>-89.340439706862099</v>
      </c>
      <c r="AK30" s="51" t="s">
        <v>57</v>
      </c>
      <c r="AL30" s="52">
        <v>56.3</v>
      </c>
      <c r="AM30" s="140">
        <f t="shared" si="2"/>
        <v>40.299999999999997</v>
      </c>
      <c r="AN30" s="27">
        <v>16</v>
      </c>
      <c r="AO30" s="52">
        <f t="shared" si="3"/>
        <v>0</v>
      </c>
    </row>
    <row r="31" spans="1:41">
      <c r="A31" s="47">
        <v>30</v>
      </c>
      <c r="B31" s="48" t="s">
        <v>29</v>
      </c>
      <c r="C31" s="49">
        <v>130.69999999999999</v>
      </c>
      <c r="D31" s="126">
        <v>13.7</v>
      </c>
      <c r="E31" s="126">
        <v>0</v>
      </c>
      <c r="F31" s="193">
        <v>0</v>
      </c>
      <c r="G31" s="126">
        <v>0</v>
      </c>
      <c r="H31" s="196">
        <v>0</v>
      </c>
      <c r="I31" s="197">
        <v>0</v>
      </c>
      <c r="J31" s="198">
        <v>0</v>
      </c>
      <c r="K31" s="193">
        <v>0</v>
      </c>
      <c r="L31" s="126">
        <v>0</v>
      </c>
      <c r="M31" s="126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18.2</v>
      </c>
      <c r="U31" s="27">
        <v>13.2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02">
        <v>0</v>
      </c>
      <c r="AC31" s="47">
        <v>0</v>
      </c>
      <c r="AD31" s="47">
        <v>0</v>
      </c>
      <c r="AE31" s="47">
        <v>0</v>
      </c>
      <c r="AF31" s="47">
        <v>0</v>
      </c>
      <c r="AG31" s="47">
        <v>0</v>
      </c>
      <c r="AH31" s="47">
        <v>0</v>
      </c>
      <c r="AI31" s="56">
        <f t="shared" si="0"/>
        <v>45.099999999999994</v>
      </c>
      <c r="AJ31" s="50">
        <f t="shared" si="1"/>
        <v>-65.493496557000768</v>
      </c>
      <c r="AK31" s="51" t="s">
        <v>56</v>
      </c>
      <c r="AL31" s="52">
        <v>91.9</v>
      </c>
      <c r="AM31" s="140">
        <f t="shared" si="2"/>
        <v>46.800000000000011</v>
      </c>
      <c r="AN31" s="27">
        <v>45.1</v>
      </c>
      <c r="AO31" s="52">
        <f t="shared" si="3"/>
        <v>0</v>
      </c>
    </row>
    <row r="32" spans="1:41">
      <c r="A32" s="47">
        <v>31</v>
      </c>
      <c r="B32" s="48" t="s">
        <v>30</v>
      </c>
      <c r="C32" s="49">
        <v>246.6</v>
      </c>
      <c r="D32" s="126">
        <v>0</v>
      </c>
      <c r="E32" s="126">
        <v>3.6</v>
      </c>
      <c r="F32" s="193">
        <v>0</v>
      </c>
      <c r="G32" s="126">
        <v>0</v>
      </c>
      <c r="H32" s="196">
        <v>4.5999999999999996</v>
      </c>
      <c r="I32" s="197">
        <v>0</v>
      </c>
      <c r="J32" s="198">
        <v>0</v>
      </c>
      <c r="K32" s="193">
        <v>0</v>
      </c>
      <c r="L32" s="126">
        <v>0</v>
      </c>
      <c r="M32" s="126">
        <v>0</v>
      </c>
      <c r="N32" s="27">
        <v>0</v>
      </c>
      <c r="O32" s="27">
        <v>0</v>
      </c>
      <c r="P32" s="27">
        <v>0</v>
      </c>
      <c r="Q32" s="27">
        <v>0</v>
      </c>
      <c r="R32" s="27">
        <v>9.5</v>
      </c>
      <c r="S32" s="27">
        <v>7.3</v>
      </c>
      <c r="T32" s="27">
        <v>0</v>
      </c>
      <c r="U32" s="27">
        <v>0.1</v>
      </c>
      <c r="V32" s="27">
        <v>2.8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02">
        <v>0</v>
      </c>
      <c r="AC32" s="47">
        <v>0</v>
      </c>
      <c r="AD32" s="47">
        <v>0</v>
      </c>
      <c r="AE32" s="47">
        <v>0</v>
      </c>
      <c r="AF32" s="47">
        <v>0</v>
      </c>
      <c r="AG32" s="47">
        <v>0</v>
      </c>
      <c r="AH32" s="47">
        <v>0</v>
      </c>
      <c r="AI32" s="56">
        <f t="shared" si="0"/>
        <v>27.900000000000002</v>
      </c>
      <c r="AJ32" s="50">
        <f t="shared" si="1"/>
        <v>-88.686131386861319</v>
      </c>
      <c r="AK32" s="51" t="s">
        <v>57</v>
      </c>
      <c r="AL32" s="52">
        <v>120.8</v>
      </c>
      <c r="AM32" s="140">
        <f t="shared" si="2"/>
        <v>92.899999999999991</v>
      </c>
      <c r="AN32" s="27">
        <v>27.9</v>
      </c>
      <c r="AO32" s="52">
        <f t="shared" si="3"/>
        <v>0</v>
      </c>
    </row>
    <row r="33" spans="1:41" ht="15" customHeight="1">
      <c r="A33" s="47">
        <v>32</v>
      </c>
      <c r="B33" s="48" t="s">
        <v>31</v>
      </c>
      <c r="C33" s="49">
        <v>137.4</v>
      </c>
      <c r="D33" s="126">
        <v>5.9</v>
      </c>
      <c r="E33" s="126">
        <v>0</v>
      </c>
      <c r="F33" s="193">
        <v>0</v>
      </c>
      <c r="G33" s="126">
        <v>0</v>
      </c>
      <c r="H33" s="196">
        <v>0</v>
      </c>
      <c r="I33" s="197">
        <v>0</v>
      </c>
      <c r="J33" s="198">
        <v>0</v>
      </c>
      <c r="K33" s="193">
        <v>0</v>
      </c>
      <c r="L33" s="126">
        <v>0</v>
      </c>
      <c r="M33" s="126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3.2</v>
      </c>
      <c r="T33" s="27">
        <v>4.0999999999999996</v>
      </c>
      <c r="U33" s="27">
        <v>56.5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02">
        <v>0</v>
      </c>
      <c r="AC33" s="47">
        <v>0</v>
      </c>
      <c r="AD33" s="47">
        <v>0</v>
      </c>
      <c r="AE33" s="47">
        <v>0</v>
      </c>
      <c r="AF33" s="47">
        <v>0</v>
      </c>
      <c r="AG33" s="47">
        <v>0</v>
      </c>
      <c r="AH33" s="47">
        <v>0</v>
      </c>
      <c r="AI33" s="56">
        <f t="shared" si="0"/>
        <v>69.7</v>
      </c>
      <c r="AJ33" s="50">
        <f t="shared" si="1"/>
        <v>-49.272197962154294</v>
      </c>
      <c r="AK33" s="51" t="s">
        <v>56</v>
      </c>
      <c r="AL33" s="52">
        <v>44.3</v>
      </c>
      <c r="AM33" s="140">
        <f t="shared" si="2"/>
        <v>-25.400000000000006</v>
      </c>
      <c r="AN33" s="27">
        <v>69.7</v>
      </c>
      <c r="AO33" s="52">
        <f t="shared" si="3"/>
        <v>0</v>
      </c>
    </row>
    <row r="34" spans="1:41">
      <c r="A34" s="47">
        <v>33</v>
      </c>
      <c r="B34" s="48" t="s">
        <v>32</v>
      </c>
      <c r="C34" s="49">
        <v>172.3</v>
      </c>
      <c r="D34" s="126">
        <v>0</v>
      </c>
      <c r="E34" s="126">
        <v>0</v>
      </c>
      <c r="F34" s="193">
        <v>0</v>
      </c>
      <c r="G34" s="126">
        <v>0</v>
      </c>
      <c r="H34" s="196">
        <v>1.7</v>
      </c>
      <c r="I34" s="197">
        <v>0</v>
      </c>
      <c r="J34" s="198">
        <v>0</v>
      </c>
      <c r="K34" s="193">
        <v>0</v>
      </c>
      <c r="L34" s="126">
        <v>0</v>
      </c>
      <c r="M34" s="126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18.100000000000001</v>
      </c>
      <c r="U34" s="27">
        <v>2.8</v>
      </c>
      <c r="V34" s="27">
        <v>0</v>
      </c>
      <c r="W34" s="27">
        <v>0.1</v>
      </c>
      <c r="X34" s="27">
        <v>0</v>
      </c>
      <c r="Y34" s="27">
        <v>0</v>
      </c>
      <c r="Z34" s="27">
        <v>0</v>
      </c>
      <c r="AA34" s="27">
        <v>0</v>
      </c>
      <c r="AB34" s="202">
        <v>0</v>
      </c>
      <c r="AC34" s="47">
        <v>0</v>
      </c>
      <c r="AD34" s="47">
        <v>0</v>
      </c>
      <c r="AE34" s="47">
        <v>0</v>
      </c>
      <c r="AF34" s="47">
        <v>0</v>
      </c>
      <c r="AG34" s="47">
        <v>0</v>
      </c>
      <c r="AH34" s="47">
        <v>0</v>
      </c>
      <c r="AI34" s="56">
        <f t="shared" ref="AI34:AI51" si="4">SUM(D34:AH34)</f>
        <v>22.700000000000003</v>
      </c>
      <c r="AJ34" s="50">
        <f t="shared" ref="AJ34:AJ53" si="5">AI34/C34*100-100</f>
        <v>-86.825304701102723</v>
      </c>
      <c r="AK34" s="51" t="s">
        <v>81</v>
      </c>
      <c r="AL34" s="52">
        <v>84.5</v>
      </c>
      <c r="AM34" s="140">
        <f t="shared" si="2"/>
        <v>61.8</v>
      </c>
      <c r="AN34" s="27">
        <v>22.7</v>
      </c>
      <c r="AO34" s="52">
        <f t="shared" si="3"/>
        <v>0</v>
      </c>
    </row>
    <row r="35" spans="1:41" ht="15" customHeight="1">
      <c r="A35" s="47">
        <v>34</v>
      </c>
      <c r="B35" s="48" t="s">
        <v>33</v>
      </c>
      <c r="C35" s="49">
        <v>125.9</v>
      </c>
      <c r="D35" s="126">
        <v>2</v>
      </c>
      <c r="E35" s="126">
        <v>0</v>
      </c>
      <c r="F35" s="193">
        <v>0</v>
      </c>
      <c r="G35" s="126">
        <v>0</v>
      </c>
      <c r="H35" s="196">
        <v>0</v>
      </c>
      <c r="I35" s="197">
        <v>0</v>
      </c>
      <c r="J35" s="198">
        <v>0</v>
      </c>
      <c r="K35" s="193">
        <v>0</v>
      </c>
      <c r="L35" s="126">
        <v>0</v>
      </c>
      <c r="M35" s="126">
        <v>0</v>
      </c>
      <c r="N35" s="27">
        <v>0</v>
      </c>
      <c r="O35" s="27">
        <v>0</v>
      </c>
      <c r="P35" s="27">
        <v>0</v>
      </c>
      <c r="Q35" s="27">
        <v>0</v>
      </c>
      <c r="R35" s="27">
        <v>25.5</v>
      </c>
      <c r="S35" s="27">
        <v>0</v>
      </c>
      <c r="T35" s="27">
        <v>1.7</v>
      </c>
      <c r="U35" s="27">
        <v>5.9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02">
        <v>0</v>
      </c>
      <c r="AC35" s="47">
        <v>0</v>
      </c>
      <c r="AD35" s="47">
        <v>0</v>
      </c>
      <c r="AE35" s="47">
        <v>0</v>
      </c>
      <c r="AF35" s="47">
        <v>0</v>
      </c>
      <c r="AG35" s="47">
        <v>0</v>
      </c>
      <c r="AH35" s="47">
        <v>0</v>
      </c>
      <c r="AI35" s="56">
        <f t="shared" si="4"/>
        <v>35.1</v>
      </c>
      <c r="AJ35" s="50">
        <f t="shared" si="5"/>
        <v>-72.120730738681488</v>
      </c>
      <c r="AK35" s="51" t="s">
        <v>81</v>
      </c>
      <c r="AL35" s="52">
        <v>102.8</v>
      </c>
      <c r="AM35" s="140">
        <f t="shared" si="2"/>
        <v>67.699999999999989</v>
      </c>
      <c r="AN35" s="27">
        <v>35.1</v>
      </c>
      <c r="AO35" s="52">
        <f t="shared" si="3"/>
        <v>0</v>
      </c>
    </row>
    <row r="36" spans="1:41" ht="15" customHeight="1">
      <c r="A36" s="47">
        <v>35</v>
      </c>
      <c r="B36" s="48" t="s">
        <v>34</v>
      </c>
      <c r="C36" s="49">
        <v>156.1</v>
      </c>
      <c r="D36" s="126">
        <v>0</v>
      </c>
      <c r="E36" s="126">
        <v>0</v>
      </c>
      <c r="F36" s="193">
        <v>0</v>
      </c>
      <c r="G36" s="126">
        <v>0</v>
      </c>
      <c r="H36" s="196">
        <v>0.1</v>
      </c>
      <c r="I36" s="197">
        <v>0</v>
      </c>
      <c r="J36" s="198">
        <v>0</v>
      </c>
      <c r="K36" s="193">
        <v>0</v>
      </c>
      <c r="L36" s="126">
        <v>0</v>
      </c>
      <c r="M36" s="126">
        <v>0</v>
      </c>
      <c r="N36" s="27">
        <v>0</v>
      </c>
      <c r="O36" s="27">
        <v>0</v>
      </c>
      <c r="P36" s="27">
        <v>0</v>
      </c>
      <c r="Q36" s="27">
        <v>0</v>
      </c>
      <c r="R36" s="27">
        <v>3.9</v>
      </c>
      <c r="S36" s="27">
        <v>0.5</v>
      </c>
      <c r="T36" s="27">
        <v>3</v>
      </c>
      <c r="U36" s="27">
        <v>7.4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02">
        <v>0</v>
      </c>
      <c r="AC36" s="47">
        <v>0</v>
      </c>
      <c r="AD36" s="47">
        <v>0</v>
      </c>
      <c r="AE36" s="47">
        <v>0</v>
      </c>
      <c r="AF36" s="47">
        <v>0</v>
      </c>
      <c r="AG36" s="47">
        <v>0</v>
      </c>
      <c r="AH36" s="47">
        <v>0</v>
      </c>
      <c r="AI36" s="56">
        <f t="shared" si="4"/>
        <v>14.9</v>
      </c>
      <c r="AJ36" s="50">
        <f t="shared" si="5"/>
        <v>-90.454836643177444</v>
      </c>
      <c r="AK36" s="51" t="s">
        <v>57</v>
      </c>
      <c r="AL36" s="52">
        <v>174.8</v>
      </c>
      <c r="AM36" s="140">
        <f t="shared" si="2"/>
        <v>159.9</v>
      </c>
      <c r="AN36" s="27">
        <v>14.9</v>
      </c>
      <c r="AO36" s="52">
        <f t="shared" si="3"/>
        <v>0</v>
      </c>
    </row>
    <row r="37" spans="1:41" ht="15" customHeight="1">
      <c r="A37" s="47">
        <v>36</v>
      </c>
      <c r="B37" s="48" t="s">
        <v>35</v>
      </c>
      <c r="C37" s="49">
        <v>160.80000000000001</v>
      </c>
      <c r="D37" s="126">
        <v>0</v>
      </c>
      <c r="E37" s="126">
        <v>0</v>
      </c>
      <c r="F37" s="193">
        <v>0</v>
      </c>
      <c r="G37" s="126">
        <v>0</v>
      </c>
      <c r="H37" s="196">
        <v>0</v>
      </c>
      <c r="I37" s="197">
        <v>0</v>
      </c>
      <c r="J37" s="198">
        <v>0</v>
      </c>
      <c r="K37" s="193">
        <v>0</v>
      </c>
      <c r="L37" s="126">
        <v>0</v>
      </c>
      <c r="M37" s="126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19</v>
      </c>
      <c r="T37" s="27">
        <v>0.1</v>
      </c>
      <c r="U37" s="27">
        <v>6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02">
        <v>0</v>
      </c>
      <c r="AC37" s="47">
        <v>0</v>
      </c>
      <c r="AD37" s="47">
        <v>0</v>
      </c>
      <c r="AE37" s="47">
        <v>0</v>
      </c>
      <c r="AF37" s="47">
        <v>0</v>
      </c>
      <c r="AG37" s="47">
        <v>0</v>
      </c>
      <c r="AH37" s="47">
        <v>0</v>
      </c>
      <c r="AI37" s="56">
        <f t="shared" si="4"/>
        <v>25.1</v>
      </c>
      <c r="AJ37" s="50">
        <f t="shared" si="5"/>
        <v>-84.390547263681597</v>
      </c>
      <c r="AK37" s="51" t="s">
        <v>81</v>
      </c>
      <c r="AL37" s="52">
        <v>88.5</v>
      </c>
      <c r="AM37" s="140">
        <f t="shared" si="2"/>
        <v>63.4</v>
      </c>
      <c r="AN37" s="27">
        <v>25.1</v>
      </c>
      <c r="AO37" s="52">
        <f t="shared" si="3"/>
        <v>0</v>
      </c>
    </row>
    <row r="38" spans="1:41" ht="15" customHeight="1">
      <c r="A38" s="47">
        <v>37</v>
      </c>
      <c r="B38" s="48" t="s">
        <v>36</v>
      </c>
      <c r="C38" s="49">
        <v>199</v>
      </c>
      <c r="D38" s="126">
        <v>0</v>
      </c>
      <c r="E38" s="126">
        <v>0</v>
      </c>
      <c r="F38" s="193">
        <v>0</v>
      </c>
      <c r="G38" s="126">
        <v>0</v>
      </c>
      <c r="H38" s="196">
        <v>0</v>
      </c>
      <c r="I38" s="197">
        <v>0</v>
      </c>
      <c r="J38" s="198">
        <v>0</v>
      </c>
      <c r="K38" s="193">
        <v>0</v>
      </c>
      <c r="L38" s="126">
        <v>0</v>
      </c>
      <c r="M38" s="126">
        <v>0</v>
      </c>
      <c r="N38" s="27">
        <v>0</v>
      </c>
      <c r="O38" s="27">
        <v>0</v>
      </c>
      <c r="P38" s="27">
        <v>0</v>
      </c>
      <c r="Q38" s="27">
        <v>2.1</v>
      </c>
      <c r="R38" s="27">
        <v>0.6</v>
      </c>
      <c r="S38" s="27">
        <v>0</v>
      </c>
      <c r="T38" s="27">
        <v>15.2</v>
      </c>
      <c r="U38" s="27">
        <v>26.3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02">
        <v>0</v>
      </c>
      <c r="AC38" s="47">
        <v>0</v>
      </c>
      <c r="AD38" s="47">
        <v>0</v>
      </c>
      <c r="AE38" s="47">
        <v>0</v>
      </c>
      <c r="AF38" s="47">
        <v>0</v>
      </c>
      <c r="AG38" s="47">
        <v>0</v>
      </c>
      <c r="AH38" s="47">
        <v>0</v>
      </c>
      <c r="AI38" s="56">
        <f t="shared" si="4"/>
        <v>44.2</v>
      </c>
      <c r="AJ38" s="50">
        <f t="shared" si="5"/>
        <v>-77.788944723618087</v>
      </c>
      <c r="AK38" s="51" t="s">
        <v>81</v>
      </c>
      <c r="AL38" s="52">
        <v>125.6</v>
      </c>
      <c r="AM38" s="140">
        <f t="shared" si="2"/>
        <v>81.399999999999991</v>
      </c>
      <c r="AN38" s="27">
        <v>44.2</v>
      </c>
      <c r="AO38" s="52">
        <f t="shared" si="3"/>
        <v>0</v>
      </c>
    </row>
    <row r="39" spans="1:41">
      <c r="A39" s="47">
        <v>38</v>
      </c>
      <c r="B39" s="48" t="s">
        <v>37</v>
      </c>
      <c r="C39" s="49">
        <v>151.69999999999999</v>
      </c>
      <c r="D39" s="126">
        <v>0</v>
      </c>
      <c r="E39" s="126">
        <v>0</v>
      </c>
      <c r="F39" s="193">
        <v>0</v>
      </c>
      <c r="G39" s="126">
        <v>0</v>
      </c>
      <c r="H39" s="196">
        <v>2.7</v>
      </c>
      <c r="I39" s="197">
        <v>0</v>
      </c>
      <c r="J39" s="198">
        <v>0</v>
      </c>
      <c r="K39" s="193">
        <v>0</v>
      </c>
      <c r="L39" s="126">
        <v>0</v>
      </c>
      <c r="M39" s="126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4.5999999999999996</v>
      </c>
      <c r="U39" s="27">
        <v>26.4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02">
        <v>0</v>
      </c>
      <c r="AC39" s="47">
        <v>0</v>
      </c>
      <c r="AD39" s="47">
        <v>0</v>
      </c>
      <c r="AE39" s="47">
        <v>0</v>
      </c>
      <c r="AF39" s="47">
        <v>0</v>
      </c>
      <c r="AG39" s="47">
        <v>0</v>
      </c>
      <c r="AH39" s="47">
        <v>0</v>
      </c>
      <c r="AI39" s="56">
        <f t="shared" si="4"/>
        <v>33.699999999999996</v>
      </c>
      <c r="AJ39" s="50">
        <f t="shared" si="5"/>
        <v>-77.785102175346083</v>
      </c>
      <c r="AK39" s="51" t="s">
        <v>57</v>
      </c>
      <c r="AL39" s="52">
        <v>109</v>
      </c>
      <c r="AM39" s="140">
        <f t="shared" si="2"/>
        <v>75.300000000000011</v>
      </c>
      <c r="AN39" s="27">
        <v>33.700000000000003</v>
      </c>
      <c r="AO39" s="52">
        <f t="shared" si="3"/>
        <v>0</v>
      </c>
    </row>
    <row r="40" spans="1:41">
      <c r="A40" s="47">
        <v>39</v>
      </c>
      <c r="B40" s="48" t="s">
        <v>38</v>
      </c>
      <c r="C40" s="49">
        <v>156.9</v>
      </c>
      <c r="D40" s="126">
        <v>0</v>
      </c>
      <c r="E40" s="126">
        <v>0</v>
      </c>
      <c r="F40" s="193">
        <v>0</v>
      </c>
      <c r="G40" s="126">
        <v>0</v>
      </c>
      <c r="H40" s="196">
        <v>0</v>
      </c>
      <c r="I40" s="197">
        <v>0</v>
      </c>
      <c r="J40" s="198">
        <v>0</v>
      </c>
      <c r="K40" s="193">
        <v>0</v>
      </c>
      <c r="L40" s="126">
        <v>0</v>
      </c>
      <c r="M40" s="126">
        <v>0</v>
      </c>
      <c r="N40" s="27">
        <v>0</v>
      </c>
      <c r="O40" s="27">
        <v>0</v>
      </c>
      <c r="P40" s="27">
        <v>0</v>
      </c>
      <c r="Q40" s="27">
        <v>6</v>
      </c>
      <c r="R40" s="27">
        <v>0.1</v>
      </c>
      <c r="S40" s="27">
        <v>20.7</v>
      </c>
      <c r="T40" s="27">
        <v>0</v>
      </c>
      <c r="U40" s="27">
        <v>3.2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>
        <v>0</v>
      </c>
      <c r="AB40" s="202">
        <v>0</v>
      </c>
      <c r="AC40" s="47">
        <v>0</v>
      </c>
      <c r="AD40" s="47">
        <v>0</v>
      </c>
      <c r="AE40" s="47">
        <v>0</v>
      </c>
      <c r="AF40" s="47">
        <v>0</v>
      </c>
      <c r="AG40" s="47">
        <v>0</v>
      </c>
      <c r="AH40" s="47">
        <v>0</v>
      </c>
      <c r="AI40" s="56">
        <f t="shared" si="4"/>
        <v>29.999999999999996</v>
      </c>
      <c r="AJ40" s="50">
        <f t="shared" si="5"/>
        <v>-80.879541108986615</v>
      </c>
      <c r="AK40" s="51" t="s">
        <v>81</v>
      </c>
      <c r="AL40" s="52">
        <v>102.8</v>
      </c>
      <c r="AM40" s="140">
        <f t="shared" si="2"/>
        <v>72.8</v>
      </c>
      <c r="AN40" s="27">
        <v>30</v>
      </c>
      <c r="AO40" s="52">
        <f t="shared" si="3"/>
        <v>0</v>
      </c>
    </row>
    <row r="41" spans="1:41">
      <c r="A41" s="47">
        <v>40</v>
      </c>
      <c r="B41" s="48" t="s">
        <v>39</v>
      </c>
      <c r="C41" s="49">
        <v>146.5</v>
      </c>
      <c r="D41" s="126">
        <v>1.2</v>
      </c>
      <c r="E41" s="126">
        <v>0</v>
      </c>
      <c r="F41" s="193">
        <v>0</v>
      </c>
      <c r="G41" s="126">
        <v>0</v>
      </c>
      <c r="H41" s="196">
        <v>0</v>
      </c>
      <c r="I41" s="197">
        <v>0</v>
      </c>
      <c r="J41" s="198">
        <v>0</v>
      </c>
      <c r="K41" s="193">
        <v>0</v>
      </c>
      <c r="L41" s="126">
        <v>0</v>
      </c>
      <c r="M41" s="126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6.5</v>
      </c>
      <c r="U41" s="27">
        <v>0.8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02">
        <v>0.1</v>
      </c>
      <c r="AC41" s="47">
        <v>0</v>
      </c>
      <c r="AD41" s="47">
        <v>0</v>
      </c>
      <c r="AE41" s="47">
        <v>0</v>
      </c>
      <c r="AF41" s="47">
        <v>0</v>
      </c>
      <c r="AG41" s="47">
        <v>0</v>
      </c>
      <c r="AH41" s="47">
        <v>0</v>
      </c>
      <c r="AI41" s="56">
        <f t="shared" si="4"/>
        <v>8.6</v>
      </c>
      <c r="AJ41" s="50">
        <f t="shared" si="5"/>
        <v>-94.129692832764505</v>
      </c>
      <c r="AK41" s="51" t="s">
        <v>56</v>
      </c>
      <c r="AL41" s="52">
        <v>166</v>
      </c>
      <c r="AM41" s="140">
        <f t="shared" si="2"/>
        <v>157.4</v>
      </c>
      <c r="AN41" s="27">
        <v>8.6</v>
      </c>
      <c r="AO41" s="52">
        <f t="shared" si="3"/>
        <v>0</v>
      </c>
    </row>
    <row r="42" spans="1:41">
      <c r="A42" s="47">
        <v>41</v>
      </c>
      <c r="B42" s="48" t="s">
        <v>40</v>
      </c>
      <c r="C42" s="49">
        <v>124.5</v>
      </c>
      <c r="D42" s="126">
        <v>1.2</v>
      </c>
      <c r="E42" s="126">
        <v>0</v>
      </c>
      <c r="F42" s="193">
        <v>0.3</v>
      </c>
      <c r="G42" s="126">
        <v>0</v>
      </c>
      <c r="H42" s="196">
        <v>4</v>
      </c>
      <c r="I42" s="197">
        <v>0.1</v>
      </c>
      <c r="J42" s="198">
        <v>0</v>
      </c>
      <c r="K42" s="193">
        <v>0</v>
      </c>
      <c r="L42" s="126">
        <v>0</v>
      </c>
      <c r="M42" s="126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12.1</v>
      </c>
      <c r="T42" s="27">
        <v>37.700000000000003</v>
      </c>
      <c r="U42" s="27">
        <v>0.8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02">
        <v>0</v>
      </c>
      <c r="AC42" s="47">
        <v>0</v>
      </c>
      <c r="AD42" s="47">
        <v>0</v>
      </c>
      <c r="AE42" s="47">
        <v>0</v>
      </c>
      <c r="AF42" s="47">
        <v>0</v>
      </c>
      <c r="AG42" s="47">
        <v>0</v>
      </c>
      <c r="AH42" s="47">
        <v>0</v>
      </c>
      <c r="AI42" s="56">
        <f t="shared" si="4"/>
        <v>56.2</v>
      </c>
      <c r="AJ42" s="50">
        <f t="shared" si="5"/>
        <v>-54.859437751004016</v>
      </c>
      <c r="AK42" s="51" t="s">
        <v>56</v>
      </c>
      <c r="AL42" s="52">
        <v>28.1</v>
      </c>
      <c r="AM42" s="140">
        <f t="shared" si="2"/>
        <v>-28.1</v>
      </c>
      <c r="AN42" s="27">
        <v>56.2</v>
      </c>
      <c r="AO42" s="52">
        <f t="shared" si="3"/>
        <v>0</v>
      </c>
    </row>
    <row r="43" spans="1:41">
      <c r="A43" s="47">
        <v>42</v>
      </c>
      <c r="B43" s="48" t="s">
        <v>41</v>
      </c>
      <c r="C43" s="49">
        <v>168.9</v>
      </c>
      <c r="D43" s="126">
        <v>0</v>
      </c>
      <c r="E43" s="126">
        <v>0</v>
      </c>
      <c r="F43" s="193">
        <v>0</v>
      </c>
      <c r="G43" s="126">
        <v>0</v>
      </c>
      <c r="H43" s="196">
        <v>0</v>
      </c>
      <c r="I43" s="197">
        <v>0</v>
      </c>
      <c r="J43" s="198">
        <v>0</v>
      </c>
      <c r="K43" s="193">
        <v>0</v>
      </c>
      <c r="L43" s="126">
        <v>0</v>
      </c>
      <c r="M43" s="126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0.1</v>
      </c>
      <c r="T43" s="27">
        <v>2.2999999999999998</v>
      </c>
      <c r="U43" s="27">
        <v>6.7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02">
        <v>0</v>
      </c>
      <c r="AC43" s="47">
        <v>0</v>
      </c>
      <c r="AD43" s="47">
        <v>0</v>
      </c>
      <c r="AE43" s="47">
        <v>0</v>
      </c>
      <c r="AF43" s="47">
        <v>0</v>
      </c>
      <c r="AG43" s="47">
        <v>0</v>
      </c>
      <c r="AH43" s="47">
        <v>0</v>
      </c>
      <c r="AI43" s="56">
        <f t="shared" si="4"/>
        <v>9.1</v>
      </c>
      <c r="AJ43" s="50">
        <f t="shared" si="5"/>
        <v>-94.612196566015399</v>
      </c>
      <c r="AK43" s="51" t="s">
        <v>57</v>
      </c>
      <c r="AL43" s="52">
        <v>84.4</v>
      </c>
      <c r="AM43" s="140">
        <f t="shared" si="2"/>
        <v>75.300000000000011</v>
      </c>
      <c r="AN43" s="27">
        <v>9.1</v>
      </c>
      <c r="AO43" s="52">
        <f t="shared" si="3"/>
        <v>0</v>
      </c>
    </row>
    <row r="44" spans="1:41">
      <c r="A44" s="47">
        <v>43</v>
      </c>
      <c r="B44" s="48" t="s">
        <v>42</v>
      </c>
      <c r="C44" s="49">
        <v>149.80000000000001</v>
      </c>
      <c r="D44" s="126">
        <v>11.5</v>
      </c>
      <c r="E44" s="126">
        <v>0</v>
      </c>
      <c r="F44" s="193">
        <v>0</v>
      </c>
      <c r="G44" s="126">
        <v>3.2</v>
      </c>
      <c r="H44" s="196">
        <v>0</v>
      </c>
      <c r="I44" s="197">
        <v>0.1</v>
      </c>
      <c r="J44" s="198">
        <v>0</v>
      </c>
      <c r="K44" s="193">
        <v>0</v>
      </c>
      <c r="L44" s="126">
        <v>0</v>
      </c>
      <c r="M44" s="126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02">
        <v>0</v>
      </c>
      <c r="AC44" s="47">
        <v>0</v>
      </c>
      <c r="AD44" s="47">
        <v>0</v>
      </c>
      <c r="AE44" s="47">
        <v>0</v>
      </c>
      <c r="AF44" s="47">
        <v>0</v>
      </c>
      <c r="AG44" s="47">
        <v>0</v>
      </c>
      <c r="AH44" s="47">
        <v>0</v>
      </c>
      <c r="AI44" s="56">
        <f t="shared" si="4"/>
        <v>14.799999999999999</v>
      </c>
      <c r="AJ44" s="50">
        <f t="shared" si="5"/>
        <v>-90.120160213618163</v>
      </c>
      <c r="AK44" s="51" t="s">
        <v>57</v>
      </c>
      <c r="AL44" s="52">
        <v>54</v>
      </c>
      <c r="AM44" s="140">
        <v>0</v>
      </c>
      <c r="AN44" s="27">
        <v>14.8</v>
      </c>
      <c r="AO44" s="52">
        <f t="shared" si="3"/>
        <v>0</v>
      </c>
    </row>
    <row r="45" spans="1:41">
      <c r="A45" s="47">
        <v>44</v>
      </c>
      <c r="B45" s="48" t="s">
        <v>43</v>
      </c>
      <c r="C45" s="49">
        <v>137.9</v>
      </c>
      <c r="D45" s="126">
        <v>0</v>
      </c>
      <c r="E45" s="126">
        <v>0</v>
      </c>
      <c r="F45" s="193">
        <v>0</v>
      </c>
      <c r="G45" s="126">
        <v>0</v>
      </c>
      <c r="H45" s="196">
        <v>0</v>
      </c>
      <c r="I45" s="197">
        <v>0</v>
      </c>
      <c r="J45" s="198">
        <v>0</v>
      </c>
      <c r="K45" s="193">
        <v>0</v>
      </c>
      <c r="L45" s="126">
        <v>0</v>
      </c>
      <c r="M45" s="126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0.5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02">
        <v>0</v>
      </c>
      <c r="AC45" s="47">
        <v>0</v>
      </c>
      <c r="AD45" s="47">
        <v>0</v>
      </c>
      <c r="AE45" s="47">
        <v>0</v>
      </c>
      <c r="AF45" s="47">
        <v>0</v>
      </c>
      <c r="AG45" s="47">
        <v>0</v>
      </c>
      <c r="AH45" s="47">
        <v>0</v>
      </c>
      <c r="AI45" s="56">
        <f t="shared" si="4"/>
        <v>0.5</v>
      </c>
      <c r="AJ45" s="50">
        <f t="shared" si="5"/>
        <v>-99.637418419144311</v>
      </c>
      <c r="AK45" s="51" t="s">
        <v>81</v>
      </c>
      <c r="AL45" s="52">
        <v>69.5</v>
      </c>
      <c r="AM45" s="140">
        <v>0</v>
      </c>
      <c r="AN45" s="27">
        <v>0.5</v>
      </c>
      <c r="AO45" s="52">
        <f t="shared" si="3"/>
        <v>0</v>
      </c>
    </row>
    <row r="46" spans="1:41">
      <c r="A46" s="47">
        <v>45</v>
      </c>
      <c r="B46" s="48" t="s">
        <v>44</v>
      </c>
      <c r="C46" s="49">
        <v>140.4</v>
      </c>
      <c r="D46" s="126">
        <v>14.4</v>
      </c>
      <c r="E46" s="126">
        <v>1.4</v>
      </c>
      <c r="F46" s="193">
        <v>0.1</v>
      </c>
      <c r="G46" s="126">
        <v>0.1</v>
      </c>
      <c r="H46" s="196">
        <v>0.1</v>
      </c>
      <c r="I46" s="197">
        <v>0</v>
      </c>
      <c r="J46" s="198">
        <v>0</v>
      </c>
      <c r="K46" s="193">
        <v>0</v>
      </c>
      <c r="L46" s="126">
        <v>0</v>
      </c>
      <c r="M46" s="126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0.1</v>
      </c>
      <c r="T46" s="27">
        <v>0</v>
      </c>
      <c r="U46" s="27">
        <v>0</v>
      </c>
      <c r="V46" s="27">
        <v>0</v>
      </c>
      <c r="W46" s="27">
        <v>0.1</v>
      </c>
      <c r="X46" s="27">
        <v>0</v>
      </c>
      <c r="Y46" s="27">
        <v>0</v>
      </c>
      <c r="Z46" s="27">
        <v>0</v>
      </c>
      <c r="AA46" s="27">
        <v>0</v>
      </c>
      <c r="AB46" s="202">
        <v>0</v>
      </c>
      <c r="AC46" s="47">
        <v>0</v>
      </c>
      <c r="AD46" s="47">
        <v>0</v>
      </c>
      <c r="AE46" s="47">
        <v>0</v>
      </c>
      <c r="AF46" s="47">
        <v>0</v>
      </c>
      <c r="AG46" s="47">
        <v>0</v>
      </c>
      <c r="AH46" s="47">
        <v>0</v>
      </c>
      <c r="AI46" s="56">
        <f t="shared" si="4"/>
        <v>16.300000000000004</v>
      </c>
      <c r="AJ46" s="50">
        <f t="shared" si="5"/>
        <v>-88.390313390313395</v>
      </c>
      <c r="AK46" s="51" t="s">
        <v>56</v>
      </c>
      <c r="AL46" s="52">
        <v>63.5</v>
      </c>
      <c r="AM46" s="140">
        <f t="shared" si="2"/>
        <v>47.199999999999996</v>
      </c>
      <c r="AN46" s="27">
        <v>16.3</v>
      </c>
      <c r="AO46" s="52">
        <f t="shared" si="3"/>
        <v>0</v>
      </c>
    </row>
    <row r="47" spans="1:41">
      <c r="A47" s="47">
        <v>46</v>
      </c>
      <c r="B47" s="48" t="s">
        <v>45</v>
      </c>
      <c r="C47" s="49">
        <v>164.1</v>
      </c>
      <c r="D47" s="126">
        <v>2.7</v>
      </c>
      <c r="E47" s="126">
        <v>0</v>
      </c>
      <c r="F47" s="193">
        <v>4.2</v>
      </c>
      <c r="G47" s="126">
        <v>0</v>
      </c>
      <c r="H47" s="196">
        <v>0</v>
      </c>
      <c r="I47" s="197">
        <v>0</v>
      </c>
      <c r="J47" s="198">
        <v>0</v>
      </c>
      <c r="K47" s="193">
        <v>0</v>
      </c>
      <c r="L47" s="126">
        <v>0</v>
      </c>
      <c r="M47" s="126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0.1</v>
      </c>
      <c r="S47" s="27">
        <v>0.1</v>
      </c>
      <c r="T47" s="27">
        <v>0.7</v>
      </c>
      <c r="U47" s="27">
        <v>3.9</v>
      </c>
      <c r="V47" s="27">
        <v>0</v>
      </c>
      <c r="W47" s="27">
        <v>0.1</v>
      </c>
      <c r="X47" s="27">
        <v>0</v>
      </c>
      <c r="Y47" s="27">
        <v>0</v>
      </c>
      <c r="Z47" s="27">
        <v>0</v>
      </c>
      <c r="AA47" s="27">
        <v>0</v>
      </c>
      <c r="AB47" s="202">
        <v>0</v>
      </c>
      <c r="AC47" s="47">
        <v>0</v>
      </c>
      <c r="AD47" s="47">
        <v>0</v>
      </c>
      <c r="AE47" s="47">
        <v>0</v>
      </c>
      <c r="AF47" s="47">
        <v>0</v>
      </c>
      <c r="AG47" s="47">
        <v>0</v>
      </c>
      <c r="AH47" s="47">
        <v>0</v>
      </c>
      <c r="AI47" s="56">
        <f t="shared" si="4"/>
        <v>11.799999999999999</v>
      </c>
      <c r="AJ47" s="50">
        <f t="shared" si="5"/>
        <v>-92.809262644728818</v>
      </c>
      <c r="AK47" s="51" t="s">
        <v>57</v>
      </c>
      <c r="AL47" s="52">
        <v>49.8</v>
      </c>
      <c r="AM47" s="140">
        <f t="shared" si="2"/>
        <v>38</v>
      </c>
      <c r="AN47" s="27">
        <v>11.8</v>
      </c>
      <c r="AO47" s="52">
        <f t="shared" si="3"/>
        <v>0</v>
      </c>
    </row>
    <row r="48" spans="1:41">
      <c r="A48" s="47">
        <v>47</v>
      </c>
      <c r="B48" s="48" t="s">
        <v>72</v>
      </c>
      <c r="C48" s="49">
        <v>139.5</v>
      </c>
      <c r="D48" s="126">
        <v>1.2</v>
      </c>
      <c r="E48" s="126">
        <v>0</v>
      </c>
      <c r="F48" s="193">
        <v>0</v>
      </c>
      <c r="G48" s="126">
        <v>0</v>
      </c>
      <c r="H48" s="196">
        <v>0</v>
      </c>
      <c r="I48" s="197">
        <v>0</v>
      </c>
      <c r="J48" s="198">
        <v>0</v>
      </c>
      <c r="K48" s="193">
        <v>0</v>
      </c>
      <c r="L48" s="126">
        <v>0</v>
      </c>
      <c r="M48" s="126">
        <v>0</v>
      </c>
      <c r="N48" s="27">
        <v>0</v>
      </c>
      <c r="O48" s="27">
        <v>0</v>
      </c>
      <c r="P48" s="27">
        <v>0</v>
      </c>
      <c r="Q48" s="27">
        <v>2.7</v>
      </c>
      <c r="R48" s="27">
        <v>4.5999999999999996</v>
      </c>
      <c r="S48" s="27">
        <v>2.7</v>
      </c>
      <c r="T48" s="27">
        <v>0</v>
      </c>
      <c r="U48" s="27">
        <v>9.3000000000000007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02">
        <v>0</v>
      </c>
      <c r="AC48" s="47">
        <v>0</v>
      </c>
      <c r="AD48" s="47">
        <v>0</v>
      </c>
      <c r="AE48" s="47">
        <v>0</v>
      </c>
      <c r="AF48" s="47">
        <v>0</v>
      </c>
      <c r="AG48" s="47">
        <v>0</v>
      </c>
      <c r="AH48" s="47">
        <v>0</v>
      </c>
      <c r="AI48" s="56">
        <f t="shared" si="4"/>
        <v>20.5</v>
      </c>
      <c r="AJ48" s="50">
        <f t="shared" si="5"/>
        <v>-85.304659498207883</v>
      </c>
      <c r="AK48" s="51" t="s">
        <v>57</v>
      </c>
      <c r="AL48" s="52">
        <v>124.5</v>
      </c>
      <c r="AM48" s="140">
        <f t="shared" si="2"/>
        <v>104</v>
      </c>
      <c r="AN48" s="27">
        <v>20.5</v>
      </c>
      <c r="AO48" s="52">
        <f t="shared" si="3"/>
        <v>0</v>
      </c>
    </row>
    <row r="49" spans="1:41">
      <c r="A49" s="47">
        <v>48</v>
      </c>
      <c r="B49" s="48" t="s">
        <v>71</v>
      </c>
      <c r="C49" s="49">
        <v>135.69999999999999</v>
      </c>
      <c r="D49" s="126">
        <v>0</v>
      </c>
      <c r="E49" s="126">
        <v>0</v>
      </c>
      <c r="F49" s="193">
        <v>0</v>
      </c>
      <c r="G49" s="126">
        <v>0</v>
      </c>
      <c r="H49" s="196">
        <v>0</v>
      </c>
      <c r="I49" s="197">
        <v>0</v>
      </c>
      <c r="J49" s="198">
        <v>0</v>
      </c>
      <c r="K49" s="193">
        <v>0</v>
      </c>
      <c r="L49" s="126">
        <v>0</v>
      </c>
      <c r="M49" s="126">
        <v>0</v>
      </c>
      <c r="N49" s="27">
        <v>0</v>
      </c>
      <c r="O49" s="27">
        <v>0</v>
      </c>
      <c r="P49" s="27">
        <v>0</v>
      </c>
      <c r="Q49" s="27">
        <v>2.6</v>
      </c>
      <c r="R49" s="27">
        <v>1.1000000000000001</v>
      </c>
      <c r="S49" s="27">
        <v>7.7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02">
        <v>0</v>
      </c>
      <c r="AC49" s="47">
        <v>0</v>
      </c>
      <c r="AD49" s="47">
        <v>0</v>
      </c>
      <c r="AE49" s="47">
        <v>0</v>
      </c>
      <c r="AF49" s="47">
        <v>0</v>
      </c>
      <c r="AG49" s="47">
        <v>0</v>
      </c>
      <c r="AH49" s="47">
        <v>0</v>
      </c>
      <c r="AI49" s="56">
        <f t="shared" si="4"/>
        <v>11.4</v>
      </c>
      <c r="AJ49" s="50">
        <f t="shared" si="5"/>
        <v>-91.599115696389092</v>
      </c>
      <c r="AK49" s="51" t="s">
        <v>81</v>
      </c>
      <c r="AL49" s="52">
        <v>87.6</v>
      </c>
      <c r="AM49" s="140">
        <f t="shared" si="2"/>
        <v>76.199999999999989</v>
      </c>
      <c r="AN49" s="27">
        <v>11.4</v>
      </c>
      <c r="AO49" s="52">
        <f t="shared" si="3"/>
        <v>0</v>
      </c>
    </row>
    <row r="50" spans="1:41">
      <c r="A50" s="47">
        <v>49</v>
      </c>
      <c r="B50" s="48" t="s">
        <v>48</v>
      </c>
      <c r="C50" s="49">
        <v>141.6</v>
      </c>
      <c r="D50" s="126">
        <v>19.7</v>
      </c>
      <c r="E50" s="126">
        <v>0.1</v>
      </c>
      <c r="F50" s="193">
        <v>0</v>
      </c>
      <c r="G50" s="126">
        <v>11.7</v>
      </c>
      <c r="H50" s="196">
        <v>0</v>
      </c>
      <c r="I50" s="197">
        <v>0</v>
      </c>
      <c r="J50" s="198">
        <v>0</v>
      </c>
      <c r="K50" s="193">
        <v>0</v>
      </c>
      <c r="L50" s="126">
        <v>0</v>
      </c>
      <c r="M50" s="126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10.4</v>
      </c>
      <c r="U50" s="27">
        <v>5.0999999999999996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02">
        <v>0.1</v>
      </c>
      <c r="AC50" s="47">
        <v>0</v>
      </c>
      <c r="AD50" s="47">
        <v>0</v>
      </c>
      <c r="AE50" s="47">
        <v>0</v>
      </c>
      <c r="AF50" s="47">
        <v>0</v>
      </c>
      <c r="AG50" s="47">
        <v>0</v>
      </c>
      <c r="AH50" s="47">
        <v>0</v>
      </c>
      <c r="AI50" s="56">
        <f t="shared" si="4"/>
        <v>47.1</v>
      </c>
      <c r="AJ50" s="50">
        <f t="shared" si="5"/>
        <v>-66.737288135593218</v>
      </c>
      <c r="AK50" s="51" t="s">
        <v>56</v>
      </c>
      <c r="AL50" s="52">
        <v>47.1</v>
      </c>
      <c r="AM50" s="140">
        <f t="shared" si="2"/>
        <v>0</v>
      </c>
      <c r="AN50" s="27">
        <v>47.1</v>
      </c>
      <c r="AO50" s="52">
        <f t="shared" si="3"/>
        <v>0</v>
      </c>
    </row>
    <row r="51" spans="1:41">
      <c r="A51" s="47">
        <v>50</v>
      </c>
      <c r="B51" s="48" t="s">
        <v>49</v>
      </c>
      <c r="C51" s="49">
        <v>154.9</v>
      </c>
      <c r="D51" s="126">
        <v>0</v>
      </c>
      <c r="E51" s="126">
        <v>0</v>
      </c>
      <c r="F51" s="193">
        <v>0</v>
      </c>
      <c r="G51" s="126">
        <v>0</v>
      </c>
      <c r="H51" s="196">
        <v>0</v>
      </c>
      <c r="I51" s="197">
        <v>12.2</v>
      </c>
      <c r="J51" s="198">
        <v>0</v>
      </c>
      <c r="K51" s="193">
        <v>0</v>
      </c>
      <c r="L51" s="126">
        <v>0</v>
      </c>
      <c r="M51" s="126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0.7</v>
      </c>
      <c r="S51" s="27">
        <v>0</v>
      </c>
      <c r="T51" s="27">
        <v>1.3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02">
        <v>0</v>
      </c>
      <c r="AC51" s="47">
        <v>0</v>
      </c>
      <c r="AD51" s="47">
        <v>0</v>
      </c>
      <c r="AE51" s="47">
        <v>0</v>
      </c>
      <c r="AF51" s="47">
        <v>0</v>
      </c>
      <c r="AG51" s="47">
        <v>0</v>
      </c>
      <c r="AH51" s="47">
        <v>0</v>
      </c>
      <c r="AI51" s="56">
        <f t="shared" si="4"/>
        <v>14.2</v>
      </c>
      <c r="AJ51" s="50">
        <f t="shared" si="5"/>
        <v>-90.832795351839891</v>
      </c>
      <c r="AK51" s="51" t="s">
        <v>81</v>
      </c>
      <c r="AL51" s="52">
        <v>116.5</v>
      </c>
      <c r="AM51" s="140">
        <f t="shared" si="2"/>
        <v>102.3</v>
      </c>
      <c r="AN51" s="27">
        <v>14.2</v>
      </c>
      <c r="AO51" s="52">
        <f t="shared" si="3"/>
        <v>0</v>
      </c>
    </row>
    <row r="52" spans="1:41">
      <c r="A52" s="47">
        <v>51</v>
      </c>
      <c r="B52" s="47" t="s">
        <v>53</v>
      </c>
      <c r="C52" s="47">
        <f>SUM(C2:C51)</f>
        <v>8133.8999999999987</v>
      </c>
      <c r="D52" s="47">
        <f t="shared" ref="D52:AH52" si="6">SUM(D2:D51)</f>
        <v>163.19999999999996</v>
      </c>
      <c r="E52" s="47">
        <f t="shared" si="6"/>
        <v>7.9</v>
      </c>
      <c r="F52" s="47">
        <f t="shared" si="6"/>
        <v>5.2</v>
      </c>
      <c r="G52" s="47">
        <f t="shared" si="6"/>
        <v>16.7</v>
      </c>
      <c r="H52" s="47">
        <f t="shared" si="6"/>
        <v>79.09999999999998</v>
      </c>
      <c r="I52" s="197">
        <f t="shared" si="6"/>
        <v>38.5</v>
      </c>
      <c r="J52" s="197">
        <f t="shared" si="6"/>
        <v>0.5</v>
      </c>
      <c r="K52" s="197">
        <f t="shared" si="6"/>
        <v>0.3</v>
      </c>
      <c r="L52" s="47">
        <f t="shared" si="6"/>
        <v>0</v>
      </c>
      <c r="M52" s="47">
        <f t="shared" si="6"/>
        <v>0</v>
      </c>
      <c r="N52" s="47">
        <f t="shared" si="6"/>
        <v>0</v>
      </c>
      <c r="O52" s="47">
        <f t="shared" si="6"/>
        <v>0</v>
      </c>
      <c r="P52" s="47">
        <f t="shared" si="6"/>
        <v>0</v>
      </c>
      <c r="Q52" s="47">
        <f t="shared" si="6"/>
        <v>40.000000000000007</v>
      </c>
      <c r="R52" s="47">
        <f t="shared" si="6"/>
        <v>167.89999999999998</v>
      </c>
      <c r="S52" s="47">
        <f t="shared" si="6"/>
        <v>165.09999999999997</v>
      </c>
      <c r="T52" s="47">
        <f t="shared" si="6"/>
        <v>199.50000000000003</v>
      </c>
      <c r="U52" s="47">
        <f t="shared" si="6"/>
        <v>418.2</v>
      </c>
      <c r="V52" s="47">
        <f t="shared" si="6"/>
        <v>12.7</v>
      </c>
      <c r="W52" s="47">
        <f t="shared" si="6"/>
        <v>0.6</v>
      </c>
      <c r="X52" s="47">
        <f t="shared" si="6"/>
        <v>0</v>
      </c>
      <c r="Y52" s="47">
        <f t="shared" si="6"/>
        <v>0</v>
      </c>
      <c r="Z52" s="47">
        <f t="shared" si="6"/>
        <v>0</v>
      </c>
      <c r="AA52" s="47">
        <f t="shared" ref="AA52:AC52" si="7">SUM(AA2:AA51)</f>
        <v>0</v>
      </c>
      <c r="AB52" s="47">
        <f t="shared" si="7"/>
        <v>0.79999999999999993</v>
      </c>
      <c r="AC52" s="47">
        <f t="shared" si="7"/>
        <v>0</v>
      </c>
      <c r="AD52" s="47">
        <f t="shared" si="6"/>
        <v>0</v>
      </c>
      <c r="AE52" s="47">
        <f t="shared" si="6"/>
        <v>0</v>
      </c>
      <c r="AF52" s="47">
        <f t="shared" si="6"/>
        <v>0</v>
      </c>
      <c r="AG52" s="47">
        <f t="shared" si="6"/>
        <v>0</v>
      </c>
      <c r="AH52" s="47">
        <f t="shared" si="6"/>
        <v>0</v>
      </c>
      <c r="AI52" s="47">
        <f t="shared" ref="AI52" si="8">SUM(AI2:AI51)</f>
        <v>1316.2</v>
      </c>
      <c r="AJ52" s="50">
        <f t="shared" si="5"/>
        <v>-83.818340525455199</v>
      </c>
      <c r="AK52" s="47" t="s">
        <v>57</v>
      </c>
      <c r="AL52" s="131"/>
    </row>
    <row r="53" spans="1:41">
      <c r="A53" s="47">
        <v>52</v>
      </c>
      <c r="B53" s="47" t="s">
        <v>54</v>
      </c>
      <c r="C53" s="62">
        <f>C52/50</f>
        <v>162.67799999999997</v>
      </c>
      <c r="D53" s="129">
        <f t="shared" ref="D53:F53" si="9">D52/50</f>
        <v>3.2639999999999993</v>
      </c>
      <c r="E53" s="129">
        <f t="shared" ref="E53" si="10">E52/50</f>
        <v>0.158</v>
      </c>
      <c r="F53" s="129">
        <f t="shared" si="9"/>
        <v>0.10400000000000001</v>
      </c>
      <c r="G53" s="129">
        <f t="shared" ref="G53:K53" si="11">G52/50</f>
        <v>0.33399999999999996</v>
      </c>
      <c r="H53" s="129">
        <f t="shared" si="11"/>
        <v>1.5819999999999996</v>
      </c>
      <c r="I53" s="189">
        <f t="shared" si="11"/>
        <v>0.77</v>
      </c>
      <c r="J53" s="189">
        <f t="shared" si="11"/>
        <v>0.01</v>
      </c>
      <c r="K53" s="189">
        <f t="shared" si="11"/>
        <v>6.0000000000000001E-3</v>
      </c>
      <c r="L53" s="129">
        <f t="shared" ref="L53" si="12">L52/50</f>
        <v>0</v>
      </c>
      <c r="M53" s="129">
        <f t="shared" ref="M53:W53" si="13">M52/50</f>
        <v>0</v>
      </c>
      <c r="N53" s="129">
        <f t="shared" si="13"/>
        <v>0</v>
      </c>
      <c r="O53" s="129">
        <f t="shared" si="13"/>
        <v>0</v>
      </c>
      <c r="P53" s="129">
        <f t="shared" si="13"/>
        <v>0</v>
      </c>
      <c r="Q53" s="129">
        <f t="shared" si="13"/>
        <v>0.80000000000000016</v>
      </c>
      <c r="R53" s="129">
        <f t="shared" si="13"/>
        <v>3.3579999999999997</v>
      </c>
      <c r="S53" s="129">
        <f t="shared" si="13"/>
        <v>3.3019999999999992</v>
      </c>
      <c r="T53" s="129">
        <f t="shared" si="13"/>
        <v>3.9900000000000007</v>
      </c>
      <c r="U53" s="129">
        <f t="shared" si="13"/>
        <v>8.363999999999999</v>
      </c>
      <c r="V53" s="129">
        <f t="shared" si="13"/>
        <v>0.254</v>
      </c>
      <c r="W53" s="129">
        <f t="shared" si="13"/>
        <v>1.2E-2</v>
      </c>
      <c r="X53" s="129">
        <f t="shared" ref="X53" si="14">X52/50</f>
        <v>0</v>
      </c>
      <c r="Y53" s="129">
        <f t="shared" ref="Y53" si="15">Y52/50</f>
        <v>0</v>
      </c>
      <c r="Z53" s="129">
        <f t="shared" ref="Z53" si="16">Z52/50</f>
        <v>0</v>
      </c>
      <c r="AA53" s="129">
        <f t="shared" ref="AA53:AC53" si="17">AA52/50</f>
        <v>0</v>
      </c>
      <c r="AB53" s="129">
        <f t="shared" si="17"/>
        <v>1.6E-2</v>
      </c>
      <c r="AC53" s="129">
        <f t="shared" si="17"/>
        <v>0</v>
      </c>
      <c r="AD53" s="129">
        <f t="shared" ref="AD53:AF53" si="18">AD52/50</f>
        <v>0</v>
      </c>
      <c r="AE53" s="129">
        <f t="shared" si="18"/>
        <v>0</v>
      </c>
      <c r="AF53" s="129">
        <f t="shared" si="18"/>
        <v>0</v>
      </c>
      <c r="AG53" s="129">
        <f t="shared" ref="AG53:AH53" si="19">AG52/50</f>
        <v>0</v>
      </c>
      <c r="AH53" s="129">
        <f t="shared" si="19"/>
        <v>0</v>
      </c>
      <c r="AI53" s="62">
        <f t="shared" ref="AI53" si="20">AI52/50</f>
        <v>26.324000000000002</v>
      </c>
      <c r="AJ53" s="50">
        <f t="shared" si="5"/>
        <v>-83.818340525455199</v>
      </c>
      <c r="AK53" s="62" t="s">
        <v>57</v>
      </c>
      <c r="AL53" s="131"/>
    </row>
    <row r="54" spans="1:41">
      <c r="S54" s="132"/>
      <c r="AI54" s="56"/>
      <c r="AL54" s="134"/>
    </row>
    <row r="56" spans="1:41">
      <c r="AB56" s="52">
        <f>317/50</f>
        <v>6.34</v>
      </c>
    </row>
    <row r="57" spans="1:41" ht="45">
      <c r="I57" s="27">
        <v>11</v>
      </c>
      <c r="J57" s="28" t="s">
        <v>122</v>
      </c>
      <c r="K57" s="28" t="s">
        <v>0</v>
      </c>
      <c r="L57" s="27">
        <v>0</v>
      </c>
      <c r="W57" s="27">
        <v>611</v>
      </c>
      <c r="X57" s="28" t="s">
        <v>122</v>
      </c>
      <c r="Y57" s="28" t="s">
        <v>0</v>
      </c>
      <c r="Z57" s="27">
        <v>1.3</v>
      </c>
    </row>
    <row r="58" spans="1:41" ht="30">
      <c r="I58" s="27">
        <v>622</v>
      </c>
      <c r="J58" s="28" t="s">
        <v>122</v>
      </c>
      <c r="K58" s="28" t="s">
        <v>1</v>
      </c>
      <c r="L58" s="27">
        <v>0.2</v>
      </c>
      <c r="W58" s="27">
        <v>622</v>
      </c>
      <c r="X58" s="28" t="s">
        <v>122</v>
      </c>
      <c r="Y58" s="28" t="s">
        <v>1</v>
      </c>
      <c r="Z58" s="27">
        <v>29.4</v>
      </c>
    </row>
    <row r="59" spans="1:41" ht="30">
      <c r="I59" s="27">
        <v>634</v>
      </c>
      <c r="J59" s="28" t="s">
        <v>122</v>
      </c>
      <c r="K59" s="28" t="s">
        <v>2</v>
      </c>
      <c r="L59" s="27">
        <v>5.0999999999999996</v>
      </c>
      <c r="W59" s="27">
        <v>634</v>
      </c>
      <c r="X59" s="28" t="s">
        <v>122</v>
      </c>
      <c r="Y59" s="28" t="s">
        <v>2</v>
      </c>
      <c r="Z59" s="27">
        <v>33.6</v>
      </c>
    </row>
    <row r="60" spans="1:41" ht="30">
      <c r="I60" s="27">
        <v>645</v>
      </c>
      <c r="J60" s="28" t="s">
        <v>122</v>
      </c>
      <c r="K60" s="28" t="s">
        <v>3</v>
      </c>
      <c r="L60" s="27">
        <v>0</v>
      </c>
      <c r="W60" s="27">
        <v>645</v>
      </c>
      <c r="X60" s="28" t="s">
        <v>122</v>
      </c>
      <c r="Y60" s="28" t="s">
        <v>3</v>
      </c>
      <c r="Z60" s="27">
        <v>109.3</v>
      </c>
    </row>
    <row r="61" spans="1:41" ht="30">
      <c r="I61" s="27">
        <v>626</v>
      </c>
      <c r="J61" s="28" t="s">
        <v>122</v>
      </c>
      <c r="K61" s="28" t="s">
        <v>4</v>
      </c>
      <c r="L61" s="27">
        <v>0.1</v>
      </c>
      <c r="W61" s="27">
        <v>626</v>
      </c>
      <c r="X61" s="28" t="s">
        <v>122</v>
      </c>
      <c r="Y61" s="28" t="s">
        <v>4</v>
      </c>
      <c r="Z61" s="27">
        <v>14</v>
      </c>
    </row>
    <row r="62" spans="1:41" ht="30">
      <c r="I62" s="27">
        <v>632</v>
      </c>
      <c r="J62" s="28" t="s">
        <v>122</v>
      </c>
      <c r="K62" s="28" t="s">
        <v>5</v>
      </c>
      <c r="L62" s="27">
        <v>0.2</v>
      </c>
      <c r="W62" s="27">
        <v>632</v>
      </c>
      <c r="X62" s="28" t="s">
        <v>122</v>
      </c>
      <c r="Y62" s="28" t="s">
        <v>5</v>
      </c>
      <c r="Z62" s="27">
        <v>7.7</v>
      </c>
    </row>
    <row r="63" spans="1:41" ht="30">
      <c r="I63" s="27">
        <v>605</v>
      </c>
      <c r="J63" s="28" t="s">
        <v>122</v>
      </c>
      <c r="K63" s="28" t="s">
        <v>6</v>
      </c>
      <c r="L63" s="27">
        <v>0</v>
      </c>
      <c r="W63" s="27">
        <v>605</v>
      </c>
      <c r="X63" s="28" t="s">
        <v>122</v>
      </c>
      <c r="Y63" s="28" t="s">
        <v>6</v>
      </c>
      <c r="Z63" s="27">
        <v>30.7</v>
      </c>
    </row>
    <row r="64" spans="1:41">
      <c r="I64" s="27">
        <v>624</v>
      </c>
      <c r="J64" s="28" t="s">
        <v>122</v>
      </c>
      <c r="K64" s="28" t="s">
        <v>7</v>
      </c>
      <c r="L64" s="27">
        <v>0</v>
      </c>
      <c r="W64" s="27">
        <v>624</v>
      </c>
      <c r="X64" s="28" t="s">
        <v>122</v>
      </c>
      <c r="Y64" s="28" t="s">
        <v>7</v>
      </c>
      <c r="Z64" s="27">
        <v>17.899999999999999</v>
      </c>
    </row>
    <row r="65" spans="9:26" ht="45">
      <c r="I65" s="27">
        <v>609</v>
      </c>
      <c r="J65" s="28" t="s">
        <v>122</v>
      </c>
      <c r="K65" s="28" t="s">
        <v>8</v>
      </c>
      <c r="L65" s="27">
        <v>1.2</v>
      </c>
      <c r="W65" s="27">
        <v>609</v>
      </c>
      <c r="X65" s="28" t="s">
        <v>122</v>
      </c>
      <c r="Y65" s="28" t="s">
        <v>8</v>
      </c>
      <c r="Z65" s="27">
        <v>9.4</v>
      </c>
    </row>
    <row r="66" spans="9:26" ht="45">
      <c r="I66" s="27">
        <v>612</v>
      </c>
      <c r="J66" s="28" t="s">
        <v>122</v>
      </c>
      <c r="K66" s="28" t="s">
        <v>9</v>
      </c>
      <c r="L66" s="27">
        <v>0</v>
      </c>
      <c r="W66" s="27">
        <v>612</v>
      </c>
      <c r="X66" s="28" t="s">
        <v>122</v>
      </c>
      <c r="Y66" s="28" t="s">
        <v>9</v>
      </c>
      <c r="Z66" s="27">
        <v>18.899999999999999</v>
      </c>
    </row>
    <row r="67" spans="9:26" ht="30">
      <c r="I67" s="27">
        <v>621</v>
      </c>
      <c r="J67" s="28" t="s">
        <v>122</v>
      </c>
      <c r="K67" s="28" t="s">
        <v>10</v>
      </c>
      <c r="L67" s="27">
        <v>0</v>
      </c>
      <c r="W67" s="27">
        <v>621</v>
      </c>
      <c r="X67" s="28" t="s">
        <v>122</v>
      </c>
      <c r="Y67" s="28" t="s">
        <v>10</v>
      </c>
      <c r="Z67" s="27">
        <v>0.3</v>
      </c>
    </row>
    <row r="68" spans="9:26" ht="30">
      <c r="I68" s="27">
        <v>631</v>
      </c>
      <c r="J68" s="28" t="s">
        <v>122</v>
      </c>
      <c r="K68" s="28" t="s">
        <v>11</v>
      </c>
      <c r="L68" s="27">
        <v>0.7</v>
      </c>
      <c r="W68" s="27">
        <v>631</v>
      </c>
      <c r="X68" s="28" t="s">
        <v>122</v>
      </c>
      <c r="Y68" s="28" t="s">
        <v>11</v>
      </c>
      <c r="Z68" s="27">
        <v>28.9</v>
      </c>
    </row>
    <row r="69" spans="9:26" ht="30">
      <c r="I69" s="27">
        <v>642</v>
      </c>
      <c r="J69" s="28" t="s">
        <v>122</v>
      </c>
      <c r="K69" s="28" t="s">
        <v>12</v>
      </c>
      <c r="L69" s="27">
        <v>0</v>
      </c>
      <c r="W69" s="27">
        <v>642</v>
      </c>
      <c r="X69" s="28" t="s">
        <v>122</v>
      </c>
      <c r="Y69" s="28" t="s">
        <v>12</v>
      </c>
      <c r="Z69" s="27">
        <v>20.6</v>
      </c>
    </row>
    <row r="70" spans="9:26" ht="30">
      <c r="I70" s="27">
        <v>643</v>
      </c>
      <c r="J70" s="28" t="s">
        <v>122</v>
      </c>
      <c r="K70" s="28" t="s">
        <v>13</v>
      </c>
      <c r="L70" s="27">
        <v>3.1</v>
      </c>
      <c r="W70" s="27">
        <v>643</v>
      </c>
      <c r="X70" s="28" t="s">
        <v>122</v>
      </c>
      <c r="Y70" s="28" t="s">
        <v>13</v>
      </c>
      <c r="Z70" s="27">
        <v>9</v>
      </c>
    </row>
    <row r="71" spans="9:26">
      <c r="I71" s="27">
        <v>638</v>
      </c>
      <c r="J71" s="28" t="s">
        <v>122</v>
      </c>
      <c r="K71" s="28" t="s">
        <v>14</v>
      </c>
      <c r="L71" s="27">
        <v>21.1</v>
      </c>
      <c r="W71" s="27">
        <v>638</v>
      </c>
      <c r="X71" s="28" t="s">
        <v>122</v>
      </c>
      <c r="Y71" s="28" t="s">
        <v>14</v>
      </c>
      <c r="Z71" s="27">
        <v>42.1</v>
      </c>
    </row>
    <row r="72" spans="9:26" ht="30">
      <c r="I72" s="27">
        <v>608</v>
      </c>
      <c r="J72" s="28" t="s">
        <v>122</v>
      </c>
      <c r="K72" s="28" t="s">
        <v>15</v>
      </c>
      <c r="L72" s="27">
        <v>0</v>
      </c>
      <c r="W72" s="27">
        <v>608</v>
      </c>
      <c r="X72" s="28" t="s">
        <v>122</v>
      </c>
      <c r="Y72" s="28" t="s">
        <v>15</v>
      </c>
      <c r="Z72" s="27">
        <v>9.4</v>
      </c>
    </row>
    <row r="73" spans="9:26" ht="30">
      <c r="I73" s="27">
        <v>601</v>
      </c>
      <c r="J73" s="28" t="s">
        <v>122</v>
      </c>
      <c r="K73" s="28" t="s">
        <v>16</v>
      </c>
      <c r="L73" s="27">
        <v>0</v>
      </c>
      <c r="W73" s="27">
        <v>601</v>
      </c>
      <c r="X73" s="28" t="s">
        <v>122</v>
      </c>
      <c r="Y73" s="28" t="s">
        <v>16</v>
      </c>
      <c r="Z73" s="27">
        <v>19.600000000000001</v>
      </c>
    </row>
    <row r="74" spans="9:26" ht="30">
      <c r="I74" s="27">
        <v>648</v>
      </c>
      <c r="J74" s="28" t="s">
        <v>122</v>
      </c>
      <c r="K74" s="28" t="s">
        <v>17</v>
      </c>
      <c r="L74" s="27">
        <v>0</v>
      </c>
      <c r="W74" s="27">
        <v>648</v>
      </c>
      <c r="X74" s="28" t="s">
        <v>122</v>
      </c>
      <c r="Y74" s="28" t="s">
        <v>17</v>
      </c>
      <c r="Z74" s="27">
        <v>23.2</v>
      </c>
    </row>
    <row r="75" spans="9:26" ht="30">
      <c r="I75" s="27">
        <v>649</v>
      </c>
      <c r="J75" s="28" t="s">
        <v>122</v>
      </c>
      <c r="K75" s="28" t="s">
        <v>18</v>
      </c>
      <c r="L75" s="27">
        <v>0.3</v>
      </c>
      <c r="W75" s="27">
        <v>649</v>
      </c>
      <c r="X75" s="28" t="s">
        <v>122</v>
      </c>
      <c r="Y75" s="28" t="s">
        <v>18</v>
      </c>
      <c r="Z75" s="27">
        <v>3.9</v>
      </c>
    </row>
    <row r="76" spans="9:26" ht="45">
      <c r="I76" s="27">
        <v>606</v>
      </c>
      <c r="J76" s="28" t="s">
        <v>122</v>
      </c>
      <c r="K76" s="28" t="s">
        <v>76</v>
      </c>
      <c r="L76" s="27">
        <v>0</v>
      </c>
      <c r="W76" s="27">
        <v>606</v>
      </c>
      <c r="X76" s="28" t="s">
        <v>122</v>
      </c>
      <c r="Y76" s="28" t="s">
        <v>76</v>
      </c>
      <c r="Z76" s="27">
        <v>75</v>
      </c>
    </row>
    <row r="77" spans="9:26" ht="30">
      <c r="I77" s="27">
        <v>620</v>
      </c>
      <c r="J77" s="28" t="s">
        <v>122</v>
      </c>
      <c r="K77" s="28" t="s">
        <v>20</v>
      </c>
      <c r="L77" s="27">
        <v>0</v>
      </c>
      <c r="W77" s="27">
        <v>620</v>
      </c>
      <c r="X77" s="28" t="s">
        <v>122</v>
      </c>
      <c r="Y77" s="28" t="s">
        <v>20</v>
      </c>
      <c r="Z77" s="27">
        <v>14.9</v>
      </c>
    </row>
    <row r="78" spans="9:26">
      <c r="I78" s="27">
        <v>636</v>
      </c>
      <c r="J78" s="28" t="s">
        <v>122</v>
      </c>
      <c r="K78" s="28" t="s">
        <v>21</v>
      </c>
      <c r="L78" s="27">
        <v>17.399999999999999</v>
      </c>
      <c r="W78" s="27">
        <v>636</v>
      </c>
      <c r="X78" s="28" t="s">
        <v>122</v>
      </c>
      <c r="Y78" s="28" t="s">
        <v>21</v>
      </c>
      <c r="Z78" s="27">
        <v>22.2</v>
      </c>
    </row>
    <row r="79" spans="9:26" ht="30">
      <c r="I79" s="27">
        <v>650</v>
      </c>
      <c r="J79" s="28" t="s">
        <v>122</v>
      </c>
      <c r="K79" s="28" t="s">
        <v>22</v>
      </c>
      <c r="L79" s="27">
        <v>15</v>
      </c>
      <c r="W79" s="27">
        <v>650</v>
      </c>
      <c r="X79" s="28" t="s">
        <v>122</v>
      </c>
      <c r="Y79" s="28" t="s">
        <v>22</v>
      </c>
      <c r="Z79" s="27">
        <v>31.9</v>
      </c>
    </row>
    <row r="80" spans="9:26" ht="30">
      <c r="I80" s="27">
        <v>637</v>
      </c>
      <c r="J80" s="28" t="s">
        <v>122</v>
      </c>
      <c r="K80" s="28" t="s">
        <v>23</v>
      </c>
      <c r="L80" s="27">
        <v>41.5</v>
      </c>
      <c r="W80" s="27">
        <v>637</v>
      </c>
      <c r="X80" s="28" t="s">
        <v>122</v>
      </c>
      <c r="Y80" s="28" t="s">
        <v>23</v>
      </c>
      <c r="Z80" s="27">
        <v>74.5</v>
      </c>
    </row>
    <row r="81" spans="9:26" ht="30">
      <c r="I81" s="27">
        <v>647</v>
      </c>
      <c r="J81" s="28" t="s">
        <v>122</v>
      </c>
      <c r="K81" s="28" t="s">
        <v>24</v>
      </c>
      <c r="L81" s="27">
        <v>0.1</v>
      </c>
      <c r="W81" s="27">
        <v>647</v>
      </c>
      <c r="X81" s="28" t="s">
        <v>122</v>
      </c>
      <c r="Y81" s="28" t="s">
        <v>24</v>
      </c>
      <c r="Z81" s="27">
        <v>11.1</v>
      </c>
    </row>
    <row r="82" spans="9:26" ht="30">
      <c r="I82" s="27">
        <v>633</v>
      </c>
      <c r="J82" s="28" t="s">
        <v>122</v>
      </c>
      <c r="K82" s="28" t="s">
        <v>25</v>
      </c>
      <c r="L82" s="27">
        <v>0.3</v>
      </c>
      <c r="W82" s="27">
        <v>633</v>
      </c>
      <c r="X82" s="28" t="s">
        <v>122</v>
      </c>
      <c r="Y82" s="28" t="s">
        <v>25</v>
      </c>
      <c r="Z82" s="27">
        <v>40.5</v>
      </c>
    </row>
    <row r="83" spans="9:26">
      <c r="I83" s="27">
        <v>630</v>
      </c>
      <c r="J83" s="28" t="s">
        <v>122</v>
      </c>
      <c r="K83" s="28" t="s">
        <v>26</v>
      </c>
      <c r="L83" s="27">
        <v>0.3</v>
      </c>
      <c r="W83" s="27">
        <v>630</v>
      </c>
      <c r="X83" s="28" t="s">
        <v>122</v>
      </c>
      <c r="Y83" s="28" t="s">
        <v>26</v>
      </c>
      <c r="Z83" s="27">
        <v>13.1</v>
      </c>
    </row>
    <row r="84" spans="9:26" ht="30">
      <c r="I84" s="27">
        <v>646</v>
      </c>
      <c r="J84" s="28" t="s">
        <v>122</v>
      </c>
      <c r="K84" s="28" t="s">
        <v>27</v>
      </c>
      <c r="L84" s="27">
        <v>9.3000000000000007</v>
      </c>
      <c r="W84" s="27">
        <v>646</v>
      </c>
      <c r="X84" s="28" t="s">
        <v>122</v>
      </c>
      <c r="Y84" s="28" t="s">
        <v>27</v>
      </c>
      <c r="Z84" s="27">
        <v>28.9</v>
      </c>
    </row>
    <row r="85" spans="9:26" ht="30">
      <c r="I85" s="27">
        <v>625</v>
      </c>
      <c r="J85" s="28" t="s">
        <v>122</v>
      </c>
      <c r="K85" s="28" t="s">
        <v>28</v>
      </c>
      <c r="L85" s="27">
        <v>5.9</v>
      </c>
      <c r="W85" s="27">
        <v>625</v>
      </c>
      <c r="X85" s="28" t="s">
        <v>122</v>
      </c>
      <c r="Y85" s="28" t="s">
        <v>28</v>
      </c>
      <c r="Z85" s="27">
        <v>16</v>
      </c>
    </row>
    <row r="86" spans="9:26" ht="30">
      <c r="I86" s="27">
        <v>610</v>
      </c>
      <c r="J86" s="28" t="s">
        <v>122</v>
      </c>
      <c r="K86" s="28" t="s">
        <v>29</v>
      </c>
      <c r="L86" s="27">
        <v>0</v>
      </c>
      <c r="W86" s="27">
        <v>610</v>
      </c>
      <c r="X86" s="28" t="s">
        <v>122</v>
      </c>
      <c r="Y86" s="28" t="s">
        <v>29</v>
      </c>
      <c r="Z86" s="27">
        <v>45.1</v>
      </c>
    </row>
    <row r="87" spans="9:26" ht="30">
      <c r="I87" s="27">
        <v>635</v>
      </c>
      <c r="J87" s="28" t="s">
        <v>122</v>
      </c>
      <c r="K87" s="28" t="s">
        <v>30</v>
      </c>
      <c r="L87" s="27">
        <v>9.5</v>
      </c>
      <c r="W87" s="27">
        <v>635</v>
      </c>
      <c r="X87" s="28" t="s">
        <v>122</v>
      </c>
      <c r="Y87" s="28" t="s">
        <v>30</v>
      </c>
      <c r="Z87" s="27">
        <v>27.9</v>
      </c>
    </row>
    <row r="88" spans="9:26" ht="30">
      <c r="I88" s="27">
        <v>604</v>
      </c>
      <c r="J88" s="28" t="s">
        <v>122</v>
      </c>
      <c r="K88" s="28" t="s">
        <v>31</v>
      </c>
      <c r="L88" s="27">
        <v>0</v>
      </c>
      <c r="W88" s="27">
        <v>604</v>
      </c>
      <c r="X88" s="28" t="s">
        <v>122</v>
      </c>
      <c r="Y88" s="28" t="s">
        <v>31</v>
      </c>
      <c r="Z88" s="27">
        <v>69.7</v>
      </c>
    </row>
    <row r="89" spans="9:26" ht="30">
      <c r="I89" s="27">
        <v>641</v>
      </c>
      <c r="J89" s="28" t="s">
        <v>122</v>
      </c>
      <c r="K89" s="28" t="s">
        <v>32</v>
      </c>
      <c r="L89" s="27">
        <v>0</v>
      </c>
      <c r="W89" s="27">
        <v>641</v>
      </c>
      <c r="X89" s="28" t="s">
        <v>122</v>
      </c>
      <c r="Y89" s="28" t="s">
        <v>32</v>
      </c>
      <c r="Z89" s="27">
        <v>22.7</v>
      </c>
    </row>
    <row r="90" spans="9:26">
      <c r="I90" s="27">
        <v>623</v>
      </c>
      <c r="J90" s="28" t="s">
        <v>122</v>
      </c>
      <c r="K90" s="28" t="s">
        <v>33</v>
      </c>
      <c r="L90" s="27">
        <v>25.5</v>
      </c>
      <c r="W90" s="27">
        <v>623</v>
      </c>
      <c r="X90" s="28" t="s">
        <v>122</v>
      </c>
      <c r="Y90" s="28" t="s">
        <v>33</v>
      </c>
      <c r="Z90" s="27">
        <v>35.1</v>
      </c>
    </row>
    <row r="91" spans="9:26" ht="30">
      <c r="I91" s="27">
        <v>639</v>
      </c>
      <c r="J91" s="28" t="s">
        <v>122</v>
      </c>
      <c r="K91" s="28" t="s">
        <v>34</v>
      </c>
      <c r="L91" s="27">
        <v>3.9</v>
      </c>
      <c r="W91" s="27">
        <v>639</v>
      </c>
      <c r="X91" s="28" t="s">
        <v>122</v>
      </c>
      <c r="Y91" s="28" t="s">
        <v>34</v>
      </c>
      <c r="Z91" s="27">
        <v>14.9</v>
      </c>
    </row>
    <row r="92" spans="9:26" ht="45">
      <c r="I92" s="27">
        <v>629</v>
      </c>
      <c r="J92" s="28" t="s">
        <v>122</v>
      </c>
      <c r="K92" s="28" t="s">
        <v>35</v>
      </c>
      <c r="L92" s="27">
        <v>0</v>
      </c>
      <c r="W92" s="27">
        <v>629</v>
      </c>
      <c r="X92" s="28" t="s">
        <v>122</v>
      </c>
      <c r="Y92" s="28" t="s">
        <v>35</v>
      </c>
      <c r="Z92" s="27">
        <v>25.1</v>
      </c>
    </row>
    <row r="93" spans="9:26">
      <c r="I93" s="27">
        <v>644</v>
      </c>
      <c r="J93" s="28" t="s">
        <v>122</v>
      </c>
      <c r="K93" s="28" t="s">
        <v>36</v>
      </c>
      <c r="L93" s="27">
        <v>0.6</v>
      </c>
      <c r="W93" s="27">
        <v>644</v>
      </c>
      <c r="X93" s="28" t="s">
        <v>122</v>
      </c>
      <c r="Y93" s="28" t="s">
        <v>36</v>
      </c>
      <c r="Z93" s="27">
        <v>44.2</v>
      </c>
    </row>
    <row r="94" spans="9:26" ht="30">
      <c r="I94" s="27">
        <v>640</v>
      </c>
      <c r="J94" s="28" t="s">
        <v>122</v>
      </c>
      <c r="K94" s="28" t="s">
        <v>37</v>
      </c>
      <c r="L94" s="27">
        <v>0</v>
      </c>
      <c r="W94" s="27">
        <v>640</v>
      </c>
      <c r="X94" s="28" t="s">
        <v>122</v>
      </c>
      <c r="Y94" s="28" t="s">
        <v>37</v>
      </c>
      <c r="Z94" s="27">
        <v>33.700000000000003</v>
      </c>
    </row>
    <row r="95" spans="9:26" ht="30">
      <c r="I95" s="27">
        <v>618</v>
      </c>
      <c r="J95" s="28" t="s">
        <v>122</v>
      </c>
      <c r="K95" s="28" t="s">
        <v>38</v>
      </c>
      <c r="L95" s="27">
        <v>0.1</v>
      </c>
      <c r="W95" s="27">
        <v>618</v>
      </c>
      <c r="X95" s="28" t="s">
        <v>122</v>
      </c>
      <c r="Y95" s="28" t="s">
        <v>38</v>
      </c>
      <c r="Z95" s="27">
        <v>30</v>
      </c>
    </row>
    <row r="96" spans="9:26" ht="45">
      <c r="I96" s="27">
        <v>603</v>
      </c>
      <c r="J96" s="28" t="s">
        <v>122</v>
      </c>
      <c r="K96" s="28" t="s">
        <v>39</v>
      </c>
      <c r="L96" s="27">
        <v>0</v>
      </c>
      <c r="W96" s="27">
        <v>603</v>
      </c>
      <c r="X96" s="28" t="s">
        <v>122</v>
      </c>
      <c r="Y96" s="28" t="s">
        <v>39</v>
      </c>
      <c r="Z96" s="27">
        <v>8.6</v>
      </c>
    </row>
    <row r="97" spans="9:26" ht="30">
      <c r="I97" s="27">
        <v>615</v>
      </c>
      <c r="J97" s="28" t="s">
        <v>122</v>
      </c>
      <c r="K97" s="28" t="s">
        <v>40</v>
      </c>
      <c r="L97" s="27">
        <v>0</v>
      </c>
      <c r="W97" s="27">
        <v>615</v>
      </c>
      <c r="X97" s="28" t="s">
        <v>122</v>
      </c>
      <c r="Y97" s="28" t="s">
        <v>40</v>
      </c>
      <c r="Z97" s="27">
        <v>56.2</v>
      </c>
    </row>
    <row r="98" spans="9:26" ht="30">
      <c r="I98" s="27">
        <v>619</v>
      </c>
      <c r="J98" s="28" t="s">
        <v>122</v>
      </c>
      <c r="K98" s="28" t="s">
        <v>41</v>
      </c>
      <c r="L98" s="27">
        <v>0</v>
      </c>
      <c r="W98" s="27">
        <v>619</v>
      </c>
      <c r="X98" s="28" t="s">
        <v>122</v>
      </c>
      <c r="Y98" s="28" t="s">
        <v>41</v>
      </c>
      <c r="Z98" s="27">
        <v>9.1</v>
      </c>
    </row>
    <row r="99" spans="9:26" ht="30">
      <c r="I99" s="27">
        <v>613</v>
      </c>
      <c r="J99" s="28" t="s">
        <v>122</v>
      </c>
      <c r="K99" s="28" t="s">
        <v>42</v>
      </c>
      <c r="L99" s="27">
        <v>0</v>
      </c>
      <c r="W99" s="27">
        <v>613</v>
      </c>
      <c r="X99" s="28" t="s">
        <v>122</v>
      </c>
      <c r="Y99" s="28" t="s">
        <v>42</v>
      </c>
      <c r="Z99" s="27">
        <v>14.8</v>
      </c>
    </row>
    <row r="100" spans="9:26" ht="30">
      <c r="I100" s="27">
        <v>627</v>
      </c>
      <c r="J100" s="28" t="s">
        <v>122</v>
      </c>
      <c r="K100" s="28" t="s">
        <v>43</v>
      </c>
      <c r="L100" s="27">
        <v>0</v>
      </c>
      <c r="W100" s="27">
        <v>627</v>
      </c>
      <c r="X100" s="28" t="s">
        <v>122</v>
      </c>
      <c r="Y100" s="28" t="s">
        <v>43</v>
      </c>
      <c r="Z100" s="27">
        <v>0.5</v>
      </c>
    </row>
    <row r="101" spans="9:26" ht="30">
      <c r="I101" s="27">
        <v>602</v>
      </c>
      <c r="J101" s="28" t="s">
        <v>122</v>
      </c>
      <c r="K101" s="28" t="s">
        <v>44</v>
      </c>
      <c r="L101" s="27">
        <v>0</v>
      </c>
      <c r="W101" s="27">
        <v>602</v>
      </c>
      <c r="X101" s="28" t="s">
        <v>122</v>
      </c>
      <c r="Y101" s="28" t="s">
        <v>44</v>
      </c>
      <c r="Z101" s="27">
        <v>16.3</v>
      </c>
    </row>
    <row r="102" spans="9:26" ht="30">
      <c r="I102" s="27">
        <v>607</v>
      </c>
      <c r="J102" s="28" t="s">
        <v>122</v>
      </c>
      <c r="K102" s="28" t="s">
        <v>45</v>
      </c>
      <c r="L102" s="27">
        <v>0.1</v>
      </c>
      <c r="W102" s="27">
        <v>607</v>
      </c>
      <c r="X102" s="28" t="s">
        <v>122</v>
      </c>
      <c r="Y102" s="28" t="s">
        <v>45</v>
      </c>
      <c r="Z102" s="27">
        <v>11.8</v>
      </c>
    </row>
    <row r="103" spans="9:26" ht="45">
      <c r="I103" s="27">
        <v>616</v>
      </c>
      <c r="J103" s="28" t="s">
        <v>122</v>
      </c>
      <c r="K103" s="28" t="s">
        <v>46</v>
      </c>
      <c r="L103" s="27">
        <v>4.5999999999999996</v>
      </c>
      <c r="W103" s="27">
        <v>616</v>
      </c>
      <c r="X103" s="28" t="s">
        <v>122</v>
      </c>
      <c r="Y103" s="28" t="s">
        <v>46</v>
      </c>
      <c r="Z103" s="27">
        <v>20.5</v>
      </c>
    </row>
    <row r="104" spans="9:26" ht="45">
      <c r="I104" s="27">
        <v>617</v>
      </c>
      <c r="J104" s="28" t="s">
        <v>122</v>
      </c>
      <c r="K104" s="28" t="s">
        <v>47</v>
      </c>
      <c r="L104" s="27">
        <v>1.1000000000000001</v>
      </c>
      <c r="W104" s="27">
        <v>617</v>
      </c>
      <c r="X104" s="28" t="s">
        <v>122</v>
      </c>
      <c r="Y104" s="28" t="s">
        <v>47</v>
      </c>
      <c r="Z104" s="27">
        <v>11.4</v>
      </c>
    </row>
    <row r="105" spans="9:26" ht="30">
      <c r="I105" s="27">
        <v>614</v>
      </c>
      <c r="J105" s="28" t="s">
        <v>122</v>
      </c>
      <c r="K105" s="28" t="s">
        <v>48</v>
      </c>
      <c r="L105" s="27">
        <v>0</v>
      </c>
      <c r="W105" s="27">
        <v>614</v>
      </c>
      <c r="X105" s="28" t="s">
        <v>122</v>
      </c>
      <c r="Y105" s="28" t="s">
        <v>48</v>
      </c>
      <c r="Z105" s="27">
        <v>47.1</v>
      </c>
    </row>
    <row r="106" spans="9:26" ht="30">
      <c r="I106" s="27">
        <v>628</v>
      </c>
      <c r="J106" s="28" t="s">
        <v>122</v>
      </c>
      <c r="K106" s="28" t="s">
        <v>49</v>
      </c>
      <c r="L106" s="27">
        <v>0.7</v>
      </c>
      <c r="W106" s="27">
        <v>628</v>
      </c>
      <c r="X106" s="28" t="s">
        <v>122</v>
      </c>
      <c r="Y106" s="28" t="s">
        <v>49</v>
      </c>
      <c r="Z106" s="27">
        <v>14.2</v>
      </c>
    </row>
    <row r="251" spans="9:9" ht="30">
      <c r="I251" s="52" t="s">
        <v>48</v>
      </c>
    </row>
    <row r="252" spans="9:9">
      <c r="I252" s="52">
        <v>0.1</v>
      </c>
    </row>
    <row r="253" spans="9:9">
      <c r="I253" s="52">
        <v>628</v>
      </c>
    </row>
    <row r="254" spans="9:9">
      <c r="I254" s="52" t="s">
        <v>122</v>
      </c>
    </row>
    <row r="255" spans="9:9">
      <c r="I255" s="52" t="s">
        <v>49</v>
      </c>
    </row>
    <row r="256" spans="9:9">
      <c r="I256" s="52">
        <v>0</v>
      </c>
    </row>
  </sheetData>
  <autoFilter ref="A1:AM53">
    <filterColumn colId="30"/>
    <filterColumn colId="33"/>
  </autoFilter>
  <printOptions horizontalCentered="1"/>
  <pageMargins left="0.25" right="0.25" top="0.5" bottom="0.5" header="0.3" footer="0.2"/>
  <pageSetup paperSize="9" scale="95" orientation="portrait" verticalDpi="300" r:id="rId1"/>
  <headerFooter>
    <oddHeader>&amp;C&amp;12INTEGRATED RAINFALL FOR THE MONTH OF OCTOBER,2016 (in mm)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"/>
  <dimension ref="A1:AO112"/>
  <sheetViews>
    <sheetView view="pageBreakPreview" zoomScale="84" zoomScaleSheetLayoutView="84" workbookViewId="0">
      <pane xSplit="2" ySplit="1" topLeftCell="C27" activePane="bottomRight" state="frozen"/>
      <selection pane="topRight" activeCell="C1" sqref="C1"/>
      <selection pane="bottomLeft" activeCell="A3" sqref="A3"/>
      <selection pane="bottomRight" activeCell="C2" sqref="C2:C51"/>
    </sheetView>
  </sheetViews>
  <sheetFormatPr defaultColWidth="9.28515625" defaultRowHeight="15"/>
  <cols>
    <col min="1" max="1" width="4.42578125" style="1" customWidth="1"/>
    <col min="2" max="2" width="15.28515625" style="1" customWidth="1"/>
    <col min="3" max="3" width="8" style="1" customWidth="1"/>
    <col min="4" max="18" width="9.7109375" style="1" customWidth="1"/>
    <col min="19" max="25" width="8" style="1" customWidth="1"/>
    <col min="26" max="30" width="8.7109375" style="1" customWidth="1"/>
    <col min="31" max="31" width="9.7109375" style="1" customWidth="1"/>
    <col min="32" max="33" width="8.7109375" style="1" customWidth="1"/>
    <col min="34" max="35" width="8" style="1" customWidth="1"/>
    <col min="36" max="36" width="8" style="15" customWidth="1"/>
    <col min="37" max="37" width="9.28515625" style="1"/>
    <col min="38" max="38" width="10.28515625" style="1" customWidth="1"/>
    <col min="39" max="16384" width="9.28515625" style="1"/>
  </cols>
  <sheetData>
    <row r="1" spans="1:41" s="55" customFormat="1" ht="30">
      <c r="A1" s="54" t="s">
        <v>70</v>
      </c>
      <c r="B1" s="54" t="s">
        <v>51</v>
      </c>
      <c r="C1" s="54" t="s">
        <v>50</v>
      </c>
      <c r="D1" s="206" t="s">
        <v>155</v>
      </c>
      <c r="E1" s="208" t="s">
        <v>157</v>
      </c>
      <c r="F1" s="54">
        <v>3</v>
      </c>
      <c r="G1" s="54">
        <v>4</v>
      </c>
      <c r="H1" s="54">
        <v>5</v>
      </c>
      <c r="I1" s="54">
        <v>6</v>
      </c>
      <c r="J1" s="54">
        <v>7</v>
      </c>
      <c r="K1" s="54">
        <v>8</v>
      </c>
      <c r="L1" s="54">
        <v>9</v>
      </c>
      <c r="M1" s="54">
        <v>10</v>
      </c>
      <c r="N1" s="54">
        <v>11</v>
      </c>
      <c r="O1" s="54">
        <v>12</v>
      </c>
      <c r="P1" s="54">
        <v>13</v>
      </c>
      <c r="Q1" s="54">
        <v>14</v>
      </c>
      <c r="R1" s="54">
        <v>15</v>
      </c>
      <c r="S1" s="54">
        <v>16</v>
      </c>
      <c r="T1" s="54">
        <v>17</v>
      </c>
      <c r="U1" s="54">
        <v>18</v>
      </c>
      <c r="V1" s="54">
        <v>19</v>
      </c>
      <c r="W1" s="54">
        <v>20</v>
      </c>
      <c r="X1" s="54">
        <v>21</v>
      </c>
      <c r="Y1" s="54">
        <v>22</v>
      </c>
      <c r="Z1" s="54">
        <v>23</v>
      </c>
      <c r="AA1" s="54">
        <v>24</v>
      </c>
      <c r="AB1" s="54">
        <v>25</v>
      </c>
      <c r="AC1" s="54">
        <v>26</v>
      </c>
      <c r="AD1" s="54">
        <v>27</v>
      </c>
      <c r="AE1" s="54">
        <v>28</v>
      </c>
      <c r="AF1" s="54">
        <v>29</v>
      </c>
      <c r="AG1" s="54">
        <v>30</v>
      </c>
      <c r="AH1" s="54" t="s">
        <v>52</v>
      </c>
      <c r="AI1" s="54" t="s">
        <v>58</v>
      </c>
      <c r="AJ1" s="36" t="s">
        <v>55</v>
      </c>
      <c r="AL1" s="55" t="s">
        <v>92</v>
      </c>
    </row>
    <row r="2" spans="1:41" ht="15" customHeight="1">
      <c r="A2" s="3">
        <v>1</v>
      </c>
      <c r="B2" s="2" t="s">
        <v>0</v>
      </c>
      <c r="C2" s="25">
        <v>31.6</v>
      </c>
      <c r="D2" s="27">
        <v>0</v>
      </c>
      <c r="E2" s="27">
        <v>0.5</v>
      </c>
      <c r="F2" s="27">
        <v>0.5</v>
      </c>
      <c r="G2" s="27">
        <v>0</v>
      </c>
      <c r="H2" s="27">
        <v>0</v>
      </c>
      <c r="I2" s="27">
        <v>0</v>
      </c>
      <c r="J2" s="27">
        <v>0</v>
      </c>
      <c r="K2" s="27">
        <v>0</v>
      </c>
      <c r="L2" s="27">
        <v>0</v>
      </c>
      <c r="M2" s="27">
        <v>0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0</v>
      </c>
      <c r="T2" s="27">
        <v>1.2</v>
      </c>
      <c r="U2" s="27">
        <v>0</v>
      </c>
      <c r="V2" s="27">
        <v>0</v>
      </c>
      <c r="W2" s="27">
        <v>0</v>
      </c>
      <c r="X2" s="142">
        <v>0</v>
      </c>
      <c r="Y2" s="142">
        <v>0</v>
      </c>
      <c r="Z2" s="27">
        <v>0</v>
      </c>
      <c r="AA2" s="27">
        <v>0</v>
      </c>
      <c r="AB2" s="27">
        <v>0</v>
      </c>
      <c r="AC2" s="142">
        <v>0</v>
      </c>
      <c r="AD2" s="142">
        <v>0</v>
      </c>
      <c r="AE2" s="142">
        <v>0</v>
      </c>
      <c r="AF2" s="142">
        <v>0</v>
      </c>
      <c r="AG2" s="142">
        <v>0</v>
      </c>
      <c r="AH2" s="4">
        <f t="shared" ref="AH2:AH33" si="0">SUM(D2:AG2)</f>
        <v>2.2000000000000002</v>
      </c>
      <c r="AI2" s="23">
        <f t="shared" ref="AI2:AI53" si="1">AH2/C2*100-100</f>
        <v>-93.037974683544306</v>
      </c>
      <c r="AJ2" s="16"/>
      <c r="AK2" s="26">
        <v>0.9</v>
      </c>
      <c r="AL2" s="26">
        <f>AH2-AK2</f>
        <v>1.3000000000000003</v>
      </c>
      <c r="AM2" s="27">
        <v>0.5</v>
      </c>
      <c r="AN2" s="1">
        <f>D2+E2</f>
        <v>0.5</v>
      </c>
      <c r="AO2" s="1">
        <f>AM2-AN2</f>
        <v>0</v>
      </c>
    </row>
    <row r="3" spans="1:41" ht="15" customHeight="1">
      <c r="A3" s="3">
        <v>2</v>
      </c>
      <c r="B3" s="2" t="s">
        <v>1</v>
      </c>
      <c r="C3" s="25">
        <v>55.2</v>
      </c>
      <c r="D3" s="27">
        <v>3.5</v>
      </c>
      <c r="E3" s="27">
        <v>0.6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1.9</v>
      </c>
      <c r="U3" s="27">
        <v>0</v>
      </c>
      <c r="V3" s="27">
        <v>0</v>
      </c>
      <c r="W3" s="27">
        <v>0</v>
      </c>
      <c r="X3" s="142">
        <v>0</v>
      </c>
      <c r="Y3" s="142">
        <v>0</v>
      </c>
      <c r="Z3" s="27">
        <v>0</v>
      </c>
      <c r="AA3" s="27">
        <v>0</v>
      </c>
      <c r="AB3" s="27">
        <v>0</v>
      </c>
      <c r="AC3" s="142">
        <v>0</v>
      </c>
      <c r="AD3" s="142">
        <v>0</v>
      </c>
      <c r="AE3" s="142">
        <v>0</v>
      </c>
      <c r="AF3" s="142">
        <v>0</v>
      </c>
      <c r="AG3" s="142">
        <v>0</v>
      </c>
      <c r="AH3" s="4">
        <f t="shared" si="0"/>
        <v>6</v>
      </c>
      <c r="AI3" s="23">
        <f t="shared" si="1"/>
        <v>-89.130434782608688</v>
      </c>
      <c r="AJ3" s="16"/>
      <c r="AK3" s="26">
        <v>1.9</v>
      </c>
      <c r="AL3" s="26">
        <f t="shared" ref="AL3:AL51" si="2">AH3-AK3</f>
        <v>4.0999999999999996</v>
      </c>
      <c r="AM3" s="27">
        <v>4.0999999999999996</v>
      </c>
      <c r="AN3" s="1">
        <f t="shared" ref="AN3:AN51" si="3">D3+E3</f>
        <v>4.0999999999999996</v>
      </c>
      <c r="AO3" s="1">
        <f t="shared" ref="AO3:AO51" si="4">AM3-AN3</f>
        <v>0</v>
      </c>
    </row>
    <row r="4" spans="1:41" ht="15" customHeight="1">
      <c r="A4" s="3">
        <v>3</v>
      </c>
      <c r="B4" s="2" t="s">
        <v>2</v>
      </c>
      <c r="C4" s="25">
        <v>148.30000000000001</v>
      </c>
      <c r="D4" s="27">
        <v>0</v>
      </c>
      <c r="E4" s="27">
        <v>7.4</v>
      </c>
      <c r="F4" s="27">
        <v>1.4</v>
      </c>
      <c r="G4" s="27">
        <v>7.6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6</v>
      </c>
      <c r="S4" s="27">
        <v>6</v>
      </c>
      <c r="T4" s="27">
        <v>28.4</v>
      </c>
      <c r="U4" s="27">
        <v>0</v>
      </c>
      <c r="V4" s="27">
        <v>0</v>
      </c>
      <c r="W4" s="27">
        <v>0</v>
      </c>
      <c r="X4" s="142">
        <v>0</v>
      </c>
      <c r="Y4" s="142">
        <v>0</v>
      </c>
      <c r="Z4" s="27">
        <v>0</v>
      </c>
      <c r="AA4" s="27">
        <v>0</v>
      </c>
      <c r="AB4" s="27">
        <v>0</v>
      </c>
      <c r="AC4" s="142">
        <v>0</v>
      </c>
      <c r="AD4" s="142">
        <v>0</v>
      </c>
      <c r="AE4" s="142">
        <v>0</v>
      </c>
      <c r="AF4" s="142">
        <v>0</v>
      </c>
      <c r="AG4" s="142">
        <v>0</v>
      </c>
      <c r="AH4" s="4">
        <f t="shared" si="0"/>
        <v>56.8</v>
      </c>
      <c r="AI4" s="23">
        <f t="shared" si="1"/>
        <v>-61.699258260283216</v>
      </c>
      <c r="AJ4" s="16"/>
      <c r="AK4" s="26">
        <v>34</v>
      </c>
      <c r="AL4" s="26">
        <f t="shared" si="2"/>
        <v>22.799999999999997</v>
      </c>
      <c r="AM4" s="27">
        <v>7.4</v>
      </c>
      <c r="AN4" s="1">
        <f t="shared" si="3"/>
        <v>7.4</v>
      </c>
      <c r="AO4" s="1">
        <f t="shared" si="4"/>
        <v>0</v>
      </c>
    </row>
    <row r="5" spans="1:41" ht="15" customHeight="1">
      <c r="A5" s="3">
        <v>4</v>
      </c>
      <c r="B5" s="2" t="s">
        <v>3</v>
      </c>
      <c r="C5" s="25">
        <v>80.7</v>
      </c>
      <c r="D5" s="27">
        <v>0</v>
      </c>
      <c r="E5" s="27">
        <v>0</v>
      </c>
      <c r="F5" s="27">
        <v>4.0999999999999996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48</v>
      </c>
      <c r="U5" s="27">
        <v>0</v>
      </c>
      <c r="V5" s="27">
        <v>0</v>
      </c>
      <c r="W5" s="27">
        <v>0</v>
      </c>
      <c r="X5" s="142">
        <v>0</v>
      </c>
      <c r="Y5" s="142">
        <v>0</v>
      </c>
      <c r="Z5" s="27">
        <v>0</v>
      </c>
      <c r="AA5" s="27">
        <v>0</v>
      </c>
      <c r="AB5" s="27">
        <v>0</v>
      </c>
      <c r="AC5" s="142">
        <v>0</v>
      </c>
      <c r="AD5" s="142">
        <v>0</v>
      </c>
      <c r="AE5" s="142">
        <v>0</v>
      </c>
      <c r="AF5" s="142">
        <v>0</v>
      </c>
      <c r="AG5" s="142">
        <v>0</v>
      </c>
      <c r="AH5" s="4">
        <f t="shared" si="0"/>
        <v>52.1</v>
      </c>
      <c r="AI5" s="23">
        <f t="shared" si="1"/>
        <v>-35.439900867410159</v>
      </c>
      <c r="AJ5" s="16"/>
      <c r="AK5" s="26">
        <v>8.8000000000000007</v>
      </c>
      <c r="AL5" s="26">
        <f t="shared" si="2"/>
        <v>43.3</v>
      </c>
      <c r="AM5" s="27">
        <v>0</v>
      </c>
      <c r="AN5" s="1">
        <f t="shared" si="3"/>
        <v>0</v>
      </c>
      <c r="AO5" s="1">
        <f t="shared" si="4"/>
        <v>0</v>
      </c>
    </row>
    <row r="6" spans="1:41" ht="15" customHeight="1">
      <c r="A6" s="3">
        <v>5</v>
      </c>
      <c r="B6" s="2" t="s">
        <v>4</v>
      </c>
      <c r="C6" s="25">
        <v>44.5</v>
      </c>
      <c r="D6" s="27">
        <v>0.4</v>
      </c>
      <c r="E6" s="27">
        <v>0.2</v>
      </c>
      <c r="F6" s="27">
        <v>0.1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8.6999999999999993</v>
      </c>
      <c r="U6" s="27">
        <v>0.2</v>
      </c>
      <c r="V6" s="27">
        <v>0</v>
      </c>
      <c r="W6" s="27">
        <v>0</v>
      </c>
      <c r="X6" s="142">
        <v>0</v>
      </c>
      <c r="Y6" s="142">
        <v>0</v>
      </c>
      <c r="Z6" s="27">
        <v>0</v>
      </c>
      <c r="AA6" s="27">
        <v>0</v>
      </c>
      <c r="AB6" s="27">
        <v>0</v>
      </c>
      <c r="AC6" s="142">
        <v>0</v>
      </c>
      <c r="AD6" s="142">
        <v>0</v>
      </c>
      <c r="AE6" s="142">
        <v>0</v>
      </c>
      <c r="AF6" s="142">
        <v>0</v>
      </c>
      <c r="AG6" s="142">
        <v>0</v>
      </c>
      <c r="AH6" s="4">
        <f t="shared" si="0"/>
        <v>9.5999999999999979</v>
      </c>
      <c r="AI6" s="23">
        <f t="shared" si="1"/>
        <v>-78.426966292134836</v>
      </c>
      <c r="AJ6" s="16"/>
      <c r="AK6" s="26">
        <v>27.6</v>
      </c>
      <c r="AL6" s="26">
        <f t="shared" si="2"/>
        <v>-18.000000000000004</v>
      </c>
      <c r="AM6" s="27">
        <v>0.6</v>
      </c>
      <c r="AN6" s="1">
        <f t="shared" si="3"/>
        <v>0.60000000000000009</v>
      </c>
      <c r="AO6" s="1">
        <f t="shared" si="4"/>
        <v>0</v>
      </c>
    </row>
    <row r="7" spans="1:41">
      <c r="A7" s="3">
        <v>6</v>
      </c>
      <c r="B7" s="2" t="s">
        <v>5</v>
      </c>
      <c r="C7" s="25">
        <v>115.9</v>
      </c>
      <c r="D7" s="27">
        <v>0</v>
      </c>
      <c r="E7" s="27">
        <v>13.4</v>
      </c>
      <c r="F7" s="27">
        <v>10.8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3.2</v>
      </c>
      <c r="U7" s="27">
        <v>0.1</v>
      </c>
      <c r="V7" s="27">
        <v>0</v>
      </c>
      <c r="W7" s="27">
        <v>0.5</v>
      </c>
      <c r="X7" s="142">
        <v>0</v>
      </c>
      <c r="Y7" s="142">
        <v>0</v>
      </c>
      <c r="Z7" s="27">
        <v>0</v>
      </c>
      <c r="AA7" s="27">
        <v>0</v>
      </c>
      <c r="AB7" s="27">
        <v>0</v>
      </c>
      <c r="AC7" s="142">
        <v>0</v>
      </c>
      <c r="AD7" s="142">
        <v>0</v>
      </c>
      <c r="AE7" s="142">
        <v>0</v>
      </c>
      <c r="AF7" s="142">
        <v>0</v>
      </c>
      <c r="AG7" s="142">
        <v>0</v>
      </c>
      <c r="AH7" s="4">
        <f t="shared" si="0"/>
        <v>28.000000000000004</v>
      </c>
      <c r="AI7" s="23">
        <f t="shared" si="1"/>
        <v>-75.841242450388265</v>
      </c>
      <c r="AJ7" s="16"/>
      <c r="AK7" s="26">
        <v>24</v>
      </c>
      <c r="AL7" s="26">
        <f t="shared" si="2"/>
        <v>4.0000000000000036</v>
      </c>
      <c r="AM7" s="27">
        <v>13.4</v>
      </c>
      <c r="AN7" s="1">
        <f t="shared" si="3"/>
        <v>13.4</v>
      </c>
      <c r="AO7" s="1">
        <f t="shared" si="4"/>
        <v>0</v>
      </c>
    </row>
    <row r="8" spans="1:41">
      <c r="A8" s="3">
        <v>7</v>
      </c>
      <c r="B8" s="2" t="s">
        <v>6</v>
      </c>
      <c r="C8" s="25">
        <v>41.4</v>
      </c>
      <c r="D8" s="27">
        <v>0</v>
      </c>
      <c r="E8" s="27">
        <v>5.2</v>
      </c>
      <c r="F8" s="27">
        <v>4.5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142">
        <v>0</v>
      </c>
      <c r="Y8" s="142">
        <v>0</v>
      </c>
      <c r="Z8" s="27">
        <v>0.1</v>
      </c>
      <c r="AA8" s="27">
        <v>0</v>
      </c>
      <c r="AB8" s="27">
        <v>0</v>
      </c>
      <c r="AC8" s="142">
        <v>0</v>
      </c>
      <c r="AD8" s="142">
        <v>0</v>
      </c>
      <c r="AE8" s="142">
        <v>0</v>
      </c>
      <c r="AF8" s="142">
        <v>0</v>
      </c>
      <c r="AG8" s="142">
        <v>0</v>
      </c>
      <c r="AH8" s="4">
        <f t="shared" si="0"/>
        <v>9.7999999999999989</v>
      </c>
      <c r="AI8" s="23">
        <f t="shared" si="1"/>
        <v>-76.328502415458942</v>
      </c>
      <c r="AJ8" s="16"/>
      <c r="AK8" s="26">
        <v>21.5</v>
      </c>
      <c r="AL8" s="26">
        <f t="shared" si="2"/>
        <v>-11.700000000000001</v>
      </c>
      <c r="AM8" s="27">
        <v>5.2</v>
      </c>
      <c r="AN8" s="1">
        <f t="shared" si="3"/>
        <v>5.2</v>
      </c>
      <c r="AO8" s="1">
        <f t="shared" si="4"/>
        <v>0</v>
      </c>
    </row>
    <row r="9" spans="1:41" ht="15" customHeight="1">
      <c r="A9" s="3">
        <v>8</v>
      </c>
      <c r="B9" s="2" t="s">
        <v>7</v>
      </c>
      <c r="C9" s="25">
        <v>39.799999999999997</v>
      </c>
      <c r="D9" s="27">
        <v>0.2</v>
      </c>
      <c r="E9" s="27">
        <v>2.4</v>
      </c>
      <c r="F9" s="27">
        <v>1.1000000000000001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9.8000000000000007</v>
      </c>
      <c r="U9" s="27">
        <v>1.1000000000000001</v>
      </c>
      <c r="V9" s="27">
        <v>0</v>
      </c>
      <c r="W9" s="27">
        <v>0</v>
      </c>
      <c r="X9" s="142">
        <v>0</v>
      </c>
      <c r="Y9" s="142">
        <v>0</v>
      </c>
      <c r="Z9" s="27">
        <v>0</v>
      </c>
      <c r="AA9" s="27">
        <v>0</v>
      </c>
      <c r="AB9" s="27">
        <v>0</v>
      </c>
      <c r="AC9" s="142">
        <v>0</v>
      </c>
      <c r="AD9" s="142">
        <v>0</v>
      </c>
      <c r="AE9" s="142">
        <v>0</v>
      </c>
      <c r="AF9" s="142">
        <v>0</v>
      </c>
      <c r="AG9" s="142">
        <v>0</v>
      </c>
      <c r="AH9" s="4">
        <f t="shared" si="0"/>
        <v>14.6</v>
      </c>
      <c r="AI9" s="23">
        <f t="shared" si="1"/>
        <v>-63.316582914572862</v>
      </c>
      <c r="AJ9" s="16"/>
      <c r="AK9" s="26">
        <v>2.1</v>
      </c>
      <c r="AL9" s="26">
        <f t="shared" si="2"/>
        <v>12.5</v>
      </c>
      <c r="AM9" s="27">
        <v>2.6</v>
      </c>
      <c r="AN9" s="1">
        <f t="shared" si="3"/>
        <v>2.6</v>
      </c>
      <c r="AO9" s="1">
        <f t="shared" si="4"/>
        <v>0</v>
      </c>
    </row>
    <row r="10" spans="1:41">
      <c r="A10" s="3">
        <v>9</v>
      </c>
      <c r="B10" s="2" t="s">
        <v>8</v>
      </c>
      <c r="C10" s="25">
        <v>37.700000000000003</v>
      </c>
      <c r="D10" s="27">
        <v>0</v>
      </c>
      <c r="E10" s="27">
        <v>8</v>
      </c>
      <c r="F10" s="27">
        <v>0.1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142">
        <v>0</v>
      </c>
      <c r="Y10" s="142">
        <v>0</v>
      </c>
      <c r="Z10" s="27">
        <v>0</v>
      </c>
      <c r="AA10" s="27">
        <v>0</v>
      </c>
      <c r="AB10" s="27">
        <v>0</v>
      </c>
      <c r="AC10" s="142">
        <v>0</v>
      </c>
      <c r="AD10" s="142">
        <v>0</v>
      </c>
      <c r="AE10" s="142">
        <v>0</v>
      </c>
      <c r="AF10" s="142">
        <v>0</v>
      </c>
      <c r="AG10" s="142">
        <v>0</v>
      </c>
      <c r="AH10" s="4">
        <f t="shared" si="0"/>
        <v>8.1</v>
      </c>
      <c r="AI10" s="23">
        <f t="shared" si="1"/>
        <v>-78.514588859416449</v>
      </c>
      <c r="AJ10" s="16"/>
      <c r="AK10" s="26">
        <v>9.9</v>
      </c>
      <c r="AL10" s="26">
        <f t="shared" si="2"/>
        <v>-1.8000000000000007</v>
      </c>
      <c r="AM10" s="27">
        <v>8</v>
      </c>
      <c r="AN10" s="1">
        <f t="shared" si="3"/>
        <v>8</v>
      </c>
      <c r="AO10" s="1">
        <f t="shared" si="4"/>
        <v>0</v>
      </c>
    </row>
    <row r="11" spans="1:41" ht="15" customHeight="1">
      <c r="A11" s="3">
        <v>10</v>
      </c>
      <c r="B11" s="2" t="s">
        <v>9</v>
      </c>
      <c r="C11" s="25">
        <v>32.1</v>
      </c>
      <c r="D11" s="27">
        <v>0</v>
      </c>
      <c r="E11" s="27">
        <v>0.2</v>
      </c>
      <c r="F11" s="27">
        <v>7.5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0.3</v>
      </c>
      <c r="S11" s="27">
        <v>0.3</v>
      </c>
      <c r="T11" s="27">
        <v>1</v>
      </c>
      <c r="U11" s="27">
        <v>0.2</v>
      </c>
      <c r="V11" s="27">
        <v>0</v>
      </c>
      <c r="W11" s="27">
        <v>0.4</v>
      </c>
      <c r="X11" s="142">
        <v>0</v>
      </c>
      <c r="Y11" s="142">
        <v>0</v>
      </c>
      <c r="Z11" s="27">
        <v>0</v>
      </c>
      <c r="AA11" s="27">
        <v>0</v>
      </c>
      <c r="AB11" s="27">
        <v>0</v>
      </c>
      <c r="AC11" s="142">
        <v>0</v>
      </c>
      <c r="AD11" s="142">
        <v>0</v>
      </c>
      <c r="AE11" s="142">
        <v>0</v>
      </c>
      <c r="AF11" s="142">
        <v>0</v>
      </c>
      <c r="AG11" s="142">
        <v>0</v>
      </c>
      <c r="AH11" s="4">
        <f t="shared" si="0"/>
        <v>9.9</v>
      </c>
      <c r="AI11" s="23">
        <f t="shared" si="1"/>
        <v>-69.158878504672899</v>
      </c>
      <c r="AJ11" s="16"/>
      <c r="AK11" s="26">
        <v>2.7</v>
      </c>
      <c r="AL11" s="26">
        <f t="shared" si="2"/>
        <v>7.2</v>
      </c>
      <c r="AM11" s="27">
        <v>0.2</v>
      </c>
      <c r="AN11" s="1">
        <f t="shared" si="3"/>
        <v>0.2</v>
      </c>
      <c r="AO11" s="1">
        <f t="shared" si="4"/>
        <v>0</v>
      </c>
    </row>
    <row r="12" spans="1:41" ht="15" customHeight="1">
      <c r="A12" s="3">
        <v>11</v>
      </c>
      <c r="B12" s="2" t="s">
        <v>10</v>
      </c>
      <c r="C12" s="25">
        <v>51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1.4</v>
      </c>
      <c r="U12" s="27">
        <v>0</v>
      </c>
      <c r="V12" s="27">
        <v>0</v>
      </c>
      <c r="W12" s="27">
        <v>0</v>
      </c>
      <c r="X12" s="142">
        <v>0</v>
      </c>
      <c r="Y12" s="142">
        <v>0</v>
      </c>
      <c r="Z12" s="27">
        <v>0</v>
      </c>
      <c r="AA12" s="27">
        <v>0</v>
      </c>
      <c r="AB12" s="27">
        <v>0</v>
      </c>
      <c r="AC12" s="142">
        <v>0</v>
      </c>
      <c r="AD12" s="142">
        <v>0</v>
      </c>
      <c r="AE12" s="142">
        <v>0</v>
      </c>
      <c r="AF12" s="142">
        <v>0</v>
      </c>
      <c r="AG12" s="142">
        <v>0</v>
      </c>
      <c r="AH12" s="4">
        <f t="shared" si="0"/>
        <v>1.4</v>
      </c>
      <c r="AI12" s="23">
        <f t="shared" si="1"/>
        <v>-97.254901960784309</v>
      </c>
      <c r="AJ12" s="16"/>
      <c r="AK12" s="26">
        <v>1.3</v>
      </c>
      <c r="AL12" s="26">
        <f t="shared" si="2"/>
        <v>9.9999999999999867E-2</v>
      </c>
      <c r="AM12" s="27">
        <v>0</v>
      </c>
      <c r="AN12" s="1">
        <f t="shared" si="3"/>
        <v>0</v>
      </c>
      <c r="AO12" s="1">
        <f t="shared" si="4"/>
        <v>0</v>
      </c>
    </row>
    <row r="13" spans="1:41">
      <c r="A13" s="3">
        <v>12</v>
      </c>
      <c r="B13" s="2" t="s">
        <v>11</v>
      </c>
      <c r="C13" s="25">
        <v>103.3</v>
      </c>
      <c r="D13" s="27">
        <v>0</v>
      </c>
      <c r="E13" s="27">
        <v>3.9</v>
      </c>
      <c r="F13" s="27">
        <v>6.3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2.7</v>
      </c>
      <c r="U13" s="27">
        <v>0.1</v>
      </c>
      <c r="V13" s="27">
        <v>0</v>
      </c>
      <c r="W13" s="27">
        <v>0</v>
      </c>
      <c r="X13" s="142">
        <v>0</v>
      </c>
      <c r="Y13" s="142">
        <v>0</v>
      </c>
      <c r="Z13" s="27">
        <v>0</v>
      </c>
      <c r="AA13" s="27">
        <v>0</v>
      </c>
      <c r="AB13" s="27">
        <v>0</v>
      </c>
      <c r="AC13" s="142">
        <v>0</v>
      </c>
      <c r="AD13" s="142">
        <v>0</v>
      </c>
      <c r="AE13" s="142">
        <v>0</v>
      </c>
      <c r="AF13" s="142">
        <v>0</v>
      </c>
      <c r="AG13" s="142">
        <v>0</v>
      </c>
      <c r="AH13" s="4">
        <f t="shared" si="0"/>
        <v>12.999999999999998</v>
      </c>
      <c r="AI13" s="23">
        <f t="shared" si="1"/>
        <v>-87.415295256534364</v>
      </c>
      <c r="AJ13" s="16"/>
      <c r="AK13" s="26">
        <v>4.3</v>
      </c>
      <c r="AL13" s="26">
        <f t="shared" si="2"/>
        <v>8.6999999999999993</v>
      </c>
      <c r="AM13" s="27">
        <v>3.9</v>
      </c>
      <c r="AN13" s="1">
        <f t="shared" si="3"/>
        <v>3.9</v>
      </c>
      <c r="AO13" s="1">
        <f t="shared" si="4"/>
        <v>0</v>
      </c>
    </row>
    <row r="14" spans="1:41" ht="15" customHeight="1">
      <c r="A14" s="3">
        <v>13</v>
      </c>
      <c r="B14" s="2" t="s">
        <v>12</v>
      </c>
      <c r="C14" s="25">
        <v>81.7</v>
      </c>
      <c r="D14" s="27">
        <v>0</v>
      </c>
      <c r="E14" s="27">
        <v>0.3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65.400000000000006</v>
      </c>
      <c r="U14" s="27">
        <v>0</v>
      </c>
      <c r="V14" s="27">
        <v>0</v>
      </c>
      <c r="W14" s="27">
        <v>0</v>
      </c>
      <c r="X14" s="142">
        <v>0</v>
      </c>
      <c r="Y14" s="142">
        <v>0</v>
      </c>
      <c r="Z14" s="27">
        <v>0</v>
      </c>
      <c r="AA14" s="27">
        <v>0</v>
      </c>
      <c r="AB14" s="27">
        <v>0</v>
      </c>
      <c r="AC14" s="142">
        <v>0</v>
      </c>
      <c r="AD14" s="142">
        <v>0</v>
      </c>
      <c r="AE14" s="142">
        <v>0</v>
      </c>
      <c r="AF14" s="142">
        <v>0</v>
      </c>
      <c r="AG14" s="142">
        <v>0</v>
      </c>
      <c r="AH14" s="4">
        <f t="shared" si="0"/>
        <v>65.7</v>
      </c>
      <c r="AI14" s="23">
        <f t="shared" si="1"/>
        <v>-19.583843329253369</v>
      </c>
      <c r="AJ14" s="16"/>
      <c r="AK14" s="26">
        <v>0.1</v>
      </c>
      <c r="AL14" s="26">
        <f t="shared" si="2"/>
        <v>65.600000000000009</v>
      </c>
      <c r="AM14" s="27">
        <v>0.3</v>
      </c>
      <c r="AN14" s="1">
        <f t="shared" si="3"/>
        <v>0.3</v>
      </c>
      <c r="AO14" s="1">
        <f t="shared" si="4"/>
        <v>0</v>
      </c>
    </row>
    <row r="15" spans="1:41" ht="15" customHeight="1">
      <c r="A15" s="3">
        <v>14</v>
      </c>
      <c r="B15" s="2" t="s">
        <v>13</v>
      </c>
      <c r="C15" s="25">
        <v>81.400000000000006</v>
      </c>
      <c r="D15" s="27">
        <v>0</v>
      </c>
      <c r="E15" s="27">
        <v>1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12.8</v>
      </c>
      <c r="U15" s="27">
        <v>0</v>
      </c>
      <c r="V15" s="27">
        <v>0</v>
      </c>
      <c r="W15" s="27">
        <v>0</v>
      </c>
      <c r="X15" s="142">
        <v>0</v>
      </c>
      <c r="Y15" s="142">
        <v>0</v>
      </c>
      <c r="Z15" s="27">
        <v>0</v>
      </c>
      <c r="AA15" s="27">
        <v>0</v>
      </c>
      <c r="AB15" s="27">
        <v>0</v>
      </c>
      <c r="AC15" s="142">
        <v>0</v>
      </c>
      <c r="AD15" s="142">
        <v>0</v>
      </c>
      <c r="AE15" s="142">
        <v>0</v>
      </c>
      <c r="AF15" s="142">
        <v>0</v>
      </c>
      <c r="AG15" s="142">
        <v>0</v>
      </c>
      <c r="AH15" s="4">
        <f t="shared" si="0"/>
        <v>13.8</v>
      </c>
      <c r="AI15" s="23">
        <f t="shared" si="1"/>
        <v>-83.046683046683043</v>
      </c>
      <c r="AJ15" s="16"/>
      <c r="AK15" s="26">
        <v>19.3</v>
      </c>
      <c r="AL15" s="26">
        <f t="shared" si="2"/>
        <v>-5.5</v>
      </c>
      <c r="AM15" s="27">
        <v>1</v>
      </c>
      <c r="AN15" s="1">
        <f t="shared" si="3"/>
        <v>1</v>
      </c>
      <c r="AO15" s="1">
        <f t="shared" si="4"/>
        <v>0</v>
      </c>
    </row>
    <row r="16" spans="1:41">
      <c r="A16" s="3">
        <v>15</v>
      </c>
      <c r="B16" s="2" t="s">
        <v>14</v>
      </c>
      <c r="C16" s="25">
        <v>135.5</v>
      </c>
      <c r="D16" s="27">
        <v>0</v>
      </c>
      <c r="E16" s="27">
        <v>6.4</v>
      </c>
      <c r="F16" s="27">
        <v>21.2</v>
      </c>
      <c r="G16" s="27">
        <v>0.1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0.7</v>
      </c>
      <c r="V16" s="27">
        <v>0</v>
      </c>
      <c r="W16" s="27">
        <v>0</v>
      </c>
      <c r="X16" s="142">
        <v>0</v>
      </c>
      <c r="Y16" s="142">
        <v>0</v>
      </c>
      <c r="Z16" s="27">
        <v>0</v>
      </c>
      <c r="AA16" s="27">
        <v>0</v>
      </c>
      <c r="AB16" s="27">
        <v>0</v>
      </c>
      <c r="AC16" s="142">
        <v>0</v>
      </c>
      <c r="AD16" s="142">
        <v>0</v>
      </c>
      <c r="AE16" s="142">
        <v>0</v>
      </c>
      <c r="AF16" s="142">
        <v>0</v>
      </c>
      <c r="AG16" s="142">
        <v>0</v>
      </c>
      <c r="AH16" s="4">
        <f t="shared" si="0"/>
        <v>28.400000000000002</v>
      </c>
      <c r="AI16" s="23">
        <f t="shared" si="1"/>
        <v>-79.040590405904055</v>
      </c>
      <c r="AJ16" s="16"/>
      <c r="AK16" s="26">
        <v>6.4</v>
      </c>
      <c r="AL16" s="26">
        <f t="shared" si="2"/>
        <v>22</v>
      </c>
      <c r="AM16" s="27">
        <v>6.4</v>
      </c>
      <c r="AN16" s="1">
        <f t="shared" si="3"/>
        <v>6.4</v>
      </c>
      <c r="AO16" s="1">
        <f t="shared" si="4"/>
        <v>0</v>
      </c>
    </row>
    <row r="17" spans="1:41" ht="15" customHeight="1">
      <c r="A17" s="3">
        <v>16</v>
      </c>
      <c r="B17" s="2" t="s">
        <v>15</v>
      </c>
      <c r="C17" s="25">
        <v>53.9</v>
      </c>
      <c r="D17" s="27">
        <v>0</v>
      </c>
      <c r="E17" s="27">
        <v>18</v>
      </c>
      <c r="F17" s="27">
        <v>0.4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142">
        <v>0</v>
      </c>
      <c r="Y17" s="142">
        <v>0</v>
      </c>
      <c r="Z17" s="27">
        <v>0</v>
      </c>
      <c r="AA17" s="27">
        <v>0</v>
      </c>
      <c r="AB17" s="27">
        <v>0</v>
      </c>
      <c r="AC17" s="142">
        <v>0</v>
      </c>
      <c r="AD17" s="142">
        <v>0</v>
      </c>
      <c r="AE17" s="142">
        <v>0</v>
      </c>
      <c r="AF17" s="142">
        <v>0</v>
      </c>
      <c r="AG17" s="142">
        <v>0</v>
      </c>
      <c r="AH17" s="4">
        <f t="shared" si="0"/>
        <v>18.399999999999999</v>
      </c>
      <c r="AI17" s="23">
        <f t="shared" si="1"/>
        <v>-65.862708719851582</v>
      </c>
      <c r="AJ17" s="16"/>
      <c r="AK17" s="26">
        <v>7.6</v>
      </c>
      <c r="AL17" s="26">
        <f t="shared" si="2"/>
        <v>10.799999999999999</v>
      </c>
      <c r="AM17" s="27">
        <v>18</v>
      </c>
      <c r="AN17" s="1">
        <f t="shared" si="3"/>
        <v>18</v>
      </c>
      <c r="AO17" s="1">
        <f t="shared" si="4"/>
        <v>0</v>
      </c>
    </row>
    <row r="18" spans="1:41" ht="15" customHeight="1">
      <c r="A18" s="3">
        <v>17</v>
      </c>
      <c r="B18" s="2" t="s">
        <v>16</v>
      </c>
      <c r="C18" s="25">
        <v>26.4</v>
      </c>
      <c r="D18" s="27">
        <v>0</v>
      </c>
      <c r="E18" s="27">
        <v>0</v>
      </c>
      <c r="F18" s="27">
        <v>12.3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1.5</v>
      </c>
      <c r="U18" s="27">
        <v>0</v>
      </c>
      <c r="V18" s="27">
        <v>0</v>
      </c>
      <c r="W18" s="27">
        <v>0</v>
      </c>
      <c r="X18" s="142">
        <v>0</v>
      </c>
      <c r="Y18" s="142">
        <v>0</v>
      </c>
      <c r="Z18" s="27">
        <v>0</v>
      </c>
      <c r="AA18" s="27">
        <v>0</v>
      </c>
      <c r="AB18" s="27">
        <v>0</v>
      </c>
      <c r="AC18" s="142">
        <v>0</v>
      </c>
      <c r="AD18" s="142">
        <v>0</v>
      </c>
      <c r="AE18" s="142">
        <v>0</v>
      </c>
      <c r="AF18" s="142">
        <v>0</v>
      </c>
      <c r="AG18" s="142">
        <v>0</v>
      </c>
      <c r="AH18" s="4">
        <f t="shared" si="0"/>
        <v>13.8</v>
      </c>
      <c r="AI18" s="23">
        <f t="shared" si="1"/>
        <v>-47.72727272727272</v>
      </c>
      <c r="AJ18" s="16"/>
      <c r="AK18" s="26">
        <v>0</v>
      </c>
      <c r="AL18" s="26">
        <f t="shared" si="2"/>
        <v>13.8</v>
      </c>
      <c r="AM18" s="27">
        <v>0</v>
      </c>
      <c r="AN18" s="1">
        <f t="shared" si="3"/>
        <v>0</v>
      </c>
      <c r="AO18" s="1">
        <f t="shared" si="4"/>
        <v>0</v>
      </c>
    </row>
    <row r="19" spans="1:41">
      <c r="A19" s="3">
        <v>18</v>
      </c>
      <c r="B19" s="2" t="s">
        <v>17</v>
      </c>
      <c r="C19" s="25">
        <v>45.4</v>
      </c>
      <c r="D19" s="27">
        <v>0.2</v>
      </c>
      <c r="E19" s="27">
        <v>0.1</v>
      </c>
      <c r="F19" s="27">
        <v>41.4</v>
      </c>
      <c r="G19" s="27">
        <v>1.5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14.5</v>
      </c>
      <c r="U19" s="27">
        <v>0</v>
      </c>
      <c r="V19" s="27">
        <v>0</v>
      </c>
      <c r="W19" s="27">
        <v>0</v>
      </c>
      <c r="X19" s="142">
        <v>0</v>
      </c>
      <c r="Y19" s="142">
        <v>0</v>
      </c>
      <c r="Z19" s="27">
        <v>0</v>
      </c>
      <c r="AA19" s="27">
        <v>0</v>
      </c>
      <c r="AB19" s="27">
        <v>0</v>
      </c>
      <c r="AC19" s="142">
        <v>0</v>
      </c>
      <c r="AD19" s="142">
        <v>0</v>
      </c>
      <c r="AE19" s="142">
        <v>0</v>
      </c>
      <c r="AF19" s="142">
        <v>0</v>
      </c>
      <c r="AG19" s="142">
        <v>0</v>
      </c>
      <c r="AH19" s="4">
        <f t="shared" si="0"/>
        <v>57.699999999999996</v>
      </c>
      <c r="AI19" s="23">
        <f t="shared" si="1"/>
        <v>27.092511013215855</v>
      </c>
      <c r="AJ19" s="16"/>
      <c r="AK19" s="26">
        <v>17.5</v>
      </c>
      <c r="AL19" s="26">
        <f t="shared" si="2"/>
        <v>40.199999999999996</v>
      </c>
      <c r="AM19" s="27">
        <v>0.3</v>
      </c>
      <c r="AN19" s="1">
        <f t="shared" si="3"/>
        <v>0.30000000000000004</v>
      </c>
      <c r="AO19" s="1">
        <f t="shared" si="4"/>
        <v>0</v>
      </c>
    </row>
    <row r="20" spans="1:41" ht="15" customHeight="1">
      <c r="A20" s="3">
        <v>19</v>
      </c>
      <c r="B20" s="2" t="s">
        <v>18</v>
      </c>
      <c r="C20" s="25">
        <v>61.8</v>
      </c>
      <c r="D20" s="27">
        <v>0</v>
      </c>
      <c r="E20" s="27">
        <v>0</v>
      </c>
      <c r="F20" s="27">
        <v>6.1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5.5</v>
      </c>
      <c r="U20" s="27">
        <v>0</v>
      </c>
      <c r="V20" s="27">
        <v>0</v>
      </c>
      <c r="W20" s="27">
        <v>0</v>
      </c>
      <c r="X20" s="142">
        <v>0</v>
      </c>
      <c r="Y20" s="142">
        <v>0</v>
      </c>
      <c r="Z20" s="27">
        <v>0</v>
      </c>
      <c r="AA20" s="27">
        <v>0</v>
      </c>
      <c r="AB20" s="27">
        <v>0</v>
      </c>
      <c r="AC20" s="142">
        <v>0</v>
      </c>
      <c r="AD20" s="142">
        <v>0</v>
      </c>
      <c r="AE20" s="142">
        <v>0</v>
      </c>
      <c r="AF20" s="142">
        <v>0</v>
      </c>
      <c r="AG20" s="142">
        <v>0</v>
      </c>
      <c r="AH20" s="4">
        <f t="shared" si="0"/>
        <v>11.6</v>
      </c>
      <c r="AI20" s="23">
        <f t="shared" si="1"/>
        <v>-81.229773462783172</v>
      </c>
      <c r="AJ20" s="16"/>
      <c r="AK20" s="26">
        <v>20.5</v>
      </c>
      <c r="AL20" s="26">
        <f t="shared" si="2"/>
        <v>-8.9</v>
      </c>
      <c r="AM20" s="27">
        <v>0</v>
      </c>
      <c r="AN20" s="1">
        <f t="shared" si="3"/>
        <v>0</v>
      </c>
      <c r="AO20" s="1">
        <f t="shared" si="4"/>
        <v>0</v>
      </c>
    </row>
    <row r="21" spans="1:41" ht="15" customHeight="1">
      <c r="A21" s="3">
        <v>20</v>
      </c>
      <c r="B21" s="2" t="s">
        <v>19</v>
      </c>
      <c r="C21" s="25">
        <v>41.8</v>
      </c>
      <c r="D21" s="27">
        <v>0</v>
      </c>
      <c r="E21" s="27">
        <v>0.3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0.8</v>
      </c>
      <c r="U21" s="27">
        <v>1.1000000000000001</v>
      </c>
      <c r="V21" s="27">
        <v>0</v>
      </c>
      <c r="W21" s="27">
        <v>0</v>
      </c>
      <c r="X21" s="142">
        <v>0</v>
      </c>
      <c r="Y21" s="142">
        <v>0</v>
      </c>
      <c r="Z21" s="27">
        <v>0</v>
      </c>
      <c r="AA21" s="27">
        <v>0</v>
      </c>
      <c r="AB21" s="27">
        <v>0</v>
      </c>
      <c r="AC21" s="142">
        <v>0</v>
      </c>
      <c r="AD21" s="142">
        <v>0</v>
      </c>
      <c r="AE21" s="142">
        <v>0</v>
      </c>
      <c r="AF21" s="142">
        <v>0</v>
      </c>
      <c r="AG21" s="142">
        <v>0</v>
      </c>
      <c r="AH21" s="4">
        <f t="shared" si="0"/>
        <v>2.2000000000000002</v>
      </c>
      <c r="AI21" s="23">
        <f t="shared" si="1"/>
        <v>-94.73684210526315</v>
      </c>
      <c r="AJ21" s="16"/>
      <c r="AK21" s="26">
        <v>1.1000000000000001</v>
      </c>
      <c r="AL21" s="26">
        <f t="shared" si="2"/>
        <v>1.1000000000000001</v>
      </c>
      <c r="AM21" s="27">
        <v>0.3</v>
      </c>
      <c r="AN21" s="1">
        <f t="shared" si="3"/>
        <v>0.3</v>
      </c>
      <c r="AO21" s="1">
        <f t="shared" si="4"/>
        <v>0</v>
      </c>
    </row>
    <row r="22" spans="1:41" ht="15" customHeight="1">
      <c r="A22" s="3">
        <v>21</v>
      </c>
      <c r="B22" s="2" t="s">
        <v>20</v>
      </c>
      <c r="C22" s="25">
        <v>63.5</v>
      </c>
      <c r="D22" s="27">
        <v>0.1</v>
      </c>
      <c r="E22" s="27">
        <v>0.9</v>
      </c>
      <c r="F22" s="27">
        <v>0</v>
      </c>
      <c r="G22" s="27">
        <v>0.1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15.4</v>
      </c>
      <c r="U22" s="27">
        <v>0</v>
      </c>
      <c r="V22" s="27">
        <v>0</v>
      </c>
      <c r="W22" s="27">
        <v>0</v>
      </c>
      <c r="X22" s="142">
        <v>0</v>
      </c>
      <c r="Y22" s="142">
        <v>0</v>
      </c>
      <c r="Z22" s="27">
        <v>0</v>
      </c>
      <c r="AA22" s="27">
        <v>0</v>
      </c>
      <c r="AB22" s="27">
        <v>0</v>
      </c>
      <c r="AC22" s="142">
        <v>0</v>
      </c>
      <c r="AD22" s="142">
        <v>0</v>
      </c>
      <c r="AE22" s="142">
        <v>0</v>
      </c>
      <c r="AF22" s="142">
        <v>0</v>
      </c>
      <c r="AG22" s="142">
        <v>0</v>
      </c>
      <c r="AH22" s="4">
        <f t="shared" si="0"/>
        <v>16.5</v>
      </c>
      <c r="AI22" s="23">
        <f t="shared" si="1"/>
        <v>-74.015748031496059</v>
      </c>
      <c r="AJ22" s="16"/>
      <c r="AK22" s="26">
        <v>0.2</v>
      </c>
      <c r="AL22" s="26">
        <f t="shared" si="2"/>
        <v>16.3</v>
      </c>
      <c r="AM22" s="27">
        <v>1</v>
      </c>
      <c r="AN22" s="1">
        <f t="shared" si="3"/>
        <v>1</v>
      </c>
      <c r="AO22" s="1">
        <f t="shared" si="4"/>
        <v>0</v>
      </c>
    </row>
    <row r="23" spans="1:41">
      <c r="A23" s="3">
        <v>22</v>
      </c>
      <c r="B23" s="2" t="s">
        <v>21</v>
      </c>
      <c r="C23" s="25">
        <v>124.5</v>
      </c>
      <c r="D23" s="27">
        <v>0</v>
      </c>
      <c r="E23" s="27">
        <v>8.6999999999999993</v>
      </c>
      <c r="F23" s="27">
        <v>0.1</v>
      </c>
      <c r="G23" s="27">
        <v>1.5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2.7</v>
      </c>
      <c r="S23" s="27">
        <v>2.7</v>
      </c>
      <c r="T23" s="27">
        <v>9.4</v>
      </c>
      <c r="U23" s="27">
        <v>0</v>
      </c>
      <c r="V23" s="27">
        <v>0</v>
      </c>
      <c r="W23" s="27">
        <v>0</v>
      </c>
      <c r="X23" s="142">
        <v>0</v>
      </c>
      <c r="Y23" s="142">
        <v>0</v>
      </c>
      <c r="Z23" s="27">
        <v>0</v>
      </c>
      <c r="AA23" s="27">
        <v>0</v>
      </c>
      <c r="AB23" s="27">
        <v>0</v>
      </c>
      <c r="AC23" s="142">
        <v>0</v>
      </c>
      <c r="AD23" s="142">
        <v>0</v>
      </c>
      <c r="AE23" s="142">
        <v>0</v>
      </c>
      <c r="AF23" s="142">
        <v>0</v>
      </c>
      <c r="AG23" s="142">
        <v>0</v>
      </c>
      <c r="AH23" s="4">
        <f t="shared" si="0"/>
        <v>25.1</v>
      </c>
      <c r="AI23" s="23">
        <f t="shared" si="1"/>
        <v>-79.839357429718874</v>
      </c>
      <c r="AJ23" s="16"/>
      <c r="AK23" s="26">
        <v>16</v>
      </c>
      <c r="AL23" s="26">
        <f t="shared" si="2"/>
        <v>9.1000000000000014</v>
      </c>
      <c r="AM23" s="27">
        <v>8.6999999999999993</v>
      </c>
      <c r="AN23" s="1">
        <f t="shared" si="3"/>
        <v>8.6999999999999993</v>
      </c>
      <c r="AO23" s="1">
        <f t="shared" si="4"/>
        <v>0</v>
      </c>
    </row>
    <row r="24" spans="1:41" ht="15" customHeight="1">
      <c r="A24" s="3">
        <v>23</v>
      </c>
      <c r="B24" s="2" t="s">
        <v>22</v>
      </c>
      <c r="C24" s="25">
        <v>92</v>
      </c>
      <c r="D24" s="27">
        <v>0</v>
      </c>
      <c r="E24" s="27">
        <v>0</v>
      </c>
      <c r="F24" s="27">
        <v>3</v>
      </c>
      <c r="G24" s="27">
        <v>4.3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50.8</v>
      </c>
      <c r="U24" s="27">
        <v>0</v>
      </c>
      <c r="V24" s="27">
        <v>0</v>
      </c>
      <c r="W24" s="27">
        <v>0</v>
      </c>
      <c r="X24" s="142">
        <v>0</v>
      </c>
      <c r="Y24" s="142">
        <v>0</v>
      </c>
      <c r="Z24" s="27">
        <v>0</v>
      </c>
      <c r="AA24" s="27">
        <v>0</v>
      </c>
      <c r="AB24" s="27">
        <v>0</v>
      </c>
      <c r="AC24" s="142">
        <v>0</v>
      </c>
      <c r="AD24" s="142">
        <v>0</v>
      </c>
      <c r="AE24" s="142">
        <v>0</v>
      </c>
      <c r="AF24" s="142">
        <v>0</v>
      </c>
      <c r="AG24" s="142">
        <v>0</v>
      </c>
      <c r="AH24" s="4">
        <f t="shared" si="0"/>
        <v>58.099999999999994</v>
      </c>
      <c r="AI24" s="23">
        <f t="shared" si="1"/>
        <v>-36.847826086956523</v>
      </c>
      <c r="AJ24" s="16"/>
      <c r="AK24" s="26">
        <v>2.6</v>
      </c>
      <c r="AL24" s="26">
        <f t="shared" si="2"/>
        <v>55.499999999999993</v>
      </c>
      <c r="AM24" s="27">
        <v>0</v>
      </c>
      <c r="AN24" s="1">
        <f t="shared" si="3"/>
        <v>0</v>
      </c>
      <c r="AO24" s="1">
        <f t="shared" si="4"/>
        <v>0</v>
      </c>
    </row>
    <row r="25" spans="1:41" ht="15" customHeight="1">
      <c r="A25" s="3">
        <v>24</v>
      </c>
      <c r="B25" s="2" t="s">
        <v>23</v>
      </c>
      <c r="C25" s="25">
        <v>142.30000000000001</v>
      </c>
      <c r="D25" s="27">
        <v>3.1</v>
      </c>
      <c r="E25" s="27">
        <v>32.1</v>
      </c>
      <c r="F25" s="27">
        <v>0.8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8.5</v>
      </c>
      <c r="U25" s="27">
        <v>1.8</v>
      </c>
      <c r="V25" s="27">
        <v>0</v>
      </c>
      <c r="W25" s="27">
        <v>0</v>
      </c>
      <c r="X25" s="142">
        <v>0</v>
      </c>
      <c r="Y25" s="142">
        <v>0</v>
      </c>
      <c r="Z25" s="27">
        <v>0</v>
      </c>
      <c r="AA25" s="27">
        <v>0</v>
      </c>
      <c r="AB25" s="27">
        <v>0</v>
      </c>
      <c r="AC25" s="142">
        <v>0</v>
      </c>
      <c r="AD25" s="142">
        <v>0</v>
      </c>
      <c r="AE25" s="142">
        <v>0</v>
      </c>
      <c r="AF25" s="142">
        <v>0</v>
      </c>
      <c r="AG25" s="142">
        <v>0</v>
      </c>
      <c r="AH25" s="4">
        <f t="shared" si="0"/>
        <v>46.3</v>
      </c>
      <c r="AI25" s="23">
        <f t="shared" si="1"/>
        <v>-67.463106113843992</v>
      </c>
      <c r="AJ25" s="16"/>
      <c r="AK25" s="26">
        <v>12</v>
      </c>
      <c r="AL25" s="26">
        <f t="shared" si="2"/>
        <v>34.299999999999997</v>
      </c>
      <c r="AM25" s="27">
        <v>35.200000000000003</v>
      </c>
      <c r="AN25" s="1">
        <f t="shared" si="3"/>
        <v>35.200000000000003</v>
      </c>
      <c r="AO25" s="1">
        <f t="shared" si="4"/>
        <v>0</v>
      </c>
    </row>
    <row r="26" spans="1:41" ht="15" customHeight="1">
      <c r="A26" s="3">
        <v>25</v>
      </c>
      <c r="B26" s="2" t="s">
        <v>24</v>
      </c>
      <c r="C26" s="25">
        <v>59.7</v>
      </c>
      <c r="D26" s="27">
        <v>0</v>
      </c>
      <c r="E26" s="27">
        <v>0</v>
      </c>
      <c r="F26" s="27">
        <v>0</v>
      </c>
      <c r="G26" s="27">
        <v>4.2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1.2</v>
      </c>
      <c r="U26" s="27">
        <v>0</v>
      </c>
      <c r="V26" s="27">
        <v>0</v>
      </c>
      <c r="W26" s="27">
        <v>0</v>
      </c>
      <c r="X26" s="142">
        <v>0</v>
      </c>
      <c r="Y26" s="142">
        <v>0</v>
      </c>
      <c r="Z26" s="27">
        <v>0</v>
      </c>
      <c r="AA26" s="27">
        <v>0</v>
      </c>
      <c r="AB26" s="27">
        <v>0</v>
      </c>
      <c r="AC26" s="142">
        <v>0</v>
      </c>
      <c r="AD26" s="142">
        <v>0</v>
      </c>
      <c r="AE26" s="142">
        <v>0</v>
      </c>
      <c r="AF26" s="142">
        <v>0</v>
      </c>
      <c r="AG26" s="142">
        <v>0</v>
      </c>
      <c r="AH26" s="4">
        <f t="shared" si="0"/>
        <v>5.4</v>
      </c>
      <c r="AI26" s="23">
        <f t="shared" si="1"/>
        <v>-90.954773869346738</v>
      </c>
      <c r="AJ26" s="16"/>
      <c r="AK26" s="26">
        <v>5.5</v>
      </c>
      <c r="AL26" s="26">
        <f t="shared" si="2"/>
        <v>-9.9999999999999645E-2</v>
      </c>
      <c r="AM26" s="27">
        <v>0</v>
      </c>
      <c r="AN26" s="1">
        <f t="shared" si="3"/>
        <v>0</v>
      </c>
      <c r="AO26" s="1">
        <f t="shared" si="4"/>
        <v>0</v>
      </c>
    </row>
    <row r="27" spans="1:41">
      <c r="A27" s="3">
        <v>26</v>
      </c>
      <c r="B27" s="2" t="s">
        <v>25</v>
      </c>
      <c r="C27" s="25">
        <v>139.4</v>
      </c>
      <c r="D27" s="27">
        <v>0</v>
      </c>
      <c r="E27" s="27">
        <v>6.9</v>
      </c>
      <c r="F27" s="27">
        <v>1.5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3.1</v>
      </c>
      <c r="U27" s="27">
        <v>0.4</v>
      </c>
      <c r="V27" s="27">
        <v>0</v>
      </c>
      <c r="W27" s="27">
        <v>0</v>
      </c>
      <c r="X27" s="142">
        <v>0</v>
      </c>
      <c r="Y27" s="142">
        <v>0</v>
      </c>
      <c r="Z27" s="27">
        <v>0</v>
      </c>
      <c r="AA27" s="27">
        <v>0</v>
      </c>
      <c r="AB27" s="27">
        <v>0</v>
      </c>
      <c r="AC27" s="142">
        <v>0</v>
      </c>
      <c r="AD27" s="142">
        <v>0</v>
      </c>
      <c r="AE27" s="142">
        <v>0</v>
      </c>
      <c r="AF27" s="142">
        <v>0</v>
      </c>
      <c r="AG27" s="142">
        <v>0</v>
      </c>
      <c r="AH27" s="4">
        <f t="shared" si="0"/>
        <v>11.9</v>
      </c>
      <c r="AI27" s="23">
        <f t="shared" si="1"/>
        <v>-91.463414634146346</v>
      </c>
      <c r="AJ27" s="16"/>
      <c r="AK27" s="26">
        <v>30.5</v>
      </c>
      <c r="AL27" s="26">
        <f t="shared" si="2"/>
        <v>-18.600000000000001</v>
      </c>
      <c r="AM27" s="27">
        <v>6.9</v>
      </c>
      <c r="AN27" s="1">
        <f t="shared" si="3"/>
        <v>6.9</v>
      </c>
      <c r="AO27" s="1">
        <f t="shared" si="4"/>
        <v>0</v>
      </c>
    </row>
    <row r="28" spans="1:41" s="52" customFormat="1">
      <c r="A28" s="47">
        <v>27</v>
      </c>
      <c r="B28" s="48" t="s">
        <v>26</v>
      </c>
      <c r="C28" s="49">
        <v>100.3</v>
      </c>
      <c r="D28" s="27">
        <v>0</v>
      </c>
      <c r="E28" s="27">
        <v>14.1</v>
      </c>
      <c r="F28" s="27">
        <v>10</v>
      </c>
      <c r="G28" s="27">
        <v>0.3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2.8</v>
      </c>
      <c r="U28" s="27">
        <v>9.4</v>
      </c>
      <c r="V28" s="27">
        <v>0</v>
      </c>
      <c r="W28" s="27">
        <v>0</v>
      </c>
      <c r="X28" s="142">
        <v>0</v>
      </c>
      <c r="Y28" s="142">
        <v>0</v>
      </c>
      <c r="Z28" s="27">
        <v>0</v>
      </c>
      <c r="AA28" s="27">
        <v>0</v>
      </c>
      <c r="AB28" s="27">
        <v>0</v>
      </c>
      <c r="AC28" s="142">
        <v>0</v>
      </c>
      <c r="AD28" s="142">
        <v>0</v>
      </c>
      <c r="AE28" s="142">
        <v>0</v>
      </c>
      <c r="AF28" s="142">
        <v>0</v>
      </c>
      <c r="AG28" s="142">
        <v>0</v>
      </c>
      <c r="AH28" s="56">
        <f t="shared" si="0"/>
        <v>36.6</v>
      </c>
      <c r="AI28" s="50">
        <f t="shared" si="1"/>
        <v>-63.509471585244263</v>
      </c>
      <c r="AJ28" s="51"/>
      <c r="AK28" s="26">
        <v>5.7</v>
      </c>
      <c r="AL28" s="26">
        <f t="shared" si="2"/>
        <v>30.900000000000002</v>
      </c>
      <c r="AM28" s="27">
        <v>14.1</v>
      </c>
      <c r="AN28" s="1">
        <f t="shared" si="3"/>
        <v>14.1</v>
      </c>
      <c r="AO28" s="1">
        <f t="shared" si="4"/>
        <v>0</v>
      </c>
    </row>
    <row r="29" spans="1:41" ht="15" customHeight="1">
      <c r="A29" s="3">
        <v>28</v>
      </c>
      <c r="B29" s="2" t="s">
        <v>27</v>
      </c>
      <c r="C29" s="25">
        <v>49.3</v>
      </c>
      <c r="D29" s="27">
        <v>0</v>
      </c>
      <c r="E29" s="27">
        <v>0.8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16.5</v>
      </c>
      <c r="U29" s="27">
        <v>0.3</v>
      </c>
      <c r="V29" s="27">
        <v>0</v>
      </c>
      <c r="W29" s="27">
        <v>0</v>
      </c>
      <c r="X29" s="142">
        <v>0</v>
      </c>
      <c r="Y29" s="142">
        <v>0</v>
      </c>
      <c r="Z29" s="27">
        <v>0</v>
      </c>
      <c r="AA29" s="27">
        <v>0</v>
      </c>
      <c r="AB29" s="27">
        <v>0</v>
      </c>
      <c r="AC29" s="142">
        <v>0</v>
      </c>
      <c r="AD29" s="142">
        <v>0</v>
      </c>
      <c r="AE29" s="142">
        <v>0</v>
      </c>
      <c r="AF29" s="142">
        <v>0</v>
      </c>
      <c r="AG29" s="142">
        <v>0</v>
      </c>
      <c r="AH29" s="4">
        <f t="shared" si="0"/>
        <v>17.600000000000001</v>
      </c>
      <c r="AI29" s="23">
        <f t="shared" si="1"/>
        <v>-64.300202839756594</v>
      </c>
      <c r="AJ29" s="16"/>
      <c r="AK29" s="26">
        <v>18.8</v>
      </c>
      <c r="AL29" s="26">
        <f t="shared" si="2"/>
        <v>-1.1999999999999993</v>
      </c>
      <c r="AM29" s="27">
        <v>0.8</v>
      </c>
      <c r="AN29" s="1">
        <f t="shared" si="3"/>
        <v>0.8</v>
      </c>
      <c r="AO29" s="1">
        <f t="shared" si="4"/>
        <v>0</v>
      </c>
    </row>
    <row r="30" spans="1:41" ht="15" customHeight="1">
      <c r="A30" s="3">
        <v>29</v>
      </c>
      <c r="B30" s="2" t="s">
        <v>28</v>
      </c>
      <c r="C30" s="25">
        <v>41.2</v>
      </c>
      <c r="D30" s="27">
        <v>31.5</v>
      </c>
      <c r="E30" s="27">
        <v>0</v>
      </c>
      <c r="F30" s="27">
        <v>3.6</v>
      </c>
      <c r="G30" s="27">
        <v>0.2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1.3</v>
      </c>
      <c r="U30" s="27">
        <v>0</v>
      </c>
      <c r="V30" s="27">
        <v>0</v>
      </c>
      <c r="W30" s="27">
        <v>0</v>
      </c>
      <c r="X30" s="142">
        <v>0</v>
      </c>
      <c r="Y30" s="142">
        <v>0</v>
      </c>
      <c r="Z30" s="27">
        <v>0</v>
      </c>
      <c r="AA30" s="27">
        <v>0</v>
      </c>
      <c r="AB30" s="27">
        <v>0</v>
      </c>
      <c r="AC30" s="142">
        <v>0</v>
      </c>
      <c r="AD30" s="142">
        <v>0</v>
      </c>
      <c r="AE30" s="142">
        <v>0</v>
      </c>
      <c r="AF30" s="142">
        <v>0</v>
      </c>
      <c r="AG30" s="142">
        <v>0</v>
      </c>
      <c r="AH30" s="4">
        <f t="shared" si="0"/>
        <v>36.6</v>
      </c>
      <c r="AI30" s="23">
        <f t="shared" si="1"/>
        <v>-11.165048543689323</v>
      </c>
      <c r="AJ30" s="16"/>
      <c r="AK30" s="26">
        <v>2.7</v>
      </c>
      <c r="AL30" s="26">
        <f t="shared" si="2"/>
        <v>33.9</v>
      </c>
      <c r="AM30" s="27">
        <v>31.5</v>
      </c>
      <c r="AN30" s="1">
        <f t="shared" si="3"/>
        <v>31.5</v>
      </c>
      <c r="AO30" s="1">
        <f t="shared" si="4"/>
        <v>0</v>
      </c>
    </row>
    <row r="31" spans="1:41" ht="15" customHeight="1">
      <c r="A31" s="3">
        <v>30</v>
      </c>
      <c r="B31" s="2" t="s">
        <v>29</v>
      </c>
      <c r="C31" s="25">
        <v>46.3</v>
      </c>
      <c r="D31" s="27">
        <v>0</v>
      </c>
      <c r="E31" s="27">
        <v>0.4</v>
      </c>
      <c r="F31" s="27">
        <v>0.6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1</v>
      </c>
      <c r="U31" s="27">
        <v>0</v>
      </c>
      <c r="V31" s="27">
        <v>0</v>
      </c>
      <c r="W31" s="27">
        <v>0</v>
      </c>
      <c r="X31" s="142">
        <v>0</v>
      </c>
      <c r="Y31" s="142">
        <v>0</v>
      </c>
      <c r="Z31" s="27">
        <v>0</v>
      </c>
      <c r="AA31" s="27">
        <v>0</v>
      </c>
      <c r="AB31" s="27">
        <v>0</v>
      </c>
      <c r="AC31" s="142">
        <v>0</v>
      </c>
      <c r="AD31" s="142">
        <v>0</v>
      </c>
      <c r="AE31" s="142">
        <v>0</v>
      </c>
      <c r="AF31" s="142">
        <v>0</v>
      </c>
      <c r="AG31" s="142">
        <v>0</v>
      </c>
      <c r="AH31" s="4">
        <f t="shared" si="0"/>
        <v>2</v>
      </c>
      <c r="AI31" s="23">
        <f t="shared" si="1"/>
        <v>-95.680345572354213</v>
      </c>
      <c r="AJ31" s="16"/>
      <c r="AK31" s="26">
        <v>13.7</v>
      </c>
      <c r="AL31" s="26">
        <f t="shared" si="2"/>
        <v>-11.7</v>
      </c>
      <c r="AM31" s="27">
        <v>0.4</v>
      </c>
      <c r="AN31" s="1">
        <f t="shared" si="3"/>
        <v>0.4</v>
      </c>
      <c r="AO31" s="1">
        <f t="shared" si="4"/>
        <v>0</v>
      </c>
    </row>
    <row r="32" spans="1:41">
      <c r="A32" s="3">
        <v>31</v>
      </c>
      <c r="B32" s="2" t="s">
        <v>30</v>
      </c>
      <c r="C32" s="25">
        <v>155.1</v>
      </c>
      <c r="D32" s="27">
        <v>0.2</v>
      </c>
      <c r="E32" s="27">
        <v>18.2</v>
      </c>
      <c r="F32" s="27">
        <v>0.6</v>
      </c>
      <c r="G32" s="27">
        <v>0.3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6.5</v>
      </c>
      <c r="S32" s="27">
        <v>6.5</v>
      </c>
      <c r="T32" s="27">
        <v>13.6</v>
      </c>
      <c r="U32" s="27">
        <v>1.8</v>
      </c>
      <c r="V32" s="27">
        <v>0</v>
      </c>
      <c r="W32" s="27">
        <v>0</v>
      </c>
      <c r="X32" s="142">
        <v>0</v>
      </c>
      <c r="Y32" s="142">
        <v>0</v>
      </c>
      <c r="Z32" s="27">
        <v>0</v>
      </c>
      <c r="AA32" s="27">
        <v>0</v>
      </c>
      <c r="AB32" s="27">
        <v>0</v>
      </c>
      <c r="AC32" s="142">
        <v>0</v>
      </c>
      <c r="AD32" s="142">
        <v>0</v>
      </c>
      <c r="AE32" s="142">
        <v>0</v>
      </c>
      <c r="AF32" s="142">
        <v>0</v>
      </c>
      <c r="AG32" s="142">
        <v>0</v>
      </c>
      <c r="AH32" s="4">
        <f t="shared" si="0"/>
        <v>47.699999999999996</v>
      </c>
      <c r="AI32" s="23">
        <f t="shared" si="1"/>
        <v>-69.245647969052229</v>
      </c>
      <c r="AJ32" s="16"/>
      <c r="AK32" s="26">
        <v>8.8000000000000007</v>
      </c>
      <c r="AL32" s="26">
        <f t="shared" si="2"/>
        <v>38.899999999999991</v>
      </c>
      <c r="AM32" s="27">
        <v>18.399999999999999</v>
      </c>
      <c r="AN32" s="1">
        <f t="shared" si="3"/>
        <v>18.399999999999999</v>
      </c>
      <c r="AO32" s="1">
        <f t="shared" si="4"/>
        <v>0</v>
      </c>
    </row>
    <row r="33" spans="1:41" ht="15" customHeight="1">
      <c r="A33" s="3">
        <v>32</v>
      </c>
      <c r="B33" s="2" t="s">
        <v>31</v>
      </c>
      <c r="C33" s="25">
        <v>39.1</v>
      </c>
      <c r="D33" s="27">
        <v>0</v>
      </c>
      <c r="E33" s="27">
        <v>7.2</v>
      </c>
      <c r="F33" s="27">
        <v>1.1000000000000001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3.6</v>
      </c>
      <c r="V33" s="27">
        <v>0</v>
      </c>
      <c r="W33" s="27">
        <v>0</v>
      </c>
      <c r="X33" s="142">
        <v>0</v>
      </c>
      <c r="Y33" s="142">
        <v>0</v>
      </c>
      <c r="Z33" s="27">
        <v>0</v>
      </c>
      <c r="AA33" s="27">
        <v>0</v>
      </c>
      <c r="AB33" s="27">
        <v>0</v>
      </c>
      <c r="AC33" s="142">
        <v>0</v>
      </c>
      <c r="AD33" s="142">
        <v>0</v>
      </c>
      <c r="AE33" s="142">
        <v>0</v>
      </c>
      <c r="AF33" s="142">
        <v>0</v>
      </c>
      <c r="AG33" s="142">
        <v>0</v>
      </c>
      <c r="AH33" s="4">
        <f t="shared" si="0"/>
        <v>11.9</v>
      </c>
      <c r="AI33" s="23">
        <f t="shared" si="1"/>
        <v>-69.565217391304344</v>
      </c>
      <c r="AJ33" s="16"/>
      <c r="AK33" s="26">
        <v>6.2</v>
      </c>
      <c r="AL33" s="26">
        <f t="shared" si="2"/>
        <v>5.7</v>
      </c>
      <c r="AM33" s="27">
        <v>7.2</v>
      </c>
      <c r="AN33" s="1">
        <f t="shared" si="3"/>
        <v>7.2</v>
      </c>
      <c r="AO33" s="1">
        <f t="shared" si="4"/>
        <v>0</v>
      </c>
    </row>
    <row r="34" spans="1:41">
      <c r="A34" s="3">
        <v>33</v>
      </c>
      <c r="B34" s="2" t="s">
        <v>32</v>
      </c>
      <c r="C34" s="25">
        <v>91.4</v>
      </c>
      <c r="D34" s="27">
        <v>0.4</v>
      </c>
      <c r="E34" s="27">
        <v>3.5</v>
      </c>
      <c r="F34" s="27">
        <v>9.9</v>
      </c>
      <c r="G34" s="27">
        <v>0.3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9</v>
      </c>
      <c r="U34" s="27">
        <v>0</v>
      </c>
      <c r="V34" s="27">
        <v>0</v>
      </c>
      <c r="W34" s="27">
        <v>0</v>
      </c>
      <c r="X34" s="142">
        <v>0</v>
      </c>
      <c r="Y34" s="142">
        <v>0</v>
      </c>
      <c r="Z34" s="27">
        <v>0</v>
      </c>
      <c r="AA34" s="27">
        <v>0</v>
      </c>
      <c r="AB34" s="27">
        <v>0</v>
      </c>
      <c r="AC34" s="142">
        <v>0</v>
      </c>
      <c r="AD34" s="142">
        <v>0</v>
      </c>
      <c r="AE34" s="142">
        <v>0</v>
      </c>
      <c r="AF34" s="142">
        <v>0</v>
      </c>
      <c r="AG34" s="142">
        <v>0</v>
      </c>
      <c r="AH34" s="4">
        <f t="shared" ref="AH34:AH51" si="5">SUM(D34:AG34)</f>
        <v>23.1</v>
      </c>
      <c r="AI34" s="23">
        <f t="shared" si="1"/>
        <v>-74.726477024070022</v>
      </c>
      <c r="AJ34" s="16"/>
      <c r="AK34" s="26">
        <v>5.3</v>
      </c>
      <c r="AL34" s="26">
        <f t="shared" si="2"/>
        <v>17.8</v>
      </c>
      <c r="AM34" s="27">
        <v>3.9</v>
      </c>
      <c r="AN34" s="1">
        <f t="shared" si="3"/>
        <v>3.9</v>
      </c>
      <c r="AO34" s="1">
        <f t="shared" si="4"/>
        <v>0</v>
      </c>
    </row>
    <row r="35" spans="1:41" ht="15" customHeight="1">
      <c r="A35" s="3">
        <v>34</v>
      </c>
      <c r="B35" s="2" t="s">
        <v>33</v>
      </c>
      <c r="C35" s="25">
        <v>39.9</v>
      </c>
      <c r="D35" s="27">
        <v>8.1999999999999993</v>
      </c>
      <c r="E35" s="27">
        <v>0</v>
      </c>
      <c r="F35" s="27">
        <v>0.2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142">
        <v>0</v>
      </c>
      <c r="Y35" s="142">
        <v>0</v>
      </c>
      <c r="Z35" s="27">
        <v>0</v>
      </c>
      <c r="AA35" s="27">
        <v>0</v>
      </c>
      <c r="AB35" s="27">
        <v>0</v>
      </c>
      <c r="AC35" s="142">
        <v>0</v>
      </c>
      <c r="AD35" s="142">
        <v>0</v>
      </c>
      <c r="AE35" s="142">
        <v>0</v>
      </c>
      <c r="AF35" s="142">
        <v>0</v>
      </c>
      <c r="AG35" s="142">
        <v>0</v>
      </c>
      <c r="AH35" s="4">
        <f t="shared" si="5"/>
        <v>8.3999999999999986</v>
      </c>
      <c r="AI35" s="23">
        <f t="shared" si="1"/>
        <v>-78.94736842105263</v>
      </c>
      <c r="AJ35" s="16"/>
      <c r="AK35" s="26">
        <v>0.2</v>
      </c>
      <c r="AL35" s="26">
        <f t="shared" si="2"/>
        <v>8.1999999999999993</v>
      </c>
      <c r="AM35" s="27">
        <v>8.1999999999999993</v>
      </c>
      <c r="AN35" s="1">
        <f t="shared" si="3"/>
        <v>8.1999999999999993</v>
      </c>
      <c r="AO35" s="1">
        <f t="shared" si="4"/>
        <v>0</v>
      </c>
    </row>
    <row r="36" spans="1:41" ht="15" customHeight="1">
      <c r="A36" s="3">
        <v>35</v>
      </c>
      <c r="B36" s="2" t="s">
        <v>34</v>
      </c>
      <c r="C36" s="25">
        <v>76.3</v>
      </c>
      <c r="D36" s="27">
        <v>0</v>
      </c>
      <c r="E36" s="27">
        <v>5.2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10.199999999999999</v>
      </c>
      <c r="U36" s="27">
        <v>1.9</v>
      </c>
      <c r="V36" s="27">
        <v>0</v>
      </c>
      <c r="W36" s="27">
        <v>0</v>
      </c>
      <c r="X36" s="142">
        <v>0</v>
      </c>
      <c r="Y36" s="142">
        <v>0</v>
      </c>
      <c r="Z36" s="27">
        <v>0</v>
      </c>
      <c r="AA36" s="27">
        <v>0</v>
      </c>
      <c r="AB36" s="27">
        <v>0</v>
      </c>
      <c r="AC36" s="142">
        <v>0</v>
      </c>
      <c r="AD36" s="142">
        <v>0</v>
      </c>
      <c r="AE36" s="142">
        <v>0</v>
      </c>
      <c r="AF36" s="142">
        <v>0</v>
      </c>
      <c r="AG36" s="142">
        <v>0</v>
      </c>
      <c r="AH36" s="4">
        <f t="shared" si="5"/>
        <v>17.299999999999997</v>
      </c>
      <c r="AI36" s="23">
        <f t="shared" si="1"/>
        <v>-77.32634338138925</v>
      </c>
      <c r="AJ36" s="16"/>
      <c r="AK36" s="26">
        <v>0.5</v>
      </c>
      <c r="AL36" s="26">
        <f t="shared" si="2"/>
        <v>16.799999999999997</v>
      </c>
      <c r="AM36" s="27">
        <v>5.2</v>
      </c>
      <c r="AN36" s="1">
        <f t="shared" si="3"/>
        <v>5.2</v>
      </c>
      <c r="AO36" s="1">
        <f t="shared" si="4"/>
        <v>0</v>
      </c>
    </row>
    <row r="37" spans="1:41" ht="15" customHeight="1">
      <c r="A37" s="3">
        <v>36</v>
      </c>
      <c r="B37" s="2" t="s">
        <v>35</v>
      </c>
      <c r="C37" s="25">
        <v>88.9</v>
      </c>
      <c r="D37" s="27">
        <v>0</v>
      </c>
      <c r="E37" s="27">
        <v>1.6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7</v>
      </c>
      <c r="U37" s="27">
        <v>0.1</v>
      </c>
      <c r="V37" s="27">
        <v>0</v>
      </c>
      <c r="W37" s="27">
        <v>0.5</v>
      </c>
      <c r="X37" s="142">
        <v>0</v>
      </c>
      <c r="Y37" s="142">
        <v>0</v>
      </c>
      <c r="Z37" s="27">
        <v>0</v>
      </c>
      <c r="AA37" s="27">
        <v>0</v>
      </c>
      <c r="AB37" s="27">
        <v>0</v>
      </c>
      <c r="AC37" s="142">
        <v>0</v>
      </c>
      <c r="AD37" s="142">
        <v>0</v>
      </c>
      <c r="AE37" s="142">
        <v>0</v>
      </c>
      <c r="AF37" s="142">
        <v>0</v>
      </c>
      <c r="AG37" s="142">
        <v>0</v>
      </c>
      <c r="AH37" s="4">
        <f t="shared" si="5"/>
        <v>9.1999999999999993</v>
      </c>
      <c r="AI37" s="23">
        <f t="shared" si="1"/>
        <v>-89.651293588301471</v>
      </c>
      <c r="AJ37" s="16"/>
      <c r="AK37" s="26">
        <v>0</v>
      </c>
      <c r="AL37" s="26">
        <f t="shared" si="2"/>
        <v>9.1999999999999993</v>
      </c>
      <c r="AM37" s="27">
        <v>1.6</v>
      </c>
      <c r="AN37" s="1">
        <f t="shared" si="3"/>
        <v>1.6</v>
      </c>
      <c r="AO37" s="1">
        <f t="shared" si="4"/>
        <v>0</v>
      </c>
    </row>
    <row r="38" spans="1:41" ht="15" customHeight="1">
      <c r="A38" s="3">
        <v>37</v>
      </c>
      <c r="B38" s="2" t="s">
        <v>36</v>
      </c>
      <c r="C38" s="25">
        <v>115.7</v>
      </c>
      <c r="D38" s="27">
        <v>5.4</v>
      </c>
      <c r="E38" s="27">
        <v>21.1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1.1000000000000001</v>
      </c>
      <c r="U38" s="27">
        <v>1.7</v>
      </c>
      <c r="V38" s="27">
        <v>0</v>
      </c>
      <c r="W38" s="27">
        <v>0</v>
      </c>
      <c r="X38" s="142">
        <v>0</v>
      </c>
      <c r="Y38" s="142">
        <v>0</v>
      </c>
      <c r="Z38" s="27">
        <v>0</v>
      </c>
      <c r="AA38" s="27">
        <v>0</v>
      </c>
      <c r="AB38" s="27">
        <v>0</v>
      </c>
      <c r="AC38" s="142">
        <v>0</v>
      </c>
      <c r="AD38" s="142">
        <v>0</v>
      </c>
      <c r="AE38" s="142">
        <v>0</v>
      </c>
      <c r="AF38" s="142">
        <v>0</v>
      </c>
      <c r="AG38" s="142">
        <v>0</v>
      </c>
      <c r="AH38" s="4">
        <f t="shared" si="5"/>
        <v>29.3</v>
      </c>
      <c r="AI38" s="23">
        <f t="shared" si="1"/>
        <v>-74.675885911840965</v>
      </c>
      <c r="AJ38" s="16"/>
      <c r="AK38" s="26">
        <v>1.1000000000000001</v>
      </c>
      <c r="AL38" s="26">
        <f t="shared" si="2"/>
        <v>28.2</v>
      </c>
      <c r="AM38" s="27">
        <v>26.5</v>
      </c>
      <c r="AN38" s="1">
        <f t="shared" si="3"/>
        <v>26.5</v>
      </c>
      <c r="AO38" s="1">
        <f t="shared" si="4"/>
        <v>0</v>
      </c>
    </row>
    <row r="39" spans="1:41" ht="15" customHeight="1">
      <c r="A39" s="3">
        <v>38</v>
      </c>
      <c r="B39" s="2" t="s">
        <v>37</v>
      </c>
      <c r="C39" s="25">
        <v>90.5</v>
      </c>
      <c r="D39" s="27">
        <v>0</v>
      </c>
      <c r="E39" s="27">
        <v>0</v>
      </c>
      <c r="F39" s="27">
        <v>0</v>
      </c>
      <c r="G39" s="27">
        <v>0.3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58.2</v>
      </c>
      <c r="U39" s="27">
        <v>0</v>
      </c>
      <c r="V39" s="27">
        <v>0</v>
      </c>
      <c r="W39" s="27">
        <v>0</v>
      </c>
      <c r="X39" s="142">
        <v>0</v>
      </c>
      <c r="Y39" s="142">
        <v>0</v>
      </c>
      <c r="Z39" s="27">
        <v>0</v>
      </c>
      <c r="AA39" s="27">
        <v>0</v>
      </c>
      <c r="AB39" s="27">
        <v>0</v>
      </c>
      <c r="AC39" s="142">
        <v>0</v>
      </c>
      <c r="AD39" s="142">
        <v>0</v>
      </c>
      <c r="AE39" s="142">
        <v>0</v>
      </c>
      <c r="AF39" s="142">
        <v>0</v>
      </c>
      <c r="AG39" s="142">
        <v>0</v>
      </c>
      <c r="AH39" s="4">
        <f t="shared" si="5"/>
        <v>58.5</v>
      </c>
      <c r="AI39" s="23">
        <f t="shared" si="1"/>
        <v>-35.359116022099442</v>
      </c>
      <c r="AJ39" s="16"/>
      <c r="AK39" s="26">
        <v>0.6</v>
      </c>
      <c r="AL39" s="26">
        <f t="shared" si="2"/>
        <v>57.9</v>
      </c>
      <c r="AM39" s="27">
        <v>0</v>
      </c>
      <c r="AN39" s="1">
        <f t="shared" si="3"/>
        <v>0</v>
      </c>
      <c r="AO39" s="1">
        <f t="shared" si="4"/>
        <v>0</v>
      </c>
    </row>
    <row r="40" spans="1:41" ht="15" customHeight="1">
      <c r="A40" s="3">
        <v>39</v>
      </c>
      <c r="B40" s="2" t="s">
        <v>38</v>
      </c>
      <c r="C40" s="25">
        <v>68.400000000000006</v>
      </c>
      <c r="D40" s="27">
        <v>0.4</v>
      </c>
      <c r="E40" s="27">
        <v>0.2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6.6</v>
      </c>
      <c r="U40" s="27">
        <v>0.2</v>
      </c>
      <c r="V40" s="27">
        <v>0</v>
      </c>
      <c r="W40" s="27">
        <v>0.2</v>
      </c>
      <c r="X40" s="142">
        <v>0</v>
      </c>
      <c r="Y40" s="142">
        <v>0</v>
      </c>
      <c r="Z40" s="27">
        <v>0</v>
      </c>
      <c r="AA40" s="27">
        <v>0</v>
      </c>
      <c r="AB40" s="27">
        <v>0</v>
      </c>
      <c r="AC40" s="142">
        <v>0</v>
      </c>
      <c r="AD40" s="142">
        <v>0</v>
      </c>
      <c r="AE40" s="142">
        <v>0</v>
      </c>
      <c r="AF40" s="142">
        <v>0</v>
      </c>
      <c r="AG40" s="142">
        <v>0</v>
      </c>
      <c r="AH40" s="4">
        <f t="shared" si="5"/>
        <v>7.6</v>
      </c>
      <c r="AI40" s="23">
        <f t="shared" si="1"/>
        <v>-88.888888888888886</v>
      </c>
      <c r="AJ40" s="16"/>
      <c r="AK40" s="26">
        <v>0.8</v>
      </c>
      <c r="AL40" s="26">
        <f t="shared" si="2"/>
        <v>6.8</v>
      </c>
      <c r="AM40" s="27">
        <v>0.6</v>
      </c>
      <c r="AN40" s="1">
        <f t="shared" si="3"/>
        <v>0.60000000000000009</v>
      </c>
      <c r="AO40" s="1">
        <f t="shared" si="4"/>
        <v>0</v>
      </c>
    </row>
    <row r="41" spans="1:41" ht="15" customHeight="1">
      <c r="A41" s="3">
        <v>40</v>
      </c>
      <c r="B41" s="2" t="s">
        <v>39</v>
      </c>
      <c r="C41" s="25">
        <v>30.8</v>
      </c>
      <c r="D41" s="27">
        <v>0</v>
      </c>
      <c r="E41" s="27">
        <v>0</v>
      </c>
      <c r="F41" s="27">
        <v>10.9</v>
      </c>
      <c r="G41" s="27">
        <v>0.1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142">
        <v>0</v>
      </c>
      <c r="Y41" s="142">
        <v>0</v>
      </c>
      <c r="Z41" s="27">
        <v>0</v>
      </c>
      <c r="AA41" s="27">
        <v>0</v>
      </c>
      <c r="AB41" s="27">
        <v>0</v>
      </c>
      <c r="AC41" s="142">
        <v>0</v>
      </c>
      <c r="AD41" s="142">
        <v>0</v>
      </c>
      <c r="AE41" s="142">
        <v>0</v>
      </c>
      <c r="AF41" s="142">
        <v>0</v>
      </c>
      <c r="AG41" s="142">
        <v>0</v>
      </c>
      <c r="AH41" s="4">
        <f t="shared" si="5"/>
        <v>11</v>
      </c>
      <c r="AI41" s="23">
        <f t="shared" si="1"/>
        <v>-64.285714285714278</v>
      </c>
      <c r="AJ41" s="16"/>
      <c r="AK41" s="26">
        <v>0</v>
      </c>
      <c r="AL41" s="26">
        <f t="shared" si="2"/>
        <v>11</v>
      </c>
      <c r="AM41" s="27">
        <v>0</v>
      </c>
      <c r="AN41" s="1">
        <f t="shared" si="3"/>
        <v>0</v>
      </c>
      <c r="AO41" s="1">
        <f t="shared" si="4"/>
        <v>0</v>
      </c>
    </row>
    <row r="42" spans="1:41" ht="15" customHeight="1">
      <c r="A42" s="3">
        <v>41</v>
      </c>
      <c r="B42" s="2" t="s">
        <v>40</v>
      </c>
      <c r="C42" s="25">
        <v>32.700000000000003</v>
      </c>
      <c r="D42" s="27">
        <v>0</v>
      </c>
      <c r="E42" s="27">
        <v>1.9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142">
        <v>0</v>
      </c>
      <c r="Y42" s="142">
        <v>0</v>
      </c>
      <c r="Z42" s="27">
        <v>0</v>
      </c>
      <c r="AA42" s="27">
        <v>0</v>
      </c>
      <c r="AB42" s="27">
        <v>0</v>
      </c>
      <c r="AC42" s="142">
        <v>0</v>
      </c>
      <c r="AD42" s="142">
        <v>0</v>
      </c>
      <c r="AE42" s="142">
        <v>0</v>
      </c>
      <c r="AF42" s="142">
        <v>0</v>
      </c>
      <c r="AG42" s="142">
        <v>0</v>
      </c>
      <c r="AH42" s="4">
        <f t="shared" si="5"/>
        <v>1.9</v>
      </c>
      <c r="AI42" s="23">
        <f t="shared" si="1"/>
        <v>-94.189602446483178</v>
      </c>
      <c r="AJ42" s="16"/>
      <c r="AK42" s="26">
        <v>23</v>
      </c>
      <c r="AL42" s="26">
        <f t="shared" si="2"/>
        <v>-21.1</v>
      </c>
      <c r="AM42" s="27">
        <v>1.9</v>
      </c>
      <c r="AN42" s="1">
        <f t="shared" si="3"/>
        <v>1.9</v>
      </c>
      <c r="AO42" s="1">
        <f t="shared" si="4"/>
        <v>0</v>
      </c>
    </row>
    <row r="43" spans="1:41" ht="15" customHeight="1">
      <c r="A43" s="3">
        <v>42</v>
      </c>
      <c r="B43" s="2" t="s">
        <v>41</v>
      </c>
      <c r="C43" s="25">
        <v>98.4</v>
      </c>
      <c r="D43" s="27">
        <v>0</v>
      </c>
      <c r="E43" s="27">
        <v>0</v>
      </c>
      <c r="F43" s="27">
        <v>0.2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2.6</v>
      </c>
      <c r="U43" s="27">
        <v>0</v>
      </c>
      <c r="V43" s="27">
        <v>0</v>
      </c>
      <c r="W43" s="27">
        <v>0</v>
      </c>
      <c r="X43" s="142">
        <v>0</v>
      </c>
      <c r="Y43" s="142">
        <v>0</v>
      </c>
      <c r="Z43" s="27">
        <v>0</v>
      </c>
      <c r="AA43" s="27">
        <v>0</v>
      </c>
      <c r="AB43" s="27">
        <v>0</v>
      </c>
      <c r="AC43" s="142">
        <v>0</v>
      </c>
      <c r="AD43" s="142">
        <v>0</v>
      </c>
      <c r="AE43" s="142">
        <v>0</v>
      </c>
      <c r="AF43" s="142">
        <v>0</v>
      </c>
      <c r="AG43" s="142">
        <v>0</v>
      </c>
      <c r="AH43" s="4">
        <f t="shared" si="5"/>
        <v>2.8000000000000003</v>
      </c>
      <c r="AI43" s="23">
        <f t="shared" si="1"/>
        <v>-97.154471544715449</v>
      </c>
      <c r="AJ43" s="16"/>
      <c r="AK43" s="26">
        <v>0</v>
      </c>
      <c r="AL43" s="26">
        <f t="shared" si="2"/>
        <v>2.8000000000000003</v>
      </c>
      <c r="AM43" s="27">
        <v>0</v>
      </c>
      <c r="AN43" s="1">
        <f t="shared" si="3"/>
        <v>0</v>
      </c>
      <c r="AO43" s="1">
        <f t="shared" si="4"/>
        <v>0</v>
      </c>
    </row>
    <row r="44" spans="1:41" ht="15" customHeight="1">
      <c r="A44" s="3">
        <v>43</v>
      </c>
      <c r="B44" s="2" t="s">
        <v>42</v>
      </c>
      <c r="C44" s="25">
        <v>32.200000000000003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1.5</v>
      </c>
      <c r="U44" s="27">
        <v>0</v>
      </c>
      <c r="V44" s="27">
        <v>0</v>
      </c>
      <c r="W44" s="27">
        <v>0</v>
      </c>
      <c r="X44" s="142">
        <v>0</v>
      </c>
      <c r="Y44" s="142">
        <v>0</v>
      </c>
      <c r="Z44" s="27">
        <v>0</v>
      </c>
      <c r="AA44" s="27">
        <v>0</v>
      </c>
      <c r="AB44" s="27">
        <v>0</v>
      </c>
      <c r="AC44" s="142">
        <v>0</v>
      </c>
      <c r="AD44" s="142">
        <v>0</v>
      </c>
      <c r="AE44" s="142">
        <v>0</v>
      </c>
      <c r="AF44" s="142">
        <v>0</v>
      </c>
      <c r="AG44" s="142">
        <v>0</v>
      </c>
      <c r="AH44" s="4">
        <f t="shared" si="5"/>
        <v>1.5</v>
      </c>
      <c r="AI44" s="23">
        <f t="shared" si="1"/>
        <v>-95.341614906832291</v>
      </c>
      <c r="AJ44" s="16"/>
      <c r="AK44" s="26">
        <v>1</v>
      </c>
      <c r="AL44" s="26">
        <f t="shared" si="2"/>
        <v>0.5</v>
      </c>
      <c r="AM44" s="27">
        <v>0</v>
      </c>
      <c r="AN44" s="1">
        <f t="shared" si="3"/>
        <v>0</v>
      </c>
      <c r="AO44" s="1">
        <f t="shared" si="4"/>
        <v>0</v>
      </c>
    </row>
    <row r="45" spans="1:41" ht="15" customHeight="1">
      <c r="A45" s="3">
        <v>44</v>
      </c>
      <c r="B45" s="2" t="s">
        <v>43</v>
      </c>
      <c r="C45" s="25">
        <v>54.1</v>
      </c>
      <c r="D45" s="27">
        <v>0</v>
      </c>
      <c r="E45" s="27">
        <v>0.6</v>
      </c>
      <c r="F45" s="27">
        <v>0.1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19.100000000000001</v>
      </c>
      <c r="U45" s="27">
        <v>0</v>
      </c>
      <c r="V45" s="27">
        <v>0</v>
      </c>
      <c r="W45" s="27">
        <v>0</v>
      </c>
      <c r="X45" s="142">
        <v>0</v>
      </c>
      <c r="Y45" s="142">
        <v>0</v>
      </c>
      <c r="Z45" s="27">
        <v>0</v>
      </c>
      <c r="AA45" s="27">
        <v>0</v>
      </c>
      <c r="AB45" s="27">
        <v>0</v>
      </c>
      <c r="AC45" s="142">
        <v>0</v>
      </c>
      <c r="AD45" s="142">
        <v>0</v>
      </c>
      <c r="AE45" s="142">
        <v>0</v>
      </c>
      <c r="AF45" s="142">
        <v>0</v>
      </c>
      <c r="AG45" s="142">
        <v>0</v>
      </c>
      <c r="AH45" s="4">
        <f t="shared" si="5"/>
        <v>19.8</v>
      </c>
      <c r="AI45" s="23">
        <f t="shared" si="1"/>
        <v>-63.401109057301291</v>
      </c>
      <c r="AJ45" s="16"/>
      <c r="AK45" s="26">
        <v>7.9</v>
      </c>
      <c r="AL45" s="26">
        <f t="shared" si="2"/>
        <v>11.9</v>
      </c>
      <c r="AM45" s="27">
        <v>0.6</v>
      </c>
      <c r="AN45" s="1">
        <f t="shared" si="3"/>
        <v>0.6</v>
      </c>
      <c r="AO45" s="1">
        <f t="shared" si="4"/>
        <v>0</v>
      </c>
    </row>
    <row r="46" spans="1:41" ht="15" customHeight="1">
      <c r="A46" s="3">
        <v>45</v>
      </c>
      <c r="B46" s="2" t="s">
        <v>44</v>
      </c>
      <c r="C46" s="25">
        <v>28.4</v>
      </c>
      <c r="D46" s="27">
        <v>0</v>
      </c>
      <c r="E46" s="27">
        <v>0</v>
      </c>
      <c r="F46" s="27">
        <v>1.4</v>
      </c>
      <c r="G46" s="27">
        <v>0.1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1.6</v>
      </c>
      <c r="U46" s="27">
        <v>0.3</v>
      </c>
      <c r="V46" s="27">
        <v>0</v>
      </c>
      <c r="W46" s="27">
        <v>0</v>
      </c>
      <c r="X46" s="142">
        <v>0</v>
      </c>
      <c r="Y46" s="142">
        <v>0</v>
      </c>
      <c r="Z46" s="27">
        <v>0</v>
      </c>
      <c r="AA46" s="27">
        <v>0</v>
      </c>
      <c r="AB46" s="27">
        <v>0</v>
      </c>
      <c r="AC46" s="142">
        <v>0</v>
      </c>
      <c r="AD46" s="142">
        <v>0</v>
      </c>
      <c r="AE46" s="142">
        <v>0</v>
      </c>
      <c r="AF46" s="142">
        <v>0</v>
      </c>
      <c r="AG46" s="142">
        <v>0</v>
      </c>
      <c r="AH46" s="4">
        <f t="shared" si="5"/>
        <v>3.4</v>
      </c>
      <c r="AI46" s="23">
        <f t="shared" si="1"/>
        <v>-88.028169014084511</v>
      </c>
      <c r="AJ46" s="16"/>
      <c r="AK46" s="26">
        <v>0.4</v>
      </c>
      <c r="AL46" s="26">
        <f t="shared" si="2"/>
        <v>3</v>
      </c>
      <c r="AM46" s="27">
        <v>0</v>
      </c>
      <c r="AN46" s="1">
        <f t="shared" si="3"/>
        <v>0</v>
      </c>
      <c r="AO46" s="1">
        <f t="shared" si="4"/>
        <v>0</v>
      </c>
    </row>
    <row r="47" spans="1:41" ht="15" customHeight="1">
      <c r="A47" s="3">
        <v>46</v>
      </c>
      <c r="B47" s="2" t="s">
        <v>45</v>
      </c>
      <c r="C47" s="25">
        <v>50.7</v>
      </c>
      <c r="D47" s="27">
        <v>0</v>
      </c>
      <c r="E47" s="27">
        <v>1.7</v>
      </c>
      <c r="F47" s="27">
        <v>3.7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0.7</v>
      </c>
      <c r="V47" s="27">
        <v>0</v>
      </c>
      <c r="W47" s="27">
        <v>0</v>
      </c>
      <c r="X47" s="142">
        <v>0</v>
      </c>
      <c r="Y47" s="142">
        <v>0</v>
      </c>
      <c r="Z47" s="27">
        <v>0</v>
      </c>
      <c r="AA47" s="27">
        <v>0</v>
      </c>
      <c r="AB47" s="27">
        <v>0</v>
      </c>
      <c r="AC47" s="142">
        <v>0</v>
      </c>
      <c r="AD47" s="142">
        <v>0</v>
      </c>
      <c r="AE47" s="142">
        <v>0</v>
      </c>
      <c r="AF47" s="142">
        <v>0</v>
      </c>
      <c r="AG47" s="142">
        <v>0</v>
      </c>
      <c r="AH47" s="4">
        <f t="shared" si="5"/>
        <v>6.1000000000000005</v>
      </c>
      <c r="AI47" s="23">
        <f t="shared" si="1"/>
        <v>-87.968441814595664</v>
      </c>
      <c r="AJ47" s="16"/>
      <c r="AK47" s="26">
        <v>27.2</v>
      </c>
      <c r="AL47" s="26">
        <f t="shared" si="2"/>
        <v>-21.099999999999998</v>
      </c>
      <c r="AM47" s="27">
        <v>1.7</v>
      </c>
      <c r="AN47" s="1">
        <f t="shared" si="3"/>
        <v>1.7</v>
      </c>
      <c r="AO47" s="1">
        <f t="shared" si="4"/>
        <v>0</v>
      </c>
    </row>
    <row r="48" spans="1:41">
      <c r="A48" s="3">
        <v>47</v>
      </c>
      <c r="B48" s="2" t="s">
        <v>72</v>
      </c>
      <c r="C48" s="25">
        <v>80.599999999999994</v>
      </c>
      <c r="D48" s="27">
        <v>0</v>
      </c>
      <c r="E48" s="27">
        <v>7.5</v>
      </c>
      <c r="F48" s="27">
        <v>0.2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2.2999999999999998</v>
      </c>
      <c r="U48" s="27">
        <v>0</v>
      </c>
      <c r="V48" s="27">
        <v>0</v>
      </c>
      <c r="W48" s="27">
        <v>0</v>
      </c>
      <c r="X48" s="142">
        <v>0</v>
      </c>
      <c r="Y48" s="142">
        <v>0</v>
      </c>
      <c r="Z48" s="27">
        <v>0</v>
      </c>
      <c r="AA48" s="27">
        <v>0</v>
      </c>
      <c r="AB48" s="27">
        <v>0</v>
      </c>
      <c r="AC48" s="142">
        <v>0</v>
      </c>
      <c r="AD48" s="142">
        <v>0</v>
      </c>
      <c r="AE48" s="142">
        <v>0</v>
      </c>
      <c r="AF48" s="142">
        <v>0</v>
      </c>
      <c r="AG48" s="142">
        <v>0</v>
      </c>
      <c r="AH48" s="4">
        <f t="shared" si="5"/>
        <v>10</v>
      </c>
      <c r="AI48" s="23">
        <f t="shared" si="1"/>
        <v>-87.593052109181144</v>
      </c>
      <c r="AJ48" s="16"/>
      <c r="AK48" s="26">
        <v>3.7</v>
      </c>
      <c r="AL48" s="26">
        <f t="shared" si="2"/>
        <v>6.3</v>
      </c>
      <c r="AM48" s="27">
        <v>7.5</v>
      </c>
      <c r="AN48" s="1">
        <f t="shared" si="3"/>
        <v>7.5</v>
      </c>
      <c r="AO48" s="1">
        <f t="shared" si="4"/>
        <v>0</v>
      </c>
    </row>
    <row r="49" spans="1:41">
      <c r="A49" s="3">
        <v>48</v>
      </c>
      <c r="B49" s="2" t="s">
        <v>71</v>
      </c>
      <c r="C49" s="25">
        <v>69.099999999999994</v>
      </c>
      <c r="D49" s="27">
        <v>0</v>
      </c>
      <c r="E49" s="27">
        <v>0.1</v>
      </c>
      <c r="F49" s="27">
        <v>0.2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4.7</v>
      </c>
      <c r="U49" s="27">
        <v>0</v>
      </c>
      <c r="V49" s="27">
        <v>0</v>
      </c>
      <c r="W49" s="27">
        <v>0</v>
      </c>
      <c r="X49" s="142">
        <v>0</v>
      </c>
      <c r="Y49" s="142">
        <v>0</v>
      </c>
      <c r="Z49" s="27">
        <v>0</v>
      </c>
      <c r="AA49" s="27">
        <v>0</v>
      </c>
      <c r="AB49" s="27">
        <v>0</v>
      </c>
      <c r="AC49" s="142">
        <v>0</v>
      </c>
      <c r="AD49" s="142">
        <v>0</v>
      </c>
      <c r="AE49" s="142">
        <v>0</v>
      </c>
      <c r="AF49" s="142">
        <v>0</v>
      </c>
      <c r="AG49" s="142">
        <v>0</v>
      </c>
      <c r="AH49" s="4">
        <f t="shared" si="5"/>
        <v>5</v>
      </c>
      <c r="AI49" s="23">
        <f t="shared" si="1"/>
        <v>-92.764109985528222</v>
      </c>
      <c r="AJ49" s="16"/>
      <c r="AK49" s="26">
        <v>7.1</v>
      </c>
      <c r="AL49" s="26">
        <f t="shared" si="2"/>
        <v>-2.0999999999999996</v>
      </c>
      <c r="AM49" s="27">
        <v>0.1</v>
      </c>
      <c r="AN49" s="1">
        <f t="shared" si="3"/>
        <v>0.1</v>
      </c>
      <c r="AO49" s="1">
        <f t="shared" si="4"/>
        <v>0</v>
      </c>
    </row>
    <row r="50" spans="1:41">
      <c r="A50" s="3">
        <v>49</v>
      </c>
      <c r="B50" s="2" t="s">
        <v>48</v>
      </c>
      <c r="C50" s="25">
        <v>34.799999999999997</v>
      </c>
      <c r="D50" s="27">
        <v>0</v>
      </c>
      <c r="E50" s="27">
        <v>4.5</v>
      </c>
      <c r="F50" s="27">
        <v>6.3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0.2</v>
      </c>
      <c r="U50" s="27">
        <v>0</v>
      </c>
      <c r="V50" s="27">
        <v>0</v>
      </c>
      <c r="W50" s="27">
        <v>0</v>
      </c>
      <c r="X50" s="142">
        <v>0</v>
      </c>
      <c r="Y50" s="142">
        <v>0</v>
      </c>
      <c r="Z50" s="27">
        <v>0</v>
      </c>
      <c r="AA50" s="27">
        <v>0</v>
      </c>
      <c r="AB50" s="27">
        <v>0</v>
      </c>
      <c r="AC50" s="142">
        <v>0</v>
      </c>
      <c r="AD50" s="142">
        <v>0</v>
      </c>
      <c r="AE50" s="142">
        <v>0</v>
      </c>
      <c r="AF50" s="142">
        <v>0</v>
      </c>
      <c r="AG50" s="142">
        <v>0</v>
      </c>
      <c r="AH50" s="4">
        <f t="shared" si="5"/>
        <v>11</v>
      </c>
      <c r="AI50" s="23">
        <f t="shared" si="1"/>
        <v>-68.390804597701148</v>
      </c>
      <c r="AJ50" s="16"/>
      <c r="AK50" s="26">
        <v>0.2</v>
      </c>
      <c r="AL50" s="26">
        <f t="shared" si="2"/>
        <v>10.8</v>
      </c>
      <c r="AM50" s="27">
        <v>4.5</v>
      </c>
      <c r="AN50" s="1">
        <f t="shared" si="3"/>
        <v>4.5</v>
      </c>
      <c r="AO50" s="1">
        <f t="shared" si="4"/>
        <v>0</v>
      </c>
    </row>
    <row r="51" spans="1:41" ht="15" customHeight="1">
      <c r="A51" s="3">
        <v>50</v>
      </c>
      <c r="B51" s="2" t="s">
        <v>49</v>
      </c>
      <c r="C51" s="25">
        <v>90.5</v>
      </c>
      <c r="D51" s="27">
        <v>0</v>
      </c>
      <c r="E51" s="27">
        <v>0.4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2.5</v>
      </c>
      <c r="U51" s="27">
        <v>0</v>
      </c>
      <c r="V51" s="27">
        <v>0</v>
      </c>
      <c r="W51" s="27">
        <v>0</v>
      </c>
      <c r="X51" s="142">
        <v>0</v>
      </c>
      <c r="Y51" s="142">
        <v>0</v>
      </c>
      <c r="Z51" s="27">
        <v>0</v>
      </c>
      <c r="AA51" s="27">
        <v>0</v>
      </c>
      <c r="AB51" s="27">
        <v>0</v>
      </c>
      <c r="AC51" s="142">
        <v>0</v>
      </c>
      <c r="AD51" s="142">
        <v>0</v>
      </c>
      <c r="AE51" s="142">
        <v>0</v>
      </c>
      <c r="AF51" s="142">
        <v>0</v>
      </c>
      <c r="AG51" s="142">
        <v>0</v>
      </c>
      <c r="AH51" s="4">
        <f t="shared" si="5"/>
        <v>2.9</v>
      </c>
      <c r="AI51" s="23">
        <f t="shared" si="1"/>
        <v>-96.795580110497241</v>
      </c>
      <c r="AJ51" s="16"/>
      <c r="AK51" s="26">
        <v>0.3</v>
      </c>
      <c r="AL51" s="26">
        <f t="shared" si="2"/>
        <v>2.6</v>
      </c>
      <c r="AM51" s="27">
        <v>0.4</v>
      </c>
      <c r="AN51" s="1">
        <f t="shared" si="3"/>
        <v>0.4</v>
      </c>
      <c r="AO51" s="1">
        <f t="shared" si="4"/>
        <v>0</v>
      </c>
    </row>
    <row r="52" spans="1:41" ht="15" customHeight="1">
      <c r="A52" s="3">
        <v>51</v>
      </c>
      <c r="B52" s="3" t="s">
        <v>53</v>
      </c>
      <c r="C52" s="213">
        <f>SUM(C2:C51)</f>
        <v>3535.5</v>
      </c>
      <c r="D52" s="213">
        <f>SUM(D2:D51)</f>
        <v>53.599999999999994</v>
      </c>
      <c r="E52" s="213">
        <f t="shared" ref="E52:F52" si="6">SUM(E2:E51)</f>
        <v>205.49999999999994</v>
      </c>
      <c r="F52" s="213">
        <f t="shared" si="6"/>
        <v>172.19999999999993</v>
      </c>
      <c r="G52" s="213">
        <f t="shared" ref="G52:I52" si="7">SUM(G2:G51)</f>
        <v>20.900000000000002</v>
      </c>
      <c r="H52" s="213">
        <f t="shared" si="7"/>
        <v>0</v>
      </c>
      <c r="I52" s="213">
        <f t="shared" si="7"/>
        <v>0</v>
      </c>
      <c r="J52" s="213">
        <f t="shared" ref="J52:K52" si="8">SUM(J2:J51)</f>
        <v>0</v>
      </c>
      <c r="K52" s="213">
        <f t="shared" si="8"/>
        <v>0</v>
      </c>
      <c r="L52" s="213">
        <f t="shared" ref="L52:O52" si="9">SUM(L2:L51)</f>
        <v>0</v>
      </c>
      <c r="M52" s="213">
        <f t="shared" si="9"/>
        <v>0</v>
      </c>
      <c r="N52" s="213">
        <f t="shared" si="9"/>
        <v>0</v>
      </c>
      <c r="O52" s="213">
        <f t="shared" si="9"/>
        <v>0</v>
      </c>
      <c r="P52" s="213">
        <f t="shared" ref="P52:R52" si="10">SUM(P2:P51)</f>
        <v>0</v>
      </c>
      <c r="Q52" s="213">
        <f t="shared" si="10"/>
        <v>0</v>
      </c>
      <c r="R52" s="213">
        <f t="shared" si="10"/>
        <v>15.5</v>
      </c>
      <c r="S52" s="213">
        <f t="shared" ref="S52:X52" si="11">SUM(S2:S51)</f>
        <v>15.5</v>
      </c>
      <c r="T52" s="213">
        <f t="shared" si="11"/>
        <v>457.00000000000017</v>
      </c>
      <c r="U52" s="213">
        <f t="shared" si="11"/>
        <v>25.700000000000003</v>
      </c>
      <c r="V52" s="213">
        <f t="shared" si="11"/>
        <v>0</v>
      </c>
      <c r="W52" s="213">
        <f t="shared" si="11"/>
        <v>1.5999999999999999</v>
      </c>
      <c r="X52" s="213">
        <f t="shared" si="11"/>
        <v>0</v>
      </c>
      <c r="Y52" s="143">
        <f t="shared" ref="Y52:AC52" si="12">SUM(Y2:Y51)</f>
        <v>0</v>
      </c>
      <c r="Z52" s="143">
        <f t="shared" si="12"/>
        <v>0.1</v>
      </c>
      <c r="AA52" s="143">
        <f t="shared" si="12"/>
        <v>0</v>
      </c>
      <c r="AB52" s="143">
        <f t="shared" si="12"/>
        <v>0</v>
      </c>
      <c r="AC52" s="143">
        <f t="shared" si="12"/>
        <v>0</v>
      </c>
      <c r="AD52" s="143">
        <f t="shared" ref="AD52:AH52" si="13">SUM(AD2:AD51)</f>
        <v>0</v>
      </c>
      <c r="AE52" s="143">
        <f t="shared" si="13"/>
        <v>0</v>
      </c>
      <c r="AF52" s="143">
        <f t="shared" si="13"/>
        <v>0</v>
      </c>
      <c r="AG52" s="3">
        <f t="shared" si="13"/>
        <v>0</v>
      </c>
      <c r="AH52" s="3">
        <f t="shared" si="13"/>
        <v>967.5999999999998</v>
      </c>
      <c r="AI52" s="23">
        <f t="shared" si="1"/>
        <v>-72.631876679394722</v>
      </c>
      <c r="AJ52" s="3" t="s">
        <v>57</v>
      </c>
      <c r="AK52" s="37"/>
    </row>
    <row r="53" spans="1:41" ht="15" customHeight="1">
      <c r="A53" s="3">
        <v>52</v>
      </c>
      <c r="B53" s="3" t="s">
        <v>54</v>
      </c>
      <c r="C53" s="130">
        <f>C52/50</f>
        <v>70.709999999999994</v>
      </c>
      <c r="D53" s="130">
        <f>D52/50</f>
        <v>1.0719999999999998</v>
      </c>
      <c r="E53" s="130">
        <f t="shared" ref="E53:F53" si="14">E52/50</f>
        <v>4.1099999999999985</v>
      </c>
      <c r="F53" s="130">
        <f t="shared" si="14"/>
        <v>3.4439999999999986</v>
      </c>
      <c r="G53" s="130">
        <f t="shared" ref="G53:I53" si="15">G52/50</f>
        <v>0.41800000000000004</v>
      </c>
      <c r="H53" s="130">
        <f t="shared" si="15"/>
        <v>0</v>
      </c>
      <c r="I53" s="130">
        <f t="shared" si="15"/>
        <v>0</v>
      </c>
      <c r="J53" s="130">
        <f t="shared" ref="J53:K53" si="16">J52/50</f>
        <v>0</v>
      </c>
      <c r="K53" s="130">
        <f t="shared" si="16"/>
        <v>0</v>
      </c>
      <c r="L53" s="130">
        <f t="shared" ref="L53:O53" si="17">L52/50</f>
        <v>0</v>
      </c>
      <c r="M53" s="130">
        <f t="shared" si="17"/>
        <v>0</v>
      </c>
      <c r="N53" s="130">
        <f t="shared" si="17"/>
        <v>0</v>
      </c>
      <c r="O53" s="130">
        <f t="shared" si="17"/>
        <v>0</v>
      </c>
      <c r="P53" s="130">
        <f t="shared" ref="P53:R53" si="18">P52/50</f>
        <v>0</v>
      </c>
      <c r="Q53" s="130">
        <f t="shared" si="18"/>
        <v>0</v>
      </c>
      <c r="R53" s="130">
        <f t="shared" si="18"/>
        <v>0.31</v>
      </c>
      <c r="S53" s="130">
        <f t="shared" ref="S53:X53" si="19">S52/50</f>
        <v>0.31</v>
      </c>
      <c r="T53" s="130">
        <f t="shared" si="19"/>
        <v>9.1400000000000041</v>
      </c>
      <c r="U53" s="130">
        <f t="shared" si="19"/>
        <v>0.51400000000000001</v>
      </c>
      <c r="V53" s="130">
        <f t="shared" si="19"/>
        <v>0</v>
      </c>
      <c r="W53" s="130">
        <f t="shared" si="19"/>
        <v>3.2000000000000001E-2</v>
      </c>
      <c r="X53" s="130">
        <f t="shared" si="19"/>
        <v>0</v>
      </c>
      <c r="Y53" s="144">
        <f t="shared" ref="Y53:AC53" si="20">Y52/50</f>
        <v>0</v>
      </c>
      <c r="Z53" s="144">
        <f t="shared" si="20"/>
        <v>2E-3</v>
      </c>
      <c r="AA53" s="144">
        <f t="shared" si="20"/>
        <v>0</v>
      </c>
      <c r="AB53" s="144">
        <f t="shared" si="20"/>
        <v>0</v>
      </c>
      <c r="AC53" s="144">
        <f t="shared" si="20"/>
        <v>0</v>
      </c>
      <c r="AD53" s="144">
        <f t="shared" ref="AD53:AH53" si="21">AD52/50</f>
        <v>0</v>
      </c>
      <c r="AE53" s="144">
        <f t="shared" si="21"/>
        <v>0</v>
      </c>
      <c r="AF53" s="144">
        <f t="shared" si="21"/>
        <v>0</v>
      </c>
      <c r="AG53" s="5">
        <f t="shared" si="21"/>
        <v>0</v>
      </c>
      <c r="AH53" s="5">
        <f t="shared" si="21"/>
        <v>19.351999999999997</v>
      </c>
      <c r="AI53" s="23">
        <f t="shared" si="1"/>
        <v>-72.631876679394708</v>
      </c>
      <c r="AJ53" s="5" t="s">
        <v>57</v>
      </c>
      <c r="AK53" s="37"/>
    </row>
    <row r="54" spans="1:41">
      <c r="S54" s="38"/>
      <c r="AK54" s="18"/>
    </row>
    <row r="55" spans="1:41">
      <c r="H55" s="1">
        <f>23/50</f>
        <v>0.46</v>
      </c>
    </row>
    <row r="56" spans="1:41" ht="30">
      <c r="B56" s="27">
        <v>611</v>
      </c>
      <c r="C56" s="28" t="s">
        <v>122</v>
      </c>
      <c r="D56" s="28" t="s">
        <v>0</v>
      </c>
      <c r="E56" s="27">
        <v>0</v>
      </c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151"/>
      <c r="AK56" s="8"/>
    </row>
    <row r="57" spans="1:41" ht="45">
      <c r="B57" s="27">
        <v>622</v>
      </c>
      <c r="C57" s="28" t="s">
        <v>122</v>
      </c>
      <c r="D57" s="28" t="s">
        <v>1</v>
      </c>
      <c r="E57" s="27">
        <v>0</v>
      </c>
      <c r="R57" s="8"/>
      <c r="S57" s="8"/>
      <c r="T57" s="8"/>
      <c r="U57" s="27">
        <v>611</v>
      </c>
      <c r="V57" s="28" t="s">
        <v>122</v>
      </c>
      <c r="W57" s="28" t="s">
        <v>0</v>
      </c>
      <c r="X57" s="27">
        <v>2.2000000000000002</v>
      </c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151"/>
      <c r="AK57" s="8"/>
    </row>
    <row r="58" spans="1:41" ht="30">
      <c r="B58" s="27">
        <v>634</v>
      </c>
      <c r="C58" s="28" t="s">
        <v>122</v>
      </c>
      <c r="D58" s="28" t="s">
        <v>2</v>
      </c>
      <c r="E58" s="27">
        <v>0</v>
      </c>
      <c r="L58" s="8"/>
      <c r="M58" s="8"/>
      <c r="N58" s="8"/>
      <c r="O58" s="8"/>
      <c r="P58" s="8"/>
      <c r="Q58" s="8"/>
      <c r="R58" s="8"/>
      <c r="S58" s="8"/>
      <c r="T58" s="8"/>
      <c r="U58" s="27">
        <v>622</v>
      </c>
      <c r="V58" s="28" t="s">
        <v>122</v>
      </c>
      <c r="W58" s="28" t="s">
        <v>1</v>
      </c>
      <c r="X58" s="27">
        <v>6</v>
      </c>
      <c r="Y58" s="8"/>
      <c r="Z58" s="146"/>
      <c r="AA58" s="147"/>
      <c r="AB58" s="147"/>
      <c r="AC58" s="146"/>
      <c r="AD58" s="8"/>
      <c r="AE58" s="146"/>
      <c r="AF58" s="147"/>
      <c r="AG58" s="147"/>
      <c r="AH58" s="146"/>
      <c r="AI58" s="8"/>
      <c r="AJ58" s="151"/>
      <c r="AK58" s="8"/>
    </row>
    <row r="59" spans="1:41" ht="30">
      <c r="B59" s="27">
        <v>645</v>
      </c>
      <c r="C59" s="28" t="s">
        <v>122</v>
      </c>
      <c r="D59" s="28" t="s">
        <v>3</v>
      </c>
      <c r="E59" s="27">
        <v>0</v>
      </c>
      <c r="L59" s="8"/>
      <c r="M59" s="8"/>
      <c r="N59" s="145"/>
      <c r="O59" s="145"/>
      <c r="P59" s="145"/>
      <c r="Q59" s="145"/>
      <c r="R59" s="8"/>
      <c r="S59" s="8"/>
      <c r="T59" s="8"/>
      <c r="U59" s="27">
        <v>634</v>
      </c>
      <c r="V59" s="28" t="s">
        <v>122</v>
      </c>
      <c r="W59" s="28" t="s">
        <v>2</v>
      </c>
      <c r="X59" s="27">
        <v>50.8</v>
      </c>
      <c r="Y59" s="149"/>
      <c r="Z59" s="146"/>
      <c r="AA59" s="147"/>
      <c r="AB59" s="147"/>
      <c r="AC59" s="146"/>
      <c r="AD59" s="8"/>
      <c r="AE59" s="146"/>
      <c r="AF59" s="147"/>
      <c r="AG59" s="147"/>
      <c r="AH59" s="146"/>
      <c r="AI59" s="8"/>
      <c r="AJ59" s="151"/>
      <c r="AK59" s="8"/>
    </row>
    <row r="60" spans="1:41" ht="30">
      <c r="B60" s="27">
        <v>626</v>
      </c>
      <c r="C60" s="28" t="s">
        <v>122</v>
      </c>
      <c r="D60" s="28" t="s">
        <v>4</v>
      </c>
      <c r="E60" s="27">
        <v>0</v>
      </c>
      <c r="L60" s="27">
        <v>611</v>
      </c>
      <c r="M60" s="28" t="s">
        <v>122</v>
      </c>
      <c r="N60" s="28" t="s">
        <v>0</v>
      </c>
      <c r="O60" s="27">
        <v>0.5</v>
      </c>
      <c r="P60" s="145"/>
      <c r="Q60" s="145"/>
      <c r="R60" s="8"/>
      <c r="S60" s="8"/>
      <c r="T60" s="8"/>
      <c r="U60" s="27">
        <v>645</v>
      </c>
      <c r="V60" s="28" t="s">
        <v>122</v>
      </c>
      <c r="W60" s="28" t="s">
        <v>3</v>
      </c>
      <c r="X60" s="27">
        <v>52.1</v>
      </c>
      <c r="Y60" s="149"/>
      <c r="Z60" s="146"/>
      <c r="AA60" s="147"/>
      <c r="AB60" s="147"/>
      <c r="AC60" s="146"/>
      <c r="AD60" s="8"/>
      <c r="AE60" s="146"/>
      <c r="AF60" s="147"/>
      <c r="AG60" s="147"/>
      <c r="AH60" s="146"/>
      <c r="AI60" s="8"/>
      <c r="AJ60" s="151"/>
      <c r="AK60" s="8"/>
    </row>
    <row r="61" spans="1:41" ht="30">
      <c r="B61" s="27">
        <v>632</v>
      </c>
      <c r="C61" s="28" t="s">
        <v>122</v>
      </c>
      <c r="D61" s="28" t="s">
        <v>5</v>
      </c>
      <c r="E61" s="27">
        <v>0</v>
      </c>
      <c r="L61" s="27">
        <v>622</v>
      </c>
      <c r="M61" s="28" t="s">
        <v>122</v>
      </c>
      <c r="N61" s="28" t="s">
        <v>1</v>
      </c>
      <c r="O61" s="27">
        <v>0.6</v>
      </c>
      <c r="P61" s="145"/>
      <c r="Q61" s="145"/>
      <c r="R61" s="8"/>
      <c r="S61" s="8"/>
      <c r="T61" s="8"/>
      <c r="U61" s="27">
        <v>626</v>
      </c>
      <c r="V61" s="28" t="s">
        <v>122</v>
      </c>
      <c r="W61" s="28" t="s">
        <v>4</v>
      </c>
      <c r="X61" s="27">
        <v>9.6</v>
      </c>
      <c r="Y61" s="149"/>
      <c r="Z61" s="146"/>
      <c r="AA61" s="147"/>
      <c r="AB61" s="147"/>
      <c r="AC61" s="146"/>
      <c r="AD61" s="8"/>
      <c r="AE61" s="146"/>
      <c r="AF61" s="147"/>
      <c r="AG61" s="147"/>
      <c r="AH61" s="146"/>
      <c r="AI61" s="8"/>
      <c r="AJ61" s="151"/>
      <c r="AK61" s="8"/>
    </row>
    <row r="62" spans="1:41" ht="30">
      <c r="B62" s="27">
        <v>605</v>
      </c>
      <c r="C62" s="28" t="s">
        <v>122</v>
      </c>
      <c r="D62" s="28" t="s">
        <v>6</v>
      </c>
      <c r="E62" s="27">
        <v>0.1</v>
      </c>
      <c r="L62" s="27">
        <v>634</v>
      </c>
      <c r="M62" s="28" t="s">
        <v>122</v>
      </c>
      <c r="N62" s="28" t="s">
        <v>2</v>
      </c>
      <c r="O62" s="27">
        <v>7.4</v>
      </c>
      <c r="P62" s="145"/>
      <c r="Q62" s="145"/>
      <c r="R62" s="8"/>
      <c r="S62" s="8"/>
      <c r="T62" s="8"/>
      <c r="U62" s="27">
        <v>632</v>
      </c>
      <c r="V62" s="28" t="s">
        <v>122</v>
      </c>
      <c r="W62" s="28" t="s">
        <v>5</v>
      </c>
      <c r="X62" s="27">
        <v>28</v>
      </c>
      <c r="Y62" s="149"/>
      <c r="Z62" s="146"/>
      <c r="AA62" s="147"/>
      <c r="AB62" s="147"/>
      <c r="AC62" s="146"/>
      <c r="AD62" s="8"/>
      <c r="AE62" s="146"/>
      <c r="AF62" s="147"/>
      <c r="AG62" s="147"/>
      <c r="AH62" s="146"/>
      <c r="AI62" s="8"/>
      <c r="AJ62" s="151"/>
      <c r="AK62" s="8"/>
    </row>
    <row r="63" spans="1:41" ht="30">
      <c r="B63" s="27">
        <v>624</v>
      </c>
      <c r="C63" s="28" t="s">
        <v>122</v>
      </c>
      <c r="D63" s="28" t="s">
        <v>7</v>
      </c>
      <c r="E63" s="27">
        <v>0</v>
      </c>
      <c r="L63" s="27">
        <v>645</v>
      </c>
      <c r="M63" s="28" t="s">
        <v>122</v>
      </c>
      <c r="N63" s="28" t="s">
        <v>3</v>
      </c>
      <c r="O63" s="27">
        <v>0</v>
      </c>
      <c r="P63" s="145"/>
      <c r="Q63" s="145"/>
      <c r="R63" s="8"/>
      <c r="S63" s="8"/>
      <c r="T63" s="8"/>
      <c r="U63" s="27">
        <v>605</v>
      </c>
      <c r="V63" s="28" t="s">
        <v>122</v>
      </c>
      <c r="W63" s="28" t="s">
        <v>6</v>
      </c>
      <c r="X63" s="27">
        <v>9.8000000000000007</v>
      </c>
      <c r="Y63" s="149"/>
      <c r="Z63" s="146"/>
      <c r="AA63" s="147"/>
      <c r="AB63" s="147"/>
      <c r="AC63" s="146"/>
      <c r="AD63" s="8"/>
      <c r="AE63" s="146"/>
      <c r="AF63" s="147"/>
      <c r="AG63" s="147"/>
      <c r="AH63" s="146"/>
      <c r="AI63" s="8"/>
      <c r="AJ63" s="151"/>
      <c r="AK63" s="8"/>
    </row>
    <row r="64" spans="1:41" ht="30">
      <c r="B64" s="27">
        <v>609</v>
      </c>
      <c r="C64" s="28" t="s">
        <v>122</v>
      </c>
      <c r="D64" s="28" t="s">
        <v>8</v>
      </c>
      <c r="E64" s="27">
        <v>0</v>
      </c>
      <c r="L64" s="27">
        <v>626</v>
      </c>
      <c r="M64" s="28" t="s">
        <v>122</v>
      </c>
      <c r="N64" s="28" t="s">
        <v>4</v>
      </c>
      <c r="O64" s="27">
        <v>0.2</v>
      </c>
      <c r="P64" s="145"/>
      <c r="Q64" s="145"/>
      <c r="R64" s="8"/>
      <c r="S64" s="8"/>
      <c r="T64" s="8"/>
      <c r="U64" s="27">
        <v>624</v>
      </c>
      <c r="V64" s="28" t="s">
        <v>122</v>
      </c>
      <c r="W64" s="28" t="s">
        <v>7</v>
      </c>
      <c r="X64" s="27">
        <v>14.6</v>
      </c>
      <c r="Y64" s="149"/>
      <c r="Z64" s="146"/>
      <c r="AA64" s="147"/>
      <c r="AB64" s="147"/>
      <c r="AC64" s="146"/>
      <c r="AD64" s="8"/>
      <c r="AE64" s="146"/>
      <c r="AF64" s="147"/>
      <c r="AG64" s="147"/>
      <c r="AH64" s="146"/>
      <c r="AI64" s="8"/>
      <c r="AJ64" s="151"/>
      <c r="AK64" s="8"/>
    </row>
    <row r="65" spans="2:37" ht="45">
      <c r="B65" s="27">
        <v>612</v>
      </c>
      <c r="C65" s="28" t="s">
        <v>122</v>
      </c>
      <c r="D65" s="28" t="s">
        <v>9</v>
      </c>
      <c r="E65" s="27">
        <v>0</v>
      </c>
      <c r="L65" s="27">
        <v>632</v>
      </c>
      <c r="M65" s="28" t="s">
        <v>122</v>
      </c>
      <c r="N65" s="28" t="s">
        <v>5</v>
      </c>
      <c r="O65" s="27">
        <v>13.4</v>
      </c>
      <c r="P65" s="145"/>
      <c r="Q65" s="145"/>
      <c r="R65" s="8"/>
      <c r="S65" s="8"/>
      <c r="T65" s="8"/>
      <c r="U65" s="27">
        <v>609</v>
      </c>
      <c r="V65" s="28" t="s">
        <v>122</v>
      </c>
      <c r="W65" s="28" t="s">
        <v>8</v>
      </c>
      <c r="X65" s="27">
        <v>8.1</v>
      </c>
      <c r="Y65" s="149"/>
      <c r="Z65" s="146"/>
      <c r="AA65" s="147"/>
      <c r="AB65" s="147"/>
      <c r="AC65" s="146"/>
      <c r="AD65" s="8"/>
      <c r="AE65" s="146"/>
      <c r="AF65" s="147"/>
      <c r="AG65" s="147"/>
      <c r="AH65" s="146"/>
      <c r="AI65" s="8"/>
      <c r="AJ65" s="151"/>
      <c r="AK65" s="8"/>
    </row>
    <row r="66" spans="2:37" ht="45">
      <c r="B66" s="27">
        <v>621</v>
      </c>
      <c r="C66" s="28" t="s">
        <v>122</v>
      </c>
      <c r="D66" s="28" t="s">
        <v>10</v>
      </c>
      <c r="E66" s="27">
        <v>0</v>
      </c>
      <c r="L66" s="27">
        <v>605</v>
      </c>
      <c r="M66" s="28" t="s">
        <v>122</v>
      </c>
      <c r="N66" s="28" t="s">
        <v>6</v>
      </c>
      <c r="O66" s="27">
        <v>5.2</v>
      </c>
      <c r="P66" s="145"/>
      <c r="Q66" s="145"/>
      <c r="R66" s="8"/>
      <c r="S66" s="8"/>
      <c r="T66" s="8"/>
      <c r="U66" s="27">
        <v>612</v>
      </c>
      <c r="V66" s="28" t="s">
        <v>122</v>
      </c>
      <c r="W66" s="28" t="s">
        <v>9</v>
      </c>
      <c r="X66" s="27">
        <v>9.6</v>
      </c>
      <c r="Y66" s="149"/>
      <c r="Z66" s="146"/>
      <c r="AA66" s="147"/>
      <c r="AB66" s="147"/>
      <c r="AC66" s="146"/>
      <c r="AD66" s="8"/>
      <c r="AE66" s="146"/>
      <c r="AF66" s="147"/>
      <c r="AG66" s="147"/>
      <c r="AH66" s="146"/>
      <c r="AI66" s="8"/>
      <c r="AJ66" s="151"/>
      <c r="AK66" s="8"/>
    </row>
    <row r="67" spans="2:37" ht="30">
      <c r="B67" s="27">
        <v>631</v>
      </c>
      <c r="C67" s="28" t="s">
        <v>122</v>
      </c>
      <c r="D67" s="28" t="s">
        <v>11</v>
      </c>
      <c r="E67" s="27">
        <v>0</v>
      </c>
      <c r="L67" s="27">
        <v>624</v>
      </c>
      <c r="M67" s="28" t="s">
        <v>122</v>
      </c>
      <c r="N67" s="28" t="s">
        <v>7</v>
      </c>
      <c r="O67" s="27">
        <v>2.4</v>
      </c>
      <c r="P67" s="145"/>
      <c r="Q67" s="145"/>
      <c r="R67" s="8"/>
      <c r="S67" s="8"/>
      <c r="T67" s="8"/>
      <c r="U67" s="27">
        <v>621</v>
      </c>
      <c r="V67" s="28" t="s">
        <v>122</v>
      </c>
      <c r="W67" s="28" t="s">
        <v>10</v>
      </c>
      <c r="X67" s="27">
        <v>1.4</v>
      </c>
      <c r="Y67" s="149"/>
      <c r="Z67" s="146"/>
      <c r="AA67" s="147"/>
      <c r="AB67" s="147"/>
      <c r="AC67" s="146"/>
      <c r="AD67" s="8"/>
      <c r="AE67" s="146"/>
      <c r="AF67" s="147"/>
      <c r="AG67" s="147"/>
      <c r="AH67" s="146"/>
      <c r="AI67" s="8"/>
      <c r="AJ67" s="151"/>
      <c r="AK67" s="8"/>
    </row>
    <row r="68" spans="2:37" ht="30">
      <c r="B68" s="27">
        <v>642</v>
      </c>
      <c r="C68" s="28" t="s">
        <v>122</v>
      </c>
      <c r="D68" s="28" t="s">
        <v>12</v>
      </c>
      <c r="E68" s="27">
        <v>0</v>
      </c>
      <c r="L68" s="27">
        <v>609</v>
      </c>
      <c r="M68" s="28" t="s">
        <v>122</v>
      </c>
      <c r="N68" s="28" t="s">
        <v>8</v>
      </c>
      <c r="O68" s="27">
        <v>8</v>
      </c>
      <c r="P68" s="145"/>
      <c r="Q68" s="145"/>
      <c r="R68" s="8"/>
      <c r="S68" s="8"/>
      <c r="T68" s="8"/>
      <c r="U68" s="27">
        <v>631</v>
      </c>
      <c r="V68" s="28" t="s">
        <v>122</v>
      </c>
      <c r="W68" s="28" t="s">
        <v>11</v>
      </c>
      <c r="X68" s="27">
        <v>13</v>
      </c>
      <c r="Y68" s="149"/>
      <c r="Z68" s="146"/>
      <c r="AA68" s="147"/>
      <c r="AB68" s="147"/>
      <c r="AC68" s="146"/>
      <c r="AD68" s="8"/>
      <c r="AE68" s="146"/>
      <c r="AF68" s="147"/>
      <c r="AG68" s="147"/>
      <c r="AH68" s="146"/>
      <c r="AI68" s="8"/>
      <c r="AJ68" s="151"/>
      <c r="AK68" s="8"/>
    </row>
    <row r="69" spans="2:37" ht="30">
      <c r="B69" s="27">
        <v>643</v>
      </c>
      <c r="C69" s="28" t="s">
        <v>122</v>
      </c>
      <c r="D69" s="28" t="s">
        <v>13</v>
      </c>
      <c r="E69" s="27">
        <v>0</v>
      </c>
      <c r="L69" s="27">
        <v>612</v>
      </c>
      <c r="M69" s="28" t="s">
        <v>122</v>
      </c>
      <c r="N69" s="28" t="s">
        <v>9</v>
      </c>
      <c r="O69" s="27">
        <v>0.2</v>
      </c>
      <c r="P69" s="145"/>
      <c r="Q69" s="145"/>
      <c r="R69" s="8"/>
      <c r="S69" s="8"/>
      <c r="T69" s="8"/>
      <c r="U69" s="27">
        <v>642</v>
      </c>
      <c r="V69" s="28" t="s">
        <v>122</v>
      </c>
      <c r="W69" s="28" t="s">
        <v>12</v>
      </c>
      <c r="X69" s="27">
        <v>65.7</v>
      </c>
      <c r="Y69" s="149"/>
      <c r="Z69" s="146"/>
      <c r="AA69" s="147"/>
      <c r="AB69" s="147"/>
      <c r="AC69" s="146"/>
      <c r="AD69" s="8"/>
      <c r="AE69" s="146"/>
      <c r="AF69" s="147"/>
      <c r="AG69" s="147"/>
      <c r="AH69" s="146"/>
      <c r="AI69" s="8"/>
      <c r="AJ69" s="151"/>
      <c r="AK69" s="8"/>
    </row>
    <row r="70" spans="2:37" ht="30">
      <c r="B70" s="27">
        <v>638</v>
      </c>
      <c r="C70" s="28" t="s">
        <v>122</v>
      </c>
      <c r="D70" s="28" t="s">
        <v>14</v>
      </c>
      <c r="E70" s="27">
        <v>0</v>
      </c>
      <c r="L70" s="27">
        <v>621</v>
      </c>
      <c r="M70" s="28" t="s">
        <v>122</v>
      </c>
      <c r="N70" s="28" t="s">
        <v>10</v>
      </c>
      <c r="O70" s="27">
        <v>0</v>
      </c>
      <c r="P70" s="145"/>
      <c r="Q70" s="145"/>
      <c r="R70" s="8"/>
      <c r="S70" s="8"/>
      <c r="T70" s="8"/>
      <c r="U70" s="27">
        <v>643</v>
      </c>
      <c r="V70" s="28" t="s">
        <v>122</v>
      </c>
      <c r="W70" s="28" t="s">
        <v>13</v>
      </c>
      <c r="X70" s="27">
        <v>13.8</v>
      </c>
      <c r="Y70" s="149"/>
      <c r="Z70" s="146"/>
      <c r="AA70" s="147"/>
      <c r="AB70" s="147"/>
      <c r="AC70" s="146"/>
      <c r="AD70" s="8"/>
      <c r="AE70" s="146"/>
      <c r="AF70" s="147"/>
      <c r="AG70" s="147"/>
      <c r="AH70" s="146"/>
      <c r="AI70" s="8"/>
      <c r="AJ70" s="151"/>
      <c r="AK70" s="8"/>
    </row>
    <row r="71" spans="2:37" ht="30">
      <c r="B71" s="27">
        <v>608</v>
      </c>
      <c r="C71" s="28" t="s">
        <v>122</v>
      </c>
      <c r="D71" s="28" t="s">
        <v>15</v>
      </c>
      <c r="E71" s="27">
        <v>0</v>
      </c>
      <c r="L71" s="27">
        <v>631</v>
      </c>
      <c r="M71" s="28" t="s">
        <v>122</v>
      </c>
      <c r="N71" s="28" t="s">
        <v>11</v>
      </c>
      <c r="O71" s="27">
        <v>3.9</v>
      </c>
      <c r="P71" s="145"/>
      <c r="Q71" s="145"/>
      <c r="R71" s="8"/>
      <c r="S71" s="8"/>
      <c r="T71" s="8"/>
      <c r="U71" s="27">
        <v>638</v>
      </c>
      <c r="V71" s="28" t="s">
        <v>122</v>
      </c>
      <c r="W71" s="28" t="s">
        <v>14</v>
      </c>
      <c r="X71" s="27">
        <v>28.4</v>
      </c>
      <c r="Y71" s="149"/>
      <c r="Z71" s="146"/>
      <c r="AA71" s="147"/>
      <c r="AB71" s="147"/>
      <c r="AC71" s="146"/>
      <c r="AD71" s="8"/>
      <c r="AE71" s="146"/>
      <c r="AF71" s="147"/>
      <c r="AG71" s="147"/>
      <c r="AH71" s="146"/>
      <c r="AI71" s="8"/>
      <c r="AJ71" s="151"/>
      <c r="AK71" s="8"/>
    </row>
    <row r="72" spans="2:37" ht="30">
      <c r="B72" s="27">
        <v>601</v>
      </c>
      <c r="C72" s="28" t="s">
        <v>122</v>
      </c>
      <c r="D72" s="28" t="s">
        <v>16</v>
      </c>
      <c r="E72" s="27">
        <v>0</v>
      </c>
      <c r="L72" s="27">
        <v>642</v>
      </c>
      <c r="M72" s="28" t="s">
        <v>122</v>
      </c>
      <c r="N72" s="28" t="s">
        <v>12</v>
      </c>
      <c r="O72" s="27">
        <v>0.3</v>
      </c>
      <c r="P72" s="145"/>
      <c r="Q72" s="145"/>
      <c r="R72" s="8"/>
      <c r="S72" s="8"/>
      <c r="T72" s="8"/>
      <c r="U72" s="27">
        <v>608</v>
      </c>
      <c r="V72" s="28" t="s">
        <v>122</v>
      </c>
      <c r="W72" s="28" t="s">
        <v>15</v>
      </c>
      <c r="X72" s="27">
        <v>18.399999999999999</v>
      </c>
      <c r="Y72" s="149"/>
      <c r="Z72" s="146"/>
      <c r="AA72" s="147"/>
      <c r="AB72" s="147"/>
      <c r="AC72" s="146"/>
      <c r="AD72" s="8"/>
      <c r="AE72" s="146"/>
      <c r="AF72" s="147"/>
      <c r="AG72" s="147"/>
      <c r="AH72" s="146"/>
      <c r="AI72" s="8"/>
      <c r="AJ72" s="151"/>
      <c r="AK72" s="8"/>
    </row>
    <row r="73" spans="2:37" ht="30">
      <c r="B73" s="27">
        <v>648</v>
      </c>
      <c r="C73" s="28" t="s">
        <v>122</v>
      </c>
      <c r="D73" s="28" t="s">
        <v>17</v>
      </c>
      <c r="E73" s="27">
        <v>0</v>
      </c>
      <c r="L73" s="27">
        <v>643</v>
      </c>
      <c r="M73" s="28" t="s">
        <v>122</v>
      </c>
      <c r="N73" s="28" t="s">
        <v>13</v>
      </c>
      <c r="O73" s="27">
        <v>1</v>
      </c>
      <c r="P73" s="145"/>
      <c r="Q73" s="145"/>
      <c r="R73" s="8"/>
      <c r="S73" s="8"/>
      <c r="T73" s="8"/>
      <c r="U73" s="27">
        <v>601</v>
      </c>
      <c r="V73" s="28" t="s">
        <v>122</v>
      </c>
      <c r="W73" s="28" t="s">
        <v>16</v>
      </c>
      <c r="X73" s="27">
        <v>13.8</v>
      </c>
      <c r="Y73" s="149"/>
      <c r="Z73" s="146"/>
      <c r="AA73" s="147"/>
      <c r="AB73" s="147"/>
      <c r="AC73" s="146"/>
      <c r="AD73" s="8"/>
      <c r="AE73" s="146"/>
      <c r="AF73" s="147"/>
      <c r="AG73" s="147"/>
      <c r="AH73" s="146"/>
      <c r="AI73" s="8"/>
      <c r="AJ73" s="151"/>
      <c r="AK73" s="8"/>
    </row>
    <row r="74" spans="2:37" ht="30">
      <c r="B74" s="27">
        <v>649</v>
      </c>
      <c r="C74" s="28" t="s">
        <v>122</v>
      </c>
      <c r="D74" s="28" t="s">
        <v>18</v>
      </c>
      <c r="E74" s="27">
        <v>0</v>
      </c>
      <c r="L74" s="27">
        <v>638</v>
      </c>
      <c r="M74" s="28" t="s">
        <v>122</v>
      </c>
      <c r="N74" s="28" t="s">
        <v>14</v>
      </c>
      <c r="O74" s="27">
        <v>6.4</v>
      </c>
      <c r="P74" s="145"/>
      <c r="Q74" s="145"/>
      <c r="R74" s="8"/>
      <c r="S74" s="8"/>
      <c r="T74" s="8"/>
      <c r="U74" s="27">
        <v>648</v>
      </c>
      <c r="V74" s="28" t="s">
        <v>122</v>
      </c>
      <c r="W74" s="28" t="s">
        <v>17</v>
      </c>
      <c r="X74" s="27">
        <v>57.7</v>
      </c>
      <c r="Y74" s="149"/>
      <c r="Z74" s="146"/>
      <c r="AA74" s="147"/>
      <c r="AB74" s="147"/>
      <c r="AC74" s="146"/>
      <c r="AD74" s="8"/>
      <c r="AE74" s="146"/>
      <c r="AF74" s="147"/>
      <c r="AG74" s="147"/>
      <c r="AH74" s="146"/>
      <c r="AI74" s="8"/>
      <c r="AJ74" s="151"/>
      <c r="AK74" s="8"/>
    </row>
    <row r="75" spans="2:37" ht="30">
      <c r="B75" s="27">
        <v>606</v>
      </c>
      <c r="C75" s="28" t="s">
        <v>122</v>
      </c>
      <c r="D75" s="28" t="s">
        <v>76</v>
      </c>
      <c r="E75" s="27">
        <v>0</v>
      </c>
      <c r="L75" s="27">
        <v>608</v>
      </c>
      <c r="M75" s="28" t="s">
        <v>122</v>
      </c>
      <c r="N75" s="28" t="s">
        <v>15</v>
      </c>
      <c r="O75" s="27">
        <v>18</v>
      </c>
      <c r="P75" s="145"/>
      <c r="Q75" s="145"/>
      <c r="R75" s="8"/>
      <c r="S75" s="8"/>
      <c r="T75" s="8"/>
      <c r="U75" s="27">
        <v>649</v>
      </c>
      <c r="V75" s="28" t="s">
        <v>122</v>
      </c>
      <c r="W75" s="28" t="s">
        <v>18</v>
      </c>
      <c r="X75" s="27">
        <v>11.6</v>
      </c>
      <c r="Y75" s="149"/>
      <c r="Z75" s="146"/>
      <c r="AA75" s="147"/>
      <c r="AB75" s="147"/>
      <c r="AC75" s="146"/>
      <c r="AD75" s="8"/>
      <c r="AE75" s="146"/>
      <c r="AF75" s="147"/>
      <c r="AG75" s="147"/>
      <c r="AH75" s="146"/>
      <c r="AI75" s="8"/>
      <c r="AJ75" s="151"/>
      <c r="AK75" s="8"/>
    </row>
    <row r="76" spans="2:37" ht="45">
      <c r="B76" s="27">
        <v>620</v>
      </c>
      <c r="C76" s="28" t="s">
        <v>122</v>
      </c>
      <c r="D76" s="28" t="s">
        <v>20</v>
      </c>
      <c r="E76" s="27">
        <v>0</v>
      </c>
      <c r="L76" s="27">
        <v>601</v>
      </c>
      <c r="M76" s="28" t="s">
        <v>122</v>
      </c>
      <c r="N76" s="28" t="s">
        <v>16</v>
      </c>
      <c r="O76" s="27">
        <v>0</v>
      </c>
      <c r="P76" s="145"/>
      <c r="Q76" s="145"/>
      <c r="R76" s="8"/>
      <c r="S76" s="8"/>
      <c r="T76" s="8"/>
      <c r="U76" s="27">
        <v>606</v>
      </c>
      <c r="V76" s="28" t="s">
        <v>122</v>
      </c>
      <c r="W76" s="28" t="s">
        <v>76</v>
      </c>
      <c r="X76" s="27">
        <v>2.2000000000000002</v>
      </c>
      <c r="Y76" s="149"/>
      <c r="Z76" s="146"/>
      <c r="AA76" s="147"/>
      <c r="AB76" s="147"/>
      <c r="AC76" s="146"/>
      <c r="AD76" s="8"/>
      <c r="AE76" s="146"/>
      <c r="AF76" s="147"/>
      <c r="AG76" s="147"/>
      <c r="AH76" s="146"/>
      <c r="AI76" s="8"/>
      <c r="AJ76" s="151"/>
      <c r="AK76" s="8"/>
    </row>
    <row r="77" spans="2:37" ht="30">
      <c r="B77" s="27">
        <v>636</v>
      </c>
      <c r="C77" s="28" t="s">
        <v>122</v>
      </c>
      <c r="D77" s="28" t="s">
        <v>21</v>
      </c>
      <c r="E77" s="27">
        <v>0</v>
      </c>
      <c r="L77" s="27">
        <v>648</v>
      </c>
      <c r="M77" s="28" t="s">
        <v>122</v>
      </c>
      <c r="N77" s="28" t="s">
        <v>17</v>
      </c>
      <c r="O77" s="27">
        <v>0.1</v>
      </c>
      <c r="P77" s="145"/>
      <c r="Q77" s="145"/>
      <c r="R77" s="8"/>
      <c r="S77" s="8"/>
      <c r="T77" s="8"/>
      <c r="U77" s="27">
        <v>620</v>
      </c>
      <c r="V77" s="28" t="s">
        <v>122</v>
      </c>
      <c r="W77" s="28" t="s">
        <v>20</v>
      </c>
      <c r="X77" s="27">
        <v>16.5</v>
      </c>
      <c r="Y77" s="149"/>
      <c r="Z77" s="146"/>
      <c r="AA77" s="147"/>
      <c r="AB77" s="147"/>
      <c r="AC77" s="146"/>
      <c r="AD77" s="8"/>
      <c r="AE77" s="146"/>
      <c r="AF77" s="147"/>
      <c r="AG77" s="147"/>
      <c r="AH77" s="146"/>
      <c r="AI77" s="8"/>
      <c r="AJ77" s="151"/>
      <c r="AK77" s="8"/>
    </row>
    <row r="78" spans="2:37" ht="30">
      <c r="B78" s="27">
        <v>650</v>
      </c>
      <c r="C78" s="28" t="s">
        <v>122</v>
      </c>
      <c r="D78" s="28" t="s">
        <v>22</v>
      </c>
      <c r="E78" s="27">
        <v>0</v>
      </c>
      <c r="L78" s="27">
        <v>649</v>
      </c>
      <c r="M78" s="28" t="s">
        <v>122</v>
      </c>
      <c r="N78" s="28" t="s">
        <v>18</v>
      </c>
      <c r="O78" s="27">
        <v>0</v>
      </c>
      <c r="P78" s="145"/>
      <c r="Q78" s="145"/>
      <c r="R78" s="8"/>
      <c r="S78" s="8"/>
      <c r="T78" s="8"/>
      <c r="U78" s="27">
        <v>636</v>
      </c>
      <c r="V78" s="28" t="s">
        <v>122</v>
      </c>
      <c r="W78" s="28" t="s">
        <v>21</v>
      </c>
      <c r="X78" s="27">
        <v>22.4</v>
      </c>
      <c r="Y78" s="149"/>
      <c r="Z78" s="146"/>
      <c r="AA78" s="147"/>
      <c r="AB78" s="147"/>
      <c r="AC78" s="146"/>
      <c r="AD78" s="8"/>
      <c r="AE78" s="146"/>
      <c r="AF78" s="147"/>
      <c r="AG78" s="147"/>
      <c r="AH78" s="146"/>
      <c r="AI78" s="8"/>
      <c r="AJ78" s="151"/>
      <c r="AK78" s="8"/>
    </row>
    <row r="79" spans="2:37" ht="30">
      <c r="B79" s="27">
        <v>637</v>
      </c>
      <c r="C79" s="28" t="s">
        <v>122</v>
      </c>
      <c r="D79" s="28" t="s">
        <v>23</v>
      </c>
      <c r="E79" s="27">
        <v>0</v>
      </c>
      <c r="L79" s="27">
        <v>606</v>
      </c>
      <c r="M79" s="28" t="s">
        <v>122</v>
      </c>
      <c r="N79" s="28" t="s">
        <v>76</v>
      </c>
      <c r="O79" s="27">
        <v>0.3</v>
      </c>
      <c r="P79" s="145"/>
      <c r="Q79" s="145"/>
      <c r="R79" s="8"/>
      <c r="S79" s="8"/>
      <c r="T79" s="8"/>
      <c r="U79" s="27">
        <v>650</v>
      </c>
      <c r="V79" s="28" t="s">
        <v>122</v>
      </c>
      <c r="W79" s="28" t="s">
        <v>22</v>
      </c>
      <c r="X79" s="27">
        <v>58.1</v>
      </c>
      <c r="Y79" s="149"/>
      <c r="Z79" s="146"/>
      <c r="AA79" s="147"/>
      <c r="AB79" s="147"/>
      <c r="AC79" s="146"/>
      <c r="AD79" s="8"/>
      <c r="AE79" s="146"/>
      <c r="AF79" s="147"/>
      <c r="AG79" s="147"/>
      <c r="AH79" s="146"/>
      <c r="AI79" s="8"/>
      <c r="AJ79" s="151"/>
      <c r="AK79" s="8"/>
    </row>
    <row r="80" spans="2:37" ht="30">
      <c r="B80" s="27">
        <v>647</v>
      </c>
      <c r="C80" s="28" t="s">
        <v>122</v>
      </c>
      <c r="D80" s="28" t="s">
        <v>24</v>
      </c>
      <c r="E80" s="27">
        <v>0</v>
      </c>
      <c r="L80" s="27">
        <v>620</v>
      </c>
      <c r="M80" s="28" t="s">
        <v>122</v>
      </c>
      <c r="N80" s="28" t="s">
        <v>20</v>
      </c>
      <c r="O80" s="27">
        <v>0.9</v>
      </c>
      <c r="P80" s="145"/>
      <c r="Q80" s="145"/>
      <c r="R80" s="8"/>
      <c r="S80" s="8"/>
      <c r="T80" s="8"/>
      <c r="U80" s="27">
        <v>637</v>
      </c>
      <c r="V80" s="28" t="s">
        <v>122</v>
      </c>
      <c r="W80" s="28" t="s">
        <v>23</v>
      </c>
      <c r="X80" s="27">
        <v>46.3</v>
      </c>
      <c r="Y80" s="149"/>
      <c r="Z80" s="146"/>
      <c r="AA80" s="147"/>
      <c r="AB80" s="147"/>
      <c r="AC80" s="146"/>
      <c r="AD80" s="8"/>
      <c r="AE80" s="146"/>
      <c r="AF80" s="147"/>
      <c r="AG80" s="147"/>
      <c r="AH80" s="146"/>
      <c r="AI80" s="8"/>
      <c r="AJ80" s="151"/>
      <c r="AK80" s="8"/>
    </row>
    <row r="81" spans="2:37" ht="30">
      <c r="B81" s="27">
        <v>633</v>
      </c>
      <c r="C81" s="28" t="s">
        <v>122</v>
      </c>
      <c r="D81" s="28" t="s">
        <v>25</v>
      </c>
      <c r="E81" s="27">
        <v>0</v>
      </c>
      <c r="L81" s="27">
        <v>636</v>
      </c>
      <c r="M81" s="28" t="s">
        <v>122</v>
      </c>
      <c r="N81" s="28" t="s">
        <v>21</v>
      </c>
      <c r="O81" s="27">
        <v>8.6999999999999993</v>
      </c>
      <c r="P81" s="145"/>
      <c r="Q81" s="145"/>
      <c r="R81" s="8"/>
      <c r="S81" s="8"/>
      <c r="T81" s="8"/>
      <c r="U81" s="27">
        <v>647</v>
      </c>
      <c r="V81" s="28" t="s">
        <v>122</v>
      </c>
      <c r="W81" s="28" t="s">
        <v>24</v>
      </c>
      <c r="X81" s="27">
        <v>5.4</v>
      </c>
      <c r="Y81" s="149"/>
      <c r="Z81" s="146"/>
      <c r="AA81" s="147"/>
      <c r="AB81" s="147"/>
      <c r="AC81" s="146"/>
      <c r="AD81" s="8"/>
      <c r="AE81" s="146"/>
      <c r="AF81" s="147"/>
      <c r="AG81" s="147"/>
      <c r="AH81" s="146"/>
      <c r="AI81" s="8"/>
      <c r="AJ81" s="151"/>
      <c r="AK81" s="8"/>
    </row>
    <row r="82" spans="2:37" ht="30">
      <c r="B82" s="27">
        <v>630</v>
      </c>
      <c r="C82" s="28" t="s">
        <v>122</v>
      </c>
      <c r="D82" s="28" t="s">
        <v>26</v>
      </c>
      <c r="E82" s="27">
        <v>0</v>
      </c>
      <c r="L82" s="27">
        <v>650</v>
      </c>
      <c r="M82" s="28" t="s">
        <v>122</v>
      </c>
      <c r="N82" s="28" t="s">
        <v>22</v>
      </c>
      <c r="O82" s="27">
        <v>0</v>
      </c>
      <c r="P82" s="145"/>
      <c r="Q82" s="145"/>
      <c r="R82" s="8"/>
      <c r="S82" s="8"/>
      <c r="T82" s="8"/>
      <c r="U82" s="27">
        <v>633</v>
      </c>
      <c r="V82" s="28" t="s">
        <v>122</v>
      </c>
      <c r="W82" s="28" t="s">
        <v>25</v>
      </c>
      <c r="X82" s="27">
        <v>11.9</v>
      </c>
      <c r="Y82" s="149"/>
      <c r="Z82" s="146"/>
      <c r="AA82" s="147"/>
      <c r="AB82" s="147"/>
      <c r="AC82" s="146"/>
      <c r="AD82" s="8"/>
      <c r="AE82" s="146"/>
      <c r="AF82" s="147"/>
      <c r="AG82" s="147"/>
      <c r="AH82" s="146"/>
      <c r="AI82" s="8"/>
      <c r="AJ82" s="151"/>
      <c r="AK82" s="8"/>
    </row>
    <row r="83" spans="2:37" ht="30">
      <c r="B83" s="27">
        <v>646</v>
      </c>
      <c r="C83" s="28" t="s">
        <v>122</v>
      </c>
      <c r="D83" s="28" t="s">
        <v>27</v>
      </c>
      <c r="E83" s="27">
        <v>0</v>
      </c>
      <c r="L83" s="27">
        <v>637</v>
      </c>
      <c r="M83" s="28" t="s">
        <v>122</v>
      </c>
      <c r="N83" s="28" t="s">
        <v>23</v>
      </c>
      <c r="O83" s="27">
        <v>32.1</v>
      </c>
      <c r="P83" s="145"/>
      <c r="Q83" s="145"/>
      <c r="R83" s="8"/>
      <c r="S83" s="8"/>
      <c r="T83" s="8"/>
      <c r="U83" s="27">
        <v>630</v>
      </c>
      <c r="V83" s="28" t="s">
        <v>122</v>
      </c>
      <c r="W83" s="28" t="s">
        <v>26</v>
      </c>
      <c r="X83" s="27">
        <v>36.6</v>
      </c>
      <c r="Y83" s="149"/>
      <c r="Z83" s="146"/>
      <c r="AA83" s="147"/>
      <c r="AB83" s="147"/>
      <c r="AC83" s="146"/>
      <c r="AD83" s="8"/>
      <c r="AE83" s="146"/>
      <c r="AF83" s="147"/>
      <c r="AG83" s="147"/>
      <c r="AH83" s="146"/>
      <c r="AI83" s="8"/>
      <c r="AJ83" s="151"/>
      <c r="AK83" s="8"/>
    </row>
    <row r="84" spans="2:37" ht="30">
      <c r="B84" s="27">
        <v>625</v>
      </c>
      <c r="C84" s="28" t="s">
        <v>122</v>
      </c>
      <c r="D84" s="28" t="s">
        <v>28</v>
      </c>
      <c r="E84" s="27">
        <v>0</v>
      </c>
      <c r="L84" s="27">
        <v>647</v>
      </c>
      <c r="M84" s="28" t="s">
        <v>122</v>
      </c>
      <c r="N84" s="28" t="s">
        <v>24</v>
      </c>
      <c r="O84" s="27">
        <v>0</v>
      </c>
      <c r="P84" s="145"/>
      <c r="Q84" s="145"/>
      <c r="R84" s="8"/>
      <c r="S84" s="8"/>
      <c r="T84" s="8"/>
      <c r="U84" s="27">
        <v>646</v>
      </c>
      <c r="V84" s="28" t="s">
        <v>122</v>
      </c>
      <c r="W84" s="28" t="s">
        <v>27</v>
      </c>
      <c r="X84" s="27">
        <v>17.600000000000001</v>
      </c>
      <c r="Y84" s="149"/>
      <c r="Z84" s="146"/>
      <c r="AA84" s="147"/>
      <c r="AB84" s="147"/>
      <c r="AC84" s="146"/>
      <c r="AD84" s="8"/>
      <c r="AE84" s="146"/>
      <c r="AF84" s="147"/>
      <c r="AG84" s="147"/>
      <c r="AH84" s="146"/>
      <c r="AI84" s="8"/>
      <c r="AJ84" s="151"/>
      <c r="AK84" s="8"/>
    </row>
    <row r="85" spans="2:37" ht="30">
      <c r="B85" s="27">
        <v>610</v>
      </c>
      <c r="C85" s="28" t="s">
        <v>122</v>
      </c>
      <c r="D85" s="28" t="s">
        <v>29</v>
      </c>
      <c r="E85" s="27">
        <v>0</v>
      </c>
      <c r="L85" s="27">
        <v>633</v>
      </c>
      <c r="M85" s="28" t="s">
        <v>122</v>
      </c>
      <c r="N85" s="28" t="s">
        <v>25</v>
      </c>
      <c r="O85" s="27">
        <v>6.9</v>
      </c>
      <c r="P85" s="145"/>
      <c r="Q85" s="145"/>
      <c r="R85" s="8"/>
      <c r="S85" s="8"/>
      <c r="T85" s="8"/>
      <c r="U85" s="27">
        <v>625</v>
      </c>
      <c r="V85" s="28" t="s">
        <v>122</v>
      </c>
      <c r="W85" s="28" t="s">
        <v>28</v>
      </c>
      <c r="X85" s="27">
        <v>36.6</v>
      </c>
      <c r="Y85" s="149"/>
      <c r="Z85" s="146"/>
      <c r="AA85" s="147"/>
      <c r="AB85" s="147"/>
      <c r="AC85" s="146"/>
      <c r="AD85" s="8"/>
      <c r="AE85" s="146"/>
      <c r="AF85" s="147"/>
      <c r="AG85" s="147"/>
      <c r="AH85" s="146"/>
      <c r="AI85" s="8"/>
      <c r="AJ85" s="151"/>
      <c r="AK85" s="8"/>
    </row>
    <row r="86" spans="2:37" ht="30">
      <c r="B86" s="27">
        <v>635</v>
      </c>
      <c r="C86" s="28" t="s">
        <v>122</v>
      </c>
      <c r="D86" s="28" t="s">
        <v>30</v>
      </c>
      <c r="E86" s="27">
        <v>0</v>
      </c>
      <c r="L86" s="27">
        <v>630</v>
      </c>
      <c r="M86" s="28" t="s">
        <v>122</v>
      </c>
      <c r="N86" s="28" t="s">
        <v>26</v>
      </c>
      <c r="O86" s="27">
        <v>14.1</v>
      </c>
      <c r="P86" s="145"/>
      <c r="Q86" s="145"/>
      <c r="R86" s="8"/>
      <c r="S86" s="8"/>
      <c r="T86" s="8"/>
      <c r="U86" s="27">
        <v>610</v>
      </c>
      <c r="V86" s="28" t="s">
        <v>122</v>
      </c>
      <c r="W86" s="28" t="s">
        <v>29</v>
      </c>
      <c r="X86" s="27">
        <v>2</v>
      </c>
      <c r="Y86" s="149"/>
      <c r="Z86" s="146"/>
      <c r="AA86" s="147"/>
      <c r="AB86" s="147"/>
      <c r="AC86" s="146"/>
      <c r="AD86" s="8"/>
      <c r="AE86" s="146"/>
      <c r="AF86" s="147"/>
      <c r="AG86" s="147"/>
      <c r="AH86" s="146"/>
      <c r="AI86" s="8"/>
      <c r="AJ86" s="151"/>
      <c r="AK86" s="8"/>
    </row>
    <row r="87" spans="2:37" ht="30">
      <c r="B87" s="27">
        <v>604</v>
      </c>
      <c r="C87" s="28" t="s">
        <v>122</v>
      </c>
      <c r="D87" s="28" t="s">
        <v>31</v>
      </c>
      <c r="E87" s="27">
        <v>0</v>
      </c>
      <c r="L87" s="27">
        <v>646</v>
      </c>
      <c r="M87" s="28" t="s">
        <v>122</v>
      </c>
      <c r="N87" s="28" t="s">
        <v>27</v>
      </c>
      <c r="O87" s="27">
        <v>0.8</v>
      </c>
      <c r="P87" s="145"/>
      <c r="Q87" s="145"/>
      <c r="R87" s="8"/>
      <c r="S87" s="8"/>
      <c r="T87" s="8"/>
      <c r="U87" s="27">
        <v>635</v>
      </c>
      <c r="V87" s="28" t="s">
        <v>122</v>
      </c>
      <c r="W87" s="28" t="s">
        <v>30</v>
      </c>
      <c r="X87" s="27">
        <v>41.2</v>
      </c>
      <c r="Y87" s="149"/>
      <c r="Z87" s="146"/>
      <c r="AA87" s="147"/>
      <c r="AB87" s="147"/>
      <c r="AC87" s="146"/>
      <c r="AD87" s="8"/>
      <c r="AE87" s="146"/>
      <c r="AF87" s="147"/>
      <c r="AG87" s="147"/>
      <c r="AH87" s="146"/>
      <c r="AI87" s="8"/>
      <c r="AJ87" s="151"/>
      <c r="AK87" s="8"/>
    </row>
    <row r="88" spans="2:37" ht="30">
      <c r="B88" s="27">
        <v>641</v>
      </c>
      <c r="C88" s="28" t="s">
        <v>122</v>
      </c>
      <c r="D88" s="28" t="s">
        <v>32</v>
      </c>
      <c r="E88" s="27">
        <v>0</v>
      </c>
      <c r="L88" s="27">
        <v>625</v>
      </c>
      <c r="M88" s="28" t="s">
        <v>122</v>
      </c>
      <c r="N88" s="28" t="s">
        <v>28</v>
      </c>
      <c r="O88" s="27">
        <v>0</v>
      </c>
      <c r="P88" s="145"/>
      <c r="Q88" s="145"/>
      <c r="R88" s="8"/>
      <c r="S88" s="8"/>
      <c r="T88" s="8"/>
      <c r="U88" s="27">
        <v>604</v>
      </c>
      <c r="V88" s="28" t="s">
        <v>122</v>
      </c>
      <c r="W88" s="28" t="s">
        <v>31</v>
      </c>
      <c r="X88" s="27">
        <v>11.9</v>
      </c>
      <c r="Y88" s="149"/>
      <c r="Z88" s="146"/>
      <c r="AA88" s="147"/>
      <c r="AB88" s="147"/>
      <c r="AC88" s="146"/>
      <c r="AD88" s="8"/>
      <c r="AE88" s="146"/>
      <c r="AF88" s="147"/>
      <c r="AG88" s="147"/>
      <c r="AH88" s="146"/>
      <c r="AI88" s="8"/>
      <c r="AJ88" s="151"/>
      <c r="AK88" s="8"/>
    </row>
    <row r="89" spans="2:37" ht="30">
      <c r="B89" s="27">
        <v>623</v>
      </c>
      <c r="C89" s="28" t="s">
        <v>122</v>
      </c>
      <c r="D89" s="28" t="s">
        <v>33</v>
      </c>
      <c r="E89" s="27">
        <v>0</v>
      </c>
      <c r="L89" s="27">
        <v>610</v>
      </c>
      <c r="M89" s="28" t="s">
        <v>122</v>
      </c>
      <c r="N89" s="28" t="s">
        <v>29</v>
      </c>
      <c r="O89" s="27">
        <v>0.4</v>
      </c>
      <c r="P89" s="145"/>
      <c r="Q89" s="145"/>
      <c r="R89" s="8"/>
      <c r="S89" s="8"/>
      <c r="T89" s="8"/>
      <c r="U89" s="27">
        <v>641</v>
      </c>
      <c r="V89" s="28" t="s">
        <v>122</v>
      </c>
      <c r="W89" s="28" t="s">
        <v>32</v>
      </c>
      <c r="X89" s="27">
        <v>23.1</v>
      </c>
      <c r="Y89" s="149"/>
      <c r="Z89" s="146"/>
      <c r="AA89" s="147"/>
      <c r="AB89" s="147"/>
      <c r="AC89" s="146"/>
      <c r="AD89" s="8"/>
      <c r="AE89" s="146"/>
      <c r="AF89" s="147"/>
      <c r="AG89" s="147"/>
      <c r="AH89" s="146"/>
      <c r="AI89" s="8"/>
      <c r="AJ89" s="151"/>
      <c r="AK89" s="8"/>
    </row>
    <row r="90" spans="2:37" ht="30">
      <c r="B90" s="27">
        <v>639</v>
      </c>
      <c r="C90" s="28" t="s">
        <v>122</v>
      </c>
      <c r="D90" s="28" t="s">
        <v>34</v>
      </c>
      <c r="E90" s="27">
        <v>0</v>
      </c>
      <c r="L90" s="27">
        <v>635</v>
      </c>
      <c r="M90" s="28" t="s">
        <v>122</v>
      </c>
      <c r="N90" s="28" t="s">
        <v>30</v>
      </c>
      <c r="O90" s="27">
        <v>18.2</v>
      </c>
      <c r="P90" s="145"/>
      <c r="Q90" s="145"/>
      <c r="R90" s="8"/>
      <c r="S90" s="8"/>
      <c r="T90" s="8"/>
      <c r="U90" s="27">
        <v>623</v>
      </c>
      <c r="V90" s="28" t="s">
        <v>122</v>
      </c>
      <c r="W90" s="28" t="s">
        <v>33</v>
      </c>
      <c r="X90" s="27">
        <v>8.4</v>
      </c>
      <c r="Y90" s="149"/>
      <c r="Z90" s="146"/>
      <c r="AA90" s="147"/>
      <c r="AB90" s="147"/>
      <c r="AC90" s="146"/>
      <c r="AD90" s="8"/>
      <c r="AE90" s="146"/>
      <c r="AF90" s="147"/>
      <c r="AG90" s="147"/>
      <c r="AH90" s="146"/>
      <c r="AI90" s="8"/>
      <c r="AJ90" s="151"/>
      <c r="AK90" s="8"/>
    </row>
    <row r="91" spans="2:37" ht="30">
      <c r="B91" s="27">
        <v>629</v>
      </c>
      <c r="C91" s="28" t="s">
        <v>122</v>
      </c>
      <c r="D91" s="28" t="s">
        <v>35</v>
      </c>
      <c r="E91" s="27">
        <v>0</v>
      </c>
      <c r="L91" s="27">
        <v>604</v>
      </c>
      <c r="M91" s="28" t="s">
        <v>122</v>
      </c>
      <c r="N91" s="28" t="s">
        <v>31</v>
      </c>
      <c r="O91" s="27">
        <v>7.2</v>
      </c>
      <c r="P91" s="145"/>
      <c r="Q91" s="145"/>
      <c r="R91" s="8"/>
      <c r="S91" s="8"/>
      <c r="T91" s="8"/>
      <c r="U91" s="27">
        <v>639</v>
      </c>
      <c r="V91" s="28" t="s">
        <v>122</v>
      </c>
      <c r="W91" s="28" t="s">
        <v>34</v>
      </c>
      <c r="X91" s="27">
        <v>17.3</v>
      </c>
      <c r="Y91" s="149"/>
      <c r="Z91" s="146"/>
      <c r="AA91" s="147"/>
      <c r="AB91" s="147"/>
      <c r="AC91" s="146"/>
      <c r="AD91" s="8"/>
      <c r="AE91" s="146"/>
      <c r="AF91" s="147"/>
      <c r="AG91" s="147"/>
      <c r="AH91" s="146"/>
      <c r="AI91" s="8"/>
      <c r="AJ91" s="151"/>
      <c r="AK91" s="8"/>
    </row>
    <row r="92" spans="2:37" ht="45">
      <c r="B92" s="27">
        <v>644</v>
      </c>
      <c r="C92" s="28" t="s">
        <v>122</v>
      </c>
      <c r="D92" s="28" t="s">
        <v>36</v>
      </c>
      <c r="E92" s="27">
        <v>0</v>
      </c>
      <c r="L92" s="27">
        <v>641</v>
      </c>
      <c r="M92" s="28" t="s">
        <v>122</v>
      </c>
      <c r="N92" s="28" t="s">
        <v>32</v>
      </c>
      <c r="O92" s="27">
        <v>3.5</v>
      </c>
      <c r="P92" s="145"/>
      <c r="Q92" s="145"/>
      <c r="R92" s="8"/>
      <c r="S92" s="8"/>
      <c r="T92" s="8"/>
      <c r="U92" s="27">
        <v>629</v>
      </c>
      <c r="V92" s="28" t="s">
        <v>122</v>
      </c>
      <c r="W92" s="28" t="s">
        <v>35</v>
      </c>
      <c r="X92" s="27">
        <v>9.1999999999999993</v>
      </c>
      <c r="Y92" s="149"/>
      <c r="Z92" s="146"/>
      <c r="AA92" s="147"/>
      <c r="AB92" s="147"/>
      <c r="AC92" s="146"/>
      <c r="AD92" s="8"/>
      <c r="AE92" s="146"/>
      <c r="AF92" s="147"/>
      <c r="AG92" s="147"/>
      <c r="AH92" s="146"/>
      <c r="AI92" s="8"/>
      <c r="AJ92" s="151"/>
      <c r="AK92" s="8"/>
    </row>
    <row r="93" spans="2:37" ht="30">
      <c r="B93" s="27">
        <v>640</v>
      </c>
      <c r="C93" s="28" t="s">
        <v>122</v>
      </c>
      <c r="D93" s="28" t="s">
        <v>37</v>
      </c>
      <c r="E93" s="27">
        <v>0</v>
      </c>
      <c r="L93" s="27">
        <v>623</v>
      </c>
      <c r="M93" s="28" t="s">
        <v>122</v>
      </c>
      <c r="N93" s="28" t="s">
        <v>33</v>
      </c>
      <c r="O93" s="27">
        <v>0</v>
      </c>
      <c r="P93" s="145"/>
      <c r="Q93" s="145"/>
      <c r="R93" s="8"/>
      <c r="S93" s="8"/>
      <c r="T93" s="8"/>
      <c r="U93" s="27">
        <v>644</v>
      </c>
      <c r="V93" s="28" t="s">
        <v>122</v>
      </c>
      <c r="W93" s="28" t="s">
        <v>36</v>
      </c>
      <c r="X93" s="27">
        <v>29.3</v>
      </c>
      <c r="Y93" s="149"/>
      <c r="Z93" s="146"/>
      <c r="AA93" s="147"/>
      <c r="AB93" s="147"/>
      <c r="AC93" s="146"/>
      <c r="AD93" s="8"/>
      <c r="AE93" s="146"/>
      <c r="AF93" s="147"/>
      <c r="AG93" s="147"/>
      <c r="AH93" s="146"/>
      <c r="AI93" s="8"/>
      <c r="AJ93" s="151"/>
      <c r="AK93" s="8"/>
    </row>
    <row r="94" spans="2:37" ht="30">
      <c r="B94" s="27">
        <v>618</v>
      </c>
      <c r="C94" s="28" t="s">
        <v>122</v>
      </c>
      <c r="D94" s="28" t="s">
        <v>38</v>
      </c>
      <c r="E94" s="27">
        <v>0</v>
      </c>
      <c r="L94" s="27">
        <v>639</v>
      </c>
      <c r="M94" s="28" t="s">
        <v>122</v>
      </c>
      <c r="N94" s="28" t="s">
        <v>34</v>
      </c>
      <c r="O94" s="27">
        <v>5.2</v>
      </c>
      <c r="P94" s="145"/>
      <c r="Q94" s="145"/>
      <c r="R94" s="8"/>
      <c r="S94" s="8"/>
      <c r="T94" s="8"/>
      <c r="U94" s="27">
        <v>640</v>
      </c>
      <c r="V94" s="28" t="s">
        <v>122</v>
      </c>
      <c r="W94" s="28" t="s">
        <v>37</v>
      </c>
      <c r="X94" s="27">
        <v>58.5</v>
      </c>
      <c r="Y94" s="149"/>
      <c r="Z94" s="146"/>
      <c r="AA94" s="147"/>
      <c r="AB94" s="147"/>
      <c r="AC94" s="146"/>
      <c r="AD94" s="8"/>
      <c r="AE94" s="146"/>
      <c r="AF94" s="147"/>
      <c r="AG94" s="147"/>
      <c r="AH94" s="146"/>
      <c r="AI94" s="8"/>
      <c r="AJ94" s="151"/>
      <c r="AK94" s="8"/>
    </row>
    <row r="95" spans="2:37" ht="30">
      <c r="B95" s="27">
        <v>603</v>
      </c>
      <c r="C95" s="28" t="s">
        <v>122</v>
      </c>
      <c r="D95" s="28" t="s">
        <v>39</v>
      </c>
      <c r="E95" s="27">
        <v>0</v>
      </c>
      <c r="L95" s="27">
        <v>629</v>
      </c>
      <c r="M95" s="28" t="s">
        <v>122</v>
      </c>
      <c r="N95" s="28" t="s">
        <v>35</v>
      </c>
      <c r="O95" s="27">
        <v>1.6</v>
      </c>
      <c r="P95" s="145"/>
      <c r="Q95" s="145"/>
      <c r="R95" s="8"/>
      <c r="S95" s="8"/>
      <c r="T95" s="8"/>
      <c r="U95" s="27">
        <v>618</v>
      </c>
      <c r="V95" s="28" t="s">
        <v>122</v>
      </c>
      <c r="W95" s="28" t="s">
        <v>38</v>
      </c>
      <c r="X95" s="27">
        <v>7.6</v>
      </c>
      <c r="Y95" s="149"/>
      <c r="Z95" s="146"/>
      <c r="AA95" s="147"/>
      <c r="AB95" s="147"/>
      <c r="AC95" s="146"/>
      <c r="AD95" s="8"/>
      <c r="AE95" s="146"/>
      <c r="AF95" s="147"/>
      <c r="AG95" s="147"/>
      <c r="AH95" s="146"/>
      <c r="AI95" s="8"/>
      <c r="AJ95" s="151"/>
      <c r="AK95" s="8"/>
    </row>
    <row r="96" spans="2:37" ht="45">
      <c r="B96" s="27">
        <v>615</v>
      </c>
      <c r="C96" s="28" t="s">
        <v>122</v>
      </c>
      <c r="D96" s="28" t="s">
        <v>40</v>
      </c>
      <c r="E96" s="27">
        <v>0</v>
      </c>
      <c r="L96" s="27">
        <v>644</v>
      </c>
      <c r="M96" s="28" t="s">
        <v>122</v>
      </c>
      <c r="N96" s="28" t="s">
        <v>36</v>
      </c>
      <c r="O96" s="27">
        <v>21.1</v>
      </c>
      <c r="P96" s="145"/>
      <c r="Q96" s="145"/>
      <c r="R96" s="8"/>
      <c r="S96" s="8"/>
      <c r="T96" s="8"/>
      <c r="U96" s="27">
        <v>603</v>
      </c>
      <c r="V96" s="28" t="s">
        <v>122</v>
      </c>
      <c r="W96" s="28" t="s">
        <v>39</v>
      </c>
      <c r="X96" s="27">
        <v>11</v>
      </c>
      <c r="Y96" s="149"/>
      <c r="Z96" s="146"/>
      <c r="AA96" s="147"/>
      <c r="AB96" s="147"/>
      <c r="AC96" s="146"/>
      <c r="AD96" s="8"/>
      <c r="AE96" s="146"/>
      <c r="AF96" s="147"/>
      <c r="AG96" s="147"/>
      <c r="AH96" s="146"/>
      <c r="AI96" s="8"/>
      <c r="AJ96" s="151"/>
      <c r="AK96" s="8"/>
    </row>
    <row r="97" spans="2:37" ht="30">
      <c r="B97" s="27">
        <v>619</v>
      </c>
      <c r="C97" s="28" t="s">
        <v>122</v>
      </c>
      <c r="D97" s="28" t="s">
        <v>41</v>
      </c>
      <c r="E97" s="27">
        <v>0</v>
      </c>
      <c r="L97" s="27">
        <v>640</v>
      </c>
      <c r="M97" s="28" t="s">
        <v>122</v>
      </c>
      <c r="N97" s="28" t="s">
        <v>37</v>
      </c>
      <c r="O97" s="27">
        <v>0</v>
      </c>
      <c r="P97" s="145"/>
      <c r="Q97" s="145"/>
      <c r="R97" s="8"/>
      <c r="S97" s="8"/>
      <c r="T97" s="8"/>
      <c r="U97" s="27">
        <v>615</v>
      </c>
      <c r="V97" s="28" t="s">
        <v>122</v>
      </c>
      <c r="W97" s="28" t="s">
        <v>40</v>
      </c>
      <c r="X97" s="27">
        <v>1.9</v>
      </c>
      <c r="Y97" s="149"/>
      <c r="Z97" s="146"/>
      <c r="AA97" s="147"/>
      <c r="AB97" s="147"/>
      <c r="AC97" s="146"/>
      <c r="AD97" s="8"/>
      <c r="AE97" s="146"/>
      <c r="AF97" s="147"/>
      <c r="AG97" s="147"/>
      <c r="AH97" s="146"/>
      <c r="AI97" s="8"/>
      <c r="AJ97" s="151"/>
      <c r="AK97" s="8"/>
    </row>
    <row r="98" spans="2:37" ht="30">
      <c r="B98" s="27">
        <v>613</v>
      </c>
      <c r="C98" s="28" t="s">
        <v>122</v>
      </c>
      <c r="D98" s="28" t="s">
        <v>42</v>
      </c>
      <c r="E98" s="27">
        <v>0</v>
      </c>
      <c r="L98" s="27">
        <v>618</v>
      </c>
      <c r="M98" s="28" t="s">
        <v>122</v>
      </c>
      <c r="N98" s="28" t="s">
        <v>38</v>
      </c>
      <c r="O98" s="27">
        <v>0.2</v>
      </c>
      <c r="P98" s="145"/>
      <c r="Q98" s="145"/>
      <c r="R98" s="8"/>
      <c r="S98" s="8"/>
      <c r="T98" s="8"/>
      <c r="U98" s="27">
        <v>619</v>
      </c>
      <c r="V98" s="28" t="s">
        <v>122</v>
      </c>
      <c r="W98" s="28" t="s">
        <v>41</v>
      </c>
      <c r="X98" s="27">
        <v>2.8</v>
      </c>
      <c r="Y98" s="149"/>
      <c r="Z98" s="146"/>
      <c r="AA98" s="147"/>
      <c r="AB98" s="147"/>
      <c r="AC98" s="146"/>
      <c r="AD98" s="8"/>
      <c r="AE98" s="146"/>
      <c r="AF98" s="147"/>
      <c r="AG98" s="147"/>
      <c r="AH98" s="146"/>
      <c r="AI98" s="8"/>
      <c r="AJ98" s="151"/>
      <c r="AK98" s="8"/>
    </row>
    <row r="99" spans="2:37" ht="30">
      <c r="B99" s="27">
        <v>627</v>
      </c>
      <c r="C99" s="28" t="s">
        <v>122</v>
      </c>
      <c r="D99" s="28" t="s">
        <v>43</v>
      </c>
      <c r="E99" s="27">
        <v>0</v>
      </c>
      <c r="L99" s="27">
        <v>603</v>
      </c>
      <c r="M99" s="28" t="s">
        <v>122</v>
      </c>
      <c r="N99" s="28" t="s">
        <v>39</v>
      </c>
      <c r="O99" s="27">
        <v>0</v>
      </c>
      <c r="P99" s="145"/>
      <c r="Q99" s="145"/>
      <c r="R99" s="8"/>
      <c r="S99" s="8"/>
      <c r="T99" s="8"/>
      <c r="U99" s="27">
        <v>613</v>
      </c>
      <c r="V99" s="28" t="s">
        <v>122</v>
      </c>
      <c r="W99" s="28" t="s">
        <v>42</v>
      </c>
      <c r="X99" s="27">
        <v>1.5</v>
      </c>
      <c r="Y99" s="149"/>
      <c r="Z99" s="146"/>
      <c r="AA99" s="147"/>
      <c r="AB99" s="147"/>
      <c r="AC99" s="146"/>
      <c r="AD99" s="8"/>
      <c r="AE99" s="146"/>
      <c r="AF99" s="147"/>
      <c r="AG99" s="147"/>
      <c r="AH99" s="146"/>
      <c r="AI99" s="8"/>
      <c r="AJ99" s="151"/>
      <c r="AK99" s="8"/>
    </row>
    <row r="100" spans="2:37" ht="30">
      <c r="B100" s="27">
        <v>602</v>
      </c>
      <c r="C100" s="28" t="s">
        <v>122</v>
      </c>
      <c r="D100" s="28" t="s">
        <v>44</v>
      </c>
      <c r="E100" s="27">
        <v>0</v>
      </c>
      <c r="L100" s="27">
        <v>615</v>
      </c>
      <c r="M100" s="28" t="s">
        <v>122</v>
      </c>
      <c r="N100" s="28" t="s">
        <v>40</v>
      </c>
      <c r="O100" s="27">
        <v>1.9</v>
      </c>
      <c r="P100" s="145"/>
      <c r="Q100" s="145"/>
      <c r="R100" s="8"/>
      <c r="S100" s="8"/>
      <c r="T100" s="8"/>
      <c r="U100" s="27">
        <v>627</v>
      </c>
      <c r="V100" s="28" t="s">
        <v>122</v>
      </c>
      <c r="W100" s="28" t="s">
        <v>43</v>
      </c>
      <c r="X100" s="27">
        <v>19.8</v>
      </c>
      <c r="Y100" s="149"/>
      <c r="Z100" s="146"/>
      <c r="AA100" s="147"/>
      <c r="AB100" s="147"/>
      <c r="AC100" s="146"/>
      <c r="AD100" s="8"/>
      <c r="AE100" s="146"/>
      <c r="AF100" s="147"/>
      <c r="AG100" s="147"/>
      <c r="AH100" s="146"/>
      <c r="AI100" s="8"/>
      <c r="AJ100" s="151"/>
      <c r="AK100" s="8"/>
    </row>
    <row r="101" spans="2:37" ht="30">
      <c r="B101" s="27">
        <v>607</v>
      </c>
      <c r="C101" s="28" t="s">
        <v>122</v>
      </c>
      <c r="D101" s="28" t="s">
        <v>45</v>
      </c>
      <c r="E101" s="27">
        <v>0</v>
      </c>
      <c r="L101" s="27">
        <v>619</v>
      </c>
      <c r="M101" s="28" t="s">
        <v>122</v>
      </c>
      <c r="N101" s="28" t="s">
        <v>41</v>
      </c>
      <c r="O101" s="27">
        <v>0</v>
      </c>
      <c r="P101" s="145"/>
      <c r="Q101" s="145"/>
      <c r="R101" s="8"/>
      <c r="S101" s="8"/>
      <c r="T101" s="8"/>
      <c r="U101" s="27">
        <v>602</v>
      </c>
      <c r="V101" s="28" t="s">
        <v>122</v>
      </c>
      <c r="W101" s="28" t="s">
        <v>44</v>
      </c>
      <c r="X101" s="27">
        <v>3.4</v>
      </c>
      <c r="Y101" s="149"/>
      <c r="Z101" s="146"/>
      <c r="AA101" s="147"/>
      <c r="AB101" s="147"/>
      <c r="AC101" s="146"/>
      <c r="AD101" s="8"/>
      <c r="AE101" s="146"/>
      <c r="AF101" s="147"/>
      <c r="AG101" s="147"/>
      <c r="AH101" s="146"/>
      <c r="AI101" s="8"/>
      <c r="AJ101" s="151"/>
      <c r="AK101" s="8"/>
    </row>
    <row r="102" spans="2:37" ht="30">
      <c r="B102" s="27">
        <v>616</v>
      </c>
      <c r="C102" s="28" t="s">
        <v>122</v>
      </c>
      <c r="D102" s="28" t="s">
        <v>46</v>
      </c>
      <c r="E102" s="27">
        <v>0</v>
      </c>
      <c r="L102" s="27">
        <v>613</v>
      </c>
      <c r="M102" s="28" t="s">
        <v>122</v>
      </c>
      <c r="N102" s="28" t="s">
        <v>42</v>
      </c>
      <c r="O102" s="27">
        <v>0</v>
      </c>
      <c r="P102" s="145"/>
      <c r="Q102" s="145"/>
      <c r="R102" s="8"/>
      <c r="S102" s="8"/>
      <c r="T102" s="8"/>
      <c r="U102" s="27">
        <v>607</v>
      </c>
      <c r="V102" s="28" t="s">
        <v>122</v>
      </c>
      <c r="W102" s="28" t="s">
        <v>45</v>
      </c>
      <c r="X102" s="27">
        <v>6.1</v>
      </c>
      <c r="Y102" s="149"/>
      <c r="Z102" s="146"/>
      <c r="AA102" s="147"/>
      <c r="AB102" s="147"/>
      <c r="AC102" s="146"/>
      <c r="AD102" s="8"/>
      <c r="AE102" s="146"/>
      <c r="AF102" s="147"/>
      <c r="AG102" s="147"/>
      <c r="AH102" s="146"/>
      <c r="AI102" s="8"/>
      <c r="AJ102" s="151"/>
      <c r="AK102" s="8"/>
    </row>
    <row r="103" spans="2:37" ht="45">
      <c r="B103" s="27">
        <v>617</v>
      </c>
      <c r="C103" s="28" t="s">
        <v>122</v>
      </c>
      <c r="D103" s="28" t="s">
        <v>47</v>
      </c>
      <c r="E103" s="27">
        <v>0</v>
      </c>
      <c r="L103" s="27">
        <v>627</v>
      </c>
      <c r="M103" s="28" t="s">
        <v>122</v>
      </c>
      <c r="N103" s="28" t="s">
        <v>43</v>
      </c>
      <c r="O103" s="27">
        <v>0.6</v>
      </c>
      <c r="P103" s="145"/>
      <c r="Q103" s="145"/>
      <c r="R103" s="8"/>
      <c r="S103" s="8"/>
      <c r="T103" s="8"/>
      <c r="U103" s="27">
        <v>616</v>
      </c>
      <c r="V103" s="28" t="s">
        <v>122</v>
      </c>
      <c r="W103" s="28" t="s">
        <v>46</v>
      </c>
      <c r="X103" s="27">
        <v>10</v>
      </c>
      <c r="Y103" s="149"/>
      <c r="Z103" s="146"/>
      <c r="AA103" s="147"/>
      <c r="AB103" s="147"/>
      <c r="AC103" s="146"/>
      <c r="AD103" s="8"/>
      <c r="AE103" s="146"/>
      <c r="AF103" s="147"/>
      <c r="AG103" s="147"/>
      <c r="AH103" s="146"/>
      <c r="AI103" s="8"/>
      <c r="AJ103" s="151"/>
      <c r="AK103" s="8"/>
    </row>
    <row r="104" spans="2:37" ht="45">
      <c r="B104" s="27">
        <v>614</v>
      </c>
      <c r="C104" s="28" t="s">
        <v>122</v>
      </c>
      <c r="D104" s="28" t="s">
        <v>48</v>
      </c>
      <c r="E104" s="27">
        <v>0</v>
      </c>
      <c r="L104" s="27">
        <v>602</v>
      </c>
      <c r="M104" s="28" t="s">
        <v>122</v>
      </c>
      <c r="N104" s="28" t="s">
        <v>44</v>
      </c>
      <c r="O104" s="27">
        <v>0</v>
      </c>
      <c r="P104" s="145"/>
      <c r="Q104" s="145"/>
      <c r="R104" s="8"/>
      <c r="S104" s="8"/>
      <c r="T104" s="8"/>
      <c r="U104" s="27">
        <v>617</v>
      </c>
      <c r="V104" s="28" t="s">
        <v>122</v>
      </c>
      <c r="W104" s="28" t="s">
        <v>47</v>
      </c>
      <c r="X104" s="27">
        <v>5</v>
      </c>
      <c r="Y104" s="149"/>
      <c r="Z104" s="146"/>
      <c r="AA104" s="147"/>
      <c r="AB104" s="147"/>
      <c r="AC104" s="146"/>
      <c r="AD104" s="8"/>
      <c r="AE104" s="146"/>
      <c r="AF104" s="147"/>
      <c r="AG104" s="147"/>
      <c r="AH104" s="146"/>
      <c r="AI104" s="8"/>
      <c r="AJ104" s="151"/>
      <c r="AK104" s="8"/>
    </row>
    <row r="105" spans="2:37" ht="30">
      <c r="B105" s="27">
        <v>628</v>
      </c>
      <c r="C105" s="28" t="s">
        <v>122</v>
      </c>
      <c r="D105" s="28" t="s">
        <v>49</v>
      </c>
      <c r="E105" s="27">
        <v>0</v>
      </c>
      <c r="L105" s="27">
        <v>607</v>
      </c>
      <c r="M105" s="28" t="s">
        <v>122</v>
      </c>
      <c r="N105" s="28" t="s">
        <v>45</v>
      </c>
      <c r="O105" s="27">
        <v>1.7</v>
      </c>
      <c r="P105" s="145"/>
      <c r="Q105" s="145"/>
      <c r="R105" s="8"/>
      <c r="S105" s="8"/>
      <c r="T105" s="8"/>
      <c r="U105" s="27">
        <v>614</v>
      </c>
      <c r="V105" s="28" t="s">
        <v>122</v>
      </c>
      <c r="W105" s="28" t="s">
        <v>48</v>
      </c>
      <c r="X105" s="27">
        <v>11</v>
      </c>
      <c r="Y105" s="149"/>
      <c r="Z105" s="146"/>
      <c r="AA105" s="147"/>
      <c r="AB105" s="147"/>
      <c r="AC105" s="146"/>
      <c r="AD105" s="8"/>
      <c r="AE105" s="146"/>
      <c r="AF105" s="147"/>
      <c r="AG105" s="147"/>
      <c r="AH105" s="146"/>
      <c r="AI105" s="8"/>
      <c r="AJ105" s="151"/>
      <c r="AK105" s="8"/>
    </row>
    <row r="106" spans="2:37" ht="30">
      <c r="L106" s="27">
        <v>616</v>
      </c>
      <c r="M106" s="28" t="s">
        <v>122</v>
      </c>
      <c r="N106" s="28" t="s">
        <v>46</v>
      </c>
      <c r="O106" s="27">
        <v>7.5</v>
      </c>
      <c r="P106" s="145"/>
      <c r="Q106" s="145"/>
      <c r="R106" s="8"/>
      <c r="S106" s="8"/>
      <c r="T106" s="8"/>
      <c r="U106" s="27">
        <v>628</v>
      </c>
      <c r="V106" s="28" t="s">
        <v>122</v>
      </c>
      <c r="W106" s="28" t="s">
        <v>49</v>
      </c>
      <c r="X106" s="27">
        <v>2.9</v>
      </c>
      <c r="Y106" s="149"/>
      <c r="Z106" s="146"/>
      <c r="AA106" s="147"/>
      <c r="AB106" s="147"/>
      <c r="AC106" s="146"/>
      <c r="AD106" s="8"/>
      <c r="AE106" s="146"/>
      <c r="AF106" s="147"/>
      <c r="AG106" s="147"/>
      <c r="AH106" s="146"/>
      <c r="AI106" s="8"/>
      <c r="AJ106" s="151"/>
      <c r="AK106" s="8"/>
    </row>
    <row r="107" spans="2:37" ht="30">
      <c r="L107" s="27">
        <v>617</v>
      </c>
      <c r="M107" s="28" t="s">
        <v>122</v>
      </c>
      <c r="N107" s="28" t="s">
        <v>47</v>
      </c>
      <c r="O107" s="27">
        <v>0.1</v>
      </c>
      <c r="P107" s="145"/>
      <c r="Q107" s="145"/>
      <c r="R107" s="8"/>
      <c r="S107" s="8"/>
      <c r="T107" s="8"/>
      <c r="U107" s="146"/>
      <c r="V107" s="147"/>
      <c r="W107" s="147"/>
      <c r="X107" s="146"/>
      <c r="Y107" s="149"/>
      <c r="Z107" s="146"/>
      <c r="AA107" s="147"/>
      <c r="AB107" s="147"/>
      <c r="AC107" s="146"/>
      <c r="AD107" s="8"/>
      <c r="AE107" s="146"/>
      <c r="AF107" s="147"/>
      <c r="AG107" s="147"/>
      <c r="AH107" s="146"/>
      <c r="AI107" s="8"/>
      <c r="AJ107" s="151"/>
      <c r="AK107" s="8"/>
    </row>
    <row r="108" spans="2:37" ht="30">
      <c r="L108" s="27">
        <v>614</v>
      </c>
      <c r="M108" s="28" t="s">
        <v>122</v>
      </c>
      <c r="N108" s="28" t="s">
        <v>48</v>
      </c>
      <c r="O108" s="27">
        <v>4.5</v>
      </c>
      <c r="P108" s="145"/>
      <c r="Q108" s="145"/>
      <c r="R108" s="8"/>
      <c r="S108" s="8"/>
      <c r="T108" s="8"/>
      <c r="U108" s="146"/>
      <c r="V108" s="147"/>
      <c r="W108" s="147"/>
      <c r="X108" s="146"/>
      <c r="Y108" s="149"/>
      <c r="Z108" s="150"/>
      <c r="AA108" s="150"/>
      <c r="AB108" s="8"/>
      <c r="AC108" s="8"/>
      <c r="AD108" s="8"/>
      <c r="AE108" s="8"/>
      <c r="AF108" s="8"/>
      <c r="AG108" s="8"/>
      <c r="AH108" s="8"/>
      <c r="AI108" s="8"/>
      <c r="AJ108" s="151"/>
      <c r="AK108" s="8"/>
    </row>
    <row r="109" spans="2:37">
      <c r="L109" s="27">
        <v>628</v>
      </c>
      <c r="M109" s="28" t="s">
        <v>122</v>
      </c>
      <c r="N109" s="28" t="s">
        <v>49</v>
      </c>
      <c r="O109" s="27">
        <v>0.4</v>
      </c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151"/>
      <c r="AK109" s="8"/>
    </row>
    <row r="110" spans="2:37"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151"/>
      <c r="AK110" s="8"/>
    </row>
    <row r="111" spans="2:37"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151"/>
      <c r="AK111" s="8"/>
    </row>
    <row r="112" spans="2:37"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151"/>
      <c r="AK112" s="8"/>
    </row>
  </sheetData>
  <autoFilter ref="A1:AL53">
    <filterColumn colId="30"/>
  </autoFilter>
  <printOptions horizontalCentered="1"/>
  <pageMargins left="0.25" right="0.25" top="0.5" bottom="0.5" header="0.3" footer="0.2"/>
  <pageSetup paperSize="9" scale="95" orientation="portrait" verticalDpi="300" r:id="rId1"/>
  <headerFooter>
    <oddHeader>&amp;C&amp;12INTEGRATED RAINFALL FOR THE MONTH OF NOVEMBER,2018 (in mm)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AQ106"/>
  <sheetViews>
    <sheetView view="pageBreakPreview" zoomScale="84" zoomScaleSheetLayoutView="84" workbookViewId="0">
      <pane xSplit="2" ySplit="1" topLeftCell="Q29" activePane="bottomRight" state="frozen"/>
      <selection pane="topRight" activeCell="C1" sqref="C1"/>
      <selection pane="bottomLeft" activeCell="A3" sqref="A3"/>
      <selection pane="bottomRight" activeCell="AI2" sqref="AI2:AI51"/>
    </sheetView>
  </sheetViews>
  <sheetFormatPr defaultColWidth="9.28515625" defaultRowHeight="15"/>
  <cols>
    <col min="1" max="1" width="4.42578125" style="1" customWidth="1"/>
    <col min="2" max="2" width="15.28515625" style="1" customWidth="1"/>
    <col min="3" max="3" width="8" style="1" customWidth="1"/>
    <col min="4" max="4" width="9.7109375" style="1" customWidth="1"/>
    <col min="5" max="6" width="7.28515625" style="1" customWidth="1"/>
    <col min="7" max="7" width="9.7109375" style="1" customWidth="1"/>
    <col min="8" max="8" width="7.5703125" style="1" customWidth="1"/>
    <col min="9" max="14" width="9.7109375" style="1" customWidth="1"/>
    <col min="15" max="15" width="7.28515625" style="1" customWidth="1"/>
    <col min="16" max="16" width="7.7109375" style="1" customWidth="1"/>
    <col min="17" max="18" width="9.7109375" style="1" customWidth="1"/>
    <col min="19" max="23" width="9" style="1" customWidth="1"/>
    <col min="24" max="25" width="8" style="1" customWidth="1"/>
    <col min="26" max="30" width="8.7109375" style="1" customWidth="1"/>
    <col min="31" max="31" width="9.7109375" style="1" customWidth="1"/>
    <col min="32" max="34" width="8.7109375" style="1" customWidth="1"/>
    <col min="35" max="35" width="8" style="1" customWidth="1"/>
    <col min="36" max="36" width="10.5703125" style="1" customWidth="1"/>
    <col min="37" max="37" width="8" style="15" customWidth="1"/>
    <col min="38" max="38" width="9.28515625" style="1"/>
    <col min="39" max="39" width="10.28515625" style="1" customWidth="1"/>
    <col min="40" max="16384" width="9.28515625" style="1"/>
  </cols>
  <sheetData>
    <row r="1" spans="1:39" s="81" customFormat="1" ht="30">
      <c r="A1" s="80" t="s">
        <v>70</v>
      </c>
      <c r="B1" s="80" t="s">
        <v>51</v>
      </c>
      <c r="C1" s="234" t="s">
        <v>165</v>
      </c>
      <c r="D1" s="214" t="s">
        <v>158</v>
      </c>
      <c r="E1" s="80">
        <v>2</v>
      </c>
      <c r="F1" s="80">
        <v>3</v>
      </c>
      <c r="G1" s="80">
        <v>4</v>
      </c>
      <c r="H1" s="80">
        <v>5</v>
      </c>
      <c r="I1" s="80">
        <v>6</v>
      </c>
      <c r="J1" s="80">
        <v>7</v>
      </c>
      <c r="K1" s="80">
        <v>8</v>
      </c>
      <c r="L1" s="80">
        <v>9</v>
      </c>
      <c r="M1" s="80">
        <v>10</v>
      </c>
      <c r="N1" s="80">
        <v>11</v>
      </c>
      <c r="O1" s="80">
        <v>12</v>
      </c>
      <c r="P1" s="80">
        <v>13</v>
      </c>
      <c r="Q1" s="80">
        <v>14</v>
      </c>
      <c r="R1" s="80">
        <v>15</v>
      </c>
      <c r="S1" s="234" t="s">
        <v>160</v>
      </c>
      <c r="T1" s="234" t="s">
        <v>161</v>
      </c>
      <c r="U1" s="234" t="s">
        <v>163</v>
      </c>
      <c r="V1" s="234" t="s">
        <v>162</v>
      </c>
      <c r="W1" s="234" t="s">
        <v>164</v>
      </c>
      <c r="X1" s="80">
        <v>21</v>
      </c>
      <c r="Y1" s="80">
        <v>22</v>
      </c>
      <c r="Z1" s="80">
        <v>23</v>
      </c>
      <c r="AA1" s="80">
        <v>24</v>
      </c>
      <c r="AB1" s="80">
        <v>25</v>
      </c>
      <c r="AC1" s="80">
        <v>26</v>
      </c>
      <c r="AD1" s="80">
        <v>27</v>
      </c>
      <c r="AE1" s="80">
        <v>28</v>
      </c>
      <c r="AF1" s="80">
        <v>29</v>
      </c>
      <c r="AG1" s="80">
        <v>30</v>
      </c>
      <c r="AH1" s="80">
        <v>31</v>
      </c>
      <c r="AI1" s="80" t="s">
        <v>52</v>
      </c>
      <c r="AJ1" s="80" t="s">
        <v>58</v>
      </c>
      <c r="AK1" s="36" t="s">
        <v>55</v>
      </c>
    </row>
    <row r="2" spans="1:39" ht="15" customHeight="1">
      <c r="A2" s="3">
        <v>1</v>
      </c>
      <c r="B2" s="2" t="s">
        <v>0</v>
      </c>
      <c r="C2" s="235">
        <v>4.5</v>
      </c>
      <c r="D2" s="27">
        <v>0</v>
      </c>
      <c r="E2" s="27">
        <v>0</v>
      </c>
      <c r="F2" s="27">
        <v>0</v>
      </c>
      <c r="G2" s="27">
        <v>0</v>
      </c>
      <c r="H2" s="27">
        <v>0</v>
      </c>
      <c r="I2" s="27">
        <v>0</v>
      </c>
      <c r="J2" s="27">
        <v>0</v>
      </c>
      <c r="K2" s="27">
        <v>0</v>
      </c>
      <c r="L2" s="27">
        <v>0</v>
      </c>
      <c r="M2" s="27">
        <v>0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0</v>
      </c>
      <c r="T2" s="27">
        <v>72.599999999999994</v>
      </c>
      <c r="U2" s="27">
        <v>21</v>
      </c>
      <c r="V2" s="27">
        <v>0</v>
      </c>
      <c r="W2" s="27">
        <v>0</v>
      </c>
      <c r="X2" s="27">
        <v>0</v>
      </c>
      <c r="Y2" s="27">
        <v>0</v>
      </c>
      <c r="Z2" s="27">
        <v>0</v>
      </c>
      <c r="AA2" s="27">
        <v>0</v>
      </c>
      <c r="AB2" s="27">
        <v>0</v>
      </c>
      <c r="AC2" s="27">
        <v>0</v>
      </c>
      <c r="AD2" s="27">
        <v>0</v>
      </c>
      <c r="AE2" s="27">
        <v>0</v>
      </c>
      <c r="AF2" s="27">
        <v>2.5</v>
      </c>
      <c r="AG2" s="27">
        <v>0</v>
      </c>
      <c r="AH2" s="27">
        <v>0</v>
      </c>
      <c r="AI2" s="234">
        <f>SUM(D2:AH2)</f>
        <v>96.1</v>
      </c>
      <c r="AJ2" s="130">
        <f t="shared" ref="AJ2:AJ53" si="0">AI2/C2*100-100</f>
        <v>2035.5555555555557</v>
      </c>
      <c r="AK2" s="36" t="s">
        <v>56</v>
      </c>
      <c r="AL2" s="1">
        <v>0.59999999999990905</v>
      </c>
      <c r="AM2" s="19">
        <f>AL2-AI2</f>
        <v>-95.500000000000085</v>
      </c>
    </row>
    <row r="3" spans="1:39" ht="15" customHeight="1">
      <c r="A3" s="3">
        <v>2</v>
      </c>
      <c r="B3" s="2" t="s">
        <v>1</v>
      </c>
      <c r="C3" s="235">
        <v>5</v>
      </c>
      <c r="D3" s="27">
        <v>0</v>
      </c>
      <c r="E3" s="27">
        <v>0</v>
      </c>
      <c r="F3" s="27">
        <v>0</v>
      </c>
      <c r="G3" s="27">
        <v>0</v>
      </c>
      <c r="H3" s="27">
        <v>0.2</v>
      </c>
      <c r="I3" s="27">
        <v>0</v>
      </c>
      <c r="J3" s="27">
        <v>1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76.400000000000006</v>
      </c>
      <c r="U3" s="27">
        <v>7.4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  <c r="AG3" s="27">
        <v>0</v>
      </c>
      <c r="AH3" s="27">
        <v>0</v>
      </c>
      <c r="AI3" s="234">
        <f t="shared" ref="AI3:AI51" si="1">SUM(D3:AH3)</f>
        <v>85.000000000000014</v>
      </c>
      <c r="AJ3" s="130">
        <f t="shared" si="0"/>
        <v>1600.0000000000005</v>
      </c>
      <c r="AK3" s="36" t="s">
        <v>56</v>
      </c>
      <c r="AL3" s="1">
        <v>0.5</v>
      </c>
      <c r="AM3" s="19">
        <f t="shared" ref="AM3:AM51" si="2">AL3-AI3</f>
        <v>-84.500000000000014</v>
      </c>
    </row>
    <row r="4" spans="1:39" ht="15" customHeight="1">
      <c r="A4" s="3">
        <v>3</v>
      </c>
      <c r="B4" s="2" t="s">
        <v>2</v>
      </c>
      <c r="C4" s="235">
        <v>6</v>
      </c>
      <c r="D4" s="27">
        <v>0</v>
      </c>
      <c r="E4" s="27">
        <v>0</v>
      </c>
      <c r="F4" s="27">
        <v>0</v>
      </c>
      <c r="G4" s="27">
        <v>0</v>
      </c>
      <c r="H4" s="27">
        <v>3.1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76.099999999999994</v>
      </c>
      <c r="U4" s="27">
        <v>16.5</v>
      </c>
      <c r="V4" s="27">
        <v>0.6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2.8</v>
      </c>
      <c r="AG4" s="27">
        <v>0</v>
      </c>
      <c r="AH4" s="27">
        <v>0</v>
      </c>
      <c r="AI4" s="234">
        <f t="shared" si="1"/>
        <v>99.09999999999998</v>
      </c>
      <c r="AJ4" s="130">
        <f t="shared" si="0"/>
        <v>1551.6666666666663</v>
      </c>
      <c r="AK4" s="36" t="s">
        <v>56</v>
      </c>
      <c r="AL4" s="1">
        <v>27.800000000000068</v>
      </c>
      <c r="AM4" s="19">
        <f t="shared" si="2"/>
        <v>-71.299999999999912</v>
      </c>
    </row>
    <row r="5" spans="1:39">
      <c r="A5" s="3">
        <v>4</v>
      </c>
      <c r="B5" s="2" t="s">
        <v>3</v>
      </c>
      <c r="C5" s="235">
        <v>7.2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52</v>
      </c>
      <c r="U5" s="27">
        <v>5.4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34">
        <f t="shared" si="1"/>
        <v>57.4</v>
      </c>
      <c r="AJ5" s="130">
        <f t="shared" si="0"/>
        <v>697.22222222222217</v>
      </c>
      <c r="AK5" s="36" t="s">
        <v>56</v>
      </c>
      <c r="AL5" s="1">
        <v>9.1999999999999318</v>
      </c>
      <c r="AM5" s="19">
        <f t="shared" si="2"/>
        <v>-48.200000000000067</v>
      </c>
    </row>
    <row r="6" spans="1:39">
      <c r="A6" s="3">
        <v>5</v>
      </c>
      <c r="B6" s="2" t="s">
        <v>4</v>
      </c>
      <c r="C6" s="235">
        <v>6.7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68.2</v>
      </c>
      <c r="U6" s="27">
        <v>2.2999999999999998</v>
      </c>
      <c r="V6" s="27">
        <v>0.1</v>
      </c>
      <c r="W6" s="27">
        <v>0.1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34">
        <f t="shared" si="1"/>
        <v>70.699999999999989</v>
      </c>
      <c r="AJ6" s="130">
        <f t="shared" si="0"/>
        <v>955.22388059701461</v>
      </c>
      <c r="AK6" s="36" t="s">
        <v>56</v>
      </c>
      <c r="AL6" s="1">
        <v>0.49999999999988631</v>
      </c>
      <c r="AM6" s="19">
        <f t="shared" si="2"/>
        <v>-70.200000000000102</v>
      </c>
    </row>
    <row r="7" spans="1:39">
      <c r="A7" s="3">
        <v>6</v>
      </c>
      <c r="B7" s="2" t="s">
        <v>5</v>
      </c>
      <c r="C7" s="235">
        <v>7.6</v>
      </c>
      <c r="D7" s="27">
        <v>0</v>
      </c>
      <c r="E7" s="27">
        <v>0</v>
      </c>
      <c r="F7" s="27">
        <v>0</v>
      </c>
      <c r="G7" s="27">
        <v>0</v>
      </c>
      <c r="H7" s="27">
        <v>2.9</v>
      </c>
      <c r="I7" s="27">
        <v>0</v>
      </c>
      <c r="J7" s="27">
        <v>1.8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91.2</v>
      </c>
      <c r="U7" s="27">
        <v>3</v>
      </c>
      <c r="V7" s="27">
        <v>0.8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0.2</v>
      </c>
      <c r="AG7" s="27">
        <v>0</v>
      </c>
      <c r="AH7" s="27">
        <v>0</v>
      </c>
      <c r="AI7" s="234">
        <f t="shared" si="1"/>
        <v>99.9</v>
      </c>
      <c r="AJ7" s="130">
        <f t="shared" si="0"/>
        <v>1214.4736842105265</v>
      </c>
      <c r="AK7" s="36" t="s">
        <v>56</v>
      </c>
      <c r="AL7" s="1">
        <v>28.700000000000045</v>
      </c>
      <c r="AM7" s="19">
        <f t="shared" si="2"/>
        <v>-71.19999999999996</v>
      </c>
    </row>
    <row r="8" spans="1:39">
      <c r="A8" s="3">
        <v>7</v>
      </c>
      <c r="B8" s="2" t="s">
        <v>6</v>
      </c>
      <c r="C8" s="235">
        <v>6.8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12.2</v>
      </c>
      <c r="U8" s="27">
        <v>21.4</v>
      </c>
      <c r="V8" s="27">
        <v>0.3</v>
      </c>
      <c r="W8" s="27">
        <v>0.1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0.8</v>
      </c>
      <c r="AG8" s="27">
        <v>0</v>
      </c>
      <c r="AH8" s="27">
        <v>0</v>
      </c>
      <c r="AI8" s="234">
        <f t="shared" si="1"/>
        <v>34.79999999999999</v>
      </c>
      <c r="AJ8" s="130">
        <f t="shared" si="0"/>
        <v>411.76470588235281</v>
      </c>
      <c r="AK8" s="36" t="s">
        <v>56</v>
      </c>
      <c r="AL8" s="1">
        <v>5</v>
      </c>
      <c r="AM8" s="19">
        <f t="shared" si="2"/>
        <v>-29.79999999999999</v>
      </c>
    </row>
    <row r="9" spans="1:39">
      <c r="A9" s="3">
        <v>8</v>
      </c>
      <c r="B9" s="2" t="s">
        <v>7</v>
      </c>
      <c r="C9" s="235">
        <v>10.199999999999999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84.5</v>
      </c>
      <c r="U9" s="27">
        <v>4</v>
      </c>
      <c r="V9" s="27">
        <v>0.1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34">
        <f t="shared" si="1"/>
        <v>88.6</v>
      </c>
      <c r="AJ9" s="130">
        <f t="shared" si="0"/>
        <v>768.62745098039204</v>
      </c>
      <c r="AK9" s="36" t="s">
        <v>56</v>
      </c>
      <c r="AL9" s="1">
        <v>1.1999999999999318</v>
      </c>
      <c r="AM9" s="19">
        <v>0</v>
      </c>
    </row>
    <row r="10" spans="1:39">
      <c r="A10" s="3">
        <v>9</v>
      </c>
      <c r="B10" s="2" t="s">
        <v>8</v>
      </c>
      <c r="C10" s="235">
        <v>7.5</v>
      </c>
      <c r="D10" s="27">
        <v>0</v>
      </c>
      <c r="E10" s="27">
        <v>0</v>
      </c>
      <c r="F10" s="27">
        <v>0</v>
      </c>
      <c r="G10" s="27">
        <v>0</v>
      </c>
      <c r="H10" s="27">
        <v>0.1</v>
      </c>
      <c r="I10" s="27">
        <v>0</v>
      </c>
      <c r="J10" s="27">
        <v>0.2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66</v>
      </c>
      <c r="U10" s="27">
        <v>48.3</v>
      </c>
      <c r="V10" s="27">
        <v>0.1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34">
        <f t="shared" si="1"/>
        <v>114.69999999999999</v>
      </c>
      <c r="AJ10" s="130">
        <f t="shared" si="0"/>
        <v>1429.333333333333</v>
      </c>
      <c r="AK10" s="36" t="s">
        <v>56</v>
      </c>
      <c r="AL10" s="1">
        <v>0.5</v>
      </c>
      <c r="AM10" s="19">
        <f t="shared" si="2"/>
        <v>-114.19999999999999</v>
      </c>
    </row>
    <row r="11" spans="1:39">
      <c r="A11" s="3">
        <v>10</v>
      </c>
      <c r="B11" s="2" t="s">
        <v>9</v>
      </c>
      <c r="C11" s="235">
        <v>8.1</v>
      </c>
      <c r="D11" s="27">
        <v>0</v>
      </c>
      <c r="E11" s="27">
        <v>0</v>
      </c>
      <c r="F11" s="27">
        <v>0</v>
      </c>
      <c r="G11" s="27">
        <v>0</v>
      </c>
      <c r="H11" s="27">
        <v>0.2</v>
      </c>
      <c r="I11" s="27">
        <v>0</v>
      </c>
      <c r="J11" s="27">
        <v>0.3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50.9</v>
      </c>
      <c r="U11" s="27">
        <v>39.5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34">
        <f t="shared" si="1"/>
        <v>90.9</v>
      </c>
      <c r="AJ11" s="130">
        <f t="shared" si="0"/>
        <v>1022.2222222222224</v>
      </c>
      <c r="AK11" s="36" t="s">
        <v>56</v>
      </c>
      <c r="AL11" s="1">
        <v>0</v>
      </c>
      <c r="AM11" s="19">
        <f t="shared" si="2"/>
        <v>-90.9</v>
      </c>
    </row>
    <row r="12" spans="1:39">
      <c r="A12" s="3">
        <v>11</v>
      </c>
      <c r="B12" s="2" t="s">
        <v>10</v>
      </c>
      <c r="C12" s="235">
        <v>3.5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68.3</v>
      </c>
      <c r="U12" s="27">
        <v>22.8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34">
        <f t="shared" si="1"/>
        <v>91.1</v>
      </c>
      <c r="AJ12" s="130">
        <f t="shared" si="0"/>
        <v>2502.8571428571427</v>
      </c>
      <c r="AK12" s="36" t="s">
        <v>56</v>
      </c>
      <c r="AL12" s="1">
        <v>3.5</v>
      </c>
      <c r="AM12" s="19">
        <f t="shared" si="2"/>
        <v>-87.6</v>
      </c>
    </row>
    <row r="13" spans="1:39">
      <c r="A13" s="3">
        <v>12</v>
      </c>
      <c r="B13" s="2" t="s">
        <v>11</v>
      </c>
      <c r="C13" s="235">
        <v>2.7</v>
      </c>
      <c r="D13" s="27">
        <v>0</v>
      </c>
      <c r="E13" s="27">
        <v>0</v>
      </c>
      <c r="F13" s="27">
        <v>0</v>
      </c>
      <c r="G13" s="27">
        <v>0</v>
      </c>
      <c r="H13" s="27">
        <v>4.2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57.4</v>
      </c>
      <c r="U13" s="27">
        <v>3.7</v>
      </c>
      <c r="V13" s="27">
        <v>0.5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34">
        <f t="shared" si="1"/>
        <v>65.8</v>
      </c>
      <c r="AJ13" s="130">
        <f t="shared" si="0"/>
        <v>2337.0370370370365</v>
      </c>
      <c r="AK13" s="36" t="s">
        <v>56</v>
      </c>
      <c r="AL13" s="1">
        <v>23.600000000000023</v>
      </c>
      <c r="AM13" s="19">
        <f t="shared" si="2"/>
        <v>-42.199999999999974</v>
      </c>
    </row>
    <row r="14" spans="1:39">
      <c r="A14" s="3">
        <v>13</v>
      </c>
      <c r="B14" s="2" t="s">
        <v>12</v>
      </c>
      <c r="C14" s="235">
        <v>2.9</v>
      </c>
      <c r="D14" s="27">
        <v>0</v>
      </c>
      <c r="E14" s="27">
        <v>0</v>
      </c>
      <c r="F14" s="27">
        <v>0</v>
      </c>
      <c r="G14" s="27">
        <v>0</v>
      </c>
      <c r="H14" s="27">
        <v>3.4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102.2</v>
      </c>
      <c r="U14" s="27">
        <v>4</v>
      </c>
      <c r="V14" s="27">
        <v>0.6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34">
        <f t="shared" si="1"/>
        <v>110.2</v>
      </c>
      <c r="AJ14" s="130">
        <f t="shared" si="0"/>
        <v>3700</v>
      </c>
      <c r="AK14" s="36" t="s">
        <v>56</v>
      </c>
      <c r="AL14" s="1">
        <v>7.5</v>
      </c>
      <c r="AM14" s="19">
        <f t="shared" si="2"/>
        <v>-102.7</v>
      </c>
    </row>
    <row r="15" spans="1:39">
      <c r="A15" s="3">
        <v>14</v>
      </c>
      <c r="B15" s="2" t="s">
        <v>13</v>
      </c>
      <c r="C15" s="235">
        <v>4.8</v>
      </c>
      <c r="D15" s="27">
        <v>0</v>
      </c>
      <c r="E15" s="27">
        <v>0</v>
      </c>
      <c r="F15" s="27">
        <v>0</v>
      </c>
      <c r="G15" s="27">
        <v>0</v>
      </c>
      <c r="H15" s="27">
        <v>0.5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79.7</v>
      </c>
      <c r="U15" s="27">
        <v>4.4000000000000004</v>
      </c>
      <c r="V15" s="27">
        <v>1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34">
        <f t="shared" si="1"/>
        <v>85.600000000000009</v>
      </c>
      <c r="AJ15" s="130">
        <f t="shared" si="0"/>
        <v>1683.3333333333335</v>
      </c>
      <c r="AK15" s="36" t="s">
        <v>56</v>
      </c>
      <c r="AL15" s="1">
        <v>6.2000000000000455</v>
      </c>
      <c r="AM15" s="19">
        <f t="shared" si="2"/>
        <v>-79.399999999999963</v>
      </c>
    </row>
    <row r="16" spans="1:39">
      <c r="A16" s="3">
        <v>15</v>
      </c>
      <c r="B16" s="2" t="s">
        <v>14</v>
      </c>
      <c r="C16" s="235">
        <v>5.8</v>
      </c>
      <c r="D16" s="27">
        <v>0</v>
      </c>
      <c r="E16" s="27">
        <v>0</v>
      </c>
      <c r="F16" s="27">
        <v>0</v>
      </c>
      <c r="G16" s="27">
        <v>0</v>
      </c>
      <c r="H16" s="27">
        <v>2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42.6</v>
      </c>
      <c r="U16" s="27">
        <v>4.2</v>
      </c>
      <c r="V16" s="27">
        <v>0.8</v>
      </c>
      <c r="W16" s="27">
        <v>0.1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0.9</v>
      </c>
      <c r="AG16" s="27">
        <v>0</v>
      </c>
      <c r="AH16" s="27">
        <v>0</v>
      </c>
      <c r="AI16" s="234">
        <f t="shared" si="1"/>
        <v>50.6</v>
      </c>
      <c r="AJ16" s="130">
        <f t="shared" si="0"/>
        <v>772.41379310344837</v>
      </c>
      <c r="AK16" s="36" t="s">
        <v>56</v>
      </c>
      <c r="AL16" s="1">
        <v>1.1000000000001364</v>
      </c>
      <c r="AM16" s="19">
        <f t="shared" si="2"/>
        <v>-49.499999999999865</v>
      </c>
    </row>
    <row r="17" spans="1:39" ht="15" customHeight="1">
      <c r="A17" s="3">
        <v>16</v>
      </c>
      <c r="B17" s="2" t="s">
        <v>15</v>
      </c>
      <c r="C17" s="235">
        <v>15.2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32.6</v>
      </c>
      <c r="U17" s="27">
        <v>36.1</v>
      </c>
      <c r="V17" s="27">
        <v>0.1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34">
        <f t="shared" si="1"/>
        <v>68.8</v>
      </c>
      <c r="AJ17" s="130">
        <f t="shared" si="0"/>
        <v>352.63157894736838</v>
      </c>
      <c r="AK17" s="36" t="s">
        <v>56</v>
      </c>
      <c r="AL17" s="1">
        <v>0.59999999999990905</v>
      </c>
      <c r="AM17" s="19">
        <f t="shared" si="2"/>
        <v>-68.200000000000088</v>
      </c>
    </row>
    <row r="18" spans="1:39" ht="15" customHeight="1">
      <c r="A18" s="3">
        <v>17</v>
      </c>
      <c r="B18" s="2" t="s">
        <v>16</v>
      </c>
      <c r="C18" s="235">
        <v>13.2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14.9</v>
      </c>
      <c r="U18" s="27">
        <v>22.4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0.1</v>
      </c>
      <c r="AG18" s="27">
        <v>0</v>
      </c>
      <c r="AH18" s="27">
        <v>0</v>
      </c>
      <c r="AI18" s="234">
        <f t="shared" si="1"/>
        <v>37.4</v>
      </c>
      <c r="AJ18" s="130">
        <f t="shared" si="0"/>
        <v>183.33333333333337</v>
      </c>
      <c r="AK18" s="36" t="s">
        <v>56</v>
      </c>
      <c r="AL18" s="1">
        <v>0.20000000000004547</v>
      </c>
      <c r="AM18" s="19">
        <v>0</v>
      </c>
    </row>
    <row r="19" spans="1:39">
      <c r="A19" s="3">
        <v>18</v>
      </c>
      <c r="B19" s="2" t="s">
        <v>17</v>
      </c>
      <c r="C19" s="235">
        <v>13.1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58.6</v>
      </c>
      <c r="U19" s="27">
        <v>3.8</v>
      </c>
      <c r="V19" s="27">
        <v>1.3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34">
        <f t="shared" si="1"/>
        <v>63.699999999999996</v>
      </c>
      <c r="AJ19" s="130">
        <f t="shared" si="0"/>
        <v>386.25954198473283</v>
      </c>
      <c r="AK19" s="36" t="s">
        <v>56</v>
      </c>
      <c r="AL19" s="1">
        <v>1.2999999999999545</v>
      </c>
      <c r="AM19" s="19">
        <f t="shared" si="2"/>
        <v>-62.400000000000041</v>
      </c>
    </row>
    <row r="20" spans="1:39">
      <c r="A20" s="3">
        <v>19</v>
      </c>
      <c r="B20" s="2" t="s">
        <v>18</v>
      </c>
      <c r="C20" s="235">
        <v>19.100000000000001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0.6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60.6</v>
      </c>
      <c r="U20" s="27">
        <v>4.0999999999999996</v>
      </c>
      <c r="V20" s="27">
        <v>1.7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34">
        <f t="shared" si="1"/>
        <v>67</v>
      </c>
      <c r="AJ20" s="130">
        <f t="shared" si="0"/>
        <v>250.78534031413608</v>
      </c>
      <c r="AK20" s="36" t="s">
        <v>56</v>
      </c>
      <c r="AL20" s="1">
        <v>3.9000000000000909</v>
      </c>
      <c r="AM20" s="19">
        <f t="shared" si="2"/>
        <v>-63.099999999999909</v>
      </c>
    </row>
    <row r="21" spans="1:39">
      <c r="A21" s="3">
        <v>20</v>
      </c>
      <c r="B21" s="2" t="s">
        <v>19</v>
      </c>
      <c r="C21" s="235">
        <v>16.3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36.799999999999997</v>
      </c>
      <c r="U21" s="27">
        <v>61.6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34">
        <f t="shared" si="1"/>
        <v>98.4</v>
      </c>
      <c r="AJ21" s="130">
        <f t="shared" si="0"/>
        <v>503.68098159509202</v>
      </c>
      <c r="AK21" s="36" t="s">
        <v>56</v>
      </c>
      <c r="AL21" s="1">
        <v>2.1000000000000227</v>
      </c>
      <c r="AM21" s="19">
        <f t="shared" si="2"/>
        <v>-96.299999999999983</v>
      </c>
    </row>
    <row r="22" spans="1:39">
      <c r="A22" s="3">
        <v>21</v>
      </c>
      <c r="B22" s="2" t="s">
        <v>20</v>
      </c>
      <c r="C22" s="235">
        <v>12.8</v>
      </c>
      <c r="D22" s="27">
        <v>0</v>
      </c>
      <c r="E22" s="27">
        <v>0</v>
      </c>
      <c r="F22" s="27">
        <v>0</v>
      </c>
      <c r="G22" s="27">
        <v>0</v>
      </c>
      <c r="H22" s="27">
        <v>4.5999999999999996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72.099999999999994</v>
      </c>
      <c r="U22" s="27">
        <v>19.2</v>
      </c>
      <c r="V22" s="27">
        <v>0.7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0.8</v>
      </c>
      <c r="AG22" s="27">
        <v>0</v>
      </c>
      <c r="AH22" s="27">
        <v>0</v>
      </c>
      <c r="AI22" s="234">
        <f t="shared" si="1"/>
        <v>97.399999999999991</v>
      </c>
      <c r="AJ22" s="130">
        <f t="shared" si="0"/>
        <v>660.93749999999989</v>
      </c>
      <c r="AK22" s="36" t="s">
        <v>56</v>
      </c>
      <c r="AL22" s="1">
        <v>6.7999999999999545</v>
      </c>
      <c r="AM22" s="19">
        <f t="shared" si="2"/>
        <v>-90.600000000000037</v>
      </c>
    </row>
    <row r="23" spans="1:39">
      <c r="A23" s="3">
        <v>22</v>
      </c>
      <c r="B23" s="2" t="s">
        <v>21</v>
      </c>
      <c r="C23" s="235">
        <v>8.6</v>
      </c>
      <c r="D23" s="27">
        <v>0</v>
      </c>
      <c r="E23" s="27">
        <v>0</v>
      </c>
      <c r="F23" s="27">
        <v>0</v>
      </c>
      <c r="G23" s="27">
        <v>0</v>
      </c>
      <c r="H23" s="27">
        <v>3.3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29.9</v>
      </c>
      <c r="U23" s="27">
        <v>3.7</v>
      </c>
      <c r="V23" s="27">
        <v>0.1</v>
      </c>
      <c r="W23" s="27">
        <v>0.1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34">
        <f t="shared" si="1"/>
        <v>37.1</v>
      </c>
      <c r="AJ23" s="130">
        <f t="shared" si="0"/>
        <v>331.39534883720938</v>
      </c>
      <c r="AK23" s="36" t="s">
        <v>56</v>
      </c>
      <c r="AL23" s="1">
        <v>6.2999999999999545</v>
      </c>
      <c r="AM23" s="19">
        <v>0</v>
      </c>
    </row>
    <row r="24" spans="1:39">
      <c r="A24" s="3">
        <v>23</v>
      </c>
      <c r="B24" s="2" t="s">
        <v>22</v>
      </c>
      <c r="C24" s="235">
        <v>8</v>
      </c>
      <c r="D24" s="27">
        <v>0</v>
      </c>
      <c r="E24" s="27">
        <v>0</v>
      </c>
      <c r="F24" s="27">
        <v>0</v>
      </c>
      <c r="G24" s="27">
        <v>0</v>
      </c>
      <c r="H24" s="27">
        <v>0.1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41.9</v>
      </c>
      <c r="U24" s="27">
        <v>4.7</v>
      </c>
      <c r="V24" s="27">
        <v>0.3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34">
        <f t="shared" si="1"/>
        <v>47</v>
      </c>
      <c r="AJ24" s="130">
        <f t="shared" si="0"/>
        <v>487.5</v>
      </c>
      <c r="AK24" s="36" t="s">
        <v>56</v>
      </c>
      <c r="AL24" s="1">
        <v>8.7000000000000455</v>
      </c>
      <c r="AM24" s="19">
        <f t="shared" si="2"/>
        <v>-38.299999999999955</v>
      </c>
    </row>
    <row r="25" spans="1:39" ht="15" customHeight="1">
      <c r="A25" s="3">
        <v>24</v>
      </c>
      <c r="B25" s="2" t="s">
        <v>23</v>
      </c>
      <c r="C25" s="235">
        <v>6.6</v>
      </c>
      <c r="D25" s="27">
        <v>0</v>
      </c>
      <c r="E25" s="27">
        <v>0</v>
      </c>
      <c r="F25" s="27">
        <v>0</v>
      </c>
      <c r="G25" s="27">
        <v>0</v>
      </c>
      <c r="H25" s="27">
        <v>2.2999999999999998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57.8</v>
      </c>
      <c r="U25" s="27">
        <v>2.2000000000000002</v>
      </c>
      <c r="V25" s="27">
        <v>0.6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2.1</v>
      </c>
      <c r="AG25" s="27">
        <v>0</v>
      </c>
      <c r="AH25" s="27">
        <v>0</v>
      </c>
      <c r="AI25" s="234">
        <f t="shared" si="1"/>
        <v>65</v>
      </c>
      <c r="AJ25" s="130">
        <f t="shared" si="0"/>
        <v>884.84848484848499</v>
      </c>
      <c r="AK25" s="36" t="s">
        <v>56</v>
      </c>
      <c r="AL25" s="1">
        <v>23.399999999999977</v>
      </c>
      <c r="AM25" s="19">
        <f t="shared" si="2"/>
        <v>-41.600000000000023</v>
      </c>
    </row>
    <row r="26" spans="1:39">
      <c r="A26" s="3">
        <v>25</v>
      </c>
      <c r="B26" s="2" t="s">
        <v>24</v>
      </c>
      <c r="C26" s="235">
        <v>9.8000000000000007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113.4</v>
      </c>
      <c r="U26" s="27">
        <v>2.4</v>
      </c>
      <c r="V26" s="27">
        <v>1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34">
        <f t="shared" si="1"/>
        <v>116.80000000000001</v>
      </c>
      <c r="AJ26" s="130">
        <f t="shared" si="0"/>
        <v>1091.8367346938776</v>
      </c>
      <c r="AK26" s="36" t="s">
        <v>56</v>
      </c>
      <c r="AL26" s="1">
        <v>1.2999999999999545</v>
      </c>
      <c r="AM26" s="19">
        <f t="shared" si="2"/>
        <v>-115.50000000000006</v>
      </c>
    </row>
    <row r="27" spans="1:39">
      <c r="A27" s="3">
        <v>26</v>
      </c>
      <c r="B27" s="2" t="s">
        <v>25</v>
      </c>
      <c r="C27" s="235">
        <v>9</v>
      </c>
      <c r="D27" s="27">
        <v>0</v>
      </c>
      <c r="E27" s="27">
        <v>0</v>
      </c>
      <c r="F27" s="27">
        <v>0</v>
      </c>
      <c r="G27" s="27">
        <v>0</v>
      </c>
      <c r="H27" s="27">
        <v>1.2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75.599999999999994</v>
      </c>
      <c r="U27" s="27">
        <v>12.2</v>
      </c>
      <c r="V27" s="27">
        <v>0</v>
      </c>
      <c r="W27" s="27">
        <v>0.1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0.5</v>
      </c>
      <c r="AG27" s="27">
        <v>0</v>
      </c>
      <c r="AH27" s="27">
        <v>0</v>
      </c>
      <c r="AI27" s="234">
        <f t="shared" si="1"/>
        <v>89.6</v>
      </c>
      <c r="AJ27" s="130">
        <f t="shared" si="0"/>
        <v>895.55555555555554</v>
      </c>
      <c r="AK27" s="36" t="s">
        <v>56</v>
      </c>
      <c r="AL27" s="1">
        <v>23.399999999999864</v>
      </c>
      <c r="AM27" s="19">
        <f t="shared" si="2"/>
        <v>-66.200000000000131</v>
      </c>
    </row>
    <row r="28" spans="1:39" s="52" customFormat="1">
      <c r="A28" s="47">
        <v>27</v>
      </c>
      <c r="B28" s="48" t="s">
        <v>26</v>
      </c>
      <c r="C28" s="235">
        <v>14.8</v>
      </c>
      <c r="D28" s="27">
        <v>0</v>
      </c>
      <c r="E28" s="27">
        <v>0</v>
      </c>
      <c r="F28" s="27">
        <v>0</v>
      </c>
      <c r="G28" s="27">
        <v>0</v>
      </c>
      <c r="H28" s="27">
        <v>7.6</v>
      </c>
      <c r="I28" s="27">
        <v>0</v>
      </c>
      <c r="J28" s="27">
        <v>21.2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69.2</v>
      </c>
      <c r="U28" s="27">
        <v>3.1</v>
      </c>
      <c r="V28" s="27">
        <v>0.7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1.8</v>
      </c>
      <c r="AG28" s="27">
        <v>0</v>
      </c>
      <c r="AH28" s="27">
        <v>0</v>
      </c>
      <c r="AI28" s="234">
        <f t="shared" si="1"/>
        <v>103.6</v>
      </c>
      <c r="AJ28" s="129">
        <f t="shared" si="0"/>
        <v>599.99999999999989</v>
      </c>
      <c r="AK28" s="57" t="s">
        <v>56</v>
      </c>
      <c r="AL28" s="52">
        <v>9</v>
      </c>
      <c r="AM28" s="19">
        <f t="shared" si="2"/>
        <v>-94.6</v>
      </c>
    </row>
    <row r="29" spans="1:39">
      <c r="A29" s="3">
        <v>28</v>
      </c>
      <c r="B29" s="2" t="s">
        <v>27</v>
      </c>
      <c r="C29" s="235">
        <v>19.100000000000001</v>
      </c>
      <c r="D29" s="27">
        <v>0</v>
      </c>
      <c r="E29" s="27">
        <v>0</v>
      </c>
      <c r="F29" s="27">
        <v>0</v>
      </c>
      <c r="G29" s="27">
        <v>0</v>
      </c>
      <c r="H29" s="27">
        <v>0.2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72.8</v>
      </c>
      <c r="U29" s="27">
        <v>3.5</v>
      </c>
      <c r="V29" s="27">
        <v>1.1000000000000001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34">
        <f t="shared" si="1"/>
        <v>77.599999999999994</v>
      </c>
      <c r="AJ29" s="130">
        <f t="shared" si="0"/>
        <v>306.28272251308897</v>
      </c>
      <c r="AK29" s="36" t="s">
        <v>56</v>
      </c>
      <c r="AL29" s="1">
        <v>3.9000000000000909</v>
      </c>
      <c r="AM29" s="19">
        <f t="shared" si="2"/>
        <v>-73.699999999999903</v>
      </c>
    </row>
    <row r="30" spans="1:39">
      <c r="A30" s="3">
        <v>29</v>
      </c>
      <c r="B30" s="2" t="s">
        <v>28</v>
      </c>
      <c r="C30" s="235">
        <v>23.3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47.2</v>
      </c>
      <c r="U30" s="27">
        <v>1.9</v>
      </c>
      <c r="V30" s="27">
        <v>0</v>
      </c>
      <c r="W30" s="27">
        <v>0.2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34">
        <f t="shared" si="1"/>
        <v>49.300000000000004</v>
      </c>
      <c r="AJ30" s="130">
        <f t="shared" si="0"/>
        <v>111.58798283261802</v>
      </c>
      <c r="AK30" s="36" t="s">
        <v>56</v>
      </c>
      <c r="AL30" s="1">
        <v>0</v>
      </c>
      <c r="AM30" s="19">
        <f t="shared" si="2"/>
        <v>-49.300000000000004</v>
      </c>
    </row>
    <row r="31" spans="1:39">
      <c r="A31" s="3">
        <v>30</v>
      </c>
      <c r="B31" s="2" t="s">
        <v>29</v>
      </c>
      <c r="C31" s="235">
        <v>25.3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45.3</v>
      </c>
      <c r="U31" s="27">
        <v>39.9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234">
        <f t="shared" si="1"/>
        <v>85.199999999999989</v>
      </c>
      <c r="AJ31" s="130">
        <f t="shared" si="0"/>
        <v>236.75889328063238</v>
      </c>
      <c r="AK31" s="36" t="s">
        <v>56</v>
      </c>
      <c r="AL31" s="1">
        <v>0.79999999999995453</v>
      </c>
      <c r="AM31" s="19">
        <f t="shared" si="2"/>
        <v>-84.400000000000034</v>
      </c>
    </row>
    <row r="32" spans="1:39">
      <c r="A32" s="3">
        <v>31</v>
      </c>
      <c r="B32" s="2" t="s">
        <v>30</v>
      </c>
      <c r="C32" s="235">
        <v>23.2</v>
      </c>
      <c r="D32" s="27">
        <v>0</v>
      </c>
      <c r="E32" s="27">
        <v>0</v>
      </c>
      <c r="F32" s="27">
        <v>0</v>
      </c>
      <c r="G32" s="27">
        <v>0</v>
      </c>
      <c r="H32" s="27">
        <v>2.8</v>
      </c>
      <c r="I32" s="27">
        <v>0</v>
      </c>
      <c r="J32" s="27">
        <v>0.1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64.599999999999994</v>
      </c>
      <c r="U32" s="27">
        <v>8.1</v>
      </c>
      <c r="V32" s="27">
        <v>0.6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I32" s="234">
        <f t="shared" si="1"/>
        <v>76.199999999999989</v>
      </c>
      <c r="AJ32" s="130">
        <f t="shared" si="0"/>
        <v>228.4482758620689</v>
      </c>
      <c r="AK32" s="36" t="s">
        <v>56</v>
      </c>
      <c r="AL32" s="1">
        <v>15.100000000000136</v>
      </c>
      <c r="AM32" s="19">
        <f t="shared" si="2"/>
        <v>-61.099999999999852</v>
      </c>
    </row>
    <row r="33" spans="1:39" ht="15" customHeight="1">
      <c r="A33" s="3">
        <v>32</v>
      </c>
      <c r="B33" s="2" t="s">
        <v>31</v>
      </c>
      <c r="C33" s="235">
        <v>25.8</v>
      </c>
      <c r="D33" s="27">
        <v>0</v>
      </c>
      <c r="E33" s="27">
        <v>0</v>
      </c>
      <c r="F33" s="27">
        <v>0</v>
      </c>
      <c r="G33" s="27">
        <v>0</v>
      </c>
      <c r="H33" s="27">
        <v>0.1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38.200000000000003</v>
      </c>
      <c r="U33" s="27">
        <v>43.4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>
        <v>0.1</v>
      </c>
      <c r="AG33" s="27">
        <v>0</v>
      </c>
      <c r="AH33" s="27">
        <v>0</v>
      </c>
      <c r="AI33" s="234">
        <f t="shared" si="1"/>
        <v>81.8</v>
      </c>
      <c r="AJ33" s="130">
        <f t="shared" si="0"/>
        <v>217.05426356589146</v>
      </c>
      <c r="AK33" s="36" t="s">
        <v>56</v>
      </c>
      <c r="AL33" s="1">
        <v>0.89999999999997726</v>
      </c>
      <c r="AM33" s="19">
        <f t="shared" si="2"/>
        <v>-80.90000000000002</v>
      </c>
    </row>
    <row r="34" spans="1:39">
      <c r="A34" s="3">
        <v>33</v>
      </c>
      <c r="B34" s="2" t="s">
        <v>32</v>
      </c>
      <c r="C34" s="235">
        <v>31</v>
      </c>
      <c r="D34" s="27">
        <v>0</v>
      </c>
      <c r="E34" s="27">
        <v>0</v>
      </c>
      <c r="F34" s="27">
        <v>0</v>
      </c>
      <c r="G34" s="27">
        <v>0</v>
      </c>
      <c r="H34" s="27">
        <v>3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81.2</v>
      </c>
      <c r="U34" s="27">
        <v>4.4000000000000004</v>
      </c>
      <c r="V34" s="27">
        <v>0.7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0</v>
      </c>
      <c r="AI34" s="234">
        <f t="shared" si="1"/>
        <v>89.300000000000011</v>
      </c>
      <c r="AJ34" s="130">
        <f t="shared" si="0"/>
        <v>188.06451612903226</v>
      </c>
      <c r="AK34" s="36" t="s">
        <v>56</v>
      </c>
      <c r="AL34" s="1">
        <v>0.40000000000009095</v>
      </c>
      <c r="AM34" s="19">
        <v>0</v>
      </c>
    </row>
    <row r="35" spans="1:39" ht="15" customHeight="1">
      <c r="A35" s="3">
        <v>34</v>
      </c>
      <c r="B35" s="2" t="s">
        <v>33</v>
      </c>
      <c r="C35" s="235">
        <v>34.6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79.599999999999994</v>
      </c>
      <c r="U35" s="27">
        <v>10.9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H35" s="27">
        <v>0</v>
      </c>
      <c r="AI35" s="234">
        <f t="shared" si="1"/>
        <v>90.5</v>
      </c>
      <c r="AJ35" s="130">
        <f t="shared" si="0"/>
        <v>161.56069364161846</v>
      </c>
      <c r="AK35" s="36" t="s">
        <v>56</v>
      </c>
      <c r="AL35" s="1">
        <v>0.10000000000002274</v>
      </c>
      <c r="AM35" s="19">
        <f t="shared" si="2"/>
        <v>-90.399999999999977</v>
      </c>
    </row>
    <row r="36" spans="1:39" ht="15" customHeight="1">
      <c r="A36" s="3">
        <v>35</v>
      </c>
      <c r="B36" s="2" t="s">
        <v>34</v>
      </c>
      <c r="C36" s="235">
        <v>36</v>
      </c>
      <c r="D36" s="27">
        <v>0</v>
      </c>
      <c r="E36" s="27">
        <v>0</v>
      </c>
      <c r="F36" s="27">
        <v>0</v>
      </c>
      <c r="G36" s="27">
        <v>0</v>
      </c>
      <c r="H36" s="27">
        <v>0.9</v>
      </c>
      <c r="I36" s="27">
        <v>0</v>
      </c>
      <c r="J36" s="27">
        <v>5.0999999999999996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69.8</v>
      </c>
      <c r="U36" s="27">
        <v>1.9</v>
      </c>
      <c r="V36" s="27">
        <v>0.2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  <c r="AH36" s="27">
        <v>0</v>
      </c>
      <c r="AI36" s="234">
        <f t="shared" si="1"/>
        <v>77.900000000000006</v>
      </c>
      <c r="AJ36" s="130">
        <f t="shared" si="0"/>
        <v>116.38888888888891</v>
      </c>
      <c r="AK36" s="36" t="s">
        <v>56</v>
      </c>
      <c r="AL36" s="1">
        <v>3.4000000000000909</v>
      </c>
      <c r="AM36" s="19">
        <f t="shared" si="2"/>
        <v>-74.499999999999915</v>
      </c>
    </row>
    <row r="37" spans="1:39" ht="15" customHeight="1">
      <c r="A37" s="3">
        <v>36</v>
      </c>
      <c r="B37" s="2" t="s">
        <v>35</v>
      </c>
      <c r="C37" s="235">
        <v>32.200000000000003</v>
      </c>
      <c r="D37" s="27">
        <v>0</v>
      </c>
      <c r="E37" s="27">
        <v>0</v>
      </c>
      <c r="F37" s="27">
        <v>0</v>
      </c>
      <c r="G37" s="27">
        <v>0</v>
      </c>
      <c r="H37" s="27">
        <v>8.1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64.3</v>
      </c>
      <c r="U37" s="27">
        <v>4.5</v>
      </c>
      <c r="V37" s="27">
        <v>0.9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>
        <v>0</v>
      </c>
      <c r="AC37" s="27">
        <v>0</v>
      </c>
      <c r="AD37" s="27">
        <v>0</v>
      </c>
      <c r="AE37" s="27">
        <v>0</v>
      </c>
      <c r="AF37" s="27">
        <v>0.2</v>
      </c>
      <c r="AG37" s="27">
        <v>0</v>
      </c>
      <c r="AH37" s="27">
        <v>0</v>
      </c>
      <c r="AI37" s="234">
        <f t="shared" si="1"/>
        <v>78</v>
      </c>
      <c r="AJ37" s="130">
        <f t="shared" si="0"/>
        <v>142.23602484472048</v>
      </c>
      <c r="AK37" s="36" t="s">
        <v>56</v>
      </c>
      <c r="AL37" s="1">
        <v>0</v>
      </c>
      <c r="AM37" s="19">
        <f t="shared" si="2"/>
        <v>-78</v>
      </c>
    </row>
    <row r="38" spans="1:39" ht="15" customHeight="1">
      <c r="A38" s="3">
        <v>37</v>
      </c>
      <c r="B38" s="2" t="s">
        <v>36</v>
      </c>
      <c r="C38" s="235">
        <v>30</v>
      </c>
      <c r="D38" s="27">
        <v>0</v>
      </c>
      <c r="E38" s="27">
        <v>0</v>
      </c>
      <c r="F38" s="27">
        <v>0</v>
      </c>
      <c r="G38" s="27">
        <v>0</v>
      </c>
      <c r="H38" s="27">
        <v>0.3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64.400000000000006</v>
      </c>
      <c r="U38" s="27">
        <v>1.6</v>
      </c>
      <c r="V38" s="27">
        <v>0.7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27">
        <v>0</v>
      </c>
      <c r="AD38" s="27">
        <v>0</v>
      </c>
      <c r="AE38" s="27">
        <v>0</v>
      </c>
      <c r="AF38" s="27">
        <v>0</v>
      </c>
      <c r="AG38" s="27">
        <v>0</v>
      </c>
      <c r="AH38" s="27">
        <v>0</v>
      </c>
      <c r="AI38" s="234">
        <f t="shared" si="1"/>
        <v>67</v>
      </c>
      <c r="AJ38" s="130">
        <f t="shared" si="0"/>
        <v>123.33333333333334</v>
      </c>
      <c r="AK38" s="36" t="s">
        <v>56</v>
      </c>
      <c r="AL38" s="1">
        <v>0.29999999999995453</v>
      </c>
      <c r="AM38" s="19">
        <f t="shared" si="2"/>
        <v>-66.700000000000045</v>
      </c>
    </row>
    <row r="39" spans="1:39">
      <c r="A39" s="3">
        <v>38</v>
      </c>
      <c r="B39" s="2" t="s">
        <v>37</v>
      </c>
      <c r="C39" s="235">
        <v>25.5</v>
      </c>
      <c r="D39" s="27">
        <v>0</v>
      </c>
      <c r="E39" s="27">
        <v>0</v>
      </c>
      <c r="F39" s="27">
        <v>0</v>
      </c>
      <c r="G39" s="27">
        <v>0</v>
      </c>
      <c r="H39" s="27">
        <v>3.1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95.4</v>
      </c>
      <c r="U39" s="27">
        <v>3.5</v>
      </c>
      <c r="V39" s="27">
        <v>1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v>0</v>
      </c>
      <c r="AC39" s="27">
        <v>0</v>
      </c>
      <c r="AD39" s="27">
        <v>0</v>
      </c>
      <c r="AE39" s="27">
        <v>0</v>
      </c>
      <c r="AF39" s="27">
        <v>0</v>
      </c>
      <c r="AG39" s="27">
        <v>0</v>
      </c>
      <c r="AH39" s="27">
        <v>0</v>
      </c>
      <c r="AI39" s="234">
        <f t="shared" si="1"/>
        <v>103</v>
      </c>
      <c r="AJ39" s="130">
        <f t="shared" si="0"/>
        <v>303.92156862745094</v>
      </c>
      <c r="AK39" s="36" t="s">
        <v>56</v>
      </c>
      <c r="AL39" s="1">
        <v>2</v>
      </c>
      <c r="AM39" s="19">
        <f t="shared" si="2"/>
        <v>-101</v>
      </c>
    </row>
    <row r="40" spans="1:39">
      <c r="A40" s="3">
        <v>39</v>
      </c>
      <c r="B40" s="2" t="s">
        <v>38</v>
      </c>
      <c r="C40" s="235">
        <v>20.399999999999999</v>
      </c>
      <c r="D40" s="27">
        <v>0</v>
      </c>
      <c r="E40" s="27">
        <v>0</v>
      </c>
      <c r="F40" s="27">
        <v>0</v>
      </c>
      <c r="G40" s="27">
        <v>0</v>
      </c>
      <c r="H40" s="27">
        <v>1.7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100.6</v>
      </c>
      <c r="U40" s="27">
        <v>30.3</v>
      </c>
      <c r="V40" s="27">
        <v>0.1</v>
      </c>
      <c r="W40" s="27">
        <v>0</v>
      </c>
      <c r="X40" s="27">
        <v>0</v>
      </c>
      <c r="Y40" s="27">
        <v>0</v>
      </c>
      <c r="Z40" s="27">
        <v>0</v>
      </c>
      <c r="AA40" s="27">
        <v>0</v>
      </c>
      <c r="AB40" s="27">
        <v>0</v>
      </c>
      <c r="AC40" s="27">
        <v>0</v>
      </c>
      <c r="AD40" s="27">
        <v>0</v>
      </c>
      <c r="AE40" s="27">
        <v>0</v>
      </c>
      <c r="AF40" s="27">
        <v>0</v>
      </c>
      <c r="AG40" s="27">
        <v>0</v>
      </c>
      <c r="AH40" s="27">
        <v>0</v>
      </c>
      <c r="AI40" s="234">
        <f t="shared" si="1"/>
        <v>132.69999999999999</v>
      </c>
      <c r="AJ40" s="130">
        <f t="shared" si="0"/>
        <v>550.49019607843138</v>
      </c>
      <c r="AK40" s="36" t="s">
        <v>56</v>
      </c>
      <c r="AL40" s="1">
        <v>9.3000000000000682</v>
      </c>
      <c r="AM40" s="19">
        <f t="shared" si="2"/>
        <v>-123.39999999999992</v>
      </c>
    </row>
    <row r="41" spans="1:39">
      <c r="A41" s="3">
        <v>40</v>
      </c>
      <c r="B41" s="2" t="s">
        <v>39</v>
      </c>
      <c r="C41" s="235">
        <v>19.100000000000001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50.2</v>
      </c>
      <c r="U41" s="27">
        <v>53.4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7">
        <v>0</v>
      </c>
      <c r="AC41" s="27">
        <v>0</v>
      </c>
      <c r="AD41" s="27">
        <v>0</v>
      </c>
      <c r="AE41" s="27">
        <v>0</v>
      </c>
      <c r="AF41" s="27">
        <v>0</v>
      </c>
      <c r="AG41" s="27">
        <v>0</v>
      </c>
      <c r="AH41" s="27">
        <v>0</v>
      </c>
      <c r="AI41" s="234">
        <f t="shared" si="1"/>
        <v>103.6</v>
      </c>
      <c r="AJ41" s="130">
        <f t="shared" si="0"/>
        <v>442.40837696335075</v>
      </c>
      <c r="AK41" s="36" t="s">
        <v>56</v>
      </c>
      <c r="AL41" s="1">
        <v>0</v>
      </c>
      <c r="AM41" s="19">
        <f t="shared" si="2"/>
        <v>-103.6</v>
      </c>
    </row>
    <row r="42" spans="1:39">
      <c r="A42" s="3">
        <v>41</v>
      </c>
      <c r="B42" s="2" t="s">
        <v>40</v>
      </c>
      <c r="C42" s="235">
        <v>19.399999999999999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88.8</v>
      </c>
      <c r="U42" s="27">
        <v>25.1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</v>
      </c>
      <c r="AG42" s="27">
        <v>0</v>
      </c>
      <c r="AH42" s="27">
        <v>0</v>
      </c>
      <c r="AI42" s="234">
        <f t="shared" si="1"/>
        <v>113.9</v>
      </c>
      <c r="AJ42" s="130">
        <f t="shared" si="0"/>
        <v>487.11340206185571</v>
      </c>
      <c r="AK42" s="36" t="s">
        <v>56</v>
      </c>
      <c r="AL42" s="1">
        <v>0.79999999999995453</v>
      </c>
      <c r="AM42" s="19">
        <f t="shared" si="2"/>
        <v>-113.10000000000005</v>
      </c>
    </row>
    <row r="43" spans="1:39">
      <c r="A43" s="3">
        <v>42</v>
      </c>
      <c r="B43" s="2" t="s">
        <v>41</v>
      </c>
      <c r="C43" s="235">
        <v>19.3</v>
      </c>
      <c r="D43" s="27">
        <v>0</v>
      </c>
      <c r="E43" s="27">
        <v>0</v>
      </c>
      <c r="F43" s="27">
        <v>0</v>
      </c>
      <c r="G43" s="27">
        <v>0</v>
      </c>
      <c r="H43" s="27">
        <v>3.4</v>
      </c>
      <c r="I43" s="27">
        <v>0</v>
      </c>
      <c r="J43" s="27">
        <v>0.1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64</v>
      </c>
      <c r="U43" s="27">
        <v>18</v>
      </c>
      <c r="V43" s="27">
        <v>0.1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>
        <v>0</v>
      </c>
      <c r="AC43" s="27">
        <v>0</v>
      </c>
      <c r="AD43" s="27">
        <v>0</v>
      </c>
      <c r="AE43" s="27">
        <v>0</v>
      </c>
      <c r="AF43" s="27">
        <v>0</v>
      </c>
      <c r="AG43" s="27">
        <v>0</v>
      </c>
      <c r="AH43" s="27">
        <v>0</v>
      </c>
      <c r="AI43" s="234">
        <f t="shared" si="1"/>
        <v>85.6</v>
      </c>
      <c r="AJ43" s="130">
        <f t="shared" si="0"/>
        <v>343.52331606217615</v>
      </c>
      <c r="AK43" s="36" t="s">
        <v>56</v>
      </c>
      <c r="AL43" s="1">
        <v>3.5</v>
      </c>
      <c r="AM43" s="19">
        <f t="shared" si="2"/>
        <v>-82.1</v>
      </c>
    </row>
    <row r="44" spans="1:39">
      <c r="A44" s="3">
        <v>43</v>
      </c>
      <c r="B44" s="2" t="s">
        <v>42</v>
      </c>
      <c r="C44" s="235">
        <v>19.3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53.1</v>
      </c>
      <c r="U44" s="27">
        <v>22.7</v>
      </c>
      <c r="V44" s="27">
        <v>0.1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4.9000000000000004</v>
      </c>
      <c r="AG44" s="27">
        <v>0</v>
      </c>
      <c r="AH44" s="27">
        <v>0</v>
      </c>
      <c r="AI44" s="234">
        <f t="shared" si="1"/>
        <v>80.8</v>
      </c>
      <c r="AJ44" s="130">
        <f t="shared" si="0"/>
        <v>318.6528497409326</v>
      </c>
      <c r="AK44" s="36" t="s">
        <v>56</v>
      </c>
      <c r="AL44" s="1">
        <v>0</v>
      </c>
      <c r="AM44" s="19">
        <f t="shared" si="2"/>
        <v>-80.8</v>
      </c>
    </row>
    <row r="45" spans="1:39">
      <c r="A45" s="3">
        <v>44</v>
      </c>
      <c r="B45" s="2" t="s">
        <v>43</v>
      </c>
      <c r="C45" s="235">
        <v>30.6</v>
      </c>
      <c r="D45" s="27">
        <v>0</v>
      </c>
      <c r="E45" s="27">
        <v>0</v>
      </c>
      <c r="F45" s="27">
        <v>0</v>
      </c>
      <c r="G45" s="27">
        <v>0</v>
      </c>
      <c r="H45" s="27">
        <v>0.1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87</v>
      </c>
      <c r="U45" s="27">
        <v>16.600000000000001</v>
      </c>
      <c r="V45" s="27">
        <v>0.1</v>
      </c>
      <c r="W45" s="27">
        <v>0.1</v>
      </c>
      <c r="X45" s="27">
        <v>0</v>
      </c>
      <c r="Y45" s="27">
        <v>0</v>
      </c>
      <c r="Z45" s="27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0</v>
      </c>
      <c r="AF45" s="27">
        <v>0.1</v>
      </c>
      <c r="AG45" s="27">
        <v>0</v>
      </c>
      <c r="AH45" s="27">
        <v>0</v>
      </c>
      <c r="AI45" s="234">
        <f t="shared" si="1"/>
        <v>103.99999999999997</v>
      </c>
      <c r="AJ45" s="130">
        <f t="shared" si="0"/>
        <v>239.86928104575156</v>
      </c>
      <c r="AK45" s="36" t="s">
        <v>56</v>
      </c>
      <c r="AL45" s="1">
        <v>1.7000000000000455</v>
      </c>
      <c r="AM45" s="19">
        <f t="shared" si="2"/>
        <v>-102.29999999999993</v>
      </c>
    </row>
    <row r="46" spans="1:39">
      <c r="A46" s="3">
        <v>45</v>
      </c>
      <c r="B46" s="2" t="s">
        <v>44</v>
      </c>
      <c r="C46" s="235">
        <v>29.2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33.4</v>
      </c>
      <c r="U46" s="27">
        <v>21.3</v>
      </c>
      <c r="V46" s="27">
        <v>0</v>
      </c>
      <c r="W46" s="27">
        <v>0.1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27">
        <v>0</v>
      </c>
      <c r="AG46" s="27">
        <v>0</v>
      </c>
      <c r="AH46" s="27">
        <v>0</v>
      </c>
      <c r="AI46" s="234">
        <f t="shared" si="1"/>
        <v>54.800000000000004</v>
      </c>
      <c r="AJ46" s="130">
        <f t="shared" si="0"/>
        <v>87.671232876712338</v>
      </c>
      <c r="AK46" s="36" t="s">
        <v>56</v>
      </c>
      <c r="AL46" s="1">
        <v>0.10000000000013642</v>
      </c>
      <c r="AM46" s="19">
        <v>0</v>
      </c>
    </row>
    <row r="47" spans="1:39">
      <c r="A47" s="3">
        <v>46</v>
      </c>
      <c r="B47" s="2" t="s">
        <v>45</v>
      </c>
      <c r="C47" s="235">
        <v>14.8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53.2</v>
      </c>
      <c r="U47" s="27">
        <v>58.1</v>
      </c>
      <c r="V47" s="27">
        <v>0.2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27">
        <v>0</v>
      </c>
      <c r="AG47" s="27">
        <v>0</v>
      </c>
      <c r="AH47" s="27">
        <v>0</v>
      </c>
      <c r="AI47" s="234">
        <f t="shared" si="1"/>
        <v>111.50000000000001</v>
      </c>
      <c r="AJ47" s="130">
        <f t="shared" si="0"/>
        <v>653.37837837837844</v>
      </c>
      <c r="AK47" s="36" t="s">
        <v>56</v>
      </c>
      <c r="AL47" s="1">
        <v>0.60000000000002274</v>
      </c>
      <c r="AM47" s="19">
        <f t="shared" si="2"/>
        <v>-110.89999999999999</v>
      </c>
    </row>
    <row r="48" spans="1:39">
      <c r="A48" s="3">
        <v>47</v>
      </c>
      <c r="B48" s="2" t="s">
        <v>72</v>
      </c>
      <c r="C48" s="235">
        <v>19.2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59</v>
      </c>
      <c r="U48" s="27">
        <v>46.1</v>
      </c>
      <c r="V48" s="27">
        <v>0.3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v>0</v>
      </c>
      <c r="AC48" s="27">
        <v>0</v>
      </c>
      <c r="AD48" s="27">
        <v>0</v>
      </c>
      <c r="AE48" s="27">
        <v>0</v>
      </c>
      <c r="AF48" s="27">
        <v>0</v>
      </c>
      <c r="AG48" s="27">
        <v>0</v>
      </c>
      <c r="AH48" s="27">
        <v>0</v>
      </c>
      <c r="AI48" s="234">
        <f t="shared" si="1"/>
        <v>105.39999999999999</v>
      </c>
      <c r="AJ48" s="130">
        <f t="shared" si="0"/>
        <v>448.95833333333326</v>
      </c>
      <c r="AK48" s="36" t="s">
        <v>56</v>
      </c>
      <c r="AL48" s="1">
        <v>3.9999999999998863</v>
      </c>
      <c r="AM48" s="19">
        <f t="shared" si="2"/>
        <v>-101.40000000000011</v>
      </c>
    </row>
    <row r="49" spans="1:43">
      <c r="A49" s="3">
        <v>48</v>
      </c>
      <c r="B49" s="2" t="s">
        <v>71</v>
      </c>
      <c r="C49" s="235">
        <v>14.8</v>
      </c>
      <c r="D49" s="27">
        <v>0</v>
      </c>
      <c r="E49" s="27">
        <v>0</v>
      </c>
      <c r="F49" s="27">
        <v>0</v>
      </c>
      <c r="G49" s="27">
        <v>0</v>
      </c>
      <c r="H49" s="27">
        <v>0.8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70.3</v>
      </c>
      <c r="U49" s="27">
        <v>29.5</v>
      </c>
      <c r="V49" s="27">
        <v>0.3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27">
        <v>0</v>
      </c>
      <c r="AG49" s="27">
        <v>0</v>
      </c>
      <c r="AH49" s="27">
        <v>0</v>
      </c>
      <c r="AI49" s="234">
        <f t="shared" si="1"/>
        <v>100.89999999999999</v>
      </c>
      <c r="AJ49" s="130">
        <f t="shared" si="0"/>
        <v>581.75675675675666</v>
      </c>
      <c r="AK49" s="36" t="s">
        <v>56</v>
      </c>
      <c r="AL49" s="1">
        <v>5.6999999999999318</v>
      </c>
      <c r="AM49" s="19">
        <f t="shared" si="2"/>
        <v>-95.20000000000006</v>
      </c>
    </row>
    <row r="50" spans="1:43">
      <c r="A50" s="3">
        <v>49</v>
      </c>
      <c r="B50" s="2" t="s">
        <v>48</v>
      </c>
      <c r="C50" s="235">
        <v>14.1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87.3</v>
      </c>
      <c r="U50" s="27">
        <v>16.2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27">
        <v>0</v>
      </c>
      <c r="AG50" s="27">
        <v>0</v>
      </c>
      <c r="AH50" s="27">
        <v>0</v>
      </c>
      <c r="AI50" s="234">
        <f t="shared" si="1"/>
        <v>103.5</v>
      </c>
      <c r="AJ50" s="130">
        <f t="shared" si="0"/>
        <v>634.04255319148945</v>
      </c>
      <c r="AK50" s="36" t="s">
        <v>56</v>
      </c>
      <c r="AL50" s="1">
        <v>0.99999999999977263</v>
      </c>
      <c r="AM50" s="19">
        <v>0</v>
      </c>
    </row>
    <row r="51" spans="1:43">
      <c r="A51" s="3">
        <v>50</v>
      </c>
      <c r="B51" s="2" t="s">
        <v>49</v>
      </c>
      <c r="C51" s="235">
        <v>37.6</v>
      </c>
      <c r="D51" s="27">
        <v>0</v>
      </c>
      <c r="E51" s="27">
        <v>0</v>
      </c>
      <c r="F51" s="27">
        <v>0</v>
      </c>
      <c r="G51" s="27">
        <v>0</v>
      </c>
      <c r="H51" s="27">
        <v>3.4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62.5</v>
      </c>
      <c r="U51" s="27">
        <v>5.6</v>
      </c>
      <c r="V51" s="27">
        <v>0.4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  <c r="AF51" s="27">
        <v>1.4</v>
      </c>
      <c r="AG51" s="27">
        <v>0</v>
      </c>
      <c r="AH51" s="27">
        <v>0</v>
      </c>
      <c r="AI51" s="234">
        <f t="shared" si="1"/>
        <v>73.300000000000011</v>
      </c>
      <c r="AJ51" s="130">
        <f t="shared" si="0"/>
        <v>94.946808510638334</v>
      </c>
      <c r="AK51" s="36" t="s">
        <v>56</v>
      </c>
      <c r="AL51" s="1">
        <v>1.4000000000000909</v>
      </c>
      <c r="AM51" s="19">
        <f t="shared" si="2"/>
        <v>-71.89999999999992</v>
      </c>
    </row>
    <row r="52" spans="1:43">
      <c r="A52" s="3">
        <v>51</v>
      </c>
      <c r="B52" s="3" t="s">
        <v>53</v>
      </c>
      <c r="C52" s="234">
        <f>SUM(C2:C51)</f>
        <v>799.6</v>
      </c>
      <c r="D52" s="234">
        <f t="shared" ref="D52:AH52" si="3">SUM(D2:D51)</f>
        <v>0</v>
      </c>
      <c r="E52" s="234">
        <f t="shared" si="3"/>
        <v>0</v>
      </c>
      <c r="F52" s="234">
        <f t="shared" si="3"/>
        <v>0</v>
      </c>
      <c r="G52" s="234">
        <f t="shared" si="3"/>
        <v>0</v>
      </c>
      <c r="H52" s="234">
        <f t="shared" si="3"/>
        <v>63.6</v>
      </c>
      <c r="I52" s="234">
        <f t="shared" si="3"/>
        <v>0</v>
      </c>
      <c r="J52" s="234">
        <f t="shared" si="3"/>
        <v>30.4</v>
      </c>
      <c r="K52" s="234">
        <f t="shared" si="3"/>
        <v>0</v>
      </c>
      <c r="L52" s="234">
        <f t="shared" si="3"/>
        <v>0</v>
      </c>
      <c r="M52" s="234">
        <f t="shared" si="3"/>
        <v>0</v>
      </c>
      <c r="N52" s="234">
        <f t="shared" si="3"/>
        <v>0</v>
      </c>
      <c r="O52" s="234">
        <f t="shared" si="3"/>
        <v>0</v>
      </c>
      <c r="P52" s="234">
        <f t="shared" si="3"/>
        <v>0</v>
      </c>
      <c r="Q52" s="234">
        <f t="shared" si="3"/>
        <v>0</v>
      </c>
      <c r="R52" s="234">
        <f t="shared" si="3"/>
        <v>0</v>
      </c>
      <c r="S52" s="234">
        <f t="shared" si="3"/>
        <v>0</v>
      </c>
      <c r="T52" s="234">
        <f t="shared" si="3"/>
        <v>3195.9000000000005</v>
      </c>
      <c r="U52" s="234">
        <f t="shared" si="3"/>
        <v>849.9</v>
      </c>
      <c r="V52" s="234">
        <f t="shared" si="3"/>
        <v>18.2</v>
      </c>
      <c r="W52" s="234">
        <f t="shared" si="3"/>
        <v>0.89999999999999991</v>
      </c>
      <c r="X52" s="234">
        <f t="shared" si="3"/>
        <v>0</v>
      </c>
      <c r="Y52" s="234">
        <f t="shared" si="3"/>
        <v>0</v>
      </c>
      <c r="Z52" s="234">
        <f t="shared" si="3"/>
        <v>0</v>
      </c>
      <c r="AA52" s="234">
        <f t="shared" si="3"/>
        <v>0</v>
      </c>
      <c r="AB52" s="234">
        <f t="shared" si="3"/>
        <v>0</v>
      </c>
      <c r="AC52" s="234">
        <f t="shared" si="3"/>
        <v>0</v>
      </c>
      <c r="AD52" s="234">
        <f t="shared" si="3"/>
        <v>0</v>
      </c>
      <c r="AE52" s="234">
        <f t="shared" si="3"/>
        <v>0</v>
      </c>
      <c r="AF52" s="234">
        <f t="shared" si="3"/>
        <v>19.2</v>
      </c>
      <c r="AG52" s="234">
        <f t="shared" si="3"/>
        <v>0</v>
      </c>
      <c r="AH52" s="234">
        <f t="shared" si="3"/>
        <v>0</v>
      </c>
      <c r="AI52" s="234">
        <f>SUM(AI2:AI51)</f>
        <v>4178.1000000000004</v>
      </c>
      <c r="AJ52" s="130">
        <f t="shared" si="0"/>
        <v>422.52376188094058</v>
      </c>
      <c r="AK52" s="234" t="s">
        <v>56</v>
      </c>
      <c r="AL52" s="37"/>
    </row>
    <row r="53" spans="1:43">
      <c r="A53" s="3">
        <v>52</v>
      </c>
      <c r="B53" s="3" t="s">
        <v>54</v>
      </c>
      <c r="C53" s="130">
        <f>C52/50</f>
        <v>15.992000000000001</v>
      </c>
      <c r="D53" s="130">
        <f t="shared" ref="D53:AH53" si="4">D52/50</f>
        <v>0</v>
      </c>
      <c r="E53" s="130">
        <f t="shared" si="4"/>
        <v>0</v>
      </c>
      <c r="F53" s="130">
        <f t="shared" si="4"/>
        <v>0</v>
      </c>
      <c r="G53" s="130">
        <f t="shared" si="4"/>
        <v>0</v>
      </c>
      <c r="H53" s="130">
        <f t="shared" si="4"/>
        <v>1.272</v>
      </c>
      <c r="I53" s="130">
        <f t="shared" si="4"/>
        <v>0</v>
      </c>
      <c r="J53" s="130">
        <f t="shared" si="4"/>
        <v>0.60799999999999998</v>
      </c>
      <c r="K53" s="130">
        <f t="shared" si="4"/>
        <v>0</v>
      </c>
      <c r="L53" s="130">
        <f t="shared" si="4"/>
        <v>0</v>
      </c>
      <c r="M53" s="130">
        <f t="shared" si="4"/>
        <v>0</v>
      </c>
      <c r="N53" s="130">
        <f t="shared" si="4"/>
        <v>0</v>
      </c>
      <c r="O53" s="130">
        <f t="shared" si="4"/>
        <v>0</v>
      </c>
      <c r="P53" s="130">
        <f t="shared" si="4"/>
        <v>0</v>
      </c>
      <c r="Q53" s="130">
        <f t="shared" si="4"/>
        <v>0</v>
      </c>
      <c r="R53" s="130">
        <f t="shared" si="4"/>
        <v>0</v>
      </c>
      <c r="S53" s="130">
        <f t="shared" si="4"/>
        <v>0</v>
      </c>
      <c r="T53" s="130">
        <f t="shared" si="4"/>
        <v>63.918000000000013</v>
      </c>
      <c r="U53" s="130">
        <f t="shared" si="4"/>
        <v>16.998000000000001</v>
      </c>
      <c r="V53" s="130">
        <f t="shared" si="4"/>
        <v>0.36399999999999999</v>
      </c>
      <c r="W53" s="130">
        <f t="shared" si="4"/>
        <v>1.7999999999999999E-2</v>
      </c>
      <c r="X53" s="130">
        <f t="shared" si="4"/>
        <v>0</v>
      </c>
      <c r="Y53" s="130">
        <f t="shared" si="4"/>
        <v>0</v>
      </c>
      <c r="Z53" s="130">
        <f t="shared" si="4"/>
        <v>0</v>
      </c>
      <c r="AA53" s="130">
        <f t="shared" si="4"/>
        <v>0</v>
      </c>
      <c r="AB53" s="130">
        <f t="shared" si="4"/>
        <v>0</v>
      </c>
      <c r="AC53" s="130">
        <f t="shared" si="4"/>
        <v>0</v>
      </c>
      <c r="AD53" s="130">
        <f t="shared" si="4"/>
        <v>0</v>
      </c>
      <c r="AE53" s="130">
        <f t="shared" si="4"/>
        <v>0</v>
      </c>
      <c r="AF53" s="130">
        <f t="shared" si="4"/>
        <v>0.38400000000000001</v>
      </c>
      <c r="AG53" s="130">
        <f t="shared" si="4"/>
        <v>0</v>
      </c>
      <c r="AH53" s="130">
        <f t="shared" si="4"/>
        <v>0</v>
      </c>
      <c r="AI53" s="130">
        <f>AI52/50</f>
        <v>83.562000000000012</v>
      </c>
      <c r="AJ53" s="130">
        <f t="shared" si="0"/>
        <v>422.52376188094058</v>
      </c>
      <c r="AK53" s="130" t="s">
        <v>56</v>
      </c>
      <c r="AL53" s="37"/>
    </row>
    <row r="54" spans="1:43">
      <c r="S54" s="38"/>
      <c r="AI54" s="4"/>
      <c r="AK54" s="15" t="s">
        <v>56</v>
      </c>
      <c r="AL54" s="18"/>
    </row>
    <row r="57" spans="1:43" ht="30">
      <c r="AB57" s="27">
        <v>11</v>
      </c>
      <c r="AC57" s="28" t="s">
        <v>122</v>
      </c>
      <c r="AD57" s="28" t="s">
        <v>0</v>
      </c>
      <c r="AE57" s="27">
        <v>2.5</v>
      </c>
      <c r="AN57" s="27">
        <v>611</v>
      </c>
      <c r="AO57" s="28" t="s">
        <v>122</v>
      </c>
      <c r="AP57" s="28" t="s">
        <v>0</v>
      </c>
      <c r="AQ57" s="27">
        <v>0</v>
      </c>
    </row>
    <row r="58" spans="1:43" ht="30">
      <c r="AB58" s="27">
        <v>622</v>
      </c>
      <c r="AC58" s="28" t="s">
        <v>122</v>
      </c>
      <c r="AD58" s="28" t="s">
        <v>1</v>
      </c>
      <c r="AE58" s="27">
        <v>0</v>
      </c>
    </row>
    <row r="59" spans="1:43" ht="30">
      <c r="AB59" s="27">
        <v>634</v>
      </c>
      <c r="AC59" s="28" t="s">
        <v>122</v>
      </c>
      <c r="AD59" s="28" t="s">
        <v>2</v>
      </c>
      <c r="AE59" s="27">
        <v>2.8</v>
      </c>
    </row>
    <row r="60" spans="1:43" ht="30">
      <c r="AB60" s="27">
        <v>645</v>
      </c>
      <c r="AC60" s="28" t="s">
        <v>122</v>
      </c>
      <c r="AD60" s="28" t="s">
        <v>3</v>
      </c>
      <c r="AE60" s="27">
        <v>0</v>
      </c>
    </row>
    <row r="61" spans="1:43" ht="30">
      <c r="AB61" s="27">
        <v>626</v>
      </c>
      <c r="AC61" s="28" t="s">
        <v>122</v>
      </c>
      <c r="AD61" s="28" t="s">
        <v>4</v>
      </c>
      <c r="AE61" s="27">
        <v>0</v>
      </c>
    </row>
    <row r="62" spans="1:43" ht="30">
      <c r="AB62" s="27">
        <v>632</v>
      </c>
      <c r="AC62" s="28" t="s">
        <v>122</v>
      </c>
      <c r="AD62" s="28" t="s">
        <v>5</v>
      </c>
      <c r="AE62" s="27">
        <v>0.2</v>
      </c>
    </row>
    <row r="63" spans="1:43" ht="30">
      <c r="AB63" s="27">
        <v>605</v>
      </c>
      <c r="AC63" s="28" t="s">
        <v>122</v>
      </c>
      <c r="AD63" s="28" t="s">
        <v>6</v>
      </c>
      <c r="AE63" s="27">
        <v>0.8</v>
      </c>
    </row>
    <row r="64" spans="1:43">
      <c r="AB64" s="27">
        <v>624</v>
      </c>
      <c r="AC64" s="28" t="s">
        <v>122</v>
      </c>
      <c r="AD64" s="28" t="s">
        <v>7</v>
      </c>
      <c r="AE64" s="27">
        <v>0</v>
      </c>
    </row>
    <row r="65" spans="28:31" ht="30">
      <c r="AB65" s="27">
        <v>609</v>
      </c>
      <c r="AC65" s="28" t="s">
        <v>122</v>
      </c>
      <c r="AD65" s="28" t="s">
        <v>8</v>
      </c>
      <c r="AE65" s="27">
        <v>0</v>
      </c>
    </row>
    <row r="66" spans="28:31" ht="30">
      <c r="AB66" s="27">
        <v>612</v>
      </c>
      <c r="AC66" s="28" t="s">
        <v>122</v>
      </c>
      <c r="AD66" s="28" t="s">
        <v>9</v>
      </c>
      <c r="AE66" s="27">
        <v>0</v>
      </c>
    </row>
    <row r="67" spans="28:31" ht="30">
      <c r="AB67" s="27">
        <v>621</v>
      </c>
      <c r="AC67" s="28" t="s">
        <v>122</v>
      </c>
      <c r="AD67" s="28" t="s">
        <v>10</v>
      </c>
      <c r="AE67" s="27">
        <v>0</v>
      </c>
    </row>
    <row r="68" spans="28:31" ht="30">
      <c r="AB68" s="27">
        <v>631</v>
      </c>
      <c r="AC68" s="28" t="s">
        <v>122</v>
      </c>
      <c r="AD68" s="28" t="s">
        <v>11</v>
      </c>
      <c r="AE68" s="27">
        <v>0</v>
      </c>
    </row>
    <row r="69" spans="28:31" ht="30">
      <c r="AB69" s="27">
        <v>642</v>
      </c>
      <c r="AC69" s="28" t="s">
        <v>122</v>
      </c>
      <c r="AD69" s="28" t="s">
        <v>12</v>
      </c>
      <c r="AE69" s="27">
        <v>0</v>
      </c>
    </row>
    <row r="70" spans="28:31" ht="30">
      <c r="AB70" s="27">
        <v>643</v>
      </c>
      <c r="AC70" s="28" t="s">
        <v>122</v>
      </c>
      <c r="AD70" s="28" t="s">
        <v>13</v>
      </c>
      <c r="AE70" s="27">
        <v>0</v>
      </c>
    </row>
    <row r="71" spans="28:31">
      <c r="AB71" s="27">
        <v>638</v>
      </c>
      <c r="AC71" s="28" t="s">
        <v>122</v>
      </c>
      <c r="AD71" s="28" t="s">
        <v>14</v>
      </c>
      <c r="AE71" s="27">
        <v>0.9</v>
      </c>
    </row>
    <row r="72" spans="28:31" ht="30">
      <c r="AB72" s="27">
        <v>608</v>
      </c>
      <c r="AC72" s="28" t="s">
        <v>122</v>
      </c>
      <c r="AD72" s="28" t="s">
        <v>15</v>
      </c>
      <c r="AE72" s="27">
        <v>0</v>
      </c>
    </row>
    <row r="73" spans="28:31" ht="30">
      <c r="AB73" s="27">
        <v>601</v>
      </c>
      <c r="AC73" s="28" t="s">
        <v>122</v>
      </c>
      <c r="AD73" s="28" t="s">
        <v>16</v>
      </c>
      <c r="AE73" s="27">
        <v>0.1</v>
      </c>
    </row>
    <row r="74" spans="28:31">
      <c r="AB74" s="27">
        <v>648</v>
      </c>
      <c r="AC74" s="28" t="s">
        <v>122</v>
      </c>
      <c r="AD74" s="28" t="s">
        <v>17</v>
      </c>
      <c r="AE74" s="27">
        <v>0</v>
      </c>
    </row>
    <row r="75" spans="28:31" ht="30">
      <c r="AB75" s="27">
        <v>649</v>
      </c>
      <c r="AC75" s="28" t="s">
        <v>122</v>
      </c>
      <c r="AD75" s="28" t="s">
        <v>18</v>
      </c>
      <c r="AE75" s="27">
        <v>0</v>
      </c>
    </row>
    <row r="76" spans="28:31" ht="30">
      <c r="AB76" s="27">
        <v>606</v>
      </c>
      <c r="AC76" s="28" t="s">
        <v>122</v>
      </c>
      <c r="AD76" s="28" t="s">
        <v>76</v>
      </c>
      <c r="AE76" s="27">
        <v>0</v>
      </c>
    </row>
    <row r="77" spans="28:31" ht="30">
      <c r="AB77" s="27">
        <v>620</v>
      </c>
      <c r="AC77" s="28" t="s">
        <v>122</v>
      </c>
      <c r="AD77" s="28" t="s">
        <v>20</v>
      </c>
      <c r="AE77" s="27">
        <v>0.8</v>
      </c>
    </row>
    <row r="78" spans="28:31">
      <c r="AB78" s="27">
        <v>636</v>
      </c>
      <c r="AC78" s="28" t="s">
        <v>122</v>
      </c>
      <c r="AD78" s="28" t="s">
        <v>21</v>
      </c>
      <c r="AE78" s="27">
        <v>0</v>
      </c>
    </row>
    <row r="79" spans="28:31" ht="30">
      <c r="AB79" s="27">
        <v>650</v>
      </c>
      <c r="AC79" s="28" t="s">
        <v>122</v>
      </c>
      <c r="AD79" s="28" t="s">
        <v>22</v>
      </c>
      <c r="AE79" s="27">
        <v>0</v>
      </c>
    </row>
    <row r="80" spans="28:31" ht="30">
      <c r="AB80" s="27">
        <v>637</v>
      </c>
      <c r="AC80" s="28" t="s">
        <v>122</v>
      </c>
      <c r="AD80" s="28" t="s">
        <v>23</v>
      </c>
      <c r="AE80" s="27">
        <v>2.1</v>
      </c>
    </row>
    <row r="81" spans="28:31" ht="30">
      <c r="AB81" s="27">
        <v>647</v>
      </c>
      <c r="AC81" s="28" t="s">
        <v>122</v>
      </c>
      <c r="AD81" s="28" t="s">
        <v>24</v>
      </c>
      <c r="AE81" s="27">
        <v>0</v>
      </c>
    </row>
    <row r="82" spans="28:31" ht="30">
      <c r="AB82" s="27">
        <v>633</v>
      </c>
      <c r="AC82" s="28" t="s">
        <v>122</v>
      </c>
      <c r="AD82" s="28" t="s">
        <v>25</v>
      </c>
      <c r="AE82" s="27">
        <v>0.5</v>
      </c>
    </row>
    <row r="83" spans="28:31">
      <c r="AB83" s="27">
        <v>630</v>
      </c>
      <c r="AC83" s="28" t="s">
        <v>122</v>
      </c>
      <c r="AD83" s="28" t="s">
        <v>26</v>
      </c>
      <c r="AE83" s="27">
        <v>1.8</v>
      </c>
    </row>
    <row r="84" spans="28:31" ht="30">
      <c r="AB84" s="27">
        <v>646</v>
      </c>
      <c r="AC84" s="28" t="s">
        <v>122</v>
      </c>
      <c r="AD84" s="28" t="s">
        <v>27</v>
      </c>
      <c r="AE84" s="27">
        <v>0</v>
      </c>
    </row>
    <row r="85" spans="28:31" ht="30">
      <c r="AB85" s="27">
        <v>625</v>
      </c>
      <c r="AC85" s="28" t="s">
        <v>122</v>
      </c>
      <c r="AD85" s="28" t="s">
        <v>28</v>
      </c>
      <c r="AE85" s="27">
        <v>0</v>
      </c>
    </row>
    <row r="86" spans="28:31">
      <c r="AB86" s="27">
        <v>610</v>
      </c>
      <c r="AC86" s="28" t="s">
        <v>122</v>
      </c>
      <c r="AD86" s="28" t="s">
        <v>29</v>
      </c>
      <c r="AE86" s="27">
        <v>0</v>
      </c>
    </row>
    <row r="87" spans="28:31" ht="30">
      <c r="AB87" s="27">
        <v>635</v>
      </c>
      <c r="AC87" s="28" t="s">
        <v>122</v>
      </c>
      <c r="AD87" s="28" t="s">
        <v>30</v>
      </c>
      <c r="AE87" s="27">
        <v>0</v>
      </c>
    </row>
    <row r="88" spans="28:31" ht="30">
      <c r="AB88" s="27">
        <v>604</v>
      </c>
      <c r="AC88" s="28" t="s">
        <v>122</v>
      </c>
      <c r="AD88" s="28" t="s">
        <v>31</v>
      </c>
      <c r="AE88" s="27">
        <v>0.1</v>
      </c>
    </row>
    <row r="89" spans="28:31" ht="30">
      <c r="AB89" s="27">
        <v>641</v>
      </c>
      <c r="AC89" s="28" t="s">
        <v>122</v>
      </c>
      <c r="AD89" s="28" t="s">
        <v>32</v>
      </c>
      <c r="AE89" s="27">
        <v>0</v>
      </c>
    </row>
    <row r="90" spans="28:31">
      <c r="AB90" s="27">
        <v>623</v>
      </c>
      <c r="AC90" s="28" t="s">
        <v>122</v>
      </c>
      <c r="AD90" s="28" t="s">
        <v>33</v>
      </c>
      <c r="AE90" s="27">
        <v>0</v>
      </c>
    </row>
    <row r="91" spans="28:31">
      <c r="AB91" s="27">
        <v>639</v>
      </c>
      <c r="AC91" s="28" t="s">
        <v>122</v>
      </c>
      <c r="AD91" s="28" t="s">
        <v>34</v>
      </c>
      <c r="AE91" s="27">
        <v>0</v>
      </c>
    </row>
    <row r="92" spans="28:31" ht="30">
      <c r="AB92" s="27">
        <v>629</v>
      </c>
      <c r="AC92" s="28" t="s">
        <v>122</v>
      </c>
      <c r="AD92" s="28" t="s">
        <v>35</v>
      </c>
      <c r="AE92" s="27">
        <v>0.2</v>
      </c>
    </row>
    <row r="93" spans="28:31">
      <c r="AB93" s="27">
        <v>644</v>
      </c>
      <c r="AC93" s="28" t="s">
        <v>122</v>
      </c>
      <c r="AD93" s="28" t="s">
        <v>36</v>
      </c>
      <c r="AE93" s="27">
        <v>0</v>
      </c>
    </row>
    <row r="94" spans="28:31" ht="30">
      <c r="AB94" s="27">
        <v>640</v>
      </c>
      <c r="AC94" s="28" t="s">
        <v>122</v>
      </c>
      <c r="AD94" s="28" t="s">
        <v>37</v>
      </c>
      <c r="AE94" s="27">
        <v>0</v>
      </c>
    </row>
    <row r="95" spans="28:31" ht="30">
      <c r="AB95" s="27">
        <v>618</v>
      </c>
      <c r="AC95" s="28" t="s">
        <v>122</v>
      </c>
      <c r="AD95" s="28" t="s">
        <v>38</v>
      </c>
      <c r="AE95" s="27">
        <v>0</v>
      </c>
    </row>
    <row r="96" spans="28:31" ht="30">
      <c r="AB96" s="27">
        <v>603</v>
      </c>
      <c r="AC96" s="28" t="s">
        <v>122</v>
      </c>
      <c r="AD96" s="28" t="s">
        <v>39</v>
      </c>
      <c r="AE96" s="27">
        <v>0</v>
      </c>
    </row>
    <row r="97" spans="28:31" ht="30">
      <c r="AB97" s="27">
        <v>615</v>
      </c>
      <c r="AC97" s="28" t="s">
        <v>122</v>
      </c>
      <c r="AD97" s="28" t="s">
        <v>40</v>
      </c>
      <c r="AE97" s="27">
        <v>0</v>
      </c>
    </row>
    <row r="98" spans="28:31" ht="30">
      <c r="AB98" s="27">
        <v>619</v>
      </c>
      <c r="AC98" s="28" t="s">
        <v>122</v>
      </c>
      <c r="AD98" s="28" t="s">
        <v>41</v>
      </c>
      <c r="AE98" s="27">
        <v>0</v>
      </c>
    </row>
    <row r="99" spans="28:31">
      <c r="AB99" s="27">
        <v>613</v>
      </c>
      <c r="AC99" s="28" t="s">
        <v>122</v>
      </c>
      <c r="AD99" s="28" t="s">
        <v>42</v>
      </c>
      <c r="AE99" s="27">
        <v>4.9000000000000004</v>
      </c>
    </row>
    <row r="100" spans="28:31" ht="30">
      <c r="AB100" s="27">
        <v>627</v>
      </c>
      <c r="AC100" s="28" t="s">
        <v>122</v>
      </c>
      <c r="AD100" s="28" t="s">
        <v>43</v>
      </c>
      <c r="AE100" s="27">
        <v>0.1</v>
      </c>
    </row>
    <row r="101" spans="28:31">
      <c r="AB101" s="27">
        <v>602</v>
      </c>
      <c r="AC101" s="28" t="s">
        <v>122</v>
      </c>
      <c r="AD101" s="28" t="s">
        <v>44</v>
      </c>
      <c r="AE101" s="27">
        <v>0</v>
      </c>
    </row>
    <row r="102" spans="28:31" ht="30">
      <c r="AB102" s="27">
        <v>607</v>
      </c>
      <c r="AC102" s="28" t="s">
        <v>122</v>
      </c>
      <c r="AD102" s="28" t="s">
        <v>45</v>
      </c>
      <c r="AE102" s="27">
        <v>0</v>
      </c>
    </row>
    <row r="103" spans="28:31" ht="45">
      <c r="AB103" s="27">
        <v>616</v>
      </c>
      <c r="AC103" s="28" t="s">
        <v>122</v>
      </c>
      <c r="AD103" s="28" t="s">
        <v>46</v>
      </c>
      <c r="AE103" s="27">
        <v>0</v>
      </c>
    </row>
    <row r="104" spans="28:31" ht="45">
      <c r="AB104" s="27">
        <v>617</v>
      </c>
      <c r="AC104" s="28" t="s">
        <v>122</v>
      </c>
      <c r="AD104" s="28" t="s">
        <v>47</v>
      </c>
      <c r="AE104" s="27">
        <v>0</v>
      </c>
    </row>
    <row r="105" spans="28:31" ht="30">
      <c r="AB105" s="27">
        <v>614</v>
      </c>
      <c r="AC105" s="28" t="s">
        <v>122</v>
      </c>
      <c r="AD105" s="28" t="s">
        <v>48</v>
      </c>
      <c r="AE105" s="27">
        <v>0</v>
      </c>
    </row>
    <row r="106" spans="28:31">
      <c r="AB106" s="27">
        <v>628</v>
      </c>
      <c r="AC106" s="28" t="s">
        <v>122</v>
      </c>
      <c r="AD106" s="28" t="s">
        <v>49</v>
      </c>
      <c r="AE106" s="27">
        <v>1.4</v>
      </c>
    </row>
  </sheetData>
  <autoFilter ref="A1:AM53">
    <filterColumn colId="30"/>
    <filterColumn colId="33"/>
  </autoFilter>
  <printOptions horizontalCentered="1"/>
  <pageMargins left="0.25" right="0.25" top="0.5" bottom="0.5" header="0.3" footer="0.2"/>
  <pageSetup paperSize="9" scale="97" orientation="portrait" verticalDpi="300" r:id="rId1"/>
  <headerFooter>
    <oddHeader>&amp;C&amp;12INTEGRATED RAINFALL FOR THE MONTH OF DECEMBER,2018 (in mm)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AM57"/>
  <sheetViews>
    <sheetView view="pageBreakPreview" zoomScaleSheetLayoutView="100" workbookViewId="0">
      <pane xSplit="2" ySplit="1" topLeftCell="U47" activePane="bottomRight" state="frozen"/>
      <selection pane="topRight" activeCell="C1" sqref="C1"/>
      <selection pane="bottomLeft" activeCell="A3" sqref="A3"/>
      <selection pane="bottomRight" activeCell="AD59" sqref="AD59"/>
    </sheetView>
  </sheetViews>
  <sheetFormatPr defaultColWidth="9.28515625" defaultRowHeight="15"/>
  <cols>
    <col min="1" max="1" width="4.42578125" style="1" customWidth="1"/>
    <col min="2" max="2" width="15.28515625" style="1" customWidth="1"/>
    <col min="3" max="3" width="8" style="1" customWidth="1"/>
    <col min="4" max="4" width="9.7109375" style="1" customWidth="1"/>
    <col min="5" max="6" width="7.28515625" style="1" customWidth="1"/>
    <col min="7" max="7" width="9.7109375" style="1" customWidth="1"/>
    <col min="8" max="8" width="7.5703125" style="1" customWidth="1"/>
    <col min="9" max="14" width="9.7109375" style="1" customWidth="1"/>
    <col min="15" max="15" width="7.28515625" style="1" customWidth="1"/>
    <col min="16" max="16" width="7.7109375" style="1" customWidth="1"/>
    <col min="17" max="18" width="9.7109375" style="1" customWidth="1"/>
    <col min="19" max="25" width="8" style="1" customWidth="1"/>
    <col min="26" max="30" width="8.7109375" style="1" customWidth="1"/>
    <col min="31" max="31" width="9.7109375" style="1" customWidth="1"/>
    <col min="32" max="34" width="8.7109375" style="1" customWidth="1"/>
    <col min="35" max="35" width="8" style="1" customWidth="1"/>
    <col min="36" max="36" width="10.5703125" style="1" customWidth="1"/>
    <col min="37" max="37" width="8" style="15" customWidth="1"/>
    <col min="38" max="38" width="9.28515625" style="1"/>
    <col min="39" max="39" width="10.28515625" style="1" customWidth="1"/>
    <col min="40" max="16384" width="9.28515625" style="1"/>
  </cols>
  <sheetData>
    <row r="1" spans="1:39" s="87" customFormat="1" ht="30">
      <c r="A1" s="86" t="s">
        <v>70</v>
      </c>
      <c r="B1" s="86" t="s">
        <v>51</v>
      </c>
      <c r="C1" s="86" t="s">
        <v>50</v>
      </c>
      <c r="D1" s="153" t="s">
        <v>132</v>
      </c>
      <c r="E1" s="86">
        <v>2</v>
      </c>
      <c r="F1" s="86">
        <v>3</v>
      </c>
      <c r="G1" s="86">
        <v>4</v>
      </c>
      <c r="H1" s="86">
        <v>5</v>
      </c>
      <c r="I1" s="86">
        <v>6</v>
      </c>
      <c r="J1" s="86">
        <v>7</v>
      </c>
      <c r="K1" s="86">
        <v>8</v>
      </c>
      <c r="L1" s="86">
        <v>9</v>
      </c>
      <c r="M1" s="86">
        <v>10</v>
      </c>
      <c r="N1" s="86">
        <v>11</v>
      </c>
      <c r="O1" s="86">
        <v>12</v>
      </c>
      <c r="P1" s="86">
        <v>13</v>
      </c>
      <c r="Q1" s="86">
        <v>14</v>
      </c>
      <c r="R1" s="86">
        <v>15</v>
      </c>
      <c r="S1" s="86">
        <v>16</v>
      </c>
      <c r="T1" s="86">
        <v>17</v>
      </c>
      <c r="U1" s="86">
        <v>18</v>
      </c>
      <c r="V1" s="86">
        <v>19</v>
      </c>
      <c r="W1" s="86">
        <v>20</v>
      </c>
      <c r="X1" s="86">
        <v>21</v>
      </c>
      <c r="Y1" s="86">
        <v>22</v>
      </c>
      <c r="Z1" s="86">
        <v>23</v>
      </c>
      <c r="AA1" s="86">
        <v>24</v>
      </c>
      <c r="AB1" s="86">
        <v>25</v>
      </c>
      <c r="AC1" s="86">
        <v>26</v>
      </c>
      <c r="AD1" s="86">
        <v>27</v>
      </c>
      <c r="AE1" s="86">
        <v>28</v>
      </c>
      <c r="AF1" s="86">
        <v>29</v>
      </c>
      <c r="AG1" s="86">
        <v>30</v>
      </c>
      <c r="AH1" s="86">
        <v>31</v>
      </c>
      <c r="AI1" s="86" t="s">
        <v>52</v>
      </c>
      <c r="AJ1" s="86" t="s">
        <v>58</v>
      </c>
      <c r="AK1" s="36" t="s">
        <v>55</v>
      </c>
    </row>
    <row r="2" spans="1:39" ht="15" customHeight="1">
      <c r="A2" s="3">
        <v>1</v>
      </c>
      <c r="B2" s="2" t="s">
        <v>0</v>
      </c>
      <c r="C2" s="83">
        <v>5.3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>
        <v>0</v>
      </c>
      <c r="AH2" s="26">
        <v>0</v>
      </c>
      <c r="AI2" s="26">
        <v>0</v>
      </c>
      <c r="AJ2" s="23">
        <f t="shared" ref="AJ2:AJ53" si="0">AI2/C2*100-100</f>
        <v>-100</v>
      </c>
      <c r="AK2" s="16" t="s">
        <v>97</v>
      </c>
      <c r="AL2" s="1">
        <v>0.59999999999990905</v>
      </c>
      <c r="AM2" s="19">
        <f>AL2-AI2</f>
        <v>0.59999999999990905</v>
      </c>
    </row>
    <row r="3" spans="1:39" ht="15" customHeight="1">
      <c r="A3" s="3">
        <v>2</v>
      </c>
      <c r="B3" s="2" t="s">
        <v>1</v>
      </c>
      <c r="C3" s="83">
        <v>9.4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0</v>
      </c>
      <c r="AH3" s="26">
        <v>0</v>
      </c>
      <c r="AI3" s="26">
        <v>0</v>
      </c>
      <c r="AJ3" s="23">
        <f t="shared" si="0"/>
        <v>-100</v>
      </c>
      <c r="AK3" s="16" t="s">
        <v>81</v>
      </c>
      <c r="AL3" s="1">
        <v>0.5</v>
      </c>
      <c r="AM3" s="19">
        <f t="shared" ref="AM3:AM51" si="1">AL3-AI3</f>
        <v>0.5</v>
      </c>
    </row>
    <row r="4" spans="1:39" ht="15" customHeight="1">
      <c r="A4" s="3">
        <v>3</v>
      </c>
      <c r="B4" s="2" t="s">
        <v>2</v>
      </c>
      <c r="C4" s="83">
        <v>9.8000000000000007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0</v>
      </c>
      <c r="AI4" s="26">
        <v>0</v>
      </c>
      <c r="AJ4" s="23">
        <f t="shared" si="0"/>
        <v>-100</v>
      </c>
      <c r="AK4" s="16" t="s">
        <v>81</v>
      </c>
      <c r="AL4" s="1">
        <v>27.800000000000068</v>
      </c>
      <c r="AM4" s="19">
        <f t="shared" si="1"/>
        <v>27.800000000000068</v>
      </c>
    </row>
    <row r="5" spans="1:39">
      <c r="A5" s="3">
        <v>4</v>
      </c>
      <c r="B5" s="2" t="s">
        <v>3</v>
      </c>
      <c r="C5" s="83">
        <v>6.8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6">
        <v>0</v>
      </c>
      <c r="AI5" s="26">
        <v>0</v>
      </c>
      <c r="AJ5" s="23">
        <f t="shared" si="0"/>
        <v>-100</v>
      </c>
      <c r="AK5" s="16" t="s">
        <v>81</v>
      </c>
      <c r="AL5" s="1">
        <v>9.1999999999999318</v>
      </c>
      <c r="AM5" s="19">
        <f t="shared" si="1"/>
        <v>9.1999999999999318</v>
      </c>
    </row>
    <row r="6" spans="1:39">
      <c r="A6" s="3">
        <v>5</v>
      </c>
      <c r="B6" s="2" t="s">
        <v>4</v>
      </c>
      <c r="C6" s="83">
        <v>10.7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3">
        <f t="shared" si="0"/>
        <v>-100</v>
      </c>
      <c r="AK6" s="16" t="s">
        <v>81</v>
      </c>
      <c r="AL6" s="1">
        <v>0.49999999999988631</v>
      </c>
      <c r="AM6" s="19">
        <f t="shared" si="1"/>
        <v>0.49999999999988631</v>
      </c>
    </row>
    <row r="7" spans="1:39">
      <c r="A7" s="3">
        <v>6</v>
      </c>
      <c r="B7" s="2" t="s">
        <v>5</v>
      </c>
      <c r="C7" s="83">
        <v>6.2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3">
        <f t="shared" si="0"/>
        <v>-100</v>
      </c>
      <c r="AK7" s="16" t="s">
        <v>81</v>
      </c>
      <c r="AL7" s="1">
        <v>28.700000000000045</v>
      </c>
      <c r="AM7" s="19">
        <f t="shared" si="1"/>
        <v>28.700000000000045</v>
      </c>
    </row>
    <row r="8" spans="1:39">
      <c r="A8" s="3">
        <v>7</v>
      </c>
      <c r="B8" s="2" t="s">
        <v>6</v>
      </c>
      <c r="C8" s="83">
        <v>15.8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  <c r="AI8" s="26">
        <v>0.2</v>
      </c>
      <c r="AJ8" s="23">
        <f t="shared" si="0"/>
        <v>-98.734177215189874</v>
      </c>
      <c r="AK8" s="16" t="s">
        <v>56</v>
      </c>
      <c r="AL8" s="1">
        <v>5</v>
      </c>
      <c r="AM8" s="19">
        <f t="shared" si="1"/>
        <v>4.8</v>
      </c>
    </row>
    <row r="9" spans="1:39">
      <c r="A9" s="3">
        <v>8</v>
      </c>
      <c r="B9" s="2" t="s">
        <v>7</v>
      </c>
      <c r="C9" s="83">
        <v>6.7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3">
        <f t="shared" si="0"/>
        <v>-100</v>
      </c>
      <c r="AK9" s="16" t="s">
        <v>56</v>
      </c>
      <c r="AL9" s="1">
        <v>1.1999999999999318</v>
      </c>
      <c r="AM9" s="19">
        <v>0</v>
      </c>
    </row>
    <row r="10" spans="1:39">
      <c r="A10" s="3">
        <v>9</v>
      </c>
      <c r="B10" s="2" t="s">
        <v>8</v>
      </c>
      <c r="C10" s="83">
        <v>9.5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  <c r="AI10" s="26">
        <v>0.1</v>
      </c>
      <c r="AJ10" s="23">
        <f t="shared" si="0"/>
        <v>-98.94736842105263</v>
      </c>
      <c r="AK10" s="16" t="s">
        <v>81</v>
      </c>
      <c r="AL10" s="1">
        <v>0.5</v>
      </c>
      <c r="AM10" s="19">
        <f t="shared" si="1"/>
        <v>0.4</v>
      </c>
    </row>
    <row r="11" spans="1:39">
      <c r="A11" s="3">
        <v>10</v>
      </c>
      <c r="B11" s="2" t="s">
        <v>9</v>
      </c>
      <c r="C11" s="83">
        <v>3.4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  <c r="AJ11" s="23">
        <f t="shared" si="0"/>
        <v>-100</v>
      </c>
      <c r="AK11" s="16" t="s">
        <v>57</v>
      </c>
      <c r="AL11" s="1">
        <v>0</v>
      </c>
      <c r="AM11" s="19">
        <f t="shared" si="1"/>
        <v>0</v>
      </c>
    </row>
    <row r="12" spans="1:39">
      <c r="A12" s="3">
        <v>11</v>
      </c>
      <c r="B12" s="2" t="s">
        <v>10</v>
      </c>
      <c r="C12" s="83">
        <v>8.1999999999999993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0.1</v>
      </c>
      <c r="AJ12" s="23">
        <f t="shared" si="0"/>
        <v>-98.780487804878049</v>
      </c>
      <c r="AK12" s="16" t="s">
        <v>81</v>
      </c>
      <c r="AL12" s="1">
        <v>3.5</v>
      </c>
      <c r="AM12" s="19">
        <f t="shared" si="1"/>
        <v>3.4</v>
      </c>
    </row>
    <row r="13" spans="1:39">
      <c r="A13" s="3">
        <v>12</v>
      </c>
      <c r="B13" s="2" t="s">
        <v>11</v>
      </c>
      <c r="C13" s="83">
        <v>2.6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0.1</v>
      </c>
      <c r="AJ13" s="23">
        <f t="shared" si="0"/>
        <v>-96.15384615384616</v>
      </c>
      <c r="AK13" s="16" t="s">
        <v>57</v>
      </c>
      <c r="AL13" s="1">
        <v>23.600000000000023</v>
      </c>
      <c r="AM13" s="19">
        <f t="shared" si="1"/>
        <v>23.500000000000021</v>
      </c>
    </row>
    <row r="14" spans="1:39">
      <c r="A14" s="3">
        <v>13</v>
      </c>
      <c r="B14" s="2" t="s">
        <v>12</v>
      </c>
      <c r="C14" s="83">
        <v>5.7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  <c r="AJ14" s="23">
        <f t="shared" si="0"/>
        <v>-100</v>
      </c>
      <c r="AK14" s="16" t="s">
        <v>57</v>
      </c>
      <c r="AL14" s="1">
        <v>7.5</v>
      </c>
      <c r="AM14" s="19">
        <f t="shared" si="1"/>
        <v>7.5</v>
      </c>
    </row>
    <row r="15" spans="1:39">
      <c r="A15" s="3">
        <v>14</v>
      </c>
      <c r="B15" s="2" t="s">
        <v>13</v>
      </c>
      <c r="C15" s="83">
        <v>5.5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s="23">
        <f t="shared" si="0"/>
        <v>-100</v>
      </c>
      <c r="AK15" s="16" t="s">
        <v>57</v>
      </c>
      <c r="AL15" s="1">
        <v>6.2000000000000455</v>
      </c>
      <c r="AM15" s="19">
        <f t="shared" si="1"/>
        <v>6.2000000000000455</v>
      </c>
    </row>
    <row r="16" spans="1:39">
      <c r="A16" s="3">
        <v>15</v>
      </c>
      <c r="B16" s="2" t="s">
        <v>14</v>
      </c>
      <c r="C16" s="83">
        <v>7.9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0.1</v>
      </c>
      <c r="AJ16" s="23">
        <f t="shared" si="0"/>
        <v>-98.734177215189874</v>
      </c>
      <c r="AK16" s="16" t="s">
        <v>56</v>
      </c>
      <c r="AL16" s="1">
        <v>1.1000000000001364</v>
      </c>
      <c r="AM16" s="19">
        <f t="shared" si="1"/>
        <v>1.0000000000001363</v>
      </c>
    </row>
    <row r="17" spans="1:39" ht="15" customHeight="1">
      <c r="A17" s="3">
        <v>16</v>
      </c>
      <c r="B17" s="2" t="s">
        <v>15</v>
      </c>
      <c r="C17" s="83">
        <v>10.8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  <c r="AJ17" s="23">
        <f t="shared" si="0"/>
        <v>-100</v>
      </c>
      <c r="AK17" s="16" t="s">
        <v>81</v>
      </c>
      <c r="AL17" s="1">
        <v>0.59999999999990905</v>
      </c>
      <c r="AM17" s="19">
        <f t="shared" si="1"/>
        <v>0.59999999999990905</v>
      </c>
    </row>
    <row r="18" spans="1:39" ht="15" customHeight="1">
      <c r="A18" s="3">
        <v>17</v>
      </c>
      <c r="B18" s="2" t="s">
        <v>16</v>
      </c>
      <c r="C18" s="83">
        <v>7.9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  <c r="AJ18" s="23">
        <f t="shared" si="0"/>
        <v>-100</v>
      </c>
      <c r="AK18" s="16" t="s">
        <v>56</v>
      </c>
      <c r="AL18" s="1">
        <v>0.20000000000004547</v>
      </c>
      <c r="AM18" s="19">
        <v>0</v>
      </c>
    </row>
    <row r="19" spans="1:39">
      <c r="A19" s="3">
        <v>18</v>
      </c>
      <c r="B19" s="2" t="s">
        <v>17</v>
      </c>
      <c r="C19" s="83">
        <v>11.6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3">
        <f t="shared" si="0"/>
        <v>-100</v>
      </c>
      <c r="AK19" s="16" t="s">
        <v>56</v>
      </c>
      <c r="AL19" s="1">
        <v>1.2999999999999545</v>
      </c>
      <c r="AM19" s="19">
        <f t="shared" si="1"/>
        <v>1.2999999999999545</v>
      </c>
    </row>
    <row r="20" spans="1:39">
      <c r="A20" s="3">
        <v>19</v>
      </c>
      <c r="B20" s="2" t="s">
        <v>18</v>
      </c>
      <c r="C20" s="83">
        <v>7.6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  <c r="AJ20" s="23">
        <f t="shared" si="0"/>
        <v>-100</v>
      </c>
      <c r="AK20" s="16" t="s">
        <v>56</v>
      </c>
      <c r="AL20" s="1">
        <v>3.9000000000000909</v>
      </c>
      <c r="AM20" s="19">
        <f t="shared" si="1"/>
        <v>3.9000000000000909</v>
      </c>
    </row>
    <row r="21" spans="1:39">
      <c r="A21" s="3">
        <v>20</v>
      </c>
      <c r="B21" s="2" t="s">
        <v>19</v>
      </c>
      <c r="C21" s="83">
        <v>17.3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3">
        <f t="shared" si="0"/>
        <v>-100</v>
      </c>
      <c r="AK21" s="16" t="s">
        <v>56</v>
      </c>
      <c r="AL21" s="1">
        <v>2.1000000000000227</v>
      </c>
      <c r="AM21" s="19">
        <f t="shared" si="1"/>
        <v>2.1000000000000227</v>
      </c>
    </row>
    <row r="22" spans="1:39">
      <c r="A22" s="3">
        <v>21</v>
      </c>
      <c r="B22" s="2" t="s">
        <v>20</v>
      </c>
      <c r="C22" s="83">
        <v>7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  <c r="AI22" s="26">
        <v>0.1</v>
      </c>
      <c r="AJ22" s="23">
        <f t="shared" si="0"/>
        <v>-98.571428571428569</v>
      </c>
      <c r="AK22" s="16" t="s">
        <v>81</v>
      </c>
      <c r="AL22" s="1">
        <v>6.7999999999999545</v>
      </c>
      <c r="AM22" s="19">
        <f t="shared" si="1"/>
        <v>6.6999999999999549</v>
      </c>
    </row>
    <row r="23" spans="1:39">
      <c r="A23" s="3">
        <v>22</v>
      </c>
      <c r="B23" s="2" t="s">
        <v>21</v>
      </c>
      <c r="C23" s="83">
        <v>7.1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  <c r="AI23" s="26">
        <v>0</v>
      </c>
      <c r="AJ23" s="23">
        <f t="shared" si="0"/>
        <v>-100</v>
      </c>
      <c r="AK23" s="16" t="s">
        <v>81</v>
      </c>
      <c r="AL23" s="1">
        <v>6.2999999999999545</v>
      </c>
      <c r="AM23" s="19">
        <v>0</v>
      </c>
    </row>
    <row r="24" spans="1:39">
      <c r="A24" s="3">
        <v>23</v>
      </c>
      <c r="B24" s="2" t="s">
        <v>22</v>
      </c>
      <c r="C24" s="83">
        <v>5.4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</v>
      </c>
      <c r="AD24" s="26">
        <v>0</v>
      </c>
      <c r="AE24" s="26">
        <v>0</v>
      </c>
      <c r="AF24" s="26">
        <v>0</v>
      </c>
      <c r="AG24" s="26">
        <v>0</v>
      </c>
      <c r="AH24" s="26">
        <v>0</v>
      </c>
      <c r="AI24" s="26">
        <v>0</v>
      </c>
      <c r="AJ24" s="23">
        <f t="shared" si="0"/>
        <v>-100</v>
      </c>
      <c r="AK24" s="16" t="s">
        <v>81</v>
      </c>
      <c r="AL24" s="1">
        <v>8.7000000000000455</v>
      </c>
      <c r="AM24" s="19">
        <f t="shared" si="1"/>
        <v>8.7000000000000455</v>
      </c>
    </row>
    <row r="25" spans="1:39" ht="15" customHeight="1">
      <c r="A25" s="3">
        <v>24</v>
      </c>
      <c r="B25" s="2" t="s">
        <v>23</v>
      </c>
      <c r="C25" s="83">
        <v>9.6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>
        <v>0</v>
      </c>
      <c r="AH25" s="26">
        <v>0</v>
      </c>
      <c r="AI25" s="26">
        <v>0.3</v>
      </c>
      <c r="AJ25" s="23">
        <f t="shared" si="0"/>
        <v>-96.875</v>
      </c>
      <c r="AK25" s="16" t="s">
        <v>81</v>
      </c>
      <c r="AL25" s="1">
        <v>23.399999999999977</v>
      </c>
      <c r="AM25" s="19">
        <f t="shared" si="1"/>
        <v>23.099999999999977</v>
      </c>
    </row>
    <row r="26" spans="1:39">
      <c r="A26" s="3">
        <v>25</v>
      </c>
      <c r="B26" s="2" t="s">
        <v>24</v>
      </c>
      <c r="C26" s="83">
        <v>4.4000000000000004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  <c r="AC26" s="26">
        <v>0</v>
      </c>
      <c r="AD26" s="26">
        <v>0</v>
      </c>
      <c r="AE26" s="26">
        <v>0</v>
      </c>
      <c r="AF26" s="26">
        <v>0</v>
      </c>
      <c r="AG26" s="26">
        <v>0</v>
      </c>
      <c r="AH26" s="26">
        <v>0</v>
      </c>
      <c r="AI26" s="26">
        <v>0</v>
      </c>
      <c r="AJ26" s="23">
        <f t="shared" si="0"/>
        <v>-100</v>
      </c>
      <c r="AK26" s="16" t="s">
        <v>81</v>
      </c>
      <c r="AL26" s="1">
        <v>1.2999999999999545</v>
      </c>
      <c r="AM26" s="19">
        <f t="shared" si="1"/>
        <v>1.2999999999999545</v>
      </c>
    </row>
    <row r="27" spans="1:39">
      <c r="A27" s="3">
        <v>26</v>
      </c>
      <c r="B27" s="2" t="s">
        <v>25</v>
      </c>
      <c r="C27" s="83">
        <v>7.9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6">
        <v>0</v>
      </c>
      <c r="AD27" s="26">
        <v>0</v>
      </c>
      <c r="AE27" s="26">
        <v>0</v>
      </c>
      <c r="AF27" s="26">
        <v>0</v>
      </c>
      <c r="AG27" s="26">
        <v>0</v>
      </c>
      <c r="AH27" s="26">
        <v>0</v>
      </c>
      <c r="AI27" s="26">
        <v>0.1</v>
      </c>
      <c r="AJ27" s="23">
        <f t="shared" si="0"/>
        <v>-98.734177215189874</v>
      </c>
      <c r="AK27" s="16" t="s">
        <v>81</v>
      </c>
      <c r="AL27" s="1">
        <v>23.399999999999864</v>
      </c>
      <c r="AM27" s="19">
        <f t="shared" si="1"/>
        <v>23.299999999999862</v>
      </c>
    </row>
    <row r="28" spans="1:39" s="52" customFormat="1">
      <c r="A28" s="47">
        <v>27</v>
      </c>
      <c r="B28" s="48" t="s">
        <v>26</v>
      </c>
      <c r="C28" s="83">
        <v>2.1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  <c r="AC28" s="26">
        <v>0</v>
      </c>
      <c r="AD28" s="26">
        <v>0</v>
      </c>
      <c r="AE28" s="26">
        <v>0</v>
      </c>
      <c r="AF28" s="26">
        <v>0</v>
      </c>
      <c r="AG28" s="26">
        <v>0</v>
      </c>
      <c r="AH28" s="26">
        <v>0</v>
      </c>
      <c r="AI28" s="26">
        <v>0.1</v>
      </c>
      <c r="AJ28" s="50">
        <f t="shared" si="0"/>
        <v>-95.238095238095241</v>
      </c>
      <c r="AK28" s="51" t="s">
        <v>57</v>
      </c>
      <c r="AL28" s="52">
        <v>9</v>
      </c>
      <c r="AM28" s="19">
        <f t="shared" si="1"/>
        <v>8.9</v>
      </c>
    </row>
    <row r="29" spans="1:39">
      <c r="A29" s="3">
        <v>28</v>
      </c>
      <c r="B29" s="2" t="s">
        <v>27</v>
      </c>
      <c r="C29" s="83">
        <v>11.6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6">
        <v>0</v>
      </c>
      <c r="AC29" s="26">
        <v>0</v>
      </c>
      <c r="AD29" s="26">
        <v>0</v>
      </c>
      <c r="AE29" s="26">
        <v>0</v>
      </c>
      <c r="AF29" s="26">
        <v>0</v>
      </c>
      <c r="AG29" s="26">
        <v>0</v>
      </c>
      <c r="AH29" s="26">
        <v>0</v>
      </c>
      <c r="AI29" s="26">
        <v>0</v>
      </c>
      <c r="AJ29" s="23">
        <f t="shared" si="0"/>
        <v>-100</v>
      </c>
      <c r="AK29" s="16" t="s">
        <v>81</v>
      </c>
      <c r="AL29" s="1">
        <v>3.9000000000000909</v>
      </c>
      <c r="AM29" s="19">
        <f t="shared" si="1"/>
        <v>3.9000000000000909</v>
      </c>
    </row>
    <row r="30" spans="1:39">
      <c r="A30" s="3">
        <v>29</v>
      </c>
      <c r="B30" s="2" t="s">
        <v>28</v>
      </c>
      <c r="C30" s="83">
        <v>10.8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6">
        <v>0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  <c r="AI30" s="26">
        <v>0</v>
      </c>
      <c r="AJ30" s="23">
        <f t="shared" si="0"/>
        <v>-100</v>
      </c>
      <c r="AK30" s="16" t="s">
        <v>57</v>
      </c>
      <c r="AL30" s="1">
        <v>0</v>
      </c>
      <c r="AM30" s="19">
        <f t="shared" si="1"/>
        <v>0</v>
      </c>
    </row>
    <row r="31" spans="1:39">
      <c r="A31" s="3">
        <v>30</v>
      </c>
      <c r="B31" s="2" t="s">
        <v>29</v>
      </c>
      <c r="C31" s="83">
        <v>14.9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>
        <v>0</v>
      </c>
      <c r="AB31" s="26">
        <v>0</v>
      </c>
      <c r="AC31" s="26">
        <v>0</v>
      </c>
      <c r="AD31" s="26">
        <v>0</v>
      </c>
      <c r="AE31" s="26">
        <v>0</v>
      </c>
      <c r="AF31" s="26">
        <v>0</v>
      </c>
      <c r="AG31" s="26">
        <v>0</v>
      </c>
      <c r="AH31" s="26">
        <v>0</v>
      </c>
      <c r="AI31" s="26">
        <v>0</v>
      </c>
      <c r="AJ31" s="23">
        <f t="shared" si="0"/>
        <v>-100</v>
      </c>
      <c r="AK31" s="16" t="s">
        <v>56</v>
      </c>
      <c r="AL31" s="1">
        <v>0.79999999999995453</v>
      </c>
      <c r="AM31" s="19">
        <f t="shared" si="1"/>
        <v>0.79999999999995453</v>
      </c>
    </row>
    <row r="32" spans="1:39">
      <c r="A32" s="3">
        <v>31</v>
      </c>
      <c r="B32" s="2" t="s">
        <v>30</v>
      </c>
      <c r="C32" s="83">
        <v>7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>
        <v>0</v>
      </c>
      <c r="AB32" s="26">
        <v>0</v>
      </c>
      <c r="AC32" s="26">
        <v>0</v>
      </c>
      <c r="AD32" s="26">
        <v>0</v>
      </c>
      <c r="AE32" s="26">
        <v>0</v>
      </c>
      <c r="AF32" s="26">
        <v>0</v>
      </c>
      <c r="AG32" s="26">
        <v>0</v>
      </c>
      <c r="AH32" s="26">
        <v>0</v>
      </c>
      <c r="AI32" s="26">
        <v>0.1</v>
      </c>
      <c r="AJ32" s="23">
        <f t="shared" si="0"/>
        <v>-98.571428571428569</v>
      </c>
      <c r="AK32" s="16" t="s">
        <v>57</v>
      </c>
      <c r="AL32" s="1">
        <v>15.100000000000136</v>
      </c>
      <c r="AM32" s="19">
        <f t="shared" si="1"/>
        <v>15.000000000000137</v>
      </c>
    </row>
    <row r="33" spans="1:39" ht="15" customHeight="1">
      <c r="A33" s="3">
        <v>32</v>
      </c>
      <c r="B33" s="2" t="s">
        <v>31</v>
      </c>
      <c r="C33" s="83">
        <v>17.7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3">
        <f t="shared" si="0"/>
        <v>-100</v>
      </c>
      <c r="AK33" s="16" t="s">
        <v>56</v>
      </c>
      <c r="AL33" s="1">
        <v>0.89999999999997726</v>
      </c>
      <c r="AM33" s="19">
        <f t="shared" si="1"/>
        <v>0.89999999999997726</v>
      </c>
    </row>
    <row r="34" spans="1:39">
      <c r="A34" s="3">
        <v>33</v>
      </c>
      <c r="B34" s="2" t="s">
        <v>32</v>
      </c>
      <c r="C34" s="83">
        <v>6.2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>
        <v>0</v>
      </c>
      <c r="AD34" s="26">
        <v>0</v>
      </c>
      <c r="AE34" s="26">
        <v>0</v>
      </c>
      <c r="AF34" s="26">
        <v>0</v>
      </c>
      <c r="AG34" s="26">
        <v>0</v>
      </c>
      <c r="AH34" s="26">
        <v>0</v>
      </c>
      <c r="AI34" s="26">
        <v>0</v>
      </c>
      <c r="AJ34" s="23">
        <f t="shared" si="0"/>
        <v>-100</v>
      </c>
      <c r="AK34" s="16" t="s">
        <v>81</v>
      </c>
      <c r="AL34" s="1">
        <v>0.40000000000009095</v>
      </c>
      <c r="AM34" s="19">
        <v>0</v>
      </c>
    </row>
    <row r="35" spans="1:39" ht="15" customHeight="1">
      <c r="A35" s="3">
        <v>34</v>
      </c>
      <c r="B35" s="2" t="s">
        <v>33</v>
      </c>
      <c r="C35" s="83">
        <v>9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  <c r="AI35" s="26">
        <v>0.1</v>
      </c>
      <c r="AJ35" s="23">
        <f t="shared" si="0"/>
        <v>-98.888888888888886</v>
      </c>
      <c r="AK35" s="16" t="s">
        <v>81</v>
      </c>
      <c r="AL35" s="1">
        <v>0.10000000000002274</v>
      </c>
      <c r="AM35" s="19">
        <f t="shared" si="1"/>
        <v>2.273181642920008E-14</v>
      </c>
    </row>
    <row r="36" spans="1:39" ht="15" customHeight="1">
      <c r="A36" s="3">
        <v>35</v>
      </c>
      <c r="B36" s="2" t="s">
        <v>34</v>
      </c>
      <c r="C36" s="83">
        <v>7.3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0</v>
      </c>
      <c r="AC36" s="26">
        <v>0</v>
      </c>
      <c r="AD36" s="26">
        <v>0</v>
      </c>
      <c r="AE36" s="26">
        <v>0</v>
      </c>
      <c r="AF36" s="26">
        <v>0</v>
      </c>
      <c r="AG36" s="26">
        <v>0</v>
      </c>
      <c r="AH36" s="26">
        <v>0</v>
      </c>
      <c r="AI36" s="26">
        <v>0.1</v>
      </c>
      <c r="AJ36" s="23">
        <f t="shared" si="0"/>
        <v>-98.630136986301366</v>
      </c>
      <c r="AK36" s="16" t="s">
        <v>57</v>
      </c>
      <c r="AL36" s="1">
        <v>3.4000000000000909</v>
      </c>
      <c r="AM36" s="19">
        <f t="shared" si="1"/>
        <v>3.3000000000000909</v>
      </c>
    </row>
    <row r="37" spans="1:39" ht="15" customHeight="1">
      <c r="A37" s="3">
        <v>36</v>
      </c>
      <c r="B37" s="2" t="s">
        <v>35</v>
      </c>
      <c r="C37" s="83">
        <v>5.7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0</v>
      </c>
      <c r="AD37" s="26">
        <v>0</v>
      </c>
      <c r="AE37" s="26">
        <v>0</v>
      </c>
      <c r="AF37" s="26">
        <v>0</v>
      </c>
      <c r="AG37" s="26">
        <v>0</v>
      </c>
      <c r="AH37" s="26">
        <v>0</v>
      </c>
      <c r="AI37" s="26">
        <v>0</v>
      </c>
      <c r="AJ37" s="23">
        <f t="shared" si="0"/>
        <v>-100</v>
      </c>
      <c r="AK37" s="16" t="s">
        <v>81</v>
      </c>
      <c r="AL37" s="1">
        <v>0</v>
      </c>
      <c r="AM37" s="19">
        <f t="shared" si="1"/>
        <v>0</v>
      </c>
    </row>
    <row r="38" spans="1:39" ht="15" customHeight="1">
      <c r="A38" s="3">
        <v>37</v>
      </c>
      <c r="B38" s="2" t="s">
        <v>36</v>
      </c>
      <c r="C38" s="83">
        <v>9.5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26">
        <v>0.1</v>
      </c>
      <c r="AJ38" s="23">
        <f t="shared" si="0"/>
        <v>-98.94736842105263</v>
      </c>
      <c r="AK38" s="16" t="s">
        <v>81</v>
      </c>
      <c r="AL38" s="1">
        <v>0.29999999999995453</v>
      </c>
      <c r="AM38" s="19">
        <f t="shared" si="1"/>
        <v>0.19999999999995452</v>
      </c>
    </row>
    <row r="39" spans="1:39">
      <c r="A39" s="3">
        <v>38</v>
      </c>
      <c r="B39" s="2" t="s">
        <v>37</v>
      </c>
      <c r="C39" s="83">
        <v>8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26">
        <v>0</v>
      </c>
      <c r="AJ39" s="23">
        <f t="shared" si="0"/>
        <v>-100</v>
      </c>
      <c r="AK39" s="16" t="s">
        <v>57</v>
      </c>
      <c r="AL39" s="1">
        <v>2</v>
      </c>
      <c r="AM39" s="19">
        <f t="shared" si="1"/>
        <v>2</v>
      </c>
    </row>
    <row r="40" spans="1:39">
      <c r="A40" s="3">
        <v>39</v>
      </c>
      <c r="B40" s="2" t="s">
        <v>38</v>
      </c>
      <c r="C40" s="83">
        <v>7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6">
        <v>0</v>
      </c>
      <c r="AF40" s="26">
        <v>0</v>
      </c>
      <c r="AG40" s="26">
        <v>0</v>
      </c>
      <c r="AH40" s="26">
        <v>0</v>
      </c>
      <c r="AI40" s="26">
        <v>0</v>
      </c>
      <c r="AJ40" s="23">
        <f t="shared" si="0"/>
        <v>-100</v>
      </c>
      <c r="AK40" s="16" t="s">
        <v>81</v>
      </c>
      <c r="AL40" s="1">
        <v>9.3000000000000682</v>
      </c>
      <c r="AM40" s="19">
        <f t="shared" si="1"/>
        <v>9.3000000000000682</v>
      </c>
    </row>
    <row r="41" spans="1:39">
      <c r="A41" s="3">
        <v>40</v>
      </c>
      <c r="B41" s="2" t="s">
        <v>39</v>
      </c>
      <c r="C41" s="83">
        <v>6.4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>
        <v>0</v>
      </c>
      <c r="AF41" s="26">
        <v>0</v>
      </c>
      <c r="AG41" s="26">
        <v>0</v>
      </c>
      <c r="AH41" s="26">
        <v>0</v>
      </c>
      <c r="AI41" s="26">
        <v>0</v>
      </c>
      <c r="AJ41" s="23">
        <f t="shared" si="0"/>
        <v>-100</v>
      </c>
      <c r="AK41" s="16" t="s">
        <v>56</v>
      </c>
      <c r="AL41" s="1">
        <v>0</v>
      </c>
      <c r="AM41" s="19">
        <f t="shared" si="1"/>
        <v>0</v>
      </c>
    </row>
    <row r="42" spans="1:39">
      <c r="A42" s="3">
        <v>41</v>
      </c>
      <c r="B42" s="2" t="s">
        <v>40</v>
      </c>
      <c r="C42" s="83">
        <v>12.1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6">
        <v>0</v>
      </c>
      <c r="AD42" s="26">
        <v>0</v>
      </c>
      <c r="AE42" s="26">
        <v>0</v>
      </c>
      <c r="AF42" s="26">
        <v>0</v>
      </c>
      <c r="AG42" s="26">
        <v>0</v>
      </c>
      <c r="AH42" s="26">
        <v>0</v>
      </c>
      <c r="AI42" s="26">
        <v>0</v>
      </c>
      <c r="AJ42" s="23">
        <f t="shared" si="0"/>
        <v>-100</v>
      </c>
      <c r="AK42" s="16" t="s">
        <v>56</v>
      </c>
      <c r="AL42" s="1">
        <v>0.79999999999995453</v>
      </c>
      <c r="AM42" s="19">
        <f t="shared" si="1"/>
        <v>0.79999999999995453</v>
      </c>
    </row>
    <row r="43" spans="1:39">
      <c r="A43" s="3">
        <v>42</v>
      </c>
      <c r="B43" s="2" t="s">
        <v>41</v>
      </c>
      <c r="C43" s="83">
        <v>8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>
        <v>0</v>
      </c>
      <c r="AD43" s="26">
        <v>0</v>
      </c>
      <c r="AE43" s="26">
        <v>0</v>
      </c>
      <c r="AF43" s="26">
        <v>0</v>
      </c>
      <c r="AG43" s="26">
        <v>0</v>
      </c>
      <c r="AH43" s="26">
        <v>0</v>
      </c>
      <c r="AI43" s="26">
        <v>0</v>
      </c>
      <c r="AJ43" s="23">
        <f t="shared" si="0"/>
        <v>-100</v>
      </c>
      <c r="AK43" s="16" t="s">
        <v>57</v>
      </c>
      <c r="AL43" s="1">
        <v>3.5</v>
      </c>
      <c r="AM43" s="19">
        <f t="shared" si="1"/>
        <v>3.5</v>
      </c>
    </row>
    <row r="44" spans="1:39">
      <c r="A44" s="3">
        <v>43</v>
      </c>
      <c r="B44" s="2" t="s">
        <v>42</v>
      </c>
      <c r="C44" s="83">
        <v>7.2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6">
        <v>0</v>
      </c>
      <c r="AD44" s="26">
        <v>0</v>
      </c>
      <c r="AE44" s="26">
        <v>0</v>
      </c>
      <c r="AF44" s="26">
        <v>0</v>
      </c>
      <c r="AG44" s="26">
        <v>0</v>
      </c>
      <c r="AH44" s="26">
        <v>0</v>
      </c>
      <c r="AI44" s="26">
        <v>0.1</v>
      </c>
      <c r="AJ44" s="23">
        <f t="shared" si="0"/>
        <v>-98.611111111111114</v>
      </c>
      <c r="AK44" s="16" t="s">
        <v>57</v>
      </c>
      <c r="AL44" s="1">
        <v>0</v>
      </c>
      <c r="AM44" s="19">
        <f t="shared" si="1"/>
        <v>-0.1</v>
      </c>
    </row>
    <row r="45" spans="1:39">
      <c r="A45" s="3">
        <v>44</v>
      </c>
      <c r="B45" s="2" t="s">
        <v>43</v>
      </c>
      <c r="C45" s="83">
        <v>8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6">
        <v>0.1</v>
      </c>
      <c r="AJ45" s="23">
        <f t="shared" si="0"/>
        <v>-98.75</v>
      </c>
      <c r="AK45" s="16" t="s">
        <v>81</v>
      </c>
      <c r="AL45" s="1">
        <v>1.7000000000000455</v>
      </c>
      <c r="AM45" s="19">
        <f t="shared" si="1"/>
        <v>1.6000000000000454</v>
      </c>
    </row>
    <row r="46" spans="1:39">
      <c r="A46" s="3">
        <v>45</v>
      </c>
      <c r="B46" s="2" t="s">
        <v>44</v>
      </c>
      <c r="C46" s="83">
        <v>5.7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0.1</v>
      </c>
      <c r="AJ46" s="23">
        <f t="shared" si="0"/>
        <v>-98.245614035087726</v>
      </c>
      <c r="AK46" s="16" t="s">
        <v>56</v>
      </c>
      <c r="AL46" s="1">
        <v>0.10000000000013642</v>
      </c>
      <c r="AM46" s="19">
        <v>0</v>
      </c>
    </row>
    <row r="47" spans="1:39">
      <c r="A47" s="3">
        <v>46</v>
      </c>
      <c r="B47" s="2" t="s">
        <v>45</v>
      </c>
      <c r="C47" s="83">
        <v>8.1999999999999993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6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6">
        <v>0</v>
      </c>
      <c r="AE47" s="26">
        <v>0</v>
      </c>
      <c r="AF47" s="26">
        <v>0</v>
      </c>
      <c r="AG47" s="26">
        <v>0</v>
      </c>
      <c r="AH47" s="26">
        <v>0</v>
      </c>
      <c r="AI47" s="26">
        <v>0.1</v>
      </c>
      <c r="AJ47" s="23">
        <f t="shared" si="0"/>
        <v>-98.780487804878049</v>
      </c>
      <c r="AK47" s="16" t="s">
        <v>57</v>
      </c>
      <c r="AL47" s="1">
        <v>0.60000000000002274</v>
      </c>
      <c r="AM47" s="19">
        <f t="shared" si="1"/>
        <v>0.50000000000002276</v>
      </c>
    </row>
    <row r="48" spans="1:39">
      <c r="A48" s="3">
        <v>47</v>
      </c>
      <c r="B48" s="2" t="s">
        <v>72</v>
      </c>
      <c r="C48" s="83">
        <v>9.4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26">
        <v>0</v>
      </c>
      <c r="AD48" s="26">
        <v>0</v>
      </c>
      <c r="AE48" s="26">
        <v>0</v>
      </c>
      <c r="AF48" s="26">
        <v>0</v>
      </c>
      <c r="AG48" s="26">
        <v>0</v>
      </c>
      <c r="AH48" s="26">
        <v>0</v>
      </c>
      <c r="AI48" s="26">
        <v>0.2</v>
      </c>
      <c r="AJ48" s="23">
        <f t="shared" si="0"/>
        <v>-97.872340425531917</v>
      </c>
      <c r="AK48" s="16" t="s">
        <v>57</v>
      </c>
      <c r="AL48" s="1">
        <v>3.9999999999998863</v>
      </c>
      <c r="AM48" s="19">
        <f t="shared" si="1"/>
        <v>3.7999999999998861</v>
      </c>
    </row>
    <row r="49" spans="1:39">
      <c r="A49" s="3">
        <v>48</v>
      </c>
      <c r="B49" s="2" t="s">
        <v>71</v>
      </c>
      <c r="C49" s="83">
        <v>11.8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26">
        <v>0</v>
      </c>
      <c r="AJ49" s="23">
        <f t="shared" si="0"/>
        <v>-100</v>
      </c>
      <c r="AK49" s="16" t="s">
        <v>81</v>
      </c>
      <c r="AL49" s="1">
        <v>5.6999999999999318</v>
      </c>
      <c r="AM49" s="19">
        <f t="shared" si="1"/>
        <v>5.6999999999999318</v>
      </c>
    </row>
    <row r="50" spans="1:39">
      <c r="A50" s="3">
        <v>49</v>
      </c>
      <c r="B50" s="2" t="s">
        <v>48</v>
      </c>
      <c r="C50" s="83">
        <v>8.1999999999999993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6">
        <v>0</v>
      </c>
      <c r="AF50" s="26">
        <v>0</v>
      </c>
      <c r="AG50" s="26">
        <v>0</v>
      </c>
      <c r="AH50" s="26">
        <v>0</v>
      </c>
      <c r="AI50" s="26">
        <v>0</v>
      </c>
      <c r="AJ50" s="23">
        <f t="shared" si="0"/>
        <v>-100</v>
      </c>
      <c r="AK50" s="16" t="s">
        <v>56</v>
      </c>
      <c r="AL50" s="1">
        <v>0.99999999999977263</v>
      </c>
      <c r="AM50" s="19">
        <v>0</v>
      </c>
    </row>
    <row r="51" spans="1:39">
      <c r="A51" s="3">
        <v>50</v>
      </c>
      <c r="B51" s="2" t="s">
        <v>49</v>
      </c>
      <c r="C51" s="83">
        <v>8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6">
        <v>0</v>
      </c>
      <c r="AF51" s="26">
        <v>0</v>
      </c>
      <c r="AG51" s="26">
        <v>0</v>
      </c>
      <c r="AH51" s="26">
        <v>0</v>
      </c>
      <c r="AI51" s="26">
        <v>0.1</v>
      </c>
      <c r="AJ51" s="23">
        <f t="shared" si="0"/>
        <v>-98.75</v>
      </c>
      <c r="AK51" s="16" t="s">
        <v>81</v>
      </c>
      <c r="AL51" s="1">
        <v>1.4000000000000909</v>
      </c>
      <c r="AM51" s="19">
        <f t="shared" si="1"/>
        <v>1.3000000000000909</v>
      </c>
    </row>
    <row r="52" spans="1:39">
      <c r="A52" s="3">
        <v>51</v>
      </c>
      <c r="B52" s="3" t="s">
        <v>53</v>
      </c>
      <c r="C52" s="3">
        <f>SUM(C2:C51)</f>
        <v>419.89999999999992</v>
      </c>
      <c r="D52" s="3">
        <f>SUM(D2:D51)</f>
        <v>0</v>
      </c>
      <c r="E52" s="3">
        <f t="shared" ref="E52:AI52" si="2">SUM(E2:E51)</f>
        <v>0</v>
      </c>
      <c r="F52" s="3">
        <f t="shared" si="2"/>
        <v>0</v>
      </c>
      <c r="G52" s="3">
        <f t="shared" si="2"/>
        <v>0</v>
      </c>
      <c r="H52" s="3">
        <f t="shared" si="2"/>
        <v>0</v>
      </c>
      <c r="I52" s="3">
        <f t="shared" si="2"/>
        <v>0</v>
      </c>
      <c r="J52" s="3">
        <f t="shared" si="2"/>
        <v>0</v>
      </c>
      <c r="K52" s="3">
        <f t="shared" si="2"/>
        <v>0</v>
      </c>
      <c r="L52" s="3">
        <f t="shared" si="2"/>
        <v>0</v>
      </c>
      <c r="M52" s="3">
        <f t="shared" si="2"/>
        <v>0</v>
      </c>
      <c r="N52" s="3">
        <f t="shared" si="2"/>
        <v>0</v>
      </c>
      <c r="O52" s="3">
        <f t="shared" si="2"/>
        <v>0</v>
      </c>
      <c r="P52" s="3">
        <f t="shared" si="2"/>
        <v>0</v>
      </c>
      <c r="Q52" s="3">
        <f t="shared" si="2"/>
        <v>0</v>
      </c>
      <c r="R52" s="3">
        <f t="shared" si="2"/>
        <v>0</v>
      </c>
      <c r="S52" s="3">
        <f t="shared" si="2"/>
        <v>0</v>
      </c>
      <c r="T52" s="3">
        <f t="shared" si="2"/>
        <v>0</v>
      </c>
      <c r="U52" s="3">
        <f t="shared" si="2"/>
        <v>0</v>
      </c>
      <c r="V52" s="3">
        <f t="shared" si="2"/>
        <v>0</v>
      </c>
      <c r="W52" s="3">
        <f t="shared" si="2"/>
        <v>0</v>
      </c>
      <c r="X52" s="3">
        <f t="shared" si="2"/>
        <v>0</v>
      </c>
      <c r="Y52" s="3">
        <f t="shared" si="2"/>
        <v>0</v>
      </c>
      <c r="Z52" s="3">
        <f t="shared" si="2"/>
        <v>0</v>
      </c>
      <c r="AA52" s="3">
        <f t="shared" si="2"/>
        <v>0</v>
      </c>
      <c r="AB52" s="3">
        <f t="shared" si="2"/>
        <v>0</v>
      </c>
      <c r="AC52" s="3">
        <f t="shared" si="2"/>
        <v>0</v>
      </c>
      <c r="AD52" s="3">
        <f t="shared" si="2"/>
        <v>0</v>
      </c>
      <c r="AE52" s="3">
        <f t="shared" si="2"/>
        <v>0</v>
      </c>
      <c r="AF52" s="3">
        <f t="shared" si="2"/>
        <v>0</v>
      </c>
      <c r="AG52" s="3">
        <f t="shared" si="2"/>
        <v>0</v>
      </c>
      <c r="AH52" s="3">
        <f t="shared" si="2"/>
        <v>0</v>
      </c>
      <c r="AI52" s="3">
        <f t="shared" si="2"/>
        <v>2.3000000000000012</v>
      </c>
      <c r="AJ52" s="23">
        <f t="shared" si="0"/>
        <v>-99.45225053584187</v>
      </c>
      <c r="AK52" s="3" t="s">
        <v>57</v>
      </c>
      <c r="AL52" s="37"/>
    </row>
    <row r="53" spans="1:39">
      <c r="A53" s="3">
        <v>52</v>
      </c>
      <c r="B53" s="3" t="s">
        <v>54</v>
      </c>
      <c r="C53" s="5">
        <f>C52/50</f>
        <v>8.3979999999999979</v>
      </c>
      <c r="D53" s="5">
        <f>D52/50</f>
        <v>0</v>
      </c>
      <c r="E53" s="5">
        <f t="shared" ref="E53:AI53" si="3">E52/50</f>
        <v>0</v>
      </c>
      <c r="F53" s="5">
        <f t="shared" si="3"/>
        <v>0</v>
      </c>
      <c r="G53" s="5">
        <f t="shared" si="3"/>
        <v>0</v>
      </c>
      <c r="H53" s="5">
        <f t="shared" si="3"/>
        <v>0</v>
      </c>
      <c r="I53" s="5">
        <f t="shared" si="3"/>
        <v>0</v>
      </c>
      <c r="J53" s="5">
        <f t="shared" si="3"/>
        <v>0</v>
      </c>
      <c r="K53" s="5">
        <f t="shared" si="3"/>
        <v>0</v>
      </c>
      <c r="L53" s="5">
        <f t="shared" si="3"/>
        <v>0</v>
      </c>
      <c r="M53" s="5">
        <f t="shared" si="3"/>
        <v>0</v>
      </c>
      <c r="N53" s="5">
        <f t="shared" si="3"/>
        <v>0</v>
      </c>
      <c r="O53" s="5">
        <f t="shared" si="3"/>
        <v>0</v>
      </c>
      <c r="P53" s="5">
        <f t="shared" si="3"/>
        <v>0</v>
      </c>
      <c r="Q53" s="5">
        <f t="shared" si="3"/>
        <v>0</v>
      </c>
      <c r="R53" s="5">
        <f t="shared" si="3"/>
        <v>0</v>
      </c>
      <c r="S53" s="5">
        <f t="shared" si="3"/>
        <v>0</v>
      </c>
      <c r="T53" s="5">
        <f t="shared" si="3"/>
        <v>0</v>
      </c>
      <c r="U53" s="5">
        <f t="shared" si="3"/>
        <v>0</v>
      </c>
      <c r="V53" s="5">
        <f t="shared" si="3"/>
        <v>0</v>
      </c>
      <c r="W53" s="5">
        <f t="shared" si="3"/>
        <v>0</v>
      </c>
      <c r="X53" s="5">
        <f t="shared" si="3"/>
        <v>0</v>
      </c>
      <c r="Y53" s="5">
        <f t="shared" si="3"/>
        <v>0</v>
      </c>
      <c r="Z53" s="5">
        <f t="shared" si="3"/>
        <v>0</v>
      </c>
      <c r="AA53" s="5">
        <f t="shared" si="3"/>
        <v>0</v>
      </c>
      <c r="AB53" s="5">
        <f t="shared" si="3"/>
        <v>0</v>
      </c>
      <c r="AC53" s="5">
        <f t="shared" si="3"/>
        <v>0</v>
      </c>
      <c r="AD53" s="5">
        <f t="shared" si="3"/>
        <v>0</v>
      </c>
      <c r="AE53" s="5">
        <f t="shared" si="3"/>
        <v>0</v>
      </c>
      <c r="AF53" s="5">
        <f t="shared" si="3"/>
        <v>0</v>
      </c>
      <c r="AG53" s="5">
        <f t="shared" si="3"/>
        <v>0</v>
      </c>
      <c r="AH53" s="5">
        <f t="shared" si="3"/>
        <v>0</v>
      </c>
      <c r="AI53" s="5">
        <f t="shared" si="3"/>
        <v>4.600000000000002E-2</v>
      </c>
      <c r="AJ53" s="23">
        <f t="shared" si="0"/>
        <v>-99.45225053584187</v>
      </c>
      <c r="AK53" s="5" t="s">
        <v>57</v>
      </c>
      <c r="AL53" s="37"/>
    </row>
    <row r="54" spans="1:39">
      <c r="S54" s="38"/>
      <c r="AI54" s="4"/>
      <c r="AL54" s="18"/>
    </row>
    <row r="57" spans="1:39">
      <c r="Y57" s="1">
        <v>0</v>
      </c>
    </row>
  </sheetData>
  <printOptions horizontalCentered="1"/>
  <pageMargins left="0.25" right="0.25" top="0.5" bottom="0.5" header="0.3" footer="0.2"/>
  <pageSetup paperSize="9" scale="99" orientation="portrait" verticalDpi="300" r:id="rId1"/>
  <headerFooter>
    <oddHeader>&amp;C&amp;12INTEGRATED RAINFALL FOR THE MONTH OF DECEMBER,2016 (in mm)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AJ57"/>
  <sheetViews>
    <sheetView view="pageBreakPreview" zoomScaleSheetLayoutView="100" workbookViewId="0">
      <pane xSplit="2" ySplit="1" topLeftCell="R2" activePane="bottomRight" state="frozen"/>
      <selection pane="topRight" activeCell="C1" sqref="C1"/>
      <selection pane="bottomLeft" activeCell="A3" sqref="A3"/>
      <selection pane="bottomRight" activeCell="T23" sqref="T23"/>
    </sheetView>
  </sheetViews>
  <sheetFormatPr defaultColWidth="9.28515625" defaultRowHeight="15"/>
  <cols>
    <col min="1" max="1" width="4.42578125" style="1" customWidth="1"/>
    <col min="2" max="2" width="15.28515625" style="1" customWidth="1"/>
    <col min="3" max="3" width="8" style="1" customWidth="1"/>
    <col min="4" max="4" width="9.7109375" style="1" customWidth="1"/>
    <col min="5" max="6" width="7.28515625" style="1" customWidth="1"/>
    <col min="7" max="7" width="9.7109375" style="1" customWidth="1"/>
    <col min="8" max="8" width="7.5703125" style="1" customWidth="1"/>
    <col min="9" max="14" width="9.7109375" style="1" customWidth="1"/>
    <col min="15" max="15" width="7.28515625" style="1" customWidth="1"/>
    <col min="16" max="16" width="7.7109375" style="1" customWidth="1"/>
    <col min="17" max="18" width="9.7109375" style="1" customWidth="1"/>
    <col min="19" max="25" width="8" style="1" customWidth="1"/>
    <col min="26" max="30" width="8.7109375" style="1" customWidth="1"/>
    <col min="31" max="31" width="9.7109375" style="1" customWidth="1"/>
    <col min="32" max="32" width="8" style="1" customWidth="1"/>
    <col min="33" max="33" width="10.5703125" style="1" customWidth="1"/>
    <col min="34" max="34" width="8" style="15" customWidth="1"/>
    <col min="35" max="35" width="9.28515625" style="1"/>
    <col min="36" max="36" width="10.28515625" style="1" customWidth="1"/>
    <col min="37" max="16384" width="9.28515625" style="1"/>
  </cols>
  <sheetData>
    <row r="1" spans="1:36" s="87" customFormat="1" ht="30">
      <c r="A1" s="86" t="s">
        <v>70</v>
      </c>
      <c r="B1" s="86" t="s">
        <v>51</v>
      </c>
      <c r="C1" s="86" t="s">
        <v>50</v>
      </c>
      <c r="D1" s="89" t="s">
        <v>108</v>
      </c>
      <c r="E1" s="86">
        <v>2</v>
      </c>
      <c r="F1" s="86">
        <v>3</v>
      </c>
      <c r="G1" s="86">
        <v>4</v>
      </c>
      <c r="H1" s="86">
        <v>5</v>
      </c>
      <c r="I1" s="86">
        <v>6</v>
      </c>
      <c r="J1" s="86">
        <v>7</v>
      </c>
      <c r="K1" s="86">
        <v>8</v>
      </c>
      <c r="L1" s="86">
        <v>9</v>
      </c>
      <c r="M1" s="86">
        <v>10</v>
      </c>
      <c r="N1" s="86">
        <v>11</v>
      </c>
      <c r="O1" s="86">
        <v>12</v>
      </c>
      <c r="P1" s="86">
        <v>13</v>
      </c>
      <c r="Q1" s="86">
        <v>14</v>
      </c>
      <c r="R1" s="86">
        <v>15</v>
      </c>
      <c r="S1" s="86">
        <v>16</v>
      </c>
      <c r="T1" s="86">
        <v>17</v>
      </c>
      <c r="U1" s="86">
        <v>18</v>
      </c>
      <c r="V1" s="86">
        <v>19</v>
      </c>
      <c r="W1" s="86">
        <v>20</v>
      </c>
      <c r="X1" s="86">
        <v>21</v>
      </c>
      <c r="Y1" s="86">
        <v>22</v>
      </c>
      <c r="Z1" s="86">
        <v>23</v>
      </c>
      <c r="AA1" s="86">
        <v>24</v>
      </c>
      <c r="AB1" s="86">
        <v>25</v>
      </c>
      <c r="AC1" s="86">
        <v>26</v>
      </c>
      <c r="AD1" s="86">
        <v>27</v>
      </c>
      <c r="AE1" s="86">
        <v>28</v>
      </c>
      <c r="AF1" s="86" t="s">
        <v>52</v>
      </c>
      <c r="AG1" s="86" t="s">
        <v>58</v>
      </c>
      <c r="AH1" s="36" t="s">
        <v>55</v>
      </c>
    </row>
    <row r="2" spans="1:36" ht="15" customHeight="1">
      <c r="A2" s="3">
        <v>1</v>
      </c>
      <c r="B2" s="2" t="s">
        <v>0</v>
      </c>
      <c r="C2" s="83">
        <v>6.7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>
        <v>0.1</v>
      </c>
      <c r="AG2" s="23">
        <f t="shared" ref="AG2:AG33" si="0">AF2/C2*100-100</f>
        <v>-98.507462686567166</v>
      </c>
      <c r="AH2" s="16" t="s">
        <v>97</v>
      </c>
      <c r="AI2" s="1">
        <v>0.59999999999990905</v>
      </c>
      <c r="AJ2" s="19">
        <f>AI2-AF2</f>
        <v>0.49999999999990907</v>
      </c>
    </row>
    <row r="3" spans="1:36" ht="15" customHeight="1">
      <c r="A3" s="3">
        <v>2</v>
      </c>
      <c r="B3" s="2" t="s">
        <v>1</v>
      </c>
      <c r="C3" s="83">
        <v>4.9000000000000004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>
        <v>0.1</v>
      </c>
      <c r="AG3" s="23">
        <f t="shared" si="0"/>
        <v>-97.959183673469383</v>
      </c>
      <c r="AH3" s="16" t="s">
        <v>81</v>
      </c>
      <c r="AI3" s="1">
        <v>0.5</v>
      </c>
      <c r="AJ3" s="19">
        <f t="shared" ref="AJ3:AJ51" si="1">AI3-AF3</f>
        <v>0.4</v>
      </c>
    </row>
    <row r="4" spans="1:36" ht="15" customHeight="1">
      <c r="A4" s="3">
        <v>3</v>
      </c>
      <c r="B4" s="2" t="s">
        <v>2</v>
      </c>
      <c r="C4" s="83">
        <v>5.9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>
        <v>0</v>
      </c>
      <c r="AG4" s="23">
        <f t="shared" si="0"/>
        <v>-100</v>
      </c>
      <c r="AH4" s="16" t="s">
        <v>81</v>
      </c>
      <c r="AI4" s="1">
        <v>27.800000000000068</v>
      </c>
      <c r="AJ4" s="19">
        <f t="shared" si="1"/>
        <v>27.800000000000068</v>
      </c>
    </row>
    <row r="5" spans="1:36">
      <c r="A5" s="3">
        <v>4</v>
      </c>
      <c r="B5" s="2" t="s">
        <v>3</v>
      </c>
      <c r="C5" s="83">
        <v>12.1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>
        <v>0.1</v>
      </c>
      <c r="AG5" s="23">
        <f t="shared" si="0"/>
        <v>-99.173553719008268</v>
      </c>
      <c r="AH5" s="16" t="s">
        <v>81</v>
      </c>
      <c r="AI5" s="1">
        <v>9.1999999999999318</v>
      </c>
      <c r="AJ5" s="19">
        <f t="shared" si="1"/>
        <v>9.0999999999999321</v>
      </c>
    </row>
    <row r="6" spans="1:36">
      <c r="A6" s="3">
        <v>5</v>
      </c>
      <c r="B6" s="2" t="s">
        <v>4</v>
      </c>
      <c r="C6" s="83">
        <v>7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>
        <v>0</v>
      </c>
      <c r="AG6" s="23">
        <f t="shared" si="0"/>
        <v>-100</v>
      </c>
      <c r="AH6" s="16" t="s">
        <v>81</v>
      </c>
      <c r="AI6" s="1">
        <v>0.49999999999988631</v>
      </c>
      <c r="AJ6" s="19">
        <f t="shared" si="1"/>
        <v>0.49999999999988631</v>
      </c>
    </row>
    <row r="7" spans="1:36">
      <c r="A7" s="3">
        <v>6</v>
      </c>
      <c r="B7" s="2" t="s">
        <v>5</v>
      </c>
      <c r="C7" s="83">
        <v>29.5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>
        <v>0</v>
      </c>
      <c r="AG7" s="23">
        <f t="shared" si="0"/>
        <v>-100</v>
      </c>
      <c r="AH7" s="16" t="s">
        <v>81</v>
      </c>
      <c r="AI7" s="1">
        <v>28.700000000000045</v>
      </c>
      <c r="AJ7" s="19">
        <f t="shared" si="1"/>
        <v>28.700000000000045</v>
      </c>
    </row>
    <row r="8" spans="1:36">
      <c r="A8" s="3">
        <v>7</v>
      </c>
      <c r="B8" s="2" t="s">
        <v>6</v>
      </c>
      <c r="C8" s="83">
        <v>4.4000000000000004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>
        <v>0</v>
      </c>
      <c r="AG8" s="23">
        <f t="shared" si="0"/>
        <v>-100</v>
      </c>
      <c r="AH8" s="16" t="s">
        <v>56</v>
      </c>
      <c r="AI8" s="1">
        <v>5</v>
      </c>
      <c r="AJ8" s="19">
        <f t="shared" si="1"/>
        <v>5</v>
      </c>
    </row>
    <row r="9" spans="1:36">
      <c r="A9" s="3">
        <v>8</v>
      </c>
      <c r="B9" s="2" t="s">
        <v>7</v>
      </c>
      <c r="C9" s="83">
        <v>8.1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>
        <v>0</v>
      </c>
      <c r="AG9" s="23">
        <f t="shared" si="0"/>
        <v>-100</v>
      </c>
      <c r="AH9" s="16" t="s">
        <v>56</v>
      </c>
      <c r="AI9" s="1">
        <v>1.1999999999999318</v>
      </c>
      <c r="AJ9" s="19">
        <v>0</v>
      </c>
    </row>
    <row r="10" spans="1:36">
      <c r="A10" s="3">
        <v>9</v>
      </c>
      <c r="B10" s="2" t="s">
        <v>8</v>
      </c>
      <c r="C10" s="83">
        <v>2.7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>
        <v>0</v>
      </c>
      <c r="AG10" s="23">
        <f t="shared" si="0"/>
        <v>-100</v>
      </c>
      <c r="AH10" s="16" t="s">
        <v>81</v>
      </c>
      <c r="AI10" s="1">
        <v>0.5</v>
      </c>
      <c r="AJ10" s="19">
        <f t="shared" si="1"/>
        <v>0.5</v>
      </c>
    </row>
    <row r="11" spans="1:36">
      <c r="A11" s="3">
        <v>10</v>
      </c>
      <c r="B11" s="2" t="s">
        <v>9</v>
      </c>
      <c r="C11" s="83">
        <v>6.3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>
        <v>0</v>
      </c>
      <c r="AG11" s="23">
        <f t="shared" si="0"/>
        <v>-100</v>
      </c>
      <c r="AH11" s="16" t="s">
        <v>57</v>
      </c>
      <c r="AI11" s="1">
        <v>0</v>
      </c>
      <c r="AJ11" s="19">
        <f t="shared" si="1"/>
        <v>0</v>
      </c>
    </row>
    <row r="12" spans="1:36">
      <c r="A12" s="3">
        <v>11</v>
      </c>
      <c r="B12" s="2" t="s">
        <v>10</v>
      </c>
      <c r="C12" s="83">
        <v>7.8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>
        <v>0</v>
      </c>
      <c r="AG12" s="23">
        <f t="shared" si="0"/>
        <v>-100</v>
      </c>
      <c r="AH12" s="16" t="s">
        <v>81</v>
      </c>
      <c r="AI12" s="1">
        <v>3.5</v>
      </c>
      <c r="AJ12" s="19">
        <f t="shared" si="1"/>
        <v>3.5</v>
      </c>
    </row>
    <row r="13" spans="1:36">
      <c r="A13" s="3">
        <v>12</v>
      </c>
      <c r="B13" s="2" t="s">
        <v>11</v>
      </c>
      <c r="C13" s="83">
        <v>21.1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>
        <v>0</v>
      </c>
      <c r="AG13" s="23">
        <f t="shared" si="0"/>
        <v>-100</v>
      </c>
      <c r="AH13" s="16" t="s">
        <v>57</v>
      </c>
      <c r="AI13" s="1">
        <v>23.600000000000023</v>
      </c>
      <c r="AJ13" s="19">
        <f t="shared" si="1"/>
        <v>23.600000000000023</v>
      </c>
    </row>
    <row r="14" spans="1:36">
      <c r="A14" s="3">
        <v>13</v>
      </c>
      <c r="B14" s="2" t="s">
        <v>12</v>
      </c>
      <c r="C14" s="83">
        <v>8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>
        <v>0</v>
      </c>
      <c r="AG14" s="23">
        <f t="shared" si="0"/>
        <v>-100</v>
      </c>
      <c r="AH14" s="16" t="s">
        <v>57</v>
      </c>
      <c r="AI14" s="1">
        <v>7.5</v>
      </c>
      <c r="AJ14" s="19">
        <f t="shared" si="1"/>
        <v>7.5</v>
      </c>
    </row>
    <row r="15" spans="1:36">
      <c r="A15" s="3">
        <v>14</v>
      </c>
      <c r="B15" s="2" t="s">
        <v>13</v>
      </c>
      <c r="C15" s="83">
        <v>8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>
        <v>0</v>
      </c>
      <c r="AG15" s="23">
        <f t="shared" si="0"/>
        <v>-100</v>
      </c>
      <c r="AH15" s="16" t="s">
        <v>57</v>
      </c>
      <c r="AI15" s="1">
        <v>6.2000000000000455</v>
      </c>
      <c r="AJ15" s="19">
        <f t="shared" si="1"/>
        <v>6.2000000000000455</v>
      </c>
    </row>
    <row r="16" spans="1:36">
      <c r="A16" s="3">
        <v>15</v>
      </c>
      <c r="B16" s="2" t="s">
        <v>14</v>
      </c>
      <c r="C16" s="83">
        <v>12.5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>
        <v>0.1</v>
      </c>
      <c r="AG16" s="23">
        <f t="shared" si="0"/>
        <v>-99.2</v>
      </c>
      <c r="AH16" s="16" t="s">
        <v>56</v>
      </c>
      <c r="AI16" s="1">
        <v>1.1000000000001364</v>
      </c>
      <c r="AJ16" s="19">
        <f t="shared" si="1"/>
        <v>1.0000000000001363</v>
      </c>
    </row>
    <row r="17" spans="1:36" ht="15" customHeight="1">
      <c r="A17" s="3">
        <v>16</v>
      </c>
      <c r="B17" s="2" t="s">
        <v>15</v>
      </c>
      <c r="C17" s="83">
        <v>3.5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>
        <v>0</v>
      </c>
      <c r="AG17" s="23">
        <f t="shared" si="0"/>
        <v>-100</v>
      </c>
      <c r="AH17" s="16" t="s">
        <v>81</v>
      </c>
      <c r="AI17" s="1">
        <v>0.59999999999990905</v>
      </c>
      <c r="AJ17" s="19">
        <f t="shared" si="1"/>
        <v>0.59999999999990905</v>
      </c>
    </row>
    <row r="18" spans="1:36" ht="15" customHeight="1">
      <c r="A18" s="3">
        <v>17</v>
      </c>
      <c r="B18" s="2" t="s">
        <v>16</v>
      </c>
      <c r="C18" s="83">
        <v>4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>
        <v>0</v>
      </c>
      <c r="AG18" s="23">
        <f t="shared" si="0"/>
        <v>-100</v>
      </c>
      <c r="AH18" s="16" t="s">
        <v>56</v>
      </c>
      <c r="AI18" s="1">
        <v>0.20000000000004547</v>
      </c>
      <c r="AJ18" s="19">
        <v>0</v>
      </c>
    </row>
    <row r="19" spans="1:36">
      <c r="A19" s="3">
        <v>18</v>
      </c>
      <c r="B19" s="2" t="s">
        <v>17</v>
      </c>
      <c r="C19" s="83">
        <v>3.9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>
        <v>0</v>
      </c>
      <c r="AG19" s="23">
        <f t="shared" si="0"/>
        <v>-100</v>
      </c>
      <c r="AH19" s="16" t="s">
        <v>56</v>
      </c>
      <c r="AI19" s="1">
        <v>1.2999999999999545</v>
      </c>
      <c r="AJ19" s="19">
        <f t="shared" si="1"/>
        <v>1.2999999999999545</v>
      </c>
    </row>
    <row r="20" spans="1:36">
      <c r="A20" s="3">
        <v>19</v>
      </c>
      <c r="B20" s="2" t="s">
        <v>18</v>
      </c>
      <c r="C20" s="83">
        <v>10.4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>
        <v>0</v>
      </c>
      <c r="AG20" s="23">
        <f t="shared" si="0"/>
        <v>-100</v>
      </c>
      <c r="AH20" s="16" t="s">
        <v>56</v>
      </c>
      <c r="AI20" s="1">
        <v>3.9000000000000909</v>
      </c>
      <c r="AJ20" s="19">
        <f t="shared" si="1"/>
        <v>3.9000000000000909</v>
      </c>
    </row>
    <row r="21" spans="1:36">
      <c r="A21" s="3">
        <v>20</v>
      </c>
      <c r="B21" s="2" t="s">
        <v>19</v>
      </c>
      <c r="C21" s="83">
        <v>3.6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>
        <v>0</v>
      </c>
      <c r="AG21" s="23">
        <f t="shared" si="0"/>
        <v>-100</v>
      </c>
      <c r="AH21" s="16" t="s">
        <v>56</v>
      </c>
      <c r="AI21" s="1">
        <v>2.1000000000000227</v>
      </c>
      <c r="AJ21" s="19">
        <f t="shared" si="1"/>
        <v>2.1000000000000227</v>
      </c>
    </row>
    <row r="22" spans="1:36">
      <c r="A22" s="3">
        <v>21</v>
      </c>
      <c r="B22" s="2" t="s">
        <v>20</v>
      </c>
      <c r="C22" s="83">
        <v>7.6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>
        <v>0</v>
      </c>
      <c r="AG22" s="23">
        <f t="shared" si="0"/>
        <v>-100</v>
      </c>
      <c r="AH22" s="16" t="s">
        <v>81</v>
      </c>
      <c r="AI22" s="1">
        <v>6.7999999999999545</v>
      </c>
      <c r="AJ22" s="19">
        <f t="shared" si="1"/>
        <v>6.7999999999999545</v>
      </c>
    </row>
    <row r="23" spans="1:36">
      <c r="A23" s="3">
        <v>22</v>
      </c>
      <c r="B23" s="2" t="s">
        <v>21</v>
      </c>
      <c r="C23" s="83">
        <v>7.2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>
        <v>0</v>
      </c>
      <c r="AG23" s="23">
        <f t="shared" si="0"/>
        <v>-100</v>
      </c>
      <c r="AH23" s="16" t="s">
        <v>81</v>
      </c>
      <c r="AI23" s="1">
        <v>6.2999999999999545</v>
      </c>
      <c r="AJ23" s="19">
        <v>0</v>
      </c>
    </row>
    <row r="24" spans="1:36">
      <c r="A24" s="3">
        <v>23</v>
      </c>
      <c r="B24" s="2" t="s">
        <v>22</v>
      </c>
      <c r="C24" s="83">
        <v>11.6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>
        <v>0</v>
      </c>
      <c r="AG24" s="23">
        <f t="shared" si="0"/>
        <v>-100</v>
      </c>
      <c r="AH24" s="16" t="s">
        <v>81</v>
      </c>
      <c r="AI24" s="1">
        <v>8.7000000000000455</v>
      </c>
      <c r="AJ24" s="19">
        <f t="shared" si="1"/>
        <v>8.7000000000000455</v>
      </c>
    </row>
    <row r="25" spans="1:36" ht="15" customHeight="1">
      <c r="A25" s="3">
        <v>24</v>
      </c>
      <c r="B25" s="2" t="s">
        <v>23</v>
      </c>
      <c r="C25" s="83">
        <v>12.4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>
        <v>0</v>
      </c>
      <c r="AG25" s="23">
        <f t="shared" si="0"/>
        <v>-100</v>
      </c>
      <c r="AH25" s="16" t="s">
        <v>81</v>
      </c>
      <c r="AI25" s="1">
        <v>23.399999999999977</v>
      </c>
      <c r="AJ25" s="19">
        <f t="shared" si="1"/>
        <v>23.399999999999977</v>
      </c>
    </row>
    <row r="26" spans="1:36">
      <c r="A26" s="3">
        <v>25</v>
      </c>
      <c r="B26" s="2" t="s">
        <v>24</v>
      </c>
      <c r="C26" s="83">
        <v>6.2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>
        <v>0</v>
      </c>
      <c r="AG26" s="23">
        <f t="shared" si="0"/>
        <v>-100</v>
      </c>
      <c r="AH26" s="16" t="s">
        <v>81</v>
      </c>
      <c r="AI26" s="1">
        <v>1.2999999999999545</v>
      </c>
      <c r="AJ26" s="19">
        <f t="shared" si="1"/>
        <v>1.2999999999999545</v>
      </c>
    </row>
    <row r="27" spans="1:36">
      <c r="A27" s="3">
        <v>26</v>
      </c>
      <c r="B27" s="2" t="s">
        <v>25</v>
      </c>
      <c r="C27" s="83">
        <v>5.9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>
        <v>0</v>
      </c>
      <c r="AG27" s="23">
        <f t="shared" si="0"/>
        <v>-100</v>
      </c>
      <c r="AH27" s="16" t="s">
        <v>81</v>
      </c>
      <c r="AI27" s="1">
        <v>23.399999999999864</v>
      </c>
      <c r="AJ27" s="19">
        <f t="shared" si="1"/>
        <v>23.399999999999864</v>
      </c>
    </row>
    <row r="28" spans="1:36" s="52" customFormat="1">
      <c r="A28" s="47">
        <v>27</v>
      </c>
      <c r="B28" s="48" t="s">
        <v>26</v>
      </c>
      <c r="C28" s="83">
        <v>18.5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>
        <v>0.2</v>
      </c>
      <c r="AG28" s="50">
        <f t="shared" si="0"/>
        <v>-98.918918918918919</v>
      </c>
      <c r="AH28" s="51" t="s">
        <v>57</v>
      </c>
      <c r="AI28" s="52">
        <v>9</v>
      </c>
      <c r="AJ28" s="19">
        <f t="shared" si="1"/>
        <v>8.8000000000000007</v>
      </c>
    </row>
    <row r="29" spans="1:36">
      <c r="A29" s="3">
        <v>28</v>
      </c>
      <c r="B29" s="2" t="s">
        <v>27</v>
      </c>
      <c r="C29" s="83">
        <v>3.9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>
        <v>0</v>
      </c>
      <c r="AG29" s="23">
        <f t="shared" si="0"/>
        <v>-100</v>
      </c>
      <c r="AH29" s="16" t="s">
        <v>81</v>
      </c>
      <c r="AI29" s="1">
        <v>3.9000000000000909</v>
      </c>
      <c r="AJ29" s="19">
        <f t="shared" si="1"/>
        <v>3.9000000000000909</v>
      </c>
    </row>
    <row r="30" spans="1:36">
      <c r="A30" s="3">
        <v>29</v>
      </c>
      <c r="B30" s="2" t="s">
        <v>28</v>
      </c>
      <c r="C30" s="83">
        <v>2.2999999999999998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>
        <v>0</v>
      </c>
      <c r="AG30" s="23">
        <f t="shared" si="0"/>
        <v>-100</v>
      </c>
      <c r="AH30" s="16" t="s">
        <v>57</v>
      </c>
      <c r="AI30" s="1">
        <v>0</v>
      </c>
      <c r="AJ30" s="19">
        <f t="shared" si="1"/>
        <v>0</v>
      </c>
    </row>
    <row r="31" spans="1:36">
      <c r="A31" s="3">
        <v>30</v>
      </c>
      <c r="B31" s="2" t="s">
        <v>29</v>
      </c>
      <c r="C31" s="83">
        <v>7.1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>
        <v>0</v>
      </c>
      <c r="AG31" s="23">
        <f t="shared" si="0"/>
        <v>-100</v>
      </c>
      <c r="AH31" s="16" t="s">
        <v>56</v>
      </c>
      <c r="AI31" s="1">
        <v>0.79999999999995453</v>
      </c>
      <c r="AJ31" s="19">
        <f t="shared" si="1"/>
        <v>0.79999999999995453</v>
      </c>
    </row>
    <row r="32" spans="1:36">
      <c r="A32" s="3">
        <v>31</v>
      </c>
      <c r="B32" s="2" t="s">
        <v>30</v>
      </c>
      <c r="C32" s="83">
        <v>10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>
        <v>0</v>
      </c>
      <c r="AG32" s="23">
        <f t="shared" si="0"/>
        <v>-100</v>
      </c>
      <c r="AH32" s="16" t="s">
        <v>57</v>
      </c>
      <c r="AI32" s="1">
        <v>15.100000000000136</v>
      </c>
      <c r="AJ32" s="19">
        <f t="shared" si="1"/>
        <v>15.100000000000136</v>
      </c>
    </row>
    <row r="33" spans="1:36" ht="15" customHeight="1">
      <c r="A33" s="3">
        <v>32</v>
      </c>
      <c r="B33" s="2" t="s">
        <v>31</v>
      </c>
      <c r="C33" s="83">
        <v>5.3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>
        <v>0</v>
      </c>
      <c r="AG33" s="23">
        <f t="shared" si="0"/>
        <v>-100</v>
      </c>
      <c r="AH33" s="16" t="s">
        <v>56</v>
      </c>
      <c r="AI33" s="1">
        <v>0.89999999999997726</v>
      </c>
      <c r="AJ33" s="19">
        <f t="shared" si="1"/>
        <v>0.89999999999997726</v>
      </c>
    </row>
    <row r="34" spans="1:36">
      <c r="A34" s="3">
        <v>33</v>
      </c>
      <c r="B34" s="2" t="s">
        <v>32</v>
      </c>
      <c r="C34" s="83">
        <v>7.5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>
        <v>0</v>
      </c>
      <c r="AG34" s="23">
        <f t="shared" ref="AG34:AG53" si="2">AF34/C34*100-100</f>
        <v>-100</v>
      </c>
      <c r="AH34" s="16" t="s">
        <v>81</v>
      </c>
      <c r="AI34" s="1">
        <v>0.40000000000009095</v>
      </c>
      <c r="AJ34" s="19">
        <v>0</v>
      </c>
    </row>
    <row r="35" spans="1:36" ht="15" customHeight="1">
      <c r="A35" s="3">
        <v>34</v>
      </c>
      <c r="B35" s="2" t="s">
        <v>33</v>
      </c>
      <c r="C35" s="83">
        <v>5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>
        <v>0</v>
      </c>
      <c r="AG35" s="23">
        <f t="shared" si="2"/>
        <v>-100</v>
      </c>
      <c r="AH35" s="16" t="s">
        <v>81</v>
      </c>
      <c r="AI35" s="1">
        <v>0.10000000000002274</v>
      </c>
      <c r="AJ35" s="19">
        <f t="shared" si="1"/>
        <v>0.10000000000002274</v>
      </c>
    </row>
    <row r="36" spans="1:36" ht="15" customHeight="1">
      <c r="A36" s="3">
        <v>35</v>
      </c>
      <c r="B36" s="2" t="s">
        <v>34</v>
      </c>
      <c r="C36" s="83">
        <v>6.9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>
        <v>0</v>
      </c>
      <c r="AG36" s="23">
        <f t="shared" si="2"/>
        <v>-100</v>
      </c>
      <c r="AH36" s="16" t="s">
        <v>57</v>
      </c>
      <c r="AI36" s="1">
        <v>3.4000000000000909</v>
      </c>
      <c r="AJ36" s="19">
        <f t="shared" si="1"/>
        <v>3.4000000000000909</v>
      </c>
    </row>
    <row r="37" spans="1:36" ht="15" customHeight="1">
      <c r="A37" s="3">
        <v>36</v>
      </c>
      <c r="B37" s="2" t="s">
        <v>35</v>
      </c>
      <c r="C37" s="83">
        <v>6.8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>
        <v>0</v>
      </c>
      <c r="AG37" s="23">
        <f t="shared" si="2"/>
        <v>-100</v>
      </c>
      <c r="AH37" s="16" t="s">
        <v>81</v>
      </c>
      <c r="AI37" s="1">
        <v>0</v>
      </c>
      <c r="AJ37" s="19">
        <f t="shared" si="1"/>
        <v>0</v>
      </c>
    </row>
    <row r="38" spans="1:36" ht="15" customHeight="1">
      <c r="A38" s="3">
        <v>37</v>
      </c>
      <c r="B38" s="2" t="s">
        <v>36</v>
      </c>
      <c r="C38" s="83">
        <v>12.8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>
        <v>0</v>
      </c>
      <c r="AG38" s="23">
        <f t="shared" si="2"/>
        <v>-100</v>
      </c>
      <c r="AH38" s="16" t="s">
        <v>81</v>
      </c>
      <c r="AI38" s="1">
        <v>0.29999999999995453</v>
      </c>
      <c r="AJ38" s="19">
        <f t="shared" si="1"/>
        <v>0.29999999999995453</v>
      </c>
    </row>
    <row r="39" spans="1:36">
      <c r="A39" s="3">
        <v>38</v>
      </c>
      <c r="B39" s="2" t="s">
        <v>37</v>
      </c>
      <c r="C39" s="83">
        <v>7.6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>
        <v>0</v>
      </c>
      <c r="AG39" s="23">
        <f t="shared" si="2"/>
        <v>-100</v>
      </c>
      <c r="AH39" s="16" t="s">
        <v>57</v>
      </c>
      <c r="AI39" s="1">
        <v>2</v>
      </c>
      <c r="AJ39" s="19">
        <f t="shared" si="1"/>
        <v>2</v>
      </c>
    </row>
    <row r="40" spans="1:36">
      <c r="A40" s="3">
        <v>39</v>
      </c>
      <c r="B40" s="2" t="s">
        <v>38</v>
      </c>
      <c r="C40" s="83">
        <v>3.7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>
        <v>0</v>
      </c>
      <c r="AG40" s="23">
        <f t="shared" si="2"/>
        <v>-100</v>
      </c>
      <c r="AH40" s="16" t="s">
        <v>81</v>
      </c>
      <c r="AI40" s="1">
        <v>9.3000000000000682</v>
      </c>
      <c r="AJ40" s="19">
        <f t="shared" si="1"/>
        <v>9.3000000000000682</v>
      </c>
    </row>
    <row r="41" spans="1:36">
      <c r="A41" s="3">
        <v>40</v>
      </c>
      <c r="B41" s="2" t="s">
        <v>39</v>
      </c>
      <c r="C41" s="83">
        <v>2.1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>
        <v>0</v>
      </c>
      <c r="AG41" s="23">
        <f t="shared" si="2"/>
        <v>-100</v>
      </c>
      <c r="AH41" s="16" t="s">
        <v>56</v>
      </c>
      <c r="AI41" s="1">
        <v>0</v>
      </c>
      <c r="AJ41" s="19">
        <f t="shared" si="1"/>
        <v>0</v>
      </c>
    </row>
    <row r="42" spans="1:36">
      <c r="A42" s="3">
        <v>41</v>
      </c>
      <c r="B42" s="2" t="s">
        <v>40</v>
      </c>
      <c r="C42" s="83">
        <v>4.8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>
        <v>0</v>
      </c>
      <c r="AG42" s="23">
        <f t="shared" si="2"/>
        <v>-100</v>
      </c>
      <c r="AH42" s="16" t="s">
        <v>56</v>
      </c>
      <c r="AI42" s="1">
        <v>0.79999999999995453</v>
      </c>
      <c r="AJ42" s="19">
        <f t="shared" si="1"/>
        <v>0.79999999999995453</v>
      </c>
    </row>
    <row r="43" spans="1:36">
      <c r="A43" s="3">
        <v>42</v>
      </c>
      <c r="B43" s="2" t="s">
        <v>41</v>
      </c>
      <c r="C43" s="83">
        <v>6.9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>
        <v>0</v>
      </c>
      <c r="AG43" s="23">
        <f t="shared" si="2"/>
        <v>-100</v>
      </c>
      <c r="AH43" s="16" t="s">
        <v>57</v>
      </c>
      <c r="AI43" s="1">
        <v>3.5</v>
      </c>
      <c r="AJ43" s="19">
        <f t="shared" si="1"/>
        <v>3.5</v>
      </c>
    </row>
    <row r="44" spans="1:36">
      <c r="A44" s="3">
        <v>43</v>
      </c>
      <c r="B44" s="2" t="s">
        <v>42</v>
      </c>
      <c r="C44" s="83">
        <v>9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>
        <v>0</v>
      </c>
      <c r="AG44" s="23">
        <f t="shared" si="2"/>
        <v>-100</v>
      </c>
      <c r="AH44" s="16" t="s">
        <v>57</v>
      </c>
      <c r="AI44" s="1">
        <v>0</v>
      </c>
      <c r="AJ44" s="19">
        <f t="shared" si="1"/>
        <v>0</v>
      </c>
    </row>
    <row r="45" spans="1:36">
      <c r="A45" s="3">
        <v>44</v>
      </c>
      <c r="B45" s="2" t="s">
        <v>43</v>
      </c>
      <c r="C45" s="83">
        <v>7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>
        <v>0</v>
      </c>
      <c r="AG45" s="23">
        <f t="shared" si="2"/>
        <v>-100</v>
      </c>
      <c r="AH45" s="16" t="s">
        <v>81</v>
      </c>
      <c r="AI45" s="1">
        <v>1.7000000000000455</v>
      </c>
      <c r="AJ45" s="19">
        <f t="shared" si="1"/>
        <v>1.7000000000000455</v>
      </c>
    </row>
    <row r="46" spans="1:36">
      <c r="A46" s="3">
        <v>45</v>
      </c>
      <c r="B46" s="2" t="s">
        <v>44</v>
      </c>
      <c r="C46" s="83">
        <v>2.9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>
        <v>0</v>
      </c>
      <c r="AG46" s="23">
        <f t="shared" si="2"/>
        <v>-100</v>
      </c>
      <c r="AH46" s="16" t="s">
        <v>56</v>
      </c>
      <c r="AI46" s="1">
        <v>0.10000000000013642</v>
      </c>
      <c r="AJ46" s="19">
        <v>0</v>
      </c>
    </row>
    <row r="47" spans="1:36">
      <c r="A47" s="3">
        <v>46</v>
      </c>
      <c r="B47" s="2" t="s">
        <v>45</v>
      </c>
      <c r="C47" s="83">
        <v>2.2000000000000002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6">
        <v>0</v>
      </c>
      <c r="N47" s="26">
        <v>0</v>
      </c>
      <c r="O47" s="26">
        <v>0</v>
      </c>
      <c r="P47" s="26">
        <v>0</v>
      </c>
      <c r="Q47" s="26">
        <v>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>
        <v>0</v>
      </c>
      <c r="AG47" s="23">
        <f t="shared" si="2"/>
        <v>-100</v>
      </c>
      <c r="AH47" s="16" t="s">
        <v>57</v>
      </c>
      <c r="AI47" s="1">
        <v>0.60000000000002274</v>
      </c>
      <c r="AJ47" s="19">
        <f t="shared" si="1"/>
        <v>0.60000000000002274</v>
      </c>
    </row>
    <row r="48" spans="1:36">
      <c r="A48" s="3">
        <v>47</v>
      </c>
      <c r="B48" s="2" t="s">
        <v>72</v>
      </c>
      <c r="C48" s="83">
        <v>0.9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>
        <v>0</v>
      </c>
      <c r="AG48" s="23">
        <f t="shared" si="2"/>
        <v>-100</v>
      </c>
      <c r="AH48" s="16" t="s">
        <v>57</v>
      </c>
      <c r="AI48" s="1">
        <v>3.9999999999998863</v>
      </c>
      <c r="AJ48" s="19">
        <f t="shared" si="1"/>
        <v>3.9999999999998863</v>
      </c>
    </row>
    <row r="49" spans="1:36">
      <c r="A49" s="3">
        <v>48</v>
      </c>
      <c r="B49" s="2" t="s">
        <v>71</v>
      </c>
      <c r="C49" s="83">
        <v>1.1000000000000001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>
        <v>0</v>
      </c>
      <c r="AG49" s="23">
        <f t="shared" si="2"/>
        <v>-100</v>
      </c>
      <c r="AH49" s="16" t="s">
        <v>81</v>
      </c>
      <c r="AI49" s="1">
        <v>5.6999999999999318</v>
      </c>
      <c r="AJ49" s="19">
        <f t="shared" si="1"/>
        <v>5.6999999999999318</v>
      </c>
    </row>
    <row r="50" spans="1:36">
      <c r="A50" s="3">
        <v>49</v>
      </c>
      <c r="B50" s="2" t="s">
        <v>48</v>
      </c>
      <c r="C50" s="83">
        <v>4.4000000000000004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>
        <v>0</v>
      </c>
      <c r="AG50" s="23">
        <f t="shared" si="2"/>
        <v>-100</v>
      </c>
      <c r="AH50" s="16" t="s">
        <v>56</v>
      </c>
      <c r="AI50" s="1">
        <v>0.99999999999977263</v>
      </c>
      <c r="AJ50" s="19">
        <v>0</v>
      </c>
    </row>
    <row r="51" spans="1:36">
      <c r="A51" s="3">
        <v>50</v>
      </c>
      <c r="B51" s="2" t="s">
        <v>49</v>
      </c>
      <c r="C51" s="83">
        <v>7.6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>
        <v>0</v>
      </c>
      <c r="AG51" s="23">
        <f t="shared" si="2"/>
        <v>-100</v>
      </c>
      <c r="AH51" s="16" t="s">
        <v>81</v>
      </c>
      <c r="AI51" s="1">
        <v>1.4000000000000909</v>
      </c>
      <c r="AJ51" s="19">
        <f t="shared" si="1"/>
        <v>1.4000000000000909</v>
      </c>
    </row>
    <row r="52" spans="1:36">
      <c r="A52" s="3">
        <v>51</v>
      </c>
      <c r="B52" s="3" t="s">
        <v>53</v>
      </c>
      <c r="C52" s="25">
        <v>367.6</v>
      </c>
      <c r="D52" s="3">
        <f>SUM(D2:D51)</f>
        <v>0</v>
      </c>
      <c r="E52" s="3">
        <f t="shared" ref="E52:AF52" si="3">SUM(E2:E51)</f>
        <v>0</v>
      </c>
      <c r="F52" s="3">
        <f t="shared" si="3"/>
        <v>0</v>
      </c>
      <c r="G52" s="3">
        <f t="shared" si="3"/>
        <v>0</v>
      </c>
      <c r="H52" s="3">
        <f t="shared" si="3"/>
        <v>0</v>
      </c>
      <c r="I52" s="3">
        <f t="shared" si="3"/>
        <v>0</v>
      </c>
      <c r="J52" s="3">
        <f t="shared" si="3"/>
        <v>0</v>
      </c>
      <c r="K52" s="3">
        <f t="shared" si="3"/>
        <v>0</v>
      </c>
      <c r="L52" s="3">
        <f t="shared" si="3"/>
        <v>0</v>
      </c>
      <c r="M52" s="3">
        <f t="shared" si="3"/>
        <v>0</v>
      </c>
      <c r="N52" s="3">
        <f t="shared" si="3"/>
        <v>0</v>
      </c>
      <c r="O52" s="3">
        <f t="shared" si="3"/>
        <v>0</v>
      </c>
      <c r="P52" s="3">
        <f t="shared" si="3"/>
        <v>0</v>
      </c>
      <c r="Q52" s="3">
        <f t="shared" si="3"/>
        <v>0</v>
      </c>
      <c r="R52" s="3">
        <f t="shared" si="3"/>
        <v>0</v>
      </c>
      <c r="S52" s="3">
        <f t="shared" si="3"/>
        <v>0</v>
      </c>
      <c r="T52" s="3">
        <f t="shared" si="3"/>
        <v>0</v>
      </c>
      <c r="U52" s="3">
        <f t="shared" si="3"/>
        <v>0</v>
      </c>
      <c r="V52" s="3">
        <f t="shared" si="3"/>
        <v>0</v>
      </c>
      <c r="W52" s="3">
        <f t="shared" si="3"/>
        <v>0</v>
      </c>
      <c r="X52" s="3">
        <f t="shared" si="3"/>
        <v>0</v>
      </c>
      <c r="Y52" s="3">
        <f t="shared" si="3"/>
        <v>0</v>
      </c>
      <c r="Z52" s="3">
        <f t="shared" si="3"/>
        <v>0</v>
      </c>
      <c r="AA52" s="3">
        <f t="shared" si="3"/>
        <v>0</v>
      </c>
      <c r="AB52" s="3">
        <f t="shared" si="3"/>
        <v>0</v>
      </c>
      <c r="AC52" s="3">
        <f t="shared" si="3"/>
        <v>0</v>
      </c>
      <c r="AD52" s="3">
        <f t="shared" si="3"/>
        <v>0</v>
      </c>
      <c r="AE52" s="3">
        <f t="shared" si="3"/>
        <v>0</v>
      </c>
      <c r="AF52" s="3">
        <f t="shared" si="3"/>
        <v>0.60000000000000009</v>
      </c>
      <c r="AG52" s="23">
        <f t="shared" si="2"/>
        <v>-99.836779107725789</v>
      </c>
      <c r="AH52" s="3" t="s">
        <v>57</v>
      </c>
      <c r="AI52" s="37"/>
    </row>
    <row r="53" spans="1:36">
      <c r="A53" s="3">
        <v>52</v>
      </c>
      <c r="B53" s="3" t="s">
        <v>54</v>
      </c>
      <c r="C53" s="39">
        <v>7.4</v>
      </c>
      <c r="D53" s="5">
        <f>D52/50</f>
        <v>0</v>
      </c>
      <c r="E53" s="5">
        <f t="shared" ref="E53:AF53" si="4">E52/50</f>
        <v>0</v>
      </c>
      <c r="F53" s="5">
        <f t="shared" si="4"/>
        <v>0</v>
      </c>
      <c r="G53" s="5">
        <f t="shared" si="4"/>
        <v>0</v>
      </c>
      <c r="H53" s="5">
        <f t="shared" si="4"/>
        <v>0</v>
      </c>
      <c r="I53" s="5">
        <f t="shared" si="4"/>
        <v>0</v>
      </c>
      <c r="J53" s="5">
        <f t="shared" si="4"/>
        <v>0</v>
      </c>
      <c r="K53" s="5">
        <f t="shared" si="4"/>
        <v>0</v>
      </c>
      <c r="L53" s="5">
        <f t="shared" si="4"/>
        <v>0</v>
      </c>
      <c r="M53" s="5">
        <f t="shared" si="4"/>
        <v>0</v>
      </c>
      <c r="N53" s="5">
        <f t="shared" si="4"/>
        <v>0</v>
      </c>
      <c r="O53" s="5">
        <f t="shared" si="4"/>
        <v>0</v>
      </c>
      <c r="P53" s="5">
        <f t="shared" si="4"/>
        <v>0</v>
      </c>
      <c r="Q53" s="5">
        <f t="shared" si="4"/>
        <v>0</v>
      </c>
      <c r="R53" s="5">
        <f t="shared" si="4"/>
        <v>0</v>
      </c>
      <c r="S53" s="5">
        <f t="shared" si="4"/>
        <v>0</v>
      </c>
      <c r="T53" s="5">
        <f t="shared" si="4"/>
        <v>0</v>
      </c>
      <c r="U53" s="5">
        <f t="shared" si="4"/>
        <v>0</v>
      </c>
      <c r="V53" s="5">
        <f t="shared" si="4"/>
        <v>0</v>
      </c>
      <c r="W53" s="5">
        <f t="shared" si="4"/>
        <v>0</v>
      </c>
      <c r="X53" s="5">
        <f t="shared" si="4"/>
        <v>0</v>
      </c>
      <c r="Y53" s="5">
        <f t="shared" si="4"/>
        <v>0</v>
      </c>
      <c r="Z53" s="5">
        <f t="shared" si="4"/>
        <v>0</v>
      </c>
      <c r="AA53" s="5">
        <f t="shared" si="4"/>
        <v>0</v>
      </c>
      <c r="AB53" s="5">
        <f t="shared" si="4"/>
        <v>0</v>
      </c>
      <c r="AC53" s="5">
        <f t="shared" si="4"/>
        <v>0</v>
      </c>
      <c r="AD53" s="5">
        <f t="shared" si="4"/>
        <v>0</v>
      </c>
      <c r="AE53" s="5">
        <f t="shared" si="4"/>
        <v>0</v>
      </c>
      <c r="AF53" s="5">
        <f t="shared" si="4"/>
        <v>1.2000000000000002E-2</v>
      </c>
      <c r="AG53" s="23">
        <f t="shared" si="2"/>
        <v>-99.837837837837839</v>
      </c>
      <c r="AH53" s="5" t="s">
        <v>57</v>
      </c>
      <c r="AI53" s="37"/>
    </row>
    <row r="54" spans="1:36">
      <c r="S54" s="38"/>
      <c r="AF54" s="4"/>
      <c r="AI54" s="18"/>
    </row>
    <row r="57" spans="1:36">
      <c r="J57" s="1">
        <v>0</v>
      </c>
    </row>
  </sheetData>
  <printOptions horizontalCentered="1"/>
  <pageMargins left="0.25" right="0.25" top="0.5" bottom="0.5" header="0.3" footer="0.2"/>
  <pageSetup paperSize="9" scale="99" orientation="portrait" verticalDpi="300" r:id="rId1"/>
  <headerFooter>
    <oddHeader>&amp;C&amp;12INTEGRATED RAINFALL FOR THE MONTH OF DECEMBER,2016 (in mm)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AM106"/>
  <sheetViews>
    <sheetView view="pageBreakPreview" zoomScaleSheetLayoutView="100" workbookViewId="0">
      <pane xSplit="2" ySplit="1" topLeftCell="C32" activePane="bottomRight" state="frozen"/>
      <selection pane="topRight" activeCell="C1" sqref="C1"/>
      <selection pane="bottomLeft" activeCell="A3" sqref="A3"/>
      <selection pane="bottomRight" activeCell="O47" sqref="O47"/>
    </sheetView>
  </sheetViews>
  <sheetFormatPr defaultColWidth="9.28515625" defaultRowHeight="15"/>
  <cols>
    <col min="1" max="1" width="4.42578125" style="1" customWidth="1"/>
    <col min="2" max="2" width="15.28515625" style="1" customWidth="1"/>
    <col min="3" max="3" width="8" style="1" customWidth="1"/>
    <col min="4" max="4" width="9.7109375" style="1" customWidth="1"/>
    <col min="5" max="6" width="7.28515625" style="1" customWidth="1"/>
    <col min="7" max="7" width="9.7109375" style="1" customWidth="1"/>
    <col min="8" max="8" width="7.5703125" style="1" customWidth="1"/>
    <col min="9" max="14" width="9.7109375" style="1" customWidth="1"/>
    <col min="15" max="15" width="7.28515625" style="1" customWidth="1"/>
    <col min="16" max="16" width="7.7109375" style="1" customWidth="1"/>
    <col min="17" max="18" width="9.7109375" style="1" customWidth="1"/>
    <col min="19" max="25" width="8" style="1" customWidth="1"/>
    <col min="26" max="30" width="8.7109375" style="1" customWidth="1"/>
    <col min="31" max="31" width="9.7109375" style="1" customWidth="1"/>
    <col min="32" max="34" width="8.7109375" style="1" customWidth="1"/>
    <col min="35" max="35" width="8" style="1" customWidth="1"/>
    <col min="36" max="36" width="10.5703125" style="1" customWidth="1"/>
    <col min="37" max="37" width="8" style="15" customWidth="1"/>
    <col min="38" max="38" width="9.28515625" style="1"/>
    <col min="39" max="39" width="10.28515625" style="1" customWidth="1"/>
    <col min="40" max="16384" width="9.28515625" style="1"/>
  </cols>
  <sheetData>
    <row r="1" spans="1:39" s="87" customFormat="1" ht="30">
      <c r="A1" s="86" t="s">
        <v>70</v>
      </c>
      <c r="B1" s="86" t="s">
        <v>51</v>
      </c>
      <c r="C1" s="86" t="s">
        <v>50</v>
      </c>
      <c r="D1" s="154" t="s">
        <v>133</v>
      </c>
      <c r="E1" s="86">
        <v>2</v>
      </c>
      <c r="F1" s="86">
        <v>3</v>
      </c>
      <c r="G1" s="86">
        <v>4</v>
      </c>
      <c r="H1" s="86">
        <v>5</v>
      </c>
      <c r="I1" s="86">
        <v>6</v>
      </c>
      <c r="J1" s="86">
        <v>7</v>
      </c>
      <c r="K1" s="86">
        <v>8</v>
      </c>
      <c r="L1" s="86">
        <v>9</v>
      </c>
      <c r="M1" s="86">
        <v>10</v>
      </c>
      <c r="N1" s="86">
        <v>11</v>
      </c>
      <c r="O1" s="86">
        <v>12</v>
      </c>
      <c r="P1" s="86">
        <v>13</v>
      </c>
      <c r="Q1" s="86">
        <v>14</v>
      </c>
      <c r="R1" s="86">
        <v>15</v>
      </c>
      <c r="S1" s="86">
        <v>16</v>
      </c>
      <c r="T1" s="86">
        <v>17</v>
      </c>
      <c r="U1" s="86">
        <v>18</v>
      </c>
      <c r="V1" s="86">
        <v>19</v>
      </c>
      <c r="W1" s="86">
        <v>20</v>
      </c>
      <c r="X1" s="86">
        <v>21</v>
      </c>
      <c r="Y1" s="86">
        <v>22</v>
      </c>
      <c r="Z1" s="86">
        <v>23</v>
      </c>
      <c r="AA1" s="86">
        <v>24</v>
      </c>
      <c r="AB1" s="86">
        <v>25</v>
      </c>
      <c r="AC1" s="86">
        <v>26</v>
      </c>
      <c r="AD1" s="86">
        <v>27</v>
      </c>
      <c r="AE1" s="86">
        <v>28</v>
      </c>
      <c r="AF1" s="86">
        <v>29</v>
      </c>
      <c r="AG1" s="86">
        <v>30</v>
      </c>
      <c r="AH1" s="86">
        <v>31</v>
      </c>
      <c r="AI1" s="86" t="s">
        <v>52</v>
      </c>
      <c r="AJ1" s="86" t="s">
        <v>58</v>
      </c>
      <c r="AK1" s="36" t="s">
        <v>55</v>
      </c>
    </row>
    <row r="2" spans="1:39" ht="15" customHeight="1">
      <c r="A2" s="3">
        <v>1</v>
      </c>
      <c r="B2" s="2" t="s">
        <v>0</v>
      </c>
      <c r="C2" s="25">
        <v>6.9</v>
      </c>
      <c r="D2" s="1">
        <v>1.3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>
        <f>SUM(D2:AH2)</f>
        <v>1.3</v>
      </c>
      <c r="AJ2" s="23">
        <f t="shared" ref="AJ2:AJ53" si="0">AI2/C2*100-100</f>
        <v>-81.159420289855063</v>
      </c>
      <c r="AK2" s="16" t="s">
        <v>97</v>
      </c>
      <c r="AL2" s="1">
        <v>1.3</v>
      </c>
      <c r="AM2" s="19">
        <f>AL2-AI2</f>
        <v>0</v>
      </c>
    </row>
    <row r="3" spans="1:39" ht="15" customHeight="1">
      <c r="A3" s="3">
        <v>2</v>
      </c>
      <c r="B3" s="2" t="s">
        <v>1</v>
      </c>
      <c r="C3" s="25">
        <v>14</v>
      </c>
      <c r="D3" s="1">
        <v>5.6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>
        <f t="shared" ref="AI3:AI51" si="1">SUM(D3:AH3)</f>
        <v>5.6</v>
      </c>
      <c r="AJ3" s="23">
        <f t="shared" si="0"/>
        <v>-60</v>
      </c>
      <c r="AK3" s="16" t="s">
        <v>81</v>
      </c>
      <c r="AL3" s="1">
        <v>5.6</v>
      </c>
      <c r="AM3" s="19">
        <f t="shared" ref="AM3:AM51" si="2">AL3-AI3</f>
        <v>0</v>
      </c>
    </row>
    <row r="4" spans="1:39" ht="15" customHeight="1">
      <c r="A4" s="3">
        <v>3</v>
      </c>
      <c r="B4" s="2" t="s">
        <v>2</v>
      </c>
      <c r="C4" s="25">
        <v>6.9</v>
      </c>
      <c r="D4" s="1">
        <v>0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>
        <f t="shared" si="1"/>
        <v>0</v>
      </c>
      <c r="AJ4" s="23">
        <f t="shared" si="0"/>
        <v>-100</v>
      </c>
      <c r="AK4" s="16" t="s">
        <v>81</v>
      </c>
      <c r="AL4" s="1">
        <v>0</v>
      </c>
      <c r="AM4" s="19">
        <f t="shared" si="2"/>
        <v>0</v>
      </c>
    </row>
    <row r="5" spans="1:39">
      <c r="A5" s="3">
        <v>4</v>
      </c>
      <c r="B5" s="2" t="s">
        <v>3</v>
      </c>
      <c r="C5" s="25">
        <v>12.3</v>
      </c>
      <c r="D5" s="1">
        <v>0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>
        <f t="shared" si="1"/>
        <v>0</v>
      </c>
      <c r="AJ5" s="23">
        <f t="shared" si="0"/>
        <v>-100</v>
      </c>
      <c r="AK5" s="16" t="s">
        <v>81</v>
      </c>
      <c r="AL5" s="1">
        <v>0</v>
      </c>
      <c r="AM5" s="19">
        <f t="shared" si="2"/>
        <v>0</v>
      </c>
    </row>
    <row r="6" spans="1:39">
      <c r="A6" s="3">
        <v>5</v>
      </c>
      <c r="B6" s="2" t="s">
        <v>4</v>
      </c>
      <c r="C6" s="25">
        <v>19.5</v>
      </c>
      <c r="D6" s="1">
        <v>4.5999999999999996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>
        <f t="shared" si="1"/>
        <v>4.5999999999999996</v>
      </c>
      <c r="AJ6" s="23">
        <f t="shared" si="0"/>
        <v>-76.410256410256409</v>
      </c>
      <c r="AK6" s="16" t="s">
        <v>81</v>
      </c>
      <c r="AL6" s="1">
        <v>4.5999999999999996</v>
      </c>
      <c r="AM6" s="19">
        <f t="shared" si="2"/>
        <v>0</v>
      </c>
    </row>
    <row r="7" spans="1:39">
      <c r="A7" s="3">
        <v>6</v>
      </c>
      <c r="B7" s="2" t="s">
        <v>5</v>
      </c>
      <c r="C7" s="25">
        <v>11.8</v>
      </c>
      <c r="D7" s="1">
        <v>2.1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>
        <f t="shared" si="1"/>
        <v>2.1</v>
      </c>
      <c r="AJ7" s="23">
        <f t="shared" si="0"/>
        <v>-82.20338983050847</v>
      </c>
      <c r="AK7" s="16" t="s">
        <v>81</v>
      </c>
      <c r="AL7" s="1">
        <v>2.1</v>
      </c>
      <c r="AM7" s="19">
        <f t="shared" si="2"/>
        <v>0</v>
      </c>
    </row>
    <row r="8" spans="1:39">
      <c r="A8" s="3">
        <v>7</v>
      </c>
      <c r="B8" s="2" t="s">
        <v>6</v>
      </c>
      <c r="C8" s="25">
        <v>8.4</v>
      </c>
      <c r="D8" s="1">
        <v>4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 t="s">
        <v>107</v>
      </c>
      <c r="AF8" s="26"/>
      <c r="AG8" s="26"/>
      <c r="AH8" s="26"/>
      <c r="AI8" s="26">
        <f t="shared" si="1"/>
        <v>4</v>
      </c>
      <c r="AJ8" s="23">
        <f t="shared" si="0"/>
        <v>-52.380952380952387</v>
      </c>
      <c r="AK8" s="16" t="s">
        <v>56</v>
      </c>
      <c r="AL8" s="1">
        <v>4</v>
      </c>
      <c r="AM8" s="19">
        <f t="shared" si="2"/>
        <v>0</v>
      </c>
    </row>
    <row r="9" spans="1:39">
      <c r="A9" s="3">
        <v>8</v>
      </c>
      <c r="B9" s="2" t="s">
        <v>7</v>
      </c>
      <c r="C9" s="25">
        <v>8.1</v>
      </c>
      <c r="D9" s="1">
        <v>0.6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>
        <f t="shared" si="1"/>
        <v>0.6</v>
      </c>
      <c r="AJ9" s="23">
        <f t="shared" si="0"/>
        <v>-92.592592592592595</v>
      </c>
      <c r="AK9" s="16" t="s">
        <v>56</v>
      </c>
      <c r="AL9" s="1">
        <v>0.6</v>
      </c>
      <c r="AM9" s="19">
        <v>0</v>
      </c>
    </row>
    <row r="10" spans="1:39">
      <c r="A10" s="3">
        <v>9</v>
      </c>
      <c r="B10" s="2" t="s">
        <v>8</v>
      </c>
      <c r="C10" s="25">
        <v>11.5</v>
      </c>
      <c r="D10" s="1">
        <v>0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>
        <f t="shared" si="1"/>
        <v>0</v>
      </c>
      <c r="AJ10" s="23">
        <f t="shared" si="0"/>
        <v>-100</v>
      </c>
      <c r="AK10" s="16" t="s">
        <v>81</v>
      </c>
      <c r="AL10" s="1">
        <v>0</v>
      </c>
      <c r="AM10" s="19">
        <f t="shared" si="2"/>
        <v>0</v>
      </c>
    </row>
    <row r="11" spans="1:39">
      <c r="A11" s="3">
        <v>10</v>
      </c>
      <c r="B11" s="2" t="s">
        <v>9</v>
      </c>
      <c r="C11" s="25">
        <v>11.3</v>
      </c>
      <c r="D11" s="1">
        <v>2.7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>
        <f t="shared" si="1"/>
        <v>2.7</v>
      </c>
      <c r="AJ11" s="23">
        <f t="shared" si="0"/>
        <v>-76.106194690265482</v>
      </c>
      <c r="AK11" s="16" t="s">
        <v>57</v>
      </c>
      <c r="AL11" s="1">
        <v>2.7</v>
      </c>
      <c r="AM11" s="19">
        <f t="shared" si="2"/>
        <v>0</v>
      </c>
    </row>
    <row r="12" spans="1:39">
      <c r="A12" s="3">
        <v>11</v>
      </c>
      <c r="B12" s="2" t="s">
        <v>10</v>
      </c>
      <c r="C12" s="25">
        <v>15.9</v>
      </c>
      <c r="D12" s="1">
        <v>2.5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>
        <f t="shared" si="1"/>
        <v>2.5</v>
      </c>
      <c r="AJ12" s="23">
        <f t="shared" si="0"/>
        <v>-84.276729559748432</v>
      </c>
      <c r="AK12" s="16" t="s">
        <v>81</v>
      </c>
      <c r="AL12" s="1">
        <v>2.5</v>
      </c>
      <c r="AM12" s="19">
        <f t="shared" si="2"/>
        <v>0</v>
      </c>
    </row>
    <row r="13" spans="1:39">
      <c r="A13" s="3">
        <v>12</v>
      </c>
      <c r="B13" s="2" t="s">
        <v>11</v>
      </c>
      <c r="C13" s="25">
        <v>10.3</v>
      </c>
      <c r="D13" s="1">
        <v>5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>
        <f t="shared" si="1"/>
        <v>5</v>
      </c>
      <c r="AJ13" s="23">
        <f t="shared" si="0"/>
        <v>-51.456310679611654</v>
      </c>
      <c r="AK13" s="16" t="s">
        <v>57</v>
      </c>
      <c r="AL13" s="1">
        <v>5</v>
      </c>
      <c r="AM13" s="19">
        <f t="shared" si="2"/>
        <v>0</v>
      </c>
    </row>
    <row r="14" spans="1:39">
      <c r="A14" s="3">
        <v>13</v>
      </c>
      <c r="B14" s="2" t="s">
        <v>12</v>
      </c>
      <c r="C14" s="25">
        <v>8.6999999999999993</v>
      </c>
      <c r="D14" s="1">
        <v>19.2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>
        <f t="shared" si="1"/>
        <v>19.2</v>
      </c>
      <c r="AJ14" s="23">
        <f t="shared" si="0"/>
        <v>120.68965517241378</v>
      </c>
      <c r="AK14" s="16" t="s">
        <v>57</v>
      </c>
      <c r="AL14" s="1">
        <v>19.2</v>
      </c>
      <c r="AM14" s="19">
        <f t="shared" si="2"/>
        <v>0</v>
      </c>
    </row>
    <row r="15" spans="1:39">
      <c r="A15" s="3">
        <v>14</v>
      </c>
      <c r="B15" s="2" t="s">
        <v>13</v>
      </c>
      <c r="C15" s="25">
        <v>8.6999999999999993</v>
      </c>
      <c r="D15" s="1">
        <v>0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>
        <f t="shared" si="1"/>
        <v>0</v>
      </c>
      <c r="AJ15" s="23">
        <f t="shared" si="0"/>
        <v>-100</v>
      </c>
      <c r="AK15" s="16" t="s">
        <v>57</v>
      </c>
      <c r="AL15" s="1">
        <v>0</v>
      </c>
      <c r="AM15" s="19">
        <f t="shared" si="2"/>
        <v>0</v>
      </c>
    </row>
    <row r="16" spans="1:39">
      <c r="A16" s="3">
        <v>15</v>
      </c>
      <c r="B16" s="2" t="s">
        <v>14</v>
      </c>
      <c r="C16" s="25">
        <v>7.3</v>
      </c>
      <c r="D16" s="1">
        <v>0.1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>
        <f t="shared" si="1"/>
        <v>0.1</v>
      </c>
      <c r="AJ16" s="23">
        <f t="shared" si="0"/>
        <v>-98.630136986301366</v>
      </c>
      <c r="AK16" s="16" t="s">
        <v>56</v>
      </c>
      <c r="AL16" s="1">
        <v>0.1</v>
      </c>
      <c r="AM16" s="19">
        <f t="shared" si="2"/>
        <v>0</v>
      </c>
    </row>
    <row r="17" spans="1:39" ht="15" customHeight="1">
      <c r="A17" s="3">
        <v>16</v>
      </c>
      <c r="B17" s="2" t="s">
        <v>15</v>
      </c>
      <c r="C17" s="25">
        <v>11.8</v>
      </c>
      <c r="D17" s="1">
        <v>3.4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>
        <f t="shared" si="1"/>
        <v>3.4</v>
      </c>
      <c r="AJ17" s="23">
        <f t="shared" si="0"/>
        <v>-71.186440677966104</v>
      </c>
      <c r="AK17" s="16" t="s">
        <v>81</v>
      </c>
      <c r="AL17" s="1">
        <v>3.4</v>
      </c>
      <c r="AM17" s="19">
        <f t="shared" si="2"/>
        <v>0</v>
      </c>
    </row>
    <row r="18" spans="1:39" ht="15" customHeight="1">
      <c r="A18" s="3">
        <v>17</v>
      </c>
      <c r="B18" s="2" t="s">
        <v>16</v>
      </c>
      <c r="C18" s="25">
        <v>5.4</v>
      </c>
      <c r="D18" s="1">
        <v>7.5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>
        <f t="shared" si="1"/>
        <v>7.5</v>
      </c>
      <c r="AJ18" s="23">
        <f t="shared" si="0"/>
        <v>38.888888888888886</v>
      </c>
      <c r="AK18" s="16" t="s">
        <v>56</v>
      </c>
      <c r="AL18" s="1">
        <v>7.5</v>
      </c>
      <c r="AM18" s="19">
        <v>0</v>
      </c>
    </row>
    <row r="19" spans="1:39">
      <c r="A19" s="3">
        <v>18</v>
      </c>
      <c r="B19" s="2" t="s">
        <v>17</v>
      </c>
      <c r="C19" s="25">
        <v>7.5</v>
      </c>
      <c r="D19" s="1">
        <v>1.4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>
        <f t="shared" si="1"/>
        <v>1.4</v>
      </c>
      <c r="AJ19" s="23">
        <f t="shared" si="0"/>
        <v>-81.333333333333343</v>
      </c>
      <c r="AK19" s="16" t="s">
        <v>56</v>
      </c>
      <c r="AL19" s="1">
        <v>1.4</v>
      </c>
      <c r="AM19" s="19">
        <f t="shared" si="2"/>
        <v>0</v>
      </c>
    </row>
    <row r="20" spans="1:39">
      <c r="A20" s="3">
        <v>19</v>
      </c>
      <c r="B20" s="2" t="s">
        <v>18</v>
      </c>
      <c r="C20" s="25">
        <v>16.399999999999999</v>
      </c>
      <c r="D20" s="1">
        <v>0.7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>
        <f t="shared" si="1"/>
        <v>0.7</v>
      </c>
      <c r="AJ20" s="23">
        <f t="shared" si="0"/>
        <v>-95.731707317073173</v>
      </c>
      <c r="AK20" s="16" t="s">
        <v>56</v>
      </c>
      <c r="AL20" s="1">
        <v>0.7</v>
      </c>
      <c r="AM20" s="19">
        <f t="shared" si="2"/>
        <v>0</v>
      </c>
    </row>
    <row r="21" spans="1:39">
      <c r="A21" s="3">
        <v>20</v>
      </c>
      <c r="B21" s="2" t="s">
        <v>19</v>
      </c>
      <c r="C21" s="25">
        <v>6.5</v>
      </c>
      <c r="D21" s="1">
        <v>0.6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>
        <f t="shared" si="1"/>
        <v>0.6</v>
      </c>
      <c r="AJ21" s="23">
        <f t="shared" si="0"/>
        <v>-90.769230769230774</v>
      </c>
      <c r="AK21" s="16" t="s">
        <v>56</v>
      </c>
      <c r="AL21" s="1">
        <v>0.6</v>
      </c>
      <c r="AM21" s="19">
        <f t="shared" si="2"/>
        <v>0</v>
      </c>
    </row>
    <row r="22" spans="1:39">
      <c r="A22" s="3">
        <v>21</v>
      </c>
      <c r="B22" s="2" t="s">
        <v>20</v>
      </c>
      <c r="C22" s="25">
        <v>23</v>
      </c>
      <c r="D22" s="1">
        <v>5.6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>
        <f t="shared" si="1"/>
        <v>5.6</v>
      </c>
      <c r="AJ22" s="23">
        <f t="shared" si="0"/>
        <v>-75.652173913043484</v>
      </c>
      <c r="AK22" s="16" t="s">
        <v>81</v>
      </c>
      <c r="AL22" s="1">
        <v>5.6</v>
      </c>
      <c r="AM22" s="19">
        <f t="shared" si="2"/>
        <v>0</v>
      </c>
    </row>
    <row r="23" spans="1:39">
      <c r="A23" s="3">
        <v>22</v>
      </c>
      <c r="B23" s="2" t="s">
        <v>21</v>
      </c>
      <c r="C23" s="25">
        <v>8</v>
      </c>
      <c r="D23" s="1">
        <v>0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>
        <f t="shared" si="1"/>
        <v>0</v>
      </c>
      <c r="AJ23" s="23">
        <f t="shared" si="0"/>
        <v>-100</v>
      </c>
      <c r="AK23" s="16" t="s">
        <v>81</v>
      </c>
      <c r="AL23" s="1">
        <v>0</v>
      </c>
      <c r="AM23" s="19">
        <v>0</v>
      </c>
    </row>
    <row r="24" spans="1:39">
      <c r="A24" s="3">
        <v>23</v>
      </c>
      <c r="B24" s="2" t="s">
        <v>22</v>
      </c>
      <c r="C24" s="25">
        <v>12.7</v>
      </c>
      <c r="D24" s="1">
        <v>0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>
        <f t="shared" si="1"/>
        <v>0</v>
      </c>
      <c r="AJ24" s="23">
        <f t="shared" si="0"/>
        <v>-100</v>
      </c>
      <c r="AK24" s="16" t="s">
        <v>81</v>
      </c>
      <c r="AL24" s="1">
        <v>0</v>
      </c>
      <c r="AM24" s="19">
        <f t="shared" si="2"/>
        <v>0</v>
      </c>
    </row>
    <row r="25" spans="1:39" ht="15" customHeight="1">
      <c r="A25" s="3">
        <v>24</v>
      </c>
      <c r="B25" s="2" t="s">
        <v>23</v>
      </c>
      <c r="C25" s="25">
        <v>7</v>
      </c>
      <c r="D25" s="1">
        <v>0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>
        <f t="shared" si="1"/>
        <v>0</v>
      </c>
      <c r="AJ25" s="23">
        <f t="shared" si="0"/>
        <v>-100</v>
      </c>
      <c r="AK25" s="16" t="s">
        <v>81</v>
      </c>
      <c r="AL25" s="1">
        <v>0</v>
      </c>
      <c r="AM25" s="19">
        <f t="shared" si="2"/>
        <v>0</v>
      </c>
    </row>
    <row r="26" spans="1:39">
      <c r="A26" s="3">
        <v>25</v>
      </c>
      <c r="B26" s="2" t="s">
        <v>24</v>
      </c>
      <c r="C26" s="25">
        <v>13.8</v>
      </c>
      <c r="D26" s="1">
        <v>1.4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>
        <f t="shared" si="1"/>
        <v>1.4</v>
      </c>
      <c r="AJ26" s="23">
        <f t="shared" si="0"/>
        <v>-89.855072463768124</v>
      </c>
      <c r="AK26" s="16" t="s">
        <v>81</v>
      </c>
      <c r="AL26" s="1">
        <v>1.4</v>
      </c>
      <c r="AM26" s="19">
        <f t="shared" si="2"/>
        <v>0</v>
      </c>
    </row>
    <row r="27" spans="1:39">
      <c r="A27" s="3">
        <v>26</v>
      </c>
      <c r="B27" s="2" t="s">
        <v>25</v>
      </c>
      <c r="C27" s="25">
        <v>6.9</v>
      </c>
      <c r="D27" s="1">
        <v>0.5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>
        <f t="shared" si="1"/>
        <v>0.5</v>
      </c>
      <c r="AJ27" s="23">
        <f t="shared" si="0"/>
        <v>-92.753623188405797</v>
      </c>
      <c r="AK27" s="16" t="s">
        <v>81</v>
      </c>
      <c r="AL27" s="1">
        <v>0.5</v>
      </c>
      <c r="AM27" s="19">
        <f t="shared" si="2"/>
        <v>0</v>
      </c>
    </row>
    <row r="28" spans="1:39" s="52" customFormat="1">
      <c r="A28" s="47">
        <v>27</v>
      </c>
      <c r="B28" s="48" t="s">
        <v>26</v>
      </c>
      <c r="C28" s="25">
        <v>13.3</v>
      </c>
      <c r="D28" s="52">
        <v>19.5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>
        <f t="shared" si="1"/>
        <v>19.5</v>
      </c>
      <c r="AJ28" s="50">
        <f t="shared" si="0"/>
        <v>46.61654135338344</v>
      </c>
      <c r="AK28" s="51" t="s">
        <v>57</v>
      </c>
      <c r="AL28" s="52">
        <v>19.5</v>
      </c>
      <c r="AM28" s="19">
        <f t="shared" si="2"/>
        <v>0</v>
      </c>
    </row>
    <row r="29" spans="1:39">
      <c r="A29" s="3">
        <v>28</v>
      </c>
      <c r="B29" s="2" t="s">
        <v>27</v>
      </c>
      <c r="C29" s="25">
        <v>7.5</v>
      </c>
      <c r="D29" s="1">
        <v>2.2999999999999998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>
        <f t="shared" si="1"/>
        <v>2.2999999999999998</v>
      </c>
      <c r="AJ29" s="23">
        <f t="shared" si="0"/>
        <v>-69.333333333333343</v>
      </c>
      <c r="AK29" s="16" t="s">
        <v>81</v>
      </c>
      <c r="AL29" s="1">
        <v>2.2999999999999998</v>
      </c>
      <c r="AM29" s="19">
        <f t="shared" si="2"/>
        <v>0</v>
      </c>
    </row>
    <row r="30" spans="1:39">
      <c r="A30" s="3">
        <v>29</v>
      </c>
      <c r="B30" s="2" t="s">
        <v>28</v>
      </c>
      <c r="C30" s="25">
        <v>17.7</v>
      </c>
      <c r="D30" s="1">
        <v>25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>
        <f t="shared" si="1"/>
        <v>25</v>
      </c>
      <c r="AJ30" s="23">
        <f t="shared" si="0"/>
        <v>41.24293785310735</v>
      </c>
      <c r="AK30" s="16" t="s">
        <v>57</v>
      </c>
      <c r="AL30" s="1">
        <v>25</v>
      </c>
      <c r="AM30" s="19">
        <f t="shared" si="2"/>
        <v>0</v>
      </c>
    </row>
    <row r="31" spans="1:39">
      <c r="A31" s="3">
        <v>30</v>
      </c>
      <c r="B31" s="2" t="s">
        <v>29</v>
      </c>
      <c r="C31" s="25">
        <v>10.4</v>
      </c>
      <c r="D31" s="1">
        <v>0.3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>
        <f t="shared" si="1"/>
        <v>0.3</v>
      </c>
      <c r="AJ31" s="23">
        <f t="shared" si="0"/>
        <v>-97.115384615384613</v>
      </c>
      <c r="AK31" s="16" t="s">
        <v>56</v>
      </c>
      <c r="AL31" s="1">
        <v>0.3</v>
      </c>
      <c r="AM31" s="19">
        <f t="shared" si="2"/>
        <v>0</v>
      </c>
    </row>
    <row r="32" spans="1:39">
      <c r="A32" s="3">
        <v>31</v>
      </c>
      <c r="B32" s="2" t="s">
        <v>30</v>
      </c>
      <c r="C32" s="25">
        <v>8.6999999999999993</v>
      </c>
      <c r="D32" s="1">
        <v>0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>
        <f t="shared" si="1"/>
        <v>0</v>
      </c>
      <c r="AJ32" s="23">
        <f t="shared" si="0"/>
        <v>-100</v>
      </c>
      <c r="AK32" s="16" t="s">
        <v>57</v>
      </c>
      <c r="AL32" s="1">
        <v>0</v>
      </c>
      <c r="AM32" s="19">
        <f t="shared" si="2"/>
        <v>0</v>
      </c>
    </row>
    <row r="33" spans="1:39" ht="15" customHeight="1">
      <c r="A33" s="3">
        <v>32</v>
      </c>
      <c r="B33" s="2" t="s">
        <v>31</v>
      </c>
      <c r="C33" s="25">
        <v>4.8</v>
      </c>
      <c r="D33" s="1">
        <v>5.5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>
        <f t="shared" si="1"/>
        <v>5.5</v>
      </c>
      <c r="AJ33" s="23">
        <f t="shared" si="0"/>
        <v>14.583333333333343</v>
      </c>
      <c r="AK33" s="16" t="s">
        <v>56</v>
      </c>
      <c r="AL33" s="1">
        <v>5.5</v>
      </c>
      <c r="AM33" s="19">
        <f t="shared" si="2"/>
        <v>0</v>
      </c>
    </row>
    <row r="34" spans="1:39">
      <c r="A34" s="3">
        <v>33</v>
      </c>
      <c r="B34" s="2" t="s">
        <v>32</v>
      </c>
      <c r="C34" s="25">
        <v>7.9</v>
      </c>
      <c r="D34" s="1">
        <v>13.9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>
        <f t="shared" si="1"/>
        <v>13.9</v>
      </c>
      <c r="AJ34" s="23">
        <f t="shared" si="0"/>
        <v>75.949367088607602</v>
      </c>
      <c r="AK34" s="16" t="s">
        <v>81</v>
      </c>
      <c r="AL34" s="1">
        <v>13.9</v>
      </c>
      <c r="AM34" s="19">
        <v>0</v>
      </c>
    </row>
    <row r="35" spans="1:39" ht="15" customHeight="1">
      <c r="A35" s="3">
        <v>34</v>
      </c>
      <c r="B35" s="2" t="s">
        <v>33</v>
      </c>
      <c r="C35" s="25">
        <v>14.3</v>
      </c>
      <c r="D35" s="1">
        <v>3.4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>
        <f t="shared" si="1"/>
        <v>3.4</v>
      </c>
      <c r="AJ35" s="23">
        <f t="shared" si="0"/>
        <v>-76.223776223776227</v>
      </c>
      <c r="AK35" s="16" t="s">
        <v>81</v>
      </c>
      <c r="AL35" s="1">
        <v>3.4</v>
      </c>
      <c r="AM35" s="19">
        <f t="shared" si="2"/>
        <v>0</v>
      </c>
    </row>
    <row r="36" spans="1:39" ht="15" customHeight="1">
      <c r="A36" s="3">
        <v>35</v>
      </c>
      <c r="B36" s="2" t="s">
        <v>34</v>
      </c>
      <c r="C36" s="25">
        <v>10.199999999999999</v>
      </c>
      <c r="D36" s="1">
        <v>0.8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>
        <f t="shared" si="1"/>
        <v>0.8</v>
      </c>
      <c r="AJ36" s="23">
        <f t="shared" si="0"/>
        <v>-92.156862745098039</v>
      </c>
      <c r="AK36" s="16" t="s">
        <v>57</v>
      </c>
      <c r="AL36" s="1">
        <v>0.8</v>
      </c>
      <c r="AM36" s="19">
        <f t="shared" si="2"/>
        <v>0</v>
      </c>
    </row>
    <row r="37" spans="1:39" ht="15" customHeight="1">
      <c r="A37" s="3">
        <v>36</v>
      </c>
      <c r="B37" s="2" t="s">
        <v>35</v>
      </c>
      <c r="C37" s="25">
        <v>17.399999999999999</v>
      </c>
      <c r="D37" s="1">
        <v>1.9</v>
      </c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>
        <f t="shared" si="1"/>
        <v>1.9</v>
      </c>
      <c r="AJ37" s="23">
        <f t="shared" si="0"/>
        <v>-89.080459770114942</v>
      </c>
      <c r="AK37" s="16" t="s">
        <v>81</v>
      </c>
      <c r="AL37" s="1">
        <v>1.9</v>
      </c>
      <c r="AM37" s="19">
        <f t="shared" si="2"/>
        <v>0</v>
      </c>
    </row>
    <row r="38" spans="1:39" ht="15" customHeight="1">
      <c r="A38" s="3">
        <v>37</v>
      </c>
      <c r="B38" s="2" t="s">
        <v>36</v>
      </c>
      <c r="C38" s="25">
        <v>9.9</v>
      </c>
      <c r="D38" s="1">
        <v>0</v>
      </c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>
        <f t="shared" si="1"/>
        <v>0</v>
      </c>
      <c r="AJ38" s="23">
        <f t="shared" si="0"/>
        <v>-100</v>
      </c>
      <c r="AK38" s="16" t="s">
        <v>81</v>
      </c>
      <c r="AL38" s="1">
        <v>0</v>
      </c>
      <c r="AM38" s="19">
        <f t="shared" si="2"/>
        <v>0</v>
      </c>
    </row>
    <row r="39" spans="1:39">
      <c r="A39" s="3">
        <v>38</v>
      </c>
      <c r="B39" s="2" t="s">
        <v>37</v>
      </c>
      <c r="C39" s="25">
        <v>10.6</v>
      </c>
      <c r="D39" s="1">
        <v>4.5999999999999996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>
        <f t="shared" si="1"/>
        <v>4.5999999999999996</v>
      </c>
      <c r="AJ39" s="23">
        <f t="shared" si="0"/>
        <v>-56.603773584905667</v>
      </c>
      <c r="AK39" s="16" t="s">
        <v>57</v>
      </c>
      <c r="AL39" s="1">
        <v>4.5999999999999996</v>
      </c>
      <c r="AM39" s="19">
        <f t="shared" si="2"/>
        <v>0</v>
      </c>
    </row>
    <row r="40" spans="1:39">
      <c r="A40" s="3">
        <v>39</v>
      </c>
      <c r="B40" s="2" t="s">
        <v>38</v>
      </c>
      <c r="C40" s="25">
        <v>15.4</v>
      </c>
      <c r="D40" s="1">
        <v>0.2</v>
      </c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>
        <f t="shared" si="1"/>
        <v>0.2</v>
      </c>
      <c r="AJ40" s="23">
        <f t="shared" si="0"/>
        <v>-98.701298701298697</v>
      </c>
      <c r="AK40" s="16" t="s">
        <v>81</v>
      </c>
      <c r="AL40" s="1">
        <v>0.2</v>
      </c>
      <c r="AM40" s="19">
        <f t="shared" si="2"/>
        <v>0</v>
      </c>
    </row>
    <row r="41" spans="1:39">
      <c r="A41" s="3">
        <v>40</v>
      </c>
      <c r="B41" s="2" t="s">
        <v>39</v>
      </c>
      <c r="C41" s="25">
        <v>9</v>
      </c>
      <c r="D41" s="1">
        <v>4.0999999999999996</v>
      </c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>
        <f t="shared" si="1"/>
        <v>4.0999999999999996</v>
      </c>
      <c r="AJ41" s="23">
        <f t="shared" si="0"/>
        <v>-54.44444444444445</v>
      </c>
      <c r="AK41" s="16" t="s">
        <v>56</v>
      </c>
      <c r="AL41" s="1">
        <v>4.0999999999999996</v>
      </c>
      <c r="AM41" s="19">
        <f t="shared" si="2"/>
        <v>0</v>
      </c>
    </row>
    <row r="42" spans="1:39">
      <c r="A42" s="3">
        <v>41</v>
      </c>
      <c r="B42" s="2" t="s">
        <v>40</v>
      </c>
      <c r="C42" s="25">
        <v>9.3000000000000007</v>
      </c>
      <c r="D42" s="1">
        <v>1.2</v>
      </c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>
        <f t="shared" si="1"/>
        <v>1.2</v>
      </c>
      <c r="AJ42" s="23">
        <f t="shared" si="0"/>
        <v>-87.096774193548384</v>
      </c>
      <c r="AK42" s="16" t="s">
        <v>56</v>
      </c>
      <c r="AL42" s="1">
        <v>1.2</v>
      </c>
      <c r="AM42" s="19">
        <f t="shared" si="2"/>
        <v>0</v>
      </c>
    </row>
    <row r="43" spans="1:39">
      <c r="A43" s="3">
        <v>42</v>
      </c>
      <c r="B43" s="2" t="s">
        <v>41</v>
      </c>
      <c r="C43" s="25">
        <v>8.5</v>
      </c>
      <c r="D43" s="1">
        <v>0.9</v>
      </c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>
        <f t="shared" si="1"/>
        <v>0.9</v>
      </c>
      <c r="AJ43" s="23">
        <f t="shared" si="0"/>
        <v>-89.411764705882348</v>
      </c>
      <c r="AK43" s="16" t="s">
        <v>57</v>
      </c>
      <c r="AL43" s="1">
        <v>0.9</v>
      </c>
      <c r="AM43" s="19">
        <f t="shared" si="2"/>
        <v>0</v>
      </c>
    </row>
    <row r="44" spans="1:39">
      <c r="A44" s="3">
        <v>43</v>
      </c>
      <c r="B44" s="2" t="s">
        <v>42</v>
      </c>
      <c r="C44" s="25">
        <v>3.9</v>
      </c>
      <c r="D44" s="1">
        <v>0.5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>
        <f t="shared" si="1"/>
        <v>0.5</v>
      </c>
      <c r="AJ44" s="23">
        <f t="shared" si="0"/>
        <v>-87.179487179487182</v>
      </c>
      <c r="AK44" s="16" t="s">
        <v>57</v>
      </c>
      <c r="AL44" s="1">
        <v>0.5</v>
      </c>
      <c r="AM44" s="19">
        <f t="shared" si="2"/>
        <v>0</v>
      </c>
    </row>
    <row r="45" spans="1:39">
      <c r="A45" s="3">
        <v>44</v>
      </c>
      <c r="B45" s="2" t="s">
        <v>43</v>
      </c>
      <c r="C45" s="25">
        <v>12.3</v>
      </c>
      <c r="D45" s="1">
        <v>2.5</v>
      </c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>
        <f t="shared" si="1"/>
        <v>2.5</v>
      </c>
      <c r="AJ45" s="23">
        <f t="shared" si="0"/>
        <v>-79.674796747967477</v>
      </c>
      <c r="AK45" s="16" t="s">
        <v>81</v>
      </c>
      <c r="AL45" s="1">
        <v>2.5</v>
      </c>
      <c r="AM45" s="19">
        <f t="shared" si="2"/>
        <v>0</v>
      </c>
    </row>
    <row r="46" spans="1:39">
      <c r="A46" s="3">
        <v>45</v>
      </c>
      <c r="B46" s="2" t="s">
        <v>44</v>
      </c>
      <c r="C46" s="25">
        <v>5.0999999999999996</v>
      </c>
      <c r="D46" s="1">
        <v>14.3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>
        <f t="shared" si="1"/>
        <v>14.3</v>
      </c>
      <c r="AJ46" s="23">
        <f t="shared" si="0"/>
        <v>180.39215686274514</v>
      </c>
      <c r="AK46" s="16" t="s">
        <v>56</v>
      </c>
      <c r="AL46" s="1">
        <v>14.3</v>
      </c>
      <c r="AM46" s="19">
        <v>0</v>
      </c>
    </row>
    <row r="47" spans="1:39">
      <c r="A47" s="3">
        <v>46</v>
      </c>
      <c r="B47" s="2" t="s">
        <v>45</v>
      </c>
      <c r="C47" s="25">
        <v>6.9</v>
      </c>
      <c r="D47" s="1">
        <v>12.1</v>
      </c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>
        <f t="shared" si="1"/>
        <v>12.1</v>
      </c>
      <c r="AJ47" s="23">
        <f t="shared" si="0"/>
        <v>75.36231884057969</v>
      </c>
      <c r="AK47" s="16" t="s">
        <v>57</v>
      </c>
      <c r="AL47" s="1">
        <v>12.1</v>
      </c>
      <c r="AM47" s="19">
        <f t="shared" si="2"/>
        <v>0</v>
      </c>
    </row>
    <row r="48" spans="1:39">
      <c r="A48" s="3">
        <v>47</v>
      </c>
      <c r="B48" s="2" t="s">
        <v>72</v>
      </c>
      <c r="C48" s="25">
        <v>12.3</v>
      </c>
      <c r="D48" s="1">
        <v>0</v>
      </c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>
        <f t="shared" si="1"/>
        <v>0</v>
      </c>
      <c r="AJ48" s="23">
        <f t="shared" si="0"/>
        <v>-100</v>
      </c>
      <c r="AK48" s="16" t="s">
        <v>57</v>
      </c>
      <c r="AL48" s="1">
        <v>0</v>
      </c>
      <c r="AM48" s="19">
        <f t="shared" si="2"/>
        <v>0</v>
      </c>
    </row>
    <row r="49" spans="1:39">
      <c r="A49" s="3">
        <v>48</v>
      </c>
      <c r="B49" s="2" t="s">
        <v>71</v>
      </c>
      <c r="C49" s="25">
        <v>18.399999999999999</v>
      </c>
      <c r="D49" s="1">
        <v>0.1</v>
      </c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>
        <f t="shared" si="1"/>
        <v>0.1</v>
      </c>
      <c r="AJ49" s="23">
        <f t="shared" si="0"/>
        <v>-99.456521739130437</v>
      </c>
      <c r="AK49" s="16" t="s">
        <v>81</v>
      </c>
      <c r="AL49" s="1">
        <v>0.1</v>
      </c>
      <c r="AM49" s="19">
        <f t="shared" si="2"/>
        <v>0</v>
      </c>
    </row>
    <row r="50" spans="1:39">
      <c r="A50" s="3">
        <v>49</v>
      </c>
      <c r="B50" s="2" t="s">
        <v>48</v>
      </c>
      <c r="C50" s="25">
        <v>11.6</v>
      </c>
      <c r="D50" s="1">
        <v>0.6</v>
      </c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>
        <f t="shared" si="1"/>
        <v>0.6</v>
      </c>
      <c r="AJ50" s="23">
        <f t="shared" si="0"/>
        <v>-94.827586206896555</v>
      </c>
      <c r="AK50" s="16" t="s">
        <v>56</v>
      </c>
      <c r="AL50" s="1">
        <v>0.6</v>
      </c>
      <c r="AM50" s="19">
        <v>0</v>
      </c>
    </row>
    <row r="51" spans="1:39">
      <c r="A51" s="3">
        <v>50</v>
      </c>
      <c r="B51" s="2" t="s">
        <v>49</v>
      </c>
      <c r="C51" s="25">
        <v>10.6</v>
      </c>
      <c r="D51" s="1">
        <v>25.7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>
        <f t="shared" si="1"/>
        <v>25.7</v>
      </c>
      <c r="AJ51" s="23">
        <f t="shared" si="0"/>
        <v>142.45283018867926</v>
      </c>
      <c r="AK51" s="16" t="s">
        <v>81</v>
      </c>
      <c r="AL51" s="1">
        <v>25.7</v>
      </c>
      <c r="AM51" s="19">
        <f t="shared" si="2"/>
        <v>0</v>
      </c>
    </row>
    <row r="52" spans="1:39">
      <c r="A52" s="3">
        <v>51</v>
      </c>
      <c r="B52" s="3" t="s">
        <v>53</v>
      </c>
      <c r="C52" s="3">
        <f>SUM(C2:C51)</f>
        <v>536.59999999999991</v>
      </c>
      <c r="D52" s="3">
        <f t="shared" ref="D52:AI52" si="3">SUM(D2:D51)</f>
        <v>208.2</v>
      </c>
      <c r="E52" s="3">
        <f t="shared" si="3"/>
        <v>0</v>
      </c>
      <c r="F52" s="3">
        <f t="shared" si="3"/>
        <v>0</v>
      </c>
      <c r="G52" s="3">
        <f t="shared" si="3"/>
        <v>0</v>
      </c>
      <c r="H52" s="3">
        <f t="shared" si="3"/>
        <v>0</v>
      </c>
      <c r="I52" s="3">
        <f t="shared" si="3"/>
        <v>0</v>
      </c>
      <c r="J52" s="3">
        <f t="shared" si="3"/>
        <v>0</v>
      </c>
      <c r="K52" s="3">
        <f t="shared" si="3"/>
        <v>0</v>
      </c>
      <c r="L52" s="3">
        <f t="shared" si="3"/>
        <v>0</v>
      </c>
      <c r="M52" s="3">
        <f t="shared" si="3"/>
        <v>0</v>
      </c>
      <c r="N52" s="3">
        <f t="shared" si="3"/>
        <v>0</v>
      </c>
      <c r="O52" s="3">
        <f t="shared" si="3"/>
        <v>0</v>
      </c>
      <c r="P52" s="3">
        <f t="shared" si="3"/>
        <v>0</v>
      </c>
      <c r="Q52" s="3">
        <f t="shared" si="3"/>
        <v>0</v>
      </c>
      <c r="R52" s="3">
        <f t="shared" si="3"/>
        <v>0</v>
      </c>
      <c r="S52" s="3">
        <f t="shared" si="3"/>
        <v>0</v>
      </c>
      <c r="T52" s="3">
        <f t="shared" si="3"/>
        <v>0</v>
      </c>
      <c r="U52" s="3">
        <f t="shared" si="3"/>
        <v>0</v>
      </c>
      <c r="V52" s="3">
        <f t="shared" si="3"/>
        <v>0</v>
      </c>
      <c r="W52" s="3">
        <f t="shared" si="3"/>
        <v>0</v>
      </c>
      <c r="X52" s="3">
        <f t="shared" si="3"/>
        <v>0</v>
      </c>
      <c r="Y52" s="3">
        <f t="shared" si="3"/>
        <v>0</v>
      </c>
      <c r="Z52" s="3">
        <f t="shared" si="3"/>
        <v>0</v>
      </c>
      <c r="AA52" s="3">
        <f t="shared" si="3"/>
        <v>0</v>
      </c>
      <c r="AB52" s="3">
        <f t="shared" si="3"/>
        <v>0</v>
      </c>
      <c r="AC52" s="3">
        <f t="shared" si="3"/>
        <v>0</v>
      </c>
      <c r="AD52" s="3">
        <f t="shared" si="3"/>
        <v>0</v>
      </c>
      <c r="AE52" s="3">
        <f t="shared" si="3"/>
        <v>0</v>
      </c>
      <c r="AF52" s="3">
        <f t="shared" si="3"/>
        <v>0</v>
      </c>
      <c r="AG52" s="3">
        <f t="shared" si="3"/>
        <v>0</v>
      </c>
      <c r="AH52" s="3">
        <f t="shared" si="3"/>
        <v>0</v>
      </c>
      <c r="AI52" s="3">
        <f t="shared" si="3"/>
        <v>208.2</v>
      </c>
      <c r="AJ52" s="23">
        <f t="shared" si="0"/>
        <v>-61.200149086843084</v>
      </c>
      <c r="AK52" s="3" t="s">
        <v>57</v>
      </c>
      <c r="AL52" s="37"/>
    </row>
    <row r="53" spans="1:39">
      <c r="A53" s="3">
        <v>52</v>
      </c>
      <c r="B53" s="3" t="s">
        <v>54</v>
      </c>
      <c r="C53" s="5">
        <f>C52/50</f>
        <v>10.731999999999998</v>
      </c>
      <c r="D53" s="5">
        <f t="shared" ref="D53:AI53" si="4">D52/50</f>
        <v>4.1639999999999997</v>
      </c>
      <c r="E53" s="5">
        <f t="shared" si="4"/>
        <v>0</v>
      </c>
      <c r="F53" s="5">
        <f t="shared" si="4"/>
        <v>0</v>
      </c>
      <c r="G53" s="5">
        <f t="shared" si="4"/>
        <v>0</v>
      </c>
      <c r="H53" s="5">
        <f t="shared" si="4"/>
        <v>0</v>
      </c>
      <c r="I53" s="5">
        <f t="shared" si="4"/>
        <v>0</v>
      </c>
      <c r="J53" s="5">
        <f t="shared" si="4"/>
        <v>0</v>
      </c>
      <c r="K53" s="5">
        <f t="shared" si="4"/>
        <v>0</v>
      </c>
      <c r="L53" s="5">
        <f t="shared" si="4"/>
        <v>0</v>
      </c>
      <c r="M53" s="5">
        <f t="shared" si="4"/>
        <v>0</v>
      </c>
      <c r="N53" s="5">
        <f t="shared" si="4"/>
        <v>0</v>
      </c>
      <c r="O53" s="5">
        <f t="shared" si="4"/>
        <v>0</v>
      </c>
      <c r="P53" s="5">
        <f t="shared" si="4"/>
        <v>0</v>
      </c>
      <c r="Q53" s="5">
        <f t="shared" si="4"/>
        <v>0</v>
      </c>
      <c r="R53" s="5">
        <f t="shared" si="4"/>
        <v>0</v>
      </c>
      <c r="S53" s="5">
        <f t="shared" si="4"/>
        <v>0</v>
      </c>
      <c r="T53" s="5">
        <f t="shared" si="4"/>
        <v>0</v>
      </c>
      <c r="U53" s="5">
        <f t="shared" si="4"/>
        <v>0</v>
      </c>
      <c r="V53" s="5">
        <f t="shared" si="4"/>
        <v>0</v>
      </c>
      <c r="W53" s="5">
        <f t="shared" si="4"/>
        <v>0</v>
      </c>
      <c r="X53" s="5">
        <f t="shared" si="4"/>
        <v>0</v>
      </c>
      <c r="Y53" s="5">
        <f t="shared" si="4"/>
        <v>0</v>
      </c>
      <c r="Z53" s="5">
        <f t="shared" si="4"/>
        <v>0</v>
      </c>
      <c r="AA53" s="5">
        <f t="shared" si="4"/>
        <v>0</v>
      </c>
      <c r="AB53" s="5">
        <f t="shared" si="4"/>
        <v>0</v>
      </c>
      <c r="AC53" s="5">
        <f t="shared" si="4"/>
        <v>0</v>
      </c>
      <c r="AD53" s="5">
        <f t="shared" si="4"/>
        <v>0</v>
      </c>
      <c r="AE53" s="5">
        <f t="shared" si="4"/>
        <v>0</v>
      </c>
      <c r="AF53" s="5">
        <f t="shared" si="4"/>
        <v>0</v>
      </c>
      <c r="AG53" s="5">
        <f t="shared" si="4"/>
        <v>0</v>
      </c>
      <c r="AH53" s="5">
        <f t="shared" si="4"/>
        <v>0</v>
      </c>
      <c r="AI53" s="5">
        <f t="shared" si="4"/>
        <v>4.1639999999999997</v>
      </c>
      <c r="AJ53" s="23">
        <f t="shared" si="0"/>
        <v>-61.200149086843084</v>
      </c>
      <c r="AK53" s="5" t="s">
        <v>57</v>
      </c>
      <c r="AL53" s="37"/>
    </row>
    <row r="54" spans="1:39">
      <c r="S54" s="38"/>
      <c r="AI54" s="4"/>
      <c r="AL54" s="18"/>
    </row>
    <row r="56" spans="1:39" ht="30">
      <c r="K56" s="27">
        <v>611</v>
      </c>
      <c r="L56" s="28" t="s">
        <v>122</v>
      </c>
      <c r="M56" s="28" t="s">
        <v>0</v>
      </c>
      <c r="N56" s="27">
        <v>1.3</v>
      </c>
    </row>
    <row r="57" spans="1:39" ht="45">
      <c r="K57" s="27">
        <v>622</v>
      </c>
      <c r="L57" s="28" t="s">
        <v>122</v>
      </c>
      <c r="M57" s="28" t="s">
        <v>1</v>
      </c>
      <c r="N57" s="27">
        <v>5.6</v>
      </c>
      <c r="U57" s="27">
        <v>11</v>
      </c>
      <c r="V57" s="28" t="s">
        <v>0</v>
      </c>
    </row>
    <row r="58" spans="1:39" ht="30">
      <c r="K58" s="27">
        <v>634</v>
      </c>
      <c r="L58" s="28" t="s">
        <v>122</v>
      </c>
      <c r="M58" s="28" t="s">
        <v>2</v>
      </c>
      <c r="N58" s="27">
        <v>0</v>
      </c>
      <c r="U58" s="27">
        <v>622</v>
      </c>
      <c r="V58" s="28" t="s">
        <v>1</v>
      </c>
    </row>
    <row r="59" spans="1:39" ht="30">
      <c r="K59" s="27">
        <v>645</v>
      </c>
      <c r="L59" s="28" t="s">
        <v>122</v>
      </c>
      <c r="M59" s="28" t="s">
        <v>3</v>
      </c>
      <c r="N59" s="27">
        <v>0</v>
      </c>
      <c r="U59" s="27">
        <v>634</v>
      </c>
      <c r="V59" s="28" t="s">
        <v>2</v>
      </c>
    </row>
    <row r="60" spans="1:39" ht="30">
      <c r="K60" s="27">
        <v>626</v>
      </c>
      <c r="L60" s="28" t="s">
        <v>122</v>
      </c>
      <c r="M60" s="28" t="s">
        <v>4</v>
      </c>
      <c r="N60" s="27">
        <v>4.5999999999999996</v>
      </c>
      <c r="U60" s="27">
        <v>645</v>
      </c>
      <c r="V60" s="28" t="s">
        <v>3</v>
      </c>
    </row>
    <row r="61" spans="1:39" ht="30">
      <c r="K61" s="27">
        <v>632</v>
      </c>
      <c r="L61" s="28" t="s">
        <v>122</v>
      </c>
      <c r="M61" s="28" t="s">
        <v>5</v>
      </c>
      <c r="N61" s="27">
        <v>2.1</v>
      </c>
      <c r="U61" s="27">
        <v>626</v>
      </c>
      <c r="V61" s="28" t="s">
        <v>4</v>
      </c>
    </row>
    <row r="62" spans="1:39" ht="30">
      <c r="K62" s="27">
        <v>605</v>
      </c>
      <c r="L62" s="28" t="s">
        <v>122</v>
      </c>
      <c r="M62" s="28" t="s">
        <v>6</v>
      </c>
      <c r="N62" s="27">
        <v>4</v>
      </c>
      <c r="U62" s="27">
        <v>632</v>
      </c>
      <c r="V62" s="28" t="s">
        <v>5</v>
      </c>
    </row>
    <row r="63" spans="1:39" ht="30">
      <c r="K63" s="27">
        <v>624</v>
      </c>
      <c r="L63" s="28" t="s">
        <v>122</v>
      </c>
      <c r="M63" s="28" t="s">
        <v>7</v>
      </c>
      <c r="N63" s="27">
        <v>0.6</v>
      </c>
      <c r="U63" s="27">
        <v>605</v>
      </c>
      <c r="V63" s="28" t="s">
        <v>6</v>
      </c>
    </row>
    <row r="64" spans="1:39" ht="30">
      <c r="K64" s="27">
        <v>609</v>
      </c>
      <c r="L64" s="28" t="s">
        <v>122</v>
      </c>
      <c r="M64" s="28" t="s">
        <v>8</v>
      </c>
      <c r="N64" s="27">
        <v>0</v>
      </c>
      <c r="U64" s="27">
        <v>624</v>
      </c>
      <c r="V64" s="28" t="s">
        <v>7</v>
      </c>
    </row>
    <row r="65" spans="11:22" ht="45">
      <c r="K65" s="27">
        <v>612</v>
      </c>
      <c r="L65" s="28" t="s">
        <v>122</v>
      </c>
      <c r="M65" s="28" t="s">
        <v>9</v>
      </c>
      <c r="N65" s="27">
        <v>2.7</v>
      </c>
      <c r="U65" s="27">
        <v>609</v>
      </c>
      <c r="V65" s="28" t="s">
        <v>8</v>
      </c>
    </row>
    <row r="66" spans="11:22" ht="45">
      <c r="K66" s="27">
        <v>621</v>
      </c>
      <c r="L66" s="28" t="s">
        <v>122</v>
      </c>
      <c r="M66" s="28" t="s">
        <v>10</v>
      </c>
      <c r="N66" s="27">
        <v>2.5</v>
      </c>
      <c r="U66" s="27">
        <v>612</v>
      </c>
      <c r="V66" s="28" t="s">
        <v>9</v>
      </c>
    </row>
    <row r="67" spans="11:22" ht="30">
      <c r="K67" s="27">
        <v>631</v>
      </c>
      <c r="L67" s="28" t="s">
        <v>122</v>
      </c>
      <c r="M67" s="28" t="s">
        <v>11</v>
      </c>
      <c r="N67" s="27">
        <v>5</v>
      </c>
      <c r="U67" s="27">
        <v>621</v>
      </c>
      <c r="V67" s="28" t="s">
        <v>10</v>
      </c>
    </row>
    <row r="68" spans="11:22" ht="30">
      <c r="K68" s="27">
        <v>642</v>
      </c>
      <c r="L68" s="28" t="s">
        <v>122</v>
      </c>
      <c r="M68" s="28" t="s">
        <v>12</v>
      </c>
      <c r="N68" s="27">
        <v>19.2</v>
      </c>
      <c r="U68" s="27">
        <v>631</v>
      </c>
      <c r="V68" s="28" t="s">
        <v>11</v>
      </c>
    </row>
    <row r="69" spans="11:22" ht="30">
      <c r="K69" s="27">
        <v>643</v>
      </c>
      <c r="L69" s="28" t="s">
        <v>122</v>
      </c>
      <c r="M69" s="28" t="s">
        <v>13</v>
      </c>
      <c r="N69" s="27">
        <v>0</v>
      </c>
      <c r="U69" s="27">
        <v>642</v>
      </c>
      <c r="V69" s="28" t="s">
        <v>12</v>
      </c>
    </row>
    <row r="70" spans="11:22" ht="30">
      <c r="K70" s="27">
        <v>638</v>
      </c>
      <c r="L70" s="28" t="s">
        <v>122</v>
      </c>
      <c r="M70" s="28" t="s">
        <v>14</v>
      </c>
      <c r="N70" s="27">
        <v>0.1</v>
      </c>
      <c r="U70" s="27">
        <v>643</v>
      </c>
      <c r="V70" s="28" t="s">
        <v>13</v>
      </c>
    </row>
    <row r="71" spans="11:22" ht="30">
      <c r="K71" s="27">
        <v>608</v>
      </c>
      <c r="L71" s="28" t="s">
        <v>122</v>
      </c>
      <c r="M71" s="28" t="s">
        <v>15</v>
      </c>
      <c r="N71" s="27">
        <v>3.4</v>
      </c>
      <c r="U71" s="27">
        <v>638</v>
      </c>
      <c r="V71" s="28" t="s">
        <v>14</v>
      </c>
    </row>
    <row r="72" spans="11:22" ht="30">
      <c r="K72" s="27">
        <v>601</v>
      </c>
      <c r="L72" s="28" t="s">
        <v>122</v>
      </c>
      <c r="M72" s="28" t="s">
        <v>16</v>
      </c>
      <c r="N72" s="27">
        <v>7.5</v>
      </c>
      <c r="U72" s="27">
        <v>608</v>
      </c>
      <c r="V72" s="28" t="s">
        <v>15</v>
      </c>
    </row>
    <row r="73" spans="11:22" ht="30">
      <c r="K73" s="27">
        <v>648</v>
      </c>
      <c r="L73" s="28" t="s">
        <v>122</v>
      </c>
      <c r="M73" s="28" t="s">
        <v>17</v>
      </c>
      <c r="N73" s="27">
        <v>1.4</v>
      </c>
      <c r="U73" s="27">
        <v>601</v>
      </c>
      <c r="V73" s="28" t="s">
        <v>16</v>
      </c>
    </row>
    <row r="74" spans="11:22" ht="30">
      <c r="K74" s="27">
        <v>649</v>
      </c>
      <c r="L74" s="28" t="s">
        <v>122</v>
      </c>
      <c r="M74" s="28" t="s">
        <v>18</v>
      </c>
      <c r="N74" s="27">
        <v>0.7</v>
      </c>
      <c r="U74" s="27">
        <v>648</v>
      </c>
      <c r="V74" s="28" t="s">
        <v>17</v>
      </c>
    </row>
    <row r="75" spans="11:22" ht="30">
      <c r="K75" s="27">
        <v>606</v>
      </c>
      <c r="L75" s="28" t="s">
        <v>122</v>
      </c>
      <c r="M75" s="28" t="s">
        <v>76</v>
      </c>
      <c r="N75" s="27">
        <v>0.6</v>
      </c>
      <c r="U75" s="27">
        <v>649</v>
      </c>
      <c r="V75" s="28" t="s">
        <v>18</v>
      </c>
    </row>
    <row r="76" spans="11:22" ht="45">
      <c r="K76" s="27">
        <v>620</v>
      </c>
      <c r="L76" s="28" t="s">
        <v>122</v>
      </c>
      <c r="M76" s="28" t="s">
        <v>20</v>
      </c>
      <c r="N76" s="27">
        <v>5.6</v>
      </c>
      <c r="U76" s="27">
        <v>606</v>
      </c>
      <c r="V76" s="28" t="s">
        <v>76</v>
      </c>
    </row>
    <row r="77" spans="11:22" ht="30">
      <c r="K77" s="27">
        <v>636</v>
      </c>
      <c r="L77" s="28" t="s">
        <v>122</v>
      </c>
      <c r="M77" s="28" t="s">
        <v>21</v>
      </c>
      <c r="N77" s="27">
        <v>0</v>
      </c>
      <c r="U77" s="27">
        <v>620</v>
      </c>
      <c r="V77" s="28" t="s">
        <v>20</v>
      </c>
    </row>
    <row r="78" spans="11:22" ht="30">
      <c r="K78" s="27">
        <v>650</v>
      </c>
      <c r="L78" s="28" t="s">
        <v>122</v>
      </c>
      <c r="M78" s="28" t="s">
        <v>22</v>
      </c>
      <c r="N78" s="27">
        <v>0</v>
      </c>
      <c r="U78" s="27">
        <v>636</v>
      </c>
      <c r="V78" s="28" t="s">
        <v>21</v>
      </c>
    </row>
    <row r="79" spans="11:22" ht="30">
      <c r="K79" s="27">
        <v>637</v>
      </c>
      <c r="L79" s="28" t="s">
        <v>122</v>
      </c>
      <c r="M79" s="28" t="s">
        <v>23</v>
      </c>
      <c r="N79" s="27">
        <v>0</v>
      </c>
      <c r="U79" s="27">
        <v>650</v>
      </c>
      <c r="V79" s="28" t="s">
        <v>22</v>
      </c>
    </row>
    <row r="80" spans="11:22" ht="30">
      <c r="K80" s="27">
        <v>647</v>
      </c>
      <c r="L80" s="28" t="s">
        <v>122</v>
      </c>
      <c r="M80" s="28" t="s">
        <v>24</v>
      </c>
      <c r="N80" s="27">
        <v>1.4</v>
      </c>
      <c r="U80" s="27">
        <v>637</v>
      </c>
      <c r="V80" s="28" t="s">
        <v>23</v>
      </c>
    </row>
    <row r="81" spans="11:22" ht="30">
      <c r="K81" s="27">
        <v>633</v>
      </c>
      <c r="L81" s="28" t="s">
        <v>122</v>
      </c>
      <c r="M81" s="28" t="s">
        <v>25</v>
      </c>
      <c r="N81" s="27">
        <v>0.5</v>
      </c>
      <c r="U81" s="27">
        <v>647</v>
      </c>
      <c r="V81" s="28" t="s">
        <v>24</v>
      </c>
    </row>
    <row r="82" spans="11:22" ht="30">
      <c r="K82" s="27">
        <v>630</v>
      </c>
      <c r="L82" s="28" t="s">
        <v>122</v>
      </c>
      <c r="M82" s="28" t="s">
        <v>26</v>
      </c>
      <c r="N82" s="27">
        <v>19.5</v>
      </c>
      <c r="U82" s="27">
        <v>633</v>
      </c>
      <c r="V82" s="28" t="s">
        <v>25</v>
      </c>
    </row>
    <row r="83" spans="11:22" ht="30">
      <c r="K83" s="27">
        <v>646</v>
      </c>
      <c r="L83" s="28" t="s">
        <v>122</v>
      </c>
      <c r="M83" s="28" t="s">
        <v>27</v>
      </c>
      <c r="N83" s="27">
        <v>2.2999999999999998</v>
      </c>
      <c r="U83" s="27">
        <v>630</v>
      </c>
      <c r="V83" s="28" t="s">
        <v>26</v>
      </c>
    </row>
    <row r="84" spans="11:22" ht="30">
      <c r="K84" s="27">
        <v>625</v>
      </c>
      <c r="L84" s="28" t="s">
        <v>122</v>
      </c>
      <c r="M84" s="28" t="s">
        <v>28</v>
      </c>
      <c r="N84" s="27">
        <v>25</v>
      </c>
      <c r="U84" s="27">
        <v>646</v>
      </c>
      <c r="V84" s="28" t="s">
        <v>27</v>
      </c>
    </row>
    <row r="85" spans="11:22" ht="30">
      <c r="K85" s="27">
        <v>610</v>
      </c>
      <c r="L85" s="28" t="s">
        <v>122</v>
      </c>
      <c r="M85" s="28" t="s">
        <v>29</v>
      </c>
      <c r="N85" s="27">
        <v>0.3</v>
      </c>
      <c r="U85" s="27">
        <v>625</v>
      </c>
      <c r="V85" s="28" t="s">
        <v>28</v>
      </c>
    </row>
    <row r="86" spans="11:22" ht="30">
      <c r="K86" s="27">
        <v>635</v>
      </c>
      <c r="L86" s="28" t="s">
        <v>122</v>
      </c>
      <c r="M86" s="28" t="s">
        <v>30</v>
      </c>
      <c r="N86" s="27">
        <v>0</v>
      </c>
      <c r="U86" s="27">
        <v>610</v>
      </c>
      <c r="V86" s="28" t="s">
        <v>29</v>
      </c>
    </row>
    <row r="87" spans="11:22" ht="30">
      <c r="K87" s="27">
        <v>604</v>
      </c>
      <c r="L87" s="28" t="s">
        <v>122</v>
      </c>
      <c r="M87" s="28" t="s">
        <v>31</v>
      </c>
      <c r="N87" s="27">
        <v>5.5</v>
      </c>
      <c r="U87" s="27">
        <v>635</v>
      </c>
      <c r="V87" s="28" t="s">
        <v>30</v>
      </c>
    </row>
    <row r="88" spans="11:22" ht="30">
      <c r="K88" s="27">
        <v>641</v>
      </c>
      <c r="L88" s="28" t="s">
        <v>122</v>
      </c>
      <c r="M88" s="28" t="s">
        <v>32</v>
      </c>
      <c r="N88" s="27">
        <v>13.9</v>
      </c>
      <c r="U88" s="27">
        <v>604</v>
      </c>
      <c r="V88" s="28" t="s">
        <v>31</v>
      </c>
    </row>
    <row r="89" spans="11:22" ht="30">
      <c r="K89" s="27">
        <v>623</v>
      </c>
      <c r="L89" s="28" t="s">
        <v>122</v>
      </c>
      <c r="M89" s="28" t="s">
        <v>33</v>
      </c>
      <c r="N89" s="27">
        <v>3.4</v>
      </c>
      <c r="U89" s="27">
        <v>641</v>
      </c>
      <c r="V89" s="28" t="s">
        <v>32</v>
      </c>
    </row>
    <row r="90" spans="11:22">
      <c r="K90" s="27">
        <v>639</v>
      </c>
      <c r="L90" s="28" t="s">
        <v>122</v>
      </c>
      <c r="M90" s="28" t="s">
        <v>34</v>
      </c>
      <c r="N90" s="27">
        <v>0.8</v>
      </c>
      <c r="U90" s="27">
        <v>623</v>
      </c>
      <c r="V90" s="28" t="s">
        <v>33</v>
      </c>
    </row>
    <row r="91" spans="11:22" ht="30">
      <c r="K91" s="27">
        <v>629</v>
      </c>
      <c r="L91" s="28" t="s">
        <v>122</v>
      </c>
      <c r="M91" s="28" t="s">
        <v>35</v>
      </c>
      <c r="N91" s="27">
        <v>1.9</v>
      </c>
      <c r="U91" s="27">
        <v>639</v>
      </c>
      <c r="V91" s="28" t="s">
        <v>34</v>
      </c>
    </row>
    <row r="92" spans="11:22" ht="45">
      <c r="K92" s="27">
        <v>644</v>
      </c>
      <c r="L92" s="28" t="s">
        <v>122</v>
      </c>
      <c r="M92" s="28" t="s">
        <v>36</v>
      </c>
      <c r="N92" s="27">
        <v>0</v>
      </c>
      <c r="U92" s="27">
        <v>629</v>
      </c>
      <c r="V92" s="28" t="s">
        <v>35</v>
      </c>
    </row>
    <row r="93" spans="11:22" ht="30">
      <c r="K93" s="27">
        <v>640</v>
      </c>
      <c r="L93" s="28" t="s">
        <v>122</v>
      </c>
      <c r="M93" s="28" t="s">
        <v>37</v>
      </c>
      <c r="N93" s="27">
        <v>4.5999999999999996</v>
      </c>
      <c r="U93" s="27">
        <v>644</v>
      </c>
      <c r="V93" s="28" t="s">
        <v>36</v>
      </c>
    </row>
    <row r="94" spans="11:22" ht="30">
      <c r="K94" s="27">
        <v>618</v>
      </c>
      <c r="L94" s="28" t="s">
        <v>122</v>
      </c>
      <c r="M94" s="28" t="s">
        <v>38</v>
      </c>
      <c r="N94" s="27">
        <v>0.2</v>
      </c>
      <c r="U94" s="27">
        <v>640</v>
      </c>
      <c r="V94" s="28" t="s">
        <v>37</v>
      </c>
    </row>
    <row r="95" spans="11:22" ht="30">
      <c r="K95" s="27">
        <v>603</v>
      </c>
      <c r="L95" s="28" t="s">
        <v>122</v>
      </c>
      <c r="M95" s="28" t="s">
        <v>39</v>
      </c>
      <c r="N95" s="27">
        <v>4.0999999999999996</v>
      </c>
      <c r="U95" s="27">
        <v>618</v>
      </c>
      <c r="V95" s="28" t="s">
        <v>38</v>
      </c>
    </row>
    <row r="96" spans="11:22" ht="45">
      <c r="K96" s="27">
        <v>615</v>
      </c>
      <c r="L96" s="28" t="s">
        <v>122</v>
      </c>
      <c r="M96" s="28" t="s">
        <v>40</v>
      </c>
      <c r="N96" s="27">
        <v>1.2</v>
      </c>
      <c r="U96" s="27">
        <v>603</v>
      </c>
      <c r="V96" s="28" t="s">
        <v>39</v>
      </c>
    </row>
    <row r="97" spans="11:22" ht="30">
      <c r="K97" s="27">
        <v>619</v>
      </c>
      <c r="L97" s="28" t="s">
        <v>122</v>
      </c>
      <c r="M97" s="28" t="s">
        <v>41</v>
      </c>
      <c r="N97" s="27">
        <v>0.9</v>
      </c>
      <c r="U97" s="27">
        <v>615</v>
      </c>
      <c r="V97" s="28" t="s">
        <v>40</v>
      </c>
    </row>
    <row r="98" spans="11:22" ht="30">
      <c r="K98" s="27">
        <v>613</v>
      </c>
      <c r="L98" s="28" t="s">
        <v>122</v>
      </c>
      <c r="M98" s="28" t="s">
        <v>42</v>
      </c>
      <c r="N98" s="27">
        <v>0.5</v>
      </c>
      <c r="U98" s="27">
        <v>619</v>
      </c>
      <c r="V98" s="28" t="s">
        <v>41</v>
      </c>
    </row>
    <row r="99" spans="11:22" ht="30">
      <c r="K99" s="27">
        <v>627</v>
      </c>
      <c r="L99" s="28" t="s">
        <v>122</v>
      </c>
      <c r="M99" s="28" t="s">
        <v>43</v>
      </c>
      <c r="N99" s="27">
        <v>2.5</v>
      </c>
      <c r="U99" s="27">
        <v>613</v>
      </c>
      <c r="V99" s="28" t="s">
        <v>42</v>
      </c>
    </row>
    <row r="100" spans="11:22" ht="30">
      <c r="K100" s="27">
        <v>602</v>
      </c>
      <c r="L100" s="28" t="s">
        <v>122</v>
      </c>
      <c r="M100" s="28" t="s">
        <v>44</v>
      </c>
      <c r="N100" s="27">
        <v>14.3</v>
      </c>
      <c r="U100" s="27">
        <v>627</v>
      </c>
      <c r="V100" s="28" t="s">
        <v>43</v>
      </c>
    </row>
    <row r="101" spans="11:22" ht="30">
      <c r="K101" s="27">
        <v>607</v>
      </c>
      <c r="L101" s="28" t="s">
        <v>122</v>
      </c>
      <c r="M101" s="28" t="s">
        <v>45</v>
      </c>
      <c r="N101" s="27">
        <v>12.1</v>
      </c>
      <c r="U101" s="27">
        <v>602</v>
      </c>
      <c r="V101" s="28" t="s">
        <v>44</v>
      </c>
    </row>
    <row r="102" spans="11:22" ht="30">
      <c r="K102" s="27">
        <v>616</v>
      </c>
      <c r="L102" s="28" t="s">
        <v>122</v>
      </c>
      <c r="M102" s="28" t="s">
        <v>46</v>
      </c>
      <c r="N102" s="27">
        <v>0</v>
      </c>
      <c r="U102" s="27">
        <v>607</v>
      </c>
      <c r="V102" s="28" t="s">
        <v>45</v>
      </c>
    </row>
    <row r="103" spans="11:22" ht="45">
      <c r="K103" s="27">
        <v>617</v>
      </c>
      <c r="L103" s="28" t="s">
        <v>122</v>
      </c>
      <c r="M103" s="28" t="s">
        <v>47</v>
      </c>
      <c r="N103" s="27">
        <v>0.1</v>
      </c>
      <c r="U103" s="27">
        <v>616</v>
      </c>
      <c r="V103" s="28" t="s">
        <v>46</v>
      </c>
    </row>
    <row r="104" spans="11:22" ht="45">
      <c r="K104" s="27">
        <v>614</v>
      </c>
      <c r="L104" s="28" t="s">
        <v>122</v>
      </c>
      <c r="M104" s="28" t="s">
        <v>48</v>
      </c>
      <c r="N104" s="27">
        <v>0.6</v>
      </c>
      <c r="U104" s="27">
        <v>617</v>
      </c>
      <c r="V104" s="28" t="s">
        <v>47</v>
      </c>
    </row>
    <row r="105" spans="11:22" ht="30">
      <c r="K105" s="27">
        <v>628</v>
      </c>
      <c r="L105" s="28" t="s">
        <v>122</v>
      </c>
      <c r="M105" s="28" t="s">
        <v>49</v>
      </c>
      <c r="N105" s="27">
        <v>25.7</v>
      </c>
      <c r="U105" s="27">
        <v>614</v>
      </c>
      <c r="V105" s="28" t="s">
        <v>48</v>
      </c>
    </row>
    <row r="106" spans="11:22" ht="30">
      <c r="U106" s="27">
        <v>628</v>
      </c>
      <c r="V106" s="28" t="s">
        <v>49</v>
      </c>
    </row>
  </sheetData>
  <printOptions horizontalCentered="1"/>
  <pageMargins left="0.25" right="0.25" top="0.5" bottom="0.5" header="0.3" footer="0.2"/>
  <pageSetup paperSize="9" scale="99" orientation="portrait" verticalDpi="300" r:id="rId1"/>
  <headerFooter>
    <oddHeader>&amp;C&amp;12INTEGRATED RAINFALL FOR THE MONTH OF DECEMBER,2016 (in mm)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AM106"/>
  <sheetViews>
    <sheetView view="pageBreakPreview" zoomScaleSheetLayoutView="100" workbookViewId="0">
      <pane xSplit="2" ySplit="1" topLeftCell="C26" activePane="bottomRight" state="frozen"/>
      <selection pane="topRight" activeCell="C1" sqref="C1"/>
      <selection pane="bottomLeft" activeCell="A3" sqref="A3"/>
      <selection pane="bottomRight" activeCell="C2" sqref="C2:C51"/>
    </sheetView>
  </sheetViews>
  <sheetFormatPr defaultColWidth="9.28515625" defaultRowHeight="15"/>
  <cols>
    <col min="1" max="1" width="4.42578125" style="1" customWidth="1"/>
    <col min="2" max="2" width="15.28515625" style="1" customWidth="1"/>
    <col min="3" max="3" width="8" style="1" customWidth="1"/>
    <col min="4" max="4" width="9.7109375" style="1" customWidth="1"/>
    <col min="5" max="6" width="7.28515625" style="1" customWidth="1"/>
    <col min="7" max="7" width="9.7109375" style="1" customWidth="1"/>
    <col min="8" max="8" width="7.5703125" style="1" customWidth="1"/>
    <col min="9" max="14" width="9.7109375" style="1" customWidth="1"/>
    <col min="15" max="15" width="7.28515625" style="1" customWidth="1"/>
    <col min="16" max="16" width="7.7109375" style="1" customWidth="1"/>
    <col min="17" max="18" width="9.7109375" style="1" customWidth="1"/>
    <col min="19" max="25" width="8" style="1" customWidth="1"/>
    <col min="26" max="30" width="8.7109375" style="1" customWidth="1"/>
    <col min="31" max="31" width="9.7109375" style="1" customWidth="1"/>
    <col min="32" max="34" width="8.7109375" style="1" customWidth="1"/>
    <col min="35" max="35" width="8" style="1" customWidth="1"/>
    <col min="36" max="36" width="10.5703125" style="1" customWidth="1"/>
    <col min="37" max="37" width="8" style="15" customWidth="1"/>
    <col min="38" max="38" width="9.28515625" style="1"/>
    <col min="39" max="39" width="10.28515625" style="1" customWidth="1"/>
    <col min="40" max="16384" width="9.28515625" style="1"/>
  </cols>
  <sheetData>
    <row r="1" spans="1:39" s="94" customFormat="1" ht="30">
      <c r="A1" s="93" t="s">
        <v>70</v>
      </c>
      <c r="B1" s="93" t="s">
        <v>51</v>
      </c>
      <c r="C1" s="93" t="s">
        <v>50</v>
      </c>
      <c r="D1" s="93" t="s">
        <v>103</v>
      </c>
      <c r="E1" s="93">
        <v>2</v>
      </c>
      <c r="F1" s="93">
        <v>3</v>
      </c>
      <c r="G1" s="93">
        <v>4</v>
      </c>
      <c r="H1" s="93">
        <v>5</v>
      </c>
      <c r="I1" s="93">
        <v>6</v>
      </c>
      <c r="J1" s="93">
        <v>7</v>
      </c>
      <c r="K1" s="93">
        <v>8</v>
      </c>
      <c r="L1" s="93">
        <v>9</v>
      </c>
      <c r="M1" s="93">
        <v>10</v>
      </c>
      <c r="N1" s="93">
        <v>11</v>
      </c>
      <c r="O1" s="93">
        <v>12</v>
      </c>
      <c r="P1" s="93">
        <v>13</v>
      </c>
      <c r="Q1" s="93">
        <v>14</v>
      </c>
      <c r="R1" s="93">
        <v>15</v>
      </c>
      <c r="S1" s="93">
        <v>16</v>
      </c>
      <c r="T1" s="93">
        <v>17</v>
      </c>
      <c r="U1" s="93">
        <v>18</v>
      </c>
      <c r="V1" s="93">
        <v>19</v>
      </c>
      <c r="W1" s="93">
        <v>20</v>
      </c>
      <c r="X1" s="93">
        <v>21</v>
      </c>
      <c r="Y1" s="93">
        <v>22</v>
      </c>
      <c r="Z1" s="93">
        <v>23</v>
      </c>
      <c r="AA1" s="93">
        <v>24</v>
      </c>
      <c r="AB1" s="93">
        <v>25</v>
      </c>
      <c r="AC1" s="93">
        <v>26</v>
      </c>
      <c r="AD1" s="93">
        <v>27</v>
      </c>
      <c r="AE1" s="93">
        <v>28</v>
      </c>
      <c r="AF1" s="93">
        <v>29</v>
      </c>
      <c r="AG1" s="93">
        <v>30</v>
      </c>
      <c r="AH1" s="93">
        <v>31</v>
      </c>
      <c r="AI1" s="93" t="s">
        <v>52</v>
      </c>
      <c r="AJ1" s="93" t="s">
        <v>58</v>
      </c>
      <c r="AK1" s="36"/>
    </row>
    <row r="2" spans="1:39" ht="15" customHeight="1">
      <c r="A2" s="3">
        <v>1</v>
      </c>
      <c r="B2" s="2" t="s">
        <v>0</v>
      </c>
      <c r="C2" s="4">
        <v>18.600000000000001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>
        <v>7.3</v>
      </c>
      <c r="Z2" s="26"/>
      <c r="AA2" s="26"/>
      <c r="AB2" s="26"/>
      <c r="AC2" s="26"/>
      <c r="AD2" s="26"/>
      <c r="AE2" s="26"/>
      <c r="AF2" s="26"/>
      <c r="AG2" s="26"/>
      <c r="AH2" s="26"/>
      <c r="AI2" s="26">
        <f>SUM(D2:AH2)</f>
        <v>7.3</v>
      </c>
      <c r="AJ2" s="23">
        <f t="shared" ref="AJ2:AJ53" si="0">AI2/C2*100-100</f>
        <v>-60.752688172043015</v>
      </c>
      <c r="AK2" s="16"/>
      <c r="AM2" s="19"/>
    </row>
    <row r="3" spans="1:39" ht="15" customHeight="1">
      <c r="A3" s="3">
        <v>2</v>
      </c>
      <c r="B3" s="2" t="s">
        <v>1</v>
      </c>
      <c r="C3" s="4">
        <v>20.9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>
        <v>0.3</v>
      </c>
      <c r="Z3" s="26"/>
      <c r="AA3" s="26"/>
      <c r="AB3" s="26"/>
      <c r="AC3" s="26"/>
      <c r="AD3" s="26"/>
      <c r="AE3" s="26"/>
      <c r="AF3" s="26"/>
      <c r="AG3" s="26"/>
      <c r="AH3" s="26"/>
      <c r="AI3" s="26">
        <f t="shared" ref="AI3:AI51" si="1">SUM(D3:AH3)</f>
        <v>0.3</v>
      </c>
      <c r="AJ3" s="23">
        <f t="shared" si="0"/>
        <v>-98.564593301435409</v>
      </c>
      <c r="AK3" s="16"/>
      <c r="AM3" s="19"/>
    </row>
    <row r="4" spans="1:39" ht="15" customHeight="1">
      <c r="A4" s="3">
        <v>3</v>
      </c>
      <c r="B4" s="2" t="s">
        <v>2</v>
      </c>
      <c r="C4" s="4">
        <v>14.2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>
        <v>12.2</v>
      </c>
      <c r="Z4" s="26"/>
      <c r="AA4" s="26"/>
      <c r="AB4" s="26"/>
      <c r="AC4" s="26"/>
      <c r="AD4" s="26"/>
      <c r="AE4" s="26"/>
      <c r="AF4" s="26"/>
      <c r="AG4" s="26"/>
      <c r="AH4" s="26"/>
      <c r="AI4" s="26">
        <f t="shared" si="1"/>
        <v>12.2</v>
      </c>
      <c r="AJ4" s="23">
        <f t="shared" si="0"/>
        <v>-14.08450704225352</v>
      </c>
      <c r="AK4" s="16"/>
      <c r="AM4" s="19"/>
    </row>
    <row r="5" spans="1:39">
      <c r="A5" s="3">
        <v>4</v>
      </c>
      <c r="B5" s="2" t="s">
        <v>3</v>
      </c>
      <c r="C5" s="4">
        <v>7.6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>
        <v>0</v>
      </c>
      <c r="Z5" s="26"/>
      <c r="AA5" s="26"/>
      <c r="AB5" s="26"/>
      <c r="AC5" s="26"/>
      <c r="AD5" s="26"/>
      <c r="AE5" s="26"/>
      <c r="AF5" s="26"/>
      <c r="AG5" s="26"/>
      <c r="AH5" s="26"/>
      <c r="AI5" s="26">
        <f t="shared" si="1"/>
        <v>0</v>
      </c>
      <c r="AJ5" s="23">
        <f t="shared" si="0"/>
        <v>-100</v>
      </c>
      <c r="AK5" s="16"/>
      <c r="AM5" s="19"/>
    </row>
    <row r="6" spans="1:39">
      <c r="A6" s="3">
        <v>5</v>
      </c>
      <c r="B6" s="2" t="s">
        <v>4</v>
      </c>
      <c r="C6" s="4">
        <v>19.399999999999999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>
        <v>0.1</v>
      </c>
      <c r="Z6" s="26"/>
      <c r="AA6" s="26"/>
      <c r="AB6" s="26"/>
      <c r="AC6" s="26"/>
      <c r="AD6" s="26"/>
      <c r="AE6" s="26"/>
      <c r="AF6" s="26"/>
      <c r="AG6" s="26"/>
      <c r="AH6" s="26"/>
      <c r="AI6" s="26">
        <f t="shared" si="1"/>
        <v>0.1</v>
      </c>
      <c r="AJ6" s="23">
        <f t="shared" si="0"/>
        <v>-99.484536082474222</v>
      </c>
      <c r="AK6" s="16"/>
      <c r="AM6" s="19"/>
    </row>
    <row r="7" spans="1:39">
      <c r="A7" s="3">
        <v>6</v>
      </c>
      <c r="B7" s="2" t="s">
        <v>5</v>
      </c>
      <c r="C7" s="4">
        <v>16.8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>
        <v>1.9</v>
      </c>
      <c r="Z7" s="26"/>
      <c r="AA7" s="26"/>
      <c r="AB7" s="26"/>
      <c r="AC7" s="26"/>
      <c r="AD7" s="26"/>
      <c r="AE7" s="26"/>
      <c r="AF7" s="26"/>
      <c r="AG7" s="26"/>
      <c r="AH7" s="26"/>
      <c r="AI7" s="26">
        <f t="shared" si="1"/>
        <v>1.9</v>
      </c>
      <c r="AJ7" s="23">
        <f t="shared" si="0"/>
        <v>-88.69047619047619</v>
      </c>
      <c r="AK7" s="16"/>
      <c r="AM7" s="19"/>
    </row>
    <row r="8" spans="1:39">
      <c r="A8" s="3">
        <v>7</v>
      </c>
      <c r="B8" s="2" t="s">
        <v>6</v>
      </c>
      <c r="C8" s="4">
        <v>17.3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>
        <v>11.1</v>
      </c>
      <c r="Z8" s="26"/>
      <c r="AA8" s="26"/>
      <c r="AB8" s="26"/>
      <c r="AC8" s="26"/>
      <c r="AD8" s="26"/>
      <c r="AE8" s="26"/>
      <c r="AF8" s="26"/>
      <c r="AG8" s="26"/>
      <c r="AH8" s="26"/>
      <c r="AI8" s="26">
        <f t="shared" si="1"/>
        <v>11.1</v>
      </c>
      <c r="AJ8" s="23">
        <f t="shared" si="0"/>
        <v>-35.838150289017349</v>
      </c>
      <c r="AK8" s="16"/>
      <c r="AM8" s="19"/>
    </row>
    <row r="9" spans="1:39">
      <c r="A9" s="3">
        <v>8</v>
      </c>
      <c r="B9" s="2" t="s">
        <v>7</v>
      </c>
      <c r="C9" s="4">
        <v>32</v>
      </c>
      <c r="D9" s="26"/>
      <c r="E9" s="26"/>
      <c r="F9" s="26"/>
      <c r="G9" s="26">
        <v>0.2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>
        <v>0.9</v>
      </c>
      <c r="Z9" s="26"/>
      <c r="AA9" s="26"/>
      <c r="AB9" s="26"/>
      <c r="AC9" s="26"/>
      <c r="AD9" s="26"/>
      <c r="AE9" s="26"/>
      <c r="AF9" s="26"/>
      <c r="AG9" s="26"/>
      <c r="AH9" s="26"/>
      <c r="AI9" s="26">
        <f t="shared" si="1"/>
        <v>1.1000000000000001</v>
      </c>
      <c r="AJ9" s="23">
        <f t="shared" si="0"/>
        <v>-96.5625</v>
      </c>
      <c r="AK9" s="16"/>
      <c r="AM9" s="19"/>
    </row>
    <row r="10" spans="1:39">
      <c r="A10" s="3">
        <v>9</v>
      </c>
      <c r="B10" s="2" t="s">
        <v>8</v>
      </c>
      <c r="C10" s="4">
        <v>13.3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>
        <v>0</v>
      </c>
      <c r="Z10" s="26"/>
      <c r="AA10" s="26"/>
      <c r="AB10" s="26"/>
      <c r="AC10" s="26"/>
      <c r="AD10" s="26"/>
      <c r="AE10" s="26"/>
      <c r="AF10" s="26"/>
      <c r="AG10" s="26"/>
      <c r="AH10" s="26"/>
      <c r="AI10" s="26">
        <f t="shared" si="1"/>
        <v>0</v>
      </c>
      <c r="AJ10" s="23">
        <f t="shared" si="0"/>
        <v>-100</v>
      </c>
      <c r="AK10" s="16"/>
      <c r="AM10" s="19"/>
    </row>
    <row r="11" spans="1:39">
      <c r="A11" s="3">
        <v>10</v>
      </c>
      <c r="B11" s="2" t="s">
        <v>9</v>
      </c>
      <c r="C11" s="4">
        <v>14.4</v>
      </c>
      <c r="D11" s="26"/>
      <c r="E11" s="26"/>
      <c r="F11" s="26">
        <v>0.2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>
        <v>3.9</v>
      </c>
      <c r="Z11" s="26"/>
      <c r="AA11" s="26"/>
      <c r="AB11" s="26"/>
      <c r="AC11" s="26"/>
      <c r="AD11" s="26"/>
      <c r="AE11" s="26"/>
      <c r="AF11" s="26"/>
      <c r="AG11" s="26"/>
      <c r="AH11" s="26"/>
      <c r="AI11" s="26">
        <f t="shared" si="1"/>
        <v>4.0999999999999996</v>
      </c>
      <c r="AJ11" s="23">
        <f t="shared" si="0"/>
        <v>-71.527777777777771</v>
      </c>
      <c r="AK11" s="16"/>
      <c r="AM11" s="19"/>
    </row>
    <row r="12" spans="1:39">
      <c r="A12" s="3">
        <v>11</v>
      </c>
      <c r="B12" s="2" t="s">
        <v>10</v>
      </c>
      <c r="C12" s="4">
        <v>18.899999999999999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>
        <v>0.3</v>
      </c>
      <c r="Z12" s="26"/>
      <c r="AA12" s="26"/>
      <c r="AB12" s="26"/>
      <c r="AC12" s="26"/>
      <c r="AD12" s="26"/>
      <c r="AE12" s="26"/>
      <c r="AF12" s="26"/>
      <c r="AG12" s="26"/>
      <c r="AH12" s="26"/>
      <c r="AI12" s="26">
        <f t="shared" si="1"/>
        <v>0.3</v>
      </c>
      <c r="AJ12" s="23">
        <f t="shared" si="0"/>
        <v>-98.412698412698418</v>
      </c>
      <c r="AK12" s="16"/>
      <c r="AM12" s="19"/>
    </row>
    <row r="13" spans="1:39">
      <c r="A13" s="3">
        <v>12</v>
      </c>
      <c r="B13" s="2" t="s">
        <v>11</v>
      </c>
      <c r="C13" s="4">
        <v>12.6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>
        <v>0.7</v>
      </c>
      <c r="Z13" s="26"/>
      <c r="AA13" s="26"/>
      <c r="AB13" s="26"/>
      <c r="AC13" s="26"/>
      <c r="AD13" s="26"/>
      <c r="AE13" s="26"/>
      <c r="AF13" s="26"/>
      <c r="AG13" s="26"/>
      <c r="AH13" s="26"/>
      <c r="AI13" s="26">
        <f t="shared" si="1"/>
        <v>0.7</v>
      </c>
      <c r="AJ13" s="23">
        <f t="shared" si="0"/>
        <v>-94.444444444444443</v>
      </c>
      <c r="AK13" s="16"/>
      <c r="AM13" s="19"/>
    </row>
    <row r="14" spans="1:39">
      <c r="A14" s="3">
        <v>13</v>
      </c>
      <c r="B14" s="2" t="s">
        <v>12</v>
      </c>
      <c r="C14" s="4">
        <v>9.8000000000000007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>
        <v>0</v>
      </c>
      <c r="Z14" s="26"/>
      <c r="AA14" s="26"/>
      <c r="AB14" s="26"/>
      <c r="AC14" s="26"/>
      <c r="AD14" s="26"/>
      <c r="AE14" s="26"/>
      <c r="AF14" s="26"/>
      <c r="AG14" s="26"/>
      <c r="AH14" s="26"/>
      <c r="AI14" s="26">
        <f t="shared" si="1"/>
        <v>0</v>
      </c>
      <c r="AJ14" s="23">
        <f t="shared" si="0"/>
        <v>-100</v>
      </c>
      <c r="AK14" s="16"/>
      <c r="AM14" s="19"/>
    </row>
    <row r="15" spans="1:39">
      <c r="A15" s="3">
        <v>14</v>
      </c>
      <c r="B15" s="2" t="s">
        <v>13</v>
      </c>
      <c r="C15" s="4">
        <v>7.6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>
        <v>0.1</v>
      </c>
      <c r="Z15" s="26"/>
      <c r="AA15" s="26"/>
      <c r="AB15" s="26"/>
      <c r="AC15" s="26"/>
      <c r="AD15" s="26"/>
      <c r="AE15" s="26"/>
      <c r="AF15" s="26"/>
      <c r="AG15" s="26"/>
      <c r="AH15" s="26"/>
      <c r="AI15" s="26">
        <f t="shared" si="1"/>
        <v>0.1</v>
      </c>
      <c r="AJ15" s="23">
        <f t="shared" si="0"/>
        <v>-98.684210526315795</v>
      </c>
      <c r="AK15" s="16"/>
      <c r="AM15" s="19"/>
    </row>
    <row r="16" spans="1:39">
      <c r="A16" s="3">
        <v>15</v>
      </c>
      <c r="B16" s="2" t="s">
        <v>14</v>
      </c>
      <c r="C16" s="4">
        <v>10.6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>
        <v>0</v>
      </c>
      <c r="Z16" s="26"/>
      <c r="AA16" s="26"/>
      <c r="AB16" s="26"/>
      <c r="AC16" s="26"/>
      <c r="AD16" s="26"/>
      <c r="AE16" s="26"/>
      <c r="AF16" s="26"/>
      <c r="AG16" s="26"/>
      <c r="AH16" s="26"/>
      <c r="AI16" s="26">
        <f t="shared" si="1"/>
        <v>0</v>
      </c>
      <c r="AJ16" s="23">
        <f t="shared" si="0"/>
        <v>-100</v>
      </c>
      <c r="AK16" s="16"/>
      <c r="AM16" s="19"/>
    </row>
    <row r="17" spans="1:39" ht="15" customHeight="1">
      <c r="A17" s="3">
        <v>16</v>
      </c>
      <c r="B17" s="2" t="s">
        <v>15</v>
      </c>
      <c r="C17" s="4">
        <v>19.2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>
        <v>1.5</v>
      </c>
      <c r="Z17" s="26"/>
      <c r="AA17" s="26"/>
      <c r="AB17" s="26"/>
      <c r="AC17" s="26"/>
      <c r="AD17" s="26"/>
      <c r="AE17" s="26"/>
      <c r="AF17" s="26"/>
      <c r="AG17" s="26"/>
      <c r="AH17" s="26"/>
      <c r="AI17" s="26">
        <f t="shared" si="1"/>
        <v>1.5</v>
      </c>
      <c r="AJ17" s="23">
        <f t="shared" si="0"/>
        <v>-92.1875</v>
      </c>
      <c r="AK17" s="16"/>
      <c r="AM17" s="19"/>
    </row>
    <row r="18" spans="1:39" ht="15" customHeight="1">
      <c r="A18" s="3">
        <v>17</v>
      </c>
      <c r="B18" s="2" t="s">
        <v>16</v>
      </c>
      <c r="C18" s="4">
        <v>6.9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>
        <v>11.1</v>
      </c>
      <c r="Z18" s="26"/>
      <c r="AA18" s="26"/>
      <c r="AB18" s="26"/>
      <c r="AC18" s="26"/>
      <c r="AD18" s="26"/>
      <c r="AE18" s="26"/>
      <c r="AF18" s="26"/>
      <c r="AG18" s="26"/>
      <c r="AH18" s="26"/>
      <c r="AI18" s="26">
        <f t="shared" si="1"/>
        <v>11.1</v>
      </c>
      <c r="AJ18" s="23">
        <f t="shared" si="0"/>
        <v>60.869565217391283</v>
      </c>
      <c r="AK18" s="16"/>
      <c r="AM18" s="19"/>
    </row>
    <row r="19" spans="1:39">
      <c r="A19" s="3">
        <v>18</v>
      </c>
      <c r="B19" s="2" t="s">
        <v>17</v>
      </c>
      <c r="C19" s="4">
        <v>12.2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>
        <v>0.9</v>
      </c>
      <c r="Z19" s="26"/>
      <c r="AA19" s="26"/>
      <c r="AB19" s="26"/>
      <c r="AC19" s="26"/>
      <c r="AD19" s="26"/>
      <c r="AE19" s="26"/>
      <c r="AF19" s="26"/>
      <c r="AG19" s="26"/>
      <c r="AH19" s="26"/>
      <c r="AI19" s="26">
        <f t="shared" si="1"/>
        <v>0.9</v>
      </c>
      <c r="AJ19" s="23">
        <f t="shared" si="0"/>
        <v>-92.622950819672127</v>
      </c>
      <c r="AK19" s="16"/>
      <c r="AM19" s="19"/>
    </row>
    <row r="20" spans="1:39">
      <c r="A20" s="3">
        <v>19</v>
      </c>
      <c r="B20" s="2" t="s">
        <v>18</v>
      </c>
      <c r="C20" s="4">
        <v>10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>
        <v>23.4</v>
      </c>
      <c r="Z20" s="26"/>
      <c r="AA20" s="26"/>
      <c r="AB20" s="26"/>
      <c r="AC20" s="26"/>
      <c r="AD20" s="26"/>
      <c r="AE20" s="26"/>
      <c r="AF20" s="26"/>
      <c r="AG20" s="26"/>
      <c r="AH20" s="26"/>
      <c r="AI20" s="26">
        <f t="shared" si="1"/>
        <v>23.4</v>
      </c>
      <c r="AJ20" s="23">
        <f t="shared" si="0"/>
        <v>134</v>
      </c>
      <c r="AK20" s="16"/>
      <c r="AM20" s="19"/>
    </row>
    <row r="21" spans="1:39">
      <c r="A21" s="3">
        <v>20</v>
      </c>
      <c r="B21" s="2" t="s">
        <v>19</v>
      </c>
      <c r="C21" s="4">
        <v>9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>
        <v>2.5</v>
      </c>
      <c r="Z21" s="26"/>
      <c r="AA21" s="26"/>
      <c r="AB21" s="26"/>
      <c r="AC21" s="26"/>
      <c r="AD21" s="26"/>
      <c r="AE21" s="26"/>
      <c r="AF21" s="26"/>
      <c r="AG21" s="26"/>
      <c r="AH21" s="26"/>
      <c r="AI21" s="26">
        <f t="shared" si="1"/>
        <v>2.5</v>
      </c>
      <c r="AJ21" s="23">
        <f t="shared" si="0"/>
        <v>-72.222222222222229</v>
      </c>
      <c r="AK21" s="16"/>
      <c r="AM21" s="19"/>
    </row>
    <row r="22" spans="1:39">
      <c r="A22" s="3">
        <v>21</v>
      </c>
      <c r="B22" s="2" t="s">
        <v>20</v>
      </c>
      <c r="C22" s="4">
        <v>8.6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>
        <v>1.3</v>
      </c>
      <c r="Z22" s="26"/>
      <c r="AA22" s="26"/>
      <c r="AB22" s="26"/>
      <c r="AC22" s="26"/>
      <c r="AD22" s="26"/>
      <c r="AE22" s="26"/>
      <c r="AF22" s="26"/>
      <c r="AG22" s="26"/>
      <c r="AH22" s="26"/>
      <c r="AI22" s="26">
        <f t="shared" si="1"/>
        <v>1.3</v>
      </c>
      <c r="AJ22" s="23">
        <f t="shared" si="0"/>
        <v>-84.883720930232556</v>
      </c>
      <c r="AK22" s="16"/>
      <c r="AM22" s="19"/>
    </row>
    <row r="23" spans="1:39">
      <c r="A23" s="3">
        <v>22</v>
      </c>
      <c r="B23" s="2" t="s">
        <v>21</v>
      </c>
      <c r="C23" s="4">
        <v>15.8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>
        <v>7.2</v>
      </c>
      <c r="Z23" s="26"/>
      <c r="AA23" s="26"/>
      <c r="AB23" s="26"/>
      <c r="AC23" s="26"/>
      <c r="AD23" s="26"/>
      <c r="AE23" s="26"/>
      <c r="AF23" s="26"/>
      <c r="AG23" s="26"/>
      <c r="AH23" s="26"/>
      <c r="AI23" s="26">
        <f t="shared" si="1"/>
        <v>7.2</v>
      </c>
      <c r="AJ23" s="23">
        <f t="shared" si="0"/>
        <v>-54.430379746835442</v>
      </c>
      <c r="AK23" s="16"/>
      <c r="AM23" s="19"/>
    </row>
    <row r="24" spans="1:39">
      <c r="A24" s="3">
        <v>23</v>
      </c>
      <c r="B24" s="2" t="s">
        <v>22</v>
      </c>
      <c r="C24" s="4">
        <v>8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>
        <v>8.9</v>
      </c>
      <c r="Z24" s="26"/>
      <c r="AA24" s="26"/>
      <c r="AB24" s="26"/>
      <c r="AC24" s="26"/>
      <c r="AD24" s="26"/>
      <c r="AE24" s="26"/>
      <c r="AF24" s="26"/>
      <c r="AG24" s="26"/>
      <c r="AH24" s="26"/>
      <c r="AI24" s="26">
        <f t="shared" si="1"/>
        <v>8.9</v>
      </c>
      <c r="AJ24" s="23">
        <f t="shared" si="0"/>
        <v>11.25</v>
      </c>
      <c r="AK24" s="16"/>
      <c r="AM24" s="19"/>
    </row>
    <row r="25" spans="1:39" ht="15" customHeight="1">
      <c r="A25" s="3">
        <v>24</v>
      </c>
      <c r="B25" s="2" t="s">
        <v>23</v>
      </c>
      <c r="C25" s="4">
        <v>6.9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>
        <v>1.6</v>
      </c>
      <c r="Z25" s="26"/>
      <c r="AA25" s="26"/>
      <c r="AB25" s="26"/>
      <c r="AC25" s="26"/>
      <c r="AD25" s="26"/>
      <c r="AE25" s="26"/>
      <c r="AF25" s="26"/>
      <c r="AG25" s="26"/>
      <c r="AH25" s="26"/>
      <c r="AI25" s="26">
        <f t="shared" si="1"/>
        <v>1.6</v>
      </c>
      <c r="AJ25" s="23">
        <f t="shared" si="0"/>
        <v>-76.811594202898547</v>
      </c>
      <c r="AK25" s="16"/>
      <c r="AM25" s="19"/>
    </row>
    <row r="26" spans="1:39">
      <c r="A26" s="3">
        <v>25</v>
      </c>
      <c r="B26" s="2" t="s">
        <v>24</v>
      </c>
      <c r="C26" s="4">
        <v>10.6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>
        <v>0.3</v>
      </c>
      <c r="Z26" s="26"/>
      <c r="AA26" s="26"/>
      <c r="AB26" s="26"/>
      <c r="AC26" s="26"/>
      <c r="AD26" s="26"/>
      <c r="AE26" s="26"/>
      <c r="AF26" s="26"/>
      <c r="AG26" s="26"/>
      <c r="AH26" s="26"/>
      <c r="AI26" s="26">
        <f t="shared" si="1"/>
        <v>0.3</v>
      </c>
      <c r="AJ26" s="23">
        <f t="shared" si="0"/>
        <v>-97.169811320754718</v>
      </c>
      <c r="AK26" s="16"/>
      <c r="AM26" s="19"/>
    </row>
    <row r="27" spans="1:39">
      <c r="A27" s="3">
        <v>26</v>
      </c>
      <c r="B27" s="2" t="s">
        <v>25</v>
      </c>
      <c r="C27" s="4">
        <v>14.5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>
        <v>6.1</v>
      </c>
      <c r="Z27" s="26"/>
      <c r="AA27" s="26"/>
      <c r="AB27" s="26"/>
      <c r="AC27" s="26"/>
      <c r="AD27" s="26"/>
      <c r="AE27" s="26"/>
      <c r="AF27" s="26"/>
      <c r="AG27" s="26"/>
      <c r="AH27" s="26"/>
      <c r="AI27" s="26">
        <f t="shared" si="1"/>
        <v>6.1</v>
      </c>
      <c r="AJ27" s="23">
        <f t="shared" si="0"/>
        <v>-57.931034482758626</v>
      </c>
      <c r="AK27" s="16"/>
      <c r="AM27" s="19"/>
    </row>
    <row r="28" spans="1:39" s="52" customFormat="1">
      <c r="A28" s="47">
        <v>27</v>
      </c>
      <c r="B28" s="48" t="s">
        <v>26</v>
      </c>
      <c r="C28" s="4">
        <v>17.7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>
        <v>0.9</v>
      </c>
      <c r="Z28" s="26"/>
      <c r="AA28" s="26"/>
      <c r="AB28" s="26"/>
      <c r="AC28" s="26"/>
      <c r="AD28" s="26"/>
      <c r="AE28" s="26"/>
      <c r="AF28" s="26"/>
      <c r="AG28" s="26"/>
      <c r="AH28" s="26"/>
      <c r="AI28" s="26">
        <f t="shared" si="1"/>
        <v>0.9</v>
      </c>
      <c r="AJ28" s="50">
        <f t="shared" si="0"/>
        <v>-94.915254237288138</v>
      </c>
      <c r="AK28" s="51"/>
      <c r="AM28" s="19"/>
    </row>
    <row r="29" spans="1:39">
      <c r="A29" s="3">
        <v>28</v>
      </c>
      <c r="B29" s="2" t="s">
        <v>27</v>
      </c>
      <c r="C29" s="4">
        <v>11.2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>
        <v>0.1</v>
      </c>
      <c r="Z29" s="26"/>
      <c r="AA29" s="26"/>
      <c r="AB29" s="26"/>
      <c r="AC29" s="26"/>
      <c r="AD29" s="26"/>
      <c r="AE29" s="26"/>
      <c r="AF29" s="26"/>
      <c r="AG29" s="26"/>
      <c r="AH29" s="26"/>
      <c r="AI29" s="26">
        <f t="shared" si="1"/>
        <v>0.1</v>
      </c>
      <c r="AJ29" s="23">
        <f t="shared" si="0"/>
        <v>-99.107142857142861</v>
      </c>
      <c r="AK29" s="16"/>
      <c r="AM29" s="19"/>
    </row>
    <row r="30" spans="1:39">
      <c r="A30" s="3">
        <v>29</v>
      </c>
      <c r="B30" s="2" t="s">
        <v>28</v>
      </c>
      <c r="C30" s="4">
        <v>32.6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>
        <v>0.2</v>
      </c>
      <c r="Z30" s="26"/>
      <c r="AA30" s="26"/>
      <c r="AB30" s="26"/>
      <c r="AC30" s="26"/>
      <c r="AD30" s="26"/>
      <c r="AE30" s="26"/>
      <c r="AF30" s="26"/>
      <c r="AG30" s="26"/>
      <c r="AH30" s="26"/>
      <c r="AI30" s="26">
        <f t="shared" si="1"/>
        <v>0.2</v>
      </c>
      <c r="AJ30" s="23">
        <f t="shared" si="0"/>
        <v>-99.386503067484668</v>
      </c>
      <c r="AK30" s="16"/>
      <c r="AM30" s="19"/>
    </row>
    <row r="31" spans="1:39">
      <c r="A31" s="3">
        <v>30</v>
      </c>
      <c r="B31" s="2" t="s">
        <v>29</v>
      </c>
      <c r="C31" s="4">
        <v>15.1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>
        <v>2.2999999999999998</v>
      </c>
      <c r="Z31" s="26"/>
      <c r="AA31" s="26"/>
      <c r="AB31" s="26"/>
      <c r="AC31" s="26"/>
      <c r="AD31" s="26"/>
      <c r="AE31" s="26"/>
      <c r="AF31" s="26"/>
      <c r="AG31" s="26"/>
      <c r="AH31" s="26"/>
      <c r="AI31" s="26">
        <f t="shared" si="1"/>
        <v>2.2999999999999998</v>
      </c>
      <c r="AJ31" s="23">
        <f t="shared" si="0"/>
        <v>-84.768211920529808</v>
      </c>
      <c r="AK31" s="16"/>
      <c r="AM31" s="19"/>
    </row>
    <row r="32" spans="1:39">
      <c r="A32" s="3">
        <v>31</v>
      </c>
      <c r="B32" s="2" t="s">
        <v>30</v>
      </c>
      <c r="C32" s="4">
        <v>14.1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>
        <v>1.6</v>
      </c>
      <c r="Z32" s="26"/>
      <c r="AA32" s="26"/>
      <c r="AB32" s="26"/>
      <c r="AC32" s="26"/>
      <c r="AD32" s="26"/>
      <c r="AE32" s="26"/>
      <c r="AF32" s="26"/>
      <c r="AG32" s="26"/>
      <c r="AH32" s="26"/>
      <c r="AI32" s="26">
        <f t="shared" si="1"/>
        <v>1.6</v>
      </c>
      <c r="AJ32" s="23">
        <f t="shared" si="0"/>
        <v>-88.652482269503551</v>
      </c>
      <c r="AK32" s="16"/>
      <c r="AM32" s="19"/>
    </row>
    <row r="33" spans="1:39" ht="15" customHeight="1">
      <c r="A33" s="3">
        <v>32</v>
      </c>
      <c r="B33" s="2" t="s">
        <v>31</v>
      </c>
      <c r="C33" s="4">
        <v>14.2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>
        <v>11</v>
      </c>
      <c r="Z33" s="26"/>
      <c r="AA33" s="26"/>
      <c r="AB33" s="26"/>
      <c r="AC33" s="26"/>
      <c r="AD33" s="26"/>
      <c r="AE33" s="26"/>
      <c r="AF33" s="26"/>
      <c r="AG33" s="26"/>
      <c r="AH33" s="26"/>
      <c r="AI33" s="26">
        <f t="shared" si="1"/>
        <v>11</v>
      </c>
      <c r="AJ33" s="23">
        <f t="shared" si="0"/>
        <v>-22.535211267605632</v>
      </c>
      <c r="AK33" s="16"/>
      <c r="AM33" s="19"/>
    </row>
    <row r="34" spans="1:39">
      <c r="A34" s="3">
        <v>33</v>
      </c>
      <c r="B34" s="2" t="s">
        <v>32</v>
      </c>
      <c r="C34" s="4">
        <v>10.4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>
        <v>0</v>
      </c>
      <c r="Z34" s="26"/>
      <c r="AA34" s="26"/>
      <c r="AB34" s="26"/>
      <c r="AC34" s="26"/>
      <c r="AD34" s="26"/>
      <c r="AE34" s="26"/>
      <c r="AF34" s="26"/>
      <c r="AG34" s="26"/>
      <c r="AH34" s="26"/>
      <c r="AI34" s="26">
        <f t="shared" si="1"/>
        <v>0</v>
      </c>
      <c r="AJ34" s="23">
        <f t="shared" si="0"/>
        <v>-100</v>
      </c>
      <c r="AK34" s="16"/>
      <c r="AM34" s="19"/>
    </row>
    <row r="35" spans="1:39" ht="15" customHeight="1">
      <c r="A35" s="3">
        <v>34</v>
      </c>
      <c r="B35" s="2" t="s">
        <v>33</v>
      </c>
      <c r="C35" s="4">
        <v>22.6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>
        <v>0.2</v>
      </c>
      <c r="Z35" s="26"/>
      <c r="AA35" s="26"/>
      <c r="AB35" s="26"/>
      <c r="AC35" s="26"/>
      <c r="AD35" s="26"/>
      <c r="AE35" s="26"/>
      <c r="AF35" s="26"/>
      <c r="AG35" s="26"/>
      <c r="AH35" s="26"/>
      <c r="AI35" s="26">
        <f t="shared" si="1"/>
        <v>0.2</v>
      </c>
      <c r="AJ35" s="23">
        <f t="shared" si="0"/>
        <v>-99.115044247787608</v>
      </c>
      <c r="AK35" s="16"/>
      <c r="AM35" s="19"/>
    </row>
    <row r="36" spans="1:39" ht="15" customHeight="1">
      <c r="A36" s="3">
        <v>35</v>
      </c>
      <c r="B36" s="2" t="s">
        <v>34</v>
      </c>
      <c r="C36" s="4">
        <v>16.100000000000001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>
        <v>0</v>
      </c>
      <c r="Z36" s="26"/>
      <c r="AA36" s="26"/>
      <c r="AB36" s="26"/>
      <c r="AC36" s="26"/>
      <c r="AD36" s="26"/>
      <c r="AE36" s="26"/>
      <c r="AF36" s="26"/>
      <c r="AG36" s="26"/>
      <c r="AH36" s="26"/>
      <c r="AI36" s="26">
        <f t="shared" si="1"/>
        <v>0</v>
      </c>
      <c r="AJ36" s="23">
        <f t="shared" si="0"/>
        <v>-100</v>
      </c>
      <c r="AK36" s="16"/>
      <c r="AM36" s="19"/>
    </row>
    <row r="37" spans="1:39" ht="15" customHeight="1">
      <c r="A37" s="3">
        <v>36</v>
      </c>
      <c r="B37" s="2" t="s">
        <v>35</v>
      </c>
      <c r="C37" s="4">
        <v>17.5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>
        <v>1.1000000000000001</v>
      </c>
      <c r="Z37" s="26"/>
      <c r="AA37" s="26"/>
      <c r="AB37" s="26"/>
      <c r="AC37" s="26"/>
      <c r="AD37" s="26"/>
      <c r="AE37" s="26"/>
      <c r="AF37" s="26"/>
      <c r="AG37" s="26"/>
      <c r="AH37" s="26"/>
      <c r="AI37" s="26">
        <f t="shared" si="1"/>
        <v>1.1000000000000001</v>
      </c>
      <c r="AJ37" s="23">
        <f t="shared" si="0"/>
        <v>-93.714285714285708</v>
      </c>
      <c r="AK37" s="16"/>
      <c r="AM37" s="19"/>
    </row>
    <row r="38" spans="1:39" ht="15" customHeight="1">
      <c r="A38" s="3">
        <v>37</v>
      </c>
      <c r="B38" s="2" t="s">
        <v>36</v>
      </c>
      <c r="C38" s="4">
        <v>10.1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>
        <v>0.1</v>
      </c>
      <c r="Z38" s="26"/>
      <c r="AA38" s="26"/>
      <c r="AB38" s="26"/>
      <c r="AC38" s="26"/>
      <c r="AD38" s="26"/>
      <c r="AE38" s="26"/>
      <c r="AF38" s="26"/>
      <c r="AG38" s="26"/>
      <c r="AH38" s="26"/>
      <c r="AI38" s="26">
        <f t="shared" si="1"/>
        <v>0.1</v>
      </c>
      <c r="AJ38" s="23">
        <f t="shared" si="0"/>
        <v>-99.009900990099013</v>
      </c>
      <c r="AK38" s="16"/>
      <c r="AM38" s="19"/>
    </row>
    <row r="39" spans="1:39">
      <c r="A39" s="3">
        <v>38</v>
      </c>
      <c r="B39" s="2" t="s">
        <v>37</v>
      </c>
      <c r="C39" s="4">
        <v>11.4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>
        <v>0</v>
      </c>
      <c r="Z39" s="26"/>
      <c r="AA39" s="26"/>
      <c r="AB39" s="26"/>
      <c r="AC39" s="26"/>
      <c r="AD39" s="26"/>
      <c r="AE39" s="26"/>
      <c r="AF39" s="26"/>
      <c r="AG39" s="26"/>
      <c r="AH39" s="26"/>
      <c r="AI39" s="26">
        <f t="shared" si="1"/>
        <v>0</v>
      </c>
      <c r="AJ39" s="23">
        <f t="shared" si="0"/>
        <v>-100</v>
      </c>
      <c r="AK39" s="16"/>
      <c r="AM39" s="19"/>
    </row>
    <row r="40" spans="1:39">
      <c r="A40" s="3">
        <v>39</v>
      </c>
      <c r="B40" s="2" t="s">
        <v>38</v>
      </c>
      <c r="C40" s="4">
        <v>15.6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>
        <v>3.5</v>
      </c>
      <c r="Z40" s="26"/>
      <c r="AA40" s="26"/>
      <c r="AB40" s="26"/>
      <c r="AC40" s="26"/>
      <c r="AD40" s="26"/>
      <c r="AE40" s="26"/>
      <c r="AF40" s="26"/>
      <c r="AG40" s="26"/>
      <c r="AH40" s="26"/>
      <c r="AI40" s="26">
        <f t="shared" si="1"/>
        <v>3.5</v>
      </c>
      <c r="AJ40" s="23">
        <f t="shared" si="0"/>
        <v>-77.564102564102569</v>
      </c>
      <c r="AK40" s="16"/>
      <c r="AM40" s="19"/>
    </row>
    <row r="41" spans="1:39">
      <c r="A41" s="3">
        <v>40</v>
      </c>
      <c r="B41" s="2" t="s">
        <v>39</v>
      </c>
      <c r="C41" s="4">
        <v>16.399999999999999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>
        <v>12.8</v>
      </c>
      <c r="Z41" s="26"/>
      <c r="AA41" s="26"/>
      <c r="AB41" s="26"/>
      <c r="AC41" s="26"/>
      <c r="AD41" s="26"/>
      <c r="AE41" s="26"/>
      <c r="AF41" s="26"/>
      <c r="AG41" s="26"/>
      <c r="AH41" s="26"/>
      <c r="AI41" s="26">
        <f t="shared" si="1"/>
        <v>12.8</v>
      </c>
      <c r="AJ41" s="23">
        <f t="shared" si="0"/>
        <v>-21.951219512195109</v>
      </c>
      <c r="AK41" s="16"/>
      <c r="AM41" s="19"/>
    </row>
    <row r="42" spans="1:39">
      <c r="A42" s="3">
        <v>41</v>
      </c>
      <c r="B42" s="2" t="s">
        <v>40</v>
      </c>
      <c r="C42" s="4">
        <v>25.3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>
        <v>3.8</v>
      </c>
      <c r="Z42" s="26"/>
      <c r="AA42" s="26"/>
      <c r="AB42" s="26"/>
      <c r="AC42" s="26"/>
      <c r="AD42" s="26"/>
      <c r="AE42" s="26"/>
      <c r="AF42" s="26"/>
      <c r="AG42" s="26"/>
      <c r="AH42" s="26"/>
      <c r="AI42" s="26">
        <f t="shared" si="1"/>
        <v>3.8</v>
      </c>
      <c r="AJ42" s="23">
        <f t="shared" si="0"/>
        <v>-84.980237154150203</v>
      </c>
      <c r="AK42" s="16"/>
      <c r="AM42" s="19"/>
    </row>
    <row r="43" spans="1:39">
      <c r="A43" s="3">
        <v>42</v>
      </c>
      <c r="B43" s="2" t="s">
        <v>41</v>
      </c>
      <c r="C43" s="4">
        <v>13.7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>
        <v>3.6</v>
      </c>
      <c r="Z43" s="26"/>
      <c r="AA43" s="26"/>
      <c r="AB43" s="26"/>
      <c r="AC43" s="26"/>
      <c r="AD43" s="26"/>
      <c r="AE43" s="26"/>
      <c r="AF43" s="26"/>
      <c r="AG43" s="26"/>
      <c r="AH43" s="26"/>
      <c r="AI43" s="26">
        <f t="shared" si="1"/>
        <v>3.6</v>
      </c>
      <c r="AJ43" s="23">
        <f t="shared" si="0"/>
        <v>-73.722627737226276</v>
      </c>
      <c r="AK43" s="16"/>
      <c r="AM43" s="19"/>
    </row>
    <row r="44" spans="1:39">
      <c r="A44" s="3">
        <v>43</v>
      </c>
      <c r="B44" s="2" t="s">
        <v>42</v>
      </c>
      <c r="C44" s="4">
        <v>13.1</v>
      </c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>
        <v>2.1</v>
      </c>
      <c r="Z44" s="26"/>
      <c r="AA44" s="26"/>
      <c r="AB44" s="26"/>
      <c r="AC44" s="26"/>
      <c r="AD44" s="26"/>
      <c r="AE44" s="26"/>
      <c r="AF44" s="26"/>
      <c r="AG44" s="26"/>
      <c r="AH44" s="26"/>
      <c r="AI44" s="26">
        <f t="shared" si="1"/>
        <v>2.1</v>
      </c>
      <c r="AJ44" s="23">
        <f t="shared" si="0"/>
        <v>-83.969465648854964</v>
      </c>
      <c r="AK44" s="16"/>
      <c r="AM44" s="19"/>
    </row>
    <row r="45" spans="1:39">
      <c r="A45" s="3">
        <v>44</v>
      </c>
      <c r="B45" s="2" t="s">
        <v>43</v>
      </c>
      <c r="C45" s="4">
        <v>17.399999999999999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>
        <v>0</v>
      </c>
      <c r="Z45" s="26"/>
      <c r="AA45" s="26"/>
      <c r="AB45" s="26"/>
      <c r="AC45" s="26"/>
      <c r="AD45" s="26"/>
      <c r="AE45" s="26"/>
      <c r="AF45" s="26"/>
      <c r="AG45" s="26"/>
      <c r="AH45" s="26"/>
      <c r="AI45" s="26">
        <f t="shared" si="1"/>
        <v>0</v>
      </c>
      <c r="AJ45" s="23">
        <f t="shared" si="0"/>
        <v>-100</v>
      </c>
      <c r="AK45" s="16"/>
      <c r="AM45" s="19"/>
    </row>
    <row r="46" spans="1:39">
      <c r="A46" s="3">
        <v>45</v>
      </c>
      <c r="B46" s="2" t="s">
        <v>44</v>
      </c>
      <c r="C46" s="4">
        <v>7.9</v>
      </c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>
        <v>8.6999999999999993</v>
      </c>
      <c r="Z46" s="26"/>
      <c r="AA46" s="26"/>
      <c r="AB46" s="26"/>
      <c r="AC46" s="26"/>
      <c r="AD46" s="26"/>
      <c r="AE46" s="26"/>
      <c r="AF46" s="26"/>
      <c r="AG46" s="26"/>
      <c r="AH46" s="26"/>
      <c r="AI46" s="26">
        <f t="shared" si="1"/>
        <v>8.6999999999999993</v>
      </c>
      <c r="AJ46" s="23">
        <f t="shared" si="0"/>
        <v>10.126582278480996</v>
      </c>
      <c r="AK46" s="16"/>
      <c r="AM46" s="19"/>
    </row>
    <row r="47" spans="1:39">
      <c r="A47" s="3">
        <v>46</v>
      </c>
      <c r="B47" s="2" t="s">
        <v>45</v>
      </c>
      <c r="C47" s="4">
        <v>14.6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>
        <v>1.5</v>
      </c>
      <c r="Z47" s="26"/>
      <c r="AA47" s="26"/>
      <c r="AB47" s="26"/>
      <c r="AC47" s="26"/>
      <c r="AD47" s="26"/>
      <c r="AE47" s="26"/>
      <c r="AF47" s="26"/>
      <c r="AG47" s="26"/>
      <c r="AH47" s="26"/>
      <c r="AI47" s="26">
        <f t="shared" si="1"/>
        <v>1.5</v>
      </c>
      <c r="AJ47" s="23">
        <f t="shared" si="0"/>
        <v>-89.726027397260268</v>
      </c>
      <c r="AK47" s="16"/>
      <c r="AM47" s="19"/>
    </row>
    <row r="48" spans="1:39">
      <c r="A48" s="3">
        <v>47</v>
      </c>
      <c r="B48" s="2" t="s">
        <v>72</v>
      </c>
      <c r="C48" s="4">
        <v>5.2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>
        <v>0.8</v>
      </c>
      <c r="Z48" s="26"/>
      <c r="AA48" s="26"/>
      <c r="AB48" s="26"/>
      <c r="AC48" s="26"/>
      <c r="AD48" s="26"/>
      <c r="AE48" s="26"/>
      <c r="AF48" s="26"/>
      <c r="AG48" s="26"/>
      <c r="AH48" s="26"/>
      <c r="AI48" s="26">
        <f t="shared" si="1"/>
        <v>0.8</v>
      </c>
      <c r="AJ48" s="23">
        <f t="shared" si="0"/>
        <v>-84.615384615384613</v>
      </c>
      <c r="AK48" s="16"/>
      <c r="AM48" s="19"/>
    </row>
    <row r="49" spans="1:39">
      <c r="A49" s="3">
        <v>48</v>
      </c>
      <c r="B49" s="2" t="s">
        <v>71</v>
      </c>
      <c r="C49" s="4">
        <v>8.4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>
        <v>0.5</v>
      </c>
      <c r="Z49" s="26"/>
      <c r="AA49" s="26"/>
      <c r="AB49" s="26"/>
      <c r="AC49" s="26"/>
      <c r="AD49" s="26"/>
      <c r="AE49" s="26"/>
      <c r="AF49" s="26"/>
      <c r="AG49" s="26"/>
      <c r="AH49" s="26"/>
      <c r="AI49" s="26">
        <f t="shared" si="1"/>
        <v>0.5</v>
      </c>
      <c r="AJ49" s="23">
        <f t="shared" si="0"/>
        <v>-94.047619047619051</v>
      </c>
      <c r="AK49" s="16"/>
      <c r="AM49" s="19"/>
    </row>
    <row r="50" spans="1:39">
      <c r="A50" s="3">
        <v>49</v>
      </c>
      <c r="B50" s="2" t="s">
        <v>48</v>
      </c>
      <c r="C50" s="4">
        <v>26.7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>
        <v>2.2999999999999998</v>
      </c>
      <c r="Z50" s="26"/>
      <c r="AA50" s="26"/>
      <c r="AB50" s="26"/>
      <c r="AC50" s="26"/>
      <c r="AD50" s="26"/>
      <c r="AE50" s="26"/>
      <c r="AF50" s="26"/>
      <c r="AG50" s="26"/>
      <c r="AH50" s="26"/>
      <c r="AI50" s="26">
        <f t="shared" si="1"/>
        <v>2.2999999999999998</v>
      </c>
      <c r="AJ50" s="23">
        <f t="shared" si="0"/>
        <v>-91.385767790262179</v>
      </c>
      <c r="AK50" s="16"/>
      <c r="AM50" s="19"/>
    </row>
    <row r="51" spans="1:39">
      <c r="A51" s="3">
        <v>50</v>
      </c>
      <c r="B51" s="2" t="s">
        <v>49</v>
      </c>
      <c r="C51" s="4">
        <v>11.4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>
        <v>0.1</v>
      </c>
      <c r="Z51" s="26"/>
      <c r="AA51" s="26"/>
      <c r="AB51" s="26"/>
      <c r="AC51" s="26"/>
      <c r="AD51" s="26"/>
      <c r="AE51" s="26"/>
      <c r="AF51" s="26"/>
      <c r="AG51" s="26"/>
      <c r="AH51" s="26"/>
      <c r="AI51" s="26">
        <f t="shared" si="1"/>
        <v>0.1</v>
      </c>
      <c r="AJ51" s="23">
        <f t="shared" si="0"/>
        <v>-99.122807017543863</v>
      </c>
      <c r="AK51" s="16"/>
      <c r="AM51" s="19"/>
    </row>
    <row r="52" spans="1:39">
      <c r="A52" s="3">
        <v>51</v>
      </c>
      <c r="B52" s="3" t="s">
        <v>53</v>
      </c>
      <c r="C52" s="3">
        <f>SUM(C2:C51)</f>
        <v>724.40000000000009</v>
      </c>
      <c r="D52" s="3">
        <f t="shared" ref="D52:AI52" si="2">SUM(D2:D51)</f>
        <v>0</v>
      </c>
      <c r="E52" s="3">
        <f t="shared" si="2"/>
        <v>0</v>
      </c>
      <c r="F52" s="3">
        <f t="shared" si="2"/>
        <v>0.2</v>
      </c>
      <c r="G52" s="3">
        <f t="shared" si="2"/>
        <v>0.2</v>
      </c>
      <c r="H52" s="3">
        <f t="shared" si="2"/>
        <v>0</v>
      </c>
      <c r="I52" s="3">
        <f t="shared" si="2"/>
        <v>0</v>
      </c>
      <c r="J52" s="3">
        <f t="shared" si="2"/>
        <v>0</v>
      </c>
      <c r="K52" s="3">
        <f t="shared" si="2"/>
        <v>0</v>
      </c>
      <c r="L52" s="3">
        <f t="shared" si="2"/>
        <v>0</v>
      </c>
      <c r="M52" s="3">
        <f t="shared" si="2"/>
        <v>0</v>
      </c>
      <c r="N52" s="3">
        <f t="shared" si="2"/>
        <v>0</v>
      </c>
      <c r="O52" s="3">
        <f t="shared" si="2"/>
        <v>0</v>
      </c>
      <c r="P52" s="3">
        <f t="shared" si="2"/>
        <v>0</v>
      </c>
      <c r="Q52" s="3">
        <f t="shared" si="2"/>
        <v>0</v>
      </c>
      <c r="R52" s="3">
        <f t="shared" si="2"/>
        <v>0</v>
      </c>
      <c r="S52" s="3">
        <f t="shared" si="2"/>
        <v>0</v>
      </c>
      <c r="T52" s="3">
        <f t="shared" si="2"/>
        <v>0</v>
      </c>
      <c r="U52" s="3">
        <f t="shared" si="2"/>
        <v>0</v>
      </c>
      <c r="V52" s="3">
        <f t="shared" si="2"/>
        <v>0</v>
      </c>
      <c r="W52" s="3">
        <f t="shared" si="2"/>
        <v>0</v>
      </c>
      <c r="X52" s="3">
        <f t="shared" si="2"/>
        <v>0</v>
      </c>
      <c r="Y52" s="3">
        <f t="shared" si="2"/>
        <v>160.79999999999998</v>
      </c>
      <c r="Z52" s="3">
        <f t="shared" si="2"/>
        <v>0</v>
      </c>
      <c r="AA52" s="3">
        <f t="shared" si="2"/>
        <v>0</v>
      </c>
      <c r="AB52" s="3">
        <f t="shared" si="2"/>
        <v>0</v>
      </c>
      <c r="AC52" s="3">
        <f t="shared" si="2"/>
        <v>0</v>
      </c>
      <c r="AD52" s="3">
        <f t="shared" si="2"/>
        <v>0</v>
      </c>
      <c r="AE52" s="3">
        <f t="shared" si="2"/>
        <v>0</v>
      </c>
      <c r="AF52" s="3">
        <f t="shared" si="2"/>
        <v>0</v>
      </c>
      <c r="AG52" s="3">
        <f t="shared" si="2"/>
        <v>0</v>
      </c>
      <c r="AH52" s="3">
        <f t="shared" si="2"/>
        <v>0</v>
      </c>
      <c r="AI52" s="3">
        <f t="shared" si="2"/>
        <v>161.19999999999999</v>
      </c>
      <c r="AJ52" s="23">
        <f t="shared" si="0"/>
        <v>-77.747101049144121</v>
      </c>
      <c r="AK52" s="3"/>
      <c r="AL52" s="37"/>
    </row>
    <row r="53" spans="1:39">
      <c r="A53" s="3">
        <v>52</v>
      </c>
      <c r="B53" s="3" t="s">
        <v>54</v>
      </c>
      <c r="C53" s="5">
        <f>C52/50</f>
        <v>14.488000000000001</v>
      </c>
      <c r="D53" s="5">
        <f t="shared" ref="D53:AI53" si="3">D52/50</f>
        <v>0</v>
      </c>
      <c r="E53" s="5">
        <f t="shared" si="3"/>
        <v>0</v>
      </c>
      <c r="F53" s="5">
        <f t="shared" si="3"/>
        <v>4.0000000000000001E-3</v>
      </c>
      <c r="G53" s="5">
        <f t="shared" si="3"/>
        <v>4.0000000000000001E-3</v>
      </c>
      <c r="H53" s="5">
        <f t="shared" si="3"/>
        <v>0</v>
      </c>
      <c r="I53" s="5">
        <f t="shared" si="3"/>
        <v>0</v>
      </c>
      <c r="J53" s="5">
        <f t="shared" si="3"/>
        <v>0</v>
      </c>
      <c r="K53" s="5">
        <f t="shared" si="3"/>
        <v>0</v>
      </c>
      <c r="L53" s="5">
        <f t="shared" si="3"/>
        <v>0</v>
      </c>
      <c r="M53" s="5">
        <f t="shared" si="3"/>
        <v>0</v>
      </c>
      <c r="N53" s="5">
        <f t="shared" si="3"/>
        <v>0</v>
      </c>
      <c r="O53" s="5">
        <f t="shared" si="3"/>
        <v>0</v>
      </c>
      <c r="P53" s="5">
        <f t="shared" si="3"/>
        <v>0</v>
      </c>
      <c r="Q53" s="5">
        <f t="shared" si="3"/>
        <v>0</v>
      </c>
      <c r="R53" s="5">
        <f t="shared" si="3"/>
        <v>0</v>
      </c>
      <c r="S53" s="5">
        <f t="shared" si="3"/>
        <v>0</v>
      </c>
      <c r="T53" s="5">
        <f t="shared" si="3"/>
        <v>0</v>
      </c>
      <c r="U53" s="5">
        <f t="shared" si="3"/>
        <v>0</v>
      </c>
      <c r="V53" s="5">
        <f t="shared" si="3"/>
        <v>0</v>
      </c>
      <c r="W53" s="5">
        <f t="shared" si="3"/>
        <v>0</v>
      </c>
      <c r="X53" s="5">
        <f t="shared" si="3"/>
        <v>0</v>
      </c>
      <c r="Y53" s="5">
        <f t="shared" si="3"/>
        <v>3.2159999999999997</v>
      </c>
      <c r="Z53" s="5">
        <f t="shared" si="3"/>
        <v>0</v>
      </c>
      <c r="AA53" s="5">
        <f t="shared" si="3"/>
        <v>0</v>
      </c>
      <c r="AB53" s="5">
        <f t="shared" si="3"/>
        <v>0</v>
      </c>
      <c r="AC53" s="5">
        <f t="shared" si="3"/>
        <v>0</v>
      </c>
      <c r="AD53" s="5">
        <f t="shared" si="3"/>
        <v>0</v>
      </c>
      <c r="AE53" s="5">
        <f t="shared" si="3"/>
        <v>0</v>
      </c>
      <c r="AF53" s="5">
        <f t="shared" si="3"/>
        <v>0</v>
      </c>
      <c r="AG53" s="5">
        <f t="shared" si="3"/>
        <v>0</v>
      </c>
      <c r="AH53" s="5">
        <f t="shared" si="3"/>
        <v>0</v>
      </c>
      <c r="AI53" s="5">
        <f t="shared" si="3"/>
        <v>3.2239999999999998</v>
      </c>
      <c r="AJ53" s="23">
        <f t="shared" si="0"/>
        <v>-77.747101049144121</v>
      </c>
      <c r="AK53" s="5"/>
      <c r="AL53" s="37"/>
    </row>
    <row r="54" spans="1:39">
      <c r="S54" s="38"/>
      <c r="AI54" s="4"/>
      <c r="AL54" s="18"/>
    </row>
    <row r="55" spans="1:39">
      <c r="Z55" s="1">
        <f>6/50</f>
        <v>0.12</v>
      </c>
    </row>
    <row r="57" spans="1:39" ht="45">
      <c r="U57" s="27">
        <v>11</v>
      </c>
      <c r="V57" s="28" t="s">
        <v>122</v>
      </c>
      <c r="W57" s="28" t="s">
        <v>0</v>
      </c>
      <c r="X57" s="27">
        <v>7.3</v>
      </c>
    </row>
    <row r="58" spans="1:39" ht="30">
      <c r="U58" s="27">
        <v>622</v>
      </c>
      <c r="V58" s="28" t="s">
        <v>122</v>
      </c>
      <c r="W58" s="28" t="s">
        <v>1</v>
      </c>
      <c r="X58" s="27">
        <v>0.3</v>
      </c>
    </row>
    <row r="59" spans="1:39" ht="30">
      <c r="U59" s="27">
        <v>634</v>
      </c>
      <c r="V59" s="28" t="s">
        <v>122</v>
      </c>
      <c r="W59" s="28" t="s">
        <v>2</v>
      </c>
      <c r="X59" s="27">
        <v>12.2</v>
      </c>
    </row>
    <row r="60" spans="1:39" ht="30">
      <c r="U60" s="27">
        <v>645</v>
      </c>
      <c r="V60" s="28" t="s">
        <v>122</v>
      </c>
      <c r="W60" s="28" t="s">
        <v>3</v>
      </c>
      <c r="X60" s="27">
        <v>0</v>
      </c>
    </row>
    <row r="61" spans="1:39" ht="30">
      <c r="U61" s="27">
        <v>626</v>
      </c>
      <c r="V61" s="28" t="s">
        <v>122</v>
      </c>
      <c r="W61" s="28" t="s">
        <v>4</v>
      </c>
      <c r="X61" s="27">
        <v>0.1</v>
      </c>
    </row>
    <row r="62" spans="1:39" ht="30">
      <c r="U62" s="27">
        <v>632</v>
      </c>
      <c r="V62" s="28" t="s">
        <v>122</v>
      </c>
      <c r="W62" s="28" t="s">
        <v>5</v>
      </c>
      <c r="X62" s="27">
        <v>1.9</v>
      </c>
    </row>
    <row r="63" spans="1:39" ht="30">
      <c r="U63" s="27">
        <v>605</v>
      </c>
      <c r="V63" s="28" t="s">
        <v>122</v>
      </c>
      <c r="W63" s="28" t="s">
        <v>6</v>
      </c>
      <c r="X63" s="27">
        <v>11.1</v>
      </c>
    </row>
    <row r="64" spans="1:39">
      <c r="U64" s="27">
        <v>624</v>
      </c>
      <c r="V64" s="28" t="s">
        <v>122</v>
      </c>
      <c r="W64" s="28" t="s">
        <v>7</v>
      </c>
      <c r="X64" s="27">
        <v>0.9</v>
      </c>
    </row>
    <row r="65" spans="21:24" ht="45">
      <c r="U65" s="27">
        <v>609</v>
      </c>
      <c r="V65" s="28" t="s">
        <v>122</v>
      </c>
      <c r="W65" s="28" t="s">
        <v>8</v>
      </c>
      <c r="X65" s="27">
        <v>0</v>
      </c>
    </row>
    <row r="66" spans="21:24" ht="45">
      <c r="U66" s="27">
        <v>612</v>
      </c>
      <c r="V66" s="28" t="s">
        <v>122</v>
      </c>
      <c r="W66" s="28" t="s">
        <v>9</v>
      </c>
      <c r="X66" s="27">
        <v>3.9</v>
      </c>
    </row>
    <row r="67" spans="21:24" ht="30">
      <c r="U67" s="27">
        <v>621</v>
      </c>
      <c r="V67" s="28" t="s">
        <v>122</v>
      </c>
      <c r="W67" s="28" t="s">
        <v>10</v>
      </c>
      <c r="X67" s="27">
        <v>0.3</v>
      </c>
    </row>
    <row r="68" spans="21:24" ht="30">
      <c r="U68" s="27">
        <v>631</v>
      </c>
      <c r="V68" s="28" t="s">
        <v>122</v>
      </c>
      <c r="W68" s="28" t="s">
        <v>11</v>
      </c>
      <c r="X68" s="27">
        <v>0.7</v>
      </c>
    </row>
    <row r="69" spans="21:24" ht="30">
      <c r="U69" s="27">
        <v>642</v>
      </c>
      <c r="V69" s="28" t="s">
        <v>122</v>
      </c>
      <c r="W69" s="28" t="s">
        <v>12</v>
      </c>
      <c r="X69" s="27">
        <v>0</v>
      </c>
    </row>
    <row r="70" spans="21:24" ht="30">
      <c r="U70" s="27">
        <v>643</v>
      </c>
      <c r="V70" s="28" t="s">
        <v>122</v>
      </c>
      <c r="W70" s="28" t="s">
        <v>13</v>
      </c>
      <c r="X70" s="27">
        <v>0.1</v>
      </c>
    </row>
    <row r="71" spans="21:24">
      <c r="U71" s="27">
        <v>638</v>
      </c>
      <c r="V71" s="28" t="s">
        <v>122</v>
      </c>
      <c r="W71" s="28" t="s">
        <v>14</v>
      </c>
      <c r="X71" s="27">
        <v>0</v>
      </c>
    </row>
    <row r="72" spans="21:24" ht="30">
      <c r="U72" s="27">
        <v>608</v>
      </c>
      <c r="V72" s="28" t="s">
        <v>122</v>
      </c>
      <c r="W72" s="28" t="s">
        <v>15</v>
      </c>
      <c r="X72" s="27">
        <v>1.5</v>
      </c>
    </row>
    <row r="73" spans="21:24" ht="30">
      <c r="U73" s="27">
        <v>601</v>
      </c>
      <c r="V73" s="28" t="s">
        <v>122</v>
      </c>
      <c r="W73" s="28" t="s">
        <v>16</v>
      </c>
      <c r="X73" s="27">
        <v>11.1</v>
      </c>
    </row>
    <row r="74" spans="21:24" ht="30">
      <c r="U74" s="27">
        <v>648</v>
      </c>
      <c r="V74" s="28" t="s">
        <v>122</v>
      </c>
      <c r="W74" s="28" t="s">
        <v>17</v>
      </c>
      <c r="X74" s="27">
        <v>0.9</v>
      </c>
    </row>
    <row r="75" spans="21:24" ht="30">
      <c r="U75" s="27">
        <v>649</v>
      </c>
      <c r="V75" s="28" t="s">
        <v>122</v>
      </c>
      <c r="W75" s="28" t="s">
        <v>18</v>
      </c>
      <c r="X75" s="27">
        <v>23.4</v>
      </c>
    </row>
    <row r="76" spans="21:24" ht="45">
      <c r="U76" s="27">
        <v>606</v>
      </c>
      <c r="V76" s="28" t="s">
        <v>122</v>
      </c>
      <c r="W76" s="28" t="s">
        <v>76</v>
      </c>
      <c r="X76" s="27">
        <v>2.5</v>
      </c>
    </row>
    <row r="77" spans="21:24" ht="30">
      <c r="U77" s="27">
        <v>620</v>
      </c>
      <c r="V77" s="28" t="s">
        <v>122</v>
      </c>
      <c r="W77" s="28" t="s">
        <v>20</v>
      </c>
      <c r="X77" s="27">
        <v>1.3</v>
      </c>
    </row>
    <row r="78" spans="21:24">
      <c r="U78" s="27">
        <v>636</v>
      </c>
      <c r="V78" s="28" t="s">
        <v>122</v>
      </c>
      <c r="W78" s="28" t="s">
        <v>21</v>
      </c>
      <c r="X78" s="27">
        <v>7.2</v>
      </c>
    </row>
    <row r="79" spans="21:24" ht="30">
      <c r="U79" s="27">
        <v>650</v>
      </c>
      <c r="V79" s="28" t="s">
        <v>122</v>
      </c>
      <c r="W79" s="28" t="s">
        <v>22</v>
      </c>
      <c r="X79" s="27">
        <v>8.9</v>
      </c>
    </row>
    <row r="80" spans="21:24" ht="30">
      <c r="U80" s="27">
        <v>637</v>
      </c>
      <c r="V80" s="28" t="s">
        <v>122</v>
      </c>
      <c r="W80" s="28" t="s">
        <v>23</v>
      </c>
      <c r="X80" s="27">
        <v>1.6</v>
      </c>
    </row>
    <row r="81" spans="21:24" ht="30">
      <c r="U81" s="27">
        <v>647</v>
      </c>
      <c r="V81" s="28" t="s">
        <v>122</v>
      </c>
      <c r="W81" s="28" t="s">
        <v>24</v>
      </c>
      <c r="X81" s="27">
        <v>0.3</v>
      </c>
    </row>
    <row r="82" spans="21:24" ht="30">
      <c r="U82" s="27">
        <v>633</v>
      </c>
      <c r="V82" s="28" t="s">
        <v>122</v>
      </c>
      <c r="W82" s="28" t="s">
        <v>25</v>
      </c>
      <c r="X82" s="27">
        <v>6.1</v>
      </c>
    </row>
    <row r="83" spans="21:24">
      <c r="U83" s="27">
        <v>630</v>
      </c>
      <c r="V83" s="28" t="s">
        <v>122</v>
      </c>
      <c r="W83" s="28" t="s">
        <v>26</v>
      </c>
      <c r="X83" s="27">
        <v>0.9</v>
      </c>
    </row>
    <row r="84" spans="21:24" ht="30">
      <c r="U84" s="27">
        <v>646</v>
      </c>
      <c r="V84" s="28" t="s">
        <v>122</v>
      </c>
      <c r="W84" s="28" t="s">
        <v>27</v>
      </c>
      <c r="X84" s="27">
        <v>0.1</v>
      </c>
    </row>
    <row r="85" spans="21:24" ht="30">
      <c r="U85" s="27">
        <v>625</v>
      </c>
      <c r="V85" s="28" t="s">
        <v>122</v>
      </c>
      <c r="W85" s="28" t="s">
        <v>28</v>
      </c>
      <c r="X85" s="27">
        <v>0.2</v>
      </c>
    </row>
    <row r="86" spans="21:24" ht="30">
      <c r="U86" s="27">
        <v>610</v>
      </c>
      <c r="V86" s="28" t="s">
        <v>122</v>
      </c>
      <c r="W86" s="28" t="s">
        <v>29</v>
      </c>
      <c r="X86" s="27">
        <v>2.2999999999999998</v>
      </c>
    </row>
    <row r="87" spans="21:24" ht="30">
      <c r="U87" s="27">
        <v>635</v>
      </c>
      <c r="V87" s="28" t="s">
        <v>122</v>
      </c>
      <c r="W87" s="28" t="s">
        <v>30</v>
      </c>
      <c r="X87" s="27">
        <v>1.6</v>
      </c>
    </row>
    <row r="88" spans="21:24" ht="30">
      <c r="U88" s="27">
        <v>604</v>
      </c>
      <c r="V88" s="28" t="s">
        <v>122</v>
      </c>
      <c r="W88" s="28" t="s">
        <v>31</v>
      </c>
      <c r="X88" s="27">
        <v>11</v>
      </c>
    </row>
    <row r="89" spans="21:24" ht="30">
      <c r="U89" s="27">
        <v>641</v>
      </c>
      <c r="V89" s="28" t="s">
        <v>122</v>
      </c>
      <c r="W89" s="28" t="s">
        <v>32</v>
      </c>
      <c r="X89" s="27">
        <v>0</v>
      </c>
    </row>
    <row r="90" spans="21:24">
      <c r="U90" s="27">
        <v>623</v>
      </c>
      <c r="V90" s="28" t="s">
        <v>122</v>
      </c>
      <c r="W90" s="28" t="s">
        <v>33</v>
      </c>
      <c r="X90" s="27">
        <v>0.2</v>
      </c>
    </row>
    <row r="91" spans="21:24" ht="30">
      <c r="U91" s="27">
        <v>639</v>
      </c>
      <c r="V91" s="28" t="s">
        <v>122</v>
      </c>
      <c r="W91" s="28" t="s">
        <v>34</v>
      </c>
      <c r="X91" s="27">
        <v>0</v>
      </c>
    </row>
    <row r="92" spans="21:24" ht="45">
      <c r="U92" s="27">
        <v>629</v>
      </c>
      <c r="V92" s="28" t="s">
        <v>122</v>
      </c>
      <c r="W92" s="28" t="s">
        <v>35</v>
      </c>
      <c r="X92" s="27">
        <v>1.1000000000000001</v>
      </c>
    </row>
    <row r="93" spans="21:24">
      <c r="U93" s="27">
        <v>644</v>
      </c>
      <c r="V93" s="28" t="s">
        <v>122</v>
      </c>
      <c r="W93" s="28" t="s">
        <v>36</v>
      </c>
      <c r="X93" s="27">
        <v>0.1</v>
      </c>
    </row>
    <row r="94" spans="21:24" ht="30">
      <c r="U94" s="27">
        <v>640</v>
      </c>
      <c r="V94" s="28" t="s">
        <v>122</v>
      </c>
      <c r="W94" s="28" t="s">
        <v>37</v>
      </c>
      <c r="X94" s="27">
        <v>0</v>
      </c>
    </row>
    <row r="95" spans="21:24" ht="30">
      <c r="U95" s="27">
        <v>618</v>
      </c>
      <c r="V95" s="28" t="s">
        <v>122</v>
      </c>
      <c r="W95" s="28" t="s">
        <v>38</v>
      </c>
      <c r="X95" s="27">
        <v>3.5</v>
      </c>
    </row>
    <row r="96" spans="21:24" ht="45">
      <c r="U96" s="27">
        <v>603</v>
      </c>
      <c r="V96" s="28" t="s">
        <v>122</v>
      </c>
      <c r="W96" s="28" t="s">
        <v>39</v>
      </c>
      <c r="X96" s="27">
        <v>12.8</v>
      </c>
    </row>
    <row r="97" spans="21:24" ht="30">
      <c r="U97" s="27">
        <v>615</v>
      </c>
      <c r="V97" s="28" t="s">
        <v>122</v>
      </c>
      <c r="W97" s="28" t="s">
        <v>40</v>
      </c>
      <c r="X97" s="27">
        <v>3.8</v>
      </c>
    </row>
    <row r="98" spans="21:24" ht="30">
      <c r="U98" s="27">
        <v>619</v>
      </c>
      <c r="V98" s="28" t="s">
        <v>122</v>
      </c>
      <c r="W98" s="28" t="s">
        <v>41</v>
      </c>
      <c r="X98" s="27">
        <v>3.6</v>
      </c>
    </row>
    <row r="99" spans="21:24" ht="30">
      <c r="U99" s="27">
        <v>613</v>
      </c>
      <c r="V99" s="28" t="s">
        <v>122</v>
      </c>
      <c r="W99" s="28" t="s">
        <v>42</v>
      </c>
      <c r="X99" s="27">
        <v>2.1</v>
      </c>
    </row>
    <row r="100" spans="21:24" ht="30">
      <c r="U100" s="27">
        <v>627</v>
      </c>
      <c r="V100" s="28" t="s">
        <v>122</v>
      </c>
      <c r="W100" s="28" t="s">
        <v>43</v>
      </c>
      <c r="X100" s="27">
        <v>0</v>
      </c>
    </row>
    <row r="101" spans="21:24" ht="30">
      <c r="U101" s="27">
        <v>602</v>
      </c>
      <c r="V101" s="28" t="s">
        <v>122</v>
      </c>
      <c r="W101" s="28" t="s">
        <v>44</v>
      </c>
      <c r="X101" s="27">
        <v>8.6999999999999993</v>
      </c>
    </row>
    <row r="102" spans="21:24" ht="30">
      <c r="U102" s="27">
        <v>607</v>
      </c>
      <c r="V102" s="28" t="s">
        <v>122</v>
      </c>
      <c r="W102" s="28" t="s">
        <v>45</v>
      </c>
      <c r="X102" s="27">
        <v>1.5</v>
      </c>
    </row>
    <row r="103" spans="21:24" ht="45">
      <c r="U103" s="27">
        <v>616</v>
      </c>
      <c r="V103" s="28" t="s">
        <v>122</v>
      </c>
      <c r="W103" s="28" t="s">
        <v>46</v>
      </c>
      <c r="X103" s="27">
        <v>0.8</v>
      </c>
    </row>
    <row r="104" spans="21:24" ht="45">
      <c r="U104" s="27">
        <v>617</v>
      </c>
      <c r="V104" s="28" t="s">
        <v>122</v>
      </c>
      <c r="W104" s="28" t="s">
        <v>47</v>
      </c>
      <c r="X104" s="27">
        <v>0.5</v>
      </c>
    </row>
    <row r="105" spans="21:24" ht="30">
      <c r="U105" s="27">
        <v>614</v>
      </c>
      <c r="V105" s="28" t="s">
        <v>122</v>
      </c>
      <c r="W105" s="28" t="s">
        <v>48</v>
      </c>
      <c r="X105" s="27">
        <v>2.2999999999999998</v>
      </c>
    </row>
    <row r="106" spans="21:24" ht="30">
      <c r="U106" s="27">
        <v>628</v>
      </c>
      <c r="V106" s="28" t="s">
        <v>122</v>
      </c>
      <c r="W106" s="28" t="s">
        <v>49</v>
      </c>
      <c r="X106" s="27">
        <v>0.1</v>
      </c>
    </row>
  </sheetData>
  <printOptions horizontalCentered="1"/>
  <pageMargins left="0.25" right="0.25" top="0.5" bottom="0.5" header="0.3" footer="0.2"/>
  <pageSetup paperSize="9" scale="99" orientation="portrait" verticalDpi="300" r:id="rId1"/>
  <headerFooter>
    <oddHeader>&amp;C&amp;12INTEGRATED RAINFALL FOR THE MONTH OF DECEMBER,2016 (in mm)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AK53"/>
  <sheetViews>
    <sheetView view="pageBreakPreview" zoomScaleSheetLayoutView="100" workbookViewId="0">
      <pane xSplit="2" ySplit="1" topLeftCell="C32" activePane="bottomRight" state="frozen"/>
      <selection pane="topRight" activeCell="C1" sqref="C1"/>
      <selection pane="bottomLeft" activeCell="A3" sqref="A3"/>
      <selection pane="bottomRight" activeCell="AM36" sqref="AM36"/>
    </sheetView>
  </sheetViews>
  <sheetFormatPr defaultColWidth="9.28515625" defaultRowHeight="15"/>
  <cols>
    <col min="1" max="1" width="4.42578125" style="100" customWidth="1"/>
    <col min="2" max="2" width="15.28515625" style="100" customWidth="1"/>
    <col min="3" max="3" width="12.7109375" style="100" customWidth="1"/>
    <col min="4" max="4" width="6.28515625" style="100" bestFit="1" customWidth="1"/>
    <col min="5" max="5" width="4.5703125" style="100" bestFit="1" customWidth="1"/>
    <col min="6" max="6" width="4" style="100" customWidth="1"/>
    <col min="7" max="7" width="5.85546875" style="100" bestFit="1" customWidth="1"/>
    <col min="8" max="9" width="3.5703125" style="100" bestFit="1" customWidth="1"/>
    <col min="10" max="10" width="4" style="100" bestFit="1" customWidth="1"/>
    <col min="11" max="11" width="5.5703125" style="100" customWidth="1"/>
    <col min="12" max="12" width="3.5703125" style="100" bestFit="1" customWidth="1"/>
    <col min="13" max="13" width="5.5703125" style="100" bestFit="1" customWidth="1"/>
    <col min="14" max="17" width="3.5703125" style="100" bestFit="1" customWidth="1"/>
    <col min="18" max="18" width="6.28515625" style="100" customWidth="1"/>
    <col min="19" max="20" width="3.5703125" style="100" bestFit="1" customWidth="1"/>
    <col min="21" max="21" width="4" style="100" bestFit="1" customWidth="1"/>
    <col min="22" max="22" width="5.28515625" style="100" customWidth="1"/>
    <col min="23" max="24" width="3.5703125" style="100" bestFit="1" customWidth="1"/>
    <col min="25" max="25" width="4.5703125" style="100" bestFit="1" customWidth="1"/>
    <col min="26" max="26" width="5.28515625" style="100" customWidth="1"/>
    <col min="27" max="27" width="4.5703125" style="100" bestFit="1" customWidth="1"/>
    <col min="28" max="29" width="3.5703125" style="100" bestFit="1" customWidth="1"/>
    <col min="30" max="30" width="5.5703125" style="100" bestFit="1" customWidth="1"/>
    <col min="31" max="32" width="5.7109375" style="100" bestFit="1" customWidth="1"/>
    <col min="33" max="33" width="4.42578125" style="100" customWidth="1"/>
    <col min="34" max="34" width="4.7109375" style="100" customWidth="1"/>
    <col min="35" max="35" width="5.5703125" style="100" bestFit="1" customWidth="1"/>
    <col min="36" max="36" width="6.7109375" style="100" customWidth="1"/>
    <col min="37" max="37" width="7.5703125" style="100" bestFit="1" customWidth="1"/>
    <col min="38" max="16384" width="9.28515625" style="100"/>
  </cols>
  <sheetData>
    <row r="1" spans="1:37" s="98" customFormat="1" ht="26.65" customHeight="1">
      <c r="A1" s="14" t="s">
        <v>70</v>
      </c>
      <c r="B1" s="14" t="s">
        <v>51</v>
      </c>
      <c r="C1" s="36" t="s">
        <v>50</v>
      </c>
      <c r="D1" s="155" t="s">
        <v>134</v>
      </c>
      <c r="E1" s="14">
        <v>2</v>
      </c>
      <c r="F1" s="14">
        <v>3</v>
      </c>
      <c r="G1" s="156">
        <v>4</v>
      </c>
      <c r="H1" s="156">
        <v>5</v>
      </c>
      <c r="I1" s="156">
        <v>6</v>
      </c>
      <c r="J1" s="14">
        <v>7</v>
      </c>
      <c r="K1" s="14">
        <v>8</v>
      </c>
      <c r="L1" s="14">
        <v>9</v>
      </c>
      <c r="M1" s="14">
        <v>10</v>
      </c>
      <c r="N1" s="14">
        <v>11</v>
      </c>
      <c r="O1" s="14">
        <v>12</v>
      </c>
      <c r="P1" s="14">
        <v>13</v>
      </c>
      <c r="Q1" s="14">
        <v>14</v>
      </c>
      <c r="R1" s="14">
        <v>15</v>
      </c>
      <c r="S1" s="14">
        <v>16</v>
      </c>
      <c r="T1" s="14">
        <v>17</v>
      </c>
      <c r="U1" s="14">
        <v>18</v>
      </c>
      <c r="V1" s="14">
        <v>19</v>
      </c>
      <c r="W1" s="14">
        <v>20</v>
      </c>
      <c r="X1" s="14">
        <v>21</v>
      </c>
      <c r="Y1" s="14">
        <v>22</v>
      </c>
      <c r="Z1" s="14">
        <v>23</v>
      </c>
      <c r="AA1" s="14">
        <v>24</v>
      </c>
      <c r="AB1" s="14">
        <v>25</v>
      </c>
      <c r="AC1" s="14">
        <v>26</v>
      </c>
      <c r="AD1" s="14">
        <v>27</v>
      </c>
      <c r="AE1" s="14">
        <v>28</v>
      </c>
      <c r="AF1" s="14">
        <v>29</v>
      </c>
      <c r="AG1" s="14">
        <v>30</v>
      </c>
      <c r="AH1" s="14">
        <v>31</v>
      </c>
      <c r="AI1" s="14" t="s">
        <v>52</v>
      </c>
      <c r="AJ1" s="14" t="s">
        <v>58</v>
      </c>
      <c r="AK1" s="14" t="s">
        <v>55</v>
      </c>
    </row>
    <row r="2" spans="1:37" ht="15" customHeight="1">
      <c r="A2" s="99">
        <v>1</v>
      </c>
      <c r="B2" s="104" t="s">
        <v>0</v>
      </c>
      <c r="C2" s="116">
        <v>45.8</v>
      </c>
      <c r="D2" s="117">
        <v>0</v>
      </c>
      <c r="E2" s="27">
        <v>18.100000000000001</v>
      </c>
      <c r="F2" s="27">
        <v>0.1</v>
      </c>
      <c r="G2" s="27">
        <v>2.9</v>
      </c>
      <c r="H2" s="157">
        <v>0</v>
      </c>
      <c r="I2" s="157">
        <v>0</v>
      </c>
      <c r="J2" s="157">
        <v>0</v>
      </c>
      <c r="K2" s="157">
        <v>0</v>
      </c>
      <c r="L2" s="157">
        <v>0</v>
      </c>
      <c r="M2" s="157">
        <v>0</v>
      </c>
      <c r="N2" s="157">
        <v>0</v>
      </c>
      <c r="O2" s="157">
        <v>0</v>
      </c>
      <c r="P2" s="157">
        <v>0</v>
      </c>
      <c r="Q2" s="157">
        <v>0</v>
      </c>
      <c r="R2" s="27">
        <v>4.0999999999999996</v>
      </c>
      <c r="S2" s="157">
        <v>0</v>
      </c>
      <c r="T2" s="157">
        <v>0</v>
      </c>
      <c r="U2" s="157">
        <v>0</v>
      </c>
      <c r="V2" s="157">
        <v>0</v>
      </c>
      <c r="W2" s="157">
        <v>0</v>
      </c>
      <c r="X2" s="157">
        <v>0</v>
      </c>
      <c r="Y2" s="26"/>
      <c r="Z2" s="26"/>
      <c r="AA2" s="26"/>
      <c r="AB2" s="116"/>
      <c r="AC2" s="116"/>
      <c r="AD2" s="26"/>
      <c r="AE2" s="26"/>
      <c r="AF2" s="26"/>
      <c r="AG2" s="116"/>
      <c r="AH2" s="26"/>
      <c r="AI2" s="116">
        <f>SUM(D2:AH2)</f>
        <v>25.200000000000003</v>
      </c>
      <c r="AJ2" s="103">
        <f>AI2/C2*100-100</f>
        <v>-44.97816593886462</v>
      </c>
      <c r="AK2" s="3" t="s">
        <v>81</v>
      </c>
    </row>
    <row r="3" spans="1:37" ht="15" customHeight="1">
      <c r="A3" s="99">
        <v>2</v>
      </c>
      <c r="B3" s="104" t="s">
        <v>1</v>
      </c>
      <c r="C3" s="116">
        <v>44.6</v>
      </c>
      <c r="D3" s="117">
        <v>0</v>
      </c>
      <c r="E3" s="27">
        <v>2.5</v>
      </c>
      <c r="F3" s="27">
        <v>0</v>
      </c>
      <c r="G3" s="27">
        <v>1.9</v>
      </c>
      <c r="H3" s="157">
        <v>0</v>
      </c>
      <c r="I3" s="157">
        <v>0</v>
      </c>
      <c r="J3" s="157">
        <v>0</v>
      </c>
      <c r="K3" s="157">
        <v>0</v>
      </c>
      <c r="L3" s="157">
        <v>0</v>
      </c>
      <c r="M3" s="157">
        <v>0</v>
      </c>
      <c r="N3" s="157">
        <v>0</v>
      </c>
      <c r="O3" s="157">
        <v>0</v>
      </c>
      <c r="P3" s="157">
        <v>0</v>
      </c>
      <c r="Q3" s="157">
        <v>0</v>
      </c>
      <c r="R3" s="27">
        <v>0</v>
      </c>
      <c r="S3" s="157">
        <v>0</v>
      </c>
      <c r="T3" s="157">
        <v>0</v>
      </c>
      <c r="U3" s="157">
        <v>0</v>
      </c>
      <c r="V3" s="157">
        <v>0</v>
      </c>
      <c r="W3" s="157">
        <v>0</v>
      </c>
      <c r="X3" s="157">
        <v>0</v>
      </c>
      <c r="Y3" s="26"/>
      <c r="Z3" s="26"/>
      <c r="AA3" s="26"/>
      <c r="AB3" s="116"/>
      <c r="AC3" s="116"/>
      <c r="AD3" s="26"/>
      <c r="AE3" s="26"/>
      <c r="AF3" s="26"/>
      <c r="AG3" s="116"/>
      <c r="AH3" s="26"/>
      <c r="AI3" s="116">
        <f t="shared" ref="AI3:AI33" si="0">SUM(D3:AH3)</f>
        <v>4.4000000000000004</v>
      </c>
      <c r="AJ3" s="103">
        <f t="shared" ref="AJ3:AJ53" si="1">AI3/C3*100-100</f>
        <v>-90.134529147982065</v>
      </c>
      <c r="AK3" s="99" t="s">
        <v>97</v>
      </c>
    </row>
    <row r="4" spans="1:37" ht="15" customHeight="1">
      <c r="A4" s="99">
        <v>3</v>
      </c>
      <c r="B4" s="104" t="s">
        <v>2</v>
      </c>
      <c r="C4" s="116">
        <v>59.1</v>
      </c>
      <c r="D4" s="117">
        <v>0</v>
      </c>
      <c r="E4" s="27">
        <v>0</v>
      </c>
      <c r="F4" s="27">
        <v>0</v>
      </c>
      <c r="G4" s="27">
        <v>61</v>
      </c>
      <c r="H4" s="157">
        <v>0</v>
      </c>
      <c r="I4" s="157">
        <v>0</v>
      </c>
      <c r="J4" s="157">
        <v>0</v>
      </c>
      <c r="K4" s="157">
        <v>0</v>
      </c>
      <c r="L4" s="157">
        <v>0</v>
      </c>
      <c r="M4" s="157">
        <v>0</v>
      </c>
      <c r="N4" s="157">
        <v>0</v>
      </c>
      <c r="O4" s="157">
        <v>0</v>
      </c>
      <c r="P4" s="157">
        <v>0</v>
      </c>
      <c r="Q4" s="157">
        <v>0</v>
      </c>
      <c r="R4" s="27">
        <v>3.6</v>
      </c>
      <c r="S4" s="157">
        <v>0</v>
      </c>
      <c r="T4" s="157">
        <v>0</v>
      </c>
      <c r="U4" s="157">
        <v>0</v>
      </c>
      <c r="V4" s="157">
        <v>0</v>
      </c>
      <c r="W4" s="157">
        <v>0</v>
      </c>
      <c r="X4" s="157">
        <v>0</v>
      </c>
      <c r="Y4" s="26"/>
      <c r="Z4" s="26"/>
      <c r="AA4" s="26"/>
      <c r="AB4" s="116"/>
      <c r="AC4" s="116"/>
      <c r="AD4" s="26"/>
      <c r="AE4" s="26"/>
      <c r="AF4" s="26"/>
      <c r="AG4" s="116"/>
      <c r="AH4" s="26"/>
      <c r="AI4" s="116">
        <f t="shared" si="0"/>
        <v>64.599999999999994</v>
      </c>
      <c r="AJ4" s="103">
        <f t="shared" si="1"/>
        <v>9.3062605752960934</v>
      </c>
      <c r="AK4" s="3" t="s">
        <v>57</v>
      </c>
    </row>
    <row r="5" spans="1:37">
      <c r="A5" s="99">
        <v>4</v>
      </c>
      <c r="B5" s="104" t="s">
        <v>3</v>
      </c>
      <c r="C5" s="116">
        <v>49.8</v>
      </c>
      <c r="D5" s="117">
        <v>0</v>
      </c>
      <c r="E5" s="27">
        <v>0</v>
      </c>
      <c r="F5" s="27">
        <v>26.3</v>
      </c>
      <c r="G5" s="27">
        <v>0</v>
      </c>
      <c r="H5" s="157">
        <v>0</v>
      </c>
      <c r="I5" s="157">
        <v>0</v>
      </c>
      <c r="J5" s="157">
        <v>0</v>
      </c>
      <c r="K5" s="157">
        <v>0</v>
      </c>
      <c r="L5" s="157">
        <v>0</v>
      </c>
      <c r="M5" s="157">
        <v>0</v>
      </c>
      <c r="N5" s="157">
        <v>0</v>
      </c>
      <c r="O5" s="157">
        <v>0</v>
      </c>
      <c r="P5" s="157">
        <v>0</v>
      </c>
      <c r="Q5" s="157">
        <v>0</v>
      </c>
      <c r="R5" s="27">
        <v>0</v>
      </c>
      <c r="S5" s="157">
        <v>0</v>
      </c>
      <c r="T5" s="157">
        <v>0</v>
      </c>
      <c r="U5" s="157">
        <v>0</v>
      </c>
      <c r="V5" s="157">
        <v>0</v>
      </c>
      <c r="W5" s="157">
        <v>0</v>
      </c>
      <c r="X5" s="157">
        <v>0</v>
      </c>
      <c r="Y5" s="26"/>
      <c r="Z5" s="26"/>
      <c r="AA5" s="26"/>
      <c r="AB5" s="116"/>
      <c r="AC5" s="116"/>
      <c r="AD5" s="26"/>
      <c r="AE5" s="26"/>
      <c r="AF5" s="26"/>
      <c r="AG5" s="116"/>
      <c r="AH5" s="26"/>
      <c r="AI5" s="116">
        <f t="shared" si="0"/>
        <v>26.3</v>
      </c>
      <c r="AJ5" s="103">
        <f t="shared" si="1"/>
        <v>-47.188755020080322</v>
      </c>
      <c r="AK5" s="3" t="s">
        <v>81</v>
      </c>
    </row>
    <row r="6" spans="1:37">
      <c r="A6" s="99">
        <v>5</v>
      </c>
      <c r="B6" s="104" t="s">
        <v>4</v>
      </c>
      <c r="C6" s="116">
        <v>54.1</v>
      </c>
      <c r="D6" s="117">
        <v>0</v>
      </c>
      <c r="E6" s="27">
        <v>0.8</v>
      </c>
      <c r="F6" s="27">
        <v>6.7</v>
      </c>
      <c r="G6" s="27">
        <v>2</v>
      </c>
      <c r="H6" s="157">
        <v>0</v>
      </c>
      <c r="I6" s="157">
        <v>0</v>
      </c>
      <c r="J6" s="157">
        <v>0</v>
      </c>
      <c r="K6" s="157">
        <v>0</v>
      </c>
      <c r="L6" s="157">
        <v>0</v>
      </c>
      <c r="M6" s="157">
        <v>0</v>
      </c>
      <c r="N6" s="157">
        <v>0</v>
      </c>
      <c r="O6" s="157">
        <v>0</v>
      </c>
      <c r="P6" s="157">
        <v>0</v>
      </c>
      <c r="Q6" s="157">
        <v>0</v>
      </c>
      <c r="R6" s="27">
        <v>0</v>
      </c>
      <c r="S6" s="157">
        <v>0</v>
      </c>
      <c r="T6" s="157">
        <v>0</v>
      </c>
      <c r="U6" s="157">
        <v>0</v>
      </c>
      <c r="V6" s="157">
        <v>0</v>
      </c>
      <c r="W6" s="157">
        <v>0</v>
      </c>
      <c r="X6" s="157">
        <v>0</v>
      </c>
      <c r="Y6" s="26"/>
      <c r="Z6" s="26"/>
      <c r="AA6" s="26"/>
      <c r="AB6" s="116"/>
      <c r="AC6" s="116"/>
      <c r="AD6" s="26"/>
      <c r="AE6" s="26"/>
      <c r="AF6" s="26"/>
      <c r="AG6" s="116"/>
      <c r="AH6" s="26"/>
      <c r="AI6" s="116">
        <f t="shared" si="0"/>
        <v>9.5</v>
      </c>
      <c r="AJ6" s="103">
        <f t="shared" si="1"/>
        <v>-82.439926062846581</v>
      </c>
      <c r="AK6" s="99" t="s">
        <v>97</v>
      </c>
    </row>
    <row r="7" spans="1:37">
      <c r="A7" s="99">
        <v>6</v>
      </c>
      <c r="B7" s="104" t="s">
        <v>5</v>
      </c>
      <c r="C7" s="116">
        <v>65.8</v>
      </c>
      <c r="D7" s="117">
        <v>0</v>
      </c>
      <c r="E7" s="27">
        <v>0</v>
      </c>
      <c r="F7" s="27">
        <v>0</v>
      </c>
      <c r="G7" s="27">
        <v>39.9</v>
      </c>
      <c r="H7" s="157">
        <v>0</v>
      </c>
      <c r="I7" s="157">
        <v>0</v>
      </c>
      <c r="J7" s="157">
        <v>0</v>
      </c>
      <c r="K7" s="157">
        <v>0</v>
      </c>
      <c r="L7" s="157">
        <v>0</v>
      </c>
      <c r="M7" s="157">
        <v>0</v>
      </c>
      <c r="N7" s="157">
        <v>0</v>
      </c>
      <c r="O7" s="157">
        <v>0</v>
      </c>
      <c r="P7" s="157">
        <v>0</v>
      </c>
      <c r="Q7" s="157">
        <v>0</v>
      </c>
      <c r="R7" s="27">
        <v>0</v>
      </c>
      <c r="S7" s="157">
        <v>0</v>
      </c>
      <c r="T7" s="157">
        <v>0</v>
      </c>
      <c r="U7" s="157">
        <v>0</v>
      </c>
      <c r="V7" s="157">
        <v>0</v>
      </c>
      <c r="W7" s="157">
        <v>0</v>
      </c>
      <c r="X7" s="157">
        <v>0</v>
      </c>
      <c r="Y7" s="26"/>
      <c r="Z7" s="26"/>
      <c r="AA7" s="26"/>
      <c r="AB7" s="116"/>
      <c r="AC7" s="116"/>
      <c r="AD7" s="26"/>
      <c r="AE7" s="26"/>
      <c r="AF7" s="26"/>
      <c r="AG7" s="116"/>
      <c r="AH7" s="26"/>
      <c r="AI7" s="116">
        <f t="shared" si="0"/>
        <v>39.9</v>
      </c>
      <c r="AJ7" s="103">
        <f t="shared" si="1"/>
        <v>-39.361702127659569</v>
      </c>
      <c r="AK7" s="3" t="s">
        <v>81</v>
      </c>
    </row>
    <row r="8" spans="1:37">
      <c r="A8" s="99">
        <v>7</v>
      </c>
      <c r="B8" s="104" t="s">
        <v>6</v>
      </c>
      <c r="C8" s="116">
        <v>42.6</v>
      </c>
      <c r="D8" s="117">
        <v>0</v>
      </c>
      <c r="E8" s="27">
        <v>0</v>
      </c>
      <c r="F8" s="27">
        <v>0</v>
      </c>
      <c r="G8" s="27">
        <v>25.7</v>
      </c>
      <c r="H8" s="157">
        <v>0</v>
      </c>
      <c r="I8" s="157">
        <v>0</v>
      </c>
      <c r="J8" s="157">
        <v>0</v>
      </c>
      <c r="K8" s="157">
        <v>0</v>
      </c>
      <c r="L8" s="157">
        <v>0</v>
      </c>
      <c r="M8" s="157">
        <v>0</v>
      </c>
      <c r="N8" s="157">
        <v>0</v>
      </c>
      <c r="O8" s="157">
        <v>0</v>
      </c>
      <c r="P8" s="157">
        <v>0</v>
      </c>
      <c r="Q8" s="157">
        <v>0</v>
      </c>
      <c r="R8" s="27">
        <v>21.8</v>
      </c>
      <c r="S8" s="157">
        <v>0</v>
      </c>
      <c r="T8" s="157">
        <v>0</v>
      </c>
      <c r="U8" s="157">
        <v>0</v>
      </c>
      <c r="V8" s="157">
        <v>0</v>
      </c>
      <c r="W8" s="157">
        <v>0</v>
      </c>
      <c r="X8" s="157">
        <v>0</v>
      </c>
      <c r="Y8" s="26"/>
      <c r="Z8" s="26"/>
      <c r="AA8" s="26"/>
      <c r="AB8" s="116"/>
      <c r="AC8" s="116"/>
      <c r="AD8" s="26"/>
      <c r="AE8" s="26"/>
      <c r="AF8" s="26"/>
      <c r="AG8" s="116"/>
      <c r="AH8" s="26"/>
      <c r="AI8" s="116">
        <f t="shared" si="0"/>
        <v>47.5</v>
      </c>
      <c r="AJ8" s="103">
        <f t="shared" si="1"/>
        <v>11.502347417840369</v>
      </c>
      <c r="AK8" s="3" t="s">
        <v>57</v>
      </c>
    </row>
    <row r="9" spans="1:37">
      <c r="A9" s="99">
        <v>8</v>
      </c>
      <c r="B9" s="104" t="s">
        <v>7</v>
      </c>
      <c r="C9" s="116">
        <v>71.2</v>
      </c>
      <c r="D9" s="117">
        <v>0</v>
      </c>
      <c r="E9" s="27">
        <v>1.8</v>
      </c>
      <c r="F9" s="27">
        <v>0.2</v>
      </c>
      <c r="G9" s="27">
        <v>32.9</v>
      </c>
      <c r="H9" s="157">
        <v>0</v>
      </c>
      <c r="I9" s="157">
        <v>0</v>
      </c>
      <c r="J9" s="157">
        <v>0</v>
      </c>
      <c r="K9" s="157">
        <v>0</v>
      </c>
      <c r="L9" s="157">
        <v>0</v>
      </c>
      <c r="M9" s="157">
        <v>0</v>
      </c>
      <c r="N9" s="157">
        <v>0</v>
      </c>
      <c r="O9" s="157">
        <v>0</v>
      </c>
      <c r="P9" s="157">
        <v>0</v>
      </c>
      <c r="Q9" s="157">
        <v>0</v>
      </c>
      <c r="R9" s="27">
        <v>28.8</v>
      </c>
      <c r="S9" s="157">
        <v>0</v>
      </c>
      <c r="T9" s="157">
        <v>0</v>
      </c>
      <c r="U9" s="157">
        <v>0</v>
      </c>
      <c r="V9" s="157">
        <v>0</v>
      </c>
      <c r="W9" s="157">
        <v>0</v>
      </c>
      <c r="X9" s="157">
        <v>0</v>
      </c>
      <c r="Y9" s="26"/>
      <c r="Z9" s="26"/>
      <c r="AA9" s="26"/>
      <c r="AB9" s="116"/>
      <c r="AC9" s="116"/>
      <c r="AD9" s="26"/>
      <c r="AE9" s="26"/>
      <c r="AF9" s="26"/>
      <c r="AG9" s="116"/>
      <c r="AH9" s="26"/>
      <c r="AI9" s="116">
        <f t="shared" si="0"/>
        <v>63.7</v>
      </c>
      <c r="AJ9" s="103">
        <f t="shared" si="1"/>
        <v>-10.533707865168537</v>
      </c>
      <c r="AK9" s="3" t="s">
        <v>57</v>
      </c>
    </row>
    <row r="10" spans="1:37">
      <c r="A10" s="99">
        <v>9</v>
      </c>
      <c r="B10" s="104" t="s">
        <v>8</v>
      </c>
      <c r="C10" s="116">
        <v>75.7</v>
      </c>
      <c r="D10" s="117">
        <v>0</v>
      </c>
      <c r="E10" s="27">
        <v>35.6</v>
      </c>
      <c r="F10" s="27">
        <v>0</v>
      </c>
      <c r="G10" s="27">
        <v>3.9</v>
      </c>
      <c r="H10" s="157">
        <v>0</v>
      </c>
      <c r="I10" s="157">
        <v>0</v>
      </c>
      <c r="J10" s="157">
        <v>0</v>
      </c>
      <c r="K10" s="157">
        <v>0</v>
      </c>
      <c r="L10" s="157">
        <v>0</v>
      </c>
      <c r="M10" s="157">
        <v>0</v>
      </c>
      <c r="N10" s="157">
        <v>0</v>
      </c>
      <c r="O10" s="157">
        <v>0</v>
      </c>
      <c r="P10" s="157">
        <v>0</v>
      </c>
      <c r="Q10" s="157">
        <v>0</v>
      </c>
      <c r="R10" s="27">
        <v>0.3</v>
      </c>
      <c r="S10" s="157">
        <v>0</v>
      </c>
      <c r="T10" s="157">
        <v>0</v>
      </c>
      <c r="U10" s="157">
        <v>0</v>
      </c>
      <c r="V10" s="157">
        <v>0</v>
      </c>
      <c r="W10" s="157">
        <v>0</v>
      </c>
      <c r="X10" s="157">
        <v>0</v>
      </c>
      <c r="Y10" s="26"/>
      <c r="Z10" s="26"/>
      <c r="AA10" s="26"/>
      <c r="AB10" s="116"/>
      <c r="AC10" s="116"/>
      <c r="AD10" s="26"/>
      <c r="AE10" s="26"/>
      <c r="AF10" s="26"/>
      <c r="AG10" s="116"/>
      <c r="AH10" s="26"/>
      <c r="AI10" s="116">
        <f t="shared" si="0"/>
        <v>39.799999999999997</v>
      </c>
      <c r="AJ10" s="103">
        <f t="shared" si="1"/>
        <v>-47.424042272126819</v>
      </c>
      <c r="AK10" s="3" t="s">
        <v>81</v>
      </c>
    </row>
    <row r="11" spans="1:37">
      <c r="A11" s="99">
        <v>10</v>
      </c>
      <c r="B11" s="104" t="s">
        <v>9</v>
      </c>
      <c r="C11" s="116">
        <v>66.599999999999994</v>
      </c>
      <c r="D11" s="117">
        <v>0</v>
      </c>
      <c r="E11" s="27">
        <v>0.9</v>
      </c>
      <c r="F11" s="27">
        <v>0</v>
      </c>
      <c r="G11" s="27">
        <v>31.7</v>
      </c>
      <c r="H11" s="157">
        <v>0</v>
      </c>
      <c r="I11" s="157">
        <v>0</v>
      </c>
      <c r="J11" s="157">
        <v>0</v>
      </c>
      <c r="K11" s="157">
        <v>0</v>
      </c>
      <c r="L11" s="157">
        <v>0</v>
      </c>
      <c r="M11" s="157">
        <v>0</v>
      </c>
      <c r="N11" s="157">
        <v>0</v>
      </c>
      <c r="O11" s="157">
        <v>0</v>
      </c>
      <c r="P11" s="157">
        <v>0</v>
      </c>
      <c r="Q11" s="157">
        <v>0</v>
      </c>
      <c r="R11" s="27">
        <v>19.3</v>
      </c>
      <c r="S11" s="157">
        <v>0</v>
      </c>
      <c r="T11" s="157">
        <v>0</v>
      </c>
      <c r="U11" s="157">
        <v>0</v>
      </c>
      <c r="V11" s="157">
        <v>0</v>
      </c>
      <c r="W11" s="157">
        <v>0</v>
      </c>
      <c r="X11" s="157">
        <v>0</v>
      </c>
      <c r="Y11" s="26"/>
      <c r="Z11" s="26"/>
      <c r="AA11" s="26"/>
      <c r="AB11" s="116"/>
      <c r="AC11" s="116"/>
      <c r="AD11" s="26"/>
      <c r="AE11" s="26"/>
      <c r="AF11" s="26"/>
      <c r="AG11" s="116"/>
      <c r="AH11" s="26"/>
      <c r="AI11" s="116">
        <f t="shared" si="0"/>
        <v>51.900000000000006</v>
      </c>
      <c r="AJ11" s="103">
        <f t="shared" si="1"/>
        <v>-22.072072072072061</v>
      </c>
      <c r="AK11" s="3" t="s">
        <v>81</v>
      </c>
    </row>
    <row r="12" spans="1:37">
      <c r="A12" s="99">
        <v>11</v>
      </c>
      <c r="B12" s="104" t="s">
        <v>10</v>
      </c>
      <c r="C12" s="116">
        <v>47.6</v>
      </c>
      <c r="D12" s="117">
        <v>0</v>
      </c>
      <c r="E12" s="27">
        <v>2.7</v>
      </c>
      <c r="F12" s="27">
        <v>0.2</v>
      </c>
      <c r="G12" s="27">
        <v>30.2</v>
      </c>
      <c r="H12" s="157">
        <v>0</v>
      </c>
      <c r="I12" s="157">
        <v>0</v>
      </c>
      <c r="J12" s="157">
        <v>0</v>
      </c>
      <c r="K12" s="157">
        <v>0</v>
      </c>
      <c r="L12" s="157">
        <v>0</v>
      </c>
      <c r="M12" s="157">
        <v>0</v>
      </c>
      <c r="N12" s="157">
        <v>0</v>
      </c>
      <c r="O12" s="157">
        <v>0</v>
      </c>
      <c r="P12" s="157">
        <v>0</v>
      </c>
      <c r="Q12" s="157">
        <v>0</v>
      </c>
      <c r="R12" s="27">
        <v>0</v>
      </c>
      <c r="S12" s="157">
        <v>0</v>
      </c>
      <c r="T12" s="157">
        <v>0</v>
      </c>
      <c r="U12" s="157">
        <v>0</v>
      </c>
      <c r="V12" s="157">
        <v>0</v>
      </c>
      <c r="W12" s="157">
        <v>0</v>
      </c>
      <c r="X12" s="157">
        <v>0</v>
      </c>
      <c r="Y12" s="26"/>
      <c r="Z12" s="26"/>
      <c r="AA12" s="26"/>
      <c r="AB12" s="116"/>
      <c r="AC12" s="116"/>
      <c r="AD12" s="26"/>
      <c r="AE12" s="26"/>
      <c r="AF12" s="26"/>
      <c r="AG12" s="116"/>
      <c r="AH12" s="26"/>
      <c r="AI12" s="116">
        <f t="shared" si="0"/>
        <v>33.1</v>
      </c>
      <c r="AJ12" s="103">
        <f t="shared" si="1"/>
        <v>-30.462184873949582</v>
      </c>
      <c r="AK12" s="3" t="s">
        <v>81</v>
      </c>
    </row>
    <row r="13" spans="1:37">
      <c r="A13" s="99">
        <v>12</v>
      </c>
      <c r="B13" s="104" t="s">
        <v>11</v>
      </c>
      <c r="C13" s="116">
        <v>63</v>
      </c>
      <c r="D13" s="117">
        <v>0</v>
      </c>
      <c r="E13" s="27">
        <v>0</v>
      </c>
      <c r="F13" s="27">
        <v>0</v>
      </c>
      <c r="G13" s="27">
        <v>14.6</v>
      </c>
      <c r="H13" s="157">
        <v>0</v>
      </c>
      <c r="I13" s="157">
        <v>0</v>
      </c>
      <c r="J13" s="157">
        <v>0</v>
      </c>
      <c r="K13" s="157">
        <v>0</v>
      </c>
      <c r="L13" s="157">
        <v>0</v>
      </c>
      <c r="M13" s="157">
        <v>0</v>
      </c>
      <c r="N13" s="157">
        <v>0</v>
      </c>
      <c r="O13" s="157">
        <v>0</v>
      </c>
      <c r="P13" s="157">
        <v>0</v>
      </c>
      <c r="Q13" s="157">
        <v>0</v>
      </c>
      <c r="R13" s="27">
        <v>0</v>
      </c>
      <c r="S13" s="157">
        <v>0</v>
      </c>
      <c r="T13" s="157">
        <v>0</v>
      </c>
      <c r="U13" s="157">
        <v>0</v>
      </c>
      <c r="V13" s="157">
        <v>0</v>
      </c>
      <c r="W13" s="157">
        <v>0</v>
      </c>
      <c r="X13" s="157">
        <v>0</v>
      </c>
      <c r="Y13" s="26"/>
      <c r="Z13" s="26"/>
      <c r="AA13" s="26"/>
      <c r="AB13" s="116"/>
      <c r="AC13" s="116"/>
      <c r="AD13" s="26"/>
      <c r="AE13" s="26"/>
      <c r="AF13" s="26"/>
      <c r="AG13" s="116"/>
      <c r="AH13" s="26"/>
      <c r="AI13" s="116">
        <f t="shared" si="0"/>
        <v>14.6</v>
      </c>
      <c r="AJ13" s="103">
        <f t="shared" si="1"/>
        <v>-76.825396825396822</v>
      </c>
      <c r="AK13" s="99" t="s">
        <v>97</v>
      </c>
    </row>
    <row r="14" spans="1:37">
      <c r="A14" s="99">
        <v>13</v>
      </c>
      <c r="B14" s="104" t="s">
        <v>12</v>
      </c>
      <c r="C14" s="116">
        <v>62.6</v>
      </c>
      <c r="D14" s="117">
        <v>0</v>
      </c>
      <c r="E14" s="27">
        <v>15</v>
      </c>
      <c r="F14" s="27">
        <v>3.6</v>
      </c>
      <c r="G14" s="27">
        <v>1.2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  <c r="R14" s="27">
        <v>0</v>
      </c>
      <c r="S14" s="157">
        <v>0</v>
      </c>
      <c r="T14" s="157">
        <v>0</v>
      </c>
      <c r="U14" s="157">
        <v>0</v>
      </c>
      <c r="V14" s="157">
        <v>0</v>
      </c>
      <c r="W14" s="157">
        <v>0</v>
      </c>
      <c r="X14" s="157">
        <v>0</v>
      </c>
      <c r="Y14" s="26"/>
      <c r="Z14" s="26"/>
      <c r="AA14" s="26"/>
      <c r="AB14" s="116"/>
      <c r="AC14" s="116"/>
      <c r="AD14" s="26"/>
      <c r="AE14" s="26"/>
      <c r="AF14" s="26"/>
      <c r="AG14" s="116"/>
      <c r="AH14" s="26"/>
      <c r="AI14" s="116">
        <f t="shared" si="0"/>
        <v>19.8</v>
      </c>
      <c r="AJ14" s="103">
        <f t="shared" si="1"/>
        <v>-68.370607028753994</v>
      </c>
      <c r="AK14" s="99" t="s">
        <v>97</v>
      </c>
    </row>
    <row r="15" spans="1:37">
      <c r="A15" s="99">
        <v>14</v>
      </c>
      <c r="B15" s="104" t="s">
        <v>13</v>
      </c>
      <c r="C15" s="116">
        <v>59.6</v>
      </c>
      <c r="D15" s="117">
        <v>0</v>
      </c>
      <c r="E15" s="27">
        <v>1</v>
      </c>
      <c r="F15" s="27">
        <v>0</v>
      </c>
      <c r="G15" s="27">
        <v>42.6</v>
      </c>
      <c r="H15" s="157">
        <v>0</v>
      </c>
      <c r="I15" s="157">
        <v>0</v>
      </c>
      <c r="J15" s="157">
        <v>0</v>
      </c>
      <c r="K15" s="157">
        <v>0</v>
      </c>
      <c r="L15" s="157">
        <v>0</v>
      </c>
      <c r="M15" s="157">
        <v>0</v>
      </c>
      <c r="N15" s="157">
        <v>0</v>
      </c>
      <c r="O15" s="157">
        <v>0</v>
      </c>
      <c r="P15" s="157">
        <v>0</v>
      </c>
      <c r="Q15" s="157">
        <v>0</v>
      </c>
      <c r="R15" s="27">
        <v>0</v>
      </c>
      <c r="S15" s="157">
        <v>0</v>
      </c>
      <c r="T15" s="157">
        <v>0</v>
      </c>
      <c r="U15" s="157">
        <v>0</v>
      </c>
      <c r="V15" s="157">
        <v>0</v>
      </c>
      <c r="W15" s="157">
        <v>0</v>
      </c>
      <c r="X15" s="157">
        <v>0</v>
      </c>
      <c r="Y15" s="26"/>
      <c r="Z15" s="26"/>
      <c r="AA15" s="26"/>
      <c r="AB15" s="116"/>
      <c r="AC15" s="116"/>
      <c r="AD15" s="26"/>
      <c r="AE15" s="26"/>
      <c r="AF15" s="26"/>
      <c r="AG15" s="116"/>
      <c r="AH15" s="26"/>
      <c r="AI15" s="116">
        <f t="shared" si="0"/>
        <v>43.6</v>
      </c>
      <c r="AJ15" s="103">
        <f t="shared" si="1"/>
        <v>-26.845637583892611</v>
      </c>
      <c r="AK15" s="3" t="s">
        <v>81</v>
      </c>
    </row>
    <row r="16" spans="1:37">
      <c r="A16" s="99">
        <v>15</v>
      </c>
      <c r="B16" s="104" t="s">
        <v>14</v>
      </c>
      <c r="C16" s="116">
        <v>57</v>
      </c>
      <c r="D16" s="117">
        <v>0</v>
      </c>
      <c r="E16" s="27">
        <v>0.1</v>
      </c>
      <c r="F16" s="27">
        <v>0</v>
      </c>
      <c r="G16" s="27">
        <v>51.1</v>
      </c>
      <c r="H16" s="157">
        <v>0</v>
      </c>
      <c r="I16" s="157">
        <v>0</v>
      </c>
      <c r="J16" s="157">
        <v>0</v>
      </c>
      <c r="K16" s="157">
        <v>0</v>
      </c>
      <c r="L16" s="157">
        <v>0</v>
      </c>
      <c r="M16" s="157">
        <v>0</v>
      </c>
      <c r="N16" s="157">
        <v>0</v>
      </c>
      <c r="O16" s="157">
        <v>0</v>
      </c>
      <c r="P16" s="157">
        <v>0</v>
      </c>
      <c r="Q16" s="157">
        <v>0</v>
      </c>
      <c r="R16" s="27">
        <v>0</v>
      </c>
      <c r="S16" s="157">
        <v>0</v>
      </c>
      <c r="T16" s="157">
        <v>0</v>
      </c>
      <c r="U16" s="157">
        <v>0</v>
      </c>
      <c r="V16" s="157">
        <v>0</v>
      </c>
      <c r="W16" s="157">
        <v>0</v>
      </c>
      <c r="X16" s="157">
        <v>0</v>
      </c>
      <c r="Y16" s="26"/>
      <c r="Z16" s="26"/>
      <c r="AA16" s="26"/>
      <c r="AB16" s="116"/>
      <c r="AC16" s="116"/>
      <c r="AD16" s="26"/>
      <c r="AE16" s="26"/>
      <c r="AF16" s="26"/>
      <c r="AG16" s="116"/>
      <c r="AH16" s="26"/>
      <c r="AI16" s="116">
        <f t="shared" si="0"/>
        <v>51.2</v>
      </c>
      <c r="AJ16" s="103">
        <f t="shared" si="1"/>
        <v>-10.175438596491233</v>
      </c>
      <c r="AK16" s="3" t="s">
        <v>57</v>
      </c>
    </row>
    <row r="17" spans="1:37" ht="15" customHeight="1">
      <c r="A17" s="99">
        <v>16</v>
      </c>
      <c r="B17" s="104" t="s">
        <v>15</v>
      </c>
      <c r="C17" s="116">
        <v>70.2</v>
      </c>
      <c r="D17" s="117">
        <v>0</v>
      </c>
      <c r="E17" s="27">
        <v>21.1</v>
      </c>
      <c r="F17" s="27">
        <v>0</v>
      </c>
      <c r="G17" s="27">
        <v>4.8</v>
      </c>
      <c r="H17" s="157">
        <v>0</v>
      </c>
      <c r="I17" s="157">
        <v>0</v>
      </c>
      <c r="J17" s="157">
        <v>0</v>
      </c>
      <c r="K17" s="157">
        <v>0</v>
      </c>
      <c r="L17" s="157">
        <v>0</v>
      </c>
      <c r="M17" s="157">
        <v>0</v>
      </c>
      <c r="N17" s="157">
        <v>0</v>
      </c>
      <c r="O17" s="157">
        <v>0</v>
      </c>
      <c r="P17" s="157">
        <v>0</v>
      </c>
      <c r="Q17" s="157">
        <v>0</v>
      </c>
      <c r="R17" s="27">
        <v>0.2</v>
      </c>
      <c r="S17" s="157">
        <v>0</v>
      </c>
      <c r="T17" s="157">
        <v>0</v>
      </c>
      <c r="U17" s="157">
        <v>0</v>
      </c>
      <c r="V17" s="157">
        <v>0</v>
      </c>
      <c r="W17" s="157">
        <v>0</v>
      </c>
      <c r="X17" s="157">
        <v>0</v>
      </c>
      <c r="Y17" s="26"/>
      <c r="Z17" s="26"/>
      <c r="AA17" s="26"/>
      <c r="AB17" s="116"/>
      <c r="AC17" s="116"/>
      <c r="AD17" s="26"/>
      <c r="AE17" s="26"/>
      <c r="AF17" s="26"/>
      <c r="AG17" s="116"/>
      <c r="AH17" s="26"/>
      <c r="AI17" s="116">
        <f t="shared" si="0"/>
        <v>26.1</v>
      </c>
      <c r="AJ17" s="103">
        <f t="shared" si="1"/>
        <v>-62.820512820512818</v>
      </c>
      <c r="AK17" s="99" t="s">
        <v>97</v>
      </c>
    </row>
    <row r="18" spans="1:37" ht="15" customHeight="1">
      <c r="A18" s="99">
        <v>17</v>
      </c>
      <c r="B18" s="104" t="s">
        <v>16</v>
      </c>
      <c r="C18" s="116">
        <v>42.5</v>
      </c>
      <c r="D18" s="117">
        <v>0</v>
      </c>
      <c r="E18" s="27">
        <v>0</v>
      </c>
      <c r="F18" s="27">
        <v>0</v>
      </c>
      <c r="G18" s="27">
        <v>6.5</v>
      </c>
      <c r="H18" s="157">
        <v>0</v>
      </c>
      <c r="I18" s="157">
        <v>0</v>
      </c>
      <c r="J18" s="157">
        <v>0</v>
      </c>
      <c r="K18" s="157">
        <v>0</v>
      </c>
      <c r="L18" s="157">
        <v>0</v>
      </c>
      <c r="M18" s="157">
        <v>0</v>
      </c>
      <c r="N18" s="157">
        <v>0</v>
      </c>
      <c r="O18" s="157">
        <v>0</v>
      </c>
      <c r="P18" s="157">
        <v>0</v>
      </c>
      <c r="Q18" s="157">
        <v>0</v>
      </c>
      <c r="R18" s="27">
        <v>47.2</v>
      </c>
      <c r="S18" s="157">
        <v>0</v>
      </c>
      <c r="T18" s="157">
        <v>0</v>
      </c>
      <c r="U18" s="157">
        <v>0</v>
      </c>
      <c r="V18" s="157">
        <v>0</v>
      </c>
      <c r="W18" s="157">
        <v>0</v>
      </c>
      <c r="X18" s="157">
        <v>0</v>
      </c>
      <c r="Y18" s="26"/>
      <c r="Z18" s="26"/>
      <c r="AA18" s="26"/>
      <c r="AB18" s="116"/>
      <c r="AC18" s="116"/>
      <c r="AD18" s="26"/>
      <c r="AE18" s="26"/>
      <c r="AF18" s="26"/>
      <c r="AG18" s="116"/>
      <c r="AH18" s="26"/>
      <c r="AI18" s="116">
        <f t="shared" si="0"/>
        <v>53.7</v>
      </c>
      <c r="AJ18" s="103">
        <f t="shared" si="1"/>
        <v>26.352941176470608</v>
      </c>
      <c r="AK18" s="3" t="s">
        <v>81</v>
      </c>
    </row>
    <row r="19" spans="1:37">
      <c r="A19" s="99">
        <v>18</v>
      </c>
      <c r="B19" s="104" t="s">
        <v>17</v>
      </c>
      <c r="C19" s="116">
        <v>44.7</v>
      </c>
      <c r="D19" s="117">
        <v>0</v>
      </c>
      <c r="E19" s="27">
        <v>0.5</v>
      </c>
      <c r="F19" s="27">
        <v>24.9</v>
      </c>
      <c r="G19" s="27">
        <v>0</v>
      </c>
      <c r="H19" s="157">
        <v>0</v>
      </c>
      <c r="I19" s="157">
        <v>0</v>
      </c>
      <c r="J19" s="157">
        <v>0</v>
      </c>
      <c r="K19" s="157">
        <v>0</v>
      </c>
      <c r="L19" s="157">
        <v>0</v>
      </c>
      <c r="M19" s="157">
        <v>0</v>
      </c>
      <c r="N19" s="157">
        <v>0</v>
      </c>
      <c r="O19" s="157">
        <v>0</v>
      </c>
      <c r="P19" s="157">
        <v>0</v>
      </c>
      <c r="Q19" s="157">
        <v>0</v>
      </c>
      <c r="R19" s="27">
        <v>0</v>
      </c>
      <c r="S19" s="157">
        <v>0</v>
      </c>
      <c r="T19" s="157">
        <v>0</v>
      </c>
      <c r="U19" s="157">
        <v>0</v>
      </c>
      <c r="V19" s="157">
        <v>0</v>
      </c>
      <c r="W19" s="157">
        <v>0</v>
      </c>
      <c r="X19" s="157">
        <v>0</v>
      </c>
      <c r="Y19" s="26"/>
      <c r="Z19" s="26"/>
      <c r="AA19" s="26"/>
      <c r="AB19" s="116"/>
      <c r="AC19" s="116"/>
      <c r="AD19" s="26"/>
      <c r="AE19" s="26"/>
      <c r="AF19" s="26"/>
      <c r="AG19" s="116"/>
      <c r="AH19" s="26"/>
      <c r="AI19" s="116">
        <f t="shared" si="0"/>
        <v>25.4</v>
      </c>
      <c r="AJ19" s="103">
        <f t="shared" si="1"/>
        <v>-43.176733780760635</v>
      </c>
      <c r="AK19" s="3" t="s">
        <v>81</v>
      </c>
    </row>
    <row r="20" spans="1:37">
      <c r="A20" s="99">
        <v>19</v>
      </c>
      <c r="B20" s="104" t="s">
        <v>18</v>
      </c>
      <c r="C20" s="116">
        <v>61</v>
      </c>
      <c r="D20" s="117">
        <v>0</v>
      </c>
      <c r="E20" s="27">
        <v>0</v>
      </c>
      <c r="F20" s="27">
        <v>26.6</v>
      </c>
      <c r="G20" s="27">
        <v>0</v>
      </c>
      <c r="H20" s="157">
        <v>0</v>
      </c>
      <c r="I20" s="157">
        <v>0</v>
      </c>
      <c r="J20" s="157">
        <v>0</v>
      </c>
      <c r="K20" s="157">
        <v>0</v>
      </c>
      <c r="L20" s="157">
        <v>0</v>
      </c>
      <c r="M20" s="157">
        <v>0</v>
      </c>
      <c r="N20" s="157">
        <v>0</v>
      </c>
      <c r="O20" s="157">
        <v>0</v>
      </c>
      <c r="P20" s="157">
        <v>0</v>
      </c>
      <c r="Q20" s="157">
        <v>0</v>
      </c>
      <c r="R20" s="27">
        <v>0</v>
      </c>
      <c r="S20" s="157">
        <v>0</v>
      </c>
      <c r="T20" s="157">
        <v>0</v>
      </c>
      <c r="U20" s="157">
        <v>0</v>
      </c>
      <c r="V20" s="157">
        <v>0</v>
      </c>
      <c r="W20" s="157">
        <v>0</v>
      </c>
      <c r="X20" s="157">
        <v>0</v>
      </c>
      <c r="Y20" s="26"/>
      <c r="Z20" s="26"/>
      <c r="AA20" s="26"/>
      <c r="AB20" s="116"/>
      <c r="AC20" s="116"/>
      <c r="AD20" s="26"/>
      <c r="AE20" s="26"/>
      <c r="AF20" s="26"/>
      <c r="AG20" s="116"/>
      <c r="AH20" s="26"/>
      <c r="AI20" s="116">
        <f t="shared" si="0"/>
        <v>26.6</v>
      </c>
      <c r="AJ20" s="103">
        <f t="shared" si="1"/>
        <v>-56.393442622950815</v>
      </c>
      <c r="AK20" s="3" t="s">
        <v>81</v>
      </c>
    </row>
    <row r="21" spans="1:37">
      <c r="A21" s="99">
        <v>20</v>
      </c>
      <c r="B21" s="104" t="s">
        <v>19</v>
      </c>
      <c r="C21" s="116">
        <v>47.2</v>
      </c>
      <c r="D21" s="117">
        <v>0</v>
      </c>
      <c r="E21" s="27">
        <v>2.8</v>
      </c>
      <c r="F21" s="27">
        <v>0</v>
      </c>
      <c r="G21" s="27">
        <v>1.8</v>
      </c>
      <c r="H21" s="157">
        <v>0</v>
      </c>
      <c r="I21" s="157">
        <v>0</v>
      </c>
      <c r="J21" s="157">
        <v>0</v>
      </c>
      <c r="K21" s="157">
        <v>0</v>
      </c>
      <c r="L21" s="157">
        <v>0</v>
      </c>
      <c r="M21" s="157">
        <v>0</v>
      </c>
      <c r="N21" s="157">
        <v>0</v>
      </c>
      <c r="O21" s="157">
        <v>0</v>
      </c>
      <c r="P21" s="157">
        <v>0</v>
      </c>
      <c r="Q21" s="157">
        <v>0</v>
      </c>
      <c r="R21" s="27">
        <v>2.4</v>
      </c>
      <c r="S21" s="157">
        <v>0</v>
      </c>
      <c r="T21" s="157">
        <v>0</v>
      </c>
      <c r="U21" s="157">
        <v>0</v>
      </c>
      <c r="V21" s="157">
        <v>0</v>
      </c>
      <c r="W21" s="157">
        <v>0</v>
      </c>
      <c r="X21" s="157">
        <v>0</v>
      </c>
      <c r="Y21" s="26"/>
      <c r="Z21" s="26"/>
      <c r="AA21" s="26"/>
      <c r="AB21" s="116"/>
      <c r="AC21" s="116"/>
      <c r="AD21" s="26"/>
      <c r="AE21" s="26"/>
      <c r="AF21" s="26"/>
      <c r="AG21" s="116"/>
      <c r="AH21" s="26"/>
      <c r="AI21" s="116">
        <f t="shared" si="0"/>
        <v>7</v>
      </c>
      <c r="AJ21" s="103">
        <f t="shared" si="1"/>
        <v>-85.169491525423723</v>
      </c>
      <c r="AK21" s="99" t="s">
        <v>97</v>
      </c>
    </row>
    <row r="22" spans="1:37">
      <c r="A22" s="99">
        <v>21</v>
      </c>
      <c r="B22" s="104" t="s">
        <v>20</v>
      </c>
      <c r="C22" s="116">
        <v>65.599999999999994</v>
      </c>
      <c r="D22" s="117">
        <v>0</v>
      </c>
      <c r="E22" s="27">
        <v>1.1000000000000001</v>
      </c>
      <c r="F22" s="27">
        <v>0</v>
      </c>
      <c r="G22" s="27">
        <v>21.7</v>
      </c>
      <c r="H22" s="157">
        <v>0</v>
      </c>
      <c r="I22" s="157">
        <v>0</v>
      </c>
      <c r="J22" s="157">
        <v>0</v>
      </c>
      <c r="K22" s="157">
        <v>0</v>
      </c>
      <c r="L22" s="157">
        <v>0</v>
      </c>
      <c r="M22" s="157">
        <v>0</v>
      </c>
      <c r="N22" s="157">
        <v>0</v>
      </c>
      <c r="O22" s="157">
        <v>0</v>
      </c>
      <c r="P22" s="157">
        <v>0</v>
      </c>
      <c r="Q22" s="157">
        <v>0</v>
      </c>
      <c r="R22" s="27">
        <v>0</v>
      </c>
      <c r="S22" s="157">
        <v>0</v>
      </c>
      <c r="T22" s="157">
        <v>0</v>
      </c>
      <c r="U22" s="157">
        <v>0</v>
      </c>
      <c r="V22" s="157">
        <v>0</v>
      </c>
      <c r="W22" s="157">
        <v>0</v>
      </c>
      <c r="X22" s="157">
        <v>0</v>
      </c>
      <c r="Y22" s="26"/>
      <c r="Z22" s="26"/>
      <c r="AA22" s="26"/>
      <c r="AB22" s="116"/>
      <c r="AC22" s="116"/>
      <c r="AD22" s="26"/>
      <c r="AE22" s="26"/>
      <c r="AF22" s="26"/>
      <c r="AG22" s="116"/>
      <c r="AH22" s="26"/>
      <c r="AI22" s="116">
        <f t="shared" si="0"/>
        <v>22.8</v>
      </c>
      <c r="AJ22" s="103">
        <f t="shared" si="1"/>
        <v>-65.243902439024396</v>
      </c>
      <c r="AK22" s="99" t="s">
        <v>97</v>
      </c>
    </row>
    <row r="23" spans="1:37">
      <c r="A23" s="99">
        <v>22</v>
      </c>
      <c r="B23" s="104" t="s">
        <v>21</v>
      </c>
      <c r="C23" s="116">
        <v>40.5</v>
      </c>
      <c r="D23" s="117">
        <v>0</v>
      </c>
      <c r="E23" s="27">
        <v>0</v>
      </c>
      <c r="F23" s="27">
        <v>0</v>
      </c>
      <c r="G23" s="27">
        <v>30.2</v>
      </c>
      <c r="H23" s="157">
        <v>0</v>
      </c>
      <c r="I23" s="157">
        <v>0</v>
      </c>
      <c r="J23" s="157">
        <v>0</v>
      </c>
      <c r="K23" s="157">
        <v>0</v>
      </c>
      <c r="L23" s="157">
        <v>0</v>
      </c>
      <c r="M23" s="157">
        <v>0</v>
      </c>
      <c r="N23" s="157">
        <v>0</v>
      </c>
      <c r="O23" s="157">
        <v>0</v>
      </c>
      <c r="P23" s="157">
        <v>0</v>
      </c>
      <c r="Q23" s="157">
        <v>0</v>
      </c>
      <c r="R23" s="27">
        <v>9.9</v>
      </c>
      <c r="S23" s="157">
        <v>0</v>
      </c>
      <c r="T23" s="157">
        <v>0</v>
      </c>
      <c r="U23" s="157">
        <v>0</v>
      </c>
      <c r="V23" s="157">
        <v>0</v>
      </c>
      <c r="W23" s="157">
        <v>0</v>
      </c>
      <c r="X23" s="157">
        <v>0</v>
      </c>
      <c r="Y23" s="26"/>
      <c r="Z23" s="26"/>
      <c r="AA23" s="26"/>
      <c r="AB23" s="116"/>
      <c r="AC23" s="116"/>
      <c r="AD23" s="26"/>
      <c r="AE23" s="26"/>
      <c r="AF23" s="26"/>
      <c r="AG23" s="116"/>
      <c r="AH23" s="26"/>
      <c r="AI23" s="116">
        <f t="shared" si="0"/>
        <v>40.1</v>
      </c>
      <c r="AJ23" s="103">
        <f t="shared" si="1"/>
        <v>-0.98765432098765871</v>
      </c>
      <c r="AK23" s="3" t="s">
        <v>57</v>
      </c>
    </row>
    <row r="24" spans="1:37">
      <c r="A24" s="99">
        <v>23</v>
      </c>
      <c r="B24" s="104" t="s">
        <v>22</v>
      </c>
      <c r="C24" s="116">
        <v>55.1</v>
      </c>
      <c r="D24" s="117">
        <v>0</v>
      </c>
      <c r="E24" s="27">
        <v>0</v>
      </c>
      <c r="F24" s="27">
        <v>6.1</v>
      </c>
      <c r="G24" s="27">
        <v>0.1</v>
      </c>
      <c r="H24" s="157">
        <v>0</v>
      </c>
      <c r="I24" s="157">
        <v>0</v>
      </c>
      <c r="J24" s="157">
        <v>0</v>
      </c>
      <c r="K24" s="157">
        <v>0</v>
      </c>
      <c r="L24" s="157">
        <v>0</v>
      </c>
      <c r="M24" s="157">
        <v>0</v>
      </c>
      <c r="N24" s="157">
        <v>0</v>
      </c>
      <c r="O24" s="157">
        <v>0</v>
      </c>
      <c r="P24" s="157">
        <v>0</v>
      </c>
      <c r="Q24" s="157">
        <v>0</v>
      </c>
      <c r="R24" s="27">
        <v>3.9</v>
      </c>
      <c r="S24" s="157">
        <v>0</v>
      </c>
      <c r="T24" s="157">
        <v>0</v>
      </c>
      <c r="U24" s="157">
        <v>0</v>
      </c>
      <c r="V24" s="157">
        <v>0</v>
      </c>
      <c r="W24" s="157">
        <v>0</v>
      </c>
      <c r="X24" s="157">
        <v>0</v>
      </c>
      <c r="Y24" s="26"/>
      <c r="Z24" s="26"/>
      <c r="AA24" s="26"/>
      <c r="AB24" s="116"/>
      <c r="AC24" s="116"/>
      <c r="AD24" s="26"/>
      <c r="AE24" s="26"/>
      <c r="AF24" s="26"/>
      <c r="AG24" s="116"/>
      <c r="AH24" s="26"/>
      <c r="AI24" s="116">
        <f t="shared" si="0"/>
        <v>10.1</v>
      </c>
      <c r="AJ24" s="103">
        <f t="shared" si="1"/>
        <v>-81.669691470054445</v>
      </c>
      <c r="AK24" s="3" t="s">
        <v>57</v>
      </c>
    </row>
    <row r="25" spans="1:37" ht="15" customHeight="1">
      <c r="A25" s="99">
        <v>24</v>
      </c>
      <c r="B25" s="104" t="s">
        <v>23</v>
      </c>
      <c r="C25" s="116">
        <v>54.7</v>
      </c>
      <c r="D25" s="117">
        <v>0</v>
      </c>
      <c r="E25" s="27">
        <v>0</v>
      </c>
      <c r="F25" s="27">
        <v>0</v>
      </c>
      <c r="G25" s="27">
        <v>17.3</v>
      </c>
      <c r="H25" s="157">
        <v>0</v>
      </c>
      <c r="I25" s="157">
        <v>0</v>
      </c>
      <c r="J25" s="157">
        <v>0</v>
      </c>
      <c r="K25" s="157">
        <v>0</v>
      </c>
      <c r="L25" s="157">
        <v>0</v>
      </c>
      <c r="M25" s="157">
        <v>0</v>
      </c>
      <c r="N25" s="157">
        <v>0</v>
      </c>
      <c r="O25" s="157">
        <v>0</v>
      </c>
      <c r="P25" s="157">
        <v>0</v>
      </c>
      <c r="Q25" s="157">
        <v>0</v>
      </c>
      <c r="R25" s="27">
        <v>0</v>
      </c>
      <c r="S25" s="157">
        <v>0</v>
      </c>
      <c r="T25" s="157">
        <v>0</v>
      </c>
      <c r="U25" s="157">
        <v>0</v>
      </c>
      <c r="V25" s="157">
        <v>0</v>
      </c>
      <c r="W25" s="157">
        <v>0</v>
      </c>
      <c r="X25" s="157">
        <v>0</v>
      </c>
      <c r="Y25" s="26"/>
      <c r="Z25" s="26"/>
      <c r="AA25" s="26"/>
      <c r="AB25" s="116"/>
      <c r="AC25" s="116"/>
      <c r="AD25" s="26"/>
      <c r="AE25" s="26"/>
      <c r="AF25" s="26"/>
      <c r="AG25" s="116"/>
      <c r="AH25" s="26"/>
      <c r="AI25" s="116">
        <f t="shared" si="0"/>
        <v>17.3</v>
      </c>
      <c r="AJ25" s="103">
        <f t="shared" si="1"/>
        <v>-68.372943327239483</v>
      </c>
      <c r="AK25" s="3" t="s">
        <v>57</v>
      </c>
    </row>
    <row r="26" spans="1:37">
      <c r="A26" s="99">
        <v>25</v>
      </c>
      <c r="B26" s="104" t="s">
        <v>24</v>
      </c>
      <c r="C26" s="116">
        <v>73.3</v>
      </c>
      <c r="D26" s="117">
        <v>0</v>
      </c>
      <c r="E26" s="27">
        <v>4.3</v>
      </c>
      <c r="F26" s="27">
        <v>5.2</v>
      </c>
      <c r="G26" s="27">
        <v>0</v>
      </c>
      <c r="H26" s="157">
        <v>0</v>
      </c>
      <c r="I26" s="157">
        <v>0</v>
      </c>
      <c r="J26" s="157">
        <v>0</v>
      </c>
      <c r="K26" s="157">
        <v>0</v>
      </c>
      <c r="L26" s="157">
        <v>0</v>
      </c>
      <c r="M26" s="157">
        <v>0</v>
      </c>
      <c r="N26" s="157">
        <v>0</v>
      </c>
      <c r="O26" s="157">
        <v>0</v>
      </c>
      <c r="P26" s="157">
        <v>0</v>
      </c>
      <c r="Q26" s="157">
        <v>0</v>
      </c>
      <c r="R26" s="27">
        <v>0</v>
      </c>
      <c r="S26" s="157">
        <v>0</v>
      </c>
      <c r="T26" s="157">
        <v>0</v>
      </c>
      <c r="U26" s="157">
        <v>0</v>
      </c>
      <c r="V26" s="157">
        <v>0</v>
      </c>
      <c r="W26" s="157">
        <v>0</v>
      </c>
      <c r="X26" s="157">
        <v>0</v>
      </c>
      <c r="Y26" s="26"/>
      <c r="Z26" s="26"/>
      <c r="AA26" s="26"/>
      <c r="AB26" s="116"/>
      <c r="AC26" s="116"/>
      <c r="AD26" s="26"/>
      <c r="AE26" s="26"/>
      <c r="AF26" s="26"/>
      <c r="AG26" s="116"/>
      <c r="AH26" s="26"/>
      <c r="AI26" s="116">
        <f t="shared" si="0"/>
        <v>9.5</v>
      </c>
      <c r="AJ26" s="103">
        <f t="shared" si="1"/>
        <v>-87.039563437926333</v>
      </c>
      <c r="AK26" s="3" t="s">
        <v>57</v>
      </c>
    </row>
    <row r="27" spans="1:37">
      <c r="A27" s="99">
        <v>26</v>
      </c>
      <c r="B27" s="104" t="s">
        <v>25</v>
      </c>
      <c r="C27" s="116">
        <v>50.5</v>
      </c>
      <c r="D27" s="117">
        <v>0</v>
      </c>
      <c r="E27" s="27">
        <v>0</v>
      </c>
      <c r="F27" s="27">
        <v>0</v>
      </c>
      <c r="G27" s="27">
        <v>20.9</v>
      </c>
      <c r="H27" s="157">
        <v>0</v>
      </c>
      <c r="I27" s="157">
        <v>0</v>
      </c>
      <c r="J27" s="157">
        <v>0</v>
      </c>
      <c r="K27" s="157">
        <v>0</v>
      </c>
      <c r="L27" s="157">
        <v>0</v>
      </c>
      <c r="M27" s="157">
        <v>0</v>
      </c>
      <c r="N27" s="157">
        <v>0</v>
      </c>
      <c r="O27" s="157">
        <v>0</v>
      </c>
      <c r="P27" s="157">
        <v>0</v>
      </c>
      <c r="Q27" s="157">
        <v>0</v>
      </c>
      <c r="R27" s="27">
        <v>0</v>
      </c>
      <c r="S27" s="157">
        <v>0</v>
      </c>
      <c r="T27" s="157">
        <v>0</v>
      </c>
      <c r="U27" s="157">
        <v>0</v>
      </c>
      <c r="V27" s="157">
        <v>0</v>
      </c>
      <c r="W27" s="157">
        <v>0</v>
      </c>
      <c r="X27" s="157">
        <v>0</v>
      </c>
      <c r="Y27" s="26"/>
      <c r="Z27" s="26"/>
      <c r="AA27" s="26"/>
      <c r="AB27" s="116"/>
      <c r="AC27" s="116"/>
      <c r="AD27" s="26"/>
      <c r="AE27" s="26"/>
      <c r="AF27" s="26"/>
      <c r="AG27" s="116"/>
      <c r="AH27" s="26"/>
      <c r="AI27" s="116">
        <f t="shared" si="0"/>
        <v>20.9</v>
      </c>
      <c r="AJ27" s="103">
        <f t="shared" si="1"/>
        <v>-58.613861386138616</v>
      </c>
      <c r="AK27" s="99" t="s">
        <v>81</v>
      </c>
    </row>
    <row r="28" spans="1:37" s="102" customFormat="1">
      <c r="A28" s="101">
        <v>27</v>
      </c>
      <c r="B28" s="105" t="s">
        <v>26</v>
      </c>
      <c r="C28" s="116">
        <v>67.3</v>
      </c>
      <c r="D28" s="117">
        <v>0</v>
      </c>
      <c r="E28" s="27">
        <v>0</v>
      </c>
      <c r="F28" s="27">
        <v>0</v>
      </c>
      <c r="G28" s="27">
        <v>32.700000000000003</v>
      </c>
      <c r="H28" s="157">
        <v>0</v>
      </c>
      <c r="I28" s="157">
        <v>0</v>
      </c>
      <c r="J28" s="157">
        <v>0</v>
      </c>
      <c r="K28" s="157">
        <v>0</v>
      </c>
      <c r="L28" s="157">
        <v>0</v>
      </c>
      <c r="M28" s="157">
        <v>0</v>
      </c>
      <c r="N28" s="157">
        <v>0</v>
      </c>
      <c r="O28" s="157">
        <v>0</v>
      </c>
      <c r="P28" s="157">
        <v>0</v>
      </c>
      <c r="Q28" s="157">
        <v>0</v>
      </c>
      <c r="R28" s="27">
        <v>0</v>
      </c>
      <c r="S28" s="157">
        <v>0</v>
      </c>
      <c r="T28" s="157">
        <v>0</v>
      </c>
      <c r="U28" s="157">
        <v>0</v>
      </c>
      <c r="V28" s="157">
        <v>0</v>
      </c>
      <c r="W28" s="157">
        <v>0</v>
      </c>
      <c r="X28" s="157">
        <v>0</v>
      </c>
      <c r="Y28" s="26"/>
      <c r="Z28" s="26"/>
      <c r="AA28" s="26"/>
      <c r="AB28" s="116"/>
      <c r="AC28" s="116"/>
      <c r="AD28" s="26"/>
      <c r="AE28" s="26"/>
      <c r="AF28" s="26"/>
      <c r="AG28" s="116"/>
      <c r="AH28" s="26"/>
      <c r="AI28" s="116">
        <f t="shared" si="0"/>
        <v>32.700000000000003</v>
      </c>
      <c r="AJ28" s="118">
        <f t="shared" si="1"/>
        <v>-51.411589895988108</v>
      </c>
      <c r="AK28" s="47" t="s">
        <v>81</v>
      </c>
    </row>
    <row r="29" spans="1:37">
      <c r="A29" s="99">
        <v>28</v>
      </c>
      <c r="B29" s="104" t="s">
        <v>27</v>
      </c>
      <c r="C29" s="116">
        <v>43.9</v>
      </c>
      <c r="D29" s="117">
        <v>0</v>
      </c>
      <c r="E29" s="27">
        <v>6.8</v>
      </c>
      <c r="F29" s="27">
        <v>0.7</v>
      </c>
      <c r="G29" s="27">
        <v>17.5</v>
      </c>
      <c r="H29" s="157">
        <v>0</v>
      </c>
      <c r="I29" s="157">
        <v>0</v>
      </c>
      <c r="J29" s="157">
        <v>0</v>
      </c>
      <c r="K29" s="157">
        <v>0</v>
      </c>
      <c r="L29" s="157">
        <v>0</v>
      </c>
      <c r="M29" s="157">
        <v>0</v>
      </c>
      <c r="N29" s="157">
        <v>0</v>
      </c>
      <c r="O29" s="157">
        <v>0</v>
      </c>
      <c r="P29" s="157">
        <v>0</v>
      </c>
      <c r="Q29" s="157">
        <v>0</v>
      </c>
      <c r="R29" s="27">
        <v>0</v>
      </c>
      <c r="S29" s="157">
        <v>0</v>
      </c>
      <c r="T29" s="157">
        <v>0</v>
      </c>
      <c r="U29" s="157">
        <v>0</v>
      </c>
      <c r="V29" s="157">
        <v>0</v>
      </c>
      <c r="W29" s="157">
        <v>0</v>
      </c>
      <c r="X29" s="157">
        <v>0</v>
      </c>
      <c r="Y29" s="26"/>
      <c r="Z29" s="26"/>
      <c r="AA29" s="26"/>
      <c r="AB29" s="116"/>
      <c r="AC29" s="116"/>
      <c r="AD29" s="26"/>
      <c r="AE29" s="26"/>
      <c r="AF29" s="26"/>
      <c r="AG29" s="116"/>
      <c r="AH29" s="26"/>
      <c r="AI29" s="116">
        <f t="shared" si="0"/>
        <v>25</v>
      </c>
      <c r="AJ29" s="103">
        <f t="shared" si="1"/>
        <v>-43.052391799544424</v>
      </c>
      <c r="AK29" s="99" t="s">
        <v>81</v>
      </c>
    </row>
    <row r="30" spans="1:37">
      <c r="A30" s="99">
        <v>29</v>
      </c>
      <c r="B30" s="104" t="s">
        <v>28</v>
      </c>
      <c r="C30" s="116">
        <v>59.8</v>
      </c>
      <c r="D30" s="117">
        <v>0</v>
      </c>
      <c r="E30" s="27">
        <v>0</v>
      </c>
      <c r="F30" s="27">
        <v>0.1</v>
      </c>
      <c r="G30" s="27">
        <v>15.4</v>
      </c>
      <c r="H30" s="157">
        <v>0</v>
      </c>
      <c r="I30" s="157">
        <v>0</v>
      </c>
      <c r="J30" s="157">
        <v>0</v>
      </c>
      <c r="K30" s="157">
        <v>0</v>
      </c>
      <c r="L30" s="157">
        <v>0</v>
      </c>
      <c r="M30" s="157">
        <v>0</v>
      </c>
      <c r="N30" s="157">
        <v>0</v>
      </c>
      <c r="O30" s="157">
        <v>0</v>
      </c>
      <c r="P30" s="157">
        <v>0</v>
      </c>
      <c r="Q30" s="157">
        <v>0</v>
      </c>
      <c r="R30" s="27">
        <v>0.3</v>
      </c>
      <c r="S30" s="157">
        <v>0</v>
      </c>
      <c r="T30" s="157">
        <v>0</v>
      </c>
      <c r="U30" s="157">
        <v>0</v>
      </c>
      <c r="V30" s="157">
        <v>0</v>
      </c>
      <c r="W30" s="157">
        <v>0</v>
      </c>
      <c r="X30" s="157">
        <v>0</v>
      </c>
      <c r="Y30" s="26"/>
      <c r="Z30" s="26"/>
      <c r="AA30" s="26"/>
      <c r="AB30" s="116"/>
      <c r="AC30" s="116"/>
      <c r="AD30" s="26"/>
      <c r="AE30" s="26"/>
      <c r="AF30" s="26"/>
      <c r="AG30" s="116"/>
      <c r="AH30" s="26"/>
      <c r="AI30" s="116">
        <f t="shared" si="0"/>
        <v>15.8</v>
      </c>
      <c r="AJ30" s="103">
        <f t="shared" si="1"/>
        <v>-73.578595317725757</v>
      </c>
      <c r="AK30" s="3" t="s">
        <v>97</v>
      </c>
    </row>
    <row r="31" spans="1:37">
      <c r="A31" s="99">
        <v>30</v>
      </c>
      <c r="B31" s="104" t="s">
        <v>29</v>
      </c>
      <c r="C31" s="116">
        <v>79</v>
      </c>
      <c r="D31" s="117">
        <v>0</v>
      </c>
      <c r="E31" s="27">
        <v>26.3</v>
      </c>
      <c r="F31" s="27">
        <v>0</v>
      </c>
      <c r="G31" s="27">
        <v>25.7</v>
      </c>
      <c r="H31" s="157">
        <v>0</v>
      </c>
      <c r="I31" s="157">
        <v>0</v>
      </c>
      <c r="J31" s="157">
        <v>0</v>
      </c>
      <c r="K31" s="157">
        <v>0</v>
      </c>
      <c r="L31" s="157">
        <v>0</v>
      </c>
      <c r="M31" s="157">
        <v>0</v>
      </c>
      <c r="N31" s="157">
        <v>0</v>
      </c>
      <c r="O31" s="157">
        <v>0</v>
      </c>
      <c r="P31" s="157">
        <v>0</v>
      </c>
      <c r="Q31" s="157">
        <v>0</v>
      </c>
      <c r="R31" s="27">
        <v>1.5</v>
      </c>
      <c r="S31" s="157">
        <v>0</v>
      </c>
      <c r="T31" s="157">
        <v>0</v>
      </c>
      <c r="U31" s="157">
        <v>0</v>
      </c>
      <c r="V31" s="157">
        <v>0</v>
      </c>
      <c r="W31" s="157">
        <v>0</v>
      </c>
      <c r="X31" s="157">
        <v>0</v>
      </c>
      <c r="Y31" s="26"/>
      <c r="Z31" s="26"/>
      <c r="AA31" s="26"/>
      <c r="AB31" s="116"/>
      <c r="AC31" s="116"/>
      <c r="AD31" s="26"/>
      <c r="AE31" s="26"/>
      <c r="AF31" s="26"/>
      <c r="AG31" s="116"/>
      <c r="AH31" s="26"/>
      <c r="AI31" s="116">
        <f t="shared" si="0"/>
        <v>53.5</v>
      </c>
      <c r="AJ31" s="103">
        <f t="shared" si="1"/>
        <v>-32.278481012658233</v>
      </c>
      <c r="AK31" s="3" t="s">
        <v>81</v>
      </c>
    </row>
    <row r="32" spans="1:37">
      <c r="A32" s="99">
        <v>31</v>
      </c>
      <c r="B32" s="104" t="s">
        <v>30</v>
      </c>
      <c r="C32" s="116">
        <v>60.4</v>
      </c>
      <c r="D32" s="117">
        <v>0</v>
      </c>
      <c r="E32" s="27">
        <v>0</v>
      </c>
      <c r="F32" s="27">
        <v>0</v>
      </c>
      <c r="G32" s="27">
        <v>24.8</v>
      </c>
      <c r="H32" s="157">
        <v>0</v>
      </c>
      <c r="I32" s="157">
        <v>0</v>
      </c>
      <c r="J32" s="157">
        <v>0</v>
      </c>
      <c r="K32" s="157">
        <v>0</v>
      </c>
      <c r="L32" s="157">
        <v>0</v>
      </c>
      <c r="M32" s="157">
        <v>0</v>
      </c>
      <c r="N32" s="157">
        <v>0</v>
      </c>
      <c r="O32" s="157">
        <v>0</v>
      </c>
      <c r="P32" s="157">
        <v>0</v>
      </c>
      <c r="Q32" s="157">
        <v>0</v>
      </c>
      <c r="R32" s="27">
        <v>25.1</v>
      </c>
      <c r="S32" s="157">
        <v>0</v>
      </c>
      <c r="T32" s="157">
        <v>0</v>
      </c>
      <c r="U32" s="157">
        <v>0</v>
      </c>
      <c r="V32" s="157">
        <v>0</v>
      </c>
      <c r="W32" s="157">
        <v>0</v>
      </c>
      <c r="X32" s="157">
        <v>0</v>
      </c>
      <c r="Y32" s="26"/>
      <c r="Z32" s="26"/>
      <c r="AA32" s="26"/>
      <c r="AB32" s="116"/>
      <c r="AC32" s="116"/>
      <c r="AD32" s="26"/>
      <c r="AE32" s="26"/>
      <c r="AF32" s="26"/>
      <c r="AG32" s="116"/>
      <c r="AH32" s="26"/>
      <c r="AI32" s="116">
        <f t="shared" si="0"/>
        <v>49.900000000000006</v>
      </c>
      <c r="AJ32" s="103">
        <f t="shared" si="1"/>
        <v>-17.38410596026489</v>
      </c>
      <c r="AK32" s="99" t="s">
        <v>57</v>
      </c>
    </row>
    <row r="33" spans="1:37" ht="15" customHeight="1">
      <c r="A33" s="99">
        <v>32</v>
      </c>
      <c r="B33" s="104" t="s">
        <v>31</v>
      </c>
      <c r="C33" s="116">
        <v>36.9</v>
      </c>
      <c r="D33" s="117">
        <v>0</v>
      </c>
      <c r="E33" s="27">
        <v>0</v>
      </c>
      <c r="F33" s="27">
        <v>0</v>
      </c>
      <c r="G33" s="27">
        <v>3.2</v>
      </c>
      <c r="H33" s="157">
        <v>0.1</v>
      </c>
      <c r="I33" s="157">
        <v>0</v>
      </c>
      <c r="J33" s="157">
        <v>0</v>
      </c>
      <c r="K33" s="157">
        <v>0</v>
      </c>
      <c r="L33" s="157">
        <v>0</v>
      </c>
      <c r="M33" s="157">
        <v>0</v>
      </c>
      <c r="N33" s="157">
        <v>0</v>
      </c>
      <c r="O33" s="157">
        <v>0</v>
      </c>
      <c r="P33" s="157">
        <v>0</v>
      </c>
      <c r="Q33" s="157">
        <v>0</v>
      </c>
      <c r="R33" s="27">
        <v>2.1</v>
      </c>
      <c r="S33" s="157">
        <v>0</v>
      </c>
      <c r="T33" s="157">
        <v>0</v>
      </c>
      <c r="U33" s="157">
        <v>0</v>
      </c>
      <c r="V33" s="157">
        <v>0</v>
      </c>
      <c r="W33" s="157">
        <v>0</v>
      </c>
      <c r="X33" s="157">
        <v>0</v>
      </c>
      <c r="Y33" s="26"/>
      <c r="Z33" s="26"/>
      <c r="AA33" s="26"/>
      <c r="AB33" s="116"/>
      <c r="AC33" s="116"/>
      <c r="AD33" s="26"/>
      <c r="AE33" s="26"/>
      <c r="AF33" s="26"/>
      <c r="AG33" s="116"/>
      <c r="AH33" s="26"/>
      <c r="AI33" s="116">
        <f t="shared" si="0"/>
        <v>5.4</v>
      </c>
      <c r="AJ33" s="103">
        <f t="shared" si="1"/>
        <v>-85.365853658536579</v>
      </c>
      <c r="AK33" s="3" t="s">
        <v>81</v>
      </c>
    </row>
    <row r="34" spans="1:37">
      <c r="A34" s="99">
        <v>33</v>
      </c>
      <c r="B34" s="104" t="s">
        <v>32</v>
      </c>
      <c r="C34" s="116">
        <v>61.5</v>
      </c>
      <c r="D34" s="117">
        <v>0</v>
      </c>
      <c r="E34" s="27">
        <v>10.5</v>
      </c>
      <c r="F34" s="27">
        <v>1.3</v>
      </c>
      <c r="G34" s="27">
        <v>1.8</v>
      </c>
      <c r="H34" s="157">
        <v>0</v>
      </c>
      <c r="I34" s="157">
        <v>0</v>
      </c>
      <c r="J34" s="157">
        <v>0</v>
      </c>
      <c r="K34" s="157">
        <v>0</v>
      </c>
      <c r="L34" s="157">
        <v>0</v>
      </c>
      <c r="M34" s="157">
        <v>0</v>
      </c>
      <c r="N34" s="157">
        <v>0</v>
      </c>
      <c r="O34" s="157">
        <v>0</v>
      </c>
      <c r="P34" s="157">
        <v>0</v>
      </c>
      <c r="Q34" s="157">
        <v>0</v>
      </c>
      <c r="R34" s="27">
        <v>0</v>
      </c>
      <c r="S34" s="157">
        <v>0</v>
      </c>
      <c r="T34" s="157">
        <v>0</v>
      </c>
      <c r="U34" s="157">
        <v>0</v>
      </c>
      <c r="V34" s="157">
        <v>0</v>
      </c>
      <c r="W34" s="157">
        <v>0</v>
      </c>
      <c r="X34" s="157">
        <v>0</v>
      </c>
      <c r="Y34" s="26"/>
      <c r="Z34" s="26"/>
      <c r="AA34" s="26"/>
      <c r="AB34" s="116"/>
      <c r="AC34" s="116"/>
      <c r="AD34" s="26"/>
      <c r="AE34" s="26"/>
      <c r="AF34" s="26"/>
      <c r="AG34" s="116"/>
      <c r="AH34" s="26"/>
      <c r="AI34" s="116">
        <f t="shared" ref="AI34:AI51" si="2">SUM(D34:AH34)</f>
        <v>13.600000000000001</v>
      </c>
      <c r="AJ34" s="103">
        <f t="shared" si="1"/>
        <v>-77.886178861788608</v>
      </c>
      <c r="AK34" s="3" t="s">
        <v>97</v>
      </c>
    </row>
    <row r="35" spans="1:37" ht="15" customHeight="1">
      <c r="A35" s="99">
        <v>34</v>
      </c>
      <c r="B35" s="104" t="s">
        <v>33</v>
      </c>
      <c r="C35" s="116">
        <v>50.6</v>
      </c>
      <c r="D35" s="117">
        <v>0</v>
      </c>
      <c r="E35" s="27">
        <v>10.1</v>
      </c>
      <c r="F35" s="27">
        <v>14.9</v>
      </c>
      <c r="G35" s="27">
        <v>44.3</v>
      </c>
      <c r="H35" s="157">
        <v>0</v>
      </c>
      <c r="I35" s="157">
        <v>0</v>
      </c>
      <c r="J35" s="157">
        <v>0</v>
      </c>
      <c r="K35" s="157">
        <v>0</v>
      </c>
      <c r="L35" s="157">
        <v>0</v>
      </c>
      <c r="M35" s="157">
        <v>0</v>
      </c>
      <c r="N35" s="157">
        <v>0</v>
      </c>
      <c r="O35" s="157">
        <v>0</v>
      </c>
      <c r="P35" s="157">
        <v>0</v>
      </c>
      <c r="Q35" s="157">
        <v>0</v>
      </c>
      <c r="R35" s="27">
        <v>0.2</v>
      </c>
      <c r="S35" s="157">
        <v>0</v>
      </c>
      <c r="T35" s="157">
        <v>0</v>
      </c>
      <c r="U35" s="157">
        <v>0</v>
      </c>
      <c r="V35" s="157">
        <v>0</v>
      </c>
      <c r="W35" s="157">
        <v>0</v>
      </c>
      <c r="X35" s="157">
        <v>0</v>
      </c>
      <c r="Y35" s="26"/>
      <c r="Z35" s="26"/>
      <c r="AA35" s="26"/>
      <c r="AB35" s="116"/>
      <c r="AC35" s="116"/>
      <c r="AD35" s="26"/>
      <c r="AE35" s="26"/>
      <c r="AF35" s="26"/>
      <c r="AG35" s="116"/>
      <c r="AH35" s="26"/>
      <c r="AI35" s="116">
        <f t="shared" si="2"/>
        <v>69.5</v>
      </c>
      <c r="AJ35" s="103">
        <f t="shared" si="1"/>
        <v>37.351778656126498</v>
      </c>
      <c r="AK35" s="99" t="s">
        <v>81</v>
      </c>
    </row>
    <row r="36" spans="1:37" ht="15" customHeight="1">
      <c r="A36" s="99">
        <v>35</v>
      </c>
      <c r="B36" s="104" t="s">
        <v>34</v>
      </c>
      <c r="C36" s="116">
        <v>60.8</v>
      </c>
      <c r="D36" s="117">
        <v>0</v>
      </c>
      <c r="E36" s="27">
        <v>2.7</v>
      </c>
      <c r="F36" s="27">
        <v>0</v>
      </c>
      <c r="G36" s="27">
        <v>55.8</v>
      </c>
      <c r="H36" s="157">
        <v>0</v>
      </c>
      <c r="I36" s="157">
        <v>0</v>
      </c>
      <c r="J36" s="157">
        <v>0</v>
      </c>
      <c r="K36" s="157">
        <v>0</v>
      </c>
      <c r="L36" s="157">
        <v>0</v>
      </c>
      <c r="M36" s="157">
        <v>0</v>
      </c>
      <c r="N36" s="157">
        <v>0</v>
      </c>
      <c r="O36" s="157">
        <v>0</v>
      </c>
      <c r="P36" s="157">
        <v>0</v>
      </c>
      <c r="Q36" s="157">
        <v>0</v>
      </c>
      <c r="R36" s="27">
        <v>0</v>
      </c>
      <c r="S36" s="157">
        <v>0</v>
      </c>
      <c r="T36" s="157">
        <v>0</v>
      </c>
      <c r="U36" s="157">
        <v>0</v>
      </c>
      <c r="V36" s="157">
        <v>0</v>
      </c>
      <c r="W36" s="157">
        <v>0</v>
      </c>
      <c r="X36" s="157">
        <v>0</v>
      </c>
      <c r="Y36" s="26"/>
      <c r="Z36" s="26"/>
      <c r="AA36" s="26"/>
      <c r="AB36" s="116"/>
      <c r="AC36" s="116"/>
      <c r="AD36" s="26"/>
      <c r="AE36" s="26"/>
      <c r="AF36" s="26"/>
      <c r="AG36" s="116"/>
      <c r="AH36" s="26"/>
      <c r="AI36" s="116">
        <f t="shared" si="2"/>
        <v>58.5</v>
      </c>
      <c r="AJ36" s="103">
        <f t="shared" si="1"/>
        <v>-3.7828947368420955</v>
      </c>
      <c r="AK36" s="99" t="s">
        <v>57</v>
      </c>
    </row>
    <row r="37" spans="1:37" ht="15" customHeight="1">
      <c r="A37" s="99">
        <v>36</v>
      </c>
      <c r="B37" s="104" t="s">
        <v>35</v>
      </c>
      <c r="C37" s="116">
        <v>55.9</v>
      </c>
      <c r="D37" s="117">
        <v>0</v>
      </c>
      <c r="E37" s="27">
        <v>0</v>
      </c>
      <c r="F37" s="27">
        <v>0</v>
      </c>
      <c r="G37" s="27">
        <v>13</v>
      </c>
      <c r="H37" s="157">
        <v>0</v>
      </c>
      <c r="I37" s="157">
        <v>0</v>
      </c>
      <c r="J37" s="157">
        <v>0</v>
      </c>
      <c r="K37" s="157">
        <v>0</v>
      </c>
      <c r="L37" s="157">
        <v>0</v>
      </c>
      <c r="M37" s="157">
        <v>0</v>
      </c>
      <c r="N37" s="157">
        <v>0</v>
      </c>
      <c r="O37" s="157">
        <v>0</v>
      </c>
      <c r="P37" s="157">
        <v>0</v>
      </c>
      <c r="Q37" s="157">
        <v>0</v>
      </c>
      <c r="R37" s="27">
        <v>0</v>
      </c>
      <c r="S37" s="157">
        <v>0</v>
      </c>
      <c r="T37" s="157">
        <v>0</v>
      </c>
      <c r="U37" s="157">
        <v>0</v>
      </c>
      <c r="V37" s="157">
        <v>0</v>
      </c>
      <c r="W37" s="157">
        <v>0</v>
      </c>
      <c r="X37" s="157">
        <v>0</v>
      </c>
      <c r="Y37" s="26"/>
      <c r="Z37" s="26"/>
      <c r="AA37" s="26"/>
      <c r="AB37" s="116"/>
      <c r="AC37" s="116"/>
      <c r="AD37" s="26"/>
      <c r="AE37" s="26"/>
      <c r="AF37" s="26"/>
      <c r="AG37" s="116"/>
      <c r="AH37" s="26"/>
      <c r="AI37" s="116">
        <f t="shared" si="2"/>
        <v>13</v>
      </c>
      <c r="AJ37" s="103">
        <f t="shared" si="1"/>
        <v>-76.744186046511629</v>
      </c>
      <c r="AK37" s="3" t="s">
        <v>97</v>
      </c>
    </row>
    <row r="38" spans="1:37" ht="15" customHeight="1">
      <c r="A38" s="99">
        <v>37</v>
      </c>
      <c r="B38" s="104" t="s">
        <v>36</v>
      </c>
      <c r="C38" s="116">
        <v>45.1</v>
      </c>
      <c r="D38" s="117">
        <v>0</v>
      </c>
      <c r="E38" s="27">
        <v>0.2</v>
      </c>
      <c r="F38" s="27">
        <v>1</v>
      </c>
      <c r="G38" s="27">
        <v>10</v>
      </c>
      <c r="H38" s="157">
        <v>0</v>
      </c>
      <c r="I38" s="157">
        <v>0</v>
      </c>
      <c r="J38" s="157">
        <v>0</v>
      </c>
      <c r="K38" s="157">
        <v>0</v>
      </c>
      <c r="L38" s="157">
        <v>0</v>
      </c>
      <c r="M38" s="157">
        <v>0</v>
      </c>
      <c r="N38" s="157">
        <v>0</v>
      </c>
      <c r="O38" s="157">
        <v>0</v>
      </c>
      <c r="P38" s="157">
        <v>0</v>
      </c>
      <c r="Q38" s="157">
        <v>0</v>
      </c>
      <c r="R38" s="27">
        <v>0</v>
      </c>
      <c r="S38" s="157">
        <v>0</v>
      </c>
      <c r="T38" s="157">
        <v>0</v>
      </c>
      <c r="U38" s="157">
        <v>0</v>
      </c>
      <c r="V38" s="157">
        <v>0</v>
      </c>
      <c r="W38" s="157">
        <v>0</v>
      </c>
      <c r="X38" s="157">
        <v>0</v>
      </c>
      <c r="Y38" s="26"/>
      <c r="Z38" s="26"/>
      <c r="AA38" s="26"/>
      <c r="AB38" s="116"/>
      <c r="AC38" s="116"/>
      <c r="AD38" s="26"/>
      <c r="AE38" s="26"/>
      <c r="AF38" s="26"/>
      <c r="AG38" s="116"/>
      <c r="AH38" s="26"/>
      <c r="AI38" s="116">
        <f t="shared" si="2"/>
        <v>11.2</v>
      </c>
      <c r="AJ38" s="103">
        <f t="shared" si="1"/>
        <v>-75.166297117516635</v>
      </c>
      <c r="AK38" s="3" t="s">
        <v>97</v>
      </c>
    </row>
    <row r="39" spans="1:37">
      <c r="A39" s="99">
        <v>38</v>
      </c>
      <c r="B39" s="104" t="s">
        <v>37</v>
      </c>
      <c r="C39" s="116">
        <v>63.1</v>
      </c>
      <c r="D39" s="117">
        <v>0</v>
      </c>
      <c r="E39" s="27">
        <v>12.1</v>
      </c>
      <c r="F39" s="27">
        <v>8.5</v>
      </c>
      <c r="G39" s="27">
        <v>2.9</v>
      </c>
      <c r="H39" s="157">
        <v>0</v>
      </c>
      <c r="I39" s="157">
        <v>0</v>
      </c>
      <c r="J39" s="157">
        <v>0</v>
      </c>
      <c r="K39" s="157">
        <v>0</v>
      </c>
      <c r="L39" s="157">
        <v>0</v>
      </c>
      <c r="M39" s="157">
        <v>0</v>
      </c>
      <c r="N39" s="157">
        <v>0</v>
      </c>
      <c r="O39" s="157">
        <v>0</v>
      </c>
      <c r="P39" s="157">
        <v>0</v>
      </c>
      <c r="Q39" s="157">
        <v>0</v>
      </c>
      <c r="R39" s="27">
        <v>0</v>
      </c>
      <c r="S39" s="157">
        <v>0</v>
      </c>
      <c r="T39" s="157">
        <v>0</v>
      </c>
      <c r="U39" s="157">
        <v>0</v>
      </c>
      <c r="V39" s="157">
        <v>0</v>
      </c>
      <c r="W39" s="157">
        <v>0</v>
      </c>
      <c r="X39" s="157">
        <v>0</v>
      </c>
      <c r="Y39" s="26"/>
      <c r="Z39" s="26"/>
      <c r="AA39" s="26"/>
      <c r="AB39" s="116"/>
      <c r="AC39" s="116"/>
      <c r="AD39" s="26"/>
      <c r="AE39" s="26"/>
      <c r="AF39" s="26"/>
      <c r="AG39" s="116"/>
      <c r="AH39" s="26"/>
      <c r="AI39" s="116">
        <f t="shared" si="2"/>
        <v>23.5</v>
      </c>
      <c r="AJ39" s="103">
        <f t="shared" si="1"/>
        <v>-62.757527733755943</v>
      </c>
      <c r="AK39" s="3" t="s">
        <v>97</v>
      </c>
    </row>
    <row r="40" spans="1:37">
      <c r="A40" s="99">
        <v>39</v>
      </c>
      <c r="B40" s="104" t="s">
        <v>38</v>
      </c>
      <c r="C40" s="116">
        <v>58.8</v>
      </c>
      <c r="D40" s="117">
        <v>0</v>
      </c>
      <c r="E40" s="27">
        <v>8.4</v>
      </c>
      <c r="F40" s="27">
        <v>0.1</v>
      </c>
      <c r="G40" s="27">
        <v>31</v>
      </c>
      <c r="H40" s="157">
        <v>0</v>
      </c>
      <c r="I40" s="157">
        <v>0</v>
      </c>
      <c r="J40" s="157">
        <v>0</v>
      </c>
      <c r="K40" s="157">
        <v>0</v>
      </c>
      <c r="L40" s="157">
        <v>0</v>
      </c>
      <c r="M40" s="157">
        <v>0</v>
      </c>
      <c r="N40" s="157">
        <v>0</v>
      </c>
      <c r="O40" s="157">
        <v>0</v>
      </c>
      <c r="P40" s="157">
        <v>0</v>
      </c>
      <c r="Q40" s="157">
        <v>0</v>
      </c>
      <c r="R40" s="27">
        <v>0</v>
      </c>
      <c r="S40" s="157">
        <v>0</v>
      </c>
      <c r="T40" s="157">
        <v>0</v>
      </c>
      <c r="U40" s="157">
        <v>0</v>
      </c>
      <c r="V40" s="157">
        <v>0</v>
      </c>
      <c r="W40" s="157">
        <v>0</v>
      </c>
      <c r="X40" s="157">
        <v>0</v>
      </c>
      <c r="Y40" s="26"/>
      <c r="Z40" s="26"/>
      <c r="AA40" s="26"/>
      <c r="AB40" s="116"/>
      <c r="AC40" s="116"/>
      <c r="AD40" s="26"/>
      <c r="AE40" s="26"/>
      <c r="AF40" s="26"/>
      <c r="AG40" s="116"/>
      <c r="AH40" s="26"/>
      <c r="AI40" s="116">
        <f t="shared" si="2"/>
        <v>39.5</v>
      </c>
      <c r="AJ40" s="103">
        <f t="shared" si="1"/>
        <v>-32.823129251700678</v>
      </c>
      <c r="AK40" s="99" t="s">
        <v>81</v>
      </c>
    </row>
    <row r="41" spans="1:37">
      <c r="A41" s="99">
        <v>40</v>
      </c>
      <c r="B41" s="119" t="s">
        <v>39</v>
      </c>
      <c r="C41" s="116">
        <v>57.1</v>
      </c>
      <c r="D41" s="117">
        <v>0</v>
      </c>
      <c r="E41" s="27">
        <v>0</v>
      </c>
      <c r="F41" s="27">
        <v>0</v>
      </c>
      <c r="G41" s="27">
        <v>1.8</v>
      </c>
      <c r="H41" s="157">
        <v>0</v>
      </c>
      <c r="I41" s="157">
        <v>0</v>
      </c>
      <c r="J41" s="157">
        <v>0</v>
      </c>
      <c r="K41" s="157">
        <v>0</v>
      </c>
      <c r="L41" s="157">
        <v>0</v>
      </c>
      <c r="M41" s="157">
        <v>0</v>
      </c>
      <c r="N41" s="157">
        <v>0</v>
      </c>
      <c r="O41" s="157">
        <v>0</v>
      </c>
      <c r="P41" s="157">
        <v>0</v>
      </c>
      <c r="Q41" s="157">
        <v>0</v>
      </c>
      <c r="R41" s="27">
        <v>75.8</v>
      </c>
      <c r="S41" s="157">
        <v>0</v>
      </c>
      <c r="T41" s="157">
        <v>0</v>
      </c>
      <c r="U41" s="157">
        <v>0</v>
      </c>
      <c r="V41" s="157">
        <v>0</v>
      </c>
      <c r="W41" s="157">
        <v>0</v>
      </c>
      <c r="X41" s="157">
        <v>0</v>
      </c>
      <c r="Y41" s="26"/>
      <c r="Z41" s="26"/>
      <c r="AA41" s="26"/>
      <c r="AB41" s="116"/>
      <c r="AC41" s="116"/>
      <c r="AD41" s="26"/>
      <c r="AE41" s="26"/>
      <c r="AF41" s="26"/>
      <c r="AG41" s="116"/>
      <c r="AH41" s="26"/>
      <c r="AI41" s="116">
        <f t="shared" si="2"/>
        <v>77.599999999999994</v>
      </c>
      <c r="AJ41" s="103">
        <f t="shared" si="1"/>
        <v>35.901926444833606</v>
      </c>
      <c r="AK41" s="99" t="s">
        <v>56</v>
      </c>
    </row>
    <row r="42" spans="1:37">
      <c r="A42" s="99">
        <v>41</v>
      </c>
      <c r="B42" s="104" t="s">
        <v>40</v>
      </c>
      <c r="C42" s="116">
        <v>93.6</v>
      </c>
      <c r="D42" s="117">
        <v>0</v>
      </c>
      <c r="E42" s="27">
        <v>6</v>
      </c>
      <c r="F42" s="27">
        <v>0.1</v>
      </c>
      <c r="G42" s="27">
        <v>6</v>
      </c>
      <c r="H42" s="157">
        <v>0</v>
      </c>
      <c r="I42" s="157">
        <v>0</v>
      </c>
      <c r="J42" s="157">
        <v>0</v>
      </c>
      <c r="K42" s="157">
        <v>0</v>
      </c>
      <c r="L42" s="157">
        <v>0</v>
      </c>
      <c r="M42" s="157">
        <v>0</v>
      </c>
      <c r="N42" s="157">
        <v>0</v>
      </c>
      <c r="O42" s="157">
        <v>0</v>
      </c>
      <c r="P42" s="157">
        <v>0</v>
      </c>
      <c r="Q42" s="157">
        <v>0</v>
      </c>
      <c r="R42" s="27">
        <v>1.6</v>
      </c>
      <c r="S42" s="157">
        <v>0</v>
      </c>
      <c r="T42" s="157">
        <v>0</v>
      </c>
      <c r="U42" s="157">
        <v>0</v>
      </c>
      <c r="V42" s="157">
        <v>0</v>
      </c>
      <c r="W42" s="157">
        <v>0</v>
      </c>
      <c r="X42" s="157">
        <v>0</v>
      </c>
      <c r="Y42" s="26"/>
      <c r="Z42" s="26"/>
      <c r="AA42" s="26"/>
      <c r="AB42" s="116"/>
      <c r="AC42" s="116"/>
      <c r="AD42" s="26"/>
      <c r="AE42" s="26"/>
      <c r="AF42" s="26"/>
      <c r="AG42" s="116"/>
      <c r="AH42" s="26"/>
      <c r="AI42" s="116">
        <f t="shared" si="2"/>
        <v>13.7</v>
      </c>
      <c r="AJ42" s="103">
        <f t="shared" si="1"/>
        <v>-85.363247863247864</v>
      </c>
      <c r="AK42" s="3" t="s">
        <v>97</v>
      </c>
    </row>
    <row r="43" spans="1:37">
      <c r="A43" s="99">
        <v>42</v>
      </c>
      <c r="B43" s="104" t="s">
        <v>41</v>
      </c>
      <c r="C43" s="116">
        <v>67.900000000000006</v>
      </c>
      <c r="D43" s="117">
        <v>0</v>
      </c>
      <c r="E43" s="27">
        <v>0.3</v>
      </c>
      <c r="F43" s="27">
        <v>0</v>
      </c>
      <c r="G43" s="27">
        <v>28</v>
      </c>
      <c r="H43" s="157">
        <v>0</v>
      </c>
      <c r="I43" s="157">
        <v>0</v>
      </c>
      <c r="J43" s="157">
        <v>0</v>
      </c>
      <c r="K43" s="157">
        <v>0</v>
      </c>
      <c r="L43" s="157">
        <v>0</v>
      </c>
      <c r="M43" s="157">
        <v>0</v>
      </c>
      <c r="N43" s="157">
        <v>0</v>
      </c>
      <c r="O43" s="157">
        <v>0</v>
      </c>
      <c r="P43" s="157">
        <v>0</v>
      </c>
      <c r="Q43" s="157">
        <v>0</v>
      </c>
      <c r="R43" s="27">
        <v>0</v>
      </c>
      <c r="S43" s="157">
        <v>0</v>
      </c>
      <c r="T43" s="157">
        <v>0</v>
      </c>
      <c r="U43" s="157">
        <v>0</v>
      </c>
      <c r="V43" s="157">
        <v>0</v>
      </c>
      <c r="W43" s="157">
        <v>0</v>
      </c>
      <c r="X43" s="157">
        <v>0</v>
      </c>
      <c r="Y43" s="26"/>
      <c r="Z43" s="26"/>
      <c r="AA43" s="26"/>
      <c r="AB43" s="116"/>
      <c r="AC43" s="116"/>
      <c r="AD43" s="26"/>
      <c r="AE43" s="26"/>
      <c r="AF43" s="26"/>
      <c r="AG43" s="116"/>
      <c r="AH43" s="26"/>
      <c r="AI43" s="116">
        <f t="shared" si="2"/>
        <v>28.3</v>
      </c>
      <c r="AJ43" s="103">
        <f t="shared" si="1"/>
        <v>-58.321060382916059</v>
      </c>
      <c r="AK43" s="3" t="s">
        <v>81</v>
      </c>
    </row>
    <row r="44" spans="1:37">
      <c r="A44" s="99">
        <v>43</v>
      </c>
      <c r="B44" s="104" t="s">
        <v>42</v>
      </c>
      <c r="C44" s="116">
        <v>59.4</v>
      </c>
      <c r="D44" s="117">
        <v>0</v>
      </c>
      <c r="E44" s="27">
        <v>0.3</v>
      </c>
      <c r="F44" s="27">
        <v>0</v>
      </c>
      <c r="G44" s="27">
        <v>7.4</v>
      </c>
      <c r="H44" s="157">
        <v>0</v>
      </c>
      <c r="I44" s="157">
        <v>0</v>
      </c>
      <c r="J44" s="157">
        <v>0</v>
      </c>
      <c r="K44" s="157">
        <v>0</v>
      </c>
      <c r="L44" s="157">
        <v>0</v>
      </c>
      <c r="M44" s="157">
        <v>0</v>
      </c>
      <c r="N44" s="157">
        <v>0</v>
      </c>
      <c r="O44" s="157">
        <v>0</v>
      </c>
      <c r="P44" s="157">
        <v>0</v>
      </c>
      <c r="Q44" s="157">
        <v>0</v>
      </c>
      <c r="R44" s="27">
        <v>6.4</v>
      </c>
      <c r="S44" s="157">
        <v>0</v>
      </c>
      <c r="T44" s="157">
        <v>0</v>
      </c>
      <c r="U44" s="157">
        <v>0</v>
      </c>
      <c r="V44" s="157">
        <v>0</v>
      </c>
      <c r="W44" s="157">
        <v>0</v>
      </c>
      <c r="X44" s="157">
        <v>0</v>
      </c>
      <c r="Y44" s="26"/>
      <c r="Z44" s="26"/>
      <c r="AA44" s="26"/>
      <c r="AB44" s="116"/>
      <c r="AC44" s="116"/>
      <c r="AD44" s="26"/>
      <c r="AE44" s="26"/>
      <c r="AF44" s="26"/>
      <c r="AG44" s="116"/>
      <c r="AH44" s="26"/>
      <c r="AI44" s="116">
        <f t="shared" si="2"/>
        <v>14.100000000000001</v>
      </c>
      <c r="AJ44" s="103">
        <f t="shared" si="1"/>
        <v>-76.262626262626256</v>
      </c>
      <c r="AK44" s="3" t="s">
        <v>97</v>
      </c>
    </row>
    <row r="45" spans="1:37">
      <c r="A45" s="99">
        <v>44</v>
      </c>
      <c r="B45" s="104" t="s">
        <v>43</v>
      </c>
      <c r="C45" s="116">
        <v>39.1</v>
      </c>
      <c r="D45" s="117">
        <v>0</v>
      </c>
      <c r="E45" s="27">
        <v>0.3</v>
      </c>
      <c r="F45" s="27">
        <v>0.1</v>
      </c>
      <c r="G45" s="27">
        <v>3</v>
      </c>
      <c r="H45" s="157">
        <v>0</v>
      </c>
      <c r="I45" s="157">
        <v>0</v>
      </c>
      <c r="J45" s="157">
        <v>0</v>
      </c>
      <c r="K45" s="157">
        <v>0</v>
      </c>
      <c r="L45" s="157">
        <v>0</v>
      </c>
      <c r="M45" s="157">
        <v>0</v>
      </c>
      <c r="N45" s="157">
        <v>0</v>
      </c>
      <c r="O45" s="157">
        <v>0</v>
      </c>
      <c r="P45" s="157">
        <v>0</v>
      </c>
      <c r="Q45" s="157">
        <v>0</v>
      </c>
      <c r="R45" s="27">
        <v>0</v>
      </c>
      <c r="S45" s="157">
        <v>0</v>
      </c>
      <c r="T45" s="157">
        <v>0</v>
      </c>
      <c r="U45" s="157">
        <v>0</v>
      </c>
      <c r="V45" s="157">
        <v>0</v>
      </c>
      <c r="W45" s="157">
        <v>0</v>
      </c>
      <c r="X45" s="157">
        <v>0</v>
      </c>
      <c r="Y45" s="26"/>
      <c r="Z45" s="26"/>
      <c r="AA45" s="26"/>
      <c r="AB45" s="116"/>
      <c r="AC45" s="116"/>
      <c r="AD45" s="26"/>
      <c r="AE45" s="26"/>
      <c r="AF45" s="26"/>
      <c r="AG45" s="116"/>
      <c r="AH45" s="26"/>
      <c r="AI45" s="116">
        <f t="shared" si="2"/>
        <v>3.4</v>
      </c>
      <c r="AJ45" s="103">
        <f t="shared" si="1"/>
        <v>-91.304347826086953</v>
      </c>
      <c r="AK45" s="3" t="s">
        <v>97</v>
      </c>
    </row>
    <row r="46" spans="1:37">
      <c r="A46" s="99">
        <v>45</v>
      </c>
      <c r="B46" s="104" t="s">
        <v>44</v>
      </c>
      <c r="C46" s="116">
        <v>60.2</v>
      </c>
      <c r="D46" s="117">
        <v>0</v>
      </c>
      <c r="E46" s="27">
        <v>0</v>
      </c>
      <c r="F46" s="27">
        <v>0</v>
      </c>
      <c r="G46" s="27">
        <v>6.1</v>
      </c>
      <c r="H46" s="157">
        <v>0</v>
      </c>
      <c r="I46" s="157">
        <v>0</v>
      </c>
      <c r="J46" s="157">
        <v>0</v>
      </c>
      <c r="K46" s="157">
        <v>0</v>
      </c>
      <c r="L46" s="157">
        <v>0</v>
      </c>
      <c r="M46" s="157">
        <v>0</v>
      </c>
      <c r="N46" s="157">
        <v>0</v>
      </c>
      <c r="O46" s="157">
        <v>0</v>
      </c>
      <c r="P46" s="157">
        <v>0</v>
      </c>
      <c r="Q46" s="157">
        <v>0</v>
      </c>
      <c r="R46" s="27">
        <v>23.4</v>
      </c>
      <c r="S46" s="157">
        <v>0</v>
      </c>
      <c r="T46" s="157">
        <v>0</v>
      </c>
      <c r="U46" s="157">
        <v>0</v>
      </c>
      <c r="V46" s="157">
        <v>0</v>
      </c>
      <c r="W46" s="157">
        <v>0</v>
      </c>
      <c r="X46" s="157">
        <v>0</v>
      </c>
      <c r="Y46" s="26"/>
      <c r="Z46" s="26"/>
      <c r="AA46" s="26"/>
      <c r="AB46" s="116"/>
      <c r="AC46" s="116"/>
      <c r="AD46" s="26"/>
      <c r="AE46" s="26"/>
      <c r="AF46" s="26"/>
      <c r="AG46" s="116"/>
      <c r="AH46" s="26"/>
      <c r="AI46" s="116">
        <f t="shared" si="2"/>
        <v>29.5</v>
      </c>
      <c r="AJ46" s="103">
        <f t="shared" si="1"/>
        <v>-50.996677740863788</v>
      </c>
      <c r="AK46" s="3" t="s">
        <v>81</v>
      </c>
    </row>
    <row r="47" spans="1:37">
      <c r="A47" s="99">
        <v>46</v>
      </c>
      <c r="B47" s="104" t="s">
        <v>45</v>
      </c>
      <c r="C47" s="116">
        <v>57.1</v>
      </c>
      <c r="D47" s="117">
        <v>0</v>
      </c>
      <c r="E47" s="27">
        <v>0</v>
      </c>
      <c r="F47" s="27">
        <v>0</v>
      </c>
      <c r="G47" s="27">
        <v>2.1</v>
      </c>
      <c r="H47" s="157">
        <v>0</v>
      </c>
      <c r="I47" s="157">
        <v>0</v>
      </c>
      <c r="J47" s="157">
        <v>0</v>
      </c>
      <c r="K47" s="157">
        <v>0</v>
      </c>
      <c r="L47" s="157">
        <v>0</v>
      </c>
      <c r="M47" s="157">
        <v>0</v>
      </c>
      <c r="N47" s="157">
        <v>0</v>
      </c>
      <c r="O47" s="157">
        <v>0</v>
      </c>
      <c r="P47" s="157">
        <v>0</v>
      </c>
      <c r="Q47" s="157">
        <v>0</v>
      </c>
      <c r="R47" s="27">
        <v>3.4</v>
      </c>
      <c r="S47" s="157">
        <v>0</v>
      </c>
      <c r="T47" s="157">
        <v>0</v>
      </c>
      <c r="U47" s="157">
        <v>0</v>
      </c>
      <c r="V47" s="157">
        <v>0</v>
      </c>
      <c r="W47" s="157">
        <v>0</v>
      </c>
      <c r="X47" s="157">
        <v>0</v>
      </c>
      <c r="Y47" s="26"/>
      <c r="Z47" s="26"/>
      <c r="AA47" s="26"/>
      <c r="AB47" s="116"/>
      <c r="AC47" s="116"/>
      <c r="AD47" s="26"/>
      <c r="AE47" s="26"/>
      <c r="AF47" s="26"/>
      <c r="AG47" s="116"/>
      <c r="AH47" s="26"/>
      <c r="AI47" s="116">
        <f t="shared" si="2"/>
        <v>5.5</v>
      </c>
      <c r="AJ47" s="103">
        <f t="shared" si="1"/>
        <v>-90.3677758318739</v>
      </c>
      <c r="AK47" s="3" t="s">
        <v>97</v>
      </c>
    </row>
    <row r="48" spans="1:37">
      <c r="A48" s="99">
        <v>47</v>
      </c>
      <c r="B48" s="104" t="s">
        <v>72</v>
      </c>
      <c r="C48" s="116">
        <v>47.6</v>
      </c>
      <c r="D48" s="117">
        <v>0</v>
      </c>
      <c r="E48" s="27">
        <v>7.9</v>
      </c>
      <c r="F48" s="27">
        <v>0</v>
      </c>
      <c r="G48" s="27">
        <v>43.4</v>
      </c>
      <c r="H48" s="157">
        <v>0</v>
      </c>
      <c r="I48" s="157">
        <v>0</v>
      </c>
      <c r="J48" s="157">
        <v>0</v>
      </c>
      <c r="K48" s="157">
        <v>0</v>
      </c>
      <c r="L48" s="157">
        <v>0</v>
      </c>
      <c r="M48" s="157">
        <v>0</v>
      </c>
      <c r="N48" s="157">
        <v>0</v>
      </c>
      <c r="O48" s="157">
        <v>0</v>
      </c>
      <c r="P48" s="157">
        <v>0</v>
      </c>
      <c r="Q48" s="157">
        <v>0</v>
      </c>
      <c r="R48" s="27">
        <v>0</v>
      </c>
      <c r="S48" s="157">
        <v>0</v>
      </c>
      <c r="T48" s="157">
        <v>0</v>
      </c>
      <c r="U48" s="157">
        <v>0</v>
      </c>
      <c r="V48" s="157">
        <v>0</v>
      </c>
      <c r="W48" s="157">
        <v>0</v>
      </c>
      <c r="X48" s="157">
        <v>0</v>
      </c>
      <c r="Y48" s="26"/>
      <c r="Z48" s="26"/>
      <c r="AA48" s="26"/>
      <c r="AB48" s="116"/>
      <c r="AC48" s="116"/>
      <c r="AD48" s="26"/>
      <c r="AE48" s="26"/>
      <c r="AF48" s="26"/>
      <c r="AG48" s="116"/>
      <c r="AH48" s="26"/>
      <c r="AI48" s="116">
        <f t="shared" si="2"/>
        <v>51.3</v>
      </c>
      <c r="AJ48" s="103">
        <f t="shared" si="1"/>
        <v>7.7731092436974762</v>
      </c>
      <c r="AK48" s="99" t="s">
        <v>57</v>
      </c>
    </row>
    <row r="49" spans="1:37">
      <c r="A49" s="99">
        <v>48</v>
      </c>
      <c r="B49" s="104" t="s">
        <v>71</v>
      </c>
      <c r="C49" s="116">
        <v>73.8</v>
      </c>
      <c r="D49" s="117">
        <v>0</v>
      </c>
      <c r="E49" s="27">
        <v>13.7</v>
      </c>
      <c r="F49" s="27">
        <v>2.7</v>
      </c>
      <c r="G49" s="27">
        <v>24.8</v>
      </c>
      <c r="H49" s="157">
        <v>0</v>
      </c>
      <c r="I49" s="157">
        <v>0</v>
      </c>
      <c r="J49" s="157">
        <v>0</v>
      </c>
      <c r="K49" s="157">
        <v>0</v>
      </c>
      <c r="L49" s="157">
        <v>0</v>
      </c>
      <c r="M49" s="157">
        <v>0</v>
      </c>
      <c r="N49" s="157">
        <v>0</v>
      </c>
      <c r="O49" s="157">
        <v>0</v>
      </c>
      <c r="P49" s="157">
        <v>0</v>
      </c>
      <c r="Q49" s="157">
        <v>0</v>
      </c>
      <c r="R49" s="27">
        <v>0</v>
      </c>
      <c r="S49" s="157">
        <v>0</v>
      </c>
      <c r="T49" s="157">
        <v>0</v>
      </c>
      <c r="U49" s="157">
        <v>0</v>
      </c>
      <c r="V49" s="157">
        <v>0</v>
      </c>
      <c r="W49" s="157">
        <v>0</v>
      </c>
      <c r="X49" s="157">
        <v>0</v>
      </c>
      <c r="Y49" s="26"/>
      <c r="Z49" s="26"/>
      <c r="AA49" s="26"/>
      <c r="AB49" s="116"/>
      <c r="AC49" s="116"/>
      <c r="AD49" s="26"/>
      <c r="AE49" s="26"/>
      <c r="AF49" s="26"/>
      <c r="AG49" s="116"/>
      <c r="AH49" s="26"/>
      <c r="AI49" s="116">
        <f t="shared" si="2"/>
        <v>41.2</v>
      </c>
      <c r="AJ49" s="103">
        <f t="shared" si="1"/>
        <v>-44.173441734417338</v>
      </c>
      <c r="AK49" s="99" t="s">
        <v>81</v>
      </c>
    </row>
    <row r="50" spans="1:37">
      <c r="A50" s="99">
        <v>49</v>
      </c>
      <c r="B50" s="104" t="s">
        <v>48</v>
      </c>
      <c r="C50" s="116">
        <v>69.2</v>
      </c>
      <c r="D50" s="117">
        <v>0</v>
      </c>
      <c r="E50" s="27">
        <v>0</v>
      </c>
      <c r="F50" s="27">
        <v>0.5</v>
      </c>
      <c r="G50" s="27">
        <v>57.6</v>
      </c>
      <c r="H50" s="157">
        <v>0</v>
      </c>
      <c r="I50" s="157">
        <v>0</v>
      </c>
      <c r="J50" s="157">
        <v>0</v>
      </c>
      <c r="K50" s="157">
        <v>0</v>
      </c>
      <c r="L50" s="157">
        <v>0</v>
      </c>
      <c r="M50" s="157">
        <v>0</v>
      </c>
      <c r="N50" s="157">
        <v>0</v>
      </c>
      <c r="O50" s="157">
        <v>0</v>
      </c>
      <c r="P50" s="157">
        <v>0</v>
      </c>
      <c r="Q50" s="157">
        <v>0</v>
      </c>
      <c r="R50" s="27">
        <v>3.2</v>
      </c>
      <c r="S50" s="157">
        <v>0</v>
      </c>
      <c r="T50" s="157">
        <v>0</v>
      </c>
      <c r="U50" s="157">
        <v>0</v>
      </c>
      <c r="V50" s="157">
        <v>0</v>
      </c>
      <c r="W50" s="157">
        <v>0</v>
      </c>
      <c r="X50" s="157">
        <v>0</v>
      </c>
      <c r="Y50" s="26"/>
      <c r="Z50" s="26"/>
      <c r="AA50" s="26"/>
      <c r="AB50" s="116"/>
      <c r="AC50" s="116"/>
      <c r="AD50" s="26"/>
      <c r="AE50" s="26"/>
      <c r="AF50" s="26"/>
      <c r="AG50" s="116"/>
      <c r="AH50" s="26"/>
      <c r="AI50" s="116">
        <f t="shared" si="2"/>
        <v>61.300000000000004</v>
      </c>
      <c r="AJ50" s="103">
        <f t="shared" si="1"/>
        <v>-11.416184971098261</v>
      </c>
      <c r="AK50" s="3" t="s">
        <v>57</v>
      </c>
    </row>
    <row r="51" spans="1:37">
      <c r="A51" s="99">
        <v>50</v>
      </c>
      <c r="B51" s="104" t="s">
        <v>49</v>
      </c>
      <c r="C51" s="116">
        <v>61.2</v>
      </c>
      <c r="D51" s="117">
        <v>0</v>
      </c>
      <c r="E51" s="27">
        <v>0</v>
      </c>
      <c r="F51" s="27">
        <v>0</v>
      </c>
      <c r="G51" s="27">
        <v>36.200000000000003</v>
      </c>
      <c r="H51" s="157">
        <v>0</v>
      </c>
      <c r="I51" s="157">
        <v>0</v>
      </c>
      <c r="J51" s="157">
        <v>0</v>
      </c>
      <c r="K51" s="157">
        <v>0</v>
      </c>
      <c r="L51" s="157">
        <v>0</v>
      </c>
      <c r="M51" s="157">
        <v>0</v>
      </c>
      <c r="N51" s="157">
        <v>0</v>
      </c>
      <c r="O51" s="157">
        <v>0</v>
      </c>
      <c r="P51" s="157">
        <v>0</v>
      </c>
      <c r="Q51" s="157">
        <v>0</v>
      </c>
      <c r="R51" s="27">
        <v>0</v>
      </c>
      <c r="S51" s="157">
        <v>0</v>
      </c>
      <c r="T51" s="157">
        <v>0</v>
      </c>
      <c r="U51" s="157">
        <v>0</v>
      </c>
      <c r="V51" s="157">
        <v>0</v>
      </c>
      <c r="W51" s="157">
        <v>0</v>
      </c>
      <c r="X51" s="157">
        <v>0</v>
      </c>
      <c r="Y51" s="26"/>
      <c r="Z51" s="26"/>
      <c r="AA51" s="26"/>
      <c r="AB51" s="116"/>
      <c r="AC51" s="116"/>
      <c r="AD51" s="26"/>
      <c r="AE51" s="26"/>
      <c r="AF51" s="26"/>
      <c r="AG51" s="116"/>
      <c r="AH51" s="26"/>
      <c r="AI51" s="116">
        <f t="shared" si="2"/>
        <v>36.200000000000003</v>
      </c>
      <c r="AJ51" s="103">
        <f t="shared" si="1"/>
        <v>-40.849673202614376</v>
      </c>
      <c r="AK51" s="99" t="s">
        <v>81</v>
      </c>
    </row>
    <row r="52" spans="1:37">
      <c r="A52" s="99">
        <v>51</v>
      </c>
      <c r="B52" s="99" t="s">
        <v>53</v>
      </c>
      <c r="C52" s="99">
        <f>SUM(C2:C51)</f>
        <v>2899.6999999999994</v>
      </c>
      <c r="D52" s="99">
        <f t="shared" ref="D52" si="3">SUM(D2:D51)</f>
        <v>0</v>
      </c>
      <c r="E52" s="99">
        <f t="shared" ref="E52:AH52" si="4">SUM(E2:E51)</f>
        <v>213.89999999999998</v>
      </c>
      <c r="F52" s="99">
        <f t="shared" si="4"/>
        <v>129.89999999999998</v>
      </c>
      <c r="G52" s="99">
        <f t="shared" si="4"/>
        <v>939.39999999999975</v>
      </c>
      <c r="H52" s="99">
        <f t="shared" si="4"/>
        <v>0.1</v>
      </c>
      <c r="I52" s="99">
        <f t="shared" si="4"/>
        <v>0</v>
      </c>
      <c r="J52" s="99">
        <f t="shared" si="4"/>
        <v>0</v>
      </c>
      <c r="K52" s="99">
        <f t="shared" si="4"/>
        <v>0</v>
      </c>
      <c r="L52" s="99">
        <f t="shared" si="4"/>
        <v>0</v>
      </c>
      <c r="M52" s="99">
        <f t="shared" si="4"/>
        <v>0</v>
      </c>
      <c r="N52" s="99">
        <f t="shared" si="4"/>
        <v>0</v>
      </c>
      <c r="O52" s="99">
        <f t="shared" si="4"/>
        <v>0</v>
      </c>
      <c r="P52" s="99">
        <f t="shared" si="4"/>
        <v>0</v>
      </c>
      <c r="Q52" s="99">
        <f t="shared" si="4"/>
        <v>0</v>
      </c>
      <c r="R52" s="99">
        <f t="shared" si="4"/>
        <v>284.49999999999994</v>
      </c>
      <c r="S52" s="99">
        <f t="shared" si="4"/>
        <v>0</v>
      </c>
      <c r="T52" s="99">
        <f t="shared" si="4"/>
        <v>0</v>
      </c>
      <c r="U52" s="99">
        <f t="shared" si="4"/>
        <v>0</v>
      </c>
      <c r="V52" s="99">
        <f t="shared" si="4"/>
        <v>0</v>
      </c>
      <c r="W52" s="99">
        <f t="shared" si="4"/>
        <v>0</v>
      </c>
      <c r="X52" s="99">
        <f t="shared" si="4"/>
        <v>0</v>
      </c>
      <c r="Y52" s="99">
        <f t="shared" si="4"/>
        <v>0</v>
      </c>
      <c r="Z52" s="99">
        <f t="shared" si="4"/>
        <v>0</v>
      </c>
      <c r="AA52" s="99">
        <f t="shared" si="4"/>
        <v>0</v>
      </c>
      <c r="AB52" s="99">
        <f t="shared" si="4"/>
        <v>0</v>
      </c>
      <c r="AC52" s="99">
        <f t="shared" si="4"/>
        <v>0</v>
      </c>
      <c r="AD52" s="99">
        <f t="shared" si="4"/>
        <v>0</v>
      </c>
      <c r="AE52" s="99">
        <f t="shared" si="4"/>
        <v>0</v>
      </c>
      <c r="AF52" s="99">
        <f t="shared" si="4"/>
        <v>0</v>
      </c>
      <c r="AG52" s="99">
        <f t="shared" si="4"/>
        <v>0</v>
      </c>
      <c r="AH52" s="99">
        <f t="shared" si="4"/>
        <v>0</v>
      </c>
      <c r="AI52" s="99">
        <f t="shared" ref="AI52" si="5">SUM(AI2:AI51)</f>
        <v>1567.8</v>
      </c>
      <c r="AJ52" s="103">
        <f t="shared" si="1"/>
        <v>-45.932337828051175</v>
      </c>
      <c r="AK52" s="3" t="s">
        <v>81</v>
      </c>
    </row>
    <row r="53" spans="1:37">
      <c r="A53" s="99">
        <v>52</v>
      </c>
      <c r="B53" s="99" t="s">
        <v>54</v>
      </c>
      <c r="C53" s="103">
        <f>C52/50</f>
        <v>57.993999999999986</v>
      </c>
      <c r="D53" s="103">
        <f t="shared" ref="D53" si="6">D52/50</f>
        <v>0</v>
      </c>
      <c r="E53" s="103">
        <f t="shared" ref="E53:AH53" si="7">E52/50</f>
        <v>4.2779999999999996</v>
      </c>
      <c r="F53" s="103">
        <f t="shared" si="7"/>
        <v>2.5979999999999994</v>
      </c>
      <c r="G53" s="103">
        <f t="shared" si="7"/>
        <v>18.787999999999997</v>
      </c>
      <c r="H53" s="103">
        <f t="shared" si="7"/>
        <v>2E-3</v>
      </c>
      <c r="I53" s="103">
        <f t="shared" si="7"/>
        <v>0</v>
      </c>
      <c r="J53" s="103">
        <f t="shared" si="7"/>
        <v>0</v>
      </c>
      <c r="K53" s="103">
        <f t="shared" si="7"/>
        <v>0</v>
      </c>
      <c r="L53" s="103">
        <f t="shared" si="7"/>
        <v>0</v>
      </c>
      <c r="M53" s="103">
        <f t="shared" si="7"/>
        <v>0</v>
      </c>
      <c r="N53" s="103">
        <f t="shared" si="7"/>
        <v>0</v>
      </c>
      <c r="O53" s="103">
        <f t="shared" si="7"/>
        <v>0</v>
      </c>
      <c r="P53" s="103">
        <f t="shared" si="7"/>
        <v>0</v>
      </c>
      <c r="Q53" s="103">
        <f t="shared" si="7"/>
        <v>0</v>
      </c>
      <c r="R53" s="103">
        <f t="shared" si="7"/>
        <v>5.6899999999999986</v>
      </c>
      <c r="S53" s="103">
        <f t="shared" si="7"/>
        <v>0</v>
      </c>
      <c r="T53" s="103">
        <f t="shared" si="7"/>
        <v>0</v>
      </c>
      <c r="U53" s="103">
        <f t="shared" si="7"/>
        <v>0</v>
      </c>
      <c r="V53" s="103">
        <f t="shared" si="7"/>
        <v>0</v>
      </c>
      <c r="W53" s="103">
        <f t="shared" si="7"/>
        <v>0</v>
      </c>
      <c r="X53" s="103">
        <f t="shared" si="7"/>
        <v>0</v>
      </c>
      <c r="Y53" s="103">
        <f t="shared" si="7"/>
        <v>0</v>
      </c>
      <c r="Z53" s="103">
        <f t="shared" si="7"/>
        <v>0</v>
      </c>
      <c r="AA53" s="103">
        <f t="shared" si="7"/>
        <v>0</v>
      </c>
      <c r="AB53" s="103">
        <f t="shared" si="7"/>
        <v>0</v>
      </c>
      <c r="AC53" s="103">
        <f t="shared" si="7"/>
        <v>0</v>
      </c>
      <c r="AD53" s="103">
        <f t="shared" si="7"/>
        <v>0</v>
      </c>
      <c r="AE53" s="103">
        <f t="shared" si="7"/>
        <v>0</v>
      </c>
      <c r="AF53" s="103">
        <f t="shared" si="7"/>
        <v>0</v>
      </c>
      <c r="AG53" s="103">
        <f t="shared" si="7"/>
        <v>0</v>
      </c>
      <c r="AH53" s="103">
        <f t="shared" si="7"/>
        <v>0</v>
      </c>
      <c r="AI53" s="103">
        <f t="shared" ref="AI53" si="8">AI52/50</f>
        <v>31.355999999999998</v>
      </c>
      <c r="AJ53" s="103">
        <f t="shared" si="1"/>
        <v>-45.932337828051175</v>
      </c>
      <c r="AK53" s="5" t="s">
        <v>81</v>
      </c>
    </row>
  </sheetData>
  <printOptions horizontalCentered="1"/>
  <pageMargins left="0.25" right="0.25" top="0.5" bottom="0.5" header="0.3" footer="0.2"/>
  <pageSetup paperSize="9" scale="95" orientation="portrait" verticalDpi="300" r:id="rId1"/>
  <headerFooter>
    <oddHeader>&amp;C&amp;12INTEGRATED RAINFALL FOR THE MONTH OF MAY,2017 (in mm)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V54"/>
  <sheetViews>
    <sheetView view="pageBreakPreview" zoomScaleSheetLayoutView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" sqref="F3:F52"/>
    </sheetView>
  </sheetViews>
  <sheetFormatPr defaultColWidth="9.28515625" defaultRowHeight="15"/>
  <cols>
    <col min="1" max="1" width="4.28515625" style="52" customWidth="1"/>
    <col min="2" max="2" width="13.7109375" style="52" customWidth="1"/>
    <col min="3" max="3" width="7.28515625" style="52" customWidth="1"/>
    <col min="4" max="4" width="7" style="52" customWidth="1"/>
    <col min="5" max="6" width="6.7109375" style="52" customWidth="1"/>
    <col min="7" max="7" width="6.5703125" style="52" customWidth="1"/>
    <col min="8" max="8" width="6.28515625" style="52" customWidth="1"/>
    <col min="9" max="9" width="7.28515625" style="52" customWidth="1"/>
    <col min="10" max="10" width="8.140625" style="52" customWidth="1"/>
    <col min="11" max="11" width="6.7109375" style="52" customWidth="1"/>
    <col min="12" max="12" width="9.7109375" style="76" customWidth="1"/>
    <col min="13" max="16384" width="9.28515625" style="52"/>
  </cols>
  <sheetData>
    <row r="1" spans="1:22" ht="15" customHeight="1">
      <c r="A1" s="260" t="s">
        <v>70</v>
      </c>
      <c r="B1" s="260" t="s">
        <v>51</v>
      </c>
      <c r="C1" s="260" t="s">
        <v>149</v>
      </c>
      <c r="D1" s="260"/>
      <c r="E1" s="260" t="s">
        <v>150</v>
      </c>
      <c r="F1" s="260"/>
      <c r="G1" s="260" t="s">
        <v>151</v>
      </c>
      <c r="H1" s="260"/>
      <c r="I1" s="260" t="s">
        <v>52</v>
      </c>
      <c r="J1" s="260"/>
      <c r="K1" s="260" t="s">
        <v>89</v>
      </c>
      <c r="L1" s="261" t="s">
        <v>55</v>
      </c>
    </row>
    <row r="2" spans="1:22" s="59" customFormat="1" ht="25.5">
      <c r="A2" s="260"/>
      <c r="B2" s="260"/>
      <c r="C2" s="57" t="s">
        <v>57</v>
      </c>
      <c r="D2" s="57" t="s">
        <v>61</v>
      </c>
      <c r="E2" s="57" t="s">
        <v>57</v>
      </c>
      <c r="F2" s="57" t="s">
        <v>61</v>
      </c>
      <c r="G2" s="57" t="s">
        <v>57</v>
      </c>
      <c r="H2" s="57" t="s">
        <v>61</v>
      </c>
      <c r="I2" s="57" t="s">
        <v>57</v>
      </c>
      <c r="J2" s="57" t="s">
        <v>61</v>
      </c>
      <c r="K2" s="260"/>
      <c r="L2" s="261"/>
    </row>
    <row r="3" spans="1:22">
      <c r="A3" s="47">
        <v>1</v>
      </c>
      <c r="B3" s="48" t="s">
        <v>0</v>
      </c>
      <c r="C3" s="25">
        <v>157.9</v>
      </c>
      <c r="D3" s="25">
        <v>1.3</v>
      </c>
      <c r="E3" s="83">
        <v>31.6</v>
      </c>
      <c r="F3" s="27">
        <v>2.2000000000000002</v>
      </c>
      <c r="G3" s="83">
        <v>4.5</v>
      </c>
      <c r="H3" s="27">
        <v>93.6</v>
      </c>
      <c r="I3" s="53">
        <f>C3+E3+G3</f>
        <v>194</v>
      </c>
      <c r="J3" s="85">
        <f>D3+F3+H3</f>
        <v>97.1</v>
      </c>
      <c r="K3" s="85">
        <f>J3/I3*100-100</f>
        <v>-49.948453608247419</v>
      </c>
      <c r="L3" s="53" t="s">
        <v>82</v>
      </c>
      <c r="M3" s="26">
        <v>157.9</v>
      </c>
      <c r="N3" s="52">
        <v>31.6</v>
      </c>
      <c r="O3" s="52">
        <v>3.5</v>
      </c>
      <c r="P3" s="52">
        <f>C3-M3</f>
        <v>0</v>
      </c>
      <c r="Q3" s="52">
        <f>E3-N3</f>
        <v>0</v>
      </c>
      <c r="R3" s="52">
        <f>G3-O3</f>
        <v>1</v>
      </c>
      <c r="S3" s="52">
        <v>815</v>
      </c>
      <c r="T3" s="52">
        <v>591.9</v>
      </c>
      <c r="U3" s="52">
        <v>845.6</v>
      </c>
      <c r="V3" s="52">
        <v>592.9</v>
      </c>
    </row>
    <row r="4" spans="1:22">
      <c r="A4" s="47">
        <v>2</v>
      </c>
      <c r="B4" s="48" t="s">
        <v>1</v>
      </c>
      <c r="C4" s="25">
        <v>161.80000000000001</v>
      </c>
      <c r="D4" s="25">
        <v>29.4</v>
      </c>
      <c r="E4" s="83">
        <v>55.2</v>
      </c>
      <c r="F4" s="27">
        <v>6</v>
      </c>
      <c r="G4" s="83">
        <v>5</v>
      </c>
      <c r="H4" s="27">
        <v>85</v>
      </c>
      <c r="I4" s="53">
        <f t="shared" ref="I4:I52" si="0">C4+E4+G4</f>
        <v>222</v>
      </c>
      <c r="J4" s="85">
        <f t="shared" ref="J4:J52" si="1">D4+F4+H4</f>
        <v>120.4</v>
      </c>
      <c r="K4" s="85">
        <f t="shared" ref="K4:K54" si="2">J4/I4*100-100</f>
        <v>-45.765765765765764</v>
      </c>
      <c r="L4" s="53" t="s">
        <v>82</v>
      </c>
      <c r="M4" s="26">
        <v>161.80000000000001</v>
      </c>
      <c r="N4" s="52">
        <v>55.2</v>
      </c>
      <c r="O4" s="52">
        <v>8.6</v>
      </c>
      <c r="P4" s="52">
        <f t="shared" ref="P4:P52" si="3">C4-M4</f>
        <v>0</v>
      </c>
      <c r="Q4" s="52">
        <f t="shared" ref="Q4:Q52" si="4">E4-N4</f>
        <v>0</v>
      </c>
      <c r="R4" s="52">
        <f t="shared" ref="R4:R52" si="5">G4-O4</f>
        <v>-3.5999999999999996</v>
      </c>
      <c r="S4" s="52">
        <v>719.6</v>
      </c>
      <c r="T4" s="52">
        <v>688.1</v>
      </c>
      <c r="U4" s="52">
        <v>756.4</v>
      </c>
      <c r="V4" s="52">
        <v>688.1</v>
      </c>
    </row>
    <row r="5" spans="1:22">
      <c r="A5" s="47">
        <v>3</v>
      </c>
      <c r="B5" s="48" t="s">
        <v>2</v>
      </c>
      <c r="C5" s="25">
        <v>296</v>
      </c>
      <c r="D5" s="25">
        <v>33.6</v>
      </c>
      <c r="E5" s="83">
        <v>148.30000000000001</v>
      </c>
      <c r="F5" s="27">
        <v>50.8</v>
      </c>
      <c r="G5" s="83">
        <v>6</v>
      </c>
      <c r="H5" s="27">
        <v>96.3</v>
      </c>
      <c r="I5" s="53">
        <f t="shared" si="0"/>
        <v>450.3</v>
      </c>
      <c r="J5" s="85">
        <f t="shared" si="1"/>
        <v>180.7</v>
      </c>
      <c r="K5" s="85">
        <f t="shared" si="2"/>
        <v>-59.87119697979125</v>
      </c>
      <c r="L5" s="53" t="s">
        <v>73</v>
      </c>
      <c r="M5" s="26">
        <v>296</v>
      </c>
      <c r="N5" s="52">
        <v>148.30000000000001</v>
      </c>
      <c r="O5" s="52">
        <v>34.6</v>
      </c>
      <c r="P5" s="52">
        <f t="shared" si="3"/>
        <v>0</v>
      </c>
      <c r="Q5" s="52">
        <f t="shared" si="4"/>
        <v>0</v>
      </c>
      <c r="R5" s="52">
        <f t="shared" si="5"/>
        <v>-28.6</v>
      </c>
      <c r="S5" s="52">
        <v>646.20000000000005</v>
      </c>
      <c r="T5" s="52">
        <v>690.5</v>
      </c>
      <c r="U5" s="52">
        <v>694.7</v>
      </c>
      <c r="V5" s="52">
        <v>690.6</v>
      </c>
    </row>
    <row r="6" spans="1:22" ht="15" customHeight="1">
      <c r="A6" s="47">
        <v>4</v>
      </c>
      <c r="B6" s="48" t="s">
        <v>3</v>
      </c>
      <c r="C6" s="25">
        <v>170.3</v>
      </c>
      <c r="D6" s="25">
        <v>109.3</v>
      </c>
      <c r="E6" s="83">
        <v>80.7</v>
      </c>
      <c r="F6" s="27">
        <v>52.1</v>
      </c>
      <c r="G6" s="83">
        <v>7.2</v>
      </c>
      <c r="H6" s="27">
        <v>57.4</v>
      </c>
      <c r="I6" s="53">
        <f t="shared" si="0"/>
        <v>258.2</v>
      </c>
      <c r="J6" s="85">
        <f t="shared" si="1"/>
        <v>218.8</v>
      </c>
      <c r="K6" s="85">
        <f t="shared" si="2"/>
        <v>-15.259488768396579</v>
      </c>
      <c r="L6" s="53" t="s">
        <v>57</v>
      </c>
      <c r="M6" s="26">
        <v>170.3</v>
      </c>
      <c r="N6" s="52">
        <v>80.7</v>
      </c>
      <c r="O6" s="52">
        <v>29.2</v>
      </c>
      <c r="P6" s="52">
        <f t="shared" si="3"/>
        <v>0</v>
      </c>
      <c r="Q6" s="52">
        <f t="shared" si="4"/>
        <v>0</v>
      </c>
      <c r="R6" s="52">
        <f t="shared" si="5"/>
        <v>-22</v>
      </c>
      <c r="S6" s="52">
        <v>673.5</v>
      </c>
      <c r="T6" s="52">
        <v>646.20000000000005</v>
      </c>
      <c r="U6" s="52">
        <v>708.3</v>
      </c>
      <c r="V6" s="52">
        <v>647.1</v>
      </c>
    </row>
    <row r="7" spans="1:22" ht="15" customHeight="1">
      <c r="A7" s="47">
        <v>5</v>
      </c>
      <c r="B7" s="48" t="s">
        <v>4</v>
      </c>
      <c r="C7" s="25">
        <v>135.9</v>
      </c>
      <c r="D7" s="25">
        <v>14</v>
      </c>
      <c r="E7" s="83">
        <v>44.5</v>
      </c>
      <c r="F7" s="27">
        <v>9.6</v>
      </c>
      <c r="G7" s="83">
        <v>6.7</v>
      </c>
      <c r="H7" s="27">
        <v>70.8</v>
      </c>
      <c r="I7" s="53">
        <f t="shared" si="0"/>
        <v>187.1</v>
      </c>
      <c r="J7" s="85">
        <f t="shared" si="1"/>
        <v>94.4</v>
      </c>
      <c r="K7" s="85">
        <f t="shared" si="2"/>
        <v>-49.545697487974337</v>
      </c>
      <c r="L7" s="53" t="s">
        <v>82</v>
      </c>
      <c r="M7" s="26">
        <v>135.9</v>
      </c>
      <c r="N7" s="52">
        <v>44.5</v>
      </c>
      <c r="O7" s="52">
        <v>9</v>
      </c>
      <c r="P7" s="52">
        <f t="shared" si="3"/>
        <v>0</v>
      </c>
      <c r="Q7" s="52">
        <f t="shared" si="4"/>
        <v>0</v>
      </c>
      <c r="R7" s="52">
        <f t="shared" si="5"/>
        <v>-2.2999999999999998</v>
      </c>
      <c r="S7" s="52">
        <v>731.8</v>
      </c>
      <c r="T7" s="52">
        <v>645.79999999999995</v>
      </c>
      <c r="U7" s="52">
        <v>760.3</v>
      </c>
      <c r="V7" s="52">
        <v>647.9</v>
      </c>
    </row>
    <row r="8" spans="1:22" ht="15" customHeight="1">
      <c r="A8" s="47">
        <v>6</v>
      </c>
      <c r="B8" s="48" t="s">
        <v>5</v>
      </c>
      <c r="C8" s="25">
        <v>211.7</v>
      </c>
      <c r="D8" s="25">
        <v>7.7</v>
      </c>
      <c r="E8" s="83">
        <v>115.9</v>
      </c>
      <c r="F8" s="27">
        <v>28</v>
      </c>
      <c r="G8" s="83">
        <v>7.6</v>
      </c>
      <c r="H8" s="27">
        <v>99.7</v>
      </c>
      <c r="I8" s="53">
        <f t="shared" si="0"/>
        <v>335.20000000000005</v>
      </c>
      <c r="J8" s="85">
        <f t="shared" si="1"/>
        <v>135.4</v>
      </c>
      <c r="K8" s="85">
        <f t="shared" si="2"/>
        <v>-59.606205250596659</v>
      </c>
      <c r="L8" s="53" t="s">
        <v>73</v>
      </c>
      <c r="M8" s="26">
        <v>211.7</v>
      </c>
      <c r="N8" s="52">
        <v>115.9</v>
      </c>
      <c r="O8" s="52">
        <v>25.8</v>
      </c>
      <c r="P8" s="52">
        <f t="shared" si="3"/>
        <v>0</v>
      </c>
      <c r="Q8" s="52">
        <f t="shared" si="4"/>
        <v>0</v>
      </c>
      <c r="R8" s="52">
        <f t="shared" si="5"/>
        <v>-18.200000000000003</v>
      </c>
      <c r="S8" s="52">
        <v>671.6</v>
      </c>
      <c r="T8" s="52">
        <v>760.9</v>
      </c>
      <c r="U8" s="52">
        <v>708.2</v>
      </c>
      <c r="V8" s="52">
        <v>761.4</v>
      </c>
    </row>
    <row r="9" spans="1:22" ht="15" customHeight="1">
      <c r="A9" s="47">
        <v>7</v>
      </c>
      <c r="B9" s="48" t="s">
        <v>6</v>
      </c>
      <c r="C9" s="25">
        <v>142.30000000000001</v>
      </c>
      <c r="D9" s="25">
        <v>30.7</v>
      </c>
      <c r="E9" s="83">
        <v>41.4</v>
      </c>
      <c r="F9" s="27">
        <v>9.8000000000000007</v>
      </c>
      <c r="G9" s="83">
        <v>6.8</v>
      </c>
      <c r="H9" s="27">
        <v>34</v>
      </c>
      <c r="I9" s="53">
        <f t="shared" si="0"/>
        <v>190.50000000000003</v>
      </c>
      <c r="J9" s="85">
        <f t="shared" si="1"/>
        <v>74.5</v>
      </c>
      <c r="K9" s="85">
        <f t="shared" si="2"/>
        <v>-60.892388451443573</v>
      </c>
      <c r="L9" s="53" t="s">
        <v>73</v>
      </c>
      <c r="M9" s="26">
        <v>142.30000000000001</v>
      </c>
      <c r="N9" s="52">
        <v>41.4</v>
      </c>
      <c r="O9" s="52">
        <v>6.7</v>
      </c>
      <c r="P9" s="52">
        <f t="shared" si="3"/>
        <v>0</v>
      </c>
      <c r="Q9" s="52">
        <f t="shared" si="4"/>
        <v>0</v>
      </c>
      <c r="R9" s="52">
        <f t="shared" si="5"/>
        <v>9.9999999999999645E-2</v>
      </c>
      <c r="S9" s="52">
        <v>671</v>
      </c>
      <c r="T9" s="52">
        <v>713.4</v>
      </c>
      <c r="U9" s="52">
        <v>711.1</v>
      </c>
      <c r="V9" s="52">
        <v>738.2</v>
      </c>
    </row>
    <row r="10" spans="1:22" ht="15" customHeight="1">
      <c r="A10" s="47">
        <v>8</v>
      </c>
      <c r="B10" s="48" t="s">
        <v>7</v>
      </c>
      <c r="C10" s="25">
        <v>132.5</v>
      </c>
      <c r="D10" s="25">
        <v>17.899999999999999</v>
      </c>
      <c r="E10" s="83">
        <v>39.799999999999997</v>
      </c>
      <c r="F10" s="27">
        <v>14.6</v>
      </c>
      <c r="G10" s="83">
        <v>10.199999999999999</v>
      </c>
      <c r="H10" s="27">
        <v>88.6</v>
      </c>
      <c r="I10" s="53">
        <f t="shared" si="0"/>
        <v>182.5</v>
      </c>
      <c r="J10" s="85">
        <f t="shared" si="1"/>
        <v>121.1</v>
      </c>
      <c r="K10" s="85">
        <f t="shared" si="2"/>
        <v>-33.643835616438352</v>
      </c>
      <c r="L10" s="53" t="s">
        <v>82</v>
      </c>
      <c r="M10" s="26">
        <v>132.5</v>
      </c>
      <c r="N10" s="52">
        <v>39.799999999999997</v>
      </c>
      <c r="O10" s="52">
        <v>6.6</v>
      </c>
      <c r="P10" s="52">
        <f t="shared" si="3"/>
        <v>0</v>
      </c>
      <c r="Q10" s="52">
        <f t="shared" si="4"/>
        <v>0</v>
      </c>
      <c r="R10" s="52">
        <f t="shared" si="5"/>
        <v>3.5999999999999996</v>
      </c>
      <c r="S10" s="52">
        <v>773</v>
      </c>
      <c r="T10" s="52">
        <v>870.3</v>
      </c>
      <c r="U10" s="52">
        <v>792.3</v>
      </c>
      <c r="V10" s="52">
        <v>882.9</v>
      </c>
    </row>
    <row r="11" spans="1:22">
      <c r="A11" s="47">
        <v>9</v>
      </c>
      <c r="B11" s="48" t="s">
        <v>8</v>
      </c>
      <c r="C11" s="25">
        <v>157.30000000000001</v>
      </c>
      <c r="D11" s="25">
        <v>9.4</v>
      </c>
      <c r="E11" s="83">
        <v>37.700000000000003</v>
      </c>
      <c r="F11" s="27">
        <v>8.1</v>
      </c>
      <c r="G11" s="83">
        <v>7.5</v>
      </c>
      <c r="H11" s="27">
        <v>114.7</v>
      </c>
      <c r="I11" s="53">
        <f t="shared" si="0"/>
        <v>202.5</v>
      </c>
      <c r="J11" s="85">
        <f t="shared" si="1"/>
        <v>132.19999999999999</v>
      </c>
      <c r="K11" s="85">
        <f t="shared" si="2"/>
        <v>-34.716049382716051</v>
      </c>
      <c r="L11" s="53" t="s">
        <v>82</v>
      </c>
      <c r="M11" s="26">
        <v>157.30000000000001</v>
      </c>
      <c r="N11" s="52">
        <v>37.700000000000003</v>
      </c>
      <c r="O11" s="52">
        <v>7.5</v>
      </c>
      <c r="P11" s="52">
        <f t="shared" si="3"/>
        <v>0</v>
      </c>
      <c r="Q11" s="52">
        <f t="shared" si="4"/>
        <v>0</v>
      </c>
      <c r="R11" s="52">
        <f t="shared" si="5"/>
        <v>0</v>
      </c>
      <c r="S11" s="52">
        <v>770</v>
      </c>
      <c r="T11" s="52">
        <v>582.29999999999995</v>
      </c>
      <c r="U11" s="52">
        <v>799.1</v>
      </c>
      <c r="V11" s="52">
        <v>583.20000000000005</v>
      </c>
    </row>
    <row r="12" spans="1:22" ht="15" customHeight="1">
      <c r="A12" s="47">
        <v>10</v>
      </c>
      <c r="B12" s="48" t="s">
        <v>9</v>
      </c>
      <c r="C12" s="25">
        <v>142.69999999999999</v>
      </c>
      <c r="D12" s="25">
        <v>18.899999999999999</v>
      </c>
      <c r="E12" s="83">
        <v>32.1</v>
      </c>
      <c r="F12" s="27">
        <v>9.6</v>
      </c>
      <c r="G12" s="83">
        <v>8.1</v>
      </c>
      <c r="H12" s="27">
        <v>90.9</v>
      </c>
      <c r="I12" s="53">
        <f t="shared" si="0"/>
        <v>182.89999999999998</v>
      </c>
      <c r="J12" s="85">
        <f t="shared" si="1"/>
        <v>119.4</v>
      </c>
      <c r="K12" s="85">
        <f t="shared" si="2"/>
        <v>-34.718425369054117</v>
      </c>
      <c r="L12" s="53" t="s">
        <v>82</v>
      </c>
      <c r="M12" s="26">
        <v>142.69999999999999</v>
      </c>
      <c r="N12" s="52">
        <v>32.1</v>
      </c>
      <c r="O12" s="52">
        <v>2.7</v>
      </c>
      <c r="P12" s="52">
        <f t="shared" si="3"/>
        <v>0</v>
      </c>
      <c r="Q12" s="52">
        <f t="shared" si="4"/>
        <v>0</v>
      </c>
      <c r="R12" s="52">
        <f t="shared" si="5"/>
        <v>5.3999999999999995</v>
      </c>
      <c r="S12" s="52">
        <v>835.4</v>
      </c>
      <c r="T12" s="52">
        <v>742.3</v>
      </c>
      <c r="U12" s="52">
        <v>869.9</v>
      </c>
      <c r="V12" s="52">
        <v>758</v>
      </c>
    </row>
    <row r="13" spans="1:22" ht="15" customHeight="1">
      <c r="A13" s="47">
        <v>11</v>
      </c>
      <c r="B13" s="48" t="s">
        <v>10</v>
      </c>
      <c r="C13" s="25">
        <v>134.5</v>
      </c>
      <c r="D13" s="25">
        <v>0.3</v>
      </c>
      <c r="E13" s="83">
        <v>51</v>
      </c>
      <c r="F13" s="27">
        <v>1.4</v>
      </c>
      <c r="G13" s="83">
        <v>3.5</v>
      </c>
      <c r="H13" s="27">
        <v>91.2</v>
      </c>
      <c r="I13" s="53">
        <f t="shared" si="0"/>
        <v>189</v>
      </c>
      <c r="J13" s="85">
        <f t="shared" si="1"/>
        <v>92.9</v>
      </c>
      <c r="K13" s="85">
        <f t="shared" si="2"/>
        <v>-50.846560846560848</v>
      </c>
      <c r="L13" s="53" t="s">
        <v>82</v>
      </c>
      <c r="M13" s="26">
        <v>134.5</v>
      </c>
      <c r="N13" s="52">
        <v>51</v>
      </c>
      <c r="O13" s="52">
        <v>12.8</v>
      </c>
      <c r="P13" s="52">
        <f t="shared" si="3"/>
        <v>0</v>
      </c>
      <c r="Q13" s="52">
        <f t="shared" si="4"/>
        <v>0</v>
      </c>
      <c r="R13" s="52">
        <f t="shared" si="5"/>
        <v>-9.3000000000000007</v>
      </c>
      <c r="S13" s="52">
        <v>602.9</v>
      </c>
      <c r="T13" s="52">
        <v>833.9</v>
      </c>
      <c r="U13" s="52">
        <v>627.29999999999995</v>
      </c>
      <c r="V13" s="52">
        <v>833.9</v>
      </c>
    </row>
    <row r="14" spans="1:22" ht="15" customHeight="1">
      <c r="A14" s="47">
        <v>12</v>
      </c>
      <c r="B14" s="48" t="s">
        <v>11</v>
      </c>
      <c r="C14" s="25">
        <v>145.69999999999999</v>
      </c>
      <c r="D14" s="25">
        <v>28.9</v>
      </c>
      <c r="E14" s="83">
        <v>103.3</v>
      </c>
      <c r="F14" s="27">
        <v>13</v>
      </c>
      <c r="G14" s="83">
        <v>2.7</v>
      </c>
      <c r="H14" s="27">
        <v>65.8</v>
      </c>
      <c r="I14" s="53">
        <f t="shared" si="0"/>
        <v>251.7</v>
      </c>
      <c r="J14" s="85">
        <f t="shared" si="1"/>
        <v>107.69999999999999</v>
      </c>
      <c r="K14" s="85">
        <f t="shared" si="2"/>
        <v>-57.210965435041714</v>
      </c>
      <c r="L14" s="53" t="s">
        <v>82</v>
      </c>
      <c r="M14" s="26">
        <v>145.69999999999999</v>
      </c>
      <c r="N14" s="52">
        <v>103.3</v>
      </c>
      <c r="O14" s="52">
        <v>23.2</v>
      </c>
      <c r="P14" s="52">
        <f t="shared" si="3"/>
        <v>0</v>
      </c>
      <c r="Q14" s="52">
        <f t="shared" si="4"/>
        <v>0</v>
      </c>
      <c r="R14" s="52">
        <f t="shared" si="5"/>
        <v>-20.5</v>
      </c>
      <c r="S14" s="52">
        <v>582.29999999999995</v>
      </c>
      <c r="T14" s="52">
        <v>465.8</v>
      </c>
      <c r="U14" s="52">
        <v>615.4</v>
      </c>
      <c r="V14" s="52">
        <v>465.8</v>
      </c>
    </row>
    <row r="15" spans="1:22" ht="15" customHeight="1">
      <c r="A15" s="47">
        <v>13</v>
      </c>
      <c r="B15" s="48" t="s">
        <v>12</v>
      </c>
      <c r="C15" s="25">
        <v>166.6</v>
      </c>
      <c r="D15" s="25">
        <v>20.6</v>
      </c>
      <c r="E15" s="83">
        <v>81.7</v>
      </c>
      <c r="F15" s="27">
        <v>65.7</v>
      </c>
      <c r="G15" s="83">
        <v>2.9</v>
      </c>
      <c r="H15" s="27">
        <v>110.2</v>
      </c>
      <c r="I15" s="53">
        <f t="shared" si="0"/>
        <v>251.20000000000002</v>
      </c>
      <c r="J15" s="85">
        <f t="shared" si="1"/>
        <v>196.5</v>
      </c>
      <c r="K15" s="85">
        <f t="shared" si="2"/>
        <v>-21.775477707006374</v>
      </c>
      <c r="L15" s="53" t="s">
        <v>82</v>
      </c>
      <c r="M15" s="26">
        <v>166.6</v>
      </c>
      <c r="N15" s="52">
        <v>81.7</v>
      </c>
      <c r="O15" s="52">
        <v>19.3</v>
      </c>
      <c r="P15" s="52">
        <f t="shared" si="3"/>
        <v>0</v>
      </c>
      <c r="Q15" s="52">
        <f t="shared" si="4"/>
        <v>0</v>
      </c>
      <c r="R15" s="52">
        <f t="shared" si="5"/>
        <v>-16.400000000000002</v>
      </c>
      <c r="S15" s="52">
        <v>686.8</v>
      </c>
      <c r="T15" s="52">
        <v>712.9</v>
      </c>
      <c r="U15" s="52">
        <v>722</v>
      </c>
      <c r="V15" s="52">
        <v>712.9</v>
      </c>
    </row>
    <row r="16" spans="1:22">
      <c r="A16" s="47">
        <v>14</v>
      </c>
      <c r="B16" s="48" t="s">
        <v>13</v>
      </c>
      <c r="C16" s="25">
        <v>165.3</v>
      </c>
      <c r="D16" s="25">
        <v>9</v>
      </c>
      <c r="E16" s="83">
        <v>81.400000000000006</v>
      </c>
      <c r="F16" s="27">
        <v>13.8</v>
      </c>
      <c r="G16" s="83">
        <v>4.8</v>
      </c>
      <c r="H16" s="27">
        <v>85.6</v>
      </c>
      <c r="I16" s="53">
        <f t="shared" si="0"/>
        <v>251.50000000000003</v>
      </c>
      <c r="J16" s="85">
        <f t="shared" si="1"/>
        <v>108.39999999999999</v>
      </c>
      <c r="K16" s="85">
        <f t="shared" si="2"/>
        <v>-56.898608349900606</v>
      </c>
      <c r="L16" s="53" t="s">
        <v>82</v>
      </c>
      <c r="M16" s="26">
        <v>165.3</v>
      </c>
      <c r="N16" s="52">
        <v>81.400000000000006</v>
      </c>
      <c r="O16" s="52">
        <v>19.3</v>
      </c>
      <c r="P16" s="52">
        <f t="shared" si="3"/>
        <v>0</v>
      </c>
      <c r="Q16" s="52">
        <f t="shared" si="4"/>
        <v>0</v>
      </c>
      <c r="R16" s="52">
        <f t="shared" si="5"/>
        <v>-14.5</v>
      </c>
      <c r="S16" s="52">
        <v>674</v>
      </c>
      <c r="T16" s="52">
        <v>522.20000000000005</v>
      </c>
      <c r="U16" s="52">
        <v>709.4</v>
      </c>
      <c r="V16" s="52">
        <v>522.20000000000005</v>
      </c>
    </row>
    <row r="17" spans="1:22" ht="15" customHeight="1">
      <c r="A17" s="47">
        <v>15</v>
      </c>
      <c r="B17" s="48" t="s">
        <v>14</v>
      </c>
      <c r="C17" s="25">
        <v>209.6</v>
      </c>
      <c r="D17" s="25">
        <v>42.1</v>
      </c>
      <c r="E17" s="83">
        <v>135.5</v>
      </c>
      <c r="F17" s="27">
        <v>28.4</v>
      </c>
      <c r="G17" s="83">
        <v>5.8</v>
      </c>
      <c r="H17" s="27">
        <v>49.7</v>
      </c>
      <c r="I17" s="53">
        <f t="shared" si="0"/>
        <v>350.90000000000003</v>
      </c>
      <c r="J17" s="85">
        <f t="shared" si="1"/>
        <v>120.2</v>
      </c>
      <c r="K17" s="85">
        <f t="shared" si="2"/>
        <v>-65.745226560273579</v>
      </c>
      <c r="L17" s="53" t="s">
        <v>73</v>
      </c>
      <c r="M17" s="26">
        <v>209.6</v>
      </c>
      <c r="N17" s="52">
        <v>135.5</v>
      </c>
      <c r="O17" s="52">
        <v>25.5</v>
      </c>
      <c r="P17" s="52">
        <f t="shared" si="3"/>
        <v>0</v>
      </c>
      <c r="Q17" s="52">
        <f t="shared" si="4"/>
        <v>0</v>
      </c>
      <c r="R17" s="52">
        <f t="shared" si="5"/>
        <v>-19.7</v>
      </c>
      <c r="S17" s="52">
        <v>634.4</v>
      </c>
      <c r="T17" s="52">
        <v>577.79999999999995</v>
      </c>
      <c r="U17" s="52">
        <v>679.2</v>
      </c>
      <c r="V17" s="52">
        <v>577.79999999999995</v>
      </c>
    </row>
    <row r="18" spans="1:22" ht="12.75" customHeight="1">
      <c r="A18" s="47">
        <v>16</v>
      </c>
      <c r="B18" s="48" t="s">
        <v>15</v>
      </c>
      <c r="C18" s="25">
        <v>157</v>
      </c>
      <c r="D18" s="25">
        <v>9.4</v>
      </c>
      <c r="E18" s="83">
        <v>53.9</v>
      </c>
      <c r="F18" s="27">
        <v>18.399999999999999</v>
      </c>
      <c r="G18" s="83">
        <v>15.2</v>
      </c>
      <c r="H18" s="27">
        <v>68.8</v>
      </c>
      <c r="I18" s="53">
        <f t="shared" si="0"/>
        <v>226.1</v>
      </c>
      <c r="J18" s="85">
        <f t="shared" si="1"/>
        <v>96.6</v>
      </c>
      <c r="K18" s="85">
        <f t="shared" si="2"/>
        <v>-57.275541795665639</v>
      </c>
      <c r="L18" s="53" t="s">
        <v>82</v>
      </c>
      <c r="M18" s="26">
        <v>157</v>
      </c>
      <c r="N18" s="52">
        <v>53.9</v>
      </c>
      <c r="O18" s="52">
        <v>10.199999999999999</v>
      </c>
      <c r="P18" s="52">
        <f t="shared" si="3"/>
        <v>0</v>
      </c>
      <c r="Q18" s="52">
        <f t="shared" si="4"/>
        <v>0</v>
      </c>
      <c r="R18" s="52">
        <f t="shared" si="5"/>
        <v>5</v>
      </c>
      <c r="S18" s="52">
        <v>735</v>
      </c>
      <c r="T18" s="52">
        <v>530.9</v>
      </c>
      <c r="U18" s="52">
        <v>765.5</v>
      </c>
      <c r="V18" s="52">
        <v>532.29999999999995</v>
      </c>
    </row>
    <row r="19" spans="1:22" ht="15" customHeight="1">
      <c r="A19" s="47">
        <v>17</v>
      </c>
      <c r="B19" s="48" t="s">
        <v>16</v>
      </c>
      <c r="C19" s="25">
        <v>123.2</v>
      </c>
      <c r="D19" s="25">
        <v>19.600000000000001</v>
      </c>
      <c r="E19" s="83">
        <v>26.4</v>
      </c>
      <c r="F19" s="27">
        <v>13.8</v>
      </c>
      <c r="G19" s="83">
        <v>13.2</v>
      </c>
      <c r="H19" s="27">
        <v>37.299999999999997</v>
      </c>
      <c r="I19" s="53">
        <f t="shared" si="0"/>
        <v>162.79999999999998</v>
      </c>
      <c r="J19" s="85">
        <f t="shared" si="1"/>
        <v>70.7</v>
      </c>
      <c r="K19" s="85">
        <f t="shared" si="2"/>
        <v>-56.572481572481564</v>
      </c>
      <c r="L19" s="53" t="s">
        <v>82</v>
      </c>
      <c r="M19" s="26">
        <v>123.2</v>
      </c>
      <c r="N19" s="52">
        <v>26.4</v>
      </c>
      <c r="O19" s="52">
        <v>4.5</v>
      </c>
      <c r="P19" s="52">
        <f t="shared" si="3"/>
        <v>0</v>
      </c>
      <c r="Q19" s="52">
        <f t="shared" si="4"/>
        <v>0</v>
      </c>
      <c r="R19" s="52">
        <f t="shared" si="5"/>
        <v>8.6999999999999993</v>
      </c>
      <c r="S19" s="52">
        <v>678.6</v>
      </c>
      <c r="T19" s="52">
        <v>537.70000000000005</v>
      </c>
      <c r="U19" s="52">
        <v>705.9</v>
      </c>
      <c r="V19" s="52">
        <v>554.29999999999995</v>
      </c>
    </row>
    <row r="20" spans="1:22" ht="15" customHeight="1">
      <c r="A20" s="47">
        <v>18</v>
      </c>
      <c r="B20" s="48" t="s">
        <v>17</v>
      </c>
      <c r="C20" s="25">
        <v>122.3</v>
      </c>
      <c r="D20" s="25">
        <v>23.2</v>
      </c>
      <c r="E20" s="83">
        <v>45.4</v>
      </c>
      <c r="F20" s="27">
        <v>57.7</v>
      </c>
      <c r="G20" s="83">
        <v>13.1</v>
      </c>
      <c r="H20" s="27">
        <v>63.7</v>
      </c>
      <c r="I20" s="53">
        <f t="shared" si="0"/>
        <v>180.79999999999998</v>
      </c>
      <c r="J20" s="85">
        <f t="shared" si="1"/>
        <v>144.60000000000002</v>
      </c>
      <c r="K20" s="85">
        <f t="shared" si="2"/>
        <v>-20.022123893805286</v>
      </c>
      <c r="L20" s="53" t="s">
        <v>82</v>
      </c>
      <c r="M20" s="26">
        <v>122.3</v>
      </c>
      <c r="N20" s="52">
        <v>45.4</v>
      </c>
      <c r="O20" s="52">
        <v>14.8</v>
      </c>
      <c r="P20" s="52">
        <f t="shared" si="3"/>
        <v>0</v>
      </c>
      <c r="Q20" s="52">
        <f t="shared" si="4"/>
        <v>0</v>
      </c>
      <c r="R20" s="52">
        <f t="shared" si="5"/>
        <v>-1.7000000000000011</v>
      </c>
      <c r="S20" s="52">
        <v>550</v>
      </c>
      <c r="T20" s="52">
        <v>609.5</v>
      </c>
      <c r="U20" s="52">
        <v>585.1</v>
      </c>
      <c r="V20" s="52">
        <v>609.5</v>
      </c>
    </row>
    <row r="21" spans="1:22">
      <c r="A21" s="47">
        <v>19</v>
      </c>
      <c r="B21" s="48" t="s">
        <v>18</v>
      </c>
      <c r="C21" s="25">
        <v>159.4</v>
      </c>
      <c r="D21" s="25">
        <v>3.9</v>
      </c>
      <c r="E21" s="83">
        <v>61.8</v>
      </c>
      <c r="F21" s="27">
        <v>11.6</v>
      </c>
      <c r="G21" s="83">
        <v>19.100000000000001</v>
      </c>
      <c r="H21" s="27">
        <v>67</v>
      </c>
      <c r="I21" s="53">
        <f t="shared" si="0"/>
        <v>240.29999999999998</v>
      </c>
      <c r="J21" s="85">
        <f t="shared" si="1"/>
        <v>82.5</v>
      </c>
      <c r="K21" s="85">
        <f t="shared" si="2"/>
        <v>-65.667915106117363</v>
      </c>
      <c r="L21" s="53" t="s">
        <v>73</v>
      </c>
      <c r="M21" s="26">
        <v>159.4</v>
      </c>
      <c r="N21" s="52">
        <v>61.8</v>
      </c>
      <c r="O21" s="52">
        <v>14.1</v>
      </c>
      <c r="P21" s="52">
        <f t="shared" si="3"/>
        <v>0</v>
      </c>
      <c r="Q21" s="52">
        <f t="shared" si="4"/>
        <v>0</v>
      </c>
      <c r="R21" s="52">
        <f t="shared" si="5"/>
        <v>5.0000000000000018</v>
      </c>
      <c r="S21" s="52">
        <v>636.70000000000005</v>
      </c>
      <c r="T21" s="52">
        <v>682.3</v>
      </c>
      <c r="U21" s="52">
        <v>662.3</v>
      </c>
      <c r="V21" s="52">
        <v>682.3</v>
      </c>
    </row>
    <row r="22" spans="1:22" ht="15" customHeight="1">
      <c r="A22" s="47">
        <v>20</v>
      </c>
      <c r="B22" s="48" t="s">
        <v>19</v>
      </c>
      <c r="C22" s="25">
        <v>139</v>
      </c>
      <c r="D22" s="25">
        <v>75</v>
      </c>
      <c r="E22" s="83">
        <v>41.8</v>
      </c>
      <c r="F22" s="27">
        <v>2.2000000000000002</v>
      </c>
      <c r="G22" s="83">
        <v>16.3</v>
      </c>
      <c r="H22" s="27">
        <v>98.4</v>
      </c>
      <c r="I22" s="53">
        <f t="shared" si="0"/>
        <v>197.10000000000002</v>
      </c>
      <c r="J22" s="85">
        <f t="shared" si="1"/>
        <v>175.60000000000002</v>
      </c>
      <c r="K22" s="85">
        <f t="shared" si="2"/>
        <v>-10.908168442415018</v>
      </c>
      <c r="L22" s="53" t="s">
        <v>57</v>
      </c>
      <c r="M22" s="26">
        <v>139</v>
      </c>
      <c r="N22" s="52">
        <v>41.8</v>
      </c>
      <c r="O22" s="52">
        <v>7.6</v>
      </c>
      <c r="P22" s="52">
        <f t="shared" si="3"/>
        <v>0</v>
      </c>
      <c r="Q22" s="52">
        <f t="shared" si="4"/>
        <v>0</v>
      </c>
      <c r="R22" s="52">
        <f t="shared" si="5"/>
        <v>8.7000000000000011</v>
      </c>
      <c r="S22" s="52">
        <v>711.3</v>
      </c>
      <c r="T22" s="52">
        <v>695.3</v>
      </c>
      <c r="U22" s="52">
        <v>758.9</v>
      </c>
      <c r="V22" s="52">
        <v>708.3</v>
      </c>
    </row>
    <row r="23" spans="1:22">
      <c r="A23" s="47">
        <v>21</v>
      </c>
      <c r="B23" s="48" t="s">
        <v>20</v>
      </c>
      <c r="C23" s="25">
        <v>192.2</v>
      </c>
      <c r="D23" s="25">
        <v>14.9</v>
      </c>
      <c r="E23" s="83">
        <v>63.5</v>
      </c>
      <c r="F23" s="27">
        <v>16.5</v>
      </c>
      <c r="G23" s="83">
        <v>12.8</v>
      </c>
      <c r="H23" s="27">
        <v>96.6</v>
      </c>
      <c r="I23" s="53">
        <f t="shared" si="0"/>
        <v>268.5</v>
      </c>
      <c r="J23" s="85">
        <f t="shared" si="1"/>
        <v>128</v>
      </c>
      <c r="K23" s="85">
        <f t="shared" si="2"/>
        <v>-52.327746741154563</v>
      </c>
      <c r="L23" s="53" t="s">
        <v>82</v>
      </c>
      <c r="M23" s="26">
        <v>192.2</v>
      </c>
      <c r="N23" s="52">
        <v>63.5</v>
      </c>
      <c r="O23" s="52">
        <v>16.3</v>
      </c>
      <c r="P23" s="52">
        <f t="shared" si="3"/>
        <v>0</v>
      </c>
      <c r="Q23" s="52">
        <f t="shared" si="4"/>
        <v>0</v>
      </c>
      <c r="R23" s="52">
        <f t="shared" si="5"/>
        <v>-3.5</v>
      </c>
      <c r="S23" s="52">
        <v>693.6</v>
      </c>
      <c r="T23" s="52">
        <v>494.6</v>
      </c>
      <c r="U23" s="52">
        <v>734.8</v>
      </c>
      <c r="V23" s="52">
        <v>494.6</v>
      </c>
    </row>
    <row r="24" spans="1:22">
      <c r="A24" s="47">
        <v>22</v>
      </c>
      <c r="B24" s="48" t="s">
        <v>21</v>
      </c>
      <c r="C24" s="25">
        <v>219.3</v>
      </c>
      <c r="D24" s="25">
        <v>22.2</v>
      </c>
      <c r="E24" s="83">
        <v>124.5</v>
      </c>
      <c r="F24" s="27">
        <v>22.4</v>
      </c>
      <c r="G24" s="83">
        <v>8.6</v>
      </c>
      <c r="H24" s="27">
        <v>37.1</v>
      </c>
      <c r="I24" s="53">
        <f t="shared" si="0"/>
        <v>352.40000000000003</v>
      </c>
      <c r="J24" s="85">
        <f t="shared" si="1"/>
        <v>81.699999999999989</v>
      </c>
      <c r="K24" s="85">
        <f t="shared" si="2"/>
        <v>-76.8161180476731</v>
      </c>
      <c r="L24" s="53" t="s">
        <v>73</v>
      </c>
      <c r="M24" s="26">
        <v>219.3</v>
      </c>
      <c r="N24" s="52">
        <v>124.5</v>
      </c>
      <c r="O24" s="52">
        <v>32.200000000000003</v>
      </c>
      <c r="P24" s="52">
        <f t="shared" si="3"/>
        <v>0</v>
      </c>
      <c r="Q24" s="52">
        <f t="shared" si="4"/>
        <v>0</v>
      </c>
      <c r="R24" s="52">
        <f t="shared" si="5"/>
        <v>-23.6</v>
      </c>
      <c r="S24" s="52">
        <v>450.9</v>
      </c>
      <c r="T24" s="52">
        <v>610</v>
      </c>
      <c r="U24" s="52">
        <v>495.7</v>
      </c>
      <c r="V24" s="52">
        <v>613.20000000000005</v>
      </c>
    </row>
    <row r="25" spans="1:22">
      <c r="A25" s="47">
        <v>23</v>
      </c>
      <c r="B25" s="48" t="s">
        <v>22</v>
      </c>
      <c r="C25" s="25">
        <v>177.1</v>
      </c>
      <c r="D25" s="25">
        <v>31.9</v>
      </c>
      <c r="E25" s="83">
        <v>92</v>
      </c>
      <c r="F25" s="27">
        <v>58.1</v>
      </c>
      <c r="G25" s="83">
        <v>8</v>
      </c>
      <c r="H25" s="27">
        <v>47</v>
      </c>
      <c r="I25" s="53">
        <f t="shared" si="0"/>
        <v>277.10000000000002</v>
      </c>
      <c r="J25" s="85">
        <f t="shared" si="1"/>
        <v>137</v>
      </c>
      <c r="K25" s="85">
        <f t="shared" si="2"/>
        <v>-50.55936485023458</v>
      </c>
      <c r="L25" s="53" t="s">
        <v>82</v>
      </c>
      <c r="M25" s="26">
        <v>177.1</v>
      </c>
      <c r="N25" s="52">
        <v>92</v>
      </c>
      <c r="O25" s="52">
        <v>37.6</v>
      </c>
      <c r="P25" s="52">
        <f t="shared" si="3"/>
        <v>0</v>
      </c>
      <c r="Q25" s="52">
        <f t="shared" si="4"/>
        <v>0</v>
      </c>
      <c r="R25" s="52">
        <f t="shared" si="5"/>
        <v>-29.6</v>
      </c>
      <c r="S25" s="52">
        <v>645.70000000000005</v>
      </c>
      <c r="T25" s="52">
        <v>590.79999999999995</v>
      </c>
      <c r="U25" s="52">
        <v>677.6</v>
      </c>
      <c r="V25" s="52">
        <v>590.79999999999995</v>
      </c>
    </row>
    <row r="26" spans="1:22">
      <c r="A26" s="47">
        <v>24</v>
      </c>
      <c r="B26" s="48" t="s">
        <v>23</v>
      </c>
      <c r="C26" s="25">
        <v>208.2</v>
      </c>
      <c r="D26" s="25">
        <v>74.5</v>
      </c>
      <c r="E26" s="83">
        <v>142.30000000000001</v>
      </c>
      <c r="F26" s="27">
        <v>46.3</v>
      </c>
      <c r="G26" s="83">
        <v>6.6</v>
      </c>
      <c r="H26" s="27">
        <v>63</v>
      </c>
      <c r="I26" s="53">
        <f t="shared" si="0"/>
        <v>357.1</v>
      </c>
      <c r="J26" s="85">
        <f t="shared" si="1"/>
        <v>183.8</v>
      </c>
      <c r="K26" s="85">
        <f t="shared" si="2"/>
        <v>-48.529823578829458</v>
      </c>
      <c r="L26" s="53" t="s">
        <v>82</v>
      </c>
      <c r="M26" s="26">
        <v>208.2</v>
      </c>
      <c r="N26" s="52">
        <v>142.30000000000001</v>
      </c>
      <c r="O26" s="52">
        <v>30</v>
      </c>
      <c r="P26" s="52">
        <f t="shared" si="3"/>
        <v>0</v>
      </c>
      <c r="Q26" s="52">
        <f t="shared" si="4"/>
        <v>0</v>
      </c>
      <c r="R26" s="52">
        <f t="shared" si="5"/>
        <v>-23.4</v>
      </c>
      <c r="S26" s="52">
        <v>645.70000000000005</v>
      </c>
      <c r="T26" s="52">
        <v>686.8</v>
      </c>
      <c r="U26" s="52">
        <v>689.5</v>
      </c>
      <c r="V26" s="52">
        <v>686.9</v>
      </c>
    </row>
    <row r="27" spans="1:22">
      <c r="A27" s="47">
        <v>25</v>
      </c>
      <c r="B27" s="48" t="s">
        <v>24</v>
      </c>
      <c r="C27" s="25">
        <v>151.6</v>
      </c>
      <c r="D27" s="25">
        <v>11.1</v>
      </c>
      <c r="E27" s="83">
        <v>59.7</v>
      </c>
      <c r="F27" s="27">
        <v>5.4</v>
      </c>
      <c r="G27" s="83">
        <v>9.8000000000000007</v>
      </c>
      <c r="H27" s="27">
        <v>116.8</v>
      </c>
      <c r="I27" s="53">
        <f t="shared" si="0"/>
        <v>221.10000000000002</v>
      </c>
      <c r="J27" s="85">
        <f t="shared" si="1"/>
        <v>133.30000000000001</v>
      </c>
      <c r="K27" s="85">
        <f t="shared" si="2"/>
        <v>-39.710538218000899</v>
      </c>
      <c r="L27" s="53" t="s">
        <v>82</v>
      </c>
      <c r="M27" s="26">
        <v>151.6</v>
      </c>
      <c r="N27" s="52">
        <v>59.7</v>
      </c>
      <c r="O27" s="52">
        <v>19.2</v>
      </c>
      <c r="P27" s="52">
        <f t="shared" si="3"/>
        <v>0</v>
      </c>
      <c r="Q27" s="52">
        <f t="shared" si="4"/>
        <v>0</v>
      </c>
      <c r="R27" s="52">
        <f t="shared" si="5"/>
        <v>-9.3999999999999986</v>
      </c>
      <c r="S27" s="52">
        <v>747</v>
      </c>
      <c r="T27" s="52">
        <v>828</v>
      </c>
      <c r="U27" s="52">
        <v>784.2</v>
      </c>
      <c r="V27" s="52">
        <v>828</v>
      </c>
    </row>
    <row r="28" spans="1:22">
      <c r="A28" s="47">
        <v>26</v>
      </c>
      <c r="B28" s="48" t="s">
        <v>25</v>
      </c>
      <c r="C28" s="25">
        <v>283.8</v>
      </c>
      <c r="D28" s="25">
        <v>40.5</v>
      </c>
      <c r="E28" s="83">
        <v>139.4</v>
      </c>
      <c r="F28" s="27">
        <v>11.9</v>
      </c>
      <c r="G28" s="83">
        <v>9</v>
      </c>
      <c r="H28" s="27">
        <v>89.1</v>
      </c>
      <c r="I28" s="53">
        <f t="shared" si="0"/>
        <v>432.20000000000005</v>
      </c>
      <c r="J28" s="85">
        <f t="shared" si="1"/>
        <v>141.5</v>
      </c>
      <c r="K28" s="85">
        <f t="shared" si="2"/>
        <v>-67.260527533549293</v>
      </c>
      <c r="L28" s="53" t="s">
        <v>73</v>
      </c>
      <c r="M28" s="26">
        <v>283.8</v>
      </c>
      <c r="N28" s="52">
        <v>139.4</v>
      </c>
      <c r="O28" s="52">
        <v>31</v>
      </c>
      <c r="P28" s="52">
        <f t="shared" si="3"/>
        <v>0</v>
      </c>
      <c r="Q28" s="52">
        <f t="shared" si="4"/>
        <v>0</v>
      </c>
      <c r="R28" s="52">
        <f t="shared" si="5"/>
        <v>-22</v>
      </c>
      <c r="S28" s="52">
        <v>618.79999999999995</v>
      </c>
      <c r="T28" s="52">
        <v>506.1</v>
      </c>
      <c r="U28" s="52">
        <v>664.9</v>
      </c>
      <c r="V28" s="52">
        <v>506.1</v>
      </c>
    </row>
    <row r="29" spans="1:22">
      <c r="A29" s="47">
        <v>27</v>
      </c>
      <c r="B29" s="48" t="s">
        <v>26</v>
      </c>
      <c r="C29" s="25">
        <v>149.19999999999999</v>
      </c>
      <c r="D29" s="25">
        <v>13.1</v>
      </c>
      <c r="E29" s="83">
        <v>100.3</v>
      </c>
      <c r="F29" s="27">
        <v>36.6</v>
      </c>
      <c r="G29" s="83">
        <v>14.8</v>
      </c>
      <c r="H29" s="27">
        <v>101.8</v>
      </c>
      <c r="I29" s="53">
        <f t="shared" si="0"/>
        <v>264.3</v>
      </c>
      <c r="J29" s="85">
        <f t="shared" si="1"/>
        <v>151.5</v>
      </c>
      <c r="K29" s="85">
        <f t="shared" si="2"/>
        <v>-42.678774120317819</v>
      </c>
      <c r="L29" s="53" t="s">
        <v>82</v>
      </c>
      <c r="M29" s="26">
        <v>149.19999999999999</v>
      </c>
      <c r="N29" s="52">
        <v>100.3</v>
      </c>
      <c r="O29" s="52">
        <v>25.3</v>
      </c>
      <c r="P29" s="52">
        <f t="shared" si="3"/>
        <v>0</v>
      </c>
      <c r="Q29" s="52">
        <f t="shared" si="4"/>
        <v>0</v>
      </c>
      <c r="R29" s="52">
        <f t="shared" si="5"/>
        <v>-10.5</v>
      </c>
      <c r="S29" s="52">
        <v>598</v>
      </c>
      <c r="T29" s="52">
        <v>528.4</v>
      </c>
      <c r="U29" s="52">
        <v>628.1</v>
      </c>
      <c r="V29" s="52">
        <v>528.4</v>
      </c>
    </row>
    <row r="30" spans="1:22">
      <c r="A30" s="47">
        <v>28</v>
      </c>
      <c r="B30" s="48" t="s">
        <v>27</v>
      </c>
      <c r="C30" s="25">
        <v>130.19999999999999</v>
      </c>
      <c r="D30" s="25">
        <v>28.9</v>
      </c>
      <c r="E30" s="83">
        <v>49.3</v>
      </c>
      <c r="F30" s="27">
        <v>17.600000000000001</v>
      </c>
      <c r="G30" s="83">
        <v>19.100000000000001</v>
      </c>
      <c r="H30" s="27">
        <v>77.599999999999994</v>
      </c>
      <c r="I30" s="53">
        <f t="shared" si="0"/>
        <v>198.6</v>
      </c>
      <c r="J30" s="85">
        <f t="shared" si="1"/>
        <v>124.1</v>
      </c>
      <c r="K30" s="85">
        <f t="shared" si="2"/>
        <v>-37.512588116817724</v>
      </c>
      <c r="L30" s="53" t="s">
        <v>82</v>
      </c>
      <c r="M30" s="26">
        <v>130.19999999999999</v>
      </c>
      <c r="N30" s="52">
        <v>49.3</v>
      </c>
      <c r="O30" s="52">
        <v>14.8</v>
      </c>
      <c r="P30" s="52">
        <f t="shared" si="3"/>
        <v>0</v>
      </c>
      <c r="Q30" s="52">
        <f t="shared" si="4"/>
        <v>0</v>
      </c>
      <c r="R30" s="52">
        <f t="shared" si="5"/>
        <v>4.3000000000000007</v>
      </c>
      <c r="S30" s="52">
        <v>534.20000000000005</v>
      </c>
      <c r="T30" s="52">
        <v>749.2</v>
      </c>
      <c r="U30" s="52">
        <v>565.9</v>
      </c>
      <c r="V30" s="52">
        <v>749.4</v>
      </c>
    </row>
    <row r="31" spans="1:22">
      <c r="A31" s="47">
        <v>29</v>
      </c>
      <c r="B31" s="48" t="s">
        <v>28</v>
      </c>
      <c r="C31" s="25">
        <v>150.1</v>
      </c>
      <c r="D31" s="25">
        <v>16</v>
      </c>
      <c r="E31" s="83">
        <v>41.2</v>
      </c>
      <c r="F31" s="27">
        <v>36.6</v>
      </c>
      <c r="G31" s="83">
        <v>23.3</v>
      </c>
      <c r="H31" s="27">
        <v>49.4</v>
      </c>
      <c r="I31" s="53">
        <f t="shared" si="0"/>
        <v>214.60000000000002</v>
      </c>
      <c r="J31" s="85">
        <f t="shared" si="1"/>
        <v>102</v>
      </c>
      <c r="K31" s="85">
        <f t="shared" si="2"/>
        <v>-52.46971109040075</v>
      </c>
      <c r="L31" s="53" t="s">
        <v>82</v>
      </c>
      <c r="M31" s="26">
        <v>150.1</v>
      </c>
      <c r="N31" s="52">
        <v>41.2</v>
      </c>
      <c r="O31" s="52">
        <v>9.8000000000000007</v>
      </c>
      <c r="P31" s="52">
        <f t="shared" si="3"/>
        <v>0</v>
      </c>
      <c r="Q31" s="52">
        <f t="shared" si="4"/>
        <v>0</v>
      </c>
      <c r="R31" s="52">
        <f t="shared" si="5"/>
        <v>13.5</v>
      </c>
      <c r="S31" s="52">
        <v>701.7</v>
      </c>
      <c r="T31" s="52">
        <v>734</v>
      </c>
      <c r="U31" s="52">
        <v>733.2</v>
      </c>
      <c r="V31" s="52">
        <v>738.2</v>
      </c>
    </row>
    <row r="32" spans="1:22">
      <c r="A32" s="47">
        <v>30</v>
      </c>
      <c r="B32" s="48" t="s">
        <v>29</v>
      </c>
      <c r="C32" s="25">
        <v>130.69999999999999</v>
      </c>
      <c r="D32" s="25">
        <v>45.1</v>
      </c>
      <c r="E32" s="83">
        <v>46.3</v>
      </c>
      <c r="F32" s="27">
        <v>2</v>
      </c>
      <c r="G32" s="83">
        <v>25.3</v>
      </c>
      <c r="H32" s="27">
        <v>85.2</v>
      </c>
      <c r="I32" s="53">
        <f t="shared" si="0"/>
        <v>202.3</v>
      </c>
      <c r="J32" s="85">
        <f t="shared" si="1"/>
        <v>132.30000000000001</v>
      </c>
      <c r="K32" s="85">
        <f t="shared" si="2"/>
        <v>-34.602076124567475</v>
      </c>
      <c r="L32" s="53" t="s">
        <v>82</v>
      </c>
      <c r="M32" s="26">
        <v>130.69999999999999</v>
      </c>
      <c r="N32" s="52">
        <v>46.3</v>
      </c>
      <c r="O32" s="52">
        <v>8.1</v>
      </c>
      <c r="P32" s="52">
        <f t="shared" si="3"/>
        <v>0</v>
      </c>
      <c r="Q32" s="52">
        <f t="shared" si="4"/>
        <v>0</v>
      </c>
      <c r="R32" s="52">
        <f t="shared" si="5"/>
        <v>17.200000000000003</v>
      </c>
      <c r="S32" s="52">
        <v>733</v>
      </c>
      <c r="T32" s="52">
        <v>779.9</v>
      </c>
      <c r="U32" s="52">
        <v>769.4</v>
      </c>
      <c r="V32" s="52">
        <v>793.6</v>
      </c>
    </row>
    <row r="33" spans="1:22">
      <c r="A33" s="47">
        <v>31</v>
      </c>
      <c r="B33" s="48" t="s">
        <v>30</v>
      </c>
      <c r="C33" s="25">
        <v>246.6</v>
      </c>
      <c r="D33" s="25">
        <v>27.9</v>
      </c>
      <c r="E33" s="83">
        <v>155.1</v>
      </c>
      <c r="F33" s="27">
        <v>41.2</v>
      </c>
      <c r="G33" s="83">
        <v>23.2</v>
      </c>
      <c r="H33" s="27">
        <v>76.2</v>
      </c>
      <c r="I33" s="53">
        <f t="shared" si="0"/>
        <v>424.9</v>
      </c>
      <c r="J33" s="85">
        <f t="shared" si="1"/>
        <v>145.30000000000001</v>
      </c>
      <c r="K33" s="85">
        <f t="shared" si="2"/>
        <v>-65.80371852200517</v>
      </c>
      <c r="L33" s="53" t="s">
        <v>73</v>
      </c>
      <c r="M33" s="26">
        <v>246.6</v>
      </c>
      <c r="N33" s="52">
        <v>155.1</v>
      </c>
      <c r="O33" s="52">
        <v>36</v>
      </c>
      <c r="P33" s="52">
        <f t="shared" si="3"/>
        <v>0</v>
      </c>
      <c r="Q33" s="52">
        <f t="shared" si="4"/>
        <v>0</v>
      </c>
      <c r="R33" s="52">
        <f t="shared" si="5"/>
        <v>-12.8</v>
      </c>
      <c r="S33" s="52">
        <v>570.1</v>
      </c>
      <c r="T33" s="52">
        <v>531.4</v>
      </c>
      <c r="U33" s="52">
        <v>612.5</v>
      </c>
      <c r="V33" s="52">
        <v>536.5</v>
      </c>
    </row>
    <row r="34" spans="1:22">
      <c r="A34" s="47">
        <v>32</v>
      </c>
      <c r="B34" s="48" t="s">
        <v>31</v>
      </c>
      <c r="C34" s="25">
        <v>137.4</v>
      </c>
      <c r="D34" s="25">
        <v>69.7</v>
      </c>
      <c r="E34" s="83">
        <v>39.1</v>
      </c>
      <c r="F34" s="27">
        <v>11.9</v>
      </c>
      <c r="G34" s="83">
        <v>25.8</v>
      </c>
      <c r="H34" s="27">
        <v>81.7</v>
      </c>
      <c r="I34" s="53">
        <f t="shared" si="0"/>
        <v>202.3</v>
      </c>
      <c r="J34" s="85">
        <f t="shared" si="1"/>
        <v>163.30000000000001</v>
      </c>
      <c r="K34" s="85">
        <f t="shared" si="2"/>
        <v>-19.278299555116163</v>
      </c>
      <c r="L34" s="53" t="s">
        <v>57</v>
      </c>
      <c r="M34" s="26">
        <v>137.4</v>
      </c>
      <c r="N34" s="52">
        <v>39.1</v>
      </c>
      <c r="O34" s="52">
        <v>7.2</v>
      </c>
      <c r="P34" s="52">
        <f t="shared" si="3"/>
        <v>0</v>
      </c>
      <c r="Q34" s="52">
        <f t="shared" si="4"/>
        <v>0</v>
      </c>
      <c r="R34" s="52">
        <f t="shared" si="5"/>
        <v>18.600000000000001</v>
      </c>
      <c r="S34" s="52">
        <v>688</v>
      </c>
      <c r="T34" s="52">
        <v>639.9</v>
      </c>
      <c r="U34" s="52">
        <v>731.1</v>
      </c>
      <c r="V34" s="52">
        <v>645.79999999999995</v>
      </c>
    </row>
    <row r="35" spans="1:22">
      <c r="A35" s="47">
        <v>33</v>
      </c>
      <c r="B35" s="48" t="s">
        <v>32</v>
      </c>
      <c r="C35" s="25">
        <v>172.3</v>
      </c>
      <c r="D35" s="25">
        <v>22.7</v>
      </c>
      <c r="E35" s="83">
        <v>91.4</v>
      </c>
      <c r="F35" s="27">
        <v>23.1</v>
      </c>
      <c r="G35" s="83">
        <v>31</v>
      </c>
      <c r="H35" s="27">
        <v>89.4</v>
      </c>
      <c r="I35" s="53">
        <f t="shared" si="0"/>
        <v>294.70000000000005</v>
      </c>
      <c r="J35" s="85">
        <f t="shared" si="1"/>
        <v>135.19999999999999</v>
      </c>
      <c r="K35" s="85">
        <f t="shared" si="2"/>
        <v>-54.122836783169333</v>
      </c>
      <c r="L35" s="53" t="s">
        <v>82</v>
      </c>
      <c r="M35" s="26">
        <v>172.3</v>
      </c>
      <c r="N35" s="52">
        <v>91.4</v>
      </c>
      <c r="O35" s="52">
        <v>19.399999999999999</v>
      </c>
      <c r="P35" s="52">
        <f t="shared" si="3"/>
        <v>0</v>
      </c>
      <c r="Q35" s="52">
        <f t="shared" si="4"/>
        <v>0</v>
      </c>
      <c r="R35" s="52">
        <f t="shared" si="5"/>
        <v>11.600000000000001</v>
      </c>
      <c r="S35" s="52">
        <v>738</v>
      </c>
      <c r="T35" s="52">
        <v>565.70000000000005</v>
      </c>
      <c r="U35" s="52">
        <v>775.1</v>
      </c>
      <c r="V35" s="52">
        <v>565.70000000000005</v>
      </c>
    </row>
    <row r="36" spans="1:22">
      <c r="A36" s="47">
        <v>34</v>
      </c>
      <c r="B36" s="48" t="s">
        <v>33</v>
      </c>
      <c r="C36" s="25">
        <v>125.9</v>
      </c>
      <c r="D36" s="25">
        <v>35.1</v>
      </c>
      <c r="E36" s="83">
        <v>39.9</v>
      </c>
      <c r="F36" s="27">
        <v>8.4</v>
      </c>
      <c r="G36" s="83">
        <v>34.6</v>
      </c>
      <c r="H36" s="27">
        <v>90.5</v>
      </c>
      <c r="I36" s="53">
        <f t="shared" si="0"/>
        <v>200.4</v>
      </c>
      <c r="J36" s="85">
        <f t="shared" si="1"/>
        <v>134</v>
      </c>
      <c r="K36" s="85">
        <f t="shared" si="2"/>
        <v>-33.133732534930132</v>
      </c>
      <c r="L36" s="53" t="s">
        <v>82</v>
      </c>
      <c r="M36" s="26">
        <v>125.9</v>
      </c>
      <c r="N36" s="52">
        <v>39.9</v>
      </c>
      <c r="O36" s="52">
        <v>8</v>
      </c>
      <c r="P36" s="52">
        <f t="shared" si="3"/>
        <v>0</v>
      </c>
      <c r="Q36" s="52">
        <f t="shared" si="4"/>
        <v>0</v>
      </c>
      <c r="R36" s="52">
        <f t="shared" si="5"/>
        <v>26.6</v>
      </c>
      <c r="S36" s="52">
        <v>690.6</v>
      </c>
      <c r="T36" s="52">
        <v>647.5</v>
      </c>
      <c r="U36" s="52">
        <v>718</v>
      </c>
      <c r="V36" s="52">
        <v>649.5</v>
      </c>
    </row>
    <row r="37" spans="1:22">
      <c r="A37" s="47">
        <v>35</v>
      </c>
      <c r="B37" s="48" t="s">
        <v>34</v>
      </c>
      <c r="C37" s="25">
        <v>156.1</v>
      </c>
      <c r="D37" s="25">
        <v>14.9</v>
      </c>
      <c r="E37" s="83">
        <v>76.3</v>
      </c>
      <c r="F37" s="27">
        <v>17.3</v>
      </c>
      <c r="G37" s="83">
        <v>36</v>
      </c>
      <c r="H37" s="27">
        <v>77.900000000000006</v>
      </c>
      <c r="I37" s="53">
        <f t="shared" si="0"/>
        <v>268.39999999999998</v>
      </c>
      <c r="J37" s="85">
        <f t="shared" si="1"/>
        <v>110.10000000000001</v>
      </c>
      <c r="K37" s="85">
        <f t="shared" si="2"/>
        <v>-58.979135618479873</v>
      </c>
      <c r="L37" s="53" t="s">
        <v>82</v>
      </c>
      <c r="M37" s="26">
        <v>156.1</v>
      </c>
      <c r="N37" s="52">
        <v>76.3</v>
      </c>
      <c r="O37" s="52">
        <v>20.399999999999999</v>
      </c>
      <c r="P37" s="52">
        <f t="shared" si="3"/>
        <v>0</v>
      </c>
      <c r="Q37" s="52">
        <f t="shared" si="4"/>
        <v>0</v>
      </c>
      <c r="R37" s="52">
        <f t="shared" si="5"/>
        <v>15.600000000000001</v>
      </c>
      <c r="S37" s="52">
        <v>575.29999999999995</v>
      </c>
      <c r="T37" s="52">
        <v>529</v>
      </c>
      <c r="U37" s="52">
        <v>602.5</v>
      </c>
      <c r="V37" s="52">
        <v>529</v>
      </c>
    </row>
    <row r="38" spans="1:22">
      <c r="A38" s="47">
        <v>36</v>
      </c>
      <c r="B38" s="48" t="s">
        <v>35</v>
      </c>
      <c r="C38" s="25">
        <v>160.80000000000001</v>
      </c>
      <c r="D38" s="25">
        <v>25.1</v>
      </c>
      <c r="E38" s="83">
        <v>88.9</v>
      </c>
      <c r="F38" s="27">
        <v>9.1999999999999993</v>
      </c>
      <c r="G38" s="83">
        <v>32.200000000000003</v>
      </c>
      <c r="H38" s="27">
        <v>77.8</v>
      </c>
      <c r="I38" s="53">
        <f t="shared" si="0"/>
        <v>281.90000000000003</v>
      </c>
      <c r="J38" s="85">
        <f t="shared" si="1"/>
        <v>112.1</v>
      </c>
      <c r="K38" s="85">
        <f t="shared" si="2"/>
        <v>-60.234125576445557</v>
      </c>
      <c r="L38" s="53" t="s">
        <v>73</v>
      </c>
      <c r="M38" s="26">
        <v>160.80000000000001</v>
      </c>
      <c r="N38" s="52">
        <v>88.9</v>
      </c>
      <c r="O38" s="52">
        <v>23.3</v>
      </c>
      <c r="P38" s="52">
        <f t="shared" si="3"/>
        <v>0</v>
      </c>
      <c r="Q38" s="52">
        <f t="shared" si="4"/>
        <v>0</v>
      </c>
      <c r="R38" s="52">
        <f t="shared" si="5"/>
        <v>8.9000000000000021</v>
      </c>
      <c r="S38" s="52">
        <v>640.9</v>
      </c>
      <c r="T38" s="52">
        <v>425.3</v>
      </c>
      <c r="U38" s="52">
        <v>671.7</v>
      </c>
      <c r="V38" s="52">
        <v>425.3</v>
      </c>
    </row>
    <row r="39" spans="1:22">
      <c r="A39" s="47">
        <v>37</v>
      </c>
      <c r="B39" s="48" t="s">
        <v>36</v>
      </c>
      <c r="C39" s="25">
        <v>199</v>
      </c>
      <c r="D39" s="25">
        <v>44.2</v>
      </c>
      <c r="E39" s="83">
        <v>115.7</v>
      </c>
      <c r="F39" s="27">
        <v>29.3</v>
      </c>
      <c r="G39" s="83">
        <v>30</v>
      </c>
      <c r="H39" s="27">
        <v>67</v>
      </c>
      <c r="I39" s="53">
        <f t="shared" si="0"/>
        <v>344.7</v>
      </c>
      <c r="J39" s="85">
        <f t="shared" si="1"/>
        <v>140.5</v>
      </c>
      <c r="K39" s="85">
        <f t="shared" si="2"/>
        <v>-59.239918769944879</v>
      </c>
      <c r="L39" s="53" t="s">
        <v>73</v>
      </c>
      <c r="M39" s="26">
        <v>199</v>
      </c>
      <c r="N39" s="52">
        <v>115.7</v>
      </c>
      <c r="O39" s="52">
        <v>30.6</v>
      </c>
      <c r="P39" s="52">
        <f t="shared" si="3"/>
        <v>0</v>
      </c>
      <c r="Q39" s="52">
        <f t="shared" si="4"/>
        <v>0</v>
      </c>
      <c r="R39" s="52">
        <f t="shared" si="5"/>
        <v>-0.60000000000000142</v>
      </c>
      <c r="S39" s="52">
        <v>639.79999999999995</v>
      </c>
      <c r="T39" s="52">
        <v>556.4</v>
      </c>
      <c r="U39" s="52">
        <v>684.6</v>
      </c>
      <c r="V39" s="52">
        <v>556.4</v>
      </c>
    </row>
    <row r="40" spans="1:22">
      <c r="A40" s="47">
        <v>38</v>
      </c>
      <c r="B40" s="48" t="s">
        <v>37</v>
      </c>
      <c r="C40" s="25">
        <v>151.69999999999999</v>
      </c>
      <c r="D40" s="25">
        <v>33.700000000000003</v>
      </c>
      <c r="E40" s="83">
        <v>90.5</v>
      </c>
      <c r="F40" s="27">
        <v>58.5</v>
      </c>
      <c r="G40" s="83">
        <v>25.5</v>
      </c>
      <c r="H40" s="27">
        <v>103</v>
      </c>
      <c r="I40" s="53">
        <f t="shared" si="0"/>
        <v>267.7</v>
      </c>
      <c r="J40" s="85">
        <f t="shared" si="1"/>
        <v>195.2</v>
      </c>
      <c r="K40" s="85">
        <f t="shared" si="2"/>
        <v>-27.082555098991406</v>
      </c>
      <c r="L40" s="53" t="s">
        <v>82</v>
      </c>
      <c r="M40" s="26">
        <v>151.69999999999999</v>
      </c>
      <c r="N40" s="52">
        <v>90.5</v>
      </c>
      <c r="O40" s="52">
        <v>19.100000000000001</v>
      </c>
      <c r="P40" s="52">
        <f t="shared" si="3"/>
        <v>0</v>
      </c>
      <c r="Q40" s="52">
        <f t="shared" si="4"/>
        <v>0</v>
      </c>
      <c r="R40" s="52">
        <f t="shared" si="5"/>
        <v>6.3999999999999986</v>
      </c>
      <c r="S40" s="52">
        <v>641.70000000000005</v>
      </c>
      <c r="T40" s="52">
        <v>777</v>
      </c>
      <c r="U40" s="52">
        <v>670.8</v>
      </c>
      <c r="V40" s="52">
        <v>777</v>
      </c>
    </row>
    <row r="41" spans="1:22">
      <c r="A41" s="47">
        <v>39</v>
      </c>
      <c r="B41" s="48" t="s">
        <v>38</v>
      </c>
      <c r="C41" s="25">
        <v>156.9</v>
      </c>
      <c r="D41" s="25">
        <v>30</v>
      </c>
      <c r="E41" s="83">
        <v>68.400000000000006</v>
      </c>
      <c r="F41" s="27">
        <v>7.6</v>
      </c>
      <c r="G41" s="83">
        <v>20.399999999999999</v>
      </c>
      <c r="H41" s="27">
        <v>132.69999999999999</v>
      </c>
      <c r="I41" s="53">
        <f t="shared" si="0"/>
        <v>245.70000000000002</v>
      </c>
      <c r="J41" s="85">
        <f t="shared" si="1"/>
        <v>170.29999999999998</v>
      </c>
      <c r="K41" s="85">
        <f t="shared" si="2"/>
        <v>-30.687830687830697</v>
      </c>
      <c r="L41" s="53" t="s">
        <v>82</v>
      </c>
      <c r="M41" s="26">
        <v>156.9</v>
      </c>
      <c r="N41" s="52">
        <v>68.400000000000006</v>
      </c>
      <c r="O41" s="52">
        <v>13.1</v>
      </c>
      <c r="P41" s="52">
        <f t="shared" si="3"/>
        <v>0</v>
      </c>
      <c r="Q41" s="52">
        <f t="shared" si="4"/>
        <v>0</v>
      </c>
      <c r="R41" s="52">
        <f t="shared" si="5"/>
        <v>7.2999999999999989</v>
      </c>
      <c r="S41" s="52">
        <v>663.9</v>
      </c>
      <c r="T41" s="52">
        <v>608.9</v>
      </c>
      <c r="U41" s="52">
        <v>699.3</v>
      </c>
      <c r="V41" s="52">
        <v>608.9</v>
      </c>
    </row>
    <row r="42" spans="1:22">
      <c r="A42" s="47">
        <v>40</v>
      </c>
      <c r="B42" s="72" t="s">
        <v>39</v>
      </c>
      <c r="C42" s="25">
        <v>146.5</v>
      </c>
      <c r="D42" s="25">
        <v>8.6</v>
      </c>
      <c r="E42" s="83">
        <v>30.8</v>
      </c>
      <c r="F42" s="27">
        <v>11</v>
      </c>
      <c r="G42" s="83">
        <v>19.100000000000001</v>
      </c>
      <c r="H42" s="27">
        <v>103.6</v>
      </c>
      <c r="I42" s="53">
        <f t="shared" si="0"/>
        <v>196.4</v>
      </c>
      <c r="J42" s="85">
        <f t="shared" si="1"/>
        <v>123.19999999999999</v>
      </c>
      <c r="K42" s="85">
        <f t="shared" si="2"/>
        <v>-37.270875763747455</v>
      </c>
      <c r="L42" s="53" t="s">
        <v>82</v>
      </c>
      <c r="M42" s="26">
        <v>146.5</v>
      </c>
      <c r="N42" s="52">
        <v>30.8</v>
      </c>
      <c r="O42" s="52">
        <v>6</v>
      </c>
      <c r="P42" s="52">
        <f t="shared" si="3"/>
        <v>0</v>
      </c>
      <c r="Q42" s="52">
        <f t="shared" si="4"/>
        <v>0</v>
      </c>
      <c r="R42" s="52">
        <f t="shared" si="5"/>
        <v>13.100000000000001</v>
      </c>
      <c r="S42" s="52">
        <v>697.6</v>
      </c>
      <c r="T42" s="52">
        <v>695.1</v>
      </c>
      <c r="U42" s="52">
        <v>742.1</v>
      </c>
      <c r="V42" s="52">
        <v>696.3</v>
      </c>
    </row>
    <row r="43" spans="1:22">
      <c r="A43" s="47">
        <v>41</v>
      </c>
      <c r="B43" s="48" t="s">
        <v>40</v>
      </c>
      <c r="C43" s="25">
        <v>124.5</v>
      </c>
      <c r="D43" s="25">
        <v>56.2</v>
      </c>
      <c r="E43" s="83">
        <v>32.700000000000003</v>
      </c>
      <c r="F43" s="27">
        <v>1.9</v>
      </c>
      <c r="G43" s="83">
        <v>19.399999999999999</v>
      </c>
      <c r="H43" s="27">
        <v>113.9</v>
      </c>
      <c r="I43" s="53">
        <f t="shared" si="0"/>
        <v>176.6</v>
      </c>
      <c r="J43" s="85">
        <f t="shared" si="1"/>
        <v>172</v>
      </c>
      <c r="K43" s="85">
        <f t="shared" si="2"/>
        <v>-2.6047565118912814</v>
      </c>
      <c r="L43" s="53" t="s">
        <v>57</v>
      </c>
      <c r="M43" s="26">
        <v>124.5</v>
      </c>
      <c r="N43" s="52">
        <v>32.700000000000003</v>
      </c>
      <c r="O43" s="52">
        <v>5.8</v>
      </c>
      <c r="P43" s="52">
        <f t="shared" si="3"/>
        <v>0</v>
      </c>
      <c r="Q43" s="52">
        <f t="shared" si="4"/>
        <v>0</v>
      </c>
      <c r="R43" s="52">
        <f t="shared" si="5"/>
        <v>13.599999999999998</v>
      </c>
      <c r="S43" s="52">
        <v>688.3</v>
      </c>
      <c r="T43" s="52">
        <v>826</v>
      </c>
      <c r="U43" s="52">
        <v>710.8</v>
      </c>
      <c r="V43" s="52">
        <v>827.5</v>
      </c>
    </row>
    <row r="44" spans="1:22">
      <c r="A44" s="47">
        <v>42</v>
      </c>
      <c r="B44" s="48" t="s">
        <v>41</v>
      </c>
      <c r="C44" s="25">
        <v>168.9</v>
      </c>
      <c r="D44" s="25">
        <v>9.1</v>
      </c>
      <c r="E44" s="83">
        <v>98.4</v>
      </c>
      <c r="F44" s="27">
        <v>2.8</v>
      </c>
      <c r="G44" s="83">
        <v>19.3</v>
      </c>
      <c r="H44" s="27">
        <v>85.6</v>
      </c>
      <c r="I44" s="53">
        <f t="shared" si="0"/>
        <v>286.60000000000002</v>
      </c>
      <c r="J44" s="85">
        <f t="shared" si="1"/>
        <v>97.5</v>
      </c>
      <c r="K44" s="85">
        <f t="shared" si="2"/>
        <v>-65.980460572226093</v>
      </c>
      <c r="L44" s="53" t="s">
        <v>73</v>
      </c>
      <c r="M44" s="26">
        <v>168.9</v>
      </c>
      <c r="N44" s="52">
        <v>98.4</v>
      </c>
      <c r="O44" s="52">
        <v>19.100000000000001</v>
      </c>
      <c r="P44" s="52">
        <f t="shared" si="3"/>
        <v>0</v>
      </c>
      <c r="Q44" s="52">
        <f t="shared" si="4"/>
        <v>0</v>
      </c>
      <c r="R44" s="52">
        <f t="shared" si="5"/>
        <v>0.19999999999999929</v>
      </c>
      <c r="S44" s="52">
        <v>642.6</v>
      </c>
      <c r="T44" s="52">
        <v>513.5</v>
      </c>
      <c r="U44" s="52">
        <v>682.1</v>
      </c>
      <c r="V44" s="52">
        <v>513.5</v>
      </c>
    </row>
    <row r="45" spans="1:22">
      <c r="A45" s="47">
        <v>43</v>
      </c>
      <c r="B45" s="48" t="s">
        <v>42</v>
      </c>
      <c r="C45" s="25">
        <v>149.80000000000001</v>
      </c>
      <c r="D45" s="25">
        <v>14.8</v>
      </c>
      <c r="E45" s="83">
        <v>32.200000000000003</v>
      </c>
      <c r="F45" s="27">
        <v>1.5</v>
      </c>
      <c r="G45" s="83">
        <v>19.3</v>
      </c>
      <c r="H45" s="27">
        <v>75.900000000000006</v>
      </c>
      <c r="I45" s="53">
        <f t="shared" si="0"/>
        <v>201.3</v>
      </c>
      <c r="J45" s="85">
        <f t="shared" si="1"/>
        <v>92.2</v>
      </c>
      <c r="K45" s="85">
        <f t="shared" si="2"/>
        <v>-54.19771485345256</v>
      </c>
      <c r="L45" s="53" t="s">
        <v>82</v>
      </c>
      <c r="M45" s="26">
        <v>149.80000000000001</v>
      </c>
      <c r="N45" s="52">
        <v>32.200000000000003</v>
      </c>
      <c r="O45" s="52">
        <v>2.9</v>
      </c>
      <c r="P45" s="52">
        <f t="shared" si="3"/>
        <v>0</v>
      </c>
      <c r="Q45" s="52">
        <f t="shared" si="4"/>
        <v>0</v>
      </c>
      <c r="R45" s="52">
        <f t="shared" si="5"/>
        <v>16.400000000000002</v>
      </c>
      <c r="S45" s="52">
        <v>865.7</v>
      </c>
      <c r="T45" s="52">
        <v>826.6</v>
      </c>
      <c r="U45" s="52">
        <v>896.9</v>
      </c>
      <c r="V45" s="52">
        <v>838.1</v>
      </c>
    </row>
    <row r="46" spans="1:22">
      <c r="A46" s="47">
        <v>44</v>
      </c>
      <c r="B46" s="48" t="s">
        <v>43</v>
      </c>
      <c r="C46" s="25">
        <v>137.9</v>
      </c>
      <c r="D46" s="25">
        <v>0.5</v>
      </c>
      <c r="E46" s="83">
        <v>54.1</v>
      </c>
      <c r="F46" s="27">
        <v>19.8</v>
      </c>
      <c r="G46" s="83">
        <v>30.6</v>
      </c>
      <c r="H46" s="27">
        <v>103.9</v>
      </c>
      <c r="I46" s="53">
        <f t="shared" si="0"/>
        <v>222.6</v>
      </c>
      <c r="J46" s="85">
        <f t="shared" si="1"/>
        <v>124.2</v>
      </c>
      <c r="K46" s="85">
        <f t="shared" si="2"/>
        <v>-44.204851752021554</v>
      </c>
      <c r="L46" s="53" t="s">
        <v>82</v>
      </c>
      <c r="M46" s="26">
        <v>137.9</v>
      </c>
      <c r="N46" s="52">
        <v>54.1</v>
      </c>
      <c r="O46" s="52">
        <v>14.8</v>
      </c>
      <c r="P46" s="52">
        <f t="shared" si="3"/>
        <v>0</v>
      </c>
      <c r="Q46" s="52">
        <f t="shared" si="4"/>
        <v>0</v>
      </c>
      <c r="R46" s="52">
        <f t="shared" si="5"/>
        <v>15.8</v>
      </c>
      <c r="S46" s="52">
        <v>586.4</v>
      </c>
      <c r="T46" s="52">
        <v>612.6</v>
      </c>
      <c r="U46" s="52">
        <v>617.29999999999995</v>
      </c>
      <c r="V46" s="52">
        <v>612.6</v>
      </c>
    </row>
    <row r="47" spans="1:22">
      <c r="A47" s="47">
        <v>45</v>
      </c>
      <c r="B47" s="48" t="s">
        <v>44</v>
      </c>
      <c r="C47" s="25">
        <v>140.4</v>
      </c>
      <c r="D47" s="25">
        <v>16.3</v>
      </c>
      <c r="E47" s="83">
        <v>28.4</v>
      </c>
      <c r="F47" s="27">
        <v>3.4</v>
      </c>
      <c r="G47" s="83">
        <v>29.2</v>
      </c>
      <c r="H47" s="27">
        <v>54.8</v>
      </c>
      <c r="I47" s="53">
        <f t="shared" si="0"/>
        <v>198</v>
      </c>
      <c r="J47" s="85">
        <f t="shared" si="1"/>
        <v>74.5</v>
      </c>
      <c r="K47" s="85">
        <f t="shared" si="2"/>
        <v>-62.373737373737377</v>
      </c>
      <c r="L47" s="53" t="s">
        <v>73</v>
      </c>
      <c r="M47" s="26">
        <v>140.4</v>
      </c>
      <c r="N47" s="52">
        <v>28.4</v>
      </c>
      <c r="O47" s="52">
        <v>5</v>
      </c>
      <c r="P47" s="52">
        <f t="shared" si="3"/>
        <v>0</v>
      </c>
      <c r="Q47" s="52">
        <f t="shared" si="4"/>
        <v>0</v>
      </c>
      <c r="R47" s="52">
        <f t="shared" si="5"/>
        <v>24.2</v>
      </c>
      <c r="S47" s="52">
        <v>732.2</v>
      </c>
      <c r="T47" s="52">
        <v>706.6</v>
      </c>
      <c r="U47" s="52">
        <v>763.6</v>
      </c>
      <c r="V47" s="52">
        <v>722.5</v>
      </c>
    </row>
    <row r="48" spans="1:22">
      <c r="A48" s="47">
        <v>46</v>
      </c>
      <c r="B48" s="48" t="s">
        <v>45</v>
      </c>
      <c r="C48" s="25">
        <v>164.1</v>
      </c>
      <c r="D48" s="25">
        <v>11.8</v>
      </c>
      <c r="E48" s="83">
        <v>50.7</v>
      </c>
      <c r="F48" s="27">
        <v>6.1</v>
      </c>
      <c r="G48" s="83">
        <v>14.8</v>
      </c>
      <c r="H48" s="27">
        <v>111.5</v>
      </c>
      <c r="I48" s="53">
        <f t="shared" si="0"/>
        <v>229.60000000000002</v>
      </c>
      <c r="J48" s="85">
        <f t="shared" si="1"/>
        <v>129.4</v>
      </c>
      <c r="K48" s="85">
        <f t="shared" si="2"/>
        <v>-43.641114982578401</v>
      </c>
      <c r="L48" s="53" t="s">
        <v>82</v>
      </c>
      <c r="M48" s="26">
        <v>164.1</v>
      </c>
      <c r="N48" s="52">
        <v>50.7</v>
      </c>
      <c r="O48" s="52">
        <v>6.8</v>
      </c>
      <c r="P48" s="52">
        <f t="shared" si="3"/>
        <v>0</v>
      </c>
      <c r="Q48" s="52">
        <f t="shared" si="4"/>
        <v>0</v>
      </c>
      <c r="R48" s="52">
        <f t="shared" si="5"/>
        <v>8</v>
      </c>
      <c r="S48" s="52">
        <v>804.4</v>
      </c>
      <c r="T48" s="52">
        <v>655.5</v>
      </c>
      <c r="U48" s="52">
        <v>843.3</v>
      </c>
      <c r="V48" s="52">
        <v>662.4</v>
      </c>
    </row>
    <row r="49" spans="1:22">
      <c r="A49" s="47">
        <v>47</v>
      </c>
      <c r="B49" s="48" t="s">
        <v>72</v>
      </c>
      <c r="C49" s="25">
        <v>139.5</v>
      </c>
      <c r="D49" s="25">
        <v>20.5</v>
      </c>
      <c r="E49" s="83">
        <v>80.599999999999994</v>
      </c>
      <c r="F49" s="27">
        <v>10</v>
      </c>
      <c r="G49" s="83">
        <v>19.2</v>
      </c>
      <c r="H49" s="27">
        <v>105.4</v>
      </c>
      <c r="I49" s="53">
        <f t="shared" si="0"/>
        <v>239.29999999999998</v>
      </c>
      <c r="J49" s="85">
        <f t="shared" si="1"/>
        <v>135.9</v>
      </c>
      <c r="K49" s="85">
        <f t="shared" si="2"/>
        <v>-43.209360635185959</v>
      </c>
      <c r="L49" s="53" t="s">
        <v>82</v>
      </c>
      <c r="M49" s="26">
        <v>139.5</v>
      </c>
      <c r="N49" s="52">
        <v>80.599999999999994</v>
      </c>
      <c r="O49" s="52">
        <v>15.2</v>
      </c>
      <c r="P49" s="52">
        <f t="shared" si="3"/>
        <v>0</v>
      </c>
      <c r="Q49" s="52">
        <f t="shared" si="4"/>
        <v>0</v>
      </c>
      <c r="R49" s="52">
        <f t="shared" si="5"/>
        <v>4</v>
      </c>
      <c r="S49" s="52">
        <v>648.29999999999995</v>
      </c>
      <c r="T49" s="52">
        <v>595.20000000000005</v>
      </c>
      <c r="U49" s="52">
        <v>678.2</v>
      </c>
      <c r="V49" s="52">
        <v>596.4</v>
      </c>
    </row>
    <row r="50" spans="1:22">
      <c r="A50" s="47">
        <v>48</v>
      </c>
      <c r="B50" s="48" t="s">
        <v>71</v>
      </c>
      <c r="C50" s="25">
        <v>135.69999999999999</v>
      </c>
      <c r="D50" s="25">
        <v>11.4</v>
      </c>
      <c r="E50" s="83">
        <v>69.099999999999994</v>
      </c>
      <c r="F50" s="27">
        <v>5</v>
      </c>
      <c r="G50" s="83">
        <v>14.8</v>
      </c>
      <c r="H50" s="27">
        <v>100.9</v>
      </c>
      <c r="I50" s="53">
        <f t="shared" si="0"/>
        <v>219.6</v>
      </c>
      <c r="J50" s="85">
        <f t="shared" si="1"/>
        <v>117.30000000000001</v>
      </c>
      <c r="K50" s="85">
        <f t="shared" si="2"/>
        <v>-46.584699453551906</v>
      </c>
      <c r="L50" s="53" t="s">
        <v>82</v>
      </c>
      <c r="M50" s="26">
        <v>135.69999999999999</v>
      </c>
      <c r="N50" s="52">
        <v>69.099999999999994</v>
      </c>
      <c r="O50" s="52">
        <v>13.2</v>
      </c>
      <c r="P50" s="52">
        <f t="shared" si="3"/>
        <v>0</v>
      </c>
      <c r="Q50" s="52">
        <f t="shared" si="4"/>
        <v>0</v>
      </c>
      <c r="R50" s="52">
        <f t="shared" si="5"/>
        <v>1.6000000000000014</v>
      </c>
      <c r="S50" s="52">
        <v>684.3</v>
      </c>
      <c r="T50" s="52">
        <v>502</v>
      </c>
      <c r="U50" s="52">
        <v>718.2</v>
      </c>
      <c r="V50" s="52">
        <v>502</v>
      </c>
    </row>
    <row r="51" spans="1:22">
      <c r="A51" s="47">
        <v>49</v>
      </c>
      <c r="B51" s="48" t="s">
        <v>48</v>
      </c>
      <c r="C51" s="25">
        <v>141.6</v>
      </c>
      <c r="D51" s="25">
        <v>47.1</v>
      </c>
      <c r="E51" s="83">
        <v>34.799999999999997</v>
      </c>
      <c r="F51" s="27">
        <v>11</v>
      </c>
      <c r="G51" s="83">
        <v>14.1</v>
      </c>
      <c r="H51" s="27">
        <v>103.5</v>
      </c>
      <c r="I51" s="53">
        <f t="shared" si="0"/>
        <v>190.49999999999997</v>
      </c>
      <c r="J51" s="85">
        <f t="shared" si="1"/>
        <v>161.6</v>
      </c>
      <c r="K51" s="85">
        <f t="shared" si="2"/>
        <v>-15.170603674540672</v>
      </c>
      <c r="L51" s="53" t="s">
        <v>57</v>
      </c>
      <c r="M51" s="26">
        <v>141.6</v>
      </c>
      <c r="N51" s="52">
        <v>34.799999999999997</v>
      </c>
      <c r="O51" s="52">
        <v>4.8</v>
      </c>
      <c r="P51" s="52">
        <f t="shared" si="3"/>
        <v>0</v>
      </c>
      <c r="Q51" s="52">
        <f t="shared" si="4"/>
        <v>0</v>
      </c>
      <c r="R51" s="52">
        <f t="shared" si="5"/>
        <v>9.3000000000000007</v>
      </c>
      <c r="S51" s="52">
        <v>782.1</v>
      </c>
      <c r="T51" s="52">
        <v>879.1</v>
      </c>
      <c r="U51" s="52">
        <v>806.2</v>
      </c>
      <c r="V51" s="52">
        <v>898.9</v>
      </c>
    </row>
    <row r="52" spans="1:22">
      <c r="A52" s="47">
        <v>50</v>
      </c>
      <c r="B52" s="48" t="s">
        <v>49</v>
      </c>
      <c r="C52" s="25">
        <v>154.9</v>
      </c>
      <c r="D52" s="25">
        <v>14.2</v>
      </c>
      <c r="E52" s="83">
        <v>90.5</v>
      </c>
      <c r="F52" s="27">
        <v>2.9</v>
      </c>
      <c r="G52" s="83">
        <v>37.6</v>
      </c>
      <c r="H52" s="27">
        <v>71.900000000000006</v>
      </c>
      <c r="I52" s="53">
        <f t="shared" si="0"/>
        <v>283</v>
      </c>
      <c r="J52" s="85">
        <f t="shared" si="1"/>
        <v>89</v>
      </c>
      <c r="K52" s="85">
        <f t="shared" si="2"/>
        <v>-68.551236749116612</v>
      </c>
      <c r="L52" s="53" t="s">
        <v>73</v>
      </c>
      <c r="M52" s="26">
        <v>154.9</v>
      </c>
      <c r="N52" s="52">
        <v>90.5</v>
      </c>
      <c r="O52" s="52">
        <v>19.100000000000001</v>
      </c>
      <c r="P52" s="52">
        <f t="shared" si="3"/>
        <v>0</v>
      </c>
      <c r="Q52" s="52">
        <f t="shared" si="4"/>
        <v>0</v>
      </c>
      <c r="R52" s="52">
        <f t="shared" si="5"/>
        <v>18.5</v>
      </c>
      <c r="S52" s="52">
        <v>636.20000000000005</v>
      </c>
      <c r="T52" s="52">
        <v>458.4</v>
      </c>
      <c r="U52" s="52">
        <v>665.9</v>
      </c>
      <c r="V52" s="52">
        <v>458.4</v>
      </c>
    </row>
    <row r="53" spans="1:22">
      <c r="A53" s="47"/>
      <c r="B53" s="47" t="s">
        <v>53</v>
      </c>
      <c r="C53" s="246">
        <f>SUM(C3:C52)</f>
        <v>8133.8999999999987</v>
      </c>
      <c r="D53" s="246">
        <f t="shared" ref="D53:J53" si="6">SUM(D3:D52)</f>
        <v>1316.2</v>
      </c>
      <c r="E53" s="246">
        <f t="shared" si="6"/>
        <v>3535.5</v>
      </c>
      <c r="F53" s="246">
        <f t="shared" si="6"/>
        <v>952.0999999999998</v>
      </c>
      <c r="G53" s="246">
        <f t="shared" si="6"/>
        <v>799.6</v>
      </c>
      <c r="H53" s="246">
        <f t="shared" si="6"/>
        <v>4159.3999999999996</v>
      </c>
      <c r="I53" s="246">
        <f t="shared" si="6"/>
        <v>12469.000000000004</v>
      </c>
      <c r="J53" s="246">
        <f t="shared" si="6"/>
        <v>6427.7</v>
      </c>
      <c r="K53" s="85">
        <f t="shared" si="2"/>
        <v>-48.450557382308148</v>
      </c>
      <c r="L53" s="74" t="s">
        <v>82</v>
      </c>
    </row>
    <row r="54" spans="1:22">
      <c r="A54" s="47"/>
      <c r="B54" s="47" t="s">
        <v>54</v>
      </c>
      <c r="C54" s="246">
        <f>C53/50</f>
        <v>162.67799999999997</v>
      </c>
      <c r="D54" s="246">
        <f t="shared" ref="D54:J54" si="7">D53/50</f>
        <v>26.324000000000002</v>
      </c>
      <c r="E54" s="246">
        <f t="shared" si="7"/>
        <v>70.709999999999994</v>
      </c>
      <c r="F54" s="246">
        <f t="shared" si="7"/>
        <v>19.041999999999994</v>
      </c>
      <c r="G54" s="246">
        <f t="shared" si="7"/>
        <v>15.992000000000001</v>
      </c>
      <c r="H54" s="246">
        <f t="shared" si="7"/>
        <v>83.187999999999988</v>
      </c>
      <c r="I54" s="246">
        <f t="shared" si="7"/>
        <v>249.38000000000008</v>
      </c>
      <c r="J54" s="246">
        <f t="shared" si="7"/>
        <v>128.554</v>
      </c>
      <c r="K54" s="85">
        <f t="shared" si="2"/>
        <v>-48.450557382308133</v>
      </c>
      <c r="L54" s="75" t="s">
        <v>82</v>
      </c>
    </row>
  </sheetData>
  <autoFilter ref="A2:L54">
    <filterColumn colId="1"/>
  </autoFilter>
  <mergeCells count="8">
    <mergeCell ref="I1:J1"/>
    <mergeCell ref="K1:K2"/>
    <mergeCell ref="L1:L2"/>
    <mergeCell ref="A1:A2"/>
    <mergeCell ref="B1:B2"/>
    <mergeCell ref="C1:D1"/>
    <mergeCell ref="E1:F1"/>
    <mergeCell ref="G1:H1"/>
  </mergeCells>
  <printOptions horizontalCentered="1"/>
  <pageMargins left="0.25" right="0.25" top="0.5" bottom="0.5" header="0.3" footer="0.3"/>
  <pageSetup paperSize="9" scale="95" orientation="portrait" verticalDpi="300" r:id="rId1"/>
  <headerFooter>
    <oddHeader>&amp;C&amp;12INTEGRATED RAINFALL FOR THE YEAR,2016-17 (in mm)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Z110"/>
  <sheetViews>
    <sheetView view="pageBreakPreview" zoomScale="84" zoomScaleSheetLayoutView="84"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L3" sqref="L3:L52"/>
    </sheetView>
  </sheetViews>
  <sheetFormatPr defaultColWidth="9.28515625" defaultRowHeight="15"/>
  <cols>
    <col min="1" max="1" width="4.28515625" style="1" customWidth="1"/>
    <col min="2" max="2" width="13.7109375" style="1" customWidth="1"/>
    <col min="3" max="3" width="8" style="1" customWidth="1"/>
    <col min="4" max="4" width="8.28515625" style="1" customWidth="1"/>
    <col min="5" max="5" width="7.28515625" style="1" customWidth="1"/>
    <col min="6" max="8" width="7" style="1" customWidth="1"/>
    <col min="9" max="9" width="6.7109375" style="1" customWidth="1"/>
    <col min="10" max="10" width="6.28515625" style="1" customWidth="1"/>
    <col min="11" max="11" width="8.7109375" style="1" customWidth="1"/>
    <col min="12" max="12" width="8.42578125" style="1" customWidth="1"/>
    <col min="13" max="13" width="6.7109375" style="1" customWidth="1"/>
    <col min="14" max="14" width="8.28515625" style="35" customWidth="1"/>
    <col min="15" max="15" width="2.7109375" style="15" customWidth="1"/>
    <col min="16" max="16" width="12.5703125" style="1" customWidth="1"/>
    <col min="17" max="17" width="10.7109375" style="1" customWidth="1"/>
    <col min="18" max="18" width="9.28515625" style="1" bestFit="1" customWidth="1"/>
    <col min="19" max="19" width="8.5703125" style="1" bestFit="1" customWidth="1"/>
    <col min="20" max="20" width="8.5703125" style="1" customWidth="1"/>
    <col min="21" max="21" width="13" style="1" customWidth="1"/>
    <col min="22" max="23" width="9.28515625" style="1"/>
    <col min="24" max="24" width="11.7109375" style="1" bestFit="1" customWidth="1"/>
    <col min="25" max="16384" width="9.28515625" style="1"/>
  </cols>
  <sheetData>
    <row r="1" spans="1:26">
      <c r="A1" s="270" t="s">
        <v>70</v>
      </c>
      <c r="B1" s="270" t="s">
        <v>51</v>
      </c>
      <c r="C1" s="270" t="s">
        <v>136</v>
      </c>
      <c r="D1" s="270"/>
      <c r="E1" s="270" t="s">
        <v>139</v>
      </c>
      <c r="F1" s="270"/>
      <c r="G1" s="270" t="s">
        <v>152</v>
      </c>
      <c r="H1" s="270"/>
      <c r="I1" s="270" t="s">
        <v>148</v>
      </c>
      <c r="J1" s="270"/>
      <c r="K1" s="270" t="s">
        <v>52</v>
      </c>
      <c r="L1" s="270"/>
      <c r="M1" s="270" t="s">
        <v>89</v>
      </c>
      <c r="N1" s="271" t="s">
        <v>55</v>
      </c>
      <c r="P1" s="272" t="s">
        <v>80</v>
      </c>
      <c r="Q1" s="272"/>
    </row>
    <row r="2" spans="1:26" s="43" customFormat="1" ht="38.25">
      <c r="A2" s="270"/>
      <c r="B2" s="270"/>
      <c r="C2" s="36" t="s">
        <v>57</v>
      </c>
      <c r="D2" s="36" t="s">
        <v>61</v>
      </c>
      <c r="E2" s="36" t="s">
        <v>57</v>
      </c>
      <c r="F2" s="36" t="s">
        <v>61</v>
      </c>
      <c r="G2" s="36" t="s">
        <v>57</v>
      </c>
      <c r="H2" s="36" t="s">
        <v>61</v>
      </c>
      <c r="I2" s="36" t="s">
        <v>57</v>
      </c>
      <c r="J2" s="36" t="s">
        <v>61</v>
      </c>
      <c r="K2" s="36" t="s">
        <v>57</v>
      </c>
      <c r="L2" s="36" t="s">
        <v>61</v>
      </c>
      <c r="M2" s="270"/>
      <c r="N2" s="271"/>
      <c r="O2" s="24"/>
      <c r="P2" s="273" t="s">
        <v>59</v>
      </c>
      <c r="Q2" s="273"/>
      <c r="R2" s="42" t="s">
        <v>60</v>
      </c>
      <c r="S2" s="42" t="s">
        <v>130</v>
      </c>
      <c r="T2" s="42" t="s">
        <v>131</v>
      </c>
      <c r="U2" s="135" t="s">
        <v>66</v>
      </c>
      <c r="V2" s="135" t="s">
        <v>55</v>
      </c>
    </row>
    <row r="3" spans="1:26">
      <c r="A3" s="3">
        <v>1</v>
      </c>
      <c r="B3" s="2" t="s">
        <v>0</v>
      </c>
      <c r="C3" s="4">
        <v>114.2</v>
      </c>
      <c r="D3" s="27">
        <v>148.19999999999999</v>
      </c>
      <c r="E3" s="4">
        <v>256.5</v>
      </c>
      <c r="F3" s="27">
        <v>162.6</v>
      </c>
      <c r="G3" s="4">
        <v>273.8</v>
      </c>
      <c r="H3" s="27">
        <v>261.89999999999998</v>
      </c>
      <c r="I3" s="4">
        <v>176.1</v>
      </c>
      <c r="J3" s="27">
        <v>19.3</v>
      </c>
      <c r="K3" s="5">
        <f>C3+E3+G3+I3</f>
        <v>820.6</v>
      </c>
      <c r="L3" s="5">
        <f>D3+F3+H3+J3</f>
        <v>591.99999999999989</v>
      </c>
      <c r="M3" s="23">
        <f>L3/K3*100-100</f>
        <v>-27.857665123080693</v>
      </c>
      <c r="N3" s="33" t="s">
        <v>82</v>
      </c>
      <c r="P3" s="269" t="s">
        <v>118</v>
      </c>
      <c r="Q3" s="269"/>
      <c r="R3" s="9">
        <v>97.8</v>
      </c>
      <c r="S3" s="10">
        <v>270.7</v>
      </c>
      <c r="T3" s="10">
        <v>167.74000000000004</v>
      </c>
      <c r="U3" s="130">
        <f>T3/R3*100-100</f>
        <v>71.513292433537885</v>
      </c>
      <c r="V3" s="3" t="s">
        <v>56</v>
      </c>
      <c r="W3" s="83"/>
      <c r="X3" s="83"/>
      <c r="Y3" s="83"/>
      <c r="Z3" s="83"/>
    </row>
    <row r="4" spans="1:26">
      <c r="A4" s="3">
        <v>2</v>
      </c>
      <c r="B4" s="2" t="s">
        <v>1</v>
      </c>
      <c r="C4" s="4">
        <v>110.4</v>
      </c>
      <c r="D4" s="27">
        <v>153.69999999999999</v>
      </c>
      <c r="E4" s="4">
        <v>226.2</v>
      </c>
      <c r="F4" s="27">
        <v>186.4</v>
      </c>
      <c r="G4" s="4">
        <v>227.5</v>
      </c>
      <c r="H4" s="27">
        <v>323.2</v>
      </c>
      <c r="I4" s="4">
        <v>163</v>
      </c>
      <c r="J4" s="27">
        <v>24.8</v>
      </c>
      <c r="K4" s="5">
        <f t="shared" ref="K4:K54" si="0">C4+E4+G4+I4</f>
        <v>727.1</v>
      </c>
      <c r="L4" s="5">
        <f t="shared" ref="L4:L54" si="1">D4+F4+H4+J4</f>
        <v>688.09999999999991</v>
      </c>
      <c r="M4" s="23">
        <f t="shared" ref="M4:M52" si="2">L4/K4*100-100</f>
        <v>-5.3637738963003869</v>
      </c>
      <c r="N4" s="33" t="s">
        <v>57</v>
      </c>
      <c r="P4" s="269" t="s">
        <v>119</v>
      </c>
      <c r="Q4" s="269"/>
      <c r="R4" s="3">
        <v>210.6</v>
      </c>
      <c r="S4" s="3">
        <v>96.3</v>
      </c>
      <c r="T4" s="5">
        <v>206.22400000000005</v>
      </c>
      <c r="U4" s="130">
        <f t="shared" ref="U4:U7" si="3">T4/R4*100-100</f>
        <v>-2.0778727445393912</v>
      </c>
      <c r="V4" s="3" t="s">
        <v>57</v>
      </c>
      <c r="W4" s="83"/>
      <c r="X4" s="83"/>
      <c r="Y4" s="83"/>
      <c r="Z4" s="83"/>
    </row>
    <row r="5" spans="1:26">
      <c r="A5" s="3">
        <v>3</v>
      </c>
      <c r="B5" s="2" t="s">
        <v>2</v>
      </c>
      <c r="C5" s="4">
        <v>90.8</v>
      </c>
      <c r="D5" s="27">
        <v>172.4</v>
      </c>
      <c r="E5" s="4">
        <v>170.8</v>
      </c>
      <c r="F5" s="27">
        <v>199.1</v>
      </c>
      <c r="G5" s="4">
        <v>206.8</v>
      </c>
      <c r="H5" s="27">
        <v>246.4</v>
      </c>
      <c r="I5" s="4">
        <v>186</v>
      </c>
      <c r="J5" s="27">
        <v>72.7</v>
      </c>
      <c r="K5" s="5">
        <f t="shared" si="0"/>
        <v>654.40000000000009</v>
      </c>
      <c r="L5" s="5">
        <f t="shared" si="1"/>
        <v>690.6</v>
      </c>
      <c r="M5" s="23">
        <f t="shared" si="2"/>
        <v>5.5317848410757904</v>
      </c>
      <c r="N5" s="33" t="s">
        <v>57</v>
      </c>
      <c r="P5" s="269" t="s">
        <v>124</v>
      </c>
      <c r="Q5" s="269"/>
      <c r="R5" s="3">
        <v>212.8</v>
      </c>
      <c r="S5" s="3">
        <v>143</v>
      </c>
      <c r="T5" s="3">
        <v>179.23</v>
      </c>
      <c r="U5" s="130">
        <f t="shared" si="3"/>
        <v>-15.775375939849638</v>
      </c>
      <c r="V5" s="3" t="s">
        <v>57</v>
      </c>
      <c r="W5" s="83"/>
      <c r="X5" s="83"/>
      <c r="Y5" s="83"/>
      <c r="Z5" s="83"/>
    </row>
    <row r="6" spans="1:26">
      <c r="A6" s="3">
        <v>4</v>
      </c>
      <c r="B6" s="2" t="s">
        <v>3</v>
      </c>
      <c r="C6" s="4">
        <v>101.4</v>
      </c>
      <c r="D6" s="27">
        <v>143</v>
      </c>
      <c r="E6" s="4">
        <v>191.6</v>
      </c>
      <c r="F6" s="27">
        <v>208.4</v>
      </c>
      <c r="G6" s="4">
        <v>207.9</v>
      </c>
      <c r="H6" s="27">
        <v>224.7</v>
      </c>
      <c r="I6" s="4">
        <v>186</v>
      </c>
      <c r="J6" s="27">
        <v>70.2</v>
      </c>
      <c r="K6" s="5">
        <f t="shared" si="0"/>
        <v>686.9</v>
      </c>
      <c r="L6" s="5">
        <f t="shared" si="1"/>
        <v>646.29999999999995</v>
      </c>
      <c r="M6" s="23">
        <f t="shared" si="2"/>
        <v>-5.9106128985296351</v>
      </c>
      <c r="N6" s="33" t="s">
        <v>57</v>
      </c>
      <c r="P6" s="276" t="s">
        <v>125</v>
      </c>
      <c r="Q6" s="276"/>
      <c r="R6" s="3">
        <v>163.9</v>
      </c>
      <c r="S6" s="10">
        <v>158.9</v>
      </c>
      <c r="T6" s="10">
        <v>97.821999999999989</v>
      </c>
      <c r="U6" s="130">
        <f t="shared" si="3"/>
        <v>-40.316046369737656</v>
      </c>
      <c r="V6" s="3" t="s">
        <v>69</v>
      </c>
      <c r="W6" s="83"/>
      <c r="X6" s="83"/>
      <c r="Y6" s="83"/>
      <c r="Z6" s="83"/>
    </row>
    <row r="7" spans="1:26">
      <c r="A7" s="3">
        <v>5</v>
      </c>
      <c r="B7" s="2" t="s">
        <v>4</v>
      </c>
      <c r="C7" s="4">
        <v>108.7</v>
      </c>
      <c r="D7" s="27">
        <v>137.5</v>
      </c>
      <c r="E7" s="4">
        <v>214</v>
      </c>
      <c r="F7" s="27">
        <v>226.8</v>
      </c>
      <c r="G7" s="4">
        <v>238.2</v>
      </c>
      <c r="H7" s="27">
        <v>236.1</v>
      </c>
      <c r="I7" s="4">
        <v>180.3</v>
      </c>
      <c r="J7" s="27">
        <v>45.4</v>
      </c>
      <c r="K7" s="5">
        <f t="shared" si="0"/>
        <v>741.2</v>
      </c>
      <c r="L7" s="5">
        <f t="shared" si="1"/>
        <v>645.79999999999995</v>
      </c>
      <c r="M7" s="23">
        <f t="shared" si="2"/>
        <v>-12.871019967620086</v>
      </c>
      <c r="N7" s="33" t="s">
        <v>57</v>
      </c>
      <c r="P7" s="276" t="s">
        <v>79</v>
      </c>
      <c r="Q7" s="276"/>
      <c r="R7" s="3">
        <f>SUM(R3:R6)</f>
        <v>685.1</v>
      </c>
      <c r="S7" s="3">
        <f t="shared" ref="S7:T7" si="4">SUM(S3:S6)</f>
        <v>668.9</v>
      </c>
      <c r="T7" s="5">
        <f t="shared" si="4"/>
        <v>651.01600000000008</v>
      </c>
      <c r="U7" s="130">
        <f t="shared" si="3"/>
        <v>-4.9750401401255147</v>
      </c>
      <c r="V7" s="3" t="s">
        <v>57</v>
      </c>
      <c r="W7" s="83"/>
      <c r="X7" s="83"/>
      <c r="Y7" s="83"/>
      <c r="Z7" s="83"/>
    </row>
    <row r="8" spans="1:26">
      <c r="A8" s="3">
        <v>6</v>
      </c>
      <c r="B8" s="2" t="s">
        <v>5</v>
      </c>
      <c r="C8" s="4">
        <v>88.1</v>
      </c>
      <c r="D8" s="27">
        <v>184.8</v>
      </c>
      <c r="E8" s="4">
        <v>230.5</v>
      </c>
      <c r="F8" s="27">
        <v>212.1</v>
      </c>
      <c r="G8" s="4">
        <v>192.9</v>
      </c>
      <c r="H8" s="27">
        <v>221.2</v>
      </c>
      <c r="I8" s="4">
        <v>169.4</v>
      </c>
      <c r="J8" s="27">
        <v>143</v>
      </c>
      <c r="K8" s="5">
        <f t="shared" si="0"/>
        <v>680.9</v>
      </c>
      <c r="L8" s="5">
        <f t="shared" si="1"/>
        <v>761.09999999999991</v>
      </c>
      <c r="M8" s="23">
        <f t="shared" si="2"/>
        <v>11.778528418269914</v>
      </c>
      <c r="N8" s="33" t="s">
        <v>57</v>
      </c>
      <c r="R8" s="8"/>
      <c r="V8" s="8"/>
      <c r="W8" s="83"/>
      <c r="X8" s="83"/>
      <c r="Y8" s="83"/>
      <c r="Z8" s="83"/>
    </row>
    <row r="9" spans="1:26" ht="15" customHeight="1">
      <c r="A9" s="3">
        <v>7</v>
      </c>
      <c r="B9" s="2" t="s">
        <v>6</v>
      </c>
      <c r="C9" s="4">
        <v>103</v>
      </c>
      <c r="D9" s="27">
        <v>147.4</v>
      </c>
      <c r="E9" s="4">
        <v>205.2</v>
      </c>
      <c r="F9" s="27">
        <v>161</v>
      </c>
      <c r="G9" s="4">
        <v>219</v>
      </c>
      <c r="H9" s="27">
        <v>306.8</v>
      </c>
      <c r="I9" s="4">
        <v>153</v>
      </c>
      <c r="J9" s="27">
        <v>98.3</v>
      </c>
      <c r="K9" s="5">
        <f t="shared" si="0"/>
        <v>680.2</v>
      </c>
      <c r="L9" s="5">
        <f t="shared" si="1"/>
        <v>713.5</v>
      </c>
      <c r="M9" s="23">
        <f t="shared" si="2"/>
        <v>4.8956189356071746</v>
      </c>
      <c r="N9" s="33" t="s">
        <v>57</v>
      </c>
      <c r="P9" s="41"/>
      <c r="Q9" s="41"/>
      <c r="R9" s="12"/>
      <c r="S9" s="8"/>
      <c r="T9" s="277"/>
      <c r="U9" s="277"/>
      <c r="V9" s="8"/>
      <c r="W9" s="83"/>
      <c r="X9" s="83"/>
      <c r="Y9" s="83"/>
      <c r="Z9" s="83"/>
    </row>
    <row r="10" spans="1:26">
      <c r="A10" s="3">
        <v>8</v>
      </c>
      <c r="B10" s="2" t="s">
        <v>7</v>
      </c>
      <c r="C10" s="4">
        <v>119.4</v>
      </c>
      <c r="D10" s="27">
        <v>116.5</v>
      </c>
      <c r="E10" s="4">
        <v>260.39999999999998</v>
      </c>
      <c r="F10" s="27">
        <v>243.3</v>
      </c>
      <c r="G10" s="4">
        <v>244.1</v>
      </c>
      <c r="H10" s="27">
        <v>424.2</v>
      </c>
      <c r="I10" s="4">
        <v>152.69999999999999</v>
      </c>
      <c r="J10" s="27">
        <v>86.3</v>
      </c>
      <c r="K10" s="5">
        <f t="shared" si="0"/>
        <v>776.59999999999991</v>
      </c>
      <c r="L10" s="5">
        <f t="shared" si="1"/>
        <v>870.3</v>
      </c>
      <c r="M10" s="23">
        <f t="shared" si="2"/>
        <v>12.065413340200877</v>
      </c>
      <c r="N10" s="33" t="s">
        <v>57</v>
      </c>
      <c r="P10" s="8"/>
      <c r="Q10" s="8"/>
      <c r="R10" s="8"/>
      <c r="S10" s="8"/>
      <c r="T10" s="277"/>
      <c r="U10" s="277"/>
      <c r="V10" s="8"/>
      <c r="W10" s="83"/>
      <c r="X10" s="83"/>
      <c r="Y10" s="83"/>
      <c r="Z10" s="83"/>
    </row>
    <row r="11" spans="1:26">
      <c r="A11" s="3">
        <v>9</v>
      </c>
      <c r="B11" s="2" t="s">
        <v>8</v>
      </c>
      <c r="C11" s="4">
        <v>114.4</v>
      </c>
      <c r="D11" s="27">
        <v>76</v>
      </c>
      <c r="E11" s="4">
        <v>230.5</v>
      </c>
      <c r="F11" s="27">
        <v>169.8</v>
      </c>
      <c r="G11" s="4">
        <v>237.5</v>
      </c>
      <c r="H11" s="27">
        <v>294.89999999999998</v>
      </c>
      <c r="I11" s="4">
        <v>193.4</v>
      </c>
      <c r="J11" s="27">
        <v>41.6</v>
      </c>
      <c r="K11" s="5">
        <f t="shared" si="0"/>
        <v>775.8</v>
      </c>
      <c r="L11" s="5">
        <f t="shared" si="1"/>
        <v>582.30000000000007</v>
      </c>
      <c r="M11" s="23">
        <f t="shared" si="2"/>
        <v>-24.941995359628748</v>
      </c>
      <c r="N11" s="33" t="s">
        <v>82</v>
      </c>
      <c r="P11" s="8"/>
      <c r="Q11" s="8"/>
      <c r="R11" s="8"/>
      <c r="S11" s="8"/>
      <c r="T11" s="8"/>
      <c r="U11" s="8"/>
      <c r="V11" s="8"/>
      <c r="W11" s="83"/>
      <c r="X11" s="83"/>
      <c r="Y11" s="83"/>
      <c r="Z11" s="83"/>
    </row>
    <row r="12" spans="1:26" ht="15" customHeight="1">
      <c r="A12" s="3">
        <v>10</v>
      </c>
      <c r="B12" s="2" t="s">
        <v>9</v>
      </c>
      <c r="C12" s="4">
        <v>108</v>
      </c>
      <c r="D12" s="27">
        <v>117</v>
      </c>
      <c r="E12" s="4">
        <v>252.7</v>
      </c>
      <c r="F12" s="27">
        <v>197.6</v>
      </c>
      <c r="G12" s="4">
        <v>296.3</v>
      </c>
      <c r="H12" s="27">
        <v>393.3</v>
      </c>
      <c r="I12" s="4">
        <v>183.9</v>
      </c>
      <c r="J12" s="27">
        <v>34.4</v>
      </c>
      <c r="K12" s="5">
        <f t="shared" si="0"/>
        <v>840.9</v>
      </c>
      <c r="L12" s="5">
        <f t="shared" si="1"/>
        <v>742.30000000000007</v>
      </c>
      <c r="M12" s="23">
        <f t="shared" si="2"/>
        <v>-11.725532167915318</v>
      </c>
      <c r="N12" s="33" t="s">
        <v>57</v>
      </c>
      <c r="P12" s="8"/>
      <c r="Q12" s="8"/>
      <c r="R12" s="8"/>
      <c r="S12" s="8"/>
      <c r="V12" s="8"/>
      <c r="W12" s="83"/>
      <c r="X12" s="83"/>
      <c r="Y12" s="83"/>
      <c r="Z12" s="83"/>
    </row>
    <row r="13" spans="1:26">
      <c r="A13" s="3">
        <v>11</v>
      </c>
      <c r="B13" s="2" t="s">
        <v>10</v>
      </c>
      <c r="C13" s="4">
        <v>102.8</v>
      </c>
      <c r="D13" s="27">
        <v>133.9</v>
      </c>
      <c r="E13" s="4">
        <v>189</v>
      </c>
      <c r="F13" s="27">
        <v>235.3</v>
      </c>
      <c r="G13" s="4">
        <v>169</v>
      </c>
      <c r="H13" s="27">
        <v>432.2</v>
      </c>
      <c r="I13" s="4">
        <v>148.69999999999999</v>
      </c>
      <c r="J13" s="27">
        <v>32.5</v>
      </c>
      <c r="K13" s="5">
        <f t="shared" si="0"/>
        <v>609.5</v>
      </c>
      <c r="L13" s="5">
        <f t="shared" si="1"/>
        <v>833.90000000000009</v>
      </c>
      <c r="M13" s="23">
        <f t="shared" si="2"/>
        <v>36.817063166529948</v>
      </c>
      <c r="N13" s="33" t="s">
        <v>56</v>
      </c>
      <c r="P13" s="8"/>
      <c r="Q13" s="8"/>
      <c r="R13" s="8"/>
      <c r="S13" s="8"/>
      <c r="V13" s="8"/>
      <c r="W13" s="83"/>
      <c r="X13" s="83"/>
      <c r="Y13" s="83"/>
      <c r="Z13" s="83"/>
    </row>
    <row r="14" spans="1:26">
      <c r="A14" s="3">
        <v>12</v>
      </c>
      <c r="B14" s="2" t="s">
        <v>11</v>
      </c>
      <c r="C14" s="4">
        <v>85.1</v>
      </c>
      <c r="D14" s="27">
        <v>125.9</v>
      </c>
      <c r="E14" s="4">
        <v>205.2</v>
      </c>
      <c r="F14" s="27">
        <v>146.9</v>
      </c>
      <c r="G14" s="4">
        <v>165.6</v>
      </c>
      <c r="H14" s="27">
        <v>167.4</v>
      </c>
      <c r="I14" s="4">
        <v>135.6</v>
      </c>
      <c r="J14" s="27">
        <v>25.6</v>
      </c>
      <c r="K14" s="5">
        <f t="shared" si="0"/>
        <v>591.5</v>
      </c>
      <c r="L14" s="5">
        <f t="shared" si="1"/>
        <v>465.80000000000007</v>
      </c>
      <c r="M14" s="23">
        <f t="shared" si="2"/>
        <v>-21.251056635672001</v>
      </c>
      <c r="N14" s="33" t="s">
        <v>82</v>
      </c>
      <c r="P14" s="8"/>
      <c r="Q14" s="8"/>
      <c r="R14" s="8"/>
      <c r="S14" s="8"/>
      <c r="T14" s="8"/>
      <c r="U14" s="8"/>
      <c r="V14" s="8"/>
      <c r="W14" s="83"/>
      <c r="X14" s="83"/>
      <c r="Y14" s="83"/>
      <c r="Z14" s="83"/>
    </row>
    <row r="15" spans="1:26" ht="15" customHeight="1">
      <c r="A15" s="3">
        <v>13</v>
      </c>
      <c r="B15" s="2" t="s">
        <v>12</v>
      </c>
      <c r="C15" s="4">
        <v>107.2</v>
      </c>
      <c r="D15" s="27">
        <v>190.1</v>
      </c>
      <c r="E15" s="4">
        <v>213.3</v>
      </c>
      <c r="F15" s="27">
        <v>199.8</v>
      </c>
      <c r="G15" s="4">
        <v>199.3</v>
      </c>
      <c r="H15" s="27">
        <v>287.8</v>
      </c>
      <c r="I15" s="4">
        <v>174.8</v>
      </c>
      <c r="J15" s="27">
        <v>35.200000000000003</v>
      </c>
      <c r="K15" s="5">
        <f t="shared" si="0"/>
        <v>694.59999999999991</v>
      </c>
      <c r="L15" s="5">
        <f t="shared" si="1"/>
        <v>712.90000000000009</v>
      </c>
      <c r="M15" s="23">
        <f t="shared" si="2"/>
        <v>2.6346098473942163</v>
      </c>
      <c r="N15" s="33" t="s">
        <v>57</v>
      </c>
      <c r="P15" s="8"/>
      <c r="Q15" s="8"/>
      <c r="R15" s="8"/>
      <c r="S15" s="8"/>
      <c r="W15" s="83"/>
      <c r="X15" s="83"/>
      <c r="Y15" s="83"/>
      <c r="Z15" s="83"/>
    </row>
    <row r="16" spans="1:26">
      <c r="A16" s="3">
        <v>14</v>
      </c>
      <c r="B16" s="2" t="s">
        <v>13</v>
      </c>
      <c r="C16" s="4">
        <v>101.1</v>
      </c>
      <c r="D16" s="27">
        <v>154.6</v>
      </c>
      <c r="E16" s="4">
        <v>209.8</v>
      </c>
      <c r="F16" s="27">
        <v>127</v>
      </c>
      <c r="G16" s="4">
        <v>197.5</v>
      </c>
      <c r="H16" s="27">
        <v>213</v>
      </c>
      <c r="I16" s="4">
        <v>174.3</v>
      </c>
      <c r="J16" s="27">
        <v>27.6</v>
      </c>
      <c r="K16" s="5">
        <f t="shared" si="0"/>
        <v>682.7</v>
      </c>
      <c r="L16" s="5">
        <f t="shared" si="1"/>
        <v>522.20000000000005</v>
      </c>
      <c r="M16" s="23">
        <f t="shared" si="2"/>
        <v>-23.509594258092875</v>
      </c>
      <c r="N16" s="33" t="s">
        <v>82</v>
      </c>
      <c r="P16" s="8"/>
      <c r="Q16" s="8"/>
      <c r="R16" s="8"/>
      <c r="S16" s="8"/>
      <c r="W16" s="83"/>
      <c r="X16" s="83"/>
      <c r="Y16" s="83"/>
      <c r="Z16" s="83"/>
    </row>
    <row r="17" spans="1:26" ht="15" customHeight="1">
      <c r="A17" s="3">
        <v>15</v>
      </c>
      <c r="B17" s="2" t="s">
        <v>14</v>
      </c>
      <c r="C17" s="4">
        <v>92.5</v>
      </c>
      <c r="D17" s="27">
        <v>164.1</v>
      </c>
      <c r="E17" s="4">
        <v>197.9</v>
      </c>
      <c r="F17" s="27">
        <v>168.4</v>
      </c>
      <c r="G17" s="4">
        <v>192.4</v>
      </c>
      <c r="H17" s="27">
        <v>159.4</v>
      </c>
      <c r="I17" s="4">
        <v>160.6</v>
      </c>
      <c r="J17" s="27">
        <v>85.9</v>
      </c>
      <c r="K17" s="5">
        <f t="shared" si="0"/>
        <v>643.4</v>
      </c>
      <c r="L17" s="5">
        <f t="shared" si="1"/>
        <v>577.79999999999995</v>
      </c>
      <c r="M17" s="23">
        <f t="shared" si="2"/>
        <v>-10.195834628535906</v>
      </c>
      <c r="N17" s="33" t="s">
        <v>57</v>
      </c>
      <c r="P17" s="8"/>
      <c r="Q17" s="8"/>
      <c r="R17" s="13"/>
      <c r="S17" s="8"/>
      <c r="W17" s="83"/>
      <c r="X17" s="83"/>
      <c r="Y17" s="83"/>
      <c r="Z17" s="83"/>
    </row>
    <row r="18" spans="1:26" ht="15" customHeight="1">
      <c r="A18" s="3">
        <v>16</v>
      </c>
      <c r="B18" s="2" t="s">
        <v>15</v>
      </c>
      <c r="C18" s="4">
        <v>135.4</v>
      </c>
      <c r="D18" s="27">
        <v>77.099999999999994</v>
      </c>
      <c r="E18" s="4">
        <v>208.3</v>
      </c>
      <c r="F18" s="27">
        <v>148</v>
      </c>
      <c r="G18" s="4">
        <v>222.9</v>
      </c>
      <c r="H18" s="27">
        <v>287.7</v>
      </c>
      <c r="I18" s="4">
        <v>176.1</v>
      </c>
      <c r="J18" s="27">
        <v>18.100000000000001</v>
      </c>
      <c r="K18" s="5">
        <f t="shared" si="0"/>
        <v>742.7</v>
      </c>
      <c r="L18" s="5">
        <f t="shared" si="1"/>
        <v>530.9</v>
      </c>
      <c r="M18" s="23">
        <f t="shared" si="2"/>
        <v>-28.517571024639835</v>
      </c>
      <c r="N18" s="33" t="s">
        <v>82</v>
      </c>
      <c r="P18" s="137"/>
      <c r="Q18" s="137"/>
      <c r="R18" s="8"/>
      <c r="S18" s="8"/>
      <c r="W18" s="83"/>
      <c r="X18" s="83"/>
      <c r="Y18" s="83"/>
      <c r="Z18" s="83"/>
    </row>
    <row r="19" spans="1:26" ht="15" customHeight="1">
      <c r="A19" s="3">
        <v>17</v>
      </c>
      <c r="B19" s="2" t="s">
        <v>16</v>
      </c>
      <c r="C19" s="4">
        <v>100.1</v>
      </c>
      <c r="D19" s="27">
        <v>131.5</v>
      </c>
      <c r="E19" s="4">
        <v>219.3</v>
      </c>
      <c r="F19" s="27">
        <v>104.7</v>
      </c>
      <c r="G19" s="4">
        <v>230.6</v>
      </c>
      <c r="H19" s="27">
        <v>277.89999999999998</v>
      </c>
      <c r="I19" s="4">
        <v>133.30000000000001</v>
      </c>
      <c r="J19" s="27">
        <v>23.6</v>
      </c>
      <c r="K19" s="5">
        <f t="shared" si="0"/>
        <v>683.3</v>
      </c>
      <c r="L19" s="5">
        <f t="shared" si="1"/>
        <v>537.69999999999993</v>
      </c>
      <c r="M19" s="23">
        <f t="shared" si="2"/>
        <v>-21.308356505195377</v>
      </c>
      <c r="N19" s="33" t="s">
        <v>82</v>
      </c>
      <c r="P19" s="137"/>
      <c r="Q19" s="137"/>
      <c r="R19" s="8"/>
      <c r="S19" s="8"/>
      <c r="W19" s="83"/>
      <c r="X19" s="83"/>
      <c r="Y19" s="83"/>
      <c r="Z19" s="83"/>
    </row>
    <row r="20" spans="1:26" ht="15" customHeight="1">
      <c r="A20" s="3">
        <v>18</v>
      </c>
      <c r="B20" s="2" t="s">
        <v>17</v>
      </c>
      <c r="C20" s="4">
        <v>72.7</v>
      </c>
      <c r="D20" s="27">
        <v>129.30000000000001</v>
      </c>
      <c r="E20" s="4">
        <v>154.80000000000001</v>
      </c>
      <c r="F20" s="27">
        <v>245.5</v>
      </c>
      <c r="G20" s="4">
        <v>175.2</v>
      </c>
      <c r="H20" s="27">
        <v>193.5</v>
      </c>
      <c r="I20" s="4">
        <v>167.2</v>
      </c>
      <c r="J20" s="27">
        <v>41.2</v>
      </c>
      <c r="K20" s="5">
        <f t="shared" si="0"/>
        <v>569.9</v>
      </c>
      <c r="L20" s="5">
        <f t="shared" si="1"/>
        <v>609.5</v>
      </c>
      <c r="M20" s="23">
        <f t="shared" si="2"/>
        <v>6.9485874714862348</v>
      </c>
      <c r="N20" s="33" t="s">
        <v>57</v>
      </c>
      <c r="P20" s="137"/>
      <c r="Q20" s="137"/>
      <c r="R20" s="8"/>
      <c r="S20" s="8"/>
      <c r="W20" s="83"/>
      <c r="X20" s="83"/>
      <c r="Y20" s="83"/>
      <c r="Z20" s="83"/>
    </row>
    <row r="21" spans="1:26">
      <c r="A21" s="3">
        <v>19</v>
      </c>
      <c r="B21" s="2" t="s">
        <v>18</v>
      </c>
      <c r="C21" s="4">
        <v>81.099999999999994</v>
      </c>
      <c r="D21" s="27">
        <v>147.4</v>
      </c>
      <c r="E21" s="4">
        <v>186.4</v>
      </c>
      <c r="F21" s="27">
        <v>294.3</v>
      </c>
      <c r="G21" s="4">
        <v>211</v>
      </c>
      <c r="H21" s="27">
        <v>226.2</v>
      </c>
      <c r="I21" s="4">
        <v>171.8</v>
      </c>
      <c r="J21" s="27">
        <v>14.4</v>
      </c>
      <c r="K21" s="5">
        <f t="shared" si="0"/>
        <v>650.29999999999995</v>
      </c>
      <c r="L21" s="5">
        <f t="shared" si="1"/>
        <v>682.30000000000007</v>
      </c>
      <c r="M21" s="23">
        <f t="shared" si="2"/>
        <v>4.9208057819467967</v>
      </c>
      <c r="N21" s="33" t="s">
        <v>57</v>
      </c>
      <c r="P21" s="137"/>
      <c r="Q21" s="137"/>
      <c r="R21" s="8"/>
      <c r="S21" s="8"/>
      <c r="W21" s="83"/>
      <c r="X21" s="83"/>
      <c r="Y21" s="83"/>
      <c r="Z21" s="83"/>
    </row>
    <row r="22" spans="1:26" ht="15" customHeight="1">
      <c r="A22" s="3">
        <v>20</v>
      </c>
      <c r="B22" s="2" t="s">
        <v>19</v>
      </c>
      <c r="C22" s="4">
        <v>96.7</v>
      </c>
      <c r="D22" s="27">
        <v>123.1</v>
      </c>
      <c r="E22" s="4">
        <v>212.9</v>
      </c>
      <c r="F22" s="27">
        <v>149.1</v>
      </c>
      <c r="G22" s="4">
        <v>246.5</v>
      </c>
      <c r="H22" s="27">
        <v>335.4</v>
      </c>
      <c r="I22" s="4">
        <v>172</v>
      </c>
      <c r="J22" s="27">
        <v>87.7</v>
      </c>
      <c r="K22" s="5">
        <f t="shared" si="0"/>
        <v>728.1</v>
      </c>
      <c r="L22" s="5">
        <f t="shared" si="1"/>
        <v>695.3</v>
      </c>
      <c r="M22" s="23">
        <f t="shared" si="2"/>
        <v>-4.5048757038868388</v>
      </c>
      <c r="N22" s="33" t="s">
        <v>57</v>
      </c>
      <c r="P22" s="137"/>
      <c r="Q22" s="137"/>
      <c r="R22" s="8"/>
      <c r="S22" s="8"/>
      <c r="W22" s="83"/>
      <c r="X22" s="83"/>
      <c r="Y22" s="83"/>
      <c r="Z22" s="83"/>
    </row>
    <row r="23" spans="1:26">
      <c r="A23" s="3">
        <v>21</v>
      </c>
      <c r="B23" s="2" t="s">
        <v>20</v>
      </c>
      <c r="C23" s="4">
        <v>93.6</v>
      </c>
      <c r="D23" s="27">
        <v>116.3</v>
      </c>
      <c r="E23" s="4">
        <v>212.9</v>
      </c>
      <c r="F23" s="27">
        <v>107.3</v>
      </c>
      <c r="G23" s="4">
        <v>230.4</v>
      </c>
      <c r="H23" s="27">
        <v>224.5</v>
      </c>
      <c r="I23" s="4">
        <v>167.8</v>
      </c>
      <c r="J23" s="27">
        <v>46.5</v>
      </c>
      <c r="K23" s="5">
        <f t="shared" si="0"/>
        <v>704.7</v>
      </c>
      <c r="L23" s="5">
        <f t="shared" si="1"/>
        <v>494.6</v>
      </c>
      <c r="M23" s="23">
        <f t="shared" si="2"/>
        <v>-29.814105293032497</v>
      </c>
      <c r="N23" s="33" t="s">
        <v>82</v>
      </c>
      <c r="P23" s="137"/>
      <c r="Q23" s="137"/>
      <c r="R23" s="8"/>
      <c r="S23" s="8"/>
      <c r="W23" s="83"/>
      <c r="X23" s="83"/>
      <c r="Y23" s="83"/>
      <c r="Z23" s="83"/>
    </row>
    <row r="24" spans="1:26">
      <c r="A24" s="3">
        <v>22</v>
      </c>
      <c r="B24" s="2" t="s">
        <v>21</v>
      </c>
      <c r="C24" s="4">
        <v>50.3</v>
      </c>
      <c r="D24" s="27">
        <v>204.8</v>
      </c>
      <c r="E24" s="4">
        <v>124.7</v>
      </c>
      <c r="F24" s="27">
        <v>155.80000000000001</v>
      </c>
      <c r="G24" s="4">
        <v>150.4</v>
      </c>
      <c r="H24" s="27">
        <v>171.8</v>
      </c>
      <c r="I24" s="4">
        <v>137.1</v>
      </c>
      <c r="J24" s="27">
        <v>80.8</v>
      </c>
      <c r="K24" s="5">
        <f t="shared" si="0"/>
        <v>462.5</v>
      </c>
      <c r="L24" s="5">
        <f t="shared" si="1"/>
        <v>613.20000000000005</v>
      </c>
      <c r="M24" s="23">
        <f t="shared" si="2"/>
        <v>32.583783783783787</v>
      </c>
      <c r="N24" s="33" t="s">
        <v>56</v>
      </c>
      <c r="P24" s="137"/>
      <c r="Q24" s="137"/>
      <c r="R24" s="8"/>
      <c r="S24" s="8"/>
      <c r="W24" s="83"/>
      <c r="X24" s="83"/>
      <c r="Y24" s="83"/>
      <c r="Z24" s="83"/>
    </row>
    <row r="25" spans="1:26">
      <c r="A25" s="3">
        <v>23</v>
      </c>
      <c r="B25" s="2" t="s">
        <v>22</v>
      </c>
      <c r="C25" s="4">
        <v>97.8</v>
      </c>
      <c r="D25" s="27">
        <v>160.80000000000001</v>
      </c>
      <c r="E25" s="4">
        <v>191.7</v>
      </c>
      <c r="F25" s="27">
        <v>206</v>
      </c>
      <c r="G25" s="4">
        <v>193</v>
      </c>
      <c r="H25" s="27">
        <v>181.5</v>
      </c>
      <c r="I25" s="4">
        <v>174.6</v>
      </c>
      <c r="J25" s="27">
        <v>42.5</v>
      </c>
      <c r="K25" s="5">
        <f t="shared" si="0"/>
        <v>657.1</v>
      </c>
      <c r="L25" s="5">
        <f t="shared" si="1"/>
        <v>590.79999999999995</v>
      </c>
      <c r="M25" s="23">
        <f t="shared" si="2"/>
        <v>-10.089788464465087</v>
      </c>
      <c r="N25" s="33" t="s">
        <v>57</v>
      </c>
      <c r="P25" s="137"/>
      <c r="Q25" s="137"/>
      <c r="R25" s="8"/>
      <c r="S25" s="8"/>
      <c r="V25" s="8"/>
      <c r="W25" s="83"/>
      <c r="X25" s="83"/>
      <c r="Y25" s="83"/>
      <c r="Z25" s="83"/>
    </row>
    <row r="26" spans="1:26">
      <c r="A26" s="3">
        <v>24</v>
      </c>
      <c r="B26" s="2" t="s">
        <v>23</v>
      </c>
      <c r="C26" s="4">
        <v>92.4</v>
      </c>
      <c r="D26" s="27">
        <v>200.5</v>
      </c>
      <c r="E26" s="4">
        <v>206.8</v>
      </c>
      <c r="F26" s="27">
        <v>201.3</v>
      </c>
      <c r="G26" s="4">
        <v>179.9</v>
      </c>
      <c r="H26" s="27">
        <v>202.7</v>
      </c>
      <c r="I26" s="4">
        <v>175.2</v>
      </c>
      <c r="J26" s="27">
        <v>82.4</v>
      </c>
      <c r="K26" s="5">
        <f t="shared" si="0"/>
        <v>654.29999999999995</v>
      </c>
      <c r="L26" s="5">
        <f t="shared" si="1"/>
        <v>686.9</v>
      </c>
      <c r="M26" s="23">
        <f t="shared" si="2"/>
        <v>4.9824239645422779</v>
      </c>
      <c r="N26" s="33" t="s">
        <v>57</v>
      </c>
      <c r="P26" s="137"/>
      <c r="Q26" s="137"/>
      <c r="R26" s="138"/>
      <c r="S26" s="8"/>
      <c r="V26" s="8"/>
      <c r="W26" s="83"/>
      <c r="X26" s="83"/>
      <c r="Y26" s="83"/>
      <c r="Z26" s="83"/>
    </row>
    <row r="27" spans="1:26">
      <c r="A27" s="3">
        <v>25</v>
      </c>
      <c r="B27" s="2" t="s">
        <v>24</v>
      </c>
      <c r="C27" s="4">
        <v>94.6</v>
      </c>
      <c r="D27" s="27">
        <v>205.2</v>
      </c>
      <c r="E27" s="4">
        <v>213.8</v>
      </c>
      <c r="F27" s="27">
        <v>289</v>
      </c>
      <c r="G27" s="4">
        <v>241.8</v>
      </c>
      <c r="H27" s="27">
        <v>268.7</v>
      </c>
      <c r="I27" s="4">
        <v>207</v>
      </c>
      <c r="J27" s="27">
        <v>65.099999999999994</v>
      </c>
      <c r="K27" s="5">
        <f t="shared" si="0"/>
        <v>757.2</v>
      </c>
      <c r="L27" s="5">
        <f t="shared" si="1"/>
        <v>828</v>
      </c>
      <c r="M27" s="23">
        <f t="shared" si="2"/>
        <v>9.3502377179080867</v>
      </c>
      <c r="N27" s="33" t="s">
        <v>57</v>
      </c>
      <c r="P27" s="137"/>
      <c r="Q27" s="137"/>
      <c r="R27" s="8"/>
      <c r="S27" s="8"/>
      <c r="V27" s="8"/>
      <c r="W27" s="83"/>
      <c r="X27" s="83"/>
      <c r="Y27" s="83"/>
      <c r="Z27" s="83"/>
    </row>
    <row r="28" spans="1:26">
      <c r="A28" s="3">
        <v>26</v>
      </c>
      <c r="B28" s="2" t="s">
        <v>25</v>
      </c>
      <c r="C28" s="4">
        <v>90.2</v>
      </c>
      <c r="D28" s="27">
        <v>163.80000000000001</v>
      </c>
      <c r="E28" s="4">
        <v>166</v>
      </c>
      <c r="F28" s="27">
        <v>142</v>
      </c>
      <c r="G28" s="4">
        <v>200.3</v>
      </c>
      <c r="H28" s="27">
        <v>175.6</v>
      </c>
      <c r="I28" s="4">
        <v>169.1</v>
      </c>
      <c r="J28" s="27">
        <v>24.7</v>
      </c>
      <c r="K28" s="5">
        <f t="shared" si="0"/>
        <v>625.6</v>
      </c>
      <c r="L28" s="5">
        <f t="shared" si="1"/>
        <v>506.09999999999997</v>
      </c>
      <c r="M28" s="23">
        <f t="shared" si="2"/>
        <v>-19.101662404092082</v>
      </c>
      <c r="N28" s="33" t="s">
        <v>57</v>
      </c>
      <c r="P28" s="137"/>
      <c r="Q28" s="137"/>
      <c r="R28" s="8"/>
      <c r="S28" s="136"/>
      <c r="U28" s="274"/>
      <c r="V28" s="275"/>
      <c r="W28" s="83"/>
      <c r="X28" s="83"/>
      <c r="Y28" s="83"/>
      <c r="Z28" s="83"/>
    </row>
    <row r="29" spans="1:26">
      <c r="A29" s="3">
        <v>27</v>
      </c>
      <c r="B29" s="2" t="s">
        <v>26</v>
      </c>
      <c r="C29" s="4">
        <v>90.1</v>
      </c>
      <c r="D29" s="27">
        <v>140.19999999999999</v>
      </c>
      <c r="E29" s="4">
        <v>193.5</v>
      </c>
      <c r="F29" s="27">
        <v>136.6</v>
      </c>
      <c r="G29" s="4">
        <v>186.4</v>
      </c>
      <c r="H29" s="27">
        <v>222.8</v>
      </c>
      <c r="I29" s="4">
        <v>138.1</v>
      </c>
      <c r="J29" s="27">
        <v>28.8</v>
      </c>
      <c r="K29" s="5">
        <f t="shared" si="0"/>
        <v>608.1</v>
      </c>
      <c r="L29" s="5">
        <f t="shared" si="1"/>
        <v>528.4</v>
      </c>
      <c r="M29" s="23">
        <f t="shared" si="2"/>
        <v>-13.106396974181891</v>
      </c>
      <c r="N29" s="33" t="s">
        <v>57</v>
      </c>
      <c r="P29" s="44"/>
      <c r="Q29" s="40"/>
      <c r="R29" s="8"/>
      <c r="S29" s="32"/>
      <c r="T29" s="8"/>
      <c r="U29" s="45"/>
      <c r="V29" s="8"/>
      <c r="W29" s="83"/>
      <c r="X29" s="83"/>
      <c r="Y29" s="83"/>
      <c r="Z29" s="83"/>
    </row>
    <row r="30" spans="1:26">
      <c r="A30" s="3">
        <v>28</v>
      </c>
      <c r="B30" s="2" t="s">
        <v>27</v>
      </c>
      <c r="C30" s="4">
        <v>72.099999999999994</v>
      </c>
      <c r="D30" s="27">
        <v>250.1</v>
      </c>
      <c r="E30" s="4">
        <v>155.80000000000001</v>
      </c>
      <c r="F30" s="27">
        <v>203.9</v>
      </c>
      <c r="G30" s="4">
        <v>165.1</v>
      </c>
      <c r="H30" s="27">
        <v>253.5</v>
      </c>
      <c r="I30" s="4">
        <v>157.19999999999999</v>
      </c>
      <c r="J30" s="27">
        <v>41.9</v>
      </c>
      <c r="K30" s="5">
        <f t="shared" si="0"/>
        <v>550.20000000000005</v>
      </c>
      <c r="L30" s="5">
        <f t="shared" si="1"/>
        <v>749.4</v>
      </c>
      <c r="M30" s="23">
        <f t="shared" si="2"/>
        <v>36.205016357688095</v>
      </c>
      <c r="N30" s="33" t="s">
        <v>56</v>
      </c>
      <c r="P30" s="45"/>
      <c r="Q30" s="40"/>
      <c r="R30" s="8"/>
      <c r="S30" s="32"/>
      <c r="T30" s="8"/>
      <c r="U30" s="45"/>
      <c r="V30" s="8"/>
      <c r="W30" s="83"/>
      <c r="X30" s="83"/>
      <c r="Y30" s="83"/>
      <c r="Z30" s="83"/>
    </row>
    <row r="31" spans="1:26">
      <c r="A31" s="3">
        <v>29</v>
      </c>
      <c r="B31" s="2" t="s">
        <v>28</v>
      </c>
      <c r="C31" s="4">
        <v>94.7</v>
      </c>
      <c r="D31" s="27">
        <v>159.5</v>
      </c>
      <c r="E31" s="4">
        <v>227.4</v>
      </c>
      <c r="F31" s="27">
        <v>221.1</v>
      </c>
      <c r="G31" s="4">
        <v>221.9</v>
      </c>
      <c r="H31" s="27">
        <v>259.5</v>
      </c>
      <c r="I31" s="4">
        <v>170.5</v>
      </c>
      <c r="J31" s="27">
        <v>94</v>
      </c>
      <c r="K31" s="5">
        <f t="shared" si="0"/>
        <v>714.5</v>
      </c>
      <c r="L31" s="5">
        <f t="shared" si="1"/>
        <v>734.1</v>
      </c>
      <c r="M31" s="23">
        <f t="shared" si="2"/>
        <v>2.7431770468859327</v>
      </c>
      <c r="N31" s="33" t="s">
        <v>57</v>
      </c>
      <c r="P31" s="45"/>
      <c r="Q31" s="32"/>
      <c r="S31" s="32"/>
      <c r="U31" s="45"/>
      <c r="V31" s="8"/>
      <c r="W31" s="83"/>
      <c r="X31" s="83"/>
      <c r="Y31" s="83"/>
      <c r="Z31" s="83"/>
    </row>
    <row r="32" spans="1:26">
      <c r="A32" s="3">
        <v>30</v>
      </c>
      <c r="B32" s="2" t="s">
        <v>29</v>
      </c>
      <c r="C32" s="4">
        <v>117.5</v>
      </c>
      <c r="D32" s="27">
        <v>151.30000000000001</v>
      </c>
      <c r="E32" s="4">
        <v>224</v>
      </c>
      <c r="F32" s="27">
        <v>263.3</v>
      </c>
      <c r="G32" s="4">
        <v>231.5</v>
      </c>
      <c r="H32" s="27">
        <v>329.2</v>
      </c>
      <c r="I32" s="4">
        <v>176.3</v>
      </c>
      <c r="J32" s="27">
        <v>36.1</v>
      </c>
      <c r="K32" s="5">
        <f t="shared" si="0"/>
        <v>749.3</v>
      </c>
      <c r="L32" s="5">
        <f t="shared" si="1"/>
        <v>779.9</v>
      </c>
      <c r="M32" s="23">
        <f t="shared" si="2"/>
        <v>4.0838115574536289</v>
      </c>
      <c r="N32" s="33" t="s">
        <v>57</v>
      </c>
      <c r="P32" s="45"/>
      <c r="Q32" s="32"/>
      <c r="S32" s="32"/>
      <c r="U32" s="45"/>
      <c r="V32" s="8"/>
      <c r="W32" s="83"/>
      <c r="X32" s="83"/>
      <c r="Y32" s="83"/>
      <c r="Z32" s="83"/>
    </row>
    <row r="33" spans="1:26">
      <c r="A33" s="3">
        <v>31</v>
      </c>
      <c r="B33" s="2" t="s">
        <v>30</v>
      </c>
      <c r="C33" s="4">
        <v>77.900000000000006</v>
      </c>
      <c r="D33" s="27">
        <v>122.3</v>
      </c>
      <c r="E33" s="4">
        <v>140.69999999999999</v>
      </c>
      <c r="F33" s="27">
        <v>96.1</v>
      </c>
      <c r="G33" s="4">
        <v>176.4</v>
      </c>
      <c r="H33" s="27">
        <v>227.9</v>
      </c>
      <c r="I33" s="4">
        <v>184</v>
      </c>
      <c r="J33" s="27">
        <v>86.6</v>
      </c>
      <c r="K33" s="5">
        <f t="shared" si="0"/>
        <v>579</v>
      </c>
      <c r="L33" s="5">
        <f t="shared" si="1"/>
        <v>532.9</v>
      </c>
      <c r="M33" s="23">
        <f t="shared" si="2"/>
        <v>-7.9620034542314357</v>
      </c>
      <c r="N33" s="33" t="s">
        <v>57</v>
      </c>
      <c r="P33" s="45"/>
      <c r="Q33" s="32"/>
      <c r="R33" s="8"/>
      <c r="S33" s="32"/>
      <c r="T33" s="8"/>
      <c r="U33" s="45"/>
      <c r="V33" s="8"/>
      <c r="W33" s="83"/>
      <c r="X33" s="83"/>
      <c r="Y33" s="83"/>
      <c r="Z33" s="83"/>
    </row>
    <row r="34" spans="1:26">
      <c r="A34" s="3">
        <v>32</v>
      </c>
      <c r="B34" s="2" t="s">
        <v>31</v>
      </c>
      <c r="C34" s="4">
        <v>102.8</v>
      </c>
      <c r="D34" s="27">
        <v>95.6</v>
      </c>
      <c r="E34" s="4">
        <v>201.8</v>
      </c>
      <c r="F34" s="27">
        <v>149.4</v>
      </c>
      <c r="G34" s="4">
        <v>228</v>
      </c>
      <c r="H34" s="27">
        <v>325</v>
      </c>
      <c r="I34" s="4">
        <v>166.2</v>
      </c>
      <c r="J34" s="27">
        <v>69.900000000000006</v>
      </c>
      <c r="K34" s="5">
        <f t="shared" si="0"/>
        <v>698.8</v>
      </c>
      <c r="L34" s="5">
        <f t="shared" si="1"/>
        <v>639.9</v>
      </c>
      <c r="M34" s="23">
        <f t="shared" si="2"/>
        <v>-8.4287349742415643</v>
      </c>
      <c r="N34" s="33" t="s">
        <v>57</v>
      </c>
      <c r="P34" s="45"/>
      <c r="Q34" s="32"/>
      <c r="S34" s="32"/>
      <c r="U34" s="45"/>
      <c r="V34" s="8"/>
      <c r="W34" s="83"/>
      <c r="X34" s="83"/>
      <c r="Y34" s="83"/>
      <c r="Z34" s="83"/>
    </row>
    <row r="35" spans="1:26">
      <c r="A35" s="3">
        <v>33</v>
      </c>
      <c r="B35" s="2" t="s">
        <v>32</v>
      </c>
      <c r="C35" s="4">
        <v>100</v>
      </c>
      <c r="D35" s="27">
        <v>110.5</v>
      </c>
      <c r="E35" s="4">
        <v>215.6</v>
      </c>
      <c r="F35" s="27">
        <v>184.1</v>
      </c>
      <c r="G35" s="4">
        <v>214.8</v>
      </c>
      <c r="H35" s="27">
        <v>251.1</v>
      </c>
      <c r="I35" s="4">
        <v>216.2</v>
      </c>
      <c r="J35" s="27">
        <v>20</v>
      </c>
      <c r="K35" s="5">
        <f t="shared" si="0"/>
        <v>746.60000000000014</v>
      </c>
      <c r="L35" s="5">
        <f t="shared" si="1"/>
        <v>565.70000000000005</v>
      </c>
      <c r="M35" s="23">
        <f t="shared" si="2"/>
        <v>-24.229841950174134</v>
      </c>
      <c r="N35" s="33" t="s">
        <v>82</v>
      </c>
      <c r="P35" s="45"/>
      <c r="Q35" s="32"/>
      <c r="S35" s="32"/>
      <c r="U35" s="45"/>
      <c r="V35" s="8"/>
      <c r="W35" s="83"/>
      <c r="X35" s="83"/>
      <c r="Y35" s="83"/>
      <c r="Z35" s="83"/>
    </row>
    <row r="36" spans="1:26">
      <c r="A36" s="3">
        <v>34</v>
      </c>
      <c r="B36" s="2" t="s">
        <v>33</v>
      </c>
      <c r="C36" s="4">
        <v>98.6</v>
      </c>
      <c r="D36" s="27">
        <v>131.4</v>
      </c>
      <c r="E36" s="4">
        <v>226.1</v>
      </c>
      <c r="F36" s="27">
        <v>220.7</v>
      </c>
      <c r="G36" s="4">
        <v>216.5</v>
      </c>
      <c r="H36" s="27">
        <v>277.3</v>
      </c>
      <c r="I36" s="4">
        <v>158.6</v>
      </c>
      <c r="J36" s="27">
        <v>18.100000000000001</v>
      </c>
      <c r="K36" s="5">
        <f t="shared" si="0"/>
        <v>699.80000000000007</v>
      </c>
      <c r="L36" s="5">
        <f t="shared" si="1"/>
        <v>647.50000000000011</v>
      </c>
      <c r="M36" s="23">
        <f t="shared" si="2"/>
        <v>-7.4735638753929692</v>
      </c>
      <c r="N36" s="33" t="s">
        <v>57</v>
      </c>
      <c r="P36" s="45"/>
      <c r="Q36" s="32"/>
      <c r="S36" s="32"/>
      <c r="U36" s="45"/>
      <c r="V36" s="8"/>
      <c r="W36" s="83"/>
      <c r="X36" s="83"/>
      <c r="Y36" s="83"/>
      <c r="Z36" s="83"/>
    </row>
    <row r="37" spans="1:26">
      <c r="A37" s="3">
        <v>35</v>
      </c>
      <c r="B37" s="2" t="s">
        <v>34</v>
      </c>
      <c r="C37" s="4">
        <v>79</v>
      </c>
      <c r="D37" s="27">
        <v>124.2</v>
      </c>
      <c r="E37" s="4">
        <v>184.6</v>
      </c>
      <c r="F37" s="27">
        <v>120.3</v>
      </c>
      <c r="G37" s="4">
        <v>182.5</v>
      </c>
      <c r="H37" s="27">
        <v>221.9</v>
      </c>
      <c r="I37" s="4">
        <v>143.30000000000001</v>
      </c>
      <c r="J37" s="27">
        <v>62.6</v>
      </c>
      <c r="K37" s="5">
        <f t="shared" si="0"/>
        <v>589.40000000000009</v>
      </c>
      <c r="L37" s="5">
        <f t="shared" si="1"/>
        <v>529</v>
      </c>
      <c r="M37" s="23">
        <f t="shared" si="2"/>
        <v>-10.247709535120478</v>
      </c>
      <c r="N37" s="33" t="s">
        <v>56</v>
      </c>
      <c r="P37" s="32"/>
      <c r="Q37" s="32"/>
      <c r="S37" s="32"/>
      <c r="V37" s="8"/>
      <c r="W37" s="83"/>
      <c r="X37" s="83"/>
      <c r="Y37" s="83"/>
      <c r="Z37" s="83"/>
    </row>
    <row r="38" spans="1:26">
      <c r="A38" s="3">
        <v>36</v>
      </c>
      <c r="B38" s="2" t="s">
        <v>35</v>
      </c>
      <c r="C38" s="4">
        <v>78</v>
      </c>
      <c r="D38" s="27">
        <v>89.9</v>
      </c>
      <c r="E38" s="4">
        <v>213.9</v>
      </c>
      <c r="F38" s="27">
        <v>124.4</v>
      </c>
      <c r="G38" s="4">
        <v>201</v>
      </c>
      <c r="H38" s="27">
        <v>176.5</v>
      </c>
      <c r="I38" s="4">
        <v>161</v>
      </c>
      <c r="J38" s="27">
        <v>34.5</v>
      </c>
      <c r="K38" s="5">
        <f t="shared" si="0"/>
        <v>653.9</v>
      </c>
      <c r="L38" s="5">
        <f t="shared" si="1"/>
        <v>425.3</v>
      </c>
      <c r="M38" s="23">
        <f t="shared" si="2"/>
        <v>-34.959473925676704</v>
      </c>
      <c r="N38" s="33" t="s">
        <v>82</v>
      </c>
      <c r="P38" s="32"/>
      <c r="Q38" s="32"/>
      <c r="S38" s="32"/>
      <c r="V38" s="8"/>
      <c r="W38" s="83"/>
      <c r="X38" s="83"/>
      <c r="Y38" s="83"/>
      <c r="Z38" s="83"/>
    </row>
    <row r="39" spans="1:26">
      <c r="A39" s="3">
        <v>37</v>
      </c>
      <c r="B39" s="2" t="s">
        <v>36</v>
      </c>
      <c r="C39" s="4">
        <v>102.4</v>
      </c>
      <c r="D39" s="27">
        <v>143.4</v>
      </c>
      <c r="E39" s="4">
        <v>202.8</v>
      </c>
      <c r="F39" s="27">
        <v>154.6</v>
      </c>
      <c r="G39" s="4">
        <v>187.8</v>
      </c>
      <c r="H39" s="27">
        <v>198.1</v>
      </c>
      <c r="I39" s="4">
        <v>158.80000000000001</v>
      </c>
      <c r="J39" s="27">
        <v>60.3</v>
      </c>
      <c r="K39" s="5">
        <f t="shared" si="0"/>
        <v>651.80000000000007</v>
      </c>
      <c r="L39" s="5">
        <f t="shared" si="1"/>
        <v>556.4</v>
      </c>
      <c r="M39" s="23">
        <f t="shared" si="2"/>
        <v>-14.63639153114454</v>
      </c>
      <c r="N39" s="33" t="s">
        <v>57</v>
      </c>
      <c r="P39" s="32"/>
      <c r="Q39" s="32"/>
      <c r="S39" s="32"/>
      <c r="V39" s="8"/>
      <c r="W39" s="83"/>
      <c r="X39" s="83"/>
      <c r="Y39" s="83"/>
      <c r="Z39" s="83"/>
    </row>
    <row r="40" spans="1:26">
      <c r="A40" s="3">
        <v>38</v>
      </c>
      <c r="B40" s="2" t="s">
        <v>37</v>
      </c>
      <c r="C40" s="4">
        <v>91.7</v>
      </c>
      <c r="D40" s="27">
        <v>254.5</v>
      </c>
      <c r="E40" s="4">
        <v>206</v>
      </c>
      <c r="F40" s="27">
        <v>159</v>
      </c>
      <c r="G40" s="4">
        <v>208.9</v>
      </c>
      <c r="H40" s="27">
        <v>319.8</v>
      </c>
      <c r="I40" s="4">
        <v>143.19999999999999</v>
      </c>
      <c r="J40" s="27">
        <v>43.7</v>
      </c>
      <c r="K40" s="5">
        <f t="shared" si="0"/>
        <v>649.79999999999995</v>
      </c>
      <c r="L40" s="5">
        <f t="shared" si="1"/>
        <v>777</v>
      </c>
      <c r="M40" s="23">
        <f t="shared" si="2"/>
        <v>19.575253924284411</v>
      </c>
      <c r="N40" s="33" t="s">
        <v>57</v>
      </c>
      <c r="P40" s="32"/>
      <c r="Q40" s="32"/>
      <c r="S40" s="32"/>
      <c r="V40" s="8"/>
      <c r="W40" s="83"/>
      <c r="X40" s="83"/>
      <c r="Y40" s="83"/>
      <c r="Z40" s="83"/>
    </row>
    <row r="41" spans="1:26">
      <c r="A41" s="3">
        <v>39</v>
      </c>
      <c r="B41" s="2" t="s">
        <v>38</v>
      </c>
      <c r="C41" s="4">
        <v>91.2</v>
      </c>
      <c r="D41" s="27">
        <v>134.1</v>
      </c>
      <c r="E41" s="4">
        <v>221.8</v>
      </c>
      <c r="F41" s="27">
        <v>114</v>
      </c>
      <c r="G41" s="4">
        <v>197.6</v>
      </c>
      <c r="H41" s="27">
        <v>288.5</v>
      </c>
      <c r="I41" s="4">
        <v>166.2</v>
      </c>
      <c r="J41" s="27">
        <v>72.3</v>
      </c>
      <c r="K41" s="5">
        <f t="shared" si="0"/>
        <v>676.8</v>
      </c>
      <c r="L41" s="5">
        <f t="shared" si="1"/>
        <v>608.9</v>
      </c>
      <c r="M41" s="23">
        <f t="shared" si="2"/>
        <v>-10.032505910165483</v>
      </c>
      <c r="N41" s="33" t="s">
        <v>82</v>
      </c>
      <c r="P41" s="32"/>
      <c r="Q41" s="32"/>
      <c r="R41" s="8"/>
      <c r="S41" s="32"/>
      <c r="T41" s="8"/>
      <c r="U41" s="8"/>
      <c r="V41" s="8"/>
      <c r="W41" s="83"/>
      <c r="X41" s="83"/>
      <c r="Y41" s="83"/>
      <c r="Z41" s="83"/>
    </row>
    <row r="42" spans="1:26">
      <c r="A42" s="3">
        <v>40</v>
      </c>
      <c r="B42" s="46" t="s">
        <v>39</v>
      </c>
      <c r="C42" s="4">
        <v>97.4</v>
      </c>
      <c r="D42" s="27">
        <v>91.8</v>
      </c>
      <c r="E42" s="4">
        <v>220.9</v>
      </c>
      <c r="F42" s="27">
        <v>164.3</v>
      </c>
      <c r="G42" s="4">
        <v>228.4</v>
      </c>
      <c r="H42" s="27">
        <v>387.9</v>
      </c>
      <c r="I42" s="4">
        <v>159.69999999999999</v>
      </c>
      <c r="J42" s="27">
        <v>51.1</v>
      </c>
      <c r="K42" s="5">
        <f t="shared" si="0"/>
        <v>706.40000000000009</v>
      </c>
      <c r="L42" s="5">
        <f t="shared" si="1"/>
        <v>695.1</v>
      </c>
      <c r="M42" s="23">
        <f t="shared" si="2"/>
        <v>-1.5996602491506309</v>
      </c>
      <c r="N42" s="33" t="s">
        <v>56</v>
      </c>
      <c r="P42" s="32"/>
      <c r="Q42" s="32"/>
      <c r="R42" s="8"/>
      <c r="S42" s="32"/>
      <c r="T42" s="8"/>
      <c r="U42" s="8"/>
      <c r="V42" s="8"/>
      <c r="W42" s="83"/>
      <c r="X42" s="83"/>
      <c r="Y42" s="83"/>
      <c r="Z42" s="83"/>
    </row>
    <row r="43" spans="1:26">
      <c r="A43" s="3">
        <v>41</v>
      </c>
      <c r="B43" s="2" t="s">
        <v>40</v>
      </c>
      <c r="C43" s="4">
        <v>90.9</v>
      </c>
      <c r="D43" s="27">
        <v>139.30000000000001</v>
      </c>
      <c r="E43" s="4">
        <v>221.6</v>
      </c>
      <c r="F43" s="27">
        <v>269.60000000000002</v>
      </c>
      <c r="G43" s="4">
        <v>238.4</v>
      </c>
      <c r="H43" s="27">
        <v>379.1</v>
      </c>
      <c r="I43" s="4">
        <v>141.6</v>
      </c>
      <c r="J43" s="27">
        <v>38</v>
      </c>
      <c r="K43" s="5">
        <f t="shared" si="0"/>
        <v>692.5</v>
      </c>
      <c r="L43" s="5">
        <f t="shared" si="1"/>
        <v>826</v>
      </c>
      <c r="M43" s="23">
        <f t="shared" si="2"/>
        <v>19.277978339350184</v>
      </c>
      <c r="N43" s="33" t="s">
        <v>57</v>
      </c>
      <c r="P43" s="32"/>
      <c r="Q43" s="32"/>
      <c r="R43" s="8"/>
      <c r="S43" s="32"/>
      <c r="T43" s="8"/>
      <c r="U43" s="8"/>
      <c r="V43" s="8"/>
      <c r="W43" s="83"/>
      <c r="X43" s="83"/>
      <c r="Y43" s="83"/>
      <c r="Z43" s="83"/>
    </row>
    <row r="44" spans="1:26">
      <c r="A44" s="3">
        <v>42</v>
      </c>
      <c r="B44" s="2" t="s">
        <v>41</v>
      </c>
      <c r="C44" s="4">
        <v>90</v>
      </c>
      <c r="D44" s="27">
        <v>117.3</v>
      </c>
      <c r="E44" s="4">
        <v>206.4</v>
      </c>
      <c r="F44" s="27">
        <v>132.30000000000001</v>
      </c>
      <c r="G44" s="4">
        <v>203.3</v>
      </c>
      <c r="H44" s="27">
        <v>251.5</v>
      </c>
      <c r="I44" s="4">
        <v>152.30000000000001</v>
      </c>
      <c r="J44" s="27">
        <v>12.4</v>
      </c>
      <c r="K44" s="5">
        <f t="shared" si="0"/>
        <v>652</v>
      </c>
      <c r="L44" s="5">
        <f t="shared" si="1"/>
        <v>513.5</v>
      </c>
      <c r="M44" s="23">
        <f t="shared" si="2"/>
        <v>-21.242331288343564</v>
      </c>
      <c r="N44" s="33" t="s">
        <v>82</v>
      </c>
      <c r="P44" s="32"/>
      <c r="Q44" s="32"/>
      <c r="R44" s="8"/>
      <c r="S44" s="32"/>
      <c r="T44" s="8"/>
      <c r="U44" s="8"/>
      <c r="V44" s="8"/>
      <c r="W44" s="83"/>
      <c r="X44" s="83"/>
      <c r="Y44" s="83"/>
      <c r="Z44" s="83"/>
    </row>
    <row r="45" spans="1:26">
      <c r="A45" s="3">
        <v>43</v>
      </c>
      <c r="B45" s="2" t="s">
        <v>42</v>
      </c>
      <c r="C45" s="4">
        <v>119.5</v>
      </c>
      <c r="D45" s="27">
        <v>190.6</v>
      </c>
      <c r="E45" s="4">
        <v>275.2</v>
      </c>
      <c r="F45" s="27">
        <v>175</v>
      </c>
      <c r="G45" s="4">
        <v>289</v>
      </c>
      <c r="H45" s="27">
        <v>413.8</v>
      </c>
      <c r="I45" s="4">
        <v>186.7</v>
      </c>
      <c r="J45" s="27">
        <v>47.2</v>
      </c>
      <c r="K45" s="5">
        <f t="shared" si="0"/>
        <v>870.40000000000009</v>
      </c>
      <c r="L45" s="5">
        <f t="shared" si="1"/>
        <v>826.60000000000014</v>
      </c>
      <c r="M45" s="23">
        <f t="shared" si="2"/>
        <v>-5.032169117647058</v>
      </c>
      <c r="N45" s="33" t="s">
        <v>57</v>
      </c>
      <c r="P45" s="32"/>
      <c r="Q45" s="32"/>
      <c r="S45" s="32"/>
      <c r="V45" s="8"/>
      <c r="W45" s="83"/>
      <c r="X45" s="83"/>
      <c r="Y45" s="83"/>
      <c r="Z45" s="83"/>
    </row>
    <row r="46" spans="1:26">
      <c r="A46" s="3">
        <v>44</v>
      </c>
      <c r="B46" s="2" t="s">
        <v>43</v>
      </c>
      <c r="C46" s="4">
        <v>95.6</v>
      </c>
      <c r="D46" s="27">
        <v>126.3</v>
      </c>
      <c r="E46" s="4">
        <v>193</v>
      </c>
      <c r="F46" s="27">
        <v>174.6</v>
      </c>
      <c r="G46" s="4">
        <v>169.4</v>
      </c>
      <c r="H46" s="27">
        <v>292.89999999999998</v>
      </c>
      <c r="I46" s="4">
        <v>137.30000000000001</v>
      </c>
      <c r="J46" s="27">
        <v>18.8</v>
      </c>
      <c r="K46" s="5">
        <f t="shared" si="0"/>
        <v>595.29999999999995</v>
      </c>
      <c r="L46" s="5">
        <f t="shared" si="1"/>
        <v>612.59999999999991</v>
      </c>
      <c r="M46" s="23">
        <f t="shared" si="2"/>
        <v>2.9060977658323566</v>
      </c>
      <c r="N46" s="33" t="s">
        <v>57</v>
      </c>
      <c r="P46" s="32"/>
      <c r="Q46" s="32"/>
      <c r="S46" s="32"/>
      <c r="V46" s="8"/>
      <c r="W46" s="83"/>
      <c r="X46" s="83"/>
      <c r="Y46" s="83"/>
      <c r="Z46" s="83"/>
    </row>
    <row r="47" spans="1:26">
      <c r="A47" s="3">
        <v>45</v>
      </c>
      <c r="B47" s="2" t="s">
        <v>44</v>
      </c>
      <c r="C47" s="4">
        <v>104.6</v>
      </c>
      <c r="D47" s="27">
        <v>164.2</v>
      </c>
      <c r="E47" s="4">
        <v>239.2</v>
      </c>
      <c r="F47" s="27">
        <v>177.8</v>
      </c>
      <c r="G47" s="4">
        <v>243</v>
      </c>
      <c r="H47" s="27">
        <v>333.3</v>
      </c>
      <c r="I47" s="4">
        <v>148.69999999999999</v>
      </c>
      <c r="J47" s="27">
        <v>31.3</v>
      </c>
      <c r="K47" s="5">
        <f t="shared" si="0"/>
        <v>735.5</v>
      </c>
      <c r="L47" s="5">
        <f t="shared" si="1"/>
        <v>706.59999999999991</v>
      </c>
      <c r="M47" s="23">
        <f t="shared" si="2"/>
        <v>-3.9292997960571228</v>
      </c>
      <c r="N47" s="33" t="s">
        <v>57</v>
      </c>
      <c r="P47" s="32"/>
      <c r="Q47" s="32"/>
      <c r="S47" s="32"/>
      <c r="V47" s="8"/>
      <c r="W47" s="83"/>
      <c r="X47" s="83"/>
      <c r="Y47" s="83"/>
      <c r="Z47" s="83"/>
    </row>
    <row r="48" spans="1:26">
      <c r="A48" s="3">
        <v>46</v>
      </c>
      <c r="B48" s="2" t="s">
        <v>45</v>
      </c>
      <c r="C48" s="4">
        <v>116.2</v>
      </c>
      <c r="D48" s="27">
        <v>126.4</v>
      </c>
      <c r="E48" s="4">
        <v>257.2</v>
      </c>
      <c r="F48" s="27">
        <v>193</v>
      </c>
      <c r="G48" s="4">
        <v>267.2</v>
      </c>
      <c r="H48" s="27">
        <v>281.5</v>
      </c>
      <c r="I48" s="4">
        <v>170.7</v>
      </c>
      <c r="J48" s="27">
        <v>54.6</v>
      </c>
      <c r="K48" s="5">
        <f t="shared" si="0"/>
        <v>811.3</v>
      </c>
      <c r="L48" s="5">
        <f t="shared" si="1"/>
        <v>655.5</v>
      </c>
      <c r="M48" s="23">
        <f t="shared" si="2"/>
        <v>-19.203747072599526</v>
      </c>
      <c r="N48" s="33" t="s">
        <v>57</v>
      </c>
      <c r="P48" s="32"/>
      <c r="Q48" s="32"/>
      <c r="S48" s="32"/>
      <c r="V48" s="8"/>
      <c r="W48" s="83"/>
      <c r="X48" s="83"/>
      <c r="Y48" s="83"/>
      <c r="Z48" s="83"/>
    </row>
    <row r="49" spans="1:26">
      <c r="A49" s="3">
        <v>47</v>
      </c>
      <c r="B49" s="2" t="s">
        <v>72</v>
      </c>
      <c r="C49" s="4">
        <v>104.3</v>
      </c>
      <c r="D49" s="27">
        <v>84.6</v>
      </c>
      <c r="E49" s="4">
        <v>238.1</v>
      </c>
      <c r="F49" s="27">
        <v>114.7</v>
      </c>
      <c r="G49" s="4">
        <v>180.3</v>
      </c>
      <c r="H49" s="27">
        <v>295.5</v>
      </c>
      <c r="I49" s="4">
        <v>133.9</v>
      </c>
      <c r="J49" s="27">
        <v>100.4</v>
      </c>
      <c r="K49" s="5">
        <f t="shared" si="0"/>
        <v>656.6</v>
      </c>
      <c r="L49" s="5">
        <f t="shared" si="1"/>
        <v>595.20000000000005</v>
      </c>
      <c r="M49" s="23">
        <f t="shared" si="2"/>
        <v>-9.3512031678342993</v>
      </c>
      <c r="N49" s="33" t="s">
        <v>57</v>
      </c>
      <c r="S49" s="32"/>
      <c r="V49" s="8"/>
      <c r="W49" s="83"/>
      <c r="X49" s="83"/>
      <c r="Y49" s="83"/>
      <c r="Z49" s="83"/>
    </row>
    <row r="50" spans="1:26">
      <c r="A50" s="3">
        <v>48</v>
      </c>
      <c r="B50" s="2" t="s">
        <v>71</v>
      </c>
      <c r="C50" s="4">
        <v>109.5</v>
      </c>
      <c r="D50" s="27">
        <v>103.6</v>
      </c>
      <c r="E50" s="4">
        <v>250.3</v>
      </c>
      <c r="F50" s="27">
        <v>111.3</v>
      </c>
      <c r="G50" s="4">
        <v>200.2</v>
      </c>
      <c r="H50" s="27">
        <v>216.2</v>
      </c>
      <c r="I50" s="4">
        <v>135.80000000000001</v>
      </c>
      <c r="J50" s="27">
        <v>70.900000000000006</v>
      </c>
      <c r="K50" s="5">
        <f t="shared" si="0"/>
        <v>695.8</v>
      </c>
      <c r="L50" s="5">
        <f t="shared" si="1"/>
        <v>502</v>
      </c>
      <c r="M50" s="23">
        <f t="shared" si="2"/>
        <v>-27.852831273354411</v>
      </c>
      <c r="N50" s="33" t="s">
        <v>82</v>
      </c>
      <c r="V50" s="8"/>
      <c r="W50" s="83"/>
      <c r="X50" s="83"/>
      <c r="Y50" s="83"/>
      <c r="Z50" s="83"/>
    </row>
    <row r="51" spans="1:26">
      <c r="A51" s="3">
        <v>49</v>
      </c>
      <c r="B51" s="2" t="s">
        <v>48</v>
      </c>
      <c r="C51" s="4">
        <v>124.6</v>
      </c>
      <c r="D51" s="27">
        <v>167.8</v>
      </c>
      <c r="E51" s="4">
        <v>261.10000000000002</v>
      </c>
      <c r="F51" s="27">
        <v>260.8</v>
      </c>
      <c r="G51" s="4">
        <v>247.4</v>
      </c>
      <c r="H51" s="27">
        <v>434</v>
      </c>
      <c r="I51" s="4">
        <v>153.1</v>
      </c>
      <c r="J51" s="27">
        <v>16.5</v>
      </c>
      <c r="K51" s="5">
        <f t="shared" si="0"/>
        <v>786.2</v>
      </c>
      <c r="L51" s="5">
        <f t="shared" si="1"/>
        <v>879.1</v>
      </c>
      <c r="M51" s="23">
        <f t="shared" si="2"/>
        <v>11.816331722208091</v>
      </c>
      <c r="N51" s="33" t="s">
        <v>57</v>
      </c>
      <c r="V51" s="8"/>
      <c r="W51" s="83"/>
      <c r="X51" s="83"/>
      <c r="Y51" s="83"/>
      <c r="Z51" s="83"/>
    </row>
    <row r="52" spans="1:26">
      <c r="A52" s="3">
        <v>50</v>
      </c>
      <c r="B52" s="2" t="s">
        <v>49</v>
      </c>
      <c r="C52" s="4">
        <v>90.8</v>
      </c>
      <c r="D52" s="27">
        <v>118.9</v>
      </c>
      <c r="E52" s="4">
        <v>200.5</v>
      </c>
      <c r="F52" s="27">
        <v>81.7</v>
      </c>
      <c r="G52" s="4">
        <v>207.4</v>
      </c>
      <c r="H52" s="27">
        <v>245.6</v>
      </c>
      <c r="I52" s="4">
        <v>145.5</v>
      </c>
      <c r="J52" s="27">
        <v>12.2</v>
      </c>
      <c r="K52" s="5">
        <f t="shared" si="0"/>
        <v>644.20000000000005</v>
      </c>
      <c r="L52" s="5">
        <f t="shared" si="1"/>
        <v>458.40000000000003</v>
      </c>
      <c r="M52" s="23">
        <f t="shared" si="2"/>
        <v>-28.841974542067689</v>
      </c>
      <c r="N52" s="33" t="s">
        <v>82</v>
      </c>
      <c r="P52" s="20"/>
      <c r="Q52" s="20"/>
      <c r="R52" s="8"/>
      <c r="T52" s="8"/>
      <c r="U52" s="8"/>
      <c r="V52" s="8"/>
      <c r="W52" s="83"/>
      <c r="X52" s="83"/>
      <c r="Y52" s="83"/>
      <c r="Z52" s="83"/>
    </row>
    <row r="53" spans="1:26">
      <c r="A53" s="3">
        <v>51</v>
      </c>
      <c r="B53" s="3" t="s">
        <v>53</v>
      </c>
      <c r="C53" s="3">
        <f>SUM(C3:C52)</f>
        <v>4891.4000000000005</v>
      </c>
      <c r="D53" s="3">
        <f t="shared" ref="D53:L53" si="5">SUM(D3:D52)</f>
        <v>7162.7000000000016</v>
      </c>
      <c r="E53" s="3">
        <f t="shared" si="5"/>
        <v>10528.700000000003</v>
      </c>
      <c r="F53" s="3">
        <f t="shared" si="5"/>
        <v>8890.1000000000022</v>
      </c>
      <c r="G53" s="3">
        <f t="shared" si="5"/>
        <v>10642.199999999997</v>
      </c>
      <c r="H53" s="3">
        <f t="shared" si="5"/>
        <v>13620.399999999996</v>
      </c>
      <c r="I53" s="3">
        <f t="shared" si="5"/>
        <v>8193.9000000000015</v>
      </c>
      <c r="J53" s="3">
        <f t="shared" si="5"/>
        <v>2492</v>
      </c>
      <c r="K53" s="3">
        <f t="shared" si="5"/>
        <v>34256.19999999999</v>
      </c>
      <c r="L53" s="3">
        <f t="shared" si="5"/>
        <v>32165.200000000001</v>
      </c>
      <c r="M53" s="23">
        <f>L53/K53*100-100</f>
        <v>-6.1040045305666979</v>
      </c>
      <c r="N53" s="33" t="s">
        <v>57</v>
      </c>
      <c r="O53" s="8"/>
      <c r="P53" s="20"/>
      <c r="Q53" s="20"/>
      <c r="R53" s="8"/>
      <c r="S53" s="8"/>
      <c r="T53" s="8"/>
      <c r="U53" s="8"/>
      <c r="V53" s="8"/>
      <c r="W53" s="17"/>
      <c r="X53" s="18"/>
    </row>
    <row r="54" spans="1:26">
      <c r="A54" s="3">
        <v>52</v>
      </c>
      <c r="B54" s="3" t="s">
        <v>54</v>
      </c>
      <c r="C54" s="5">
        <f>C53/50</f>
        <v>97.828000000000017</v>
      </c>
      <c r="D54" s="5">
        <f t="shared" ref="D54:J54" si="6">D53/50</f>
        <v>143.25400000000002</v>
      </c>
      <c r="E54" s="5">
        <f t="shared" si="6"/>
        <v>210.57400000000004</v>
      </c>
      <c r="F54" s="5">
        <f t="shared" si="6"/>
        <v>177.80200000000005</v>
      </c>
      <c r="G54" s="5">
        <f t="shared" si="6"/>
        <v>212.84399999999994</v>
      </c>
      <c r="H54" s="5">
        <f t="shared" si="6"/>
        <v>272.4079999999999</v>
      </c>
      <c r="I54" s="5">
        <f t="shared" si="6"/>
        <v>163.87800000000004</v>
      </c>
      <c r="J54" s="5">
        <f t="shared" si="6"/>
        <v>49.84</v>
      </c>
      <c r="K54" s="5">
        <f t="shared" si="0"/>
        <v>685.12400000000002</v>
      </c>
      <c r="L54" s="5">
        <f t="shared" si="1"/>
        <v>643.30399999999997</v>
      </c>
      <c r="M54" s="23">
        <f t="shared" ref="M54" si="7">L54/K54*100-100</f>
        <v>-6.1040045305667263</v>
      </c>
      <c r="N54" s="34" t="s">
        <v>57</v>
      </c>
      <c r="O54" s="11"/>
      <c r="P54" s="20"/>
      <c r="Q54" s="20"/>
      <c r="R54" s="8"/>
      <c r="S54" s="8"/>
      <c r="T54" s="8"/>
      <c r="U54" s="8"/>
      <c r="V54" s="8"/>
      <c r="W54" s="17"/>
      <c r="X54" s="18"/>
    </row>
    <row r="55" spans="1:26">
      <c r="P55" s="21"/>
      <c r="Q55" s="21"/>
      <c r="R55" s="22"/>
      <c r="S55" s="22"/>
      <c r="T55" s="8"/>
      <c r="W55" s="17"/>
      <c r="X55" s="18"/>
    </row>
    <row r="61" spans="1:26" ht="45">
      <c r="E61" s="27">
        <v>611</v>
      </c>
      <c r="F61" s="28" t="s">
        <v>122</v>
      </c>
      <c r="G61" s="28" t="s">
        <v>0</v>
      </c>
      <c r="H61" s="27">
        <v>141.80000000000001</v>
      </c>
    </row>
    <row r="62" spans="1:26" ht="30">
      <c r="E62" s="27">
        <v>622</v>
      </c>
      <c r="F62" s="28" t="s">
        <v>122</v>
      </c>
      <c r="G62" s="28" t="s">
        <v>1</v>
      </c>
      <c r="H62" s="27">
        <v>64.7</v>
      </c>
    </row>
    <row r="63" spans="1:26" ht="30">
      <c r="E63" s="27">
        <v>634</v>
      </c>
      <c r="F63" s="28" t="s">
        <v>122</v>
      </c>
      <c r="G63" s="28" t="s">
        <v>2</v>
      </c>
      <c r="H63" s="27">
        <v>104.8</v>
      </c>
    </row>
    <row r="64" spans="1:26" ht="30">
      <c r="E64" s="27">
        <v>645</v>
      </c>
      <c r="F64" s="28" t="s">
        <v>122</v>
      </c>
      <c r="G64" s="28" t="s">
        <v>3</v>
      </c>
      <c r="H64" s="27">
        <v>89.9</v>
      </c>
    </row>
    <row r="65" spans="5:8" ht="30">
      <c r="E65" s="27">
        <v>626</v>
      </c>
      <c r="F65" s="28" t="s">
        <v>122</v>
      </c>
      <c r="G65" s="28" t="s">
        <v>4</v>
      </c>
      <c r="H65" s="27">
        <v>100.3</v>
      </c>
    </row>
    <row r="66" spans="5:8" ht="30">
      <c r="E66" s="27">
        <v>632</v>
      </c>
      <c r="F66" s="28" t="s">
        <v>122</v>
      </c>
      <c r="G66" s="28" t="s">
        <v>5</v>
      </c>
      <c r="H66" s="27">
        <v>167.8</v>
      </c>
    </row>
    <row r="67" spans="5:8" ht="45">
      <c r="E67" s="27">
        <v>605</v>
      </c>
      <c r="F67" s="28" t="s">
        <v>122</v>
      </c>
      <c r="G67" s="28" t="s">
        <v>6</v>
      </c>
      <c r="H67" s="27">
        <v>105.9</v>
      </c>
    </row>
    <row r="68" spans="5:8" ht="30">
      <c r="E68" s="27">
        <v>624</v>
      </c>
      <c r="F68" s="28" t="s">
        <v>122</v>
      </c>
      <c r="G68" s="28" t="s">
        <v>7</v>
      </c>
      <c r="H68" s="27">
        <v>110.9</v>
      </c>
    </row>
    <row r="69" spans="5:8" ht="45">
      <c r="E69" s="27">
        <v>609</v>
      </c>
      <c r="F69" s="28" t="s">
        <v>122</v>
      </c>
      <c r="G69" s="28" t="s">
        <v>8</v>
      </c>
      <c r="H69" s="27">
        <v>111.2</v>
      </c>
    </row>
    <row r="70" spans="5:8" ht="45">
      <c r="E70" s="27">
        <v>612</v>
      </c>
      <c r="F70" s="28" t="s">
        <v>122</v>
      </c>
      <c r="G70" s="28" t="s">
        <v>9</v>
      </c>
      <c r="H70" s="27">
        <v>129.30000000000001</v>
      </c>
    </row>
    <row r="71" spans="5:8" ht="30">
      <c r="E71" s="27">
        <v>621</v>
      </c>
      <c r="F71" s="28" t="s">
        <v>122</v>
      </c>
      <c r="G71" s="28" t="s">
        <v>10</v>
      </c>
      <c r="H71" s="27">
        <v>75</v>
      </c>
    </row>
    <row r="72" spans="5:8" ht="30">
      <c r="E72" s="27">
        <v>631</v>
      </c>
      <c r="F72" s="28" t="s">
        <v>122</v>
      </c>
      <c r="G72" s="28" t="s">
        <v>11</v>
      </c>
      <c r="H72" s="27">
        <v>101.5</v>
      </c>
    </row>
    <row r="73" spans="5:8" ht="30">
      <c r="E73" s="27">
        <v>642</v>
      </c>
      <c r="F73" s="28" t="s">
        <v>122</v>
      </c>
      <c r="G73" s="28" t="s">
        <v>12</v>
      </c>
      <c r="H73" s="27">
        <v>78.8</v>
      </c>
    </row>
    <row r="74" spans="5:8" ht="45">
      <c r="E74" s="27">
        <v>643</v>
      </c>
      <c r="F74" s="28" t="s">
        <v>122</v>
      </c>
      <c r="G74" s="28" t="s">
        <v>13</v>
      </c>
      <c r="H74" s="27">
        <v>55.8</v>
      </c>
    </row>
    <row r="75" spans="5:8" ht="30">
      <c r="E75" s="27">
        <v>638</v>
      </c>
      <c r="F75" s="28" t="s">
        <v>122</v>
      </c>
      <c r="G75" s="28" t="s">
        <v>14</v>
      </c>
      <c r="H75" s="27">
        <v>31.2</v>
      </c>
    </row>
    <row r="76" spans="5:8" ht="45">
      <c r="E76" s="27">
        <v>608</v>
      </c>
      <c r="F76" s="28" t="s">
        <v>122</v>
      </c>
      <c r="G76" s="28" t="s">
        <v>15</v>
      </c>
      <c r="H76" s="27">
        <v>118.6</v>
      </c>
    </row>
    <row r="77" spans="5:8" ht="30">
      <c r="E77" s="27">
        <v>601</v>
      </c>
      <c r="F77" s="28" t="s">
        <v>122</v>
      </c>
      <c r="G77" s="28" t="s">
        <v>16</v>
      </c>
      <c r="H77" s="27">
        <v>106</v>
      </c>
    </row>
    <row r="78" spans="5:8" ht="30">
      <c r="E78" s="27">
        <v>648</v>
      </c>
      <c r="F78" s="28" t="s">
        <v>122</v>
      </c>
      <c r="G78" s="28" t="s">
        <v>17</v>
      </c>
      <c r="H78" s="27">
        <v>139.80000000000001</v>
      </c>
    </row>
    <row r="79" spans="5:8" ht="30">
      <c r="E79" s="27">
        <v>649</v>
      </c>
      <c r="F79" s="28" t="s">
        <v>122</v>
      </c>
      <c r="G79" s="28" t="s">
        <v>18</v>
      </c>
      <c r="H79" s="27">
        <v>54.9</v>
      </c>
    </row>
    <row r="80" spans="5:8" ht="45">
      <c r="E80" s="27">
        <v>606</v>
      </c>
      <c r="F80" s="28" t="s">
        <v>122</v>
      </c>
      <c r="G80" s="28" t="s">
        <v>76</v>
      </c>
      <c r="H80" s="27">
        <v>129</v>
      </c>
    </row>
    <row r="81" spans="5:8" ht="30">
      <c r="E81" s="27">
        <v>620</v>
      </c>
      <c r="F81" s="28" t="s">
        <v>122</v>
      </c>
      <c r="G81" s="28" t="s">
        <v>20</v>
      </c>
      <c r="H81" s="27">
        <v>24.3</v>
      </c>
    </row>
    <row r="82" spans="5:8" ht="30">
      <c r="E82" s="27">
        <v>636</v>
      </c>
      <c r="F82" s="28" t="s">
        <v>122</v>
      </c>
      <c r="G82" s="28" t="s">
        <v>21</v>
      </c>
      <c r="H82" s="27">
        <v>57.1</v>
      </c>
    </row>
    <row r="83" spans="5:8" ht="30">
      <c r="E83" s="27">
        <v>650</v>
      </c>
      <c r="F83" s="28" t="s">
        <v>122</v>
      </c>
      <c r="G83" s="28" t="s">
        <v>22</v>
      </c>
      <c r="H83" s="27">
        <v>9.8000000000000007</v>
      </c>
    </row>
    <row r="84" spans="5:8" ht="45">
      <c r="E84" s="27">
        <v>637</v>
      </c>
      <c r="F84" s="28" t="s">
        <v>122</v>
      </c>
      <c r="G84" s="28" t="s">
        <v>23</v>
      </c>
      <c r="H84" s="27">
        <v>62.4</v>
      </c>
    </row>
    <row r="85" spans="5:8" ht="30">
      <c r="E85" s="27">
        <v>647</v>
      </c>
      <c r="F85" s="28" t="s">
        <v>122</v>
      </c>
      <c r="G85" s="28" t="s">
        <v>24</v>
      </c>
      <c r="H85" s="27">
        <v>81.5</v>
      </c>
    </row>
    <row r="86" spans="5:8" ht="30">
      <c r="E86" s="27">
        <v>633</v>
      </c>
      <c r="F86" s="28" t="s">
        <v>122</v>
      </c>
      <c r="G86" s="28" t="s">
        <v>25</v>
      </c>
      <c r="H86" s="27">
        <v>99.6</v>
      </c>
    </row>
    <row r="87" spans="5:8" ht="30">
      <c r="E87" s="27">
        <v>630</v>
      </c>
      <c r="F87" s="28" t="s">
        <v>122</v>
      </c>
      <c r="G87" s="28" t="s">
        <v>26</v>
      </c>
      <c r="H87" s="27">
        <v>97.3</v>
      </c>
    </row>
    <row r="88" spans="5:8" ht="30">
      <c r="E88" s="27">
        <v>646</v>
      </c>
      <c r="F88" s="28" t="s">
        <v>122</v>
      </c>
      <c r="G88" s="28" t="s">
        <v>27</v>
      </c>
      <c r="H88" s="27">
        <v>107.2</v>
      </c>
    </row>
    <row r="89" spans="5:8" ht="30">
      <c r="E89" s="27">
        <v>625</v>
      </c>
      <c r="F89" s="28" t="s">
        <v>122</v>
      </c>
      <c r="G89" s="28" t="s">
        <v>28</v>
      </c>
      <c r="H89" s="27">
        <v>144.6</v>
      </c>
    </row>
    <row r="90" spans="5:8" ht="30">
      <c r="E90" s="27">
        <v>610</v>
      </c>
      <c r="F90" s="28" t="s">
        <v>122</v>
      </c>
      <c r="G90" s="28" t="s">
        <v>29</v>
      </c>
      <c r="H90" s="27">
        <v>160.9</v>
      </c>
    </row>
    <row r="91" spans="5:8" ht="30">
      <c r="E91" s="27">
        <v>635</v>
      </c>
      <c r="F91" s="28" t="s">
        <v>122</v>
      </c>
      <c r="G91" s="28" t="s">
        <v>30</v>
      </c>
      <c r="H91" s="27">
        <v>97.4</v>
      </c>
    </row>
    <row r="92" spans="5:8" ht="30">
      <c r="E92" s="27">
        <v>604</v>
      </c>
      <c r="F92" s="28" t="s">
        <v>122</v>
      </c>
      <c r="G92" s="28" t="s">
        <v>31</v>
      </c>
      <c r="H92" s="27">
        <v>86.7</v>
      </c>
    </row>
    <row r="93" spans="5:8" ht="30">
      <c r="E93" s="27">
        <v>641</v>
      </c>
      <c r="F93" s="28" t="s">
        <v>122</v>
      </c>
      <c r="G93" s="28" t="s">
        <v>32</v>
      </c>
      <c r="H93" s="27">
        <v>57.9</v>
      </c>
    </row>
    <row r="94" spans="5:8" ht="30">
      <c r="E94" s="27">
        <v>623</v>
      </c>
      <c r="F94" s="28" t="s">
        <v>122</v>
      </c>
      <c r="G94" s="28" t="s">
        <v>33</v>
      </c>
      <c r="H94" s="27">
        <v>152.4</v>
      </c>
    </row>
    <row r="95" spans="5:8" ht="30">
      <c r="E95" s="27">
        <v>639</v>
      </c>
      <c r="F95" s="28" t="s">
        <v>122</v>
      </c>
      <c r="G95" s="28" t="s">
        <v>34</v>
      </c>
      <c r="H95" s="27">
        <v>66.599999999999994</v>
      </c>
    </row>
    <row r="96" spans="5:8" ht="45">
      <c r="E96" s="27">
        <v>629</v>
      </c>
      <c r="F96" s="28" t="s">
        <v>122</v>
      </c>
      <c r="G96" s="28" t="s">
        <v>35</v>
      </c>
      <c r="H96" s="27">
        <v>66.099999999999994</v>
      </c>
    </row>
    <row r="97" spans="5:8" ht="30">
      <c r="E97" s="27">
        <v>644</v>
      </c>
      <c r="F97" s="28" t="s">
        <v>122</v>
      </c>
      <c r="G97" s="28" t="s">
        <v>36</v>
      </c>
      <c r="H97" s="27">
        <v>81.400000000000006</v>
      </c>
    </row>
    <row r="98" spans="5:8" ht="45">
      <c r="E98" s="27">
        <v>640</v>
      </c>
      <c r="F98" s="28" t="s">
        <v>122</v>
      </c>
      <c r="G98" s="28" t="s">
        <v>37</v>
      </c>
      <c r="H98" s="27">
        <v>54.2</v>
      </c>
    </row>
    <row r="99" spans="5:8" ht="45">
      <c r="E99" s="27">
        <v>618</v>
      </c>
      <c r="F99" s="28" t="s">
        <v>122</v>
      </c>
      <c r="G99" s="28" t="s">
        <v>38</v>
      </c>
      <c r="H99" s="27">
        <v>62.4</v>
      </c>
    </row>
    <row r="100" spans="5:8" ht="45">
      <c r="E100" s="27">
        <v>603</v>
      </c>
      <c r="F100" s="28" t="s">
        <v>122</v>
      </c>
      <c r="G100" s="28" t="s">
        <v>39</v>
      </c>
      <c r="H100" s="27">
        <v>230.2</v>
      </c>
    </row>
    <row r="101" spans="5:8" ht="45">
      <c r="E101" s="27">
        <v>615</v>
      </c>
      <c r="F101" s="28" t="s">
        <v>122</v>
      </c>
      <c r="G101" s="28" t="s">
        <v>40</v>
      </c>
      <c r="H101" s="27">
        <v>101.2</v>
      </c>
    </row>
    <row r="102" spans="5:8" ht="45">
      <c r="E102" s="27">
        <v>619</v>
      </c>
      <c r="F102" s="28" t="s">
        <v>122</v>
      </c>
      <c r="G102" s="28" t="s">
        <v>41</v>
      </c>
      <c r="H102" s="27">
        <v>81.900000000000006</v>
      </c>
    </row>
    <row r="103" spans="5:8" ht="30">
      <c r="E103" s="27">
        <v>613</v>
      </c>
      <c r="F103" s="28" t="s">
        <v>122</v>
      </c>
      <c r="G103" s="28" t="s">
        <v>42</v>
      </c>
      <c r="H103" s="27">
        <v>127.5</v>
      </c>
    </row>
    <row r="104" spans="5:8" ht="30">
      <c r="E104" s="27">
        <v>627</v>
      </c>
      <c r="F104" s="28" t="s">
        <v>122</v>
      </c>
      <c r="G104" s="28" t="s">
        <v>43</v>
      </c>
      <c r="H104" s="27">
        <v>49.7</v>
      </c>
    </row>
    <row r="105" spans="5:8" ht="30">
      <c r="E105" s="27">
        <v>602</v>
      </c>
      <c r="F105" s="28" t="s">
        <v>122</v>
      </c>
      <c r="G105" s="28" t="s">
        <v>44</v>
      </c>
      <c r="H105" s="27">
        <v>130</v>
      </c>
    </row>
    <row r="106" spans="5:8" ht="30">
      <c r="E106" s="27">
        <v>607</v>
      </c>
      <c r="F106" s="28" t="s">
        <v>122</v>
      </c>
      <c r="G106" s="28" t="s">
        <v>45</v>
      </c>
      <c r="H106" s="27">
        <v>109.1</v>
      </c>
    </row>
    <row r="107" spans="5:8" ht="45">
      <c r="E107" s="27">
        <v>616</v>
      </c>
      <c r="F107" s="28" t="s">
        <v>122</v>
      </c>
      <c r="G107" s="28" t="s">
        <v>46</v>
      </c>
      <c r="H107" s="27">
        <v>162.30000000000001</v>
      </c>
    </row>
    <row r="108" spans="5:8" ht="45">
      <c r="E108" s="27">
        <v>617</v>
      </c>
      <c r="F108" s="28" t="s">
        <v>122</v>
      </c>
      <c r="G108" s="28" t="s">
        <v>47</v>
      </c>
      <c r="H108" s="27">
        <v>114.2</v>
      </c>
    </row>
    <row r="109" spans="5:8" ht="30">
      <c r="E109" s="27">
        <v>614</v>
      </c>
      <c r="F109" s="28" t="s">
        <v>122</v>
      </c>
      <c r="G109" s="28" t="s">
        <v>48</v>
      </c>
      <c r="H109" s="27">
        <v>110.5</v>
      </c>
    </row>
    <row r="110" spans="5:8" ht="30">
      <c r="E110" s="27">
        <v>628</v>
      </c>
      <c r="F110" s="28" t="s">
        <v>122</v>
      </c>
      <c r="G110" s="28" t="s">
        <v>49</v>
      </c>
      <c r="H110" s="27">
        <v>87.5</v>
      </c>
    </row>
  </sheetData>
  <autoFilter ref="A2:X54">
    <filterColumn colId="8"/>
    <filterColumn colId="9"/>
    <filterColumn colId="15" showButton="0"/>
  </autoFilter>
  <mergeCells count="19">
    <mergeCell ref="U28:V28"/>
    <mergeCell ref="P4:Q4"/>
    <mergeCell ref="P5:Q5"/>
    <mergeCell ref="P6:Q6"/>
    <mergeCell ref="P7:Q7"/>
    <mergeCell ref="T9:U9"/>
    <mergeCell ref="T10:U10"/>
    <mergeCell ref="P3:Q3"/>
    <mergeCell ref="A1:A2"/>
    <mergeCell ref="B1:B2"/>
    <mergeCell ref="C1:D1"/>
    <mergeCell ref="E1:F1"/>
    <mergeCell ref="G1:H1"/>
    <mergeCell ref="I1:J1"/>
    <mergeCell ref="K1:L1"/>
    <mergeCell ref="M1:M2"/>
    <mergeCell ref="N1:N2"/>
    <mergeCell ref="P1:Q1"/>
    <mergeCell ref="P2:Q2"/>
  </mergeCells>
  <printOptions horizontalCentered="1"/>
  <pageMargins left="0.25" right="0.25" top="0.5" bottom="0.5" header="0.3" footer="0.3"/>
  <pageSetup paperSize="9" scale="95" orientation="portrait" verticalDpi="300" r:id="rId1"/>
  <headerFooter>
    <oddHeader>&amp;C&amp;12INTEGRATED RAINFALL FOR THE YEAR,2016-17 (in mm)</oddHeader>
  </headerFooter>
  <colBreaks count="1" manualBreakCount="1">
    <brk id="14" max="53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K54"/>
  <sheetViews>
    <sheetView view="pageBreakPreview" zoomScaleSheetLayoutView="100" workbookViewId="0">
      <pane xSplit="2" ySplit="2" topLeftCell="C27" activePane="bottomRight" state="frozen"/>
      <selection pane="topRight" activeCell="C1" sqref="C1"/>
      <selection pane="bottomLeft" activeCell="A3" sqref="A3"/>
      <selection pane="bottomRight" activeCell="H3" sqref="H3:H52"/>
    </sheetView>
  </sheetViews>
  <sheetFormatPr defaultColWidth="9.28515625" defaultRowHeight="15"/>
  <cols>
    <col min="1" max="1" width="4.28515625" style="52" customWidth="1"/>
    <col min="2" max="2" width="13.7109375" style="52" customWidth="1"/>
    <col min="3" max="3" width="7.28515625" style="52" customWidth="1"/>
    <col min="4" max="4" width="7" style="52" customWidth="1"/>
    <col min="5" max="6" width="6.7109375" style="52" customWidth="1"/>
    <col min="7" max="8" width="7" style="52" customWidth="1"/>
    <col min="9" max="9" width="6.7109375" style="52" customWidth="1"/>
    <col min="10" max="10" width="8.28515625" style="76" customWidth="1"/>
    <col min="11" max="11" width="14.5703125" style="52" customWidth="1"/>
    <col min="12" max="16384" width="9.28515625" style="52"/>
  </cols>
  <sheetData>
    <row r="1" spans="1:11" ht="15" customHeight="1">
      <c r="A1" s="260" t="s">
        <v>70</v>
      </c>
      <c r="B1" s="260" t="s">
        <v>51</v>
      </c>
      <c r="C1" s="260" t="s">
        <v>104</v>
      </c>
      <c r="D1" s="260"/>
      <c r="E1" s="260" t="s">
        <v>105</v>
      </c>
      <c r="F1" s="260"/>
      <c r="G1" s="260" t="s">
        <v>52</v>
      </c>
      <c r="H1" s="260"/>
      <c r="I1" s="260" t="s">
        <v>89</v>
      </c>
      <c r="J1" s="261" t="s">
        <v>55</v>
      </c>
    </row>
    <row r="2" spans="1:11" s="59" customFormat="1" ht="25.5">
      <c r="A2" s="260"/>
      <c r="B2" s="260"/>
      <c r="C2" s="57" t="s">
        <v>57</v>
      </c>
      <c r="D2" s="57" t="s">
        <v>61</v>
      </c>
      <c r="E2" s="57" t="s">
        <v>57</v>
      </c>
      <c r="F2" s="57" t="s">
        <v>61</v>
      </c>
      <c r="G2" s="57" t="s">
        <v>57</v>
      </c>
      <c r="H2" s="57" t="s">
        <v>61</v>
      </c>
      <c r="I2" s="260"/>
      <c r="J2" s="261"/>
    </row>
    <row r="3" spans="1:11">
      <c r="A3" s="47">
        <v>1</v>
      </c>
      <c r="B3" s="48" t="s">
        <v>0</v>
      </c>
      <c r="C3" s="83">
        <v>5.3</v>
      </c>
      <c r="D3" s="26">
        <v>0</v>
      </c>
      <c r="E3" s="83">
        <v>6.7</v>
      </c>
      <c r="F3" s="26">
        <v>0</v>
      </c>
      <c r="G3" s="53">
        <f>C3+E3</f>
        <v>12</v>
      </c>
      <c r="H3" s="53">
        <f>D3+F3</f>
        <v>0</v>
      </c>
      <c r="I3" s="53">
        <f>H3/G3*100-100</f>
        <v>-100</v>
      </c>
      <c r="J3" s="53" t="s">
        <v>106</v>
      </c>
      <c r="K3" s="82"/>
    </row>
    <row r="4" spans="1:11">
      <c r="A4" s="47">
        <v>2</v>
      </c>
      <c r="B4" s="48" t="s">
        <v>1</v>
      </c>
      <c r="C4" s="83">
        <v>9.4</v>
      </c>
      <c r="D4" s="26">
        <v>0</v>
      </c>
      <c r="E4" s="83">
        <v>4.9000000000000004</v>
      </c>
      <c r="F4" s="26">
        <v>0</v>
      </c>
      <c r="G4" s="53">
        <f t="shared" ref="G4:G52" si="0">C4+E4</f>
        <v>14.3</v>
      </c>
      <c r="H4" s="53">
        <f t="shared" ref="H4:H52" si="1">D4+F4</f>
        <v>0</v>
      </c>
      <c r="I4" s="53">
        <f t="shared" ref="I4:I54" si="2">H4/G4*100-100</f>
        <v>-100</v>
      </c>
      <c r="J4" s="53" t="s">
        <v>106</v>
      </c>
      <c r="K4" s="82"/>
    </row>
    <row r="5" spans="1:11">
      <c r="A5" s="47">
        <v>3</v>
      </c>
      <c r="B5" s="48" t="s">
        <v>2</v>
      </c>
      <c r="C5" s="83">
        <v>9.8000000000000007</v>
      </c>
      <c r="D5" s="26">
        <v>0</v>
      </c>
      <c r="E5" s="83">
        <v>5.9</v>
      </c>
      <c r="F5" s="26">
        <v>0</v>
      </c>
      <c r="G5" s="53">
        <f t="shared" si="0"/>
        <v>15.700000000000001</v>
      </c>
      <c r="H5" s="53">
        <f t="shared" si="1"/>
        <v>0</v>
      </c>
      <c r="I5" s="53">
        <f t="shared" si="2"/>
        <v>-100</v>
      </c>
      <c r="J5" s="53" t="s">
        <v>106</v>
      </c>
      <c r="K5" s="82"/>
    </row>
    <row r="6" spans="1:11" ht="15" customHeight="1">
      <c r="A6" s="47">
        <v>4</v>
      </c>
      <c r="B6" s="48" t="s">
        <v>3</v>
      </c>
      <c r="C6" s="83">
        <v>6.8</v>
      </c>
      <c r="D6" s="26">
        <v>0</v>
      </c>
      <c r="E6" s="83">
        <v>12.1</v>
      </c>
      <c r="F6" s="26">
        <v>0</v>
      </c>
      <c r="G6" s="53">
        <f t="shared" si="0"/>
        <v>18.899999999999999</v>
      </c>
      <c r="H6" s="53">
        <f t="shared" si="1"/>
        <v>0</v>
      </c>
      <c r="I6" s="53">
        <f t="shared" si="2"/>
        <v>-100</v>
      </c>
      <c r="J6" s="53" t="s">
        <v>106</v>
      </c>
      <c r="K6" s="82"/>
    </row>
    <row r="7" spans="1:11" ht="15" customHeight="1">
      <c r="A7" s="47">
        <v>5</v>
      </c>
      <c r="B7" s="48" t="s">
        <v>4</v>
      </c>
      <c r="C7" s="83">
        <v>10.7</v>
      </c>
      <c r="D7" s="26">
        <v>0</v>
      </c>
      <c r="E7" s="83">
        <v>7</v>
      </c>
      <c r="F7" s="26">
        <v>0</v>
      </c>
      <c r="G7" s="53">
        <f t="shared" si="0"/>
        <v>17.7</v>
      </c>
      <c r="H7" s="53">
        <f t="shared" si="1"/>
        <v>0</v>
      </c>
      <c r="I7" s="53">
        <f t="shared" si="2"/>
        <v>-100</v>
      </c>
      <c r="J7" s="53" t="s">
        <v>106</v>
      </c>
      <c r="K7" s="82"/>
    </row>
    <row r="8" spans="1:11" ht="15" customHeight="1">
      <c r="A8" s="47">
        <v>6</v>
      </c>
      <c r="B8" s="48" t="s">
        <v>5</v>
      </c>
      <c r="C8" s="83">
        <v>6.2</v>
      </c>
      <c r="D8" s="26">
        <v>0</v>
      </c>
      <c r="E8" s="83">
        <v>29.5</v>
      </c>
      <c r="F8" s="26">
        <v>0</v>
      </c>
      <c r="G8" s="53">
        <f t="shared" si="0"/>
        <v>35.700000000000003</v>
      </c>
      <c r="H8" s="53">
        <f t="shared" si="1"/>
        <v>0</v>
      </c>
      <c r="I8" s="53">
        <f t="shared" si="2"/>
        <v>-100</v>
      </c>
      <c r="J8" s="53" t="s">
        <v>106</v>
      </c>
      <c r="K8" s="82"/>
    </row>
    <row r="9" spans="1:11" ht="15" customHeight="1">
      <c r="A9" s="47">
        <v>7</v>
      </c>
      <c r="B9" s="48" t="s">
        <v>6</v>
      </c>
      <c r="C9" s="83">
        <v>15.8</v>
      </c>
      <c r="D9" s="26">
        <v>0</v>
      </c>
      <c r="E9" s="83">
        <v>4.4000000000000004</v>
      </c>
      <c r="F9" s="26">
        <v>0</v>
      </c>
      <c r="G9" s="53">
        <f t="shared" si="0"/>
        <v>20.200000000000003</v>
      </c>
      <c r="H9" s="53">
        <f t="shared" si="1"/>
        <v>0</v>
      </c>
      <c r="I9" s="53">
        <f t="shared" si="2"/>
        <v>-100</v>
      </c>
      <c r="J9" s="53" t="s">
        <v>106</v>
      </c>
      <c r="K9" s="82"/>
    </row>
    <row r="10" spans="1:11" ht="15" customHeight="1">
      <c r="A10" s="47">
        <v>8</v>
      </c>
      <c r="B10" s="48" t="s">
        <v>7</v>
      </c>
      <c r="C10" s="83">
        <v>6.7</v>
      </c>
      <c r="D10" s="26">
        <v>0</v>
      </c>
      <c r="E10" s="83">
        <v>8.1</v>
      </c>
      <c r="F10" s="26">
        <v>0</v>
      </c>
      <c r="G10" s="53">
        <f t="shared" si="0"/>
        <v>14.8</v>
      </c>
      <c r="H10" s="53">
        <f t="shared" si="1"/>
        <v>0</v>
      </c>
      <c r="I10" s="53">
        <f t="shared" si="2"/>
        <v>-100</v>
      </c>
      <c r="J10" s="53" t="s">
        <v>106</v>
      </c>
      <c r="K10" s="82"/>
    </row>
    <row r="11" spans="1:11" ht="15" customHeight="1">
      <c r="A11" s="47">
        <v>9</v>
      </c>
      <c r="B11" s="48" t="s">
        <v>8</v>
      </c>
      <c r="C11" s="83">
        <v>9.5</v>
      </c>
      <c r="D11" s="26">
        <v>0</v>
      </c>
      <c r="E11" s="83">
        <v>2.7</v>
      </c>
      <c r="F11" s="26">
        <v>0</v>
      </c>
      <c r="G11" s="53">
        <f t="shared" si="0"/>
        <v>12.2</v>
      </c>
      <c r="H11" s="53">
        <f t="shared" si="1"/>
        <v>0</v>
      </c>
      <c r="I11" s="53">
        <f t="shared" si="2"/>
        <v>-100</v>
      </c>
      <c r="J11" s="53" t="s">
        <v>106</v>
      </c>
      <c r="K11" s="82"/>
    </row>
    <row r="12" spans="1:11" ht="15" customHeight="1">
      <c r="A12" s="47">
        <v>10</v>
      </c>
      <c r="B12" s="48" t="s">
        <v>9</v>
      </c>
      <c r="C12" s="83">
        <v>3.4</v>
      </c>
      <c r="D12" s="26">
        <v>0</v>
      </c>
      <c r="E12" s="83">
        <v>6.3</v>
      </c>
      <c r="F12" s="26">
        <v>0</v>
      </c>
      <c r="G12" s="53">
        <f t="shared" si="0"/>
        <v>9.6999999999999993</v>
      </c>
      <c r="H12" s="53">
        <f t="shared" si="1"/>
        <v>0</v>
      </c>
      <c r="I12" s="53">
        <f t="shared" si="2"/>
        <v>-100</v>
      </c>
      <c r="J12" s="53" t="s">
        <v>106</v>
      </c>
      <c r="K12" s="82"/>
    </row>
    <row r="13" spans="1:11" ht="15" customHeight="1">
      <c r="A13" s="47">
        <v>11</v>
      </c>
      <c r="B13" s="48" t="s">
        <v>10</v>
      </c>
      <c r="C13" s="83">
        <v>8.1999999999999993</v>
      </c>
      <c r="D13" s="26">
        <v>0</v>
      </c>
      <c r="E13" s="83">
        <v>7.8</v>
      </c>
      <c r="F13" s="26">
        <v>0</v>
      </c>
      <c r="G13" s="53">
        <f t="shared" si="0"/>
        <v>16</v>
      </c>
      <c r="H13" s="53">
        <f t="shared" si="1"/>
        <v>0</v>
      </c>
      <c r="I13" s="53">
        <f t="shared" si="2"/>
        <v>-100</v>
      </c>
      <c r="J13" s="53" t="s">
        <v>106</v>
      </c>
      <c r="K13" s="82"/>
    </row>
    <row r="14" spans="1:11" ht="15" customHeight="1">
      <c r="A14" s="47">
        <v>12</v>
      </c>
      <c r="B14" s="48" t="s">
        <v>11</v>
      </c>
      <c r="C14" s="83">
        <v>2.6</v>
      </c>
      <c r="D14" s="26">
        <v>0</v>
      </c>
      <c r="E14" s="83">
        <v>21.1</v>
      </c>
      <c r="F14" s="26">
        <v>0</v>
      </c>
      <c r="G14" s="53">
        <f t="shared" si="0"/>
        <v>23.700000000000003</v>
      </c>
      <c r="H14" s="53">
        <f t="shared" si="1"/>
        <v>0</v>
      </c>
      <c r="I14" s="53">
        <f t="shared" si="2"/>
        <v>-100</v>
      </c>
      <c r="J14" s="53" t="s">
        <v>106</v>
      </c>
      <c r="K14" s="82"/>
    </row>
    <row r="15" spans="1:11" ht="15" customHeight="1">
      <c r="A15" s="47">
        <v>13</v>
      </c>
      <c r="B15" s="48" t="s">
        <v>12</v>
      </c>
      <c r="C15" s="83">
        <v>5.7</v>
      </c>
      <c r="D15" s="26">
        <v>0</v>
      </c>
      <c r="E15" s="83">
        <v>8</v>
      </c>
      <c r="F15" s="26">
        <v>0</v>
      </c>
      <c r="G15" s="53">
        <f t="shared" si="0"/>
        <v>13.7</v>
      </c>
      <c r="H15" s="53">
        <f t="shared" si="1"/>
        <v>0</v>
      </c>
      <c r="I15" s="53">
        <f t="shared" si="2"/>
        <v>-100</v>
      </c>
      <c r="J15" s="53" t="s">
        <v>106</v>
      </c>
      <c r="K15" s="82"/>
    </row>
    <row r="16" spans="1:11">
      <c r="A16" s="47">
        <v>14</v>
      </c>
      <c r="B16" s="48" t="s">
        <v>13</v>
      </c>
      <c r="C16" s="83">
        <v>5.5</v>
      </c>
      <c r="D16" s="26">
        <v>0</v>
      </c>
      <c r="E16" s="83">
        <v>8</v>
      </c>
      <c r="F16" s="26">
        <v>0</v>
      </c>
      <c r="G16" s="53">
        <f t="shared" si="0"/>
        <v>13.5</v>
      </c>
      <c r="H16" s="53">
        <f t="shared" si="1"/>
        <v>0</v>
      </c>
      <c r="I16" s="53">
        <f t="shared" si="2"/>
        <v>-100</v>
      </c>
      <c r="J16" s="53" t="s">
        <v>106</v>
      </c>
      <c r="K16" s="82"/>
    </row>
    <row r="17" spans="1:11" ht="15" customHeight="1">
      <c r="A17" s="47">
        <v>15</v>
      </c>
      <c r="B17" s="48" t="s">
        <v>14</v>
      </c>
      <c r="C17" s="83">
        <v>7.9</v>
      </c>
      <c r="D17" s="26">
        <v>0</v>
      </c>
      <c r="E17" s="83">
        <v>12.5</v>
      </c>
      <c r="F17" s="26">
        <v>0</v>
      </c>
      <c r="G17" s="53">
        <f t="shared" si="0"/>
        <v>20.399999999999999</v>
      </c>
      <c r="H17" s="53">
        <f t="shared" si="1"/>
        <v>0</v>
      </c>
      <c r="I17" s="53">
        <f t="shared" si="2"/>
        <v>-100</v>
      </c>
      <c r="J17" s="53" t="s">
        <v>106</v>
      </c>
      <c r="K17" s="82"/>
    </row>
    <row r="18" spans="1:11" ht="12.75" customHeight="1">
      <c r="A18" s="47">
        <v>16</v>
      </c>
      <c r="B18" s="48" t="s">
        <v>15</v>
      </c>
      <c r="C18" s="83">
        <v>10.8</v>
      </c>
      <c r="D18" s="26">
        <v>0</v>
      </c>
      <c r="E18" s="83">
        <v>3.5</v>
      </c>
      <c r="F18" s="26">
        <v>0</v>
      </c>
      <c r="G18" s="53">
        <f t="shared" si="0"/>
        <v>14.3</v>
      </c>
      <c r="H18" s="53">
        <f t="shared" si="1"/>
        <v>0</v>
      </c>
      <c r="I18" s="53">
        <f t="shared" si="2"/>
        <v>-100</v>
      </c>
      <c r="J18" s="53" t="s">
        <v>106</v>
      </c>
      <c r="K18" s="82"/>
    </row>
    <row r="19" spans="1:11" ht="15" customHeight="1">
      <c r="A19" s="47">
        <v>17</v>
      </c>
      <c r="B19" s="48" t="s">
        <v>16</v>
      </c>
      <c r="C19" s="83">
        <v>7.9</v>
      </c>
      <c r="D19" s="26">
        <v>0</v>
      </c>
      <c r="E19" s="83">
        <v>4</v>
      </c>
      <c r="F19" s="26">
        <v>0</v>
      </c>
      <c r="G19" s="53">
        <f t="shared" si="0"/>
        <v>11.9</v>
      </c>
      <c r="H19" s="53">
        <f t="shared" si="1"/>
        <v>0</v>
      </c>
      <c r="I19" s="53">
        <f t="shared" si="2"/>
        <v>-100</v>
      </c>
      <c r="J19" s="53" t="s">
        <v>106</v>
      </c>
      <c r="K19" s="82"/>
    </row>
    <row r="20" spans="1:11" ht="15" customHeight="1">
      <c r="A20" s="47">
        <v>18</v>
      </c>
      <c r="B20" s="48" t="s">
        <v>17</v>
      </c>
      <c r="C20" s="83">
        <v>11.6</v>
      </c>
      <c r="D20" s="26">
        <v>0</v>
      </c>
      <c r="E20" s="83">
        <v>3.9</v>
      </c>
      <c r="F20" s="26">
        <v>0</v>
      </c>
      <c r="G20" s="53">
        <f t="shared" si="0"/>
        <v>15.5</v>
      </c>
      <c r="H20" s="53">
        <f t="shared" si="1"/>
        <v>0</v>
      </c>
      <c r="I20" s="53">
        <f t="shared" si="2"/>
        <v>-100</v>
      </c>
      <c r="J20" s="53" t="s">
        <v>106</v>
      </c>
      <c r="K20" s="82"/>
    </row>
    <row r="21" spans="1:11">
      <c r="A21" s="47">
        <v>19</v>
      </c>
      <c r="B21" s="48" t="s">
        <v>18</v>
      </c>
      <c r="C21" s="83">
        <v>7.6</v>
      </c>
      <c r="D21" s="26">
        <v>0</v>
      </c>
      <c r="E21" s="83">
        <v>10.4</v>
      </c>
      <c r="F21" s="26">
        <v>0</v>
      </c>
      <c r="G21" s="53">
        <f t="shared" si="0"/>
        <v>18</v>
      </c>
      <c r="H21" s="53">
        <f t="shared" si="1"/>
        <v>0</v>
      </c>
      <c r="I21" s="53">
        <f t="shared" si="2"/>
        <v>-100</v>
      </c>
      <c r="J21" s="53" t="s">
        <v>106</v>
      </c>
      <c r="K21" s="82"/>
    </row>
    <row r="22" spans="1:11" ht="15" customHeight="1">
      <c r="A22" s="47">
        <v>20</v>
      </c>
      <c r="B22" s="48" t="s">
        <v>19</v>
      </c>
      <c r="C22" s="83">
        <v>17.3</v>
      </c>
      <c r="D22" s="26">
        <v>0</v>
      </c>
      <c r="E22" s="83">
        <v>3.6</v>
      </c>
      <c r="F22" s="26">
        <v>0</v>
      </c>
      <c r="G22" s="53">
        <f t="shared" si="0"/>
        <v>20.900000000000002</v>
      </c>
      <c r="H22" s="53">
        <f t="shared" si="1"/>
        <v>0</v>
      </c>
      <c r="I22" s="53">
        <f t="shared" si="2"/>
        <v>-100</v>
      </c>
      <c r="J22" s="53" t="s">
        <v>106</v>
      </c>
      <c r="K22" s="82"/>
    </row>
    <row r="23" spans="1:11">
      <c r="A23" s="47">
        <v>21</v>
      </c>
      <c r="B23" s="48" t="s">
        <v>20</v>
      </c>
      <c r="C23" s="83">
        <v>7</v>
      </c>
      <c r="D23" s="26">
        <v>0</v>
      </c>
      <c r="E23" s="83">
        <v>7.6</v>
      </c>
      <c r="F23" s="26">
        <v>0</v>
      </c>
      <c r="G23" s="53">
        <f t="shared" si="0"/>
        <v>14.6</v>
      </c>
      <c r="H23" s="53">
        <f t="shared" si="1"/>
        <v>0</v>
      </c>
      <c r="I23" s="53">
        <f t="shared" si="2"/>
        <v>-100</v>
      </c>
      <c r="J23" s="53" t="s">
        <v>106</v>
      </c>
      <c r="K23" s="82"/>
    </row>
    <row r="24" spans="1:11">
      <c r="A24" s="47">
        <v>22</v>
      </c>
      <c r="B24" s="48" t="s">
        <v>21</v>
      </c>
      <c r="C24" s="83">
        <v>7.1</v>
      </c>
      <c r="D24" s="26">
        <v>0</v>
      </c>
      <c r="E24" s="83">
        <v>7.2</v>
      </c>
      <c r="F24" s="26">
        <v>0</v>
      </c>
      <c r="G24" s="53">
        <f t="shared" si="0"/>
        <v>14.3</v>
      </c>
      <c r="H24" s="53">
        <f t="shared" si="1"/>
        <v>0</v>
      </c>
      <c r="I24" s="53">
        <f t="shared" si="2"/>
        <v>-100</v>
      </c>
      <c r="J24" s="53" t="s">
        <v>106</v>
      </c>
      <c r="K24" s="82"/>
    </row>
    <row r="25" spans="1:11">
      <c r="A25" s="47">
        <v>23</v>
      </c>
      <c r="B25" s="48" t="s">
        <v>22</v>
      </c>
      <c r="C25" s="83">
        <v>5.4</v>
      </c>
      <c r="D25" s="26">
        <v>0</v>
      </c>
      <c r="E25" s="83">
        <v>11.6</v>
      </c>
      <c r="F25" s="26">
        <v>0</v>
      </c>
      <c r="G25" s="53">
        <f t="shared" si="0"/>
        <v>17</v>
      </c>
      <c r="H25" s="53">
        <f t="shared" si="1"/>
        <v>0</v>
      </c>
      <c r="I25" s="53">
        <f t="shared" si="2"/>
        <v>-100</v>
      </c>
      <c r="J25" s="53" t="s">
        <v>106</v>
      </c>
      <c r="K25" s="82"/>
    </row>
    <row r="26" spans="1:11">
      <c r="A26" s="47">
        <v>24</v>
      </c>
      <c r="B26" s="48" t="s">
        <v>23</v>
      </c>
      <c r="C26" s="83">
        <v>9.6</v>
      </c>
      <c r="D26" s="26">
        <v>0</v>
      </c>
      <c r="E26" s="83">
        <v>12.4</v>
      </c>
      <c r="F26" s="26">
        <v>0</v>
      </c>
      <c r="G26" s="53">
        <f t="shared" si="0"/>
        <v>22</v>
      </c>
      <c r="H26" s="53">
        <f t="shared" si="1"/>
        <v>0</v>
      </c>
      <c r="I26" s="53">
        <f t="shared" si="2"/>
        <v>-100</v>
      </c>
      <c r="J26" s="53" t="s">
        <v>106</v>
      </c>
      <c r="K26" s="82"/>
    </row>
    <row r="27" spans="1:11">
      <c r="A27" s="47">
        <v>25</v>
      </c>
      <c r="B27" s="48" t="s">
        <v>24</v>
      </c>
      <c r="C27" s="83">
        <v>4.4000000000000004</v>
      </c>
      <c r="D27" s="26">
        <v>0</v>
      </c>
      <c r="E27" s="83">
        <v>6.2</v>
      </c>
      <c r="F27" s="26">
        <v>0</v>
      </c>
      <c r="G27" s="53">
        <f t="shared" si="0"/>
        <v>10.600000000000001</v>
      </c>
      <c r="H27" s="53">
        <f t="shared" si="1"/>
        <v>0</v>
      </c>
      <c r="I27" s="53">
        <f t="shared" si="2"/>
        <v>-100</v>
      </c>
      <c r="J27" s="53" t="s">
        <v>106</v>
      </c>
      <c r="K27" s="82"/>
    </row>
    <row r="28" spans="1:11">
      <c r="A28" s="47">
        <v>26</v>
      </c>
      <c r="B28" s="48" t="s">
        <v>25</v>
      </c>
      <c r="C28" s="83">
        <v>7.9</v>
      </c>
      <c r="D28" s="26">
        <v>0</v>
      </c>
      <c r="E28" s="83">
        <v>5.9</v>
      </c>
      <c r="F28" s="26">
        <v>0</v>
      </c>
      <c r="G28" s="53">
        <f t="shared" si="0"/>
        <v>13.8</v>
      </c>
      <c r="H28" s="53">
        <f t="shared" si="1"/>
        <v>0</v>
      </c>
      <c r="I28" s="53">
        <f t="shared" si="2"/>
        <v>-100</v>
      </c>
      <c r="J28" s="53" t="s">
        <v>106</v>
      </c>
      <c r="K28" s="82"/>
    </row>
    <row r="29" spans="1:11">
      <c r="A29" s="47">
        <v>27</v>
      </c>
      <c r="B29" s="48" t="s">
        <v>26</v>
      </c>
      <c r="C29" s="83">
        <v>2.1</v>
      </c>
      <c r="D29" s="26">
        <v>0</v>
      </c>
      <c r="E29" s="83">
        <v>18.5</v>
      </c>
      <c r="F29" s="26">
        <v>0</v>
      </c>
      <c r="G29" s="53">
        <f t="shared" si="0"/>
        <v>20.6</v>
      </c>
      <c r="H29" s="53">
        <f t="shared" si="1"/>
        <v>0</v>
      </c>
      <c r="I29" s="53">
        <f t="shared" si="2"/>
        <v>-100</v>
      </c>
      <c r="J29" s="53" t="s">
        <v>106</v>
      </c>
      <c r="K29" s="82"/>
    </row>
    <row r="30" spans="1:11">
      <c r="A30" s="47">
        <v>28</v>
      </c>
      <c r="B30" s="48" t="s">
        <v>27</v>
      </c>
      <c r="C30" s="83">
        <v>11.6</v>
      </c>
      <c r="D30" s="26">
        <v>0</v>
      </c>
      <c r="E30" s="83">
        <v>3.9</v>
      </c>
      <c r="F30" s="26">
        <v>0</v>
      </c>
      <c r="G30" s="53">
        <f t="shared" si="0"/>
        <v>15.5</v>
      </c>
      <c r="H30" s="53">
        <f t="shared" si="1"/>
        <v>0</v>
      </c>
      <c r="I30" s="53">
        <f t="shared" si="2"/>
        <v>-100</v>
      </c>
      <c r="J30" s="53" t="s">
        <v>106</v>
      </c>
      <c r="K30" s="82"/>
    </row>
    <row r="31" spans="1:11">
      <c r="A31" s="47">
        <v>29</v>
      </c>
      <c r="B31" s="48" t="s">
        <v>28</v>
      </c>
      <c r="C31" s="83">
        <v>10.8</v>
      </c>
      <c r="D31" s="26">
        <v>0</v>
      </c>
      <c r="E31" s="83">
        <v>2.2999999999999998</v>
      </c>
      <c r="F31" s="26">
        <v>0</v>
      </c>
      <c r="G31" s="53">
        <f t="shared" si="0"/>
        <v>13.100000000000001</v>
      </c>
      <c r="H31" s="53">
        <f t="shared" si="1"/>
        <v>0</v>
      </c>
      <c r="I31" s="53">
        <f t="shared" si="2"/>
        <v>-100</v>
      </c>
      <c r="J31" s="53" t="s">
        <v>106</v>
      </c>
      <c r="K31" s="82"/>
    </row>
    <row r="32" spans="1:11">
      <c r="A32" s="47">
        <v>30</v>
      </c>
      <c r="B32" s="48" t="s">
        <v>29</v>
      </c>
      <c r="C32" s="83">
        <v>14.9</v>
      </c>
      <c r="D32" s="26">
        <v>0</v>
      </c>
      <c r="E32" s="83">
        <v>7.1</v>
      </c>
      <c r="F32" s="26">
        <v>0</v>
      </c>
      <c r="G32" s="53">
        <f t="shared" si="0"/>
        <v>22</v>
      </c>
      <c r="H32" s="53">
        <f t="shared" si="1"/>
        <v>0</v>
      </c>
      <c r="I32" s="53">
        <f t="shared" si="2"/>
        <v>-100</v>
      </c>
      <c r="J32" s="53" t="s">
        <v>106</v>
      </c>
      <c r="K32" s="82"/>
    </row>
    <row r="33" spans="1:11">
      <c r="A33" s="47">
        <v>31</v>
      </c>
      <c r="B33" s="48" t="s">
        <v>30</v>
      </c>
      <c r="C33" s="83">
        <v>7</v>
      </c>
      <c r="D33" s="26">
        <v>0</v>
      </c>
      <c r="E33" s="83">
        <v>10</v>
      </c>
      <c r="F33" s="26">
        <v>0</v>
      </c>
      <c r="G33" s="53">
        <f t="shared" si="0"/>
        <v>17</v>
      </c>
      <c r="H33" s="53">
        <f t="shared" si="1"/>
        <v>0</v>
      </c>
      <c r="I33" s="53">
        <f t="shared" si="2"/>
        <v>-100</v>
      </c>
      <c r="J33" s="53" t="s">
        <v>106</v>
      </c>
      <c r="K33" s="82"/>
    </row>
    <row r="34" spans="1:11">
      <c r="A34" s="47">
        <v>32</v>
      </c>
      <c r="B34" s="48" t="s">
        <v>31</v>
      </c>
      <c r="C34" s="83">
        <v>17.7</v>
      </c>
      <c r="D34" s="26">
        <v>0</v>
      </c>
      <c r="E34" s="83">
        <v>5.3</v>
      </c>
      <c r="F34" s="26">
        <v>0</v>
      </c>
      <c r="G34" s="53">
        <f t="shared" si="0"/>
        <v>23</v>
      </c>
      <c r="H34" s="53">
        <f t="shared" si="1"/>
        <v>0</v>
      </c>
      <c r="I34" s="53">
        <f t="shared" si="2"/>
        <v>-100</v>
      </c>
      <c r="J34" s="53" t="s">
        <v>106</v>
      </c>
      <c r="K34" s="82"/>
    </row>
    <row r="35" spans="1:11">
      <c r="A35" s="47">
        <v>33</v>
      </c>
      <c r="B35" s="48" t="s">
        <v>32</v>
      </c>
      <c r="C35" s="83">
        <v>6.2</v>
      </c>
      <c r="D35" s="26">
        <v>0</v>
      </c>
      <c r="E35" s="83">
        <v>7.5</v>
      </c>
      <c r="F35" s="26">
        <v>0</v>
      </c>
      <c r="G35" s="53">
        <f t="shared" si="0"/>
        <v>13.7</v>
      </c>
      <c r="H35" s="53">
        <f t="shared" si="1"/>
        <v>0</v>
      </c>
      <c r="I35" s="53">
        <f t="shared" si="2"/>
        <v>-100</v>
      </c>
      <c r="J35" s="53" t="s">
        <v>106</v>
      </c>
      <c r="K35" s="82"/>
    </row>
    <row r="36" spans="1:11">
      <c r="A36" s="47">
        <v>34</v>
      </c>
      <c r="B36" s="48" t="s">
        <v>33</v>
      </c>
      <c r="C36" s="83">
        <v>9</v>
      </c>
      <c r="D36" s="26">
        <v>0</v>
      </c>
      <c r="E36" s="83">
        <v>5</v>
      </c>
      <c r="F36" s="26">
        <v>0</v>
      </c>
      <c r="G36" s="53">
        <f t="shared" si="0"/>
        <v>14</v>
      </c>
      <c r="H36" s="53">
        <f t="shared" si="1"/>
        <v>0</v>
      </c>
      <c r="I36" s="53">
        <f t="shared" si="2"/>
        <v>-100</v>
      </c>
      <c r="J36" s="53" t="s">
        <v>106</v>
      </c>
      <c r="K36" s="82"/>
    </row>
    <row r="37" spans="1:11">
      <c r="A37" s="47">
        <v>35</v>
      </c>
      <c r="B37" s="48" t="s">
        <v>34</v>
      </c>
      <c r="C37" s="83">
        <v>7.3</v>
      </c>
      <c r="D37" s="26">
        <v>0</v>
      </c>
      <c r="E37" s="83">
        <v>6.9</v>
      </c>
      <c r="F37" s="26">
        <v>0</v>
      </c>
      <c r="G37" s="53">
        <f t="shared" si="0"/>
        <v>14.2</v>
      </c>
      <c r="H37" s="53">
        <f t="shared" si="1"/>
        <v>0</v>
      </c>
      <c r="I37" s="53">
        <f t="shared" si="2"/>
        <v>-100</v>
      </c>
      <c r="J37" s="53" t="s">
        <v>106</v>
      </c>
      <c r="K37" s="82"/>
    </row>
    <row r="38" spans="1:11">
      <c r="A38" s="47">
        <v>36</v>
      </c>
      <c r="B38" s="48" t="s">
        <v>35</v>
      </c>
      <c r="C38" s="83">
        <v>5.7</v>
      </c>
      <c r="D38" s="26">
        <v>0</v>
      </c>
      <c r="E38" s="83">
        <v>6.8</v>
      </c>
      <c r="F38" s="26">
        <v>0</v>
      </c>
      <c r="G38" s="53">
        <f t="shared" si="0"/>
        <v>12.5</v>
      </c>
      <c r="H38" s="53">
        <f t="shared" si="1"/>
        <v>0</v>
      </c>
      <c r="I38" s="53">
        <f t="shared" si="2"/>
        <v>-100</v>
      </c>
      <c r="J38" s="53" t="s">
        <v>106</v>
      </c>
      <c r="K38" s="82"/>
    </row>
    <row r="39" spans="1:11">
      <c r="A39" s="47">
        <v>37</v>
      </c>
      <c r="B39" s="48" t="s">
        <v>36</v>
      </c>
      <c r="C39" s="83">
        <v>9.5</v>
      </c>
      <c r="D39" s="26">
        <v>0</v>
      </c>
      <c r="E39" s="83">
        <v>12.8</v>
      </c>
      <c r="F39" s="26">
        <v>0</v>
      </c>
      <c r="G39" s="53">
        <f t="shared" si="0"/>
        <v>22.3</v>
      </c>
      <c r="H39" s="53">
        <f t="shared" si="1"/>
        <v>0</v>
      </c>
      <c r="I39" s="53">
        <f t="shared" si="2"/>
        <v>-100</v>
      </c>
      <c r="J39" s="53" t="s">
        <v>106</v>
      </c>
      <c r="K39" s="82"/>
    </row>
    <row r="40" spans="1:11">
      <c r="A40" s="47">
        <v>38</v>
      </c>
      <c r="B40" s="48" t="s">
        <v>37</v>
      </c>
      <c r="C40" s="83">
        <v>8</v>
      </c>
      <c r="D40" s="26">
        <v>0</v>
      </c>
      <c r="E40" s="83">
        <v>7.6</v>
      </c>
      <c r="F40" s="26">
        <v>0</v>
      </c>
      <c r="G40" s="53">
        <f t="shared" si="0"/>
        <v>15.6</v>
      </c>
      <c r="H40" s="53">
        <f t="shared" si="1"/>
        <v>0</v>
      </c>
      <c r="I40" s="53">
        <f t="shared" si="2"/>
        <v>-100</v>
      </c>
      <c r="J40" s="53" t="s">
        <v>106</v>
      </c>
      <c r="K40" s="82"/>
    </row>
    <row r="41" spans="1:11">
      <c r="A41" s="47">
        <v>39</v>
      </c>
      <c r="B41" s="48" t="s">
        <v>38</v>
      </c>
      <c r="C41" s="83">
        <v>7</v>
      </c>
      <c r="D41" s="26">
        <v>0</v>
      </c>
      <c r="E41" s="83">
        <v>3.7</v>
      </c>
      <c r="F41" s="26">
        <v>0</v>
      </c>
      <c r="G41" s="53">
        <f t="shared" si="0"/>
        <v>10.7</v>
      </c>
      <c r="H41" s="53">
        <f t="shared" si="1"/>
        <v>0</v>
      </c>
      <c r="I41" s="53">
        <f t="shared" si="2"/>
        <v>-100</v>
      </c>
      <c r="J41" s="53" t="s">
        <v>106</v>
      </c>
      <c r="K41" s="82"/>
    </row>
    <row r="42" spans="1:11">
      <c r="A42" s="47">
        <v>40</v>
      </c>
      <c r="B42" s="72" t="s">
        <v>39</v>
      </c>
      <c r="C42" s="83">
        <v>6.4</v>
      </c>
      <c r="D42" s="26">
        <v>0</v>
      </c>
      <c r="E42" s="83">
        <v>2.1</v>
      </c>
      <c r="F42" s="26">
        <v>0</v>
      </c>
      <c r="G42" s="53">
        <f t="shared" si="0"/>
        <v>8.5</v>
      </c>
      <c r="H42" s="53">
        <f t="shared" si="1"/>
        <v>0</v>
      </c>
      <c r="I42" s="53">
        <f t="shared" si="2"/>
        <v>-100</v>
      </c>
      <c r="J42" s="53" t="s">
        <v>106</v>
      </c>
      <c r="K42" s="82"/>
    </row>
    <row r="43" spans="1:11">
      <c r="A43" s="47">
        <v>41</v>
      </c>
      <c r="B43" s="48" t="s">
        <v>40</v>
      </c>
      <c r="C43" s="83">
        <v>12.1</v>
      </c>
      <c r="D43" s="26">
        <v>0</v>
      </c>
      <c r="E43" s="83">
        <v>4.8</v>
      </c>
      <c r="F43" s="26">
        <v>0</v>
      </c>
      <c r="G43" s="53">
        <f t="shared" si="0"/>
        <v>16.899999999999999</v>
      </c>
      <c r="H43" s="53">
        <f t="shared" si="1"/>
        <v>0</v>
      </c>
      <c r="I43" s="53">
        <f t="shared" si="2"/>
        <v>-100</v>
      </c>
      <c r="J43" s="53" t="s">
        <v>106</v>
      </c>
      <c r="K43" s="82"/>
    </row>
    <row r="44" spans="1:11">
      <c r="A44" s="47">
        <v>42</v>
      </c>
      <c r="B44" s="48" t="s">
        <v>41</v>
      </c>
      <c r="C44" s="83">
        <v>8</v>
      </c>
      <c r="D44" s="26">
        <v>0</v>
      </c>
      <c r="E44" s="83">
        <v>6.9</v>
      </c>
      <c r="F44" s="26">
        <v>0</v>
      </c>
      <c r="G44" s="53">
        <f t="shared" si="0"/>
        <v>14.9</v>
      </c>
      <c r="H44" s="53">
        <f t="shared" si="1"/>
        <v>0</v>
      </c>
      <c r="I44" s="53">
        <f t="shared" si="2"/>
        <v>-100</v>
      </c>
      <c r="J44" s="53" t="s">
        <v>106</v>
      </c>
      <c r="K44" s="82"/>
    </row>
    <row r="45" spans="1:11">
      <c r="A45" s="47">
        <v>43</v>
      </c>
      <c r="B45" s="48" t="s">
        <v>42</v>
      </c>
      <c r="C45" s="83">
        <v>7.2</v>
      </c>
      <c r="D45" s="26">
        <v>0</v>
      </c>
      <c r="E45" s="83">
        <v>9</v>
      </c>
      <c r="F45" s="26">
        <v>0.10000000000002274</v>
      </c>
      <c r="G45" s="53">
        <f t="shared" si="0"/>
        <v>16.2</v>
      </c>
      <c r="H45" s="53">
        <f t="shared" si="1"/>
        <v>0.10000000000002274</v>
      </c>
      <c r="I45" s="53">
        <f t="shared" si="2"/>
        <v>-99.38271604938258</v>
      </c>
      <c r="J45" s="53" t="s">
        <v>106</v>
      </c>
      <c r="K45" s="82"/>
    </row>
    <row r="46" spans="1:11">
      <c r="A46" s="47">
        <v>44</v>
      </c>
      <c r="B46" s="48" t="s">
        <v>43</v>
      </c>
      <c r="C46" s="83">
        <v>8</v>
      </c>
      <c r="D46" s="26">
        <v>0</v>
      </c>
      <c r="E46" s="83">
        <v>7</v>
      </c>
      <c r="F46" s="26">
        <v>0</v>
      </c>
      <c r="G46" s="53">
        <f t="shared" si="0"/>
        <v>15</v>
      </c>
      <c r="H46" s="53">
        <f t="shared" si="1"/>
        <v>0</v>
      </c>
      <c r="I46" s="53">
        <f t="shared" si="2"/>
        <v>-100</v>
      </c>
      <c r="J46" s="53" t="s">
        <v>106</v>
      </c>
      <c r="K46" s="82"/>
    </row>
    <row r="47" spans="1:11">
      <c r="A47" s="47">
        <v>45</v>
      </c>
      <c r="B47" s="48" t="s">
        <v>44</v>
      </c>
      <c r="C47" s="83">
        <v>5.7</v>
      </c>
      <c r="D47" s="26">
        <v>0</v>
      </c>
      <c r="E47" s="83">
        <v>2.9</v>
      </c>
      <c r="F47" s="26">
        <v>0</v>
      </c>
      <c r="G47" s="53">
        <f t="shared" si="0"/>
        <v>8.6</v>
      </c>
      <c r="H47" s="53">
        <f t="shared" si="1"/>
        <v>0</v>
      </c>
      <c r="I47" s="53">
        <f t="shared" si="2"/>
        <v>-100</v>
      </c>
      <c r="J47" s="53" t="s">
        <v>106</v>
      </c>
      <c r="K47" s="82"/>
    </row>
    <row r="48" spans="1:11">
      <c r="A48" s="47">
        <v>46</v>
      </c>
      <c r="B48" s="48" t="s">
        <v>45</v>
      </c>
      <c r="C48" s="83">
        <v>8.1999999999999993</v>
      </c>
      <c r="D48" s="26">
        <v>0</v>
      </c>
      <c r="E48" s="83">
        <v>2.2000000000000002</v>
      </c>
      <c r="F48" s="26">
        <v>0</v>
      </c>
      <c r="G48" s="53">
        <f t="shared" si="0"/>
        <v>10.399999999999999</v>
      </c>
      <c r="H48" s="53">
        <f t="shared" si="1"/>
        <v>0</v>
      </c>
      <c r="I48" s="53">
        <f t="shared" si="2"/>
        <v>-100</v>
      </c>
      <c r="J48" s="53" t="s">
        <v>106</v>
      </c>
      <c r="K48" s="82"/>
    </row>
    <row r="49" spans="1:11">
      <c r="A49" s="47">
        <v>47</v>
      </c>
      <c r="B49" s="48" t="s">
        <v>72</v>
      </c>
      <c r="C49" s="83">
        <v>9.4</v>
      </c>
      <c r="D49" s="26">
        <v>0</v>
      </c>
      <c r="E49" s="83">
        <v>0.9</v>
      </c>
      <c r="F49" s="26">
        <v>0</v>
      </c>
      <c r="G49" s="53">
        <f t="shared" si="0"/>
        <v>10.3</v>
      </c>
      <c r="H49" s="53">
        <f t="shared" si="1"/>
        <v>0</v>
      </c>
      <c r="I49" s="53">
        <f t="shared" si="2"/>
        <v>-100</v>
      </c>
      <c r="J49" s="53" t="s">
        <v>106</v>
      </c>
      <c r="K49" s="82"/>
    </row>
    <row r="50" spans="1:11">
      <c r="A50" s="47">
        <v>48</v>
      </c>
      <c r="B50" s="48" t="s">
        <v>71</v>
      </c>
      <c r="C50" s="83">
        <v>11.8</v>
      </c>
      <c r="D50" s="26">
        <v>0</v>
      </c>
      <c r="E50" s="83">
        <v>1.1000000000000001</v>
      </c>
      <c r="F50" s="26">
        <v>0</v>
      </c>
      <c r="G50" s="53">
        <f t="shared" si="0"/>
        <v>12.9</v>
      </c>
      <c r="H50" s="53">
        <f t="shared" si="1"/>
        <v>0</v>
      </c>
      <c r="I50" s="53">
        <f t="shared" si="2"/>
        <v>-100</v>
      </c>
      <c r="J50" s="53" t="s">
        <v>106</v>
      </c>
      <c r="K50" s="82"/>
    </row>
    <row r="51" spans="1:11">
      <c r="A51" s="47">
        <v>49</v>
      </c>
      <c r="B51" s="48" t="s">
        <v>48</v>
      </c>
      <c r="C51" s="83">
        <v>8.1999999999999993</v>
      </c>
      <c r="D51" s="26">
        <v>0</v>
      </c>
      <c r="E51" s="83">
        <v>4.4000000000000004</v>
      </c>
      <c r="F51" s="26">
        <v>0</v>
      </c>
      <c r="G51" s="53">
        <f t="shared" si="0"/>
        <v>12.6</v>
      </c>
      <c r="H51" s="53">
        <f t="shared" si="1"/>
        <v>0</v>
      </c>
      <c r="I51" s="53">
        <f t="shared" si="2"/>
        <v>-100</v>
      </c>
      <c r="J51" s="53" t="s">
        <v>106</v>
      </c>
      <c r="K51" s="82"/>
    </row>
    <row r="52" spans="1:11">
      <c r="A52" s="47">
        <v>50</v>
      </c>
      <c r="B52" s="48" t="s">
        <v>49</v>
      </c>
      <c r="C52" s="83">
        <v>8</v>
      </c>
      <c r="D52" s="26">
        <v>0</v>
      </c>
      <c r="E52" s="83">
        <v>7.6</v>
      </c>
      <c r="F52" s="26">
        <v>0</v>
      </c>
      <c r="G52" s="53">
        <f t="shared" si="0"/>
        <v>15.6</v>
      </c>
      <c r="H52" s="53">
        <f t="shared" si="1"/>
        <v>0</v>
      </c>
      <c r="I52" s="53">
        <f t="shared" si="2"/>
        <v>-100</v>
      </c>
      <c r="J52" s="53" t="s">
        <v>106</v>
      </c>
      <c r="K52" s="82"/>
    </row>
    <row r="53" spans="1:11">
      <c r="A53" s="47">
        <v>51</v>
      </c>
      <c r="B53" s="47" t="s">
        <v>53</v>
      </c>
      <c r="C53" s="47">
        <f t="shared" ref="C53:H53" si="3">SUM(C3:C52)</f>
        <v>419.89999999999992</v>
      </c>
      <c r="D53" s="47">
        <f t="shared" si="3"/>
        <v>0</v>
      </c>
      <c r="E53" s="47">
        <f t="shared" si="3"/>
        <v>367.6</v>
      </c>
      <c r="F53" s="47">
        <f t="shared" si="3"/>
        <v>0.10000000000002274</v>
      </c>
      <c r="G53" s="47">
        <f t="shared" si="3"/>
        <v>787.50000000000011</v>
      </c>
      <c r="H53" s="47">
        <f t="shared" si="3"/>
        <v>0.10000000000002274</v>
      </c>
      <c r="I53" s="53">
        <f t="shared" si="2"/>
        <v>-99.987301587301587</v>
      </c>
      <c r="J53" s="53" t="s">
        <v>106</v>
      </c>
      <c r="K53" s="82"/>
    </row>
    <row r="54" spans="1:11">
      <c r="A54" s="47">
        <v>52</v>
      </c>
      <c r="B54" s="47" t="s">
        <v>54</v>
      </c>
      <c r="C54" s="62">
        <f t="shared" ref="C54:H54" si="4">C53/50</f>
        <v>8.3979999999999979</v>
      </c>
      <c r="D54" s="62">
        <f t="shared" si="4"/>
        <v>0</v>
      </c>
      <c r="E54" s="62">
        <f t="shared" si="4"/>
        <v>7.3520000000000003</v>
      </c>
      <c r="F54" s="62">
        <f t="shared" si="4"/>
        <v>2.0000000000004545E-3</v>
      </c>
      <c r="G54" s="62">
        <f t="shared" si="4"/>
        <v>15.750000000000002</v>
      </c>
      <c r="H54" s="62">
        <f t="shared" si="4"/>
        <v>2.0000000000004545E-3</v>
      </c>
      <c r="I54" s="53">
        <f t="shared" si="2"/>
        <v>-99.987301587301587</v>
      </c>
      <c r="J54" s="53" t="s">
        <v>106</v>
      </c>
    </row>
  </sheetData>
  <autoFilter ref="A2:K54">
    <filterColumn colId="1"/>
  </autoFilter>
  <mergeCells count="7">
    <mergeCell ref="G1:H1"/>
    <mergeCell ref="I1:I2"/>
    <mergeCell ref="J1:J2"/>
    <mergeCell ref="A1:A2"/>
    <mergeCell ref="B1:B2"/>
    <mergeCell ref="C1:D1"/>
    <mergeCell ref="E1:F1"/>
  </mergeCells>
  <printOptions horizontalCentered="1"/>
  <pageMargins left="0.25" right="0.25" top="0.5" bottom="0.5" header="0.3" footer="0.3"/>
  <pageSetup paperSize="9" scale="95" orientation="portrait" verticalDpi="300" r:id="rId1"/>
  <headerFooter>
    <oddHeader>&amp;C&amp;12INTEGRATED RAINFALL FOR THE YEAR,2016-17 (in mm)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V107"/>
  <sheetViews>
    <sheetView view="pageBreakPreview" zoomScaleSheetLayoutView="100" workbookViewId="0">
      <pane xSplit="2" ySplit="2" topLeftCell="C34" activePane="bottomRight" state="frozen"/>
      <selection pane="topRight" activeCell="C1" sqref="C1"/>
      <selection pane="bottomLeft" activeCell="A3" sqref="A3"/>
      <selection pane="bottomRight" activeCell="F3" sqref="F3:F52"/>
    </sheetView>
  </sheetViews>
  <sheetFormatPr defaultColWidth="9.28515625" defaultRowHeight="15"/>
  <cols>
    <col min="1" max="1" width="3.7109375" style="59" customWidth="1"/>
    <col min="2" max="2" width="13.28515625" style="52" customWidth="1"/>
    <col min="3" max="4" width="5.7109375" style="52" customWidth="1"/>
    <col min="5" max="5" width="6.28515625" style="52" customWidth="1"/>
    <col min="6" max="6" width="5.7109375" style="52" customWidth="1"/>
    <col min="7" max="7" width="6.28515625" style="52" customWidth="1"/>
    <col min="8" max="8" width="5.7109375" style="52" customWidth="1"/>
    <col min="9" max="9" width="7" style="52" customWidth="1"/>
    <col min="10" max="10" width="6.42578125" style="52" customWidth="1"/>
    <col min="11" max="11" width="6.28515625" style="52" customWidth="1"/>
    <col min="12" max="12" width="8" style="76" customWidth="1"/>
    <col min="13" max="13" width="6" style="76" customWidth="1"/>
    <col min="14" max="14" width="12.5703125" style="52" customWidth="1"/>
    <col min="15" max="15" width="10.7109375" style="52" customWidth="1"/>
    <col min="16" max="16" width="8.7109375" style="52" customWidth="1"/>
    <col min="17" max="17" width="12.7109375" style="52" customWidth="1"/>
    <col min="18" max="19" width="8.5703125" style="52" customWidth="1"/>
    <col min="20" max="20" width="10.42578125" style="52" customWidth="1"/>
    <col min="21" max="21" width="9.28515625" style="52" customWidth="1"/>
    <col min="22" max="22" width="14.5703125" style="52" customWidth="1"/>
    <col min="23" max="16384" width="9.28515625" style="52"/>
  </cols>
  <sheetData>
    <row r="1" spans="1:22" ht="24.75" customHeight="1">
      <c r="A1" s="260" t="s">
        <v>70</v>
      </c>
      <c r="B1" s="260" t="s">
        <v>51</v>
      </c>
      <c r="C1" s="260" t="s">
        <v>126</v>
      </c>
      <c r="D1" s="260"/>
      <c r="E1" s="260" t="s">
        <v>127</v>
      </c>
      <c r="F1" s="260"/>
      <c r="G1" s="260" t="s">
        <v>128</v>
      </c>
      <c r="H1" s="260"/>
      <c r="I1" s="260" t="s">
        <v>52</v>
      </c>
      <c r="J1" s="260"/>
      <c r="K1" s="260" t="s">
        <v>89</v>
      </c>
      <c r="L1" s="282" t="s">
        <v>73</v>
      </c>
      <c r="M1" s="91"/>
      <c r="N1" s="254" t="s">
        <v>80</v>
      </c>
      <c r="O1" s="254"/>
      <c r="P1" s="63"/>
      <c r="Q1" s="63"/>
      <c r="R1" s="63"/>
      <c r="S1" s="63"/>
      <c r="T1" s="63"/>
      <c r="U1" s="63"/>
    </row>
    <row r="2" spans="1:22" s="59" customFormat="1" ht="35.65" customHeight="1">
      <c r="A2" s="260"/>
      <c r="B2" s="260"/>
      <c r="C2" s="97" t="s">
        <v>57</v>
      </c>
      <c r="D2" s="97" t="s">
        <v>61</v>
      </c>
      <c r="E2" s="97" t="s">
        <v>57</v>
      </c>
      <c r="F2" s="97" t="s">
        <v>61</v>
      </c>
      <c r="G2" s="97" t="s">
        <v>57</v>
      </c>
      <c r="H2" s="97" t="s">
        <v>61</v>
      </c>
      <c r="I2" s="97" t="s">
        <v>57</v>
      </c>
      <c r="J2" s="97" t="s">
        <v>61</v>
      </c>
      <c r="K2" s="260"/>
      <c r="L2" s="282"/>
      <c r="M2" s="91"/>
      <c r="N2" s="287" t="s">
        <v>59</v>
      </c>
      <c r="O2" s="287"/>
      <c r="P2" s="58" t="s">
        <v>60</v>
      </c>
      <c r="Q2" s="58" t="s">
        <v>77</v>
      </c>
      <c r="R2" s="108" t="s">
        <v>110</v>
      </c>
      <c r="S2" s="108" t="s">
        <v>109</v>
      </c>
      <c r="T2" s="95" t="s">
        <v>66</v>
      </c>
      <c r="U2" s="95" t="s">
        <v>55</v>
      </c>
    </row>
    <row r="3" spans="1:22">
      <c r="A3" s="96">
        <v>1</v>
      </c>
      <c r="B3" s="48" t="s">
        <v>0</v>
      </c>
      <c r="C3" s="25">
        <v>6.9000000000000909</v>
      </c>
      <c r="D3" s="27">
        <v>1.3</v>
      </c>
      <c r="E3" s="4">
        <v>18.600000000000001</v>
      </c>
      <c r="F3" s="27">
        <v>7.3</v>
      </c>
      <c r="G3" s="25">
        <v>45.8</v>
      </c>
      <c r="H3" s="106">
        <v>12.299999999999999</v>
      </c>
      <c r="I3" s="47">
        <f>C3+E3+G3</f>
        <v>71.300000000000097</v>
      </c>
      <c r="J3" s="62">
        <f>D3+F3+H3</f>
        <v>20.9</v>
      </c>
      <c r="K3" s="53">
        <f>J3/I3*100-100</f>
        <v>-70.687237026648006</v>
      </c>
      <c r="L3" s="109" t="s">
        <v>73</v>
      </c>
      <c r="M3" s="92"/>
      <c r="N3" s="283" t="s">
        <v>65</v>
      </c>
      <c r="O3" s="283"/>
      <c r="P3" s="60">
        <v>97.8</v>
      </c>
      <c r="Q3" s="60">
        <v>97.8</v>
      </c>
      <c r="R3" s="61">
        <v>240.2</v>
      </c>
      <c r="S3" s="61">
        <v>270.7</v>
      </c>
      <c r="T3" s="62">
        <f t="shared" ref="T3:T17" si="0">S3/Q3*100-100</f>
        <v>176.78936605316972</v>
      </c>
      <c r="U3" s="47" t="s">
        <v>56</v>
      </c>
      <c r="V3" s="82"/>
    </row>
    <row r="4" spans="1:22">
      <c r="A4" s="96">
        <v>2</v>
      </c>
      <c r="B4" s="48" t="s">
        <v>1</v>
      </c>
      <c r="C4" s="25">
        <v>13.399999999999977</v>
      </c>
      <c r="D4" s="27">
        <v>5.6</v>
      </c>
      <c r="E4" s="4">
        <v>20.9</v>
      </c>
      <c r="F4" s="27">
        <v>0.3</v>
      </c>
      <c r="G4" s="25">
        <v>44.6</v>
      </c>
      <c r="H4" s="106">
        <v>10.199999999999999</v>
      </c>
      <c r="I4" s="47">
        <f t="shared" ref="I4:I22" si="1">C4+E4+G4</f>
        <v>78.899999999999977</v>
      </c>
      <c r="J4" s="62">
        <f t="shared" ref="J4:J22" si="2">D4+F4+H4</f>
        <v>16.099999999999998</v>
      </c>
      <c r="K4" s="53">
        <f t="shared" ref="K4:K54" si="3">J4/I4*100-100</f>
        <v>-79.594423320659061</v>
      </c>
      <c r="L4" s="109" t="s">
        <v>73</v>
      </c>
      <c r="M4" s="92"/>
      <c r="N4" s="283" t="s">
        <v>78</v>
      </c>
      <c r="O4" s="283"/>
      <c r="P4" s="47">
        <v>210.6</v>
      </c>
      <c r="Q4" s="47">
        <v>210.6</v>
      </c>
      <c r="R4" s="47">
        <v>96.3</v>
      </c>
      <c r="S4" s="62">
        <v>96.3</v>
      </c>
      <c r="T4" s="62">
        <f t="shared" si="0"/>
        <v>-54.273504273504273</v>
      </c>
      <c r="U4" s="47" t="s">
        <v>69</v>
      </c>
      <c r="V4" s="82"/>
    </row>
    <row r="5" spans="1:22">
      <c r="A5" s="96">
        <v>3</v>
      </c>
      <c r="B5" s="48" t="s">
        <v>2</v>
      </c>
      <c r="C5" s="25">
        <v>6.8999999999998636</v>
      </c>
      <c r="D5" s="27">
        <v>0</v>
      </c>
      <c r="E5" s="4">
        <v>14.2</v>
      </c>
      <c r="F5" s="27">
        <v>12.2</v>
      </c>
      <c r="G5" s="25">
        <v>59.1</v>
      </c>
      <c r="H5" s="106">
        <v>21.4</v>
      </c>
      <c r="I5" s="47">
        <f t="shared" si="1"/>
        <v>80.199999999999861</v>
      </c>
      <c r="J5" s="62">
        <f t="shared" si="2"/>
        <v>33.599999999999994</v>
      </c>
      <c r="K5" s="53">
        <f t="shared" si="3"/>
        <v>-58.104738154613401</v>
      </c>
      <c r="L5" s="109" t="s">
        <v>73</v>
      </c>
      <c r="M5" s="92"/>
      <c r="N5" s="281" t="s">
        <v>83</v>
      </c>
      <c r="O5" s="281"/>
      <c r="P5" s="47">
        <v>212.8</v>
      </c>
      <c r="Q5" s="47">
        <v>212.8</v>
      </c>
      <c r="R5" s="47">
        <v>176</v>
      </c>
      <c r="S5" s="47">
        <v>143</v>
      </c>
      <c r="T5" s="62">
        <f t="shared" si="0"/>
        <v>-32.800751879699249</v>
      </c>
      <c r="U5" s="47" t="s">
        <v>69</v>
      </c>
      <c r="V5" s="82"/>
    </row>
    <row r="6" spans="1:22">
      <c r="A6" s="96">
        <v>4</v>
      </c>
      <c r="B6" s="48" t="s">
        <v>3</v>
      </c>
      <c r="C6" s="25">
        <v>12.300000000000068</v>
      </c>
      <c r="D6" s="27">
        <v>0</v>
      </c>
      <c r="E6" s="4">
        <v>7.6</v>
      </c>
      <c r="F6" s="27">
        <v>0</v>
      </c>
      <c r="G6" s="25">
        <v>49.8</v>
      </c>
      <c r="H6" s="106">
        <v>4</v>
      </c>
      <c r="I6" s="47">
        <f t="shared" si="1"/>
        <v>69.700000000000074</v>
      </c>
      <c r="J6" s="62">
        <f t="shared" si="2"/>
        <v>4</v>
      </c>
      <c r="K6" s="53">
        <f t="shared" si="3"/>
        <v>-94.261119081779057</v>
      </c>
      <c r="L6" s="109" t="s">
        <v>73</v>
      </c>
      <c r="M6" s="92"/>
      <c r="N6" s="281" t="s">
        <v>90</v>
      </c>
      <c r="O6" s="281"/>
      <c r="P6" s="47">
        <v>163.9</v>
      </c>
      <c r="Q6" s="60">
        <v>163.9</v>
      </c>
      <c r="R6" s="61">
        <v>130.6</v>
      </c>
      <c r="S6" s="61">
        <v>158.9</v>
      </c>
      <c r="T6" s="62">
        <f t="shared" si="0"/>
        <v>-3.0506406345332522</v>
      </c>
      <c r="U6" s="47" t="s">
        <v>57</v>
      </c>
      <c r="V6" s="82"/>
    </row>
    <row r="7" spans="1:22">
      <c r="A7" s="96">
        <v>5</v>
      </c>
      <c r="B7" s="48" t="s">
        <v>4</v>
      </c>
      <c r="C7" s="25">
        <v>19.499999999999886</v>
      </c>
      <c r="D7" s="27">
        <v>4.5999999999999996</v>
      </c>
      <c r="E7" s="4">
        <v>19.399999999999999</v>
      </c>
      <c r="F7" s="27">
        <v>0.1</v>
      </c>
      <c r="G7" s="25">
        <v>54.1</v>
      </c>
      <c r="H7" s="106">
        <v>12.3</v>
      </c>
      <c r="I7" s="47">
        <f t="shared" si="1"/>
        <v>92.999999999999886</v>
      </c>
      <c r="J7" s="62">
        <f t="shared" si="2"/>
        <v>17</v>
      </c>
      <c r="K7" s="53">
        <f t="shared" si="3"/>
        <v>-81.720430107526852</v>
      </c>
      <c r="L7" s="109" t="s">
        <v>73</v>
      </c>
      <c r="M7" s="92"/>
      <c r="N7" s="286" t="s">
        <v>94</v>
      </c>
      <c r="O7" s="286"/>
      <c r="P7" s="88">
        <f>SUM(P3:P6)</f>
        <v>685.1</v>
      </c>
      <c r="Q7" s="88">
        <f t="shared" ref="Q7" si="4">SUM(Q3:Q6)</f>
        <v>685.1</v>
      </c>
      <c r="R7" s="88">
        <f t="shared" ref="R7" si="5">SUM(R3:R6)</f>
        <v>643.1</v>
      </c>
      <c r="S7" s="88">
        <f t="shared" ref="S7" si="6">SUM(S3:S6)</f>
        <v>668.9</v>
      </c>
      <c r="T7" s="62">
        <f t="shared" si="0"/>
        <v>-2.3646183038972453</v>
      </c>
      <c r="U7" s="88" t="s">
        <v>57</v>
      </c>
      <c r="V7" s="82"/>
    </row>
    <row r="8" spans="1:22" ht="15" customHeight="1">
      <c r="A8" s="96">
        <v>6</v>
      </c>
      <c r="B8" s="48" t="s">
        <v>5</v>
      </c>
      <c r="C8" s="25">
        <v>11.799999999999955</v>
      </c>
      <c r="D8" s="27">
        <v>2.1</v>
      </c>
      <c r="E8" s="4">
        <v>16.8</v>
      </c>
      <c r="F8" s="27">
        <v>1.9</v>
      </c>
      <c r="G8" s="25">
        <v>65.8</v>
      </c>
      <c r="H8" s="106">
        <v>16.5</v>
      </c>
      <c r="I8" s="47">
        <f t="shared" si="1"/>
        <v>94.399999999999949</v>
      </c>
      <c r="J8" s="62">
        <f t="shared" si="2"/>
        <v>20.5</v>
      </c>
      <c r="K8" s="53">
        <f t="shared" si="3"/>
        <v>-78.283898305084733</v>
      </c>
      <c r="L8" s="109" t="s">
        <v>73</v>
      </c>
      <c r="M8" s="92"/>
      <c r="N8" s="283" t="s">
        <v>91</v>
      </c>
      <c r="O8" s="283"/>
      <c r="P8" s="47">
        <v>162.69999999999999</v>
      </c>
      <c r="Q8" s="47">
        <v>162.69999999999999</v>
      </c>
      <c r="R8" s="47">
        <v>80.400000000000006</v>
      </c>
      <c r="S8" s="62">
        <v>77.400000000000006</v>
      </c>
      <c r="T8" s="62">
        <f t="shared" si="0"/>
        <v>-52.427781192378603</v>
      </c>
      <c r="U8" s="47" t="s">
        <v>69</v>
      </c>
      <c r="V8" s="82"/>
    </row>
    <row r="9" spans="1:22" ht="15" customHeight="1">
      <c r="A9" s="96">
        <v>7</v>
      </c>
      <c r="B9" s="48" t="s">
        <v>6</v>
      </c>
      <c r="C9" s="25">
        <v>7.4999999999998863</v>
      </c>
      <c r="D9" s="27">
        <v>4</v>
      </c>
      <c r="E9" s="4">
        <v>17.3</v>
      </c>
      <c r="F9" s="27">
        <v>11.1</v>
      </c>
      <c r="G9" s="25">
        <v>42.6</v>
      </c>
      <c r="H9" s="106">
        <v>23.4</v>
      </c>
      <c r="I9" s="47">
        <f t="shared" si="1"/>
        <v>67.399999999999892</v>
      </c>
      <c r="J9" s="62">
        <f t="shared" si="2"/>
        <v>38.5</v>
      </c>
      <c r="K9" s="53">
        <f t="shared" si="3"/>
        <v>-42.878338278931658</v>
      </c>
      <c r="L9" s="109" t="s">
        <v>82</v>
      </c>
      <c r="M9" s="92"/>
      <c r="N9" s="281" t="s">
        <v>96</v>
      </c>
      <c r="O9" s="281"/>
      <c r="P9" s="47">
        <v>70.7</v>
      </c>
      <c r="Q9" s="47">
        <v>70.7</v>
      </c>
      <c r="R9" s="47">
        <v>82.6</v>
      </c>
      <c r="S9" s="47">
        <v>8.3000000000000007</v>
      </c>
      <c r="T9" s="62">
        <f t="shared" si="0"/>
        <v>-88.260254596888259</v>
      </c>
      <c r="U9" s="47" t="s">
        <v>73</v>
      </c>
      <c r="V9" s="82"/>
    </row>
    <row r="10" spans="1:22">
      <c r="A10" s="96">
        <v>8</v>
      </c>
      <c r="B10" s="48" t="s">
        <v>7</v>
      </c>
      <c r="C10" s="25">
        <v>8.1000000000001364</v>
      </c>
      <c r="D10" s="27">
        <v>0.6</v>
      </c>
      <c r="E10" s="4">
        <v>32</v>
      </c>
      <c r="F10" s="27">
        <v>0.9</v>
      </c>
      <c r="G10" s="25">
        <v>71.2</v>
      </c>
      <c r="H10" s="106">
        <v>41.1</v>
      </c>
      <c r="I10" s="47">
        <f t="shared" si="1"/>
        <v>111.30000000000014</v>
      </c>
      <c r="J10" s="62">
        <f t="shared" si="2"/>
        <v>42.6</v>
      </c>
      <c r="K10" s="53">
        <f t="shared" si="3"/>
        <v>-61.725067385444795</v>
      </c>
      <c r="L10" s="109" t="s">
        <v>73</v>
      </c>
      <c r="M10" s="92"/>
      <c r="N10" s="281" t="s">
        <v>95</v>
      </c>
      <c r="O10" s="281"/>
      <c r="P10" s="62">
        <v>16</v>
      </c>
      <c r="Q10" s="62">
        <v>16</v>
      </c>
      <c r="R10" s="47">
        <v>0.5</v>
      </c>
      <c r="S10" s="47">
        <v>7.7</v>
      </c>
      <c r="T10" s="62">
        <f t="shared" si="0"/>
        <v>-51.875</v>
      </c>
      <c r="U10" s="47" t="s">
        <v>69</v>
      </c>
      <c r="V10" s="82"/>
    </row>
    <row r="11" spans="1:22">
      <c r="A11" s="96">
        <v>9</v>
      </c>
      <c r="B11" s="48" t="s">
        <v>8</v>
      </c>
      <c r="C11" s="25">
        <v>9.1000000000000227</v>
      </c>
      <c r="D11" s="27">
        <v>0</v>
      </c>
      <c r="E11" s="4">
        <v>13.3</v>
      </c>
      <c r="F11" s="27">
        <v>0</v>
      </c>
      <c r="G11" s="25">
        <v>75.7</v>
      </c>
      <c r="H11" s="106">
        <v>52.9</v>
      </c>
      <c r="I11" s="47">
        <f t="shared" si="1"/>
        <v>98.100000000000023</v>
      </c>
      <c r="J11" s="62">
        <f t="shared" si="2"/>
        <v>52.9</v>
      </c>
      <c r="K11" s="53">
        <f t="shared" si="3"/>
        <v>-46.075433231396545</v>
      </c>
      <c r="L11" s="109" t="s">
        <v>82</v>
      </c>
      <c r="M11" s="92"/>
      <c r="N11" s="280" t="s">
        <v>98</v>
      </c>
      <c r="O11" s="280"/>
      <c r="P11" s="88">
        <f>SUM(P8:P10)</f>
        <v>249.39999999999998</v>
      </c>
      <c r="Q11" s="88">
        <f t="shared" ref="Q11:S11" si="7">SUM(Q8:Q10)</f>
        <v>249.39999999999998</v>
      </c>
      <c r="R11" s="88">
        <f t="shared" si="7"/>
        <v>163.5</v>
      </c>
      <c r="S11" s="88">
        <f t="shared" si="7"/>
        <v>93.4</v>
      </c>
      <c r="T11" s="62">
        <f t="shared" si="0"/>
        <v>-62.55012028869286</v>
      </c>
      <c r="U11" s="88" t="s">
        <v>73</v>
      </c>
      <c r="V11" s="82"/>
    </row>
    <row r="12" spans="1:22" ht="15" customHeight="1">
      <c r="A12" s="96">
        <v>10</v>
      </c>
      <c r="B12" s="48" t="s">
        <v>9</v>
      </c>
      <c r="C12" s="25">
        <v>11.300000000000182</v>
      </c>
      <c r="D12" s="27">
        <v>2.7</v>
      </c>
      <c r="E12" s="4">
        <v>14.4</v>
      </c>
      <c r="F12" s="27">
        <v>3.9</v>
      </c>
      <c r="G12" s="25">
        <v>66.599999999999994</v>
      </c>
      <c r="H12" s="106">
        <v>44.800000000000004</v>
      </c>
      <c r="I12" s="47">
        <f t="shared" si="1"/>
        <v>92.300000000000182</v>
      </c>
      <c r="J12" s="62">
        <f t="shared" si="2"/>
        <v>51.400000000000006</v>
      </c>
      <c r="K12" s="53">
        <f t="shared" si="3"/>
        <v>-44.312026002166945</v>
      </c>
      <c r="L12" s="109" t="s">
        <v>82</v>
      </c>
      <c r="M12" s="92"/>
      <c r="N12" s="283" t="s">
        <v>99</v>
      </c>
      <c r="O12" s="283"/>
      <c r="P12" s="47">
        <v>8.4</v>
      </c>
      <c r="Q12" s="47">
        <v>8.4</v>
      </c>
      <c r="R12" s="47">
        <v>1.3</v>
      </c>
      <c r="S12" s="47">
        <v>0</v>
      </c>
      <c r="T12" s="62">
        <f t="shared" si="0"/>
        <v>-100</v>
      </c>
      <c r="U12" s="47" t="s">
        <v>102</v>
      </c>
      <c r="V12" s="82"/>
    </row>
    <row r="13" spans="1:22">
      <c r="A13" s="96">
        <v>11</v>
      </c>
      <c r="B13" s="48" t="s">
        <v>10</v>
      </c>
      <c r="C13" s="25">
        <v>15.600000000000023</v>
      </c>
      <c r="D13" s="27">
        <v>2.5</v>
      </c>
      <c r="E13" s="4">
        <v>18.899999999999999</v>
      </c>
      <c r="F13" s="27">
        <v>0.3</v>
      </c>
      <c r="G13" s="25">
        <v>47.6</v>
      </c>
      <c r="H13" s="106">
        <v>7.5</v>
      </c>
      <c r="I13" s="47">
        <f t="shared" si="1"/>
        <v>82.100000000000023</v>
      </c>
      <c r="J13" s="62">
        <f t="shared" si="2"/>
        <v>10.3</v>
      </c>
      <c r="K13" s="53">
        <f t="shared" si="3"/>
        <v>-87.454323995127893</v>
      </c>
      <c r="L13" s="109" t="s">
        <v>73</v>
      </c>
      <c r="M13" s="92"/>
      <c r="N13" s="281" t="s">
        <v>100</v>
      </c>
      <c r="O13" s="281"/>
      <c r="P13" s="47">
        <v>7.4</v>
      </c>
      <c r="Q13" s="47">
        <v>7.4</v>
      </c>
      <c r="R13" s="47">
        <v>0.1</v>
      </c>
      <c r="S13" s="47">
        <v>0</v>
      </c>
      <c r="T13" s="62">
        <f t="shared" si="0"/>
        <v>-100</v>
      </c>
      <c r="U13" s="47" t="s">
        <v>102</v>
      </c>
      <c r="V13" s="82"/>
    </row>
    <row r="14" spans="1:22">
      <c r="A14" s="96">
        <v>12</v>
      </c>
      <c r="B14" s="48" t="s">
        <v>11</v>
      </c>
      <c r="C14" s="25">
        <v>10.299999999999955</v>
      </c>
      <c r="D14" s="27">
        <v>5</v>
      </c>
      <c r="E14" s="4">
        <v>12.6</v>
      </c>
      <c r="F14" s="27">
        <v>0.7</v>
      </c>
      <c r="G14" s="25">
        <v>63</v>
      </c>
      <c r="H14" s="106">
        <v>14.6</v>
      </c>
      <c r="I14" s="47">
        <f t="shared" si="1"/>
        <v>85.899999999999949</v>
      </c>
      <c r="J14" s="62">
        <f t="shared" si="2"/>
        <v>20.3</v>
      </c>
      <c r="K14" s="53">
        <f t="shared" si="3"/>
        <v>-76.367869615832348</v>
      </c>
      <c r="L14" s="109" t="s">
        <v>73</v>
      </c>
      <c r="M14" s="92"/>
      <c r="N14" s="280" t="s">
        <v>101</v>
      </c>
      <c r="O14" s="280"/>
      <c r="P14" s="88">
        <f>SUM(P12:P13)</f>
        <v>15.8</v>
      </c>
      <c r="Q14" s="88">
        <f t="shared" ref="Q14:S14" si="8">SUM(Q12:Q13)</f>
        <v>15.8</v>
      </c>
      <c r="R14" s="88">
        <f t="shared" si="8"/>
        <v>1.4000000000000001</v>
      </c>
      <c r="S14" s="88">
        <f t="shared" si="8"/>
        <v>0</v>
      </c>
      <c r="T14" s="62">
        <f t="shared" si="0"/>
        <v>-100</v>
      </c>
      <c r="U14" s="88" t="s">
        <v>102</v>
      </c>
      <c r="V14" s="82"/>
    </row>
    <row r="15" spans="1:22" ht="15" customHeight="1">
      <c r="A15" s="96">
        <v>13</v>
      </c>
      <c r="B15" s="48" t="s">
        <v>12</v>
      </c>
      <c r="C15" s="25">
        <v>8.7000000000000455</v>
      </c>
      <c r="D15" s="27">
        <v>19.2</v>
      </c>
      <c r="E15" s="4">
        <v>9.8000000000000007</v>
      </c>
      <c r="F15" s="27">
        <v>0</v>
      </c>
      <c r="G15" s="25">
        <v>62.6</v>
      </c>
      <c r="H15" s="106">
        <v>30.400000000000002</v>
      </c>
      <c r="I15" s="47">
        <f t="shared" si="1"/>
        <v>81.100000000000051</v>
      </c>
      <c r="J15" s="62">
        <f t="shared" si="2"/>
        <v>49.6</v>
      </c>
      <c r="K15" s="53">
        <f t="shared" si="3"/>
        <v>-38.840937114673281</v>
      </c>
      <c r="L15" s="109" t="s">
        <v>57</v>
      </c>
      <c r="M15" s="92"/>
      <c r="N15" s="279" t="s">
        <v>126</v>
      </c>
      <c r="O15" s="279"/>
      <c r="P15" s="47">
        <v>10.7</v>
      </c>
      <c r="Q15" s="47">
        <v>10.7</v>
      </c>
      <c r="R15" s="47">
        <v>0.4</v>
      </c>
      <c r="S15" s="47">
        <v>4.2</v>
      </c>
      <c r="T15" s="62">
        <f t="shared" si="0"/>
        <v>-60.747663551401864</v>
      </c>
      <c r="U15" s="47" t="s">
        <v>69</v>
      </c>
      <c r="V15" s="82"/>
    </row>
    <row r="16" spans="1:22">
      <c r="A16" s="96">
        <v>14</v>
      </c>
      <c r="B16" s="48" t="s">
        <v>13</v>
      </c>
      <c r="C16" s="25">
        <v>8.6999999999999318</v>
      </c>
      <c r="D16" s="27">
        <v>0</v>
      </c>
      <c r="E16" s="4">
        <v>7.6</v>
      </c>
      <c r="F16" s="27">
        <v>0.1</v>
      </c>
      <c r="G16" s="25">
        <v>59.6</v>
      </c>
      <c r="H16" s="106">
        <v>6.3</v>
      </c>
      <c r="I16" s="47">
        <f t="shared" si="1"/>
        <v>75.899999999999935</v>
      </c>
      <c r="J16" s="62">
        <f t="shared" si="2"/>
        <v>6.3999999999999995</v>
      </c>
      <c r="K16" s="53">
        <f t="shared" si="3"/>
        <v>-91.567852437417656</v>
      </c>
      <c r="L16" s="109" t="s">
        <v>73</v>
      </c>
      <c r="M16" s="92"/>
      <c r="N16" s="279" t="s">
        <v>127</v>
      </c>
      <c r="O16" s="279"/>
      <c r="P16" s="47">
        <v>14.5</v>
      </c>
      <c r="Q16" s="47">
        <v>14.5</v>
      </c>
      <c r="R16" s="47">
        <v>0.1</v>
      </c>
      <c r="S16" s="47">
        <v>3.2</v>
      </c>
      <c r="T16" s="62">
        <f t="shared" si="0"/>
        <v>-77.931034482758619</v>
      </c>
      <c r="U16" s="47" t="s">
        <v>73</v>
      </c>
      <c r="V16" s="82"/>
    </row>
    <row r="17" spans="1:22" ht="15" customHeight="1">
      <c r="A17" s="96">
        <v>15</v>
      </c>
      <c r="B17" s="48" t="s">
        <v>14</v>
      </c>
      <c r="C17" s="25">
        <v>6.6999999999998181</v>
      </c>
      <c r="D17" s="27">
        <v>0.1</v>
      </c>
      <c r="E17" s="4">
        <v>10.6</v>
      </c>
      <c r="F17" s="27">
        <v>0</v>
      </c>
      <c r="G17" s="25">
        <v>57</v>
      </c>
      <c r="H17" s="106">
        <v>27.5</v>
      </c>
      <c r="I17" s="47">
        <f t="shared" si="1"/>
        <v>74.299999999999812</v>
      </c>
      <c r="J17" s="62">
        <f t="shared" si="2"/>
        <v>27.6</v>
      </c>
      <c r="K17" s="53">
        <f t="shared" si="3"/>
        <v>-62.853297442799366</v>
      </c>
      <c r="L17" s="109" t="s">
        <v>73</v>
      </c>
      <c r="M17" s="92"/>
      <c r="N17" s="284" t="s">
        <v>128</v>
      </c>
      <c r="O17" s="285"/>
      <c r="P17" s="47">
        <v>58</v>
      </c>
      <c r="Q17" s="47">
        <v>55.9</v>
      </c>
      <c r="R17" s="47">
        <v>96.9</v>
      </c>
      <c r="S17" s="47">
        <v>24.4</v>
      </c>
      <c r="T17" s="62">
        <f t="shared" si="0"/>
        <v>-56.350626118067979</v>
      </c>
      <c r="U17" s="47" t="s">
        <v>69</v>
      </c>
      <c r="V17" s="82"/>
    </row>
    <row r="18" spans="1:22" ht="12.75" customHeight="1">
      <c r="A18" s="96">
        <v>16</v>
      </c>
      <c r="B18" s="48" t="s">
        <v>15</v>
      </c>
      <c r="C18" s="25">
        <v>9.1000000000000227</v>
      </c>
      <c r="D18" s="27">
        <v>3.4</v>
      </c>
      <c r="E18" s="4">
        <v>19.2</v>
      </c>
      <c r="F18" s="27">
        <v>1.5</v>
      </c>
      <c r="G18" s="25">
        <v>70.2</v>
      </c>
      <c r="H18" s="106">
        <v>38</v>
      </c>
      <c r="I18" s="47">
        <f t="shared" si="1"/>
        <v>98.500000000000028</v>
      </c>
      <c r="J18" s="62">
        <f t="shared" si="2"/>
        <v>42.9</v>
      </c>
      <c r="K18" s="53">
        <f t="shared" si="3"/>
        <v>-56.446700507614231</v>
      </c>
      <c r="L18" s="109" t="s">
        <v>82</v>
      </c>
      <c r="M18" s="92"/>
      <c r="N18" s="280" t="s">
        <v>120</v>
      </c>
      <c r="O18" s="280"/>
      <c r="P18" s="88">
        <f>SUM(P15:P17)</f>
        <v>83.2</v>
      </c>
      <c r="Q18" s="88">
        <f t="shared" ref="Q18:S18" si="9">SUM(Q15:Q17)</f>
        <v>81.099999999999994</v>
      </c>
      <c r="R18" s="88">
        <f t="shared" si="9"/>
        <v>97.4</v>
      </c>
      <c r="S18" s="88">
        <f t="shared" si="9"/>
        <v>31.799999999999997</v>
      </c>
      <c r="T18" s="62">
        <f>S18/Q18*100-100</f>
        <v>-60.789149198520349</v>
      </c>
      <c r="U18" s="47" t="s">
        <v>69</v>
      </c>
      <c r="V18" s="82"/>
    </row>
    <row r="19" spans="1:22" ht="15" customHeight="1">
      <c r="A19" s="96">
        <v>17</v>
      </c>
      <c r="B19" s="48" t="s">
        <v>16</v>
      </c>
      <c r="C19" s="25">
        <v>5.4000000000000909</v>
      </c>
      <c r="D19" s="27">
        <v>7.5</v>
      </c>
      <c r="E19" s="4">
        <v>6.9</v>
      </c>
      <c r="F19" s="27">
        <v>11.1</v>
      </c>
      <c r="G19" s="25">
        <v>42.5</v>
      </c>
      <c r="H19" s="106">
        <v>11.5</v>
      </c>
      <c r="I19" s="47">
        <f t="shared" si="1"/>
        <v>54.80000000000009</v>
      </c>
      <c r="J19" s="62">
        <f t="shared" si="2"/>
        <v>30.1</v>
      </c>
      <c r="K19" s="53">
        <f t="shared" si="3"/>
        <v>-45.072992700730019</v>
      </c>
      <c r="L19" s="109" t="s">
        <v>73</v>
      </c>
      <c r="M19" s="92"/>
      <c r="N19" s="280" t="s">
        <v>79</v>
      </c>
      <c r="O19" s="280"/>
      <c r="P19" s="88">
        <f>P7+P11+P14+P18</f>
        <v>1033.5</v>
      </c>
      <c r="Q19" s="88">
        <f t="shared" ref="Q19:S19" si="10">Q7+Q11+Q14+Q18</f>
        <v>1031.3999999999999</v>
      </c>
      <c r="R19" s="88">
        <f t="shared" si="10"/>
        <v>905.4</v>
      </c>
      <c r="S19" s="88">
        <f t="shared" si="10"/>
        <v>794.09999999999991</v>
      </c>
      <c r="T19" s="62">
        <f>S19/Q19*100-100</f>
        <v>-23.00756253635835</v>
      </c>
      <c r="U19" s="47" t="s">
        <v>69</v>
      </c>
      <c r="V19" s="82"/>
    </row>
    <row r="20" spans="1:22" ht="15" customHeight="1">
      <c r="A20" s="96">
        <v>18</v>
      </c>
      <c r="B20" s="48" t="s">
        <v>17</v>
      </c>
      <c r="C20" s="25">
        <v>7.5</v>
      </c>
      <c r="D20" s="27">
        <v>1.4</v>
      </c>
      <c r="E20" s="4">
        <v>12.2</v>
      </c>
      <c r="F20" s="27">
        <v>0.9</v>
      </c>
      <c r="G20" s="25">
        <v>44.7</v>
      </c>
      <c r="H20" s="106">
        <v>26.2</v>
      </c>
      <c r="I20" s="47">
        <f t="shared" si="1"/>
        <v>64.400000000000006</v>
      </c>
      <c r="J20" s="62">
        <f t="shared" si="2"/>
        <v>28.5</v>
      </c>
      <c r="K20" s="53">
        <f t="shared" si="3"/>
        <v>-55.745341614906835</v>
      </c>
      <c r="L20" s="109" t="s">
        <v>82</v>
      </c>
      <c r="M20" s="92"/>
      <c r="N20" s="64" t="s">
        <v>55</v>
      </c>
      <c r="O20" s="64" t="s">
        <v>62</v>
      </c>
      <c r="P20" s="63"/>
      <c r="Q20" s="61" t="s">
        <v>74</v>
      </c>
      <c r="R20" s="47">
        <v>1016</v>
      </c>
      <c r="S20" s="260" t="s">
        <v>93</v>
      </c>
      <c r="T20" s="260"/>
      <c r="U20" s="63"/>
      <c r="V20" s="82"/>
    </row>
    <row r="21" spans="1:22">
      <c r="A21" s="96">
        <v>19</v>
      </c>
      <c r="B21" s="48" t="s">
        <v>18</v>
      </c>
      <c r="C21" s="25">
        <v>16.400000000000091</v>
      </c>
      <c r="D21" s="27">
        <v>0.7</v>
      </c>
      <c r="E21" s="4">
        <v>10</v>
      </c>
      <c r="F21" s="27">
        <v>23.4</v>
      </c>
      <c r="G21" s="25">
        <v>61</v>
      </c>
      <c r="H21" s="106">
        <v>8.8000000000000007</v>
      </c>
      <c r="I21" s="47">
        <f t="shared" si="1"/>
        <v>87.400000000000091</v>
      </c>
      <c r="J21" s="62">
        <f t="shared" si="2"/>
        <v>32.9</v>
      </c>
      <c r="K21" s="53">
        <f t="shared" si="3"/>
        <v>-62.356979405034366</v>
      </c>
      <c r="L21" s="109" t="s">
        <v>73</v>
      </c>
      <c r="M21" s="92"/>
      <c r="N21" s="64" t="s">
        <v>56</v>
      </c>
      <c r="O21" s="64">
        <v>0</v>
      </c>
      <c r="P21" s="63"/>
      <c r="Q21" s="47" t="s">
        <v>75</v>
      </c>
      <c r="R21" s="61">
        <v>505.7</v>
      </c>
      <c r="S21" s="260" t="s">
        <v>15</v>
      </c>
      <c r="T21" s="260"/>
      <c r="U21" s="63"/>
      <c r="V21" s="82"/>
    </row>
    <row r="22" spans="1:22" ht="15" customHeight="1">
      <c r="A22" s="96">
        <v>20</v>
      </c>
      <c r="B22" s="48" t="s">
        <v>19</v>
      </c>
      <c r="C22" s="25">
        <v>6</v>
      </c>
      <c r="D22" s="27">
        <v>0.6</v>
      </c>
      <c r="E22" s="4">
        <v>9</v>
      </c>
      <c r="F22" s="27">
        <v>2.5</v>
      </c>
      <c r="G22" s="25">
        <v>47.2</v>
      </c>
      <c r="H22" s="106">
        <v>37.5</v>
      </c>
      <c r="I22" s="47">
        <f t="shared" si="1"/>
        <v>62.2</v>
      </c>
      <c r="J22" s="62">
        <f t="shared" si="2"/>
        <v>40.6</v>
      </c>
      <c r="K22" s="53">
        <f t="shared" si="3"/>
        <v>-34.726688102893888</v>
      </c>
      <c r="L22" s="109" t="s">
        <v>82</v>
      </c>
      <c r="M22" s="92"/>
      <c r="N22" s="64" t="s">
        <v>57</v>
      </c>
      <c r="O22" s="64">
        <v>25</v>
      </c>
      <c r="P22" s="63"/>
      <c r="Q22" s="63"/>
      <c r="R22" s="63"/>
      <c r="S22" s="63"/>
      <c r="T22" s="63"/>
      <c r="U22" s="63"/>
      <c r="V22" s="82"/>
    </row>
    <row r="23" spans="1:22">
      <c r="A23" s="96">
        <v>21</v>
      </c>
      <c r="B23" s="48" t="s">
        <v>20</v>
      </c>
      <c r="C23" s="25">
        <v>21.399999999999977</v>
      </c>
      <c r="D23" s="27">
        <v>5.6</v>
      </c>
      <c r="E23" s="4">
        <v>8.6</v>
      </c>
      <c r="F23" s="27">
        <v>1.3</v>
      </c>
      <c r="G23" s="25">
        <v>65.599999999999994</v>
      </c>
      <c r="H23" s="106">
        <v>10.5</v>
      </c>
      <c r="I23" s="47">
        <f t="shared" ref="I23:I52" si="11">C23+E23+G23</f>
        <v>95.599999999999966</v>
      </c>
      <c r="J23" s="62">
        <f t="shared" ref="J23:J52" si="12">D23+F23+H23</f>
        <v>17.399999999999999</v>
      </c>
      <c r="K23" s="53">
        <f t="shared" si="3"/>
        <v>-81.79916317991632</v>
      </c>
      <c r="L23" s="109" t="s">
        <v>73</v>
      </c>
      <c r="M23" s="92"/>
      <c r="N23" s="95" t="s">
        <v>69</v>
      </c>
      <c r="O23" s="95">
        <v>25</v>
      </c>
      <c r="P23" s="65"/>
      <c r="Q23" s="63"/>
      <c r="R23" s="63"/>
      <c r="S23" s="63"/>
      <c r="T23" s="63"/>
      <c r="U23" s="63"/>
      <c r="V23" s="82"/>
    </row>
    <row r="24" spans="1:22">
      <c r="A24" s="96">
        <v>22</v>
      </c>
      <c r="B24" s="48" t="s">
        <v>21</v>
      </c>
      <c r="C24" s="25">
        <v>8</v>
      </c>
      <c r="D24" s="27">
        <v>0</v>
      </c>
      <c r="E24" s="4">
        <v>15.8</v>
      </c>
      <c r="F24" s="27">
        <v>7.2</v>
      </c>
      <c r="G24" s="25">
        <v>40.5</v>
      </c>
      <c r="H24" s="106">
        <v>66.5</v>
      </c>
      <c r="I24" s="47">
        <f t="shared" si="11"/>
        <v>64.3</v>
      </c>
      <c r="J24" s="62">
        <f t="shared" si="12"/>
        <v>73.7</v>
      </c>
      <c r="K24" s="53">
        <f t="shared" si="3"/>
        <v>14.618973561430806</v>
      </c>
      <c r="L24" s="109" t="s">
        <v>57</v>
      </c>
      <c r="M24" s="92"/>
      <c r="N24" s="95" t="s">
        <v>73</v>
      </c>
      <c r="O24" s="95">
        <v>0</v>
      </c>
      <c r="P24" s="63"/>
      <c r="Q24" s="63"/>
      <c r="R24" s="63"/>
      <c r="S24" s="63"/>
      <c r="T24" s="63"/>
      <c r="U24" s="63"/>
      <c r="V24" s="82"/>
    </row>
    <row r="25" spans="1:22">
      <c r="A25" s="96">
        <v>23</v>
      </c>
      <c r="B25" s="48" t="s">
        <v>22</v>
      </c>
      <c r="C25" s="25">
        <v>12.699999999999932</v>
      </c>
      <c r="D25" s="27">
        <v>0</v>
      </c>
      <c r="E25" s="4">
        <v>8</v>
      </c>
      <c r="F25" s="27">
        <v>8.9</v>
      </c>
      <c r="G25" s="25">
        <v>55.1</v>
      </c>
      <c r="H25" s="106">
        <v>3.6</v>
      </c>
      <c r="I25" s="47">
        <f t="shared" si="11"/>
        <v>75.799999999999926</v>
      </c>
      <c r="J25" s="62">
        <f t="shared" si="12"/>
        <v>12.5</v>
      </c>
      <c r="K25" s="53">
        <f t="shared" si="3"/>
        <v>-83.509234828496034</v>
      </c>
      <c r="L25" s="109" t="s">
        <v>73</v>
      </c>
      <c r="M25" s="92"/>
      <c r="N25" s="64" t="s">
        <v>52</v>
      </c>
      <c r="O25" s="64">
        <f>SUM(O21:O24)</f>
        <v>50</v>
      </c>
      <c r="P25" s="63"/>
      <c r="Q25" s="63"/>
      <c r="R25" s="63"/>
      <c r="S25" s="63"/>
      <c r="T25" s="63"/>
      <c r="U25" s="63"/>
      <c r="V25" s="82"/>
    </row>
    <row r="26" spans="1:22">
      <c r="A26" s="96">
        <v>24</v>
      </c>
      <c r="B26" s="48" t="s">
        <v>23</v>
      </c>
      <c r="C26" s="25">
        <v>7</v>
      </c>
      <c r="D26" s="27">
        <v>0</v>
      </c>
      <c r="E26" s="4">
        <v>6.9</v>
      </c>
      <c r="F26" s="27">
        <v>1.6</v>
      </c>
      <c r="G26" s="25">
        <v>54.7</v>
      </c>
      <c r="H26" s="106">
        <v>36.299999999999997</v>
      </c>
      <c r="I26" s="47">
        <f t="shared" si="11"/>
        <v>68.600000000000009</v>
      </c>
      <c r="J26" s="62">
        <f t="shared" si="12"/>
        <v>37.9</v>
      </c>
      <c r="K26" s="53">
        <f t="shared" si="3"/>
        <v>-44.752186588921298</v>
      </c>
      <c r="L26" s="109" t="s">
        <v>82</v>
      </c>
      <c r="M26" s="92"/>
      <c r="N26" s="63"/>
      <c r="O26" s="63"/>
      <c r="P26" s="63"/>
      <c r="Q26" s="63" t="s">
        <v>68</v>
      </c>
      <c r="R26" s="63"/>
      <c r="S26" s="63"/>
      <c r="T26" s="63"/>
      <c r="U26" s="63"/>
      <c r="V26" s="82"/>
    </row>
    <row r="27" spans="1:22">
      <c r="A27" s="96">
        <v>25</v>
      </c>
      <c r="B27" s="48" t="s">
        <v>24</v>
      </c>
      <c r="C27" s="25">
        <v>13.799999999999955</v>
      </c>
      <c r="D27" s="27">
        <v>1.4</v>
      </c>
      <c r="E27" s="4">
        <v>10.6</v>
      </c>
      <c r="F27" s="27">
        <v>0.3</v>
      </c>
      <c r="G27" s="25">
        <v>73.3</v>
      </c>
      <c r="H27" s="106">
        <v>75.199999999999989</v>
      </c>
      <c r="I27" s="47">
        <f t="shared" si="11"/>
        <v>97.69999999999996</v>
      </c>
      <c r="J27" s="62">
        <f t="shared" si="12"/>
        <v>76.899999999999991</v>
      </c>
      <c r="K27" s="53">
        <f t="shared" si="3"/>
        <v>-21.289662231320349</v>
      </c>
      <c r="L27" s="109" t="s">
        <v>82</v>
      </c>
      <c r="M27" s="92"/>
      <c r="N27" s="278" t="s">
        <v>63</v>
      </c>
      <c r="O27" s="278"/>
      <c r="P27" s="63"/>
      <c r="Q27" s="60" t="s">
        <v>84</v>
      </c>
      <c r="R27" s="58" t="s">
        <v>57</v>
      </c>
      <c r="S27" s="58" t="s">
        <v>61</v>
      </c>
      <c r="T27" s="58" t="s">
        <v>66</v>
      </c>
      <c r="U27" s="58" t="s">
        <v>55</v>
      </c>
      <c r="V27" s="82"/>
    </row>
    <row r="28" spans="1:22">
      <c r="A28" s="96">
        <v>26</v>
      </c>
      <c r="B28" s="48" t="s">
        <v>25</v>
      </c>
      <c r="C28" s="25">
        <v>6.8999999999998636</v>
      </c>
      <c r="D28" s="27">
        <v>0.5</v>
      </c>
      <c r="E28" s="4">
        <v>14.5</v>
      </c>
      <c r="F28" s="27">
        <v>6.1</v>
      </c>
      <c r="G28" s="25">
        <v>50.5</v>
      </c>
      <c r="H28" s="106">
        <v>8.1</v>
      </c>
      <c r="I28" s="47">
        <f t="shared" si="11"/>
        <v>71.899999999999864</v>
      </c>
      <c r="J28" s="62">
        <f t="shared" si="12"/>
        <v>14.7</v>
      </c>
      <c r="K28" s="53">
        <f t="shared" si="3"/>
        <v>-79.554937413073674</v>
      </c>
      <c r="L28" s="109" t="s">
        <v>73</v>
      </c>
      <c r="M28" s="92"/>
      <c r="N28" s="66" t="s">
        <v>64</v>
      </c>
      <c r="O28" s="95" t="s">
        <v>67</v>
      </c>
      <c r="P28" s="63"/>
      <c r="Q28" s="111" t="s">
        <v>85</v>
      </c>
      <c r="R28" s="60">
        <v>685.1</v>
      </c>
      <c r="S28" s="61">
        <v>643.29999999999995</v>
      </c>
      <c r="T28" s="61">
        <f>S28/R28*100-100</f>
        <v>-6.1012990804262301</v>
      </c>
      <c r="U28" s="67" t="s">
        <v>57</v>
      </c>
      <c r="V28" s="82"/>
    </row>
    <row r="29" spans="1:22">
      <c r="A29" s="96">
        <v>27</v>
      </c>
      <c r="B29" s="48" t="s">
        <v>26</v>
      </c>
      <c r="C29" s="25">
        <v>13.299999999999841</v>
      </c>
      <c r="D29" s="27">
        <v>19.5</v>
      </c>
      <c r="E29" s="4">
        <v>17.7</v>
      </c>
      <c r="F29" s="27">
        <v>0.9</v>
      </c>
      <c r="G29" s="25">
        <v>67.3</v>
      </c>
      <c r="H29" s="106">
        <v>31.200000000000003</v>
      </c>
      <c r="I29" s="47">
        <f t="shared" si="11"/>
        <v>98.299999999999841</v>
      </c>
      <c r="J29" s="62">
        <f t="shared" si="12"/>
        <v>51.6</v>
      </c>
      <c r="K29" s="53">
        <f t="shared" si="3"/>
        <v>-47.507629704984652</v>
      </c>
      <c r="L29" s="109" t="s">
        <v>57</v>
      </c>
      <c r="M29" s="92"/>
      <c r="N29" s="68" t="s">
        <v>115</v>
      </c>
      <c r="O29" s="69">
        <v>0</v>
      </c>
      <c r="P29" s="63"/>
      <c r="Q29" s="60" t="s">
        <v>87</v>
      </c>
      <c r="R29" s="60">
        <v>249.4</v>
      </c>
      <c r="S29" s="61">
        <v>163.9</v>
      </c>
      <c r="T29" s="61">
        <f t="shared" ref="T29:T32" si="13">S29/R29*100-100</f>
        <v>-34.282277465918199</v>
      </c>
      <c r="U29" s="67" t="s">
        <v>69</v>
      </c>
      <c r="V29" s="82"/>
    </row>
    <row r="30" spans="1:22">
      <c r="A30" s="96">
        <v>28</v>
      </c>
      <c r="B30" s="48" t="s">
        <v>27</v>
      </c>
      <c r="C30" s="25">
        <v>7.5</v>
      </c>
      <c r="D30" s="27">
        <v>2.2999999999999998</v>
      </c>
      <c r="E30" s="4">
        <v>11.2</v>
      </c>
      <c r="F30" s="27">
        <v>0.1</v>
      </c>
      <c r="G30" s="25">
        <v>43.9</v>
      </c>
      <c r="H30" s="106">
        <v>9.6</v>
      </c>
      <c r="I30" s="47">
        <f t="shared" si="11"/>
        <v>62.599999999999994</v>
      </c>
      <c r="J30" s="62">
        <f t="shared" si="12"/>
        <v>12</v>
      </c>
      <c r="K30" s="53">
        <f t="shared" si="3"/>
        <v>-80.83067092651757</v>
      </c>
      <c r="L30" s="109" t="s">
        <v>73</v>
      </c>
      <c r="M30" s="92"/>
      <c r="N30" s="68" t="s">
        <v>114</v>
      </c>
      <c r="O30" s="69">
        <v>0.3</v>
      </c>
      <c r="P30" s="63"/>
      <c r="Q30" s="60" t="s">
        <v>86</v>
      </c>
      <c r="R30" s="60">
        <v>15.8</v>
      </c>
      <c r="S30" s="60">
        <v>1.4</v>
      </c>
      <c r="T30" s="61">
        <f t="shared" si="13"/>
        <v>-91.139240506329116</v>
      </c>
      <c r="U30" s="67" t="s">
        <v>69</v>
      </c>
      <c r="V30" s="82"/>
    </row>
    <row r="31" spans="1:22">
      <c r="A31" s="96">
        <v>29</v>
      </c>
      <c r="B31" s="48" t="s">
        <v>28</v>
      </c>
      <c r="C31" s="25">
        <v>16.799999999999955</v>
      </c>
      <c r="D31" s="27">
        <v>25</v>
      </c>
      <c r="E31" s="4">
        <v>32.6</v>
      </c>
      <c r="F31" s="27">
        <v>0.2</v>
      </c>
      <c r="G31" s="25">
        <v>59.8</v>
      </c>
      <c r="H31" s="106">
        <v>36.700000000000003</v>
      </c>
      <c r="I31" s="47">
        <f t="shared" si="11"/>
        <v>109.19999999999996</v>
      </c>
      <c r="J31" s="62">
        <f t="shared" si="12"/>
        <v>61.900000000000006</v>
      </c>
      <c r="K31" s="53">
        <f t="shared" si="3"/>
        <v>-43.315018315018293</v>
      </c>
      <c r="L31" s="109" t="s">
        <v>73</v>
      </c>
      <c r="M31" s="92"/>
      <c r="N31" s="120" t="s">
        <v>113</v>
      </c>
      <c r="O31" s="69">
        <v>0</v>
      </c>
      <c r="P31" s="63"/>
      <c r="Q31" s="60" t="s">
        <v>88</v>
      </c>
      <c r="R31" s="47">
        <v>83.2</v>
      </c>
      <c r="S31" s="47">
        <v>97.4</v>
      </c>
      <c r="T31" s="61">
        <f t="shared" si="13"/>
        <v>17.067307692307693</v>
      </c>
      <c r="U31" s="67" t="s">
        <v>57</v>
      </c>
      <c r="V31" s="82"/>
    </row>
    <row r="32" spans="1:22">
      <c r="A32" s="96">
        <v>30</v>
      </c>
      <c r="B32" s="48" t="s">
        <v>29</v>
      </c>
      <c r="C32" s="25">
        <v>10.100000000000023</v>
      </c>
      <c r="D32" s="27">
        <v>0.3</v>
      </c>
      <c r="E32" s="4">
        <v>15.1</v>
      </c>
      <c r="F32" s="27">
        <v>2.2999999999999998</v>
      </c>
      <c r="G32" s="25">
        <v>79</v>
      </c>
      <c r="H32" s="106">
        <v>5.0999999999999996</v>
      </c>
      <c r="I32" s="47">
        <f t="shared" si="11"/>
        <v>104.20000000000002</v>
      </c>
      <c r="J32" s="62">
        <f t="shared" si="12"/>
        <v>7.6999999999999993</v>
      </c>
      <c r="K32" s="53">
        <f t="shared" si="3"/>
        <v>-92.610364683301341</v>
      </c>
      <c r="L32" s="109" t="s">
        <v>73</v>
      </c>
      <c r="M32" s="92"/>
      <c r="N32" s="68" t="s">
        <v>112</v>
      </c>
      <c r="O32" s="69">
        <v>0</v>
      </c>
      <c r="P32" s="110"/>
      <c r="Q32" s="60" t="s">
        <v>52</v>
      </c>
      <c r="R32" s="60">
        <f>SUM(R28:R31)</f>
        <v>1033.5</v>
      </c>
      <c r="S32" s="61">
        <f>SUM(S28:S31)</f>
        <v>905.99999999999989</v>
      </c>
      <c r="T32" s="61">
        <f t="shared" si="13"/>
        <v>-12.3367198838897</v>
      </c>
      <c r="U32" s="67" t="s">
        <v>57</v>
      </c>
      <c r="V32" s="82"/>
    </row>
    <row r="33" spans="1:22">
      <c r="A33" s="96">
        <v>31</v>
      </c>
      <c r="B33" s="48" t="s">
        <v>30</v>
      </c>
      <c r="C33" s="25">
        <v>8.7000000000000455</v>
      </c>
      <c r="D33" s="27">
        <v>0</v>
      </c>
      <c r="E33" s="4">
        <v>14.1</v>
      </c>
      <c r="F33" s="27">
        <v>1.6</v>
      </c>
      <c r="G33" s="25">
        <v>60.4</v>
      </c>
      <c r="H33" s="106">
        <v>20.5</v>
      </c>
      <c r="I33" s="47">
        <f t="shared" si="11"/>
        <v>83.200000000000045</v>
      </c>
      <c r="J33" s="62">
        <f t="shared" si="12"/>
        <v>22.1</v>
      </c>
      <c r="K33" s="53">
        <f t="shared" si="3"/>
        <v>-73.437500000000014</v>
      </c>
      <c r="L33" s="109" t="s">
        <v>73</v>
      </c>
      <c r="M33" s="92"/>
      <c r="N33" s="120" t="s">
        <v>111</v>
      </c>
      <c r="O33" s="69">
        <v>13</v>
      </c>
      <c r="P33" s="63"/>
      <c r="Q33" s="63"/>
      <c r="R33" s="63"/>
      <c r="S33" s="63"/>
      <c r="T33" s="63"/>
      <c r="U33" s="63"/>
      <c r="V33" s="82"/>
    </row>
    <row r="34" spans="1:22">
      <c r="A34" s="96">
        <v>32</v>
      </c>
      <c r="B34" s="48" t="s">
        <v>31</v>
      </c>
      <c r="C34" s="25">
        <v>4.7999999999999545</v>
      </c>
      <c r="D34" s="27">
        <v>5.5</v>
      </c>
      <c r="E34" s="4">
        <v>14.2</v>
      </c>
      <c r="F34" s="27">
        <v>11</v>
      </c>
      <c r="G34" s="25">
        <v>36.9</v>
      </c>
      <c r="H34" s="106">
        <v>23.2</v>
      </c>
      <c r="I34" s="47">
        <f t="shared" si="11"/>
        <v>55.899999999999949</v>
      </c>
      <c r="J34" s="62">
        <f t="shared" si="12"/>
        <v>39.700000000000003</v>
      </c>
      <c r="K34" s="53">
        <f t="shared" si="3"/>
        <v>-28.980322003577754</v>
      </c>
      <c r="L34" s="109" t="s">
        <v>82</v>
      </c>
      <c r="M34" s="92"/>
      <c r="N34" s="121" t="s">
        <v>116</v>
      </c>
      <c r="O34" s="122">
        <v>0.3</v>
      </c>
      <c r="P34" s="63"/>
      <c r="Q34" s="84"/>
      <c r="R34" s="84"/>
      <c r="S34" s="63"/>
      <c r="T34" s="84"/>
      <c r="U34" s="84"/>
      <c r="V34" s="82"/>
    </row>
    <row r="35" spans="1:22">
      <c r="A35" s="96">
        <v>33</v>
      </c>
      <c r="B35" s="48" t="s">
        <v>32</v>
      </c>
      <c r="C35" s="25">
        <v>7.8999999999996362</v>
      </c>
      <c r="D35" s="27">
        <v>13.9</v>
      </c>
      <c r="E35" s="4">
        <v>10.4</v>
      </c>
      <c r="F35" s="27">
        <v>0</v>
      </c>
      <c r="G35" s="25">
        <v>61.5</v>
      </c>
      <c r="H35" s="106">
        <v>42.5</v>
      </c>
      <c r="I35" s="47">
        <f t="shared" si="11"/>
        <v>79.799999999999642</v>
      </c>
      <c r="J35" s="62">
        <f t="shared" si="12"/>
        <v>56.4</v>
      </c>
      <c r="K35" s="53">
        <f t="shared" si="3"/>
        <v>-29.323308270676378</v>
      </c>
      <c r="L35" s="109" t="s">
        <v>82</v>
      </c>
      <c r="M35" s="92"/>
      <c r="N35" s="120" t="s">
        <v>117</v>
      </c>
      <c r="O35" s="69">
        <v>0</v>
      </c>
      <c r="P35" s="63"/>
      <c r="Q35" s="70"/>
      <c r="R35" s="71"/>
      <c r="S35" s="63"/>
      <c r="T35" s="70"/>
      <c r="U35" s="63"/>
      <c r="V35" s="82"/>
    </row>
    <row r="36" spans="1:22">
      <c r="A36" s="96">
        <v>34</v>
      </c>
      <c r="B36" s="48" t="s">
        <v>33</v>
      </c>
      <c r="C36" s="25">
        <v>13.599999999999909</v>
      </c>
      <c r="D36" s="27">
        <v>3.4</v>
      </c>
      <c r="E36" s="4">
        <v>22.6</v>
      </c>
      <c r="F36" s="27">
        <v>0.2</v>
      </c>
      <c r="G36" s="25">
        <v>50.6</v>
      </c>
      <c r="H36" s="106">
        <v>33</v>
      </c>
      <c r="I36" s="47">
        <f t="shared" si="11"/>
        <v>86.799999999999912</v>
      </c>
      <c r="J36" s="62">
        <f t="shared" si="12"/>
        <v>36.6</v>
      </c>
      <c r="K36" s="53">
        <f t="shared" si="3"/>
        <v>-57.834101382488434</v>
      </c>
      <c r="L36" s="109" t="s">
        <v>73</v>
      </c>
      <c r="M36" s="92"/>
      <c r="N36" s="70"/>
      <c r="O36" s="71"/>
      <c r="P36" s="63"/>
      <c r="Q36" s="70"/>
      <c r="R36" s="71"/>
      <c r="S36" s="63"/>
      <c r="T36" s="70"/>
      <c r="U36" s="63"/>
      <c r="V36" s="82"/>
    </row>
    <row r="37" spans="1:22">
      <c r="A37" s="96">
        <v>35</v>
      </c>
      <c r="B37" s="48" t="s">
        <v>34</v>
      </c>
      <c r="C37" s="25">
        <v>10.199999999999932</v>
      </c>
      <c r="D37" s="27">
        <v>0.8</v>
      </c>
      <c r="E37" s="4">
        <v>16.100000000000001</v>
      </c>
      <c r="F37" s="27">
        <v>0</v>
      </c>
      <c r="G37" s="25">
        <v>60.8</v>
      </c>
      <c r="H37" s="106">
        <v>41.4</v>
      </c>
      <c r="I37" s="47">
        <f t="shared" si="11"/>
        <v>87.099999999999937</v>
      </c>
      <c r="J37" s="62">
        <f t="shared" si="12"/>
        <v>42.199999999999996</v>
      </c>
      <c r="K37" s="53">
        <f t="shared" si="3"/>
        <v>-51.549942594718686</v>
      </c>
      <c r="L37" s="90" t="s">
        <v>82</v>
      </c>
      <c r="M37" s="92"/>
      <c r="N37" s="71"/>
      <c r="O37" s="71"/>
      <c r="Q37" s="70"/>
      <c r="R37" s="71"/>
      <c r="U37" s="63"/>
      <c r="V37" s="82"/>
    </row>
    <row r="38" spans="1:22">
      <c r="A38" s="96">
        <v>36</v>
      </c>
      <c r="B38" s="72" t="s">
        <v>35</v>
      </c>
      <c r="C38" s="25">
        <v>17.300000000000068</v>
      </c>
      <c r="D38" s="27">
        <v>1.9</v>
      </c>
      <c r="E38" s="4">
        <v>17.5</v>
      </c>
      <c r="F38" s="27">
        <v>1.1000000000000001</v>
      </c>
      <c r="G38" s="25">
        <v>55.9</v>
      </c>
      <c r="H38" s="106">
        <v>7.6</v>
      </c>
      <c r="I38" s="47">
        <f t="shared" si="11"/>
        <v>90.700000000000074</v>
      </c>
      <c r="J38" s="62">
        <f t="shared" si="12"/>
        <v>10.6</v>
      </c>
      <c r="K38" s="53">
        <f t="shared" si="3"/>
        <v>-88.313120176405747</v>
      </c>
      <c r="L38" s="90" t="s">
        <v>73</v>
      </c>
      <c r="M38" s="92"/>
      <c r="N38" s="71"/>
      <c r="O38" s="71"/>
      <c r="Q38" s="70"/>
      <c r="R38" s="71"/>
      <c r="U38" s="63"/>
      <c r="V38" s="82"/>
    </row>
    <row r="39" spans="1:22">
      <c r="A39" s="96">
        <v>37</v>
      </c>
      <c r="B39" s="48" t="s">
        <v>36</v>
      </c>
      <c r="C39" s="25">
        <v>9.8999999999998636</v>
      </c>
      <c r="D39" s="27">
        <v>0</v>
      </c>
      <c r="E39" s="4">
        <v>10.1</v>
      </c>
      <c r="F39" s="27">
        <v>0.1</v>
      </c>
      <c r="G39" s="25">
        <v>45.1</v>
      </c>
      <c r="H39" s="106">
        <v>8.8000000000000007</v>
      </c>
      <c r="I39" s="47">
        <f t="shared" si="11"/>
        <v>65.099999999999866</v>
      </c>
      <c r="J39" s="62">
        <f t="shared" si="12"/>
        <v>8.9</v>
      </c>
      <c r="K39" s="53">
        <f t="shared" si="3"/>
        <v>-86.328725038402425</v>
      </c>
      <c r="L39" s="90" t="s">
        <v>73</v>
      </c>
      <c r="M39" s="92"/>
      <c r="N39" s="71"/>
      <c r="O39" s="71"/>
      <c r="Q39" s="70"/>
      <c r="R39" s="71"/>
      <c r="U39" s="63"/>
      <c r="V39" s="82"/>
    </row>
    <row r="40" spans="1:22">
      <c r="A40" s="96">
        <v>38</v>
      </c>
      <c r="B40" s="48" t="s">
        <v>37</v>
      </c>
      <c r="C40" s="25">
        <v>10.600000000000023</v>
      </c>
      <c r="D40" s="27">
        <v>4.5999999999999996</v>
      </c>
      <c r="E40" s="4">
        <v>11.4</v>
      </c>
      <c r="F40" s="27">
        <v>0</v>
      </c>
      <c r="G40" s="25">
        <v>63.1</v>
      </c>
      <c r="H40" s="106">
        <v>13.299999999999999</v>
      </c>
      <c r="I40" s="47">
        <f t="shared" si="11"/>
        <v>85.100000000000023</v>
      </c>
      <c r="J40" s="62">
        <f t="shared" si="12"/>
        <v>17.899999999999999</v>
      </c>
      <c r="K40" s="53">
        <f t="shared" si="3"/>
        <v>-78.96592244418332</v>
      </c>
      <c r="L40" s="90" t="s">
        <v>82</v>
      </c>
      <c r="M40" s="92"/>
      <c r="N40" s="71"/>
      <c r="O40" s="71"/>
      <c r="Q40" s="70"/>
      <c r="R40" s="71"/>
      <c r="U40" s="63"/>
      <c r="V40" s="82"/>
    </row>
    <row r="41" spans="1:22">
      <c r="A41" s="96">
        <v>39</v>
      </c>
      <c r="B41" s="48" t="s">
        <v>38</v>
      </c>
      <c r="C41" s="25">
        <v>13.700000000000045</v>
      </c>
      <c r="D41" s="27">
        <v>0.2</v>
      </c>
      <c r="E41" s="4">
        <v>15.6</v>
      </c>
      <c r="F41" s="27">
        <v>3.5</v>
      </c>
      <c r="G41" s="25">
        <v>58.8</v>
      </c>
      <c r="H41" s="106">
        <v>27.300000000000004</v>
      </c>
      <c r="I41" s="47">
        <f t="shared" si="11"/>
        <v>88.100000000000051</v>
      </c>
      <c r="J41" s="62">
        <f t="shared" si="12"/>
        <v>31.000000000000004</v>
      </c>
      <c r="K41" s="53">
        <f t="shared" si="3"/>
        <v>-64.812712826333723</v>
      </c>
      <c r="L41" s="90" t="s">
        <v>82</v>
      </c>
      <c r="M41" s="92"/>
      <c r="N41" s="71"/>
      <c r="O41" s="71"/>
      <c r="P41" s="63"/>
      <c r="Q41" s="70"/>
      <c r="R41" s="71"/>
      <c r="S41" s="63"/>
      <c r="T41" s="63"/>
      <c r="U41" s="63"/>
      <c r="V41" s="82"/>
    </row>
    <row r="42" spans="1:22">
      <c r="A42" s="96">
        <v>40</v>
      </c>
      <c r="B42" s="72" t="s">
        <v>39</v>
      </c>
      <c r="C42" s="25">
        <v>9</v>
      </c>
      <c r="D42" s="27">
        <v>4.0999999999999996</v>
      </c>
      <c r="E42" s="4">
        <v>16.399999999999999</v>
      </c>
      <c r="F42" s="27">
        <v>12.8</v>
      </c>
      <c r="G42" s="25">
        <v>57.1</v>
      </c>
      <c r="H42" s="106">
        <v>27.9</v>
      </c>
      <c r="I42" s="47">
        <f t="shared" si="11"/>
        <v>82.5</v>
      </c>
      <c r="J42" s="62">
        <f t="shared" si="12"/>
        <v>44.8</v>
      </c>
      <c r="K42" s="53">
        <f t="shared" si="3"/>
        <v>-45.696969696969703</v>
      </c>
      <c r="L42" s="90" t="s">
        <v>82</v>
      </c>
      <c r="M42" s="92"/>
      <c r="N42" s="71"/>
      <c r="O42" s="71"/>
      <c r="P42" s="63"/>
      <c r="Q42" s="70"/>
      <c r="R42" s="71"/>
      <c r="S42" s="63"/>
      <c r="T42" s="63"/>
      <c r="U42" s="63"/>
      <c r="V42" s="82"/>
    </row>
    <row r="43" spans="1:22">
      <c r="A43" s="96">
        <v>41</v>
      </c>
      <c r="B43" s="48" t="s">
        <v>40</v>
      </c>
      <c r="C43" s="25">
        <v>9.3000000000000682</v>
      </c>
      <c r="D43" s="27">
        <v>1.2</v>
      </c>
      <c r="E43" s="4">
        <v>25.3</v>
      </c>
      <c r="F43" s="27">
        <v>3.8</v>
      </c>
      <c r="G43" s="25">
        <v>93.6</v>
      </c>
      <c r="H43" s="106">
        <v>14.3</v>
      </c>
      <c r="I43" s="47">
        <f t="shared" si="11"/>
        <v>128.20000000000005</v>
      </c>
      <c r="J43" s="62">
        <f t="shared" si="12"/>
        <v>19.3</v>
      </c>
      <c r="K43" s="53">
        <f t="shared" si="3"/>
        <v>-84.945397815912642</v>
      </c>
      <c r="L43" s="90" t="s">
        <v>73</v>
      </c>
      <c r="M43" s="92"/>
      <c r="N43" s="71"/>
      <c r="O43" s="71"/>
      <c r="P43" s="63"/>
      <c r="Q43" s="70"/>
      <c r="R43" s="71"/>
      <c r="S43" s="63"/>
      <c r="T43" s="63"/>
      <c r="U43" s="63"/>
      <c r="V43" s="82"/>
    </row>
    <row r="44" spans="1:22">
      <c r="A44" s="96">
        <v>42</v>
      </c>
      <c r="B44" s="48" t="s">
        <v>41</v>
      </c>
      <c r="C44" s="25">
        <v>8.1999999999999318</v>
      </c>
      <c r="D44" s="27">
        <v>0.9</v>
      </c>
      <c r="E44" s="4">
        <v>13.7</v>
      </c>
      <c r="F44" s="27">
        <v>3.6</v>
      </c>
      <c r="G44" s="25">
        <v>67.900000000000006</v>
      </c>
      <c r="H44" s="106">
        <v>9.1</v>
      </c>
      <c r="I44" s="47">
        <f t="shared" si="11"/>
        <v>89.79999999999994</v>
      </c>
      <c r="J44" s="62">
        <f t="shared" si="12"/>
        <v>13.6</v>
      </c>
      <c r="K44" s="53">
        <f t="shared" si="3"/>
        <v>-84.855233853006666</v>
      </c>
      <c r="L44" s="90" t="s">
        <v>73</v>
      </c>
      <c r="M44" s="92"/>
      <c r="N44" s="71"/>
      <c r="O44" s="71"/>
      <c r="P44" s="63"/>
      <c r="Q44" s="70"/>
      <c r="R44" s="71"/>
      <c r="S44" s="63"/>
      <c r="T44" s="63"/>
      <c r="U44" s="63"/>
      <c r="V44" s="82"/>
    </row>
    <row r="45" spans="1:22">
      <c r="A45" s="96">
        <v>43</v>
      </c>
      <c r="B45" s="48" t="s">
        <v>42</v>
      </c>
      <c r="C45" s="25">
        <v>3.8999999999998636</v>
      </c>
      <c r="D45" s="27">
        <v>0.5</v>
      </c>
      <c r="E45" s="4">
        <v>13.1</v>
      </c>
      <c r="F45" s="27">
        <v>2.1</v>
      </c>
      <c r="G45" s="25">
        <v>59.4</v>
      </c>
      <c r="H45" s="106">
        <v>8.1</v>
      </c>
      <c r="I45" s="47">
        <f t="shared" si="11"/>
        <v>76.399999999999864</v>
      </c>
      <c r="J45" s="62">
        <f t="shared" si="12"/>
        <v>10.7</v>
      </c>
      <c r="K45" s="53">
        <f t="shared" si="3"/>
        <v>-85.99476439790574</v>
      </c>
      <c r="L45" s="90" t="s">
        <v>73</v>
      </c>
      <c r="M45" s="92"/>
      <c r="N45" s="71"/>
      <c r="O45" s="71"/>
      <c r="Q45" s="70"/>
      <c r="R45" s="71"/>
      <c r="U45" s="63"/>
      <c r="V45" s="82"/>
    </row>
    <row r="46" spans="1:22">
      <c r="A46" s="96">
        <v>44</v>
      </c>
      <c r="B46" s="48" t="s">
        <v>43</v>
      </c>
      <c r="C46" s="25">
        <v>12.300000000000068</v>
      </c>
      <c r="D46" s="27">
        <v>2.5</v>
      </c>
      <c r="E46" s="4">
        <v>17.399999999999999</v>
      </c>
      <c r="F46" s="27">
        <v>0</v>
      </c>
      <c r="G46" s="25">
        <v>39.1</v>
      </c>
      <c r="H46" s="106">
        <v>6.8</v>
      </c>
      <c r="I46" s="47">
        <f t="shared" si="11"/>
        <v>68.800000000000068</v>
      </c>
      <c r="J46" s="62">
        <f t="shared" si="12"/>
        <v>9.3000000000000007</v>
      </c>
      <c r="K46" s="53">
        <f t="shared" si="3"/>
        <v>-86.482558139534902</v>
      </c>
      <c r="L46" s="90" t="s">
        <v>73</v>
      </c>
      <c r="M46" s="92"/>
      <c r="N46" s="71"/>
      <c r="O46" s="71"/>
      <c r="Q46" s="70"/>
      <c r="R46" s="71"/>
      <c r="U46" s="63"/>
      <c r="V46" s="82"/>
    </row>
    <row r="47" spans="1:22">
      <c r="A47" s="96">
        <v>45</v>
      </c>
      <c r="B47" s="48" t="s">
        <v>44</v>
      </c>
      <c r="C47" s="25">
        <v>5.1000000000000227</v>
      </c>
      <c r="D47" s="27">
        <v>14.3</v>
      </c>
      <c r="E47" s="4">
        <v>7.9</v>
      </c>
      <c r="F47" s="27">
        <v>8.6999999999999993</v>
      </c>
      <c r="G47" s="25">
        <v>60.2</v>
      </c>
      <c r="H47" s="106">
        <v>55.900000000000006</v>
      </c>
      <c r="I47" s="47">
        <f t="shared" si="11"/>
        <v>73.200000000000031</v>
      </c>
      <c r="J47" s="62">
        <f t="shared" si="12"/>
        <v>78.900000000000006</v>
      </c>
      <c r="K47" s="53">
        <f t="shared" si="3"/>
        <v>7.7868852459016153</v>
      </c>
      <c r="L47" s="90" t="s">
        <v>82</v>
      </c>
      <c r="M47" s="92"/>
      <c r="N47" s="71"/>
      <c r="O47" s="71"/>
      <c r="Q47" s="71"/>
      <c r="R47" s="71"/>
      <c r="U47" s="63"/>
      <c r="V47" s="82"/>
    </row>
    <row r="48" spans="1:22">
      <c r="A48" s="96">
        <v>46</v>
      </c>
      <c r="B48" s="48" t="s">
        <v>45</v>
      </c>
      <c r="C48" s="25">
        <v>6.3999999999998636</v>
      </c>
      <c r="D48" s="27">
        <v>12.1</v>
      </c>
      <c r="E48" s="4">
        <v>14.6</v>
      </c>
      <c r="F48" s="27">
        <v>1.5</v>
      </c>
      <c r="G48" s="25">
        <v>57.1</v>
      </c>
      <c r="H48" s="106">
        <v>50.900000000000006</v>
      </c>
      <c r="I48" s="47">
        <f t="shared" si="11"/>
        <v>78.099999999999866</v>
      </c>
      <c r="J48" s="62">
        <f t="shared" si="12"/>
        <v>64.5</v>
      </c>
      <c r="K48" s="53">
        <f t="shared" si="3"/>
        <v>-17.413572343149667</v>
      </c>
      <c r="L48" s="90" t="s">
        <v>57</v>
      </c>
      <c r="M48" s="92"/>
      <c r="N48" s="71"/>
      <c r="O48" s="71"/>
      <c r="Q48" s="71"/>
      <c r="R48" s="71"/>
      <c r="U48" s="63"/>
      <c r="V48" s="82"/>
    </row>
    <row r="49" spans="1:22">
      <c r="A49" s="96">
        <v>47</v>
      </c>
      <c r="B49" s="48" t="s">
        <v>72</v>
      </c>
      <c r="C49" s="25">
        <v>10.400000000000091</v>
      </c>
      <c r="D49" s="27">
        <v>0</v>
      </c>
      <c r="E49" s="4">
        <v>5.2</v>
      </c>
      <c r="F49" s="27">
        <v>0.8</v>
      </c>
      <c r="G49" s="25">
        <v>47.6</v>
      </c>
      <c r="H49" s="106">
        <v>20.8</v>
      </c>
      <c r="I49" s="47">
        <f t="shared" si="11"/>
        <v>63.200000000000088</v>
      </c>
      <c r="J49" s="62">
        <f t="shared" si="12"/>
        <v>21.6</v>
      </c>
      <c r="K49" s="53">
        <f t="shared" si="3"/>
        <v>-65.82278481012662</v>
      </c>
      <c r="L49" s="90" t="s">
        <v>82</v>
      </c>
      <c r="M49" s="92"/>
      <c r="Q49" s="71"/>
      <c r="R49" s="71"/>
      <c r="U49" s="63"/>
      <c r="V49" s="82"/>
    </row>
    <row r="50" spans="1:22">
      <c r="A50" s="96">
        <v>48</v>
      </c>
      <c r="B50" s="48" t="s">
        <v>71</v>
      </c>
      <c r="C50" s="25">
        <v>16.700000000000045</v>
      </c>
      <c r="D50" s="27">
        <v>0.1</v>
      </c>
      <c r="E50" s="4">
        <v>8.4</v>
      </c>
      <c r="F50" s="27">
        <v>0.5</v>
      </c>
      <c r="G50" s="25">
        <v>73.8</v>
      </c>
      <c r="H50" s="106">
        <v>36.100000000000009</v>
      </c>
      <c r="I50" s="47">
        <f t="shared" si="11"/>
        <v>98.900000000000034</v>
      </c>
      <c r="J50" s="62">
        <f t="shared" si="12"/>
        <v>36.70000000000001</v>
      </c>
      <c r="K50" s="53">
        <f t="shared" si="3"/>
        <v>-62.891809908998994</v>
      </c>
      <c r="L50" s="90" t="s">
        <v>82</v>
      </c>
      <c r="M50" s="92"/>
      <c r="U50" s="63"/>
      <c r="V50" s="82"/>
    </row>
    <row r="51" spans="1:22">
      <c r="A51" s="96">
        <v>49</v>
      </c>
      <c r="B51" s="48" t="s">
        <v>48</v>
      </c>
      <c r="C51" s="25">
        <v>11.599999999999909</v>
      </c>
      <c r="D51" s="27">
        <v>0.6</v>
      </c>
      <c r="E51" s="4">
        <v>26.7</v>
      </c>
      <c r="F51" s="27">
        <v>2.2999999999999998</v>
      </c>
      <c r="G51" s="25">
        <v>69.2</v>
      </c>
      <c r="H51" s="106">
        <v>22.900000000000002</v>
      </c>
      <c r="I51" s="47">
        <f t="shared" si="11"/>
        <v>107.49999999999991</v>
      </c>
      <c r="J51" s="62">
        <f t="shared" si="12"/>
        <v>25.8</v>
      </c>
      <c r="K51" s="53">
        <f t="shared" si="3"/>
        <v>-75.999999999999986</v>
      </c>
      <c r="L51" s="90" t="s">
        <v>73</v>
      </c>
      <c r="M51" s="92"/>
      <c r="U51" s="63"/>
      <c r="V51" s="82"/>
    </row>
    <row r="52" spans="1:22">
      <c r="A52" s="96">
        <v>50</v>
      </c>
      <c r="B52" s="48" t="s">
        <v>49</v>
      </c>
      <c r="C52" s="25">
        <v>10.599999999999909</v>
      </c>
      <c r="D52" s="27">
        <v>25.7</v>
      </c>
      <c r="E52" s="4">
        <v>11.4</v>
      </c>
      <c r="F52" s="27">
        <v>0.1</v>
      </c>
      <c r="G52" s="25">
        <v>61.2</v>
      </c>
      <c r="H52" s="106">
        <v>21.700000000000003</v>
      </c>
      <c r="I52" s="47">
        <f t="shared" si="11"/>
        <v>83.199999999999903</v>
      </c>
      <c r="J52" s="62">
        <f t="shared" si="12"/>
        <v>47.5</v>
      </c>
      <c r="K52" s="53">
        <f t="shared" si="3"/>
        <v>-42.908653846153776</v>
      </c>
      <c r="L52" s="90" t="s">
        <v>82</v>
      </c>
      <c r="M52" s="92"/>
      <c r="N52" s="73"/>
      <c r="O52" s="73"/>
      <c r="P52" s="63"/>
      <c r="S52" s="63"/>
      <c r="T52" s="63"/>
      <c r="U52" s="63"/>
      <c r="V52" s="82"/>
    </row>
    <row r="53" spans="1:22">
      <c r="A53" s="96"/>
      <c r="B53" s="47" t="s">
        <v>53</v>
      </c>
      <c r="C53" s="112">
        <f t="shared" ref="C53:J53" si="14">SUM(C3:C52)</f>
        <v>518.89999999999884</v>
      </c>
      <c r="D53" s="112">
        <f t="shared" si="14"/>
        <v>208.2</v>
      </c>
      <c r="E53" s="112">
        <f t="shared" si="14"/>
        <v>724.40000000000009</v>
      </c>
      <c r="F53" s="112">
        <f t="shared" si="14"/>
        <v>160.79999999999998</v>
      </c>
      <c r="G53" s="112">
        <f t="shared" si="14"/>
        <v>2899.6999999999994</v>
      </c>
      <c r="H53" s="112">
        <f t="shared" si="14"/>
        <v>1222.1000000000001</v>
      </c>
      <c r="I53" s="112">
        <f t="shared" si="14"/>
        <v>4142.9999999999991</v>
      </c>
      <c r="J53" s="112">
        <f t="shared" si="14"/>
        <v>1591.1000000000001</v>
      </c>
      <c r="K53" s="53">
        <f t="shared" si="3"/>
        <v>-61.595462225440492</v>
      </c>
      <c r="L53" s="74" t="s">
        <v>73</v>
      </c>
      <c r="M53" s="113"/>
      <c r="N53" s="73"/>
      <c r="O53" s="73"/>
      <c r="P53" s="63"/>
      <c r="Q53" s="84"/>
      <c r="R53" s="63"/>
      <c r="S53" s="63"/>
      <c r="T53" s="63"/>
      <c r="U53" s="63"/>
      <c r="V53" s="114"/>
    </row>
    <row r="54" spans="1:22">
      <c r="A54" s="96"/>
      <c r="B54" s="47" t="s">
        <v>54</v>
      </c>
      <c r="C54" s="62">
        <f t="shared" ref="C54:J54" si="15">C53/50</f>
        <v>10.377999999999977</v>
      </c>
      <c r="D54" s="62">
        <f t="shared" si="15"/>
        <v>4.1639999999999997</v>
      </c>
      <c r="E54" s="62">
        <f t="shared" si="15"/>
        <v>14.488000000000001</v>
      </c>
      <c r="F54" s="62">
        <f t="shared" si="15"/>
        <v>3.2159999999999997</v>
      </c>
      <c r="G54" s="62">
        <f t="shared" si="15"/>
        <v>57.993999999999986</v>
      </c>
      <c r="H54" s="62">
        <f t="shared" si="15"/>
        <v>24.442000000000004</v>
      </c>
      <c r="I54" s="62">
        <f t="shared" si="15"/>
        <v>82.859999999999985</v>
      </c>
      <c r="J54" s="62">
        <f t="shared" si="15"/>
        <v>31.822000000000003</v>
      </c>
      <c r="K54" s="53">
        <f t="shared" si="3"/>
        <v>-61.595462225440492</v>
      </c>
      <c r="L54" s="75" t="s">
        <v>73</v>
      </c>
      <c r="M54" s="115"/>
      <c r="N54" s="73"/>
      <c r="O54" s="73"/>
      <c r="P54" s="63"/>
      <c r="Q54" s="84"/>
      <c r="R54" s="63"/>
      <c r="S54" s="63"/>
      <c r="T54" s="63"/>
      <c r="U54" s="63"/>
    </row>
    <row r="55" spans="1:22">
      <c r="N55" s="77"/>
      <c r="O55" s="77"/>
      <c r="P55" s="78"/>
      <c r="Q55" s="79"/>
      <c r="R55" s="78"/>
      <c r="S55" s="63"/>
    </row>
    <row r="58" spans="1:22" ht="45">
      <c r="C58" s="27">
        <v>611</v>
      </c>
      <c r="D58" s="28" t="s">
        <v>122</v>
      </c>
      <c r="E58" s="28" t="s">
        <v>0</v>
      </c>
      <c r="F58" s="27">
        <v>7.3</v>
      </c>
    </row>
    <row r="59" spans="1:22" ht="30">
      <c r="A59" s="107"/>
      <c r="B59" s="29"/>
      <c r="C59" s="27">
        <v>622</v>
      </c>
      <c r="D59" s="28" t="s">
        <v>122</v>
      </c>
      <c r="E59" s="28" t="s">
        <v>1</v>
      </c>
      <c r="F59" s="27">
        <v>0.3</v>
      </c>
    </row>
    <row r="60" spans="1:22" ht="30">
      <c r="C60" s="27">
        <v>634</v>
      </c>
      <c r="D60" s="28" t="s">
        <v>122</v>
      </c>
      <c r="E60" s="28" t="s">
        <v>2</v>
      </c>
      <c r="F60" s="27">
        <v>12.2</v>
      </c>
    </row>
    <row r="61" spans="1:22" ht="30">
      <c r="C61" s="27">
        <v>645</v>
      </c>
      <c r="D61" s="28" t="s">
        <v>122</v>
      </c>
      <c r="E61" s="28" t="s">
        <v>3</v>
      </c>
      <c r="F61" s="27">
        <v>0</v>
      </c>
    </row>
    <row r="62" spans="1:22" ht="30">
      <c r="C62" s="27">
        <v>626</v>
      </c>
      <c r="D62" s="28" t="s">
        <v>122</v>
      </c>
      <c r="E62" s="28" t="s">
        <v>4</v>
      </c>
      <c r="F62" s="27">
        <v>0.1</v>
      </c>
    </row>
    <row r="63" spans="1:22" ht="45">
      <c r="C63" s="27">
        <v>632</v>
      </c>
      <c r="D63" s="28" t="s">
        <v>122</v>
      </c>
      <c r="E63" s="28" t="s">
        <v>5</v>
      </c>
      <c r="F63" s="27">
        <v>1.9</v>
      </c>
    </row>
    <row r="64" spans="1:22" ht="45">
      <c r="C64" s="27">
        <v>605</v>
      </c>
      <c r="D64" s="28" t="s">
        <v>122</v>
      </c>
      <c r="E64" s="28" t="s">
        <v>6</v>
      </c>
      <c r="F64" s="27">
        <v>11.1</v>
      </c>
    </row>
    <row r="65" spans="3:6" ht="30">
      <c r="C65" s="27">
        <v>624</v>
      </c>
      <c r="D65" s="28" t="s">
        <v>122</v>
      </c>
      <c r="E65" s="28" t="s">
        <v>7</v>
      </c>
      <c r="F65" s="27">
        <v>0.9</v>
      </c>
    </row>
    <row r="66" spans="3:6" ht="45">
      <c r="C66" s="27">
        <v>609</v>
      </c>
      <c r="D66" s="28" t="s">
        <v>122</v>
      </c>
      <c r="E66" s="28" t="s">
        <v>8</v>
      </c>
      <c r="F66" s="27">
        <v>0</v>
      </c>
    </row>
    <row r="67" spans="3:6" ht="45">
      <c r="C67" s="27">
        <v>612</v>
      </c>
      <c r="D67" s="28" t="s">
        <v>122</v>
      </c>
      <c r="E67" s="28" t="s">
        <v>9</v>
      </c>
      <c r="F67" s="27">
        <v>3.9</v>
      </c>
    </row>
    <row r="68" spans="3:6" ht="45">
      <c r="C68" s="27">
        <v>621</v>
      </c>
      <c r="D68" s="28" t="s">
        <v>122</v>
      </c>
      <c r="E68" s="28" t="s">
        <v>10</v>
      </c>
      <c r="F68" s="27">
        <v>0.3</v>
      </c>
    </row>
    <row r="69" spans="3:6" ht="30">
      <c r="C69" s="27">
        <v>631</v>
      </c>
      <c r="D69" s="28" t="s">
        <v>122</v>
      </c>
      <c r="E69" s="28" t="s">
        <v>11</v>
      </c>
      <c r="F69" s="27">
        <v>0.7</v>
      </c>
    </row>
    <row r="70" spans="3:6" ht="30">
      <c r="C70" s="27">
        <v>642</v>
      </c>
      <c r="D70" s="28" t="s">
        <v>122</v>
      </c>
      <c r="E70" s="28" t="s">
        <v>12</v>
      </c>
      <c r="F70" s="27">
        <v>0</v>
      </c>
    </row>
    <row r="71" spans="3:6" ht="45">
      <c r="C71" s="27">
        <v>643</v>
      </c>
      <c r="D71" s="28" t="s">
        <v>122</v>
      </c>
      <c r="E71" s="28" t="s">
        <v>13</v>
      </c>
      <c r="F71" s="27">
        <v>0.1</v>
      </c>
    </row>
    <row r="72" spans="3:6" ht="30">
      <c r="C72" s="27">
        <v>638</v>
      </c>
      <c r="D72" s="28" t="s">
        <v>122</v>
      </c>
      <c r="E72" s="28" t="s">
        <v>14</v>
      </c>
      <c r="F72" s="27">
        <v>0</v>
      </c>
    </row>
    <row r="73" spans="3:6" ht="45">
      <c r="C73" s="27">
        <v>608</v>
      </c>
      <c r="D73" s="28" t="s">
        <v>122</v>
      </c>
      <c r="E73" s="28" t="s">
        <v>15</v>
      </c>
      <c r="F73" s="27">
        <v>1.5</v>
      </c>
    </row>
    <row r="74" spans="3:6" ht="45">
      <c r="C74" s="27">
        <v>601</v>
      </c>
      <c r="D74" s="28" t="s">
        <v>122</v>
      </c>
      <c r="E74" s="28" t="s">
        <v>16</v>
      </c>
      <c r="F74" s="27">
        <v>11.1</v>
      </c>
    </row>
    <row r="75" spans="3:6" ht="30">
      <c r="C75" s="27">
        <v>648</v>
      </c>
      <c r="D75" s="28" t="s">
        <v>122</v>
      </c>
      <c r="E75" s="28" t="s">
        <v>17</v>
      </c>
      <c r="F75" s="27">
        <v>0.9</v>
      </c>
    </row>
    <row r="76" spans="3:6" ht="30">
      <c r="C76" s="27">
        <v>649</v>
      </c>
      <c r="D76" s="28" t="s">
        <v>122</v>
      </c>
      <c r="E76" s="28" t="s">
        <v>18</v>
      </c>
      <c r="F76" s="27">
        <v>23.4</v>
      </c>
    </row>
    <row r="77" spans="3:6" ht="60">
      <c r="C77" s="27">
        <v>606</v>
      </c>
      <c r="D77" s="28" t="s">
        <v>122</v>
      </c>
      <c r="E77" s="28" t="s">
        <v>76</v>
      </c>
      <c r="F77" s="27">
        <v>2.5</v>
      </c>
    </row>
    <row r="78" spans="3:6" ht="30">
      <c r="C78" s="27">
        <v>620</v>
      </c>
      <c r="D78" s="28" t="s">
        <v>122</v>
      </c>
      <c r="E78" s="28" t="s">
        <v>20</v>
      </c>
      <c r="F78" s="27">
        <v>1.3</v>
      </c>
    </row>
    <row r="79" spans="3:6" ht="30">
      <c r="C79" s="27">
        <v>636</v>
      </c>
      <c r="D79" s="28" t="s">
        <v>122</v>
      </c>
      <c r="E79" s="28" t="s">
        <v>21</v>
      </c>
      <c r="F79" s="27">
        <v>7.2</v>
      </c>
    </row>
    <row r="80" spans="3:6" ht="45">
      <c r="C80" s="27">
        <v>650</v>
      </c>
      <c r="D80" s="28" t="s">
        <v>122</v>
      </c>
      <c r="E80" s="28" t="s">
        <v>22</v>
      </c>
      <c r="F80" s="27">
        <v>8.9</v>
      </c>
    </row>
    <row r="81" spans="3:6" ht="45">
      <c r="C81" s="27">
        <v>637</v>
      </c>
      <c r="D81" s="28" t="s">
        <v>122</v>
      </c>
      <c r="E81" s="28" t="s">
        <v>23</v>
      </c>
      <c r="F81" s="27">
        <v>1.6</v>
      </c>
    </row>
    <row r="82" spans="3:6" ht="30">
      <c r="C82" s="27">
        <v>647</v>
      </c>
      <c r="D82" s="28" t="s">
        <v>122</v>
      </c>
      <c r="E82" s="28" t="s">
        <v>24</v>
      </c>
      <c r="F82" s="27">
        <v>0.3</v>
      </c>
    </row>
    <row r="83" spans="3:6" ht="30">
      <c r="C83" s="27">
        <v>633</v>
      </c>
      <c r="D83" s="28" t="s">
        <v>122</v>
      </c>
      <c r="E83" s="28" t="s">
        <v>25</v>
      </c>
      <c r="F83" s="27">
        <v>6.1</v>
      </c>
    </row>
    <row r="84" spans="3:6" ht="30">
      <c r="C84" s="27">
        <v>630</v>
      </c>
      <c r="D84" s="28" t="s">
        <v>122</v>
      </c>
      <c r="E84" s="28" t="s">
        <v>26</v>
      </c>
      <c r="F84" s="27">
        <v>0.9</v>
      </c>
    </row>
    <row r="85" spans="3:6" ht="45">
      <c r="C85" s="27">
        <v>646</v>
      </c>
      <c r="D85" s="28" t="s">
        <v>122</v>
      </c>
      <c r="E85" s="28" t="s">
        <v>27</v>
      </c>
      <c r="F85" s="27">
        <v>0.1</v>
      </c>
    </row>
    <row r="86" spans="3:6" ht="30">
      <c r="C86" s="27">
        <v>625</v>
      </c>
      <c r="D86" s="28" t="s">
        <v>122</v>
      </c>
      <c r="E86" s="28" t="s">
        <v>28</v>
      </c>
      <c r="F86" s="27">
        <v>0.2</v>
      </c>
    </row>
    <row r="87" spans="3:6" ht="30">
      <c r="C87" s="27">
        <v>610</v>
      </c>
      <c r="D87" s="28" t="s">
        <v>122</v>
      </c>
      <c r="E87" s="28" t="s">
        <v>29</v>
      </c>
      <c r="F87" s="27">
        <v>2.2999999999999998</v>
      </c>
    </row>
    <row r="88" spans="3:6" ht="45">
      <c r="C88" s="27">
        <v>635</v>
      </c>
      <c r="D88" s="28" t="s">
        <v>122</v>
      </c>
      <c r="E88" s="28" t="s">
        <v>30</v>
      </c>
      <c r="F88" s="27">
        <v>1.6</v>
      </c>
    </row>
    <row r="89" spans="3:6" ht="30">
      <c r="C89" s="27">
        <v>604</v>
      </c>
      <c r="D89" s="28" t="s">
        <v>122</v>
      </c>
      <c r="E89" s="28" t="s">
        <v>31</v>
      </c>
      <c r="F89" s="27">
        <v>11</v>
      </c>
    </row>
    <row r="90" spans="3:6" ht="30">
      <c r="C90" s="27">
        <v>641</v>
      </c>
      <c r="D90" s="28" t="s">
        <v>122</v>
      </c>
      <c r="E90" s="28" t="s">
        <v>32</v>
      </c>
      <c r="F90" s="27">
        <v>0</v>
      </c>
    </row>
    <row r="91" spans="3:6" ht="30">
      <c r="C91" s="27">
        <v>623</v>
      </c>
      <c r="D91" s="28" t="s">
        <v>122</v>
      </c>
      <c r="E91" s="28" t="s">
        <v>33</v>
      </c>
      <c r="F91" s="27">
        <v>0.2</v>
      </c>
    </row>
    <row r="92" spans="3:6" ht="30">
      <c r="C92" s="27">
        <v>639</v>
      </c>
      <c r="D92" s="28" t="s">
        <v>122</v>
      </c>
      <c r="E92" s="28" t="s">
        <v>34</v>
      </c>
      <c r="F92" s="27">
        <v>0</v>
      </c>
    </row>
    <row r="93" spans="3:6" ht="45">
      <c r="C93" s="27">
        <v>629</v>
      </c>
      <c r="D93" s="28" t="s">
        <v>122</v>
      </c>
      <c r="E93" s="28" t="s">
        <v>35</v>
      </c>
      <c r="F93" s="27">
        <v>1.1000000000000001</v>
      </c>
    </row>
    <row r="94" spans="3:6" ht="30">
      <c r="C94" s="27">
        <v>644</v>
      </c>
      <c r="D94" s="28" t="s">
        <v>122</v>
      </c>
      <c r="E94" s="28" t="s">
        <v>36</v>
      </c>
      <c r="F94" s="27">
        <v>0.1</v>
      </c>
    </row>
    <row r="95" spans="3:6" ht="45">
      <c r="C95" s="27">
        <v>640</v>
      </c>
      <c r="D95" s="28" t="s">
        <v>122</v>
      </c>
      <c r="E95" s="28" t="s">
        <v>37</v>
      </c>
      <c r="F95" s="27">
        <v>0</v>
      </c>
    </row>
    <row r="96" spans="3:6" ht="45">
      <c r="C96" s="27">
        <v>618</v>
      </c>
      <c r="D96" s="28" t="s">
        <v>122</v>
      </c>
      <c r="E96" s="28" t="s">
        <v>38</v>
      </c>
      <c r="F96" s="27">
        <v>3.5</v>
      </c>
    </row>
    <row r="97" spans="3:6" ht="45">
      <c r="C97" s="27">
        <v>603</v>
      </c>
      <c r="D97" s="28" t="s">
        <v>122</v>
      </c>
      <c r="E97" s="28" t="s">
        <v>39</v>
      </c>
      <c r="F97" s="27">
        <v>12.8</v>
      </c>
    </row>
    <row r="98" spans="3:6" ht="45">
      <c r="C98" s="27">
        <v>615</v>
      </c>
      <c r="D98" s="28" t="s">
        <v>122</v>
      </c>
      <c r="E98" s="28" t="s">
        <v>40</v>
      </c>
      <c r="F98" s="27">
        <v>3.8</v>
      </c>
    </row>
    <row r="99" spans="3:6" ht="45">
      <c r="C99" s="27">
        <v>619</v>
      </c>
      <c r="D99" s="28" t="s">
        <v>122</v>
      </c>
      <c r="E99" s="28" t="s">
        <v>41</v>
      </c>
      <c r="F99" s="27">
        <v>3.6</v>
      </c>
    </row>
    <row r="100" spans="3:6" ht="30">
      <c r="C100" s="27">
        <v>613</v>
      </c>
      <c r="D100" s="28" t="s">
        <v>122</v>
      </c>
      <c r="E100" s="28" t="s">
        <v>42</v>
      </c>
      <c r="F100" s="27">
        <v>2.1</v>
      </c>
    </row>
    <row r="101" spans="3:6" ht="30">
      <c r="C101" s="27">
        <v>627</v>
      </c>
      <c r="D101" s="28" t="s">
        <v>122</v>
      </c>
      <c r="E101" s="28" t="s">
        <v>43</v>
      </c>
      <c r="F101" s="27">
        <v>0</v>
      </c>
    </row>
    <row r="102" spans="3:6" ht="30">
      <c r="C102" s="27">
        <v>602</v>
      </c>
      <c r="D102" s="28" t="s">
        <v>122</v>
      </c>
      <c r="E102" s="28" t="s">
        <v>44</v>
      </c>
      <c r="F102" s="27">
        <v>8.6999999999999993</v>
      </c>
    </row>
    <row r="103" spans="3:6" ht="45">
      <c r="C103" s="27">
        <v>607</v>
      </c>
      <c r="D103" s="28" t="s">
        <v>122</v>
      </c>
      <c r="E103" s="28" t="s">
        <v>45</v>
      </c>
      <c r="F103" s="27">
        <v>1.5</v>
      </c>
    </row>
    <row r="104" spans="3:6" ht="60">
      <c r="C104" s="27">
        <v>616</v>
      </c>
      <c r="D104" s="28" t="s">
        <v>122</v>
      </c>
      <c r="E104" s="28" t="s">
        <v>46</v>
      </c>
      <c r="F104" s="27">
        <v>0.8</v>
      </c>
    </row>
    <row r="105" spans="3:6" ht="60">
      <c r="C105" s="27">
        <v>617</v>
      </c>
      <c r="D105" s="28" t="s">
        <v>122</v>
      </c>
      <c r="E105" s="28" t="s">
        <v>47</v>
      </c>
      <c r="F105" s="27">
        <v>0.5</v>
      </c>
    </row>
    <row r="106" spans="3:6" ht="45">
      <c r="C106" s="27">
        <v>614</v>
      </c>
      <c r="D106" s="28" t="s">
        <v>122</v>
      </c>
      <c r="E106" s="28" t="s">
        <v>48</v>
      </c>
      <c r="F106" s="27">
        <v>2.2999999999999998</v>
      </c>
    </row>
    <row r="107" spans="3:6" ht="30">
      <c r="C107" s="27">
        <v>628</v>
      </c>
      <c r="D107" s="28" t="s">
        <v>122</v>
      </c>
      <c r="E107" s="28" t="s">
        <v>49</v>
      </c>
      <c r="F107" s="27">
        <v>0.1</v>
      </c>
    </row>
  </sheetData>
  <autoFilter ref="A2:V54">
    <filterColumn colId="1"/>
    <filterColumn colId="4"/>
    <filterColumn colId="5"/>
    <filterColumn colId="6"/>
    <filterColumn colId="7"/>
    <filterColumn colId="12"/>
    <filterColumn colId="13" showButton="0"/>
  </autoFilter>
  <mergeCells count="30">
    <mergeCell ref="S21:T21"/>
    <mergeCell ref="A1:A2"/>
    <mergeCell ref="B1:B2"/>
    <mergeCell ref="I1:J1"/>
    <mergeCell ref="C1:D1"/>
    <mergeCell ref="E1:F1"/>
    <mergeCell ref="G1:H1"/>
    <mergeCell ref="K1:K2"/>
    <mergeCell ref="N2:O2"/>
    <mergeCell ref="N3:O3"/>
    <mergeCell ref="N4:O4"/>
    <mergeCell ref="N6:O6"/>
    <mergeCell ref="S20:T20"/>
    <mergeCell ref="N19:O19"/>
    <mergeCell ref="N27:O27"/>
    <mergeCell ref="N15:O15"/>
    <mergeCell ref="N18:O18"/>
    <mergeCell ref="N5:O5"/>
    <mergeCell ref="L1:L2"/>
    <mergeCell ref="N1:O1"/>
    <mergeCell ref="N12:O12"/>
    <mergeCell ref="N13:O13"/>
    <mergeCell ref="N14:O14"/>
    <mergeCell ref="N16:O16"/>
    <mergeCell ref="N17:O17"/>
    <mergeCell ref="N7:O7"/>
    <mergeCell ref="N8:O8"/>
    <mergeCell ref="N9:O9"/>
    <mergeCell ref="N10:O10"/>
    <mergeCell ref="N11:O11"/>
  </mergeCells>
  <printOptions horizontalCentered="1"/>
  <pageMargins left="0.25" right="0.25" top="0.5" bottom="0.5" header="0.3" footer="0.3"/>
  <pageSetup paperSize="9" scale="95" orientation="portrait" verticalDpi="300" r:id="rId1"/>
  <headerFooter>
    <oddHeader>&amp;C&amp;12INTEGRATED RAINFALL FOR THE YEAR,2016-17 (in mm)</oddHeader>
  </headerFooter>
  <colBreaks count="2" manualBreakCount="2">
    <brk id="12" max="53" man="1"/>
    <brk id="21" max="53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AO107"/>
  <sheetViews>
    <sheetView view="pageBreakPreview" zoomScaleSheetLayoutView="100" workbookViewId="0">
      <pane xSplit="2" ySplit="1" topLeftCell="T40" activePane="bottomRight" state="frozen"/>
      <selection pane="topRight" activeCell="C1" sqref="C1"/>
      <selection pane="bottomLeft" activeCell="A3" sqref="A3"/>
      <selection pane="bottomRight" activeCell="AM2" sqref="AM2:AM51"/>
    </sheetView>
  </sheetViews>
  <sheetFormatPr defaultColWidth="9.28515625" defaultRowHeight="15"/>
  <cols>
    <col min="1" max="1" width="4.42578125" style="1" customWidth="1"/>
    <col min="2" max="2" width="16.28515625" style="1" customWidth="1"/>
    <col min="3" max="4" width="8" style="1" customWidth="1"/>
    <col min="5" max="12" width="7" style="1" customWidth="1"/>
    <col min="13" max="14" width="7.5703125" style="1" customWidth="1"/>
    <col min="15" max="33" width="7" style="1" customWidth="1"/>
    <col min="34" max="34" width="8" style="1" customWidth="1"/>
    <col min="35" max="35" width="6.85546875" style="1" customWidth="1"/>
    <col min="36" max="16384" width="9.28515625" style="1"/>
  </cols>
  <sheetData>
    <row r="1" spans="1:41" s="6" customFormat="1" ht="30">
      <c r="A1" s="7" t="s">
        <v>70</v>
      </c>
      <c r="B1" s="7" t="s">
        <v>51</v>
      </c>
      <c r="C1" s="7" t="s">
        <v>50</v>
      </c>
      <c r="D1" s="158" t="s">
        <v>135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 t="s">
        <v>52</v>
      </c>
      <c r="AI1" s="94" t="s">
        <v>66</v>
      </c>
    </row>
    <row r="2" spans="1:41" ht="30">
      <c r="A2" s="3">
        <v>1</v>
      </c>
      <c r="B2" s="2" t="s">
        <v>0</v>
      </c>
      <c r="C2" s="4">
        <v>114.2</v>
      </c>
      <c r="D2" s="26">
        <v>0</v>
      </c>
      <c r="E2" s="26">
        <v>0</v>
      </c>
      <c r="F2" s="26">
        <v>23.9</v>
      </c>
      <c r="G2" s="26">
        <v>0</v>
      </c>
      <c r="H2" s="26">
        <v>0</v>
      </c>
      <c r="I2" s="26">
        <v>1.5</v>
      </c>
      <c r="J2" s="26">
        <v>30.8</v>
      </c>
      <c r="K2" s="26">
        <v>0.2</v>
      </c>
      <c r="L2" s="26">
        <v>14.8</v>
      </c>
      <c r="M2" s="26">
        <v>0.3</v>
      </c>
      <c r="N2" s="26">
        <v>0</v>
      </c>
      <c r="O2" s="26">
        <v>16.399999999999999</v>
      </c>
      <c r="P2" s="26">
        <v>0.2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7">
        <v>0</v>
      </c>
      <c r="Y2" s="27">
        <v>0.1</v>
      </c>
      <c r="Z2" s="26">
        <v>0.1</v>
      </c>
      <c r="AA2" s="25">
        <v>0.1</v>
      </c>
      <c r="AB2" s="27">
        <v>0</v>
      </c>
      <c r="AC2" s="27">
        <v>0.1</v>
      </c>
      <c r="AD2" s="27">
        <v>1.7</v>
      </c>
      <c r="AE2" s="27">
        <v>58</v>
      </c>
      <c r="AF2" s="27">
        <v>0</v>
      </c>
      <c r="AG2" s="27">
        <v>0</v>
      </c>
      <c r="AH2" s="4">
        <f t="shared" ref="AH2:AH33" si="0">SUM(D2:AG2)</f>
        <v>148.19999999999999</v>
      </c>
      <c r="AI2" s="159">
        <f>AH2/C2*100-100</f>
        <v>29.772329246935186</v>
      </c>
      <c r="AJ2" s="27">
        <v>611</v>
      </c>
      <c r="AK2" s="28" t="s">
        <v>122</v>
      </c>
      <c r="AL2" s="28" t="s">
        <v>0</v>
      </c>
      <c r="AM2" s="27">
        <v>148.19999999999999</v>
      </c>
      <c r="AN2" s="170"/>
      <c r="AO2" s="146"/>
    </row>
    <row r="3" spans="1:41" ht="30">
      <c r="A3" s="3">
        <v>2</v>
      </c>
      <c r="B3" s="2" t="s">
        <v>1</v>
      </c>
      <c r="C3" s="4">
        <v>110.4</v>
      </c>
      <c r="D3" s="26">
        <v>0</v>
      </c>
      <c r="E3" s="26">
        <v>0</v>
      </c>
      <c r="F3" s="26">
        <v>11.7</v>
      </c>
      <c r="G3" s="26">
        <v>0</v>
      </c>
      <c r="H3" s="26">
        <v>0</v>
      </c>
      <c r="I3" s="26">
        <v>2.6</v>
      </c>
      <c r="J3" s="26">
        <v>22.2</v>
      </c>
      <c r="K3" s="26">
        <v>7.7</v>
      </c>
      <c r="L3" s="26">
        <v>13.6</v>
      </c>
      <c r="M3" s="26">
        <v>12.2</v>
      </c>
      <c r="N3" s="26">
        <v>0</v>
      </c>
      <c r="O3" s="26">
        <v>23.7</v>
      </c>
      <c r="P3" s="26">
        <v>15.4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7">
        <v>0</v>
      </c>
      <c r="Y3" s="27">
        <v>2.8</v>
      </c>
      <c r="Z3" s="26">
        <v>0.3</v>
      </c>
      <c r="AA3" s="25">
        <v>0.7</v>
      </c>
      <c r="AB3" s="27">
        <v>0</v>
      </c>
      <c r="AC3" s="27">
        <v>0</v>
      </c>
      <c r="AD3" s="27">
        <v>3.4</v>
      </c>
      <c r="AE3" s="27">
        <v>28.5</v>
      </c>
      <c r="AF3" s="27">
        <v>4.9000000000000004</v>
      </c>
      <c r="AG3" s="27">
        <v>4</v>
      </c>
      <c r="AH3" s="4">
        <f t="shared" si="0"/>
        <v>153.70000000000002</v>
      </c>
      <c r="AI3" s="159">
        <f t="shared" ref="AI3:AI53" si="1">AH3/C3*100-100</f>
        <v>39.221014492753625</v>
      </c>
      <c r="AJ3" s="27">
        <v>622</v>
      </c>
      <c r="AK3" s="28" t="s">
        <v>122</v>
      </c>
      <c r="AL3" s="28" t="s">
        <v>1</v>
      </c>
      <c r="AM3" s="27">
        <v>153.69999999999999</v>
      </c>
      <c r="AN3" s="147"/>
      <c r="AO3" s="146"/>
    </row>
    <row r="4" spans="1:41" ht="30">
      <c r="A4" s="3">
        <v>3</v>
      </c>
      <c r="B4" s="2" t="s">
        <v>2</v>
      </c>
      <c r="C4" s="4">
        <v>90.8</v>
      </c>
      <c r="D4" s="26">
        <v>0</v>
      </c>
      <c r="E4" s="26">
        <v>7.4</v>
      </c>
      <c r="F4" s="26">
        <v>0</v>
      </c>
      <c r="G4" s="26">
        <v>0</v>
      </c>
      <c r="H4" s="26">
        <v>0</v>
      </c>
      <c r="I4" s="26">
        <v>3.8</v>
      </c>
      <c r="J4" s="26">
        <v>51.5</v>
      </c>
      <c r="K4" s="26">
        <v>1.7</v>
      </c>
      <c r="L4" s="26">
        <v>0</v>
      </c>
      <c r="M4" s="26">
        <v>9.6999999999999993</v>
      </c>
      <c r="N4" s="26">
        <v>0</v>
      </c>
      <c r="O4" s="26">
        <v>14.7</v>
      </c>
      <c r="P4" s="26">
        <v>14.6</v>
      </c>
      <c r="Q4" s="26">
        <v>0</v>
      </c>
      <c r="R4" s="26">
        <v>0</v>
      </c>
      <c r="S4" s="26">
        <v>14.3</v>
      </c>
      <c r="T4" s="26">
        <v>0</v>
      </c>
      <c r="U4" s="26">
        <v>0</v>
      </c>
      <c r="V4" s="26">
        <v>0</v>
      </c>
      <c r="W4" s="26">
        <v>0.9</v>
      </c>
      <c r="X4" s="27">
        <v>0</v>
      </c>
      <c r="Y4" s="27">
        <v>0</v>
      </c>
      <c r="Z4" s="26">
        <v>10.4</v>
      </c>
      <c r="AA4" s="25">
        <v>0</v>
      </c>
      <c r="AB4" s="27">
        <v>0</v>
      </c>
      <c r="AC4" s="27">
        <v>0</v>
      </c>
      <c r="AD4" s="27">
        <v>1.5</v>
      </c>
      <c r="AE4" s="27">
        <v>41.9</v>
      </c>
      <c r="AF4" s="27">
        <v>0</v>
      </c>
      <c r="AG4" s="27">
        <v>0</v>
      </c>
      <c r="AH4" s="4">
        <f t="shared" si="0"/>
        <v>172.4</v>
      </c>
      <c r="AI4" s="159">
        <f t="shared" si="1"/>
        <v>89.867841409691636</v>
      </c>
      <c r="AJ4" s="27">
        <v>634</v>
      </c>
      <c r="AK4" s="28" t="s">
        <v>122</v>
      </c>
      <c r="AL4" s="28" t="s">
        <v>2</v>
      </c>
      <c r="AM4" s="27">
        <v>172.4</v>
      </c>
      <c r="AN4" s="147"/>
      <c r="AO4" s="146"/>
    </row>
    <row r="5" spans="1:41" ht="30">
      <c r="A5" s="3">
        <v>4</v>
      </c>
      <c r="B5" s="2" t="s">
        <v>3</v>
      </c>
      <c r="C5" s="4">
        <v>101.4</v>
      </c>
      <c r="D5" s="26">
        <v>0</v>
      </c>
      <c r="E5" s="26">
        <v>0</v>
      </c>
      <c r="F5" s="26">
        <v>2</v>
      </c>
      <c r="G5" s="26">
        <v>0</v>
      </c>
      <c r="H5" s="26">
        <v>0</v>
      </c>
      <c r="I5" s="26">
        <v>3.7</v>
      </c>
      <c r="J5" s="26">
        <v>52.6</v>
      </c>
      <c r="K5" s="26">
        <v>0</v>
      </c>
      <c r="L5" s="26">
        <v>0</v>
      </c>
      <c r="M5" s="26">
        <v>1.8</v>
      </c>
      <c r="N5" s="26">
        <v>0</v>
      </c>
      <c r="O5" s="26">
        <v>12.3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7">
        <v>0</v>
      </c>
      <c r="Y5" s="27">
        <v>0</v>
      </c>
      <c r="Z5" s="26">
        <v>0</v>
      </c>
      <c r="AA5" s="25">
        <v>0</v>
      </c>
      <c r="AB5" s="27">
        <v>0</v>
      </c>
      <c r="AC5" s="27">
        <v>0.1</v>
      </c>
      <c r="AD5" s="27">
        <v>0.5</v>
      </c>
      <c r="AE5" s="27">
        <v>65.400000000000006</v>
      </c>
      <c r="AF5" s="27">
        <v>0.1</v>
      </c>
      <c r="AG5" s="27">
        <v>4.5</v>
      </c>
      <c r="AH5" s="4">
        <f t="shared" si="0"/>
        <v>143</v>
      </c>
      <c r="AI5" s="159">
        <f t="shared" si="1"/>
        <v>41.025641025641022</v>
      </c>
      <c r="AJ5" s="27">
        <v>645</v>
      </c>
      <c r="AK5" s="28" t="s">
        <v>122</v>
      </c>
      <c r="AL5" s="28" t="s">
        <v>3</v>
      </c>
      <c r="AM5" s="27">
        <v>143</v>
      </c>
      <c r="AN5" s="147"/>
      <c r="AO5" s="146"/>
    </row>
    <row r="6" spans="1:41" ht="30">
      <c r="A6" s="3">
        <v>5</v>
      </c>
      <c r="B6" s="2" t="s">
        <v>4</v>
      </c>
      <c r="C6" s="4">
        <v>108.7</v>
      </c>
      <c r="D6" s="26">
        <v>0</v>
      </c>
      <c r="E6" s="26">
        <v>0</v>
      </c>
      <c r="F6" s="26">
        <v>6.7</v>
      </c>
      <c r="G6" s="26">
        <v>0</v>
      </c>
      <c r="H6" s="26">
        <v>0</v>
      </c>
      <c r="I6" s="26">
        <v>5.9</v>
      </c>
      <c r="J6" s="26">
        <v>44.2</v>
      </c>
      <c r="K6" s="26">
        <v>1.8</v>
      </c>
      <c r="L6" s="26">
        <v>1.7</v>
      </c>
      <c r="M6" s="26">
        <v>7.7</v>
      </c>
      <c r="N6" s="26">
        <v>0</v>
      </c>
      <c r="O6" s="26">
        <v>20.9</v>
      </c>
      <c r="P6" s="26">
        <v>8.6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0.1</v>
      </c>
      <c r="W6" s="26">
        <v>0</v>
      </c>
      <c r="X6" s="27">
        <v>0</v>
      </c>
      <c r="Y6" s="27">
        <v>0.1</v>
      </c>
      <c r="Z6" s="26">
        <v>0</v>
      </c>
      <c r="AA6" s="25">
        <v>1.4</v>
      </c>
      <c r="AB6" s="27">
        <v>0</v>
      </c>
      <c r="AC6" s="27">
        <v>0.1</v>
      </c>
      <c r="AD6" s="27">
        <v>4.7</v>
      </c>
      <c r="AE6" s="27">
        <v>32.1</v>
      </c>
      <c r="AF6" s="27">
        <v>1.5</v>
      </c>
      <c r="AG6" s="27">
        <v>0</v>
      </c>
      <c r="AH6" s="4">
        <f t="shared" si="0"/>
        <v>137.5</v>
      </c>
      <c r="AI6" s="159">
        <f t="shared" si="1"/>
        <v>26.494940202391888</v>
      </c>
      <c r="AJ6" s="27">
        <v>626</v>
      </c>
      <c r="AK6" s="28" t="s">
        <v>122</v>
      </c>
      <c r="AL6" s="28" t="s">
        <v>4</v>
      </c>
      <c r="AM6" s="27">
        <v>137.5</v>
      </c>
      <c r="AN6" s="147"/>
      <c r="AO6" s="146"/>
    </row>
    <row r="7" spans="1:41" ht="30">
      <c r="A7" s="3">
        <v>6</v>
      </c>
      <c r="B7" s="2" t="s">
        <v>5</v>
      </c>
      <c r="C7" s="4">
        <v>88.1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3.8</v>
      </c>
      <c r="J7" s="26">
        <v>72</v>
      </c>
      <c r="K7" s="26">
        <v>4.0999999999999996</v>
      </c>
      <c r="L7" s="26">
        <v>0.3</v>
      </c>
      <c r="M7" s="26">
        <v>4.5</v>
      </c>
      <c r="N7" s="26">
        <v>0</v>
      </c>
      <c r="O7" s="26">
        <v>22.5</v>
      </c>
      <c r="P7" s="26">
        <v>22.4</v>
      </c>
      <c r="Q7" s="26">
        <v>0</v>
      </c>
      <c r="R7" s="26">
        <v>0</v>
      </c>
      <c r="S7" s="26">
        <v>5.8</v>
      </c>
      <c r="T7" s="26">
        <v>3.6</v>
      </c>
      <c r="U7" s="26">
        <v>0.3</v>
      </c>
      <c r="V7" s="26">
        <v>0.4</v>
      </c>
      <c r="W7" s="26">
        <v>0</v>
      </c>
      <c r="X7" s="27">
        <v>0</v>
      </c>
      <c r="Y7" s="27">
        <v>0</v>
      </c>
      <c r="Z7" s="26">
        <v>0.9</v>
      </c>
      <c r="AA7" s="25">
        <v>0.8</v>
      </c>
      <c r="AB7" s="27">
        <v>0</v>
      </c>
      <c r="AC7" s="27">
        <v>0.3</v>
      </c>
      <c r="AD7" s="27">
        <v>2.2000000000000002</v>
      </c>
      <c r="AE7" s="27">
        <v>40.5</v>
      </c>
      <c r="AF7" s="27">
        <v>0</v>
      </c>
      <c r="AG7" s="27">
        <v>0.4</v>
      </c>
      <c r="AH7" s="4">
        <f t="shared" si="0"/>
        <v>184.80000000000004</v>
      </c>
      <c r="AI7" s="159">
        <f t="shared" si="1"/>
        <v>109.76163450624296</v>
      </c>
      <c r="AJ7" s="27">
        <v>632</v>
      </c>
      <c r="AK7" s="28" t="s">
        <v>122</v>
      </c>
      <c r="AL7" s="28" t="s">
        <v>5</v>
      </c>
      <c r="AM7" s="27">
        <v>184.8</v>
      </c>
      <c r="AN7" s="147"/>
      <c r="AO7" s="146"/>
    </row>
    <row r="8" spans="1:41" ht="30">
      <c r="A8" s="3">
        <v>7</v>
      </c>
      <c r="B8" s="2" t="s">
        <v>6</v>
      </c>
      <c r="C8" s="4">
        <v>103</v>
      </c>
      <c r="D8" s="26">
        <v>33.5</v>
      </c>
      <c r="E8" s="26">
        <v>3.2</v>
      </c>
      <c r="F8" s="26">
        <v>8.1999999999999993</v>
      </c>
      <c r="G8" s="26">
        <v>0</v>
      </c>
      <c r="H8" s="26">
        <v>0</v>
      </c>
      <c r="I8" s="26">
        <v>8.8000000000000007</v>
      </c>
      <c r="J8" s="26">
        <v>3.9</v>
      </c>
      <c r="K8" s="26">
        <v>6.7</v>
      </c>
      <c r="L8" s="26">
        <v>3.6</v>
      </c>
      <c r="M8" s="26">
        <v>0</v>
      </c>
      <c r="N8" s="26">
        <v>0</v>
      </c>
      <c r="O8" s="26">
        <v>46.8</v>
      </c>
      <c r="P8" s="26">
        <v>0.6</v>
      </c>
      <c r="Q8" s="26">
        <v>0</v>
      </c>
      <c r="R8" s="26">
        <v>0</v>
      </c>
      <c r="S8" s="26">
        <v>2.5</v>
      </c>
      <c r="T8" s="26">
        <v>0</v>
      </c>
      <c r="U8" s="26">
        <v>0</v>
      </c>
      <c r="V8" s="26">
        <v>0.1</v>
      </c>
      <c r="W8" s="26">
        <v>0</v>
      </c>
      <c r="X8" s="27">
        <v>0</v>
      </c>
      <c r="Y8" s="27">
        <v>1.1000000000000001</v>
      </c>
      <c r="Z8" s="26">
        <v>0</v>
      </c>
      <c r="AA8" s="25">
        <v>1.2</v>
      </c>
      <c r="AB8" s="27">
        <v>0</v>
      </c>
      <c r="AC8" s="27">
        <v>2.6</v>
      </c>
      <c r="AD8" s="27">
        <v>0.1</v>
      </c>
      <c r="AE8" s="27">
        <v>24.3</v>
      </c>
      <c r="AF8" s="27">
        <v>0.1</v>
      </c>
      <c r="AG8" s="27">
        <v>0.1</v>
      </c>
      <c r="AH8" s="4">
        <f t="shared" si="0"/>
        <v>147.39999999999995</v>
      </c>
      <c r="AI8" s="159">
        <f t="shared" si="1"/>
        <v>43.106796116504796</v>
      </c>
      <c r="AJ8" s="27">
        <v>605</v>
      </c>
      <c r="AK8" s="28" t="s">
        <v>122</v>
      </c>
      <c r="AL8" s="28" t="s">
        <v>6</v>
      </c>
      <c r="AM8" s="27">
        <v>147.4</v>
      </c>
      <c r="AN8" s="147"/>
      <c r="AO8" s="146"/>
    </row>
    <row r="9" spans="1:41">
      <c r="A9" s="3">
        <v>8</v>
      </c>
      <c r="B9" s="2" t="s">
        <v>7</v>
      </c>
      <c r="C9" s="4">
        <v>119.4</v>
      </c>
      <c r="D9" s="26">
        <v>0</v>
      </c>
      <c r="E9" s="26">
        <v>0</v>
      </c>
      <c r="F9" s="26">
        <v>7.3</v>
      </c>
      <c r="G9" s="26">
        <v>0</v>
      </c>
      <c r="H9" s="26">
        <v>0</v>
      </c>
      <c r="I9" s="26">
        <v>2.5</v>
      </c>
      <c r="J9" s="26">
        <v>9.9</v>
      </c>
      <c r="K9" s="26">
        <v>0</v>
      </c>
      <c r="L9" s="26">
        <v>4.0999999999999996</v>
      </c>
      <c r="M9" s="26">
        <v>0.1</v>
      </c>
      <c r="N9" s="26">
        <v>0</v>
      </c>
      <c r="O9" s="26">
        <v>23.6</v>
      </c>
      <c r="P9" s="26">
        <v>10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0.1</v>
      </c>
      <c r="W9" s="26">
        <v>0</v>
      </c>
      <c r="X9" s="27">
        <v>0</v>
      </c>
      <c r="Y9" s="27">
        <v>0.1</v>
      </c>
      <c r="Z9" s="26">
        <v>0</v>
      </c>
      <c r="AA9" s="25">
        <v>5.2</v>
      </c>
      <c r="AB9" s="27">
        <v>0</v>
      </c>
      <c r="AC9" s="27">
        <v>0.4</v>
      </c>
      <c r="AD9" s="27">
        <v>5.0999999999999996</v>
      </c>
      <c r="AE9" s="27">
        <v>46.7</v>
      </c>
      <c r="AF9" s="27">
        <v>0.1</v>
      </c>
      <c r="AG9" s="27">
        <v>1.3</v>
      </c>
      <c r="AH9" s="4">
        <f t="shared" si="0"/>
        <v>116.5</v>
      </c>
      <c r="AI9" s="159">
        <f t="shared" si="1"/>
        <v>-2.428810720268018</v>
      </c>
      <c r="AJ9" s="27">
        <v>624</v>
      </c>
      <c r="AK9" s="28" t="s">
        <v>122</v>
      </c>
      <c r="AL9" s="28" t="s">
        <v>7</v>
      </c>
      <c r="AM9" s="27">
        <v>116.5</v>
      </c>
      <c r="AN9" s="147"/>
      <c r="AO9" s="146"/>
    </row>
    <row r="10" spans="1:41" ht="30">
      <c r="A10" s="3">
        <v>9</v>
      </c>
      <c r="B10" s="2" t="s">
        <v>8</v>
      </c>
      <c r="C10" s="4">
        <v>114.4</v>
      </c>
      <c r="D10" s="26">
        <v>0</v>
      </c>
      <c r="E10" s="26">
        <v>0.2</v>
      </c>
      <c r="F10" s="26">
        <v>5.2</v>
      </c>
      <c r="G10" s="26">
        <v>0</v>
      </c>
      <c r="H10" s="26">
        <v>0</v>
      </c>
      <c r="I10" s="26">
        <v>1.7</v>
      </c>
      <c r="J10" s="26">
        <v>3.8</v>
      </c>
      <c r="K10" s="26">
        <v>2.1</v>
      </c>
      <c r="L10" s="26">
        <v>2.8</v>
      </c>
      <c r="M10" s="26">
        <v>0.4</v>
      </c>
      <c r="N10" s="26">
        <v>0</v>
      </c>
      <c r="O10" s="26">
        <v>16.5</v>
      </c>
      <c r="P10" s="26">
        <v>12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7">
        <v>0</v>
      </c>
      <c r="Y10" s="27">
        <v>0.1</v>
      </c>
      <c r="Z10" s="26">
        <v>0</v>
      </c>
      <c r="AA10" s="25">
        <v>0</v>
      </c>
      <c r="AB10" s="27">
        <v>0</v>
      </c>
      <c r="AC10" s="27">
        <v>0</v>
      </c>
      <c r="AD10" s="27">
        <v>0.4</v>
      </c>
      <c r="AE10" s="27">
        <v>30.4</v>
      </c>
      <c r="AF10" s="27">
        <v>0.1</v>
      </c>
      <c r="AG10" s="27">
        <v>0.3</v>
      </c>
      <c r="AH10" s="4">
        <f t="shared" si="0"/>
        <v>75.999999999999986</v>
      </c>
      <c r="AI10" s="159">
        <f t="shared" si="1"/>
        <v>-33.566433566433588</v>
      </c>
      <c r="AJ10" s="27">
        <v>609</v>
      </c>
      <c r="AK10" s="28" t="s">
        <v>122</v>
      </c>
      <c r="AL10" s="28" t="s">
        <v>8</v>
      </c>
      <c r="AM10" s="27">
        <v>76</v>
      </c>
      <c r="AN10" s="147"/>
      <c r="AO10" s="146"/>
    </row>
    <row r="11" spans="1:41" ht="30">
      <c r="A11" s="3">
        <v>10</v>
      </c>
      <c r="B11" s="2" t="s">
        <v>9</v>
      </c>
      <c r="C11" s="4">
        <v>108</v>
      </c>
      <c r="D11" s="26">
        <v>0</v>
      </c>
      <c r="E11" s="26">
        <v>0</v>
      </c>
      <c r="F11" s="26">
        <v>29.1</v>
      </c>
      <c r="G11" s="26">
        <v>0</v>
      </c>
      <c r="H11" s="26">
        <v>0</v>
      </c>
      <c r="I11" s="26">
        <v>1.9</v>
      </c>
      <c r="J11" s="26">
        <v>0.4</v>
      </c>
      <c r="K11" s="26">
        <v>0</v>
      </c>
      <c r="L11" s="26">
        <v>16.7</v>
      </c>
      <c r="M11" s="26">
        <v>1.5</v>
      </c>
      <c r="N11" s="26">
        <v>0</v>
      </c>
      <c r="O11" s="26">
        <v>9.3000000000000007</v>
      </c>
      <c r="P11" s="26">
        <v>0.3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0.3</v>
      </c>
      <c r="W11" s="26">
        <v>0</v>
      </c>
      <c r="X11" s="27">
        <v>0</v>
      </c>
      <c r="Y11" s="27">
        <v>2.8</v>
      </c>
      <c r="Z11" s="26">
        <v>0.1</v>
      </c>
      <c r="AA11" s="25">
        <v>4.4000000000000004</v>
      </c>
      <c r="AB11" s="27">
        <v>0</v>
      </c>
      <c r="AC11" s="27">
        <v>0</v>
      </c>
      <c r="AD11" s="27">
        <v>0.2</v>
      </c>
      <c r="AE11" s="27">
        <v>49.8</v>
      </c>
      <c r="AF11" s="27">
        <v>0.2</v>
      </c>
      <c r="AG11" s="27">
        <v>0</v>
      </c>
      <c r="AH11" s="4">
        <f t="shared" si="0"/>
        <v>116.99999999999999</v>
      </c>
      <c r="AI11" s="159">
        <f t="shared" si="1"/>
        <v>8.3333333333333286</v>
      </c>
      <c r="AJ11" s="27">
        <v>612</v>
      </c>
      <c r="AK11" s="28" t="s">
        <v>122</v>
      </c>
      <c r="AL11" s="28" t="s">
        <v>9</v>
      </c>
      <c r="AM11" s="27">
        <v>117</v>
      </c>
      <c r="AN11" s="147"/>
      <c r="AO11" s="146"/>
    </row>
    <row r="12" spans="1:41" ht="30">
      <c r="A12" s="3">
        <v>11</v>
      </c>
      <c r="B12" s="2" t="s">
        <v>10</v>
      </c>
      <c r="C12" s="4">
        <v>102.8</v>
      </c>
      <c r="D12" s="26">
        <v>0</v>
      </c>
      <c r="E12" s="26">
        <v>0</v>
      </c>
      <c r="F12" s="26">
        <v>20.8</v>
      </c>
      <c r="G12" s="26">
        <v>0</v>
      </c>
      <c r="H12" s="26">
        <v>0</v>
      </c>
      <c r="I12" s="26">
        <v>10.9</v>
      </c>
      <c r="J12" s="26">
        <v>37.799999999999997</v>
      </c>
      <c r="K12" s="26">
        <v>2.1</v>
      </c>
      <c r="L12" s="26">
        <v>16.399999999999999</v>
      </c>
      <c r="M12" s="26">
        <v>0.7</v>
      </c>
      <c r="N12" s="26">
        <v>0</v>
      </c>
      <c r="O12" s="26">
        <v>3</v>
      </c>
      <c r="P12" s="26">
        <v>1.7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7">
        <v>0</v>
      </c>
      <c r="Y12" s="27">
        <v>0.5</v>
      </c>
      <c r="Z12" s="26">
        <v>0</v>
      </c>
      <c r="AA12" s="25">
        <v>5.9</v>
      </c>
      <c r="AB12" s="27">
        <v>0</v>
      </c>
      <c r="AC12" s="27">
        <v>0.2</v>
      </c>
      <c r="AD12" s="27">
        <v>0.7</v>
      </c>
      <c r="AE12" s="27">
        <v>31</v>
      </c>
      <c r="AF12" s="27">
        <v>2.1</v>
      </c>
      <c r="AG12" s="27">
        <v>0.1</v>
      </c>
      <c r="AH12" s="4">
        <f t="shared" si="0"/>
        <v>133.9</v>
      </c>
      <c r="AI12" s="159">
        <f t="shared" si="1"/>
        <v>30.252918287937746</v>
      </c>
      <c r="AJ12" s="27">
        <v>621</v>
      </c>
      <c r="AK12" s="28" t="s">
        <v>122</v>
      </c>
      <c r="AL12" s="28" t="s">
        <v>10</v>
      </c>
      <c r="AM12" s="27">
        <v>133.9</v>
      </c>
      <c r="AN12" s="147"/>
      <c r="AO12" s="146"/>
    </row>
    <row r="13" spans="1:41" ht="30">
      <c r="A13" s="3">
        <v>12</v>
      </c>
      <c r="B13" s="2" t="s">
        <v>11</v>
      </c>
      <c r="C13" s="4">
        <v>85.1</v>
      </c>
      <c r="D13" s="26">
        <v>0</v>
      </c>
      <c r="E13" s="26">
        <v>0</v>
      </c>
      <c r="F13" s="26">
        <v>6</v>
      </c>
      <c r="G13" s="26">
        <v>0</v>
      </c>
      <c r="H13" s="26">
        <v>0</v>
      </c>
      <c r="I13" s="26">
        <v>15</v>
      </c>
      <c r="J13" s="26">
        <v>42.8</v>
      </c>
      <c r="K13" s="26">
        <v>2.8</v>
      </c>
      <c r="L13" s="26">
        <v>0</v>
      </c>
      <c r="M13" s="26">
        <v>2</v>
      </c>
      <c r="N13" s="26">
        <v>0</v>
      </c>
      <c r="O13" s="26">
        <v>14.7</v>
      </c>
      <c r="P13" s="26">
        <v>4.8</v>
      </c>
      <c r="Q13" s="26">
        <v>0</v>
      </c>
      <c r="R13" s="26">
        <v>0</v>
      </c>
      <c r="S13" s="26">
        <v>0</v>
      </c>
      <c r="T13" s="26">
        <v>0</v>
      </c>
      <c r="U13" s="26">
        <v>0.1</v>
      </c>
      <c r="V13" s="26">
        <v>0.2</v>
      </c>
      <c r="W13" s="26">
        <v>0</v>
      </c>
      <c r="X13" s="27">
        <v>0</v>
      </c>
      <c r="Y13" s="27">
        <v>0</v>
      </c>
      <c r="Z13" s="26">
        <v>0</v>
      </c>
      <c r="AA13" s="25">
        <v>0</v>
      </c>
      <c r="AB13" s="27">
        <v>0</v>
      </c>
      <c r="AC13" s="27">
        <v>0.7</v>
      </c>
      <c r="AD13" s="27">
        <v>4.4000000000000004</v>
      </c>
      <c r="AE13" s="27">
        <v>32.4</v>
      </c>
      <c r="AF13" s="27">
        <v>0</v>
      </c>
      <c r="AG13" s="27">
        <v>0</v>
      </c>
      <c r="AH13" s="4">
        <f t="shared" si="0"/>
        <v>125.9</v>
      </c>
      <c r="AI13" s="159">
        <f t="shared" si="1"/>
        <v>47.943595769682759</v>
      </c>
      <c r="AJ13" s="27">
        <v>631</v>
      </c>
      <c r="AK13" s="28" t="s">
        <v>122</v>
      </c>
      <c r="AL13" s="28" t="s">
        <v>11</v>
      </c>
      <c r="AM13" s="27">
        <v>125.9</v>
      </c>
      <c r="AN13" s="147"/>
      <c r="AO13" s="146"/>
    </row>
    <row r="14" spans="1:41">
      <c r="A14" s="3">
        <v>13</v>
      </c>
      <c r="B14" s="2" t="s">
        <v>12</v>
      </c>
      <c r="C14" s="4">
        <v>107.2</v>
      </c>
      <c r="D14" s="26">
        <v>0</v>
      </c>
      <c r="E14" s="26">
        <v>0</v>
      </c>
      <c r="F14" s="26">
        <v>10.9</v>
      </c>
      <c r="G14" s="26">
        <v>0</v>
      </c>
      <c r="H14" s="26">
        <v>0</v>
      </c>
      <c r="I14" s="26">
        <v>3.1</v>
      </c>
      <c r="J14" s="26">
        <v>27.7</v>
      </c>
      <c r="K14" s="26">
        <v>34.9</v>
      </c>
      <c r="L14" s="26">
        <v>0</v>
      </c>
      <c r="M14" s="26">
        <v>1.3</v>
      </c>
      <c r="N14" s="26">
        <v>0</v>
      </c>
      <c r="O14" s="26">
        <v>7.5</v>
      </c>
      <c r="P14" s="26">
        <v>6.8</v>
      </c>
      <c r="Q14" s="26">
        <v>0</v>
      </c>
      <c r="R14" s="26">
        <v>0</v>
      </c>
      <c r="S14" s="26">
        <v>0.3</v>
      </c>
      <c r="T14" s="26">
        <v>0</v>
      </c>
      <c r="U14" s="26">
        <v>1.8</v>
      </c>
      <c r="V14" s="26">
        <v>0.4</v>
      </c>
      <c r="W14" s="26">
        <v>0</v>
      </c>
      <c r="X14" s="27">
        <v>0</v>
      </c>
      <c r="Y14" s="27">
        <v>28.7</v>
      </c>
      <c r="Z14" s="26">
        <v>0</v>
      </c>
      <c r="AA14" s="25">
        <v>0.3</v>
      </c>
      <c r="AB14" s="27">
        <v>0</v>
      </c>
      <c r="AC14" s="27">
        <v>1.3</v>
      </c>
      <c r="AD14" s="27">
        <v>0.1</v>
      </c>
      <c r="AE14" s="27">
        <v>64.099999999999994</v>
      </c>
      <c r="AF14" s="27">
        <v>0.3</v>
      </c>
      <c r="AG14" s="27">
        <v>0.6</v>
      </c>
      <c r="AH14" s="4">
        <f t="shared" si="0"/>
        <v>190.1</v>
      </c>
      <c r="AI14" s="159">
        <f t="shared" si="1"/>
        <v>77.332089552238813</v>
      </c>
      <c r="AJ14" s="27">
        <v>642</v>
      </c>
      <c r="AK14" s="28" t="s">
        <v>122</v>
      </c>
      <c r="AL14" s="28" t="s">
        <v>12</v>
      </c>
      <c r="AM14" s="27">
        <v>190.1</v>
      </c>
      <c r="AN14" s="147"/>
      <c r="AO14" s="146"/>
    </row>
    <row r="15" spans="1:41" ht="30">
      <c r="A15" s="3">
        <v>14</v>
      </c>
      <c r="B15" s="2" t="s">
        <v>13</v>
      </c>
      <c r="C15" s="4">
        <v>101.1</v>
      </c>
      <c r="D15" s="26">
        <v>0</v>
      </c>
      <c r="E15" s="26">
        <v>0</v>
      </c>
      <c r="F15" s="26">
        <v>3.5</v>
      </c>
      <c r="G15" s="26">
        <v>0</v>
      </c>
      <c r="H15" s="26">
        <v>0</v>
      </c>
      <c r="I15" s="26">
        <v>4.0999999999999996</v>
      </c>
      <c r="J15" s="26">
        <v>40.200000000000003</v>
      </c>
      <c r="K15" s="26">
        <v>1.8</v>
      </c>
      <c r="L15" s="26">
        <v>18.600000000000001</v>
      </c>
      <c r="M15" s="26">
        <v>0</v>
      </c>
      <c r="N15" s="26">
        <v>0</v>
      </c>
      <c r="O15" s="26">
        <v>9.1999999999999993</v>
      </c>
      <c r="P15" s="26">
        <v>12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7">
        <v>0</v>
      </c>
      <c r="Y15" s="27">
        <v>1</v>
      </c>
      <c r="Z15" s="26">
        <v>0</v>
      </c>
      <c r="AA15" s="25">
        <v>6</v>
      </c>
      <c r="AB15" s="27">
        <v>0</v>
      </c>
      <c r="AC15" s="27">
        <v>0</v>
      </c>
      <c r="AD15" s="27">
        <v>5.8</v>
      </c>
      <c r="AE15" s="27">
        <v>52.4</v>
      </c>
      <c r="AF15" s="27">
        <v>0</v>
      </c>
      <c r="AG15" s="27">
        <v>0</v>
      </c>
      <c r="AH15" s="4">
        <f t="shared" si="0"/>
        <v>154.6</v>
      </c>
      <c r="AI15" s="159">
        <f t="shared" si="1"/>
        <v>52.917903066271009</v>
      </c>
      <c r="AJ15" s="27">
        <v>643</v>
      </c>
      <c r="AK15" s="28" t="s">
        <v>122</v>
      </c>
      <c r="AL15" s="28" t="s">
        <v>13</v>
      </c>
      <c r="AM15" s="27">
        <v>154.6</v>
      </c>
      <c r="AN15" s="147"/>
      <c r="AO15" s="146"/>
    </row>
    <row r="16" spans="1:41">
      <c r="A16" s="3">
        <v>15</v>
      </c>
      <c r="B16" s="2" t="s">
        <v>14</v>
      </c>
      <c r="C16" s="4">
        <v>92.5</v>
      </c>
      <c r="D16" s="26">
        <v>0</v>
      </c>
      <c r="E16" s="26">
        <v>0.5</v>
      </c>
      <c r="F16" s="26">
        <v>23</v>
      </c>
      <c r="G16" s="26">
        <v>0</v>
      </c>
      <c r="H16" s="26">
        <v>0</v>
      </c>
      <c r="I16" s="26">
        <v>3.6</v>
      </c>
      <c r="J16" s="26">
        <v>88.6</v>
      </c>
      <c r="K16" s="26">
        <v>1.8</v>
      </c>
      <c r="L16" s="26">
        <v>0</v>
      </c>
      <c r="M16" s="26">
        <v>1.5</v>
      </c>
      <c r="N16" s="26">
        <v>0</v>
      </c>
      <c r="O16" s="26">
        <v>8.1999999999999993</v>
      </c>
      <c r="P16" s="26">
        <v>3.5</v>
      </c>
      <c r="Q16" s="26">
        <v>0</v>
      </c>
      <c r="R16" s="26">
        <v>0</v>
      </c>
      <c r="S16" s="26">
        <v>0</v>
      </c>
      <c r="T16" s="26">
        <v>0</v>
      </c>
      <c r="U16" s="26">
        <v>9.1</v>
      </c>
      <c r="V16" s="26">
        <v>0</v>
      </c>
      <c r="W16" s="26">
        <v>0</v>
      </c>
      <c r="X16" s="27">
        <v>0</v>
      </c>
      <c r="Y16" s="27">
        <v>0</v>
      </c>
      <c r="Z16" s="26">
        <v>0.2</v>
      </c>
      <c r="AA16" s="25">
        <v>0</v>
      </c>
      <c r="AB16" s="27">
        <v>0</v>
      </c>
      <c r="AC16" s="27">
        <v>0</v>
      </c>
      <c r="AD16" s="27">
        <v>3.9</v>
      </c>
      <c r="AE16" s="27">
        <v>20.2</v>
      </c>
      <c r="AF16" s="27">
        <v>0</v>
      </c>
      <c r="AG16" s="27">
        <v>0</v>
      </c>
      <c r="AH16" s="4">
        <f t="shared" si="0"/>
        <v>164.09999999999997</v>
      </c>
      <c r="AI16" s="159">
        <f t="shared" si="1"/>
        <v>77.405405405405361</v>
      </c>
      <c r="AJ16" s="27">
        <v>638</v>
      </c>
      <c r="AK16" s="28" t="s">
        <v>122</v>
      </c>
      <c r="AL16" s="28" t="s">
        <v>14</v>
      </c>
      <c r="AM16" s="27">
        <v>164.1</v>
      </c>
      <c r="AN16" s="147"/>
      <c r="AO16" s="146"/>
    </row>
    <row r="17" spans="1:41" ht="30">
      <c r="A17" s="3">
        <v>16</v>
      </c>
      <c r="B17" s="2" t="s">
        <v>15</v>
      </c>
      <c r="C17" s="4">
        <v>135.4</v>
      </c>
      <c r="D17" s="26">
        <v>0.3</v>
      </c>
      <c r="E17" s="26">
        <v>1.3</v>
      </c>
      <c r="F17" s="26">
        <v>1.8</v>
      </c>
      <c r="G17" s="26">
        <v>0</v>
      </c>
      <c r="H17" s="26">
        <v>0</v>
      </c>
      <c r="I17" s="26">
        <v>6.2</v>
      </c>
      <c r="J17" s="26">
        <v>23.7</v>
      </c>
      <c r="K17" s="26">
        <v>3.5</v>
      </c>
      <c r="L17" s="26">
        <v>0</v>
      </c>
      <c r="M17" s="26">
        <v>0</v>
      </c>
      <c r="N17" s="26">
        <v>0</v>
      </c>
      <c r="O17" s="26">
        <v>15</v>
      </c>
      <c r="P17" s="26">
        <v>2.2000000000000002</v>
      </c>
      <c r="Q17" s="26">
        <v>0</v>
      </c>
      <c r="R17" s="26">
        <v>0</v>
      </c>
      <c r="S17" s="26">
        <v>0</v>
      </c>
      <c r="T17" s="26">
        <v>0.3</v>
      </c>
      <c r="U17" s="26">
        <v>0</v>
      </c>
      <c r="V17" s="26">
        <v>0</v>
      </c>
      <c r="W17" s="26">
        <v>0</v>
      </c>
      <c r="X17" s="27">
        <v>0</v>
      </c>
      <c r="Y17" s="27">
        <v>0</v>
      </c>
      <c r="Z17" s="26">
        <v>0</v>
      </c>
      <c r="AA17" s="25">
        <v>0</v>
      </c>
      <c r="AB17" s="27">
        <v>0</v>
      </c>
      <c r="AC17" s="27">
        <v>0.1</v>
      </c>
      <c r="AD17" s="27">
        <v>2.8</v>
      </c>
      <c r="AE17" s="27">
        <v>16.8</v>
      </c>
      <c r="AF17" s="27">
        <v>3</v>
      </c>
      <c r="AG17" s="27">
        <v>0.1</v>
      </c>
      <c r="AH17" s="4">
        <f t="shared" si="0"/>
        <v>77.099999999999994</v>
      </c>
      <c r="AI17" s="159">
        <f t="shared" si="1"/>
        <v>-43.057607090103403</v>
      </c>
      <c r="AJ17" s="27">
        <v>608</v>
      </c>
      <c r="AK17" s="28" t="s">
        <v>122</v>
      </c>
      <c r="AL17" s="28" t="s">
        <v>15</v>
      </c>
      <c r="AM17" s="27">
        <v>77.099999999999994</v>
      </c>
      <c r="AN17" s="147"/>
      <c r="AO17" s="146"/>
    </row>
    <row r="18" spans="1:41" ht="30">
      <c r="A18" s="3">
        <v>17</v>
      </c>
      <c r="B18" s="2" t="s">
        <v>16</v>
      </c>
      <c r="C18" s="4">
        <v>100.1</v>
      </c>
      <c r="D18" s="26">
        <v>0</v>
      </c>
      <c r="E18" s="26">
        <v>0.2</v>
      </c>
      <c r="F18" s="26">
        <v>3.1</v>
      </c>
      <c r="G18" s="26">
        <v>0</v>
      </c>
      <c r="H18" s="26">
        <v>0</v>
      </c>
      <c r="I18" s="26">
        <v>2.5</v>
      </c>
      <c r="J18" s="26">
        <v>1.2</v>
      </c>
      <c r="K18" s="26">
        <v>0</v>
      </c>
      <c r="L18" s="26">
        <v>21.2</v>
      </c>
      <c r="M18" s="26">
        <v>6.3</v>
      </c>
      <c r="N18" s="26">
        <v>0</v>
      </c>
      <c r="O18" s="26">
        <v>30.5</v>
      </c>
      <c r="P18" s="26">
        <v>0.8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7">
        <v>4.3</v>
      </c>
      <c r="Y18" s="27">
        <v>20.3</v>
      </c>
      <c r="Z18" s="26">
        <v>10</v>
      </c>
      <c r="AA18" s="25">
        <v>0.5</v>
      </c>
      <c r="AB18" s="27">
        <v>0</v>
      </c>
      <c r="AC18" s="27">
        <v>0.1</v>
      </c>
      <c r="AD18" s="27">
        <v>0.1</v>
      </c>
      <c r="AE18" s="27">
        <v>21.4</v>
      </c>
      <c r="AF18" s="27">
        <v>0.1</v>
      </c>
      <c r="AG18" s="27">
        <v>8.9</v>
      </c>
      <c r="AH18" s="4">
        <f t="shared" si="0"/>
        <v>131.49999999999997</v>
      </c>
      <c r="AI18" s="159">
        <f t="shared" si="1"/>
        <v>31.368631368631355</v>
      </c>
      <c r="AJ18" s="27">
        <v>601</v>
      </c>
      <c r="AK18" s="28" t="s">
        <v>122</v>
      </c>
      <c r="AL18" s="28" t="s">
        <v>16</v>
      </c>
      <c r="AM18" s="27">
        <v>131.5</v>
      </c>
      <c r="AN18" s="147"/>
      <c r="AO18" s="146"/>
    </row>
    <row r="19" spans="1:41">
      <c r="A19" s="3">
        <v>18</v>
      </c>
      <c r="B19" s="2" t="s">
        <v>17</v>
      </c>
      <c r="C19" s="4">
        <v>72.7</v>
      </c>
      <c r="D19" s="26">
        <v>0</v>
      </c>
      <c r="E19" s="26">
        <v>0</v>
      </c>
      <c r="F19" s="26">
        <v>7.5</v>
      </c>
      <c r="G19" s="26">
        <v>0</v>
      </c>
      <c r="H19" s="26">
        <v>0</v>
      </c>
      <c r="I19" s="26">
        <v>2.5</v>
      </c>
      <c r="J19" s="26">
        <v>28.6</v>
      </c>
      <c r="K19" s="26">
        <v>8.1</v>
      </c>
      <c r="L19" s="26">
        <v>6.3</v>
      </c>
      <c r="M19" s="26">
        <v>0.1</v>
      </c>
      <c r="N19" s="26">
        <v>0</v>
      </c>
      <c r="O19" s="26">
        <v>11.8</v>
      </c>
      <c r="P19" s="26">
        <v>0.8</v>
      </c>
      <c r="Q19" s="26">
        <v>0</v>
      </c>
      <c r="R19" s="26">
        <v>0</v>
      </c>
      <c r="S19" s="26">
        <v>0</v>
      </c>
      <c r="T19" s="26">
        <v>0</v>
      </c>
      <c r="U19" s="26">
        <v>0.1</v>
      </c>
      <c r="V19" s="26">
        <v>0</v>
      </c>
      <c r="W19" s="26">
        <v>0</v>
      </c>
      <c r="X19" s="27">
        <v>0</v>
      </c>
      <c r="Y19" s="27">
        <v>0</v>
      </c>
      <c r="Z19" s="26">
        <v>0</v>
      </c>
      <c r="AA19" s="25">
        <v>0</v>
      </c>
      <c r="AB19" s="27">
        <v>0</v>
      </c>
      <c r="AC19" s="27">
        <v>0.5</v>
      </c>
      <c r="AD19" s="27">
        <v>0.7</v>
      </c>
      <c r="AE19" s="27">
        <v>60.2</v>
      </c>
      <c r="AF19" s="27">
        <v>1.8</v>
      </c>
      <c r="AG19" s="27">
        <v>0.3</v>
      </c>
      <c r="AH19" s="4">
        <f t="shared" si="0"/>
        <v>129.30000000000001</v>
      </c>
      <c r="AI19" s="159">
        <f t="shared" si="1"/>
        <v>77.854195323246216</v>
      </c>
      <c r="AJ19" s="27">
        <v>648</v>
      </c>
      <c r="AK19" s="28" t="s">
        <v>122</v>
      </c>
      <c r="AL19" s="28" t="s">
        <v>17</v>
      </c>
      <c r="AM19" s="27">
        <v>129.30000000000001</v>
      </c>
      <c r="AN19" s="147"/>
      <c r="AO19" s="146"/>
    </row>
    <row r="20" spans="1:41">
      <c r="A20" s="3">
        <v>19</v>
      </c>
      <c r="B20" s="2" t="s">
        <v>18</v>
      </c>
      <c r="C20" s="4">
        <v>81.099999999999994</v>
      </c>
      <c r="D20" s="26">
        <v>0</v>
      </c>
      <c r="E20" s="26">
        <v>0</v>
      </c>
      <c r="F20" s="26">
        <v>28</v>
      </c>
      <c r="G20" s="26">
        <v>0</v>
      </c>
      <c r="H20" s="26">
        <v>0</v>
      </c>
      <c r="I20" s="26">
        <v>5.7</v>
      </c>
      <c r="J20" s="26">
        <v>14.9</v>
      </c>
      <c r="K20" s="26">
        <v>22.5</v>
      </c>
      <c r="L20" s="26">
        <v>6.3</v>
      </c>
      <c r="M20" s="26">
        <v>0</v>
      </c>
      <c r="N20" s="26">
        <v>0</v>
      </c>
      <c r="O20" s="26">
        <v>7.3</v>
      </c>
      <c r="P20" s="26">
        <v>0.1</v>
      </c>
      <c r="Q20" s="26">
        <v>0</v>
      </c>
      <c r="R20" s="26">
        <v>0</v>
      </c>
      <c r="S20" s="26">
        <v>0</v>
      </c>
      <c r="T20" s="26">
        <v>0</v>
      </c>
      <c r="U20" s="26">
        <v>0.3</v>
      </c>
      <c r="V20" s="26">
        <v>0</v>
      </c>
      <c r="W20" s="26">
        <v>0</v>
      </c>
      <c r="X20" s="27">
        <v>0</v>
      </c>
      <c r="Y20" s="27">
        <v>0</v>
      </c>
      <c r="Z20" s="26">
        <v>0</v>
      </c>
      <c r="AA20" s="25">
        <v>0</v>
      </c>
      <c r="AB20" s="27">
        <v>0</v>
      </c>
      <c r="AC20" s="27">
        <v>1.3</v>
      </c>
      <c r="AD20" s="27">
        <v>2.7</v>
      </c>
      <c r="AE20" s="27">
        <v>49.4</v>
      </c>
      <c r="AF20" s="27">
        <v>0</v>
      </c>
      <c r="AG20" s="27">
        <v>8.9</v>
      </c>
      <c r="AH20" s="4">
        <f t="shared" si="0"/>
        <v>147.39999999999998</v>
      </c>
      <c r="AI20" s="159">
        <f t="shared" si="1"/>
        <v>81.750924784217005</v>
      </c>
      <c r="AJ20" s="27">
        <v>649</v>
      </c>
      <c r="AK20" s="28" t="s">
        <v>122</v>
      </c>
      <c r="AL20" s="28" t="s">
        <v>18</v>
      </c>
      <c r="AM20" s="27">
        <v>147.4</v>
      </c>
      <c r="AN20" s="147"/>
      <c r="AO20" s="146"/>
    </row>
    <row r="21" spans="1:41" ht="30">
      <c r="A21" s="3">
        <v>20</v>
      </c>
      <c r="B21" s="2" t="s">
        <v>19</v>
      </c>
      <c r="C21" s="4">
        <v>96.7</v>
      </c>
      <c r="D21" s="26">
        <v>12.4</v>
      </c>
      <c r="E21" s="26">
        <v>0.3</v>
      </c>
      <c r="F21" s="26">
        <v>23.9</v>
      </c>
      <c r="G21" s="26">
        <v>0</v>
      </c>
      <c r="H21" s="26">
        <v>0</v>
      </c>
      <c r="I21" s="26">
        <v>18.899999999999999</v>
      </c>
      <c r="J21" s="26">
        <v>8.4</v>
      </c>
      <c r="K21" s="26">
        <v>6.3</v>
      </c>
      <c r="L21" s="26">
        <v>6.1</v>
      </c>
      <c r="M21" s="26">
        <v>0.1</v>
      </c>
      <c r="N21" s="26">
        <v>0</v>
      </c>
      <c r="O21" s="26">
        <v>25.7</v>
      </c>
      <c r="P21" s="26">
        <v>0.3</v>
      </c>
      <c r="Q21" s="26">
        <v>0</v>
      </c>
      <c r="R21" s="26">
        <v>0</v>
      </c>
      <c r="S21" s="26">
        <v>0</v>
      </c>
      <c r="T21" s="26">
        <v>0.1</v>
      </c>
      <c r="U21" s="26">
        <v>0</v>
      </c>
      <c r="V21" s="26">
        <v>0</v>
      </c>
      <c r="W21" s="26">
        <v>0</v>
      </c>
      <c r="X21" s="27">
        <v>0</v>
      </c>
      <c r="Y21" s="27">
        <v>0.6</v>
      </c>
      <c r="Z21" s="26">
        <v>0</v>
      </c>
      <c r="AA21" s="25">
        <v>0</v>
      </c>
      <c r="AB21" s="27">
        <v>0</v>
      </c>
      <c r="AC21" s="27">
        <v>0.4</v>
      </c>
      <c r="AD21" s="27">
        <v>0.9</v>
      </c>
      <c r="AE21" s="27">
        <v>18.100000000000001</v>
      </c>
      <c r="AF21" s="27">
        <v>0</v>
      </c>
      <c r="AG21" s="27">
        <v>0.6</v>
      </c>
      <c r="AH21" s="4">
        <f t="shared" si="0"/>
        <v>123.1</v>
      </c>
      <c r="AI21" s="159">
        <f t="shared" si="1"/>
        <v>27.300930713547046</v>
      </c>
      <c r="AJ21" s="27">
        <v>606</v>
      </c>
      <c r="AK21" s="28" t="s">
        <v>122</v>
      </c>
      <c r="AL21" s="28" t="s">
        <v>76</v>
      </c>
      <c r="AM21" s="27">
        <v>123.1</v>
      </c>
      <c r="AN21" s="147"/>
      <c r="AO21" s="146"/>
    </row>
    <row r="22" spans="1:41" ht="30">
      <c r="A22" s="3">
        <v>21</v>
      </c>
      <c r="B22" s="2" t="s">
        <v>20</v>
      </c>
      <c r="C22" s="4">
        <v>93.6</v>
      </c>
      <c r="D22" s="26">
        <v>0</v>
      </c>
      <c r="E22" s="26">
        <v>0</v>
      </c>
      <c r="F22" s="26">
        <v>0.3</v>
      </c>
      <c r="G22" s="26">
        <v>0</v>
      </c>
      <c r="H22" s="26">
        <v>0</v>
      </c>
      <c r="I22" s="26">
        <v>1.4</v>
      </c>
      <c r="J22" s="26">
        <v>51.6</v>
      </c>
      <c r="K22" s="26">
        <v>3.8</v>
      </c>
      <c r="L22" s="26">
        <v>0.4</v>
      </c>
      <c r="M22" s="26">
        <v>0</v>
      </c>
      <c r="N22" s="26">
        <v>0</v>
      </c>
      <c r="O22" s="26">
        <v>14.5</v>
      </c>
      <c r="P22" s="26">
        <v>14.4</v>
      </c>
      <c r="Q22" s="26">
        <v>0</v>
      </c>
      <c r="R22" s="26">
        <v>0</v>
      </c>
      <c r="S22" s="26">
        <v>0</v>
      </c>
      <c r="T22" s="26">
        <v>0.2</v>
      </c>
      <c r="U22" s="26">
        <v>2.2000000000000002</v>
      </c>
      <c r="V22" s="26">
        <v>0</v>
      </c>
      <c r="W22" s="26">
        <v>0</v>
      </c>
      <c r="X22" s="27">
        <v>0</v>
      </c>
      <c r="Y22" s="27">
        <v>5.3</v>
      </c>
      <c r="Z22" s="26">
        <v>0</v>
      </c>
      <c r="AA22" s="25">
        <v>0</v>
      </c>
      <c r="AB22" s="27">
        <v>0</v>
      </c>
      <c r="AC22" s="27">
        <v>4.5999999999999996</v>
      </c>
      <c r="AD22" s="27">
        <v>0</v>
      </c>
      <c r="AE22" s="27">
        <v>16.7</v>
      </c>
      <c r="AF22" s="27">
        <v>0.8</v>
      </c>
      <c r="AG22" s="27">
        <v>0.1</v>
      </c>
      <c r="AH22" s="4">
        <f t="shared" si="0"/>
        <v>116.3</v>
      </c>
      <c r="AI22" s="159">
        <f t="shared" si="1"/>
        <v>24.252136752136749</v>
      </c>
      <c r="AJ22" s="27">
        <v>620</v>
      </c>
      <c r="AK22" s="28" t="s">
        <v>122</v>
      </c>
      <c r="AL22" s="28" t="s">
        <v>20</v>
      </c>
      <c r="AM22" s="27">
        <v>116.3</v>
      </c>
      <c r="AN22" s="147"/>
      <c r="AO22" s="146"/>
    </row>
    <row r="23" spans="1:41">
      <c r="A23" s="3">
        <v>22</v>
      </c>
      <c r="B23" s="2" t="s">
        <v>21</v>
      </c>
      <c r="C23" s="4">
        <v>50.3</v>
      </c>
      <c r="D23" s="26">
        <v>0</v>
      </c>
      <c r="E23" s="26">
        <v>0.1</v>
      </c>
      <c r="F23" s="26">
        <v>2.4</v>
      </c>
      <c r="G23" s="26">
        <v>0</v>
      </c>
      <c r="H23" s="26">
        <v>0</v>
      </c>
      <c r="I23" s="26">
        <v>2.6</v>
      </c>
      <c r="J23" s="26">
        <v>77.2</v>
      </c>
      <c r="K23" s="26">
        <v>4.5</v>
      </c>
      <c r="L23" s="26">
        <v>17.600000000000001</v>
      </c>
      <c r="M23" s="26">
        <v>1.5</v>
      </c>
      <c r="N23" s="26">
        <v>0</v>
      </c>
      <c r="O23" s="26">
        <v>14.6</v>
      </c>
      <c r="P23" s="26">
        <v>12.5</v>
      </c>
      <c r="Q23" s="26">
        <v>0</v>
      </c>
      <c r="R23" s="26">
        <v>0</v>
      </c>
      <c r="S23" s="26">
        <v>3.1</v>
      </c>
      <c r="T23" s="26">
        <v>1.2</v>
      </c>
      <c r="U23" s="26">
        <v>0</v>
      </c>
      <c r="V23" s="26">
        <v>1.2</v>
      </c>
      <c r="W23" s="26">
        <v>0.8</v>
      </c>
      <c r="X23" s="27">
        <v>0</v>
      </c>
      <c r="Y23" s="27">
        <v>0</v>
      </c>
      <c r="Z23" s="26">
        <v>13</v>
      </c>
      <c r="AA23" s="25">
        <v>0</v>
      </c>
      <c r="AB23" s="27">
        <v>0</v>
      </c>
      <c r="AC23" s="27">
        <v>0</v>
      </c>
      <c r="AD23" s="27">
        <v>0.9</v>
      </c>
      <c r="AE23" s="27">
        <v>51.6</v>
      </c>
      <c r="AF23" s="27">
        <v>0</v>
      </c>
      <c r="AG23" s="27">
        <v>0</v>
      </c>
      <c r="AH23" s="4">
        <f t="shared" si="0"/>
        <v>204.79999999999998</v>
      </c>
      <c r="AI23" s="159">
        <f t="shared" si="1"/>
        <v>307.15705765407552</v>
      </c>
      <c r="AJ23" s="27">
        <v>636</v>
      </c>
      <c r="AK23" s="28" t="s">
        <v>122</v>
      </c>
      <c r="AL23" s="28" t="s">
        <v>21</v>
      </c>
      <c r="AM23" s="27">
        <v>204.8</v>
      </c>
      <c r="AN23" s="147"/>
      <c r="AO23" s="146"/>
    </row>
    <row r="24" spans="1:41" ht="30">
      <c r="A24" s="3">
        <v>23</v>
      </c>
      <c r="B24" s="2" t="s">
        <v>22</v>
      </c>
      <c r="C24" s="4">
        <v>97.8</v>
      </c>
      <c r="D24" s="26">
        <v>0</v>
      </c>
      <c r="E24" s="26">
        <v>0</v>
      </c>
      <c r="F24" s="26">
        <v>1</v>
      </c>
      <c r="G24" s="26">
        <v>0</v>
      </c>
      <c r="H24" s="26">
        <v>0</v>
      </c>
      <c r="I24" s="26">
        <v>3</v>
      </c>
      <c r="J24" s="26">
        <v>27.9</v>
      </c>
      <c r="K24" s="26">
        <v>0.6</v>
      </c>
      <c r="L24" s="26">
        <v>50.2</v>
      </c>
      <c r="M24" s="26">
        <v>0</v>
      </c>
      <c r="N24" s="26">
        <v>0</v>
      </c>
      <c r="O24" s="26">
        <v>5.7</v>
      </c>
      <c r="P24" s="26">
        <v>0.2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7">
        <v>0</v>
      </c>
      <c r="Y24" s="27">
        <v>0</v>
      </c>
      <c r="Z24" s="26">
        <v>0</v>
      </c>
      <c r="AA24" s="25">
        <v>0</v>
      </c>
      <c r="AB24" s="27">
        <v>0</v>
      </c>
      <c r="AC24" s="27">
        <v>0</v>
      </c>
      <c r="AD24" s="27">
        <v>1</v>
      </c>
      <c r="AE24" s="27">
        <v>64</v>
      </c>
      <c r="AF24" s="27">
        <v>0</v>
      </c>
      <c r="AG24" s="27">
        <v>7.2</v>
      </c>
      <c r="AH24" s="4">
        <f t="shared" si="0"/>
        <v>160.80000000000001</v>
      </c>
      <c r="AI24" s="159">
        <f t="shared" si="1"/>
        <v>64.417177914110425</v>
      </c>
      <c r="AJ24" s="27">
        <v>650</v>
      </c>
      <c r="AK24" s="28" t="s">
        <v>122</v>
      </c>
      <c r="AL24" s="28" t="s">
        <v>22</v>
      </c>
      <c r="AM24" s="27">
        <v>160.80000000000001</v>
      </c>
      <c r="AN24" s="147"/>
      <c r="AO24" s="146"/>
    </row>
    <row r="25" spans="1:41" ht="30">
      <c r="A25" s="3">
        <v>24</v>
      </c>
      <c r="B25" s="2" t="s">
        <v>23</v>
      </c>
      <c r="C25" s="4">
        <v>92.4</v>
      </c>
      <c r="D25" s="26">
        <v>0</v>
      </c>
      <c r="E25" s="26">
        <v>3.3</v>
      </c>
      <c r="F25" s="26">
        <v>2.7</v>
      </c>
      <c r="G25" s="26">
        <v>0</v>
      </c>
      <c r="H25" s="26">
        <v>0</v>
      </c>
      <c r="I25" s="26">
        <v>1.6</v>
      </c>
      <c r="J25" s="26">
        <v>112.8</v>
      </c>
      <c r="K25" s="26">
        <v>0.4</v>
      </c>
      <c r="L25" s="26">
        <v>5.0999999999999996</v>
      </c>
      <c r="M25" s="26">
        <v>0</v>
      </c>
      <c r="N25" s="26">
        <v>0</v>
      </c>
      <c r="O25" s="26">
        <v>15.8</v>
      </c>
      <c r="P25" s="26">
        <v>7.5</v>
      </c>
      <c r="Q25" s="26">
        <v>0</v>
      </c>
      <c r="R25" s="26">
        <v>0</v>
      </c>
      <c r="S25" s="26">
        <v>0</v>
      </c>
      <c r="T25" s="26">
        <v>0</v>
      </c>
      <c r="U25" s="26">
        <v>7.2</v>
      </c>
      <c r="V25" s="26">
        <v>0.4</v>
      </c>
      <c r="W25" s="26">
        <v>1.4</v>
      </c>
      <c r="X25" s="27">
        <v>0</v>
      </c>
      <c r="Y25" s="27">
        <v>0</v>
      </c>
      <c r="Z25" s="26">
        <v>0</v>
      </c>
      <c r="AA25" s="25">
        <v>0</v>
      </c>
      <c r="AB25" s="27">
        <v>0</v>
      </c>
      <c r="AC25" s="27">
        <v>0.5</v>
      </c>
      <c r="AD25" s="27">
        <v>3.7</v>
      </c>
      <c r="AE25" s="27">
        <v>37.4</v>
      </c>
      <c r="AF25" s="27">
        <v>0.1</v>
      </c>
      <c r="AG25" s="27">
        <v>0.6</v>
      </c>
      <c r="AH25" s="4">
        <f t="shared" si="0"/>
        <v>200.49999999999997</v>
      </c>
      <c r="AI25" s="159">
        <f t="shared" si="1"/>
        <v>116.99134199134193</v>
      </c>
      <c r="AJ25" s="27">
        <v>637</v>
      </c>
      <c r="AK25" s="28" t="s">
        <v>122</v>
      </c>
      <c r="AL25" s="28" t="s">
        <v>23</v>
      </c>
      <c r="AM25" s="27">
        <v>200.5</v>
      </c>
      <c r="AN25" s="147"/>
      <c r="AO25" s="146"/>
    </row>
    <row r="26" spans="1:41" ht="30">
      <c r="A26" s="3">
        <v>25</v>
      </c>
      <c r="B26" s="2" t="s">
        <v>24</v>
      </c>
      <c r="C26" s="4">
        <v>94.6</v>
      </c>
      <c r="D26" s="26">
        <v>0</v>
      </c>
      <c r="E26" s="26">
        <v>0</v>
      </c>
      <c r="F26" s="26">
        <v>6.9</v>
      </c>
      <c r="G26" s="26">
        <v>0</v>
      </c>
      <c r="H26" s="26">
        <v>0</v>
      </c>
      <c r="I26" s="26">
        <v>3.9</v>
      </c>
      <c r="J26" s="26">
        <v>87.4</v>
      </c>
      <c r="K26" s="26">
        <v>21</v>
      </c>
      <c r="L26" s="26">
        <v>0.1</v>
      </c>
      <c r="M26" s="26">
        <v>0</v>
      </c>
      <c r="N26" s="26">
        <v>0</v>
      </c>
      <c r="O26" s="26">
        <v>7.8</v>
      </c>
      <c r="P26" s="26">
        <v>5.9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7">
        <v>0</v>
      </c>
      <c r="Y26" s="27">
        <v>1.3</v>
      </c>
      <c r="Z26" s="26">
        <v>0</v>
      </c>
      <c r="AA26" s="25">
        <v>0</v>
      </c>
      <c r="AB26" s="27">
        <v>0</v>
      </c>
      <c r="AC26" s="27">
        <v>0</v>
      </c>
      <c r="AD26" s="27">
        <v>0.9</v>
      </c>
      <c r="AE26" s="27">
        <v>70</v>
      </c>
      <c r="AF26" s="27">
        <v>0</v>
      </c>
      <c r="AG26" s="27">
        <v>0</v>
      </c>
      <c r="AH26" s="4">
        <f t="shared" si="0"/>
        <v>205.20000000000002</v>
      </c>
      <c r="AI26" s="159">
        <f t="shared" si="1"/>
        <v>116.91331923890064</v>
      </c>
      <c r="AJ26" s="27">
        <v>647</v>
      </c>
      <c r="AK26" s="28" t="s">
        <v>122</v>
      </c>
      <c r="AL26" s="28" t="s">
        <v>24</v>
      </c>
      <c r="AM26" s="27">
        <v>205.2</v>
      </c>
      <c r="AN26" s="147"/>
      <c r="AO26" s="146"/>
    </row>
    <row r="27" spans="1:41" ht="30">
      <c r="A27" s="3">
        <v>26</v>
      </c>
      <c r="B27" s="2" t="s">
        <v>25</v>
      </c>
      <c r="C27" s="4">
        <v>90.2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4.3</v>
      </c>
      <c r="J27" s="26">
        <v>61.6</v>
      </c>
      <c r="K27" s="26">
        <v>1.9</v>
      </c>
      <c r="L27" s="26">
        <v>0</v>
      </c>
      <c r="M27" s="26">
        <v>0.6</v>
      </c>
      <c r="N27" s="26">
        <v>0</v>
      </c>
      <c r="O27" s="26">
        <v>15.6</v>
      </c>
      <c r="P27" s="26">
        <v>6.9</v>
      </c>
      <c r="Q27" s="26">
        <v>0</v>
      </c>
      <c r="R27" s="26">
        <v>0</v>
      </c>
      <c r="S27" s="26">
        <v>3.5</v>
      </c>
      <c r="T27" s="26">
        <v>2.6</v>
      </c>
      <c r="U27" s="26">
        <v>0</v>
      </c>
      <c r="V27" s="26">
        <v>3.1</v>
      </c>
      <c r="W27" s="26">
        <v>0.8</v>
      </c>
      <c r="X27" s="27">
        <v>0</v>
      </c>
      <c r="Y27" s="27">
        <v>0</v>
      </c>
      <c r="Z27" s="26">
        <v>0</v>
      </c>
      <c r="AA27" s="25">
        <v>0</v>
      </c>
      <c r="AB27" s="27">
        <v>1.2</v>
      </c>
      <c r="AC27" s="27">
        <v>0</v>
      </c>
      <c r="AD27" s="27">
        <v>1.2</v>
      </c>
      <c r="AE27" s="27">
        <v>60.5</v>
      </c>
      <c r="AF27" s="27">
        <v>0</v>
      </c>
      <c r="AG27" s="27">
        <v>0</v>
      </c>
      <c r="AH27" s="4">
        <f t="shared" si="0"/>
        <v>163.80000000000001</v>
      </c>
      <c r="AI27" s="159">
        <f t="shared" si="1"/>
        <v>81.596452328159671</v>
      </c>
      <c r="AJ27" s="27">
        <v>633</v>
      </c>
      <c r="AK27" s="28" t="s">
        <v>122</v>
      </c>
      <c r="AL27" s="28" t="s">
        <v>25</v>
      </c>
      <c r="AM27" s="27">
        <v>163.80000000000001</v>
      </c>
      <c r="AN27" s="147"/>
      <c r="AO27" s="146"/>
    </row>
    <row r="28" spans="1:41">
      <c r="A28" s="3">
        <v>27</v>
      </c>
      <c r="B28" s="2" t="s">
        <v>26</v>
      </c>
      <c r="C28" s="4">
        <v>90.1</v>
      </c>
      <c r="D28" s="26">
        <v>0</v>
      </c>
      <c r="E28" s="26">
        <v>0.1</v>
      </c>
      <c r="F28" s="26">
        <v>13.4</v>
      </c>
      <c r="G28" s="26">
        <v>0</v>
      </c>
      <c r="H28" s="26">
        <v>0</v>
      </c>
      <c r="I28" s="26">
        <v>3.9</v>
      </c>
      <c r="J28" s="26">
        <v>32.799999999999997</v>
      </c>
      <c r="K28" s="26">
        <v>4.2</v>
      </c>
      <c r="L28" s="26">
        <v>0</v>
      </c>
      <c r="M28" s="26">
        <v>8.1999999999999993</v>
      </c>
      <c r="N28" s="26">
        <v>0</v>
      </c>
      <c r="O28" s="26">
        <v>23.7</v>
      </c>
      <c r="P28" s="26">
        <v>5.4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7">
        <v>0</v>
      </c>
      <c r="Y28" s="27">
        <v>0</v>
      </c>
      <c r="Z28" s="26">
        <v>0</v>
      </c>
      <c r="AA28" s="25">
        <v>0</v>
      </c>
      <c r="AB28" s="27">
        <v>0</v>
      </c>
      <c r="AC28" s="27">
        <v>0</v>
      </c>
      <c r="AD28" s="27">
        <v>4.7</v>
      </c>
      <c r="AE28" s="27">
        <v>43.6</v>
      </c>
      <c r="AF28" s="27">
        <v>0</v>
      </c>
      <c r="AG28" s="27">
        <v>0.2</v>
      </c>
      <c r="AH28" s="4">
        <f t="shared" si="0"/>
        <v>140.19999999999999</v>
      </c>
      <c r="AI28" s="159">
        <f t="shared" si="1"/>
        <v>55.604883462819089</v>
      </c>
      <c r="AJ28" s="27">
        <v>630</v>
      </c>
      <c r="AK28" s="28" t="s">
        <v>122</v>
      </c>
      <c r="AL28" s="28" t="s">
        <v>26</v>
      </c>
      <c r="AM28" s="27">
        <v>140.19999999999999</v>
      </c>
      <c r="AN28" s="147"/>
      <c r="AO28" s="146"/>
    </row>
    <row r="29" spans="1:41" ht="30">
      <c r="A29" s="3">
        <v>28</v>
      </c>
      <c r="B29" s="2" t="s">
        <v>27</v>
      </c>
      <c r="C29" s="4">
        <v>72.099999999999994</v>
      </c>
      <c r="D29" s="26">
        <v>0</v>
      </c>
      <c r="E29" s="26">
        <v>0</v>
      </c>
      <c r="F29" s="26">
        <v>22.4</v>
      </c>
      <c r="G29" s="26">
        <v>0</v>
      </c>
      <c r="H29" s="26">
        <v>0</v>
      </c>
      <c r="I29" s="26">
        <v>2.1</v>
      </c>
      <c r="J29" s="26">
        <v>96.2</v>
      </c>
      <c r="K29" s="26">
        <v>51.6</v>
      </c>
      <c r="L29" s="26">
        <v>0.2</v>
      </c>
      <c r="M29" s="26">
        <v>0.3</v>
      </c>
      <c r="N29" s="26">
        <v>0</v>
      </c>
      <c r="O29" s="26">
        <v>6.6</v>
      </c>
      <c r="P29" s="26">
        <v>14</v>
      </c>
      <c r="Q29" s="26">
        <v>0</v>
      </c>
      <c r="R29" s="26">
        <v>0</v>
      </c>
      <c r="S29" s="26">
        <v>0</v>
      </c>
      <c r="T29" s="26">
        <v>0.3</v>
      </c>
      <c r="U29" s="26">
        <v>0</v>
      </c>
      <c r="V29" s="26">
        <v>0.1</v>
      </c>
      <c r="W29" s="26">
        <v>0</v>
      </c>
      <c r="X29" s="27">
        <v>0</v>
      </c>
      <c r="Y29" s="27">
        <v>2.2999999999999998</v>
      </c>
      <c r="Z29" s="26">
        <v>0</v>
      </c>
      <c r="AA29" s="25">
        <v>0.9</v>
      </c>
      <c r="AB29" s="27">
        <v>0</v>
      </c>
      <c r="AC29" s="27">
        <v>4.4000000000000004</v>
      </c>
      <c r="AD29" s="27">
        <v>0.4</v>
      </c>
      <c r="AE29" s="27">
        <v>48.2</v>
      </c>
      <c r="AF29" s="27">
        <v>0</v>
      </c>
      <c r="AG29" s="27">
        <v>0.1</v>
      </c>
      <c r="AH29" s="4">
        <f t="shared" si="0"/>
        <v>250.10000000000005</v>
      </c>
      <c r="AI29" s="159">
        <f t="shared" si="1"/>
        <v>246.87933425797513</v>
      </c>
      <c r="AJ29" s="27">
        <v>646</v>
      </c>
      <c r="AK29" s="28" t="s">
        <v>122</v>
      </c>
      <c r="AL29" s="28" t="s">
        <v>27</v>
      </c>
      <c r="AM29" s="27">
        <v>250.1</v>
      </c>
      <c r="AN29" s="147"/>
      <c r="AO29" s="146"/>
    </row>
    <row r="30" spans="1:41" ht="30">
      <c r="A30" s="3">
        <v>29</v>
      </c>
      <c r="B30" s="2" t="s">
        <v>28</v>
      </c>
      <c r="C30" s="4">
        <v>94.7</v>
      </c>
      <c r="D30" s="26">
        <v>0</v>
      </c>
      <c r="E30" s="26">
        <v>0</v>
      </c>
      <c r="F30" s="26">
        <v>6.2</v>
      </c>
      <c r="G30" s="26">
        <v>0</v>
      </c>
      <c r="H30" s="26">
        <v>0</v>
      </c>
      <c r="I30" s="26">
        <v>1.5</v>
      </c>
      <c r="J30" s="26">
        <v>38.5</v>
      </c>
      <c r="K30" s="26">
        <v>7.3</v>
      </c>
      <c r="L30" s="26">
        <v>9.4</v>
      </c>
      <c r="M30" s="26">
        <v>0.7</v>
      </c>
      <c r="N30" s="26">
        <v>0</v>
      </c>
      <c r="O30" s="26">
        <v>37.4</v>
      </c>
      <c r="P30" s="26">
        <v>3</v>
      </c>
      <c r="Q30" s="26">
        <v>0</v>
      </c>
      <c r="R30" s="26">
        <v>0</v>
      </c>
      <c r="S30" s="26">
        <v>0</v>
      </c>
      <c r="T30" s="26">
        <v>0.1</v>
      </c>
      <c r="U30" s="26">
        <v>0</v>
      </c>
      <c r="V30" s="26">
        <v>0</v>
      </c>
      <c r="W30" s="26">
        <v>0</v>
      </c>
      <c r="X30" s="27">
        <v>0</v>
      </c>
      <c r="Y30" s="27">
        <v>0</v>
      </c>
      <c r="Z30" s="26">
        <v>0</v>
      </c>
      <c r="AA30" s="25">
        <v>10.199999999999999</v>
      </c>
      <c r="AB30" s="27">
        <v>0</v>
      </c>
      <c r="AC30" s="27">
        <v>0.1</v>
      </c>
      <c r="AD30" s="27">
        <v>13.2</v>
      </c>
      <c r="AE30" s="27">
        <v>31.4</v>
      </c>
      <c r="AF30" s="27">
        <v>0.4</v>
      </c>
      <c r="AG30" s="27">
        <v>0.1</v>
      </c>
      <c r="AH30" s="4">
        <f t="shared" si="0"/>
        <v>159.5</v>
      </c>
      <c r="AI30" s="159">
        <f t="shared" si="1"/>
        <v>68.426610348468841</v>
      </c>
      <c r="AJ30" s="27">
        <v>625</v>
      </c>
      <c r="AK30" s="28" t="s">
        <v>122</v>
      </c>
      <c r="AL30" s="28" t="s">
        <v>28</v>
      </c>
      <c r="AM30" s="27">
        <v>159.5</v>
      </c>
      <c r="AN30" s="147"/>
      <c r="AO30" s="146"/>
    </row>
    <row r="31" spans="1:41">
      <c r="A31" s="3">
        <v>30</v>
      </c>
      <c r="B31" s="2" t="s">
        <v>29</v>
      </c>
      <c r="C31" s="4">
        <v>117.5</v>
      </c>
      <c r="D31" s="26">
        <v>0</v>
      </c>
      <c r="E31" s="26">
        <v>0</v>
      </c>
      <c r="F31" s="26">
        <v>10.5</v>
      </c>
      <c r="G31" s="26">
        <v>0</v>
      </c>
      <c r="H31" s="26">
        <v>0</v>
      </c>
      <c r="I31" s="26">
        <v>2.4</v>
      </c>
      <c r="J31" s="26">
        <v>21.4</v>
      </c>
      <c r="K31" s="26">
        <v>0.5</v>
      </c>
      <c r="L31" s="26">
        <v>0.5</v>
      </c>
      <c r="M31" s="26">
        <v>0.4</v>
      </c>
      <c r="N31" s="26">
        <v>0</v>
      </c>
      <c r="O31" s="26">
        <v>23.1</v>
      </c>
      <c r="P31" s="26">
        <v>3.4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7">
        <v>0</v>
      </c>
      <c r="Y31" s="27">
        <v>48.6</v>
      </c>
      <c r="Z31" s="26">
        <v>0</v>
      </c>
      <c r="AA31" s="25">
        <v>0</v>
      </c>
      <c r="AB31" s="27">
        <v>0</v>
      </c>
      <c r="AC31" s="27">
        <v>0.6</v>
      </c>
      <c r="AD31" s="27">
        <v>0</v>
      </c>
      <c r="AE31" s="27">
        <v>38.4</v>
      </c>
      <c r="AF31" s="27">
        <v>0</v>
      </c>
      <c r="AG31" s="27">
        <v>1.5</v>
      </c>
      <c r="AH31" s="4">
        <f t="shared" si="0"/>
        <v>151.29999999999998</v>
      </c>
      <c r="AI31" s="159">
        <f t="shared" si="1"/>
        <v>28.7659574468085</v>
      </c>
      <c r="AJ31" s="27">
        <v>610</v>
      </c>
      <c r="AK31" s="28" t="s">
        <v>122</v>
      </c>
      <c r="AL31" s="28" t="s">
        <v>29</v>
      </c>
      <c r="AM31" s="27">
        <v>151.30000000000001</v>
      </c>
      <c r="AN31" s="147"/>
      <c r="AO31" s="146"/>
    </row>
    <row r="32" spans="1:41" ht="30">
      <c r="A32" s="3">
        <v>31</v>
      </c>
      <c r="B32" s="2" t="s">
        <v>30</v>
      </c>
      <c r="C32" s="4">
        <v>77.900000000000006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2.1</v>
      </c>
      <c r="J32" s="26">
        <v>35.200000000000003</v>
      </c>
      <c r="K32" s="26">
        <v>2.2999999999999998</v>
      </c>
      <c r="L32" s="26">
        <v>0</v>
      </c>
      <c r="M32" s="26">
        <v>0</v>
      </c>
      <c r="N32" s="26">
        <v>0</v>
      </c>
      <c r="O32" s="26">
        <v>18.399999999999999</v>
      </c>
      <c r="P32" s="26">
        <v>9.6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0.1</v>
      </c>
      <c r="X32" s="27">
        <v>0</v>
      </c>
      <c r="Y32" s="27">
        <v>0</v>
      </c>
      <c r="Z32" s="26">
        <v>1.3</v>
      </c>
      <c r="AA32" s="25">
        <v>0</v>
      </c>
      <c r="AB32" s="27">
        <v>0</v>
      </c>
      <c r="AC32" s="27">
        <v>0</v>
      </c>
      <c r="AD32" s="27">
        <v>5.8</v>
      </c>
      <c r="AE32" s="27">
        <v>47.5</v>
      </c>
      <c r="AF32" s="27">
        <v>0</v>
      </c>
      <c r="AG32" s="27">
        <v>0</v>
      </c>
      <c r="AH32" s="4">
        <f t="shared" si="0"/>
        <v>122.29999999999998</v>
      </c>
      <c r="AI32" s="159">
        <f t="shared" si="1"/>
        <v>56.996148908857464</v>
      </c>
      <c r="AJ32" s="27">
        <v>635</v>
      </c>
      <c r="AK32" s="28" t="s">
        <v>122</v>
      </c>
      <c r="AL32" s="28" t="s">
        <v>30</v>
      </c>
      <c r="AM32" s="27">
        <v>122.3</v>
      </c>
      <c r="AN32" s="147"/>
      <c r="AO32" s="146"/>
    </row>
    <row r="33" spans="1:41" ht="15" customHeight="1">
      <c r="A33" s="3">
        <v>32</v>
      </c>
      <c r="B33" s="2" t="s">
        <v>31</v>
      </c>
      <c r="C33" s="4">
        <v>102.8</v>
      </c>
      <c r="D33" s="26">
        <v>0</v>
      </c>
      <c r="E33" s="26">
        <v>0.3</v>
      </c>
      <c r="F33" s="26">
        <v>9.6</v>
      </c>
      <c r="G33" s="26">
        <v>0</v>
      </c>
      <c r="H33" s="26">
        <v>0</v>
      </c>
      <c r="I33" s="26">
        <v>7.1</v>
      </c>
      <c r="J33" s="26">
        <v>10.4</v>
      </c>
      <c r="K33" s="26">
        <v>0.5</v>
      </c>
      <c r="L33" s="26">
        <v>2.8</v>
      </c>
      <c r="M33" s="26">
        <v>2.4</v>
      </c>
      <c r="N33" s="26">
        <v>0</v>
      </c>
      <c r="O33" s="26">
        <v>26</v>
      </c>
      <c r="P33" s="26">
        <v>10.199999999999999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7">
        <v>0</v>
      </c>
      <c r="Y33" s="27">
        <v>4.3</v>
      </c>
      <c r="Z33" s="26">
        <v>2.6</v>
      </c>
      <c r="AA33" s="25">
        <v>0</v>
      </c>
      <c r="AB33" s="27">
        <v>0</v>
      </c>
      <c r="AC33" s="27">
        <v>0</v>
      </c>
      <c r="AD33" s="27">
        <v>0.8</v>
      </c>
      <c r="AE33" s="27">
        <v>18.5</v>
      </c>
      <c r="AF33" s="27">
        <v>0.1</v>
      </c>
      <c r="AG33" s="27">
        <v>0</v>
      </c>
      <c r="AH33" s="4">
        <f t="shared" si="0"/>
        <v>95.59999999999998</v>
      </c>
      <c r="AI33" s="159">
        <f t="shared" si="1"/>
        <v>-7.0038910505836753</v>
      </c>
      <c r="AJ33" s="27">
        <v>604</v>
      </c>
      <c r="AK33" s="28" t="s">
        <v>122</v>
      </c>
      <c r="AL33" s="28" t="s">
        <v>31</v>
      </c>
      <c r="AM33" s="27">
        <v>95.6</v>
      </c>
      <c r="AN33" s="147"/>
      <c r="AO33" s="146"/>
    </row>
    <row r="34" spans="1:41" ht="30">
      <c r="A34" s="3">
        <v>33</v>
      </c>
      <c r="B34" s="2" t="s">
        <v>32</v>
      </c>
      <c r="C34" s="4">
        <v>100</v>
      </c>
      <c r="D34" s="26">
        <v>0</v>
      </c>
      <c r="E34" s="26">
        <v>0</v>
      </c>
      <c r="F34" s="26">
        <v>8.1999999999999993</v>
      </c>
      <c r="G34" s="26">
        <v>0</v>
      </c>
      <c r="H34" s="26">
        <v>0</v>
      </c>
      <c r="I34" s="26">
        <v>6.6</v>
      </c>
      <c r="J34" s="26">
        <v>17.399999999999999</v>
      </c>
      <c r="K34" s="26">
        <v>20.5</v>
      </c>
      <c r="L34" s="26">
        <v>0.2</v>
      </c>
      <c r="M34" s="26">
        <v>0.6</v>
      </c>
      <c r="N34" s="26">
        <v>0</v>
      </c>
      <c r="O34" s="26">
        <v>5.3</v>
      </c>
      <c r="P34" s="26">
        <v>4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7">
        <v>0</v>
      </c>
      <c r="Y34" s="27">
        <v>8.1999999999999993</v>
      </c>
      <c r="Z34" s="26">
        <v>0</v>
      </c>
      <c r="AA34" s="25">
        <v>0.1</v>
      </c>
      <c r="AB34" s="27">
        <v>0</v>
      </c>
      <c r="AC34" s="27">
        <v>0.6</v>
      </c>
      <c r="AD34" s="27">
        <v>0.1</v>
      </c>
      <c r="AE34" s="27">
        <v>38.6</v>
      </c>
      <c r="AF34" s="27">
        <v>0.1</v>
      </c>
      <c r="AG34" s="27">
        <v>0</v>
      </c>
      <c r="AH34" s="4">
        <f t="shared" ref="AH34:AH51" si="2">SUM(D34:AG34)</f>
        <v>110.49999999999997</v>
      </c>
      <c r="AI34" s="159">
        <f t="shared" si="1"/>
        <v>10.499999999999972</v>
      </c>
      <c r="AJ34" s="27">
        <v>641</v>
      </c>
      <c r="AK34" s="28" t="s">
        <v>122</v>
      </c>
      <c r="AL34" s="28" t="s">
        <v>32</v>
      </c>
      <c r="AM34" s="27">
        <v>110.5</v>
      </c>
      <c r="AN34" s="147"/>
      <c r="AO34" s="146"/>
    </row>
    <row r="35" spans="1:41" ht="15" customHeight="1">
      <c r="A35" s="3">
        <v>34</v>
      </c>
      <c r="B35" s="2" t="s">
        <v>33</v>
      </c>
      <c r="C35" s="4">
        <v>98.6</v>
      </c>
      <c r="D35" s="26">
        <v>0</v>
      </c>
      <c r="E35" s="26">
        <v>0</v>
      </c>
      <c r="F35" s="26">
        <v>8.4</v>
      </c>
      <c r="G35" s="26">
        <v>0</v>
      </c>
      <c r="H35" s="26">
        <v>0</v>
      </c>
      <c r="I35" s="26">
        <v>4.3</v>
      </c>
      <c r="J35" s="26">
        <v>17.5</v>
      </c>
      <c r="K35" s="26">
        <v>0.9</v>
      </c>
      <c r="L35" s="26">
        <v>6.8</v>
      </c>
      <c r="M35" s="26">
        <v>4.5</v>
      </c>
      <c r="N35" s="26">
        <v>0</v>
      </c>
      <c r="O35" s="26">
        <v>29.1</v>
      </c>
      <c r="P35" s="26">
        <v>9.9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7">
        <v>0</v>
      </c>
      <c r="Y35" s="27">
        <v>0.2</v>
      </c>
      <c r="Z35" s="26">
        <v>0</v>
      </c>
      <c r="AA35" s="25">
        <v>1.2</v>
      </c>
      <c r="AB35" s="27">
        <v>0</v>
      </c>
      <c r="AC35" s="27">
        <v>0</v>
      </c>
      <c r="AD35" s="27">
        <v>9</v>
      </c>
      <c r="AE35" s="27">
        <v>39.200000000000003</v>
      </c>
      <c r="AF35" s="27">
        <v>0.2</v>
      </c>
      <c r="AG35" s="27">
        <v>0.2</v>
      </c>
      <c r="AH35" s="4">
        <f t="shared" si="2"/>
        <v>131.39999999999998</v>
      </c>
      <c r="AI35" s="159">
        <f t="shared" si="1"/>
        <v>33.265720081135896</v>
      </c>
      <c r="AJ35" s="27">
        <v>623</v>
      </c>
      <c r="AK35" s="28" t="s">
        <v>122</v>
      </c>
      <c r="AL35" s="28" t="s">
        <v>33</v>
      </c>
      <c r="AM35" s="27">
        <v>131.4</v>
      </c>
      <c r="AN35" s="147"/>
      <c r="AO35" s="146"/>
    </row>
    <row r="36" spans="1:41" ht="15" customHeight="1">
      <c r="A36" s="3">
        <v>35</v>
      </c>
      <c r="B36" s="2" t="s">
        <v>34</v>
      </c>
      <c r="C36" s="4">
        <v>79</v>
      </c>
      <c r="D36" s="26">
        <v>0</v>
      </c>
      <c r="E36" s="26">
        <v>0</v>
      </c>
      <c r="F36" s="26">
        <v>2.4</v>
      </c>
      <c r="G36" s="26">
        <v>0</v>
      </c>
      <c r="H36" s="26">
        <v>0</v>
      </c>
      <c r="I36" s="26">
        <v>2.6</v>
      </c>
      <c r="J36" s="26">
        <v>35.700000000000003</v>
      </c>
      <c r="K36" s="26">
        <v>0.7</v>
      </c>
      <c r="L36" s="26">
        <v>0</v>
      </c>
      <c r="M36" s="26">
        <v>0.1</v>
      </c>
      <c r="N36" s="26">
        <v>0</v>
      </c>
      <c r="O36" s="26">
        <v>16.8</v>
      </c>
      <c r="P36" s="26">
        <v>14.5</v>
      </c>
      <c r="Q36" s="26">
        <v>0</v>
      </c>
      <c r="R36" s="26">
        <v>0</v>
      </c>
      <c r="S36" s="26">
        <v>0</v>
      </c>
      <c r="T36" s="26">
        <v>0</v>
      </c>
      <c r="U36" s="26">
        <v>0.1</v>
      </c>
      <c r="V36" s="26">
        <v>0</v>
      </c>
      <c r="W36" s="26">
        <v>0</v>
      </c>
      <c r="X36" s="27">
        <v>0</v>
      </c>
      <c r="Y36" s="27">
        <v>0</v>
      </c>
      <c r="Z36" s="26">
        <v>0</v>
      </c>
      <c r="AA36" s="25">
        <v>8.1999999999999993</v>
      </c>
      <c r="AB36" s="27">
        <v>0</v>
      </c>
      <c r="AC36" s="27">
        <v>0.8</v>
      </c>
      <c r="AD36" s="27">
        <v>3.4</v>
      </c>
      <c r="AE36" s="27">
        <v>38.9</v>
      </c>
      <c r="AF36" s="27">
        <v>0</v>
      </c>
      <c r="AG36" s="27">
        <v>0</v>
      </c>
      <c r="AH36" s="4">
        <f t="shared" si="2"/>
        <v>124.20000000000002</v>
      </c>
      <c r="AI36" s="159">
        <f t="shared" si="1"/>
        <v>57.215189873417728</v>
      </c>
      <c r="AJ36" s="27">
        <v>639</v>
      </c>
      <c r="AK36" s="28" t="s">
        <v>122</v>
      </c>
      <c r="AL36" s="28" t="s">
        <v>34</v>
      </c>
      <c r="AM36" s="27">
        <v>124.2</v>
      </c>
      <c r="AN36" s="147"/>
      <c r="AO36" s="146"/>
    </row>
    <row r="37" spans="1:41" ht="15" customHeight="1">
      <c r="A37" s="3">
        <v>36</v>
      </c>
      <c r="B37" s="2" t="s">
        <v>35</v>
      </c>
      <c r="C37" s="4">
        <v>78</v>
      </c>
      <c r="D37" s="26">
        <v>0</v>
      </c>
      <c r="E37" s="26">
        <v>0</v>
      </c>
      <c r="F37" s="26">
        <v>0.1</v>
      </c>
      <c r="G37" s="26">
        <v>0</v>
      </c>
      <c r="H37" s="26">
        <v>0</v>
      </c>
      <c r="I37" s="26">
        <v>3.4</v>
      </c>
      <c r="J37" s="26">
        <v>18.399999999999999</v>
      </c>
      <c r="K37" s="26">
        <v>4.8</v>
      </c>
      <c r="L37" s="26">
        <v>0</v>
      </c>
      <c r="M37" s="26">
        <v>0.1</v>
      </c>
      <c r="N37" s="26">
        <v>0</v>
      </c>
      <c r="O37" s="26">
        <v>14.1</v>
      </c>
      <c r="P37" s="26">
        <v>3.2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0.6</v>
      </c>
      <c r="X37" s="27">
        <v>0</v>
      </c>
      <c r="Y37" s="27">
        <v>0.4</v>
      </c>
      <c r="Z37" s="26">
        <v>3.5</v>
      </c>
      <c r="AA37" s="25">
        <v>20.7</v>
      </c>
      <c r="AB37" s="27">
        <v>0</v>
      </c>
      <c r="AC37" s="27">
        <v>1.3</v>
      </c>
      <c r="AD37" s="27">
        <v>0.5</v>
      </c>
      <c r="AE37" s="27">
        <v>18.8</v>
      </c>
      <c r="AF37" s="27">
        <v>0</v>
      </c>
      <c r="AG37" s="27">
        <v>0</v>
      </c>
      <c r="AH37" s="4">
        <f t="shared" si="2"/>
        <v>89.899999999999991</v>
      </c>
      <c r="AI37" s="159">
        <f t="shared" si="1"/>
        <v>15.256410256410248</v>
      </c>
      <c r="AJ37" s="27">
        <v>629</v>
      </c>
      <c r="AK37" s="28" t="s">
        <v>122</v>
      </c>
      <c r="AL37" s="28" t="s">
        <v>35</v>
      </c>
      <c r="AM37" s="27">
        <v>89.9</v>
      </c>
      <c r="AN37" s="147"/>
      <c r="AO37" s="146"/>
    </row>
    <row r="38" spans="1:41" ht="15" customHeight="1">
      <c r="A38" s="3">
        <v>37</v>
      </c>
      <c r="B38" s="2" t="s">
        <v>36</v>
      </c>
      <c r="C38" s="4">
        <v>102.4</v>
      </c>
      <c r="D38" s="26">
        <v>0</v>
      </c>
      <c r="E38" s="26">
        <v>0.6</v>
      </c>
      <c r="F38" s="26">
        <v>26</v>
      </c>
      <c r="G38" s="26">
        <v>0</v>
      </c>
      <c r="H38" s="26">
        <v>0</v>
      </c>
      <c r="I38" s="26">
        <v>3.3</v>
      </c>
      <c r="J38" s="26">
        <v>36.6</v>
      </c>
      <c r="K38" s="26">
        <v>4.4000000000000004</v>
      </c>
      <c r="L38" s="26">
        <v>1.8</v>
      </c>
      <c r="M38" s="26">
        <v>1.5</v>
      </c>
      <c r="N38" s="26">
        <v>0</v>
      </c>
      <c r="O38" s="26">
        <v>12</v>
      </c>
      <c r="P38" s="26">
        <v>10.199999999999999</v>
      </c>
      <c r="Q38" s="26">
        <v>0</v>
      </c>
      <c r="R38" s="26">
        <v>0</v>
      </c>
      <c r="S38" s="26">
        <v>0</v>
      </c>
      <c r="T38" s="26">
        <v>0</v>
      </c>
      <c r="U38" s="26">
        <v>4.7</v>
      </c>
      <c r="V38" s="26">
        <v>0.7</v>
      </c>
      <c r="W38" s="26">
        <v>0</v>
      </c>
      <c r="X38" s="27">
        <v>0</v>
      </c>
      <c r="Y38" s="27">
        <v>0</v>
      </c>
      <c r="Z38" s="26">
        <v>0</v>
      </c>
      <c r="AA38" s="25">
        <v>0.5</v>
      </c>
      <c r="AB38" s="27">
        <v>0</v>
      </c>
      <c r="AC38" s="27">
        <v>0</v>
      </c>
      <c r="AD38" s="27">
        <v>2.5</v>
      </c>
      <c r="AE38" s="27">
        <v>33.4</v>
      </c>
      <c r="AF38" s="27">
        <v>2.2999999999999998</v>
      </c>
      <c r="AG38" s="27">
        <v>2.9</v>
      </c>
      <c r="AH38" s="4">
        <f t="shared" si="2"/>
        <v>143.40000000000003</v>
      </c>
      <c r="AI38" s="159">
        <f t="shared" si="1"/>
        <v>40.039062500000028</v>
      </c>
      <c r="AJ38" s="27">
        <v>644</v>
      </c>
      <c r="AK38" s="28" t="s">
        <v>122</v>
      </c>
      <c r="AL38" s="28" t="s">
        <v>36</v>
      </c>
      <c r="AM38" s="27">
        <v>143.4</v>
      </c>
      <c r="AN38" s="147"/>
      <c r="AO38" s="146"/>
    </row>
    <row r="39" spans="1:41" ht="30">
      <c r="A39" s="3">
        <v>38</v>
      </c>
      <c r="B39" s="2" t="s">
        <v>37</v>
      </c>
      <c r="C39" s="4">
        <v>91.7</v>
      </c>
      <c r="D39" s="26">
        <v>0</v>
      </c>
      <c r="E39" s="26">
        <v>0</v>
      </c>
      <c r="F39" s="26">
        <v>4.3</v>
      </c>
      <c r="G39" s="26">
        <v>0</v>
      </c>
      <c r="H39" s="26">
        <v>0</v>
      </c>
      <c r="I39" s="26">
        <v>5.7</v>
      </c>
      <c r="J39" s="26">
        <v>67.900000000000006</v>
      </c>
      <c r="K39" s="26">
        <v>47</v>
      </c>
      <c r="L39" s="26">
        <v>0.3</v>
      </c>
      <c r="M39" s="26">
        <v>0.8</v>
      </c>
      <c r="N39" s="26">
        <v>0</v>
      </c>
      <c r="O39" s="26">
        <v>13</v>
      </c>
      <c r="P39" s="26">
        <v>9.8000000000000007</v>
      </c>
      <c r="Q39" s="26">
        <v>0</v>
      </c>
      <c r="R39" s="26">
        <v>0</v>
      </c>
      <c r="S39" s="26">
        <v>0.1</v>
      </c>
      <c r="T39" s="26">
        <v>0</v>
      </c>
      <c r="U39" s="26">
        <v>4.4000000000000004</v>
      </c>
      <c r="V39" s="26">
        <v>0.3</v>
      </c>
      <c r="W39" s="26">
        <v>0</v>
      </c>
      <c r="X39" s="27">
        <v>0</v>
      </c>
      <c r="Y39" s="27">
        <v>24.8</v>
      </c>
      <c r="Z39" s="26">
        <v>0.4</v>
      </c>
      <c r="AA39" s="25">
        <v>0</v>
      </c>
      <c r="AB39" s="27">
        <v>0</v>
      </c>
      <c r="AC39" s="27">
        <v>4.9000000000000004</v>
      </c>
      <c r="AD39" s="27">
        <v>0</v>
      </c>
      <c r="AE39" s="27">
        <v>70.8</v>
      </c>
      <c r="AF39" s="27">
        <v>0</v>
      </c>
      <c r="AG39" s="27">
        <v>0</v>
      </c>
      <c r="AH39" s="4">
        <f t="shared" si="2"/>
        <v>254.50000000000006</v>
      </c>
      <c r="AI39" s="159">
        <f t="shared" si="1"/>
        <v>177.53544165757916</v>
      </c>
      <c r="AJ39" s="27">
        <v>640</v>
      </c>
      <c r="AK39" s="28" t="s">
        <v>122</v>
      </c>
      <c r="AL39" s="28" t="s">
        <v>37</v>
      </c>
      <c r="AM39" s="27">
        <v>254.5</v>
      </c>
      <c r="AN39" s="147"/>
      <c r="AO39" s="146"/>
    </row>
    <row r="40" spans="1:41" ht="30">
      <c r="A40" s="3">
        <v>39</v>
      </c>
      <c r="B40" s="2" t="s">
        <v>38</v>
      </c>
      <c r="C40" s="4">
        <v>91.2</v>
      </c>
      <c r="D40" s="26">
        <v>0</v>
      </c>
      <c r="E40" s="26">
        <v>0</v>
      </c>
      <c r="F40" s="26">
        <v>1.6</v>
      </c>
      <c r="G40" s="26">
        <v>0</v>
      </c>
      <c r="H40" s="26">
        <v>0</v>
      </c>
      <c r="I40" s="26">
        <v>3.1</v>
      </c>
      <c r="J40" s="26">
        <v>70.5</v>
      </c>
      <c r="K40" s="26">
        <v>5.9</v>
      </c>
      <c r="L40" s="26">
        <v>0</v>
      </c>
      <c r="M40" s="26">
        <v>0</v>
      </c>
      <c r="N40" s="26">
        <v>0</v>
      </c>
      <c r="O40" s="26">
        <v>15</v>
      </c>
      <c r="P40" s="26">
        <v>15.1</v>
      </c>
      <c r="Q40" s="26">
        <v>0</v>
      </c>
      <c r="R40" s="26">
        <v>0</v>
      </c>
      <c r="S40" s="26">
        <v>0.1</v>
      </c>
      <c r="T40" s="26">
        <v>0</v>
      </c>
      <c r="U40" s="26">
        <v>0.2</v>
      </c>
      <c r="V40" s="26">
        <v>0.1</v>
      </c>
      <c r="W40" s="26">
        <v>0</v>
      </c>
      <c r="X40" s="27">
        <v>0</v>
      </c>
      <c r="Y40" s="27">
        <v>7.3</v>
      </c>
      <c r="Z40" s="26">
        <v>0</v>
      </c>
      <c r="AA40" s="25">
        <v>0</v>
      </c>
      <c r="AB40" s="27">
        <v>0</v>
      </c>
      <c r="AC40" s="27">
        <v>0</v>
      </c>
      <c r="AD40" s="27">
        <v>0</v>
      </c>
      <c r="AE40" s="27">
        <v>9.6</v>
      </c>
      <c r="AF40" s="27">
        <v>5.3</v>
      </c>
      <c r="AG40" s="27">
        <v>0.3</v>
      </c>
      <c r="AH40" s="4">
        <f t="shared" si="2"/>
        <v>134.10000000000002</v>
      </c>
      <c r="AI40" s="159">
        <f t="shared" si="1"/>
        <v>47.039473684210549</v>
      </c>
      <c r="AJ40" s="27">
        <v>618</v>
      </c>
      <c r="AK40" s="28" t="s">
        <v>122</v>
      </c>
      <c r="AL40" s="28" t="s">
        <v>38</v>
      </c>
      <c r="AM40" s="27">
        <v>134.1</v>
      </c>
      <c r="AN40" s="147"/>
      <c r="AO40" s="146"/>
    </row>
    <row r="41" spans="1:41" ht="30">
      <c r="A41" s="3">
        <v>40</v>
      </c>
      <c r="B41" s="2" t="s">
        <v>39</v>
      </c>
      <c r="C41" s="4">
        <v>97.4</v>
      </c>
      <c r="D41" s="26">
        <v>0</v>
      </c>
      <c r="E41" s="26">
        <v>0</v>
      </c>
      <c r="F41" s="26">
        <v>10.199999999999999</v>
      </c>
      <c r="G41" s="26">
        <v>0</v>
      </c>
      <c r="H41" s="26">
        <v>0</v>
      </c>
      <c r="I41" s="26">
        <v>2.4</v>
      </c>
      <c r="J41" s="26">
        <v>2.2000000000000002</v>
      </c>
      <c r="K41" s="26">
        <v>0.1</v>
      </c>
      <c r="L41" s="26">
        <v>2</v>
      </c>
      <c r="M41" s="26">
        <v>6.2</v>
      </c>
      <c r="N41" s="26">
        <v>0</v>
      </c>
      <c r="O41" s="26">
        <v>29.1</v>
      </c>
      <c r="P41" s="26">
        <v>0.1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</v>
      </c>
      <c r="X41" s="27">
        <v>0</v>
      </c>
      <c r="Y41" s="27">
        <v>0</v>
      </c>
      <c r="Z41" s="26">
        <v>6</v>
      </c>
      <c r="AA41" s="25">
        <v>0</v>
      </c>
      <c r="AB41" s="27">
        <v>0</v>
      </c>
      <c r="AC41" s="27">
        <v>0</v>
      </c>
      <c r="AD41" s="27">
        <v>0</v>
      </c>
      <c r="AE41" s="27">
        <v>33.5</v>
      </c>
      <c r="AF41" s="27">
        <v>0</v>
      </c>
      <c r="AG41" s="27">
        <v>0</v>
      </c>
      <c r="AH41" s="4">
        <f t="shared" si="2"/>
        <v>91.800000000000011</v>
      </c>
      <c r="AI41" s="159">
        <f t="shared" si="1"/>
        <v>-5.74948665297741</v>
      </c>
      <c r="AJ41" s="27">
        <v>603</v>
      </c>
      <c r="AK41" s="28" t="s">
        <v>122</v>
      </c>
      <c r="AL41" s="28" t="s">
        <v>39</v>
      </c>
      <c r="AM41" s="27">
        <v>91.8</v>
      </c>
      <c r="AN41" s="147"/>
      <c r="AO41" s="146"/>
    </row>
    <row r="42" spans="1:41" ht="30">
      <c r="A42" s="3">
        <v>41</v>
      </c>
      <c r="B42" s="2" t="s">
        <v>40</v>
      </c>
      <c r="C42" s="4">
        <v>90.9</v>
      </c>
      <c r="D42" s="26">
        <v>0</v>
      </c>
      <c r="E42" s="26">
        <v>0</v>
      </c>
      <c r="F42" s="26">
        <v>8</v>
      </c>
      <c r="G42" s="26">
        <v>0</v>
      </c>
      <c r="H42" s="26">
        <v>0</v>
      </c>
      <c r="I42" s="26">
        <v>1.3</v>
      </c>
      <c r="J42" s="26">
        <v>16</v>
      </c>
      <c r="K42" s="26">
        <v>2.4</v>
      </c>
      <c r="L42" s="26">
        <v>0.3</v>
      </c>
      <c r="M42" s="26">
        <v>2.7</v>
      </c>
      <c r="N42" s="26">
        <v>0</v>
      </c>
      <c r="O42" s="26">
        <v>39.799999999999997</v>
      </c>
      <c r="P42" s="26">
        <v>0.8</v>
      </c>
      <c r="Q42" s="26">
        <v>0</v>
      </c>
      <c r="R42" s="26">
        <v>0</v>
      </c>
      <c r="S42" s="26">
        <v>0</v>
      </c>
      <c r="T42" s="26">
        <v>0</v>
      </c>
      <c r="U42" s="26">
        <v>0.1</v>
      </c>
      <c r="V42" s="26">
        <v>0</v>
      </c>
      <c r="W42" s="26">
        <v>0</v>
      </c>
      <c r="X42" s="27">
        <v>0</v>
      </c>
      <c r="Y42" s="27">
        <v>1.7</v>
      </c>
      <c r="Z42" s="26">
        <v>0</v>
      </c>
      <c r="AA42" s="25">
        <v>2.4</v>
      </c>
      <c r="AB42" s="27">
        <v>0</v>
      </c>
      <c r="AC42" s="27">
        <v>2.9</v>
      </c>
      <c r="AD42" s="27">
        <v>10.6</v>
      </c>
      <c r="AE42" s="27">
        <v>49.9</v>
      </c>
      <c r="AF42" s="27">
        <v>0.4</v>
      </c>
      <c r="AG42" s="27">
        <v>0</v>
      </c>
      <c r="AH42" s="4">
        <f t="shared" si="2"/>
        <v>139.30000000000001</v>
      </c>
      <c r="AI42" s="159">
        <f t="shared" si="1"/>
        <v>53.245324532453253</v>
      </c>
      <c r="AJ42" s="27">
        <v>615</v>
      </c>
      <c r="AK42" s="28" t="s">
        <v>122</v>
      </c>
      <c r="AL42" s="28" t="s">
        <v>40</v>
      </c>
      <c r="AM42" s="27">
        <v>139.30000000000001</v>
      </c>
      <c r="AN42" s="147"/>
      <c r="AO42" s="146"/>
    </row>
    <row r="43" spans="1:41" ht="30">
      <c r="A43" s="3">
        <v>42</v>
      </c>
      <c r="B43" s="2" t="s">
        <v>41</v>
      </c>
      <c r="C43" s="4">
        <v>90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3.3</v>
      </c>
      <c r="J43" s="26">
        <v>32</v>
      </c>
      <c r="K43" s="26">
        <v>3.4</v>
      </c>
      <c r="L43" s="26">
        <v>0.1</v>
      </c>
      <c r="M43" s="26">
        <v>0</v>
      </c>
      <c r="N43" s="26">
        <v>0</v>
      </c>
      <c r="O43" s="26">
        <v>28.5</v>
      </c>
      <c r="P43" s="26">
        <v>3.4</v>
      </c>
      <c r="Q43" s="26">
        <v>0</v>
      </c>
      <c r="R43" s="26">
        <v>0</v>
      </c>
      <c r="S43" s="26">
        <v>0</v>
      </c>
      <c r="T43" s="26">
        <v>0</v>
      </c>
      <c r="U43" s="26">
        <v>0.7</v>
      </c>
      <c r="V43" s="26">
        <v>0</v>
      </c>
      <c r="W43" s="26">
        <v>0</v>
      </c>
      <c r="X43" s="27">
        <v>0</v>
      </c>
      <c r="Y43" s="27">
        <v>0.8</v>
      </c>
      <c r="Z43" s="26">
        <v>3.2</v>
      </c>
      <c r="AA43" s="25">
        <v>0.6</v>
      </c>
      <c r="AB43" s="27">
        <v>0</v>
      </c>
      <c r="AC43" s="27">
        <v>8.1</v>
      </c>
      <c r="AD43" s="27">
        <v>1.6</v>
      </c>
      <c r="AE43" s="27">
        <v>31.6</v>
      </c>
      <c r="AF43" s="27">
        <v>0</v>
      </c>
      <c r="AG43" s="27">
        <v>0</v>
      </c>
      <c r="AH43" s="4">
        <f t="shared" si="2"/>
        <v>117.29999999999998</v>
      </c>
      <c r="AI43" s="159">
        <f t="shared" si="1"/>
        <v>30.333333333333314</v>
      </c>
      <c r="AJ43" s="27">
        <v>619</v>
      </c>
      <c r="AK43" s="28" t="s">
        <v>122</v>
      </c>
      <c r="AL43" s="28" t="s">
        <v>41</v>
      </c>
      <c r="AM43" s="27">
        <v>117.3</v>
      </c>
      <c r="AN43" s="147"/>
      <c r="AO43" s="146"/>
    </row>
    <row r="44" spans="1:41">
      <c r="A44" s="3">
        <v>43</v>
      </c>
      <c r="B44" s="2" t="s">
        <v>42</v>
      </c>
      <c r="C44" s="4">
        <v>119.5</v>
      </c>
      <c r="D44" s="26">
        <v>0</v>
      </c>
      <c r="E44" s="26">
        <v>0</v>
      </c>
      <c r="F44" s="26">
        <v>54.2</v>
      </c>
      <c r="G44" s="26">
        <v>0</v>
      </c>
      <c r="H44" s="26">
        <v>0</v>
      </c>
      <c r="I44" s="26">
        <v>4.4000000000000004</v>
      </c>
      <c r="J44" s="26">
        <v>1.3</v>
      </c>
      <c r="K44" s="26">
        <v>0</v>
      </c>
      <c r="L44" s="26">
        <v>20.8</v>
      </c>
      <c r="M44" s="26">
        <v>9.5</v>
      </c>
      <c r="N44" s="26">
        <v>0</v>
      </c>
      <c r="O44" s="26">
        <v>24.8</v>
      </c>
      <c r="P44" s="26">
        <v>8.6</v>
      </c>
      <c r="Q44" s="26">
        <v>0</v>
      </c>
      <c r="R44" s="26">
        <v>0</v>
      </c>
      <c r="S44" s="26">
        <v>0</v>
      </c>
      <c r="T44" s="26">
        <v>0</v>
      </c>
      <c r="U44" s="26">
        <v>0.8</v>
      </c>
      <c r="V44" s="26">
        <v>0.7</v>
      </c>
      <c r="W44" s="26">
        <v>0</v>
      </c>
      <c r="X44" s="27">
        <v>0</v>
      </c>
      <c r="Y44" s="27">
        <v>9.8000000000000007</v>
      </c>
      <c r="Z44" s="26">
        <v>0.1</v>
      </c>
      <c r="AA44" s="25">
        <v>9.1999999999999993</v>
      </c>
      <c r="AB44" s="27">
        <v>0</v>
      </c>
      <c r="AC44" s="27">
        <v>0</v>
      </c>
      <c r="AD44" s="27">
        <v>0</v>
      </c>
      <c r="AE44" s="27">
        <v>46.2</v>
      </c>
      <c r="AF44" s="27">
        <v>0.2</v>
      </c>
      <c r="AG44" s="27">
        <v>0</v>
      </c>
      <c r="AH44" s="4">
        <f t="shared" si="2"/>
        <v>190.59999999999997</v>
      </c>
      <c r="AI44" s="159">
        <f t="shared" si="1"/>
        <v>59.497907949790772</v>
      </c>
      <c r="AJ44" s="27">
        <v>613</v>
      </c>
      <c r="AK44" s="28" t="s">
        <v>122</v>
      </c>
      <c r="AL44" s="28" t="s">
        <v>42</v>
      </c>
      <c r="AM44" s="27">
        <v>190.6</v>
      </c>
      <c r="AN44" s="147"/>
      <c r="AO44" s="146"/>
    </row>
    <row r="45" spans="1:41">
      <c r="A45" s="3">
        <v>44</v>
      </c>
      <c r="B45" s="2" t="s">
        <v>43</v>
      </c>
      <c r="C45" s="4">
        <v>95.6</v>
      </c>
      <c r="D45" s="26">
        <v>0</v>
      </c>
      <c r="E45" s="26">
        <v>0</v>
      </c>
      <c r="F45" s="26">
        <v>0.5</v>
      </c>
      <c r="G45" s="26">
        <v>0</v>
      </c>
      <c r="H45" s="26">
        <v>0</v>
      </c>
      <c r="I45" s="26">
        <v>7.2</v>
      </c>
      <c r="J45" s="26">
        <v>41</v>
      </c>
      <c r="K45" s="26">
        <v>5.0999999999999996</v>
      </c>
      <c r="L45" s="26">
        <v>0.3</v>
      </c>
      <c r="M45" s="26">
        <v>0.2</v>
      </c>
      <c r="N45" s="26">
        <v>0</v>
      </c>
      <c r="O45" s="26">
        <v>6.8</v>
      </c>
      <c r="P45" s="26">
        <v>6.3</v>
      </c>
      <c r="Q45" s="26">
        <v>0</v>
      </c>
      <c r="R45" s="26">
        <v>0</v>
      </c>
      <c r="S45" s="26">
        <v>0.1</v>
      </c>
      <c r="T45" s="26">
        <v>0</v>
      </c>
      <c r="U45" s="26">
        <v>0.1</v>
      </c>
      <c r="V45" s="26">
        <v>0</v>
      </c>
      <c r="W45" s="26">
        <v>0</v>
      </c>
      <c r="X45" s="27">
        <v>0</v>
      </c>
      <c r="Y45" s="27">
        <v>26.5</v>
      </c>
      <c r="Z45" s="26">
        <v>0</v>
      </c>
      <c r="AA45" s="25">
        <v>1</v>
      </c>
      <c r="AB45" s="27">
        <v>0</v>
      </c>
      <c r="AC45" s="27">
        <v>0.1</v>
      </c>
      <c r="AD45" s="27">
        <v>0.2</v>
      </c>
      <c r="AE45" s="27">
        <v>30.2</v>
      </c>
      <c r="AF45" s="27">
        <v>0.7</v>
      </c>
      <c r="AG45" s="27">
        <v>0</v>
      </c>
      <c r="AH45" s="4">
        <f t="shared" si="2"/>
        <v>126.3</v>
      </c>
      <c r="AI45" s="159">
        <f t="shared" si="1"/>
        <v>32.112970711297095</v>
      </c>
      <c r="AJ45" s="27">
        <v>627</v>
      </c>
      <c r="AK45" s="28" t="s">
        <v>122</v>
      </c>
      <c r="AL45" s="28" t="s">
        <v>43</v>
      </c>
      <c r="AM45" s="27">
        <v>126.3</v>
      </c>
      <c r="AN45" s="147"/>
      <c r="AO45" s="146"/>
    </row>
    <row r="46" spans="1:41">
      <c r="A46" s="3">
        <v>45</v>
      </c>
      <c r="B46" s="2" t="s">
        <v>44</v>
      </c>
      <c r="C46" s="4">
        <v>104.6</v>
      </c>
      <c r="D46" s="26">
        <v>0</v>
      </c>
      <c r="E46" s="26">
        <v>0.8</v>
      </c>
      <c r="F46" s="26">
        <v>77.2</v>
      </c>
      <c r="G46" s="26">
        <v>0</v>
      </c>
      <c r="H46" s="26">
        <v>0</v>
      </c>
      <c r="I46" s="26">
        <v>2.6</v>
      </c>
      <c r="J46" s="26">
        <v>6.9</v>
      </c>
      <c r="K46" s="26">
        <v>0.1</v>
      </c>
      <c r="L46" s="26">
        <v>11.4</v>
      </c>
      <c r="M46" s="26">
        <v>3.9</v>
      </c>
      <c r="N46" s="26">
        <v>0</v>
      </c>
      <c r="O46" s="26">
        <v>9.6999999999999993</v>
      </c>
      <c r="P46" s="26">
        <v>0.1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7">
        <v>0</v>
      </c>
      <c r="Y46" s="27">
        <v>2.2000000000000002</v>
      </c>
      <c r="Z46" s="26">
        <v>12</v>
      </c>
      <c r="AA46" s="25">
        <v>0.2</v>
      </c>
      <c r="AB46" s="27">
        <v>0</v>
      </c>
      <c r="AC46" s="27">
        <v>0.3</v>
      </c>
      <c r="AD46" s="27">
        <v>0.3</v>
      </c>
      <c r="AE46" s="27">
        <v>36.5</v>
      </c>
      <c r="AF46" s="27">
        <v>0</v>
      </c>
      <c r="AG46" s="27">
        <v>0</v>
      </c>
      <c r="AH46" s="4">
        <f t="shared" si="2"/>
        <v>164.2</v>
      </c>
      <c r="AI46" s="159">
        <f t="shared" si="1"/>
        <v>56.978967495219877</v>
      </c>
      <c r="AJ46" s="27">
        <v>602</v>
      </c>
      <c r="AK46" s="28" t="s">
        <v>122</v>
      </c>
      <c r="AL46" s="28" t="s">
        <v>44</v>
      </c>
      <c r="AM46" s="27">
        <v>164.2</v>
      </c>
      <c r="AN46" s="147"/>
      <c r="AO46" s="146"/>
    </row>
    <row r="47" spans="1:41" ht="30">
      <c r="A47" s="3">
        <v>46</v>
      </c>
      <c r="B47" s="2" t="s">
        <v>45</v>
      </c>
      <c r="C47" s="4">
        <v>116.2</v>
      </c>
      <c r="D47" s="26">
        <v>0</v>
      </c>
      <c r="E47" s="26">
        <v>12.3</v>
      </c>
      <c r="F47" s="26">
        <v>29.9</v>
      </c>
      <c r="G47" s="26">
        <v>0</v>
      </c>
      <c r="H47" s="26">
        <v>0</v>
      </c>
      <c r="I47" s="26">
        <v>3.7</v>
      </c>
      <c r="J47" s="26">
        <v>20.8</v>
      </c>
      <c r="K47" s="26">
        <v>0.3</v>
      </c>
      <c r="L47" s="26">
        <v>0.6</v>
      </c>
      <c r="M47" s="26">
        <v>2.9</v>
      </c>
      <c r="N47" s="26">
        <v>0</v>
      </c>
      <c r="O47" s="26">
        <v>24.1</v>
      </c>
      <c r="P47" s="26">
        <v>0.1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  <c r="X47" s="27">
        <v>0</v>
      </c>
      <c r="Y47" s="27">
        <v>1.3</v>
      </c>
      <c r="Z47" s="26">
        <v>0</v>
      </c>
      <c r="AA47" s="25">
        <v>0</v>
      </c>
      <c r="AB47" s="27">
        <v>0</v>
      </c>
      <c r="AC47" s="27">
        <v>1.6</v>
      </c>
      <c r="AD47" s="27">
        <v>0</v>
      </c>
      <c r="AE47" s="27">
        <v>28.8</v>
      </c>
      <c r="AF47" s="27">
        <v>0</v>
      </c>
      <c r="AG47" s="27">
        <v>0</v>
      </c>
      <c r="AH47" s="4">
        <f t="shared" si="2"/>
        <v>126.39999999999998</v>
      </c>
      <c r="AI47" s="159">
        <f t="shared" si="1"/>
        <v>8.7779690189328647</v>
      </c>
      <c r="AJ47" s="27">
        <v>607</v>
      </c>
      <c r="AK47" s="28" t="s">
        <v>122</v>
      </c>
      <c r="AL47" s="28" t="s">
        <v>45</v>
      </c>
      <c r="AM47" s="27">
        <v>126.4</v>
      </c>
      <c r="AN47" s="147"/>
      <c r="AO47" s="146"/>
    </row>
    <row r="48" spans="1:41" ht="30">
      <c r="A48" s="3">
        <v>47</v>
      </c>
      <c r="B48" s="2" t="s">
        <v>72</v>
      </c>
      <c r="C48" s="4">
        <v>104.3</v>
      </c>
      <c r="D48" s="26">
        <v>0</v>
      </c>
      <c r="E48" s="26">
        <v>0</v>
      </c>
      <c r="F48" s="26">
        <v>0.2</v>
      </c>
      <c r="G48" s="26">
        <v>0</v>
      </c>
      <c r="H48" s="26">
        <v>0</v>
      </c>
      <c r="I48" s="26">
        <v>2.2000000000000002</v>
      </c>
      <c r="J48" s="26">
        <v>50.4</v>
      </c>
      <c r="K48" s="26">
        <v>0.1</v>
      </c>
      <c r="L48" s="26">
        <v>0</v>
      </c>
      <c r="M48" s="26">
        <v>0</v>
      </c>
      <c r="N48" s="26">
        <v>0</v>
      </c>
      <c r="O48" s="26">
        <v>10.199999999999999</v>
      </c>
      <c r="P48" s="26">
        <v>5</v>
      </c>
      <c r="Q48" s="26">
        <v>0</v>
      </c>
      <c r="R48" s="26">
        <v>0</v>
      </c>
      <c r="S48" s="26">
        <v>0.1</v>
      </c>
      <c r="T48" s="26">
        <v>0</v>
      </c>
      <c r="U48" s="26">
        <v>2</v>
      </c>
      <c r="V48" s="26">
        <v>0</v>
      </c>
      <c r="W48" s="26">
        <v>0</v>
      </c>
      <c r="X48" s="27">
        <v>0</v>
      </c>
      <c r="Y48" s="27">
        <v>0.1</v>
      </c>
      <c r="Z48" s="26">
        <v>0</v>
      </c>
      <c r="AA48" s="25">
        <v>2.6</v>
      </c>
      <c r="AB48" s="27">
        <v>0</v>
      </c>
      <c r="AC48" s="27">
        <v>0</v>
      </c>
      <c r="AD48" s="27">
        <v>0.1</v>
      </c>
      <c r="AE48" s="27">
        <v>8.4</v>
      </c>
      <c r="AF48" s="27">
        <v>3.2</v>
      </c>
      <c r="AG48" s="27">
        <v>0</v>
      </c>
      <c r="AH48" s="4">
        <f t="shared" si="2"/>
        <v>84.59999999999998</v>
      </c>
      <c r="AI48" s="159">
        <f t="shared" si="1"/>
        <v>-18.887823585810182</v>
      </c>
      <c r="AJ48" s="27">
        <v>616</v>
      </c>
      <c r="AK48" s="28" t="s">
        <v>122</v>
      </c>
      <c r="AL48" s="28" t="s">
        <v>46</v>
      </c>
      <c r="AM48" s="27">
        <v>84.6</v>
      </c>
      <c r="AN48" s="147"/>
      <c r="AO48" s="146"/>
    </row>
    <row r="49" spans="1:41" ht="30">
      <c r="A49" s="3">
        <v>48</v>
      </c>
      <c r="B49" s="2" t="s">
        <v>71</v>
      </c>
      <c r="C49" s="4">
        <v>109.5</v>
      </c>
      <c r="D49" s="26">
        <v>0</v>
      </c>
      <c r="E49" s="26">
        <v>1.2</v>
      </c>
      <c r="F49" s="26">
        <v>0.1</v>
      </c>
      <c r="G49" s="26">
        <v>0</v>
      </c>
      <c r="H49" s="26">
        <v>0</v>
      </c>
      <c r="I49" s="26">
        <v>13.6</v>
      </c>
      <c r="J49" s="26">
        <v>43.6</v>
      </c>
      <c r="K49" s="26">
        <v>2.1</v>
      </c>
      <c r="L49" s="26">
        <v>0.2</v>
      </c>
      <c r="M49" s="26">
        <v>0.9</v>
      </c>
      <c r="N49" s="26">
        <v>0</v>
      </c>
      <c r="O49" s="26">
        <v>10.9</v>
      </c>
      <c r="P49" s="26">
        <v>6.8</v>
      </c>
      <c r="Q49" s="26">
        <v>0</v>
      </c>
      <c r="R49" s="26">
        <v>0</v>
      </c>
      <c r="S49" s="26">
        <v>0.1</v>
      </c>
      <c r="T49" s="26">
        <v>0.1</v>
      </c>
      <c r="U49" s="26">
        <v>5.9</v>
      </c>
      <c r="V49" s="26">
        <v>0</v>
      </c>
      <c r="W49" s="26">
        <v>0</v>
      </c>
      <c r="X49" s="27">
        <v>0</v>
      </c>
      <c r="Y49" s="27">
        <v>0.3</v>
      </c>
      <c r="Z49" s="26">
        <v>0.3</v>
      </c>
      <c r="AA49" s="25">
        <v>0.2</v>
      </c>
      <c r="AB49" s="27">
        <v>0</v>
      </c>
      <c r="AC49" s="27">
        <v>0.4</v>
      </c>
      <c r="AD49" s="27">
        <v>0.2</v>
      </c>
      <c r="AE49" s="27">
        <v>10</v>
      </c>
      <c r="AF49" s="27">
        <v>6.7</v>
      </c>
      <c r="AG49" s="27">
        <v>0</v>
      </c>
      <c r="AH49" s="4">
        <f t="shared" si="2"/>
        <v>103.60000000000001</v>
      </c>
      <c r="AI49" s="159">
        <f t="shared" si="1"/>
        <v>-5.3881278538812722</v>
      </c>
      <c r="AJ49" s="27">
        <v>617</v>
      </c>
      <c r="AK49" s="28" t="s">
        <v>122</v>
      </c>
      <c r="AL49" s="28" t="s">
        <v>47</v>
      </c>
      <c r="AM49" s="27">
        <v>103.6</v>
      </c>
      <c r="AN49" s="147"/>
      <c r="AO49" s="146"/>
    </row>
    <row r="50" spans="1:41" ht="30">
      <c r="A50" s="3">
        <v>49</v>
      </c>
      <c r="B50" s="2" t="s">
        <v>48</v>
      </c>
      <c r="C50" s="4">
        <v>124.6</v>
      </c>
      <c r="D50" s="26">
        <v>0</v>
      </c>
      <c r="E50" s="26">
        <v>0</v>
      </c>
      <c r="F50" s="26">
        <v>34.200000000000003</v>
      </c>
      <c r="G50" s="26">
        <v>0</v>
      </c>
      <c r="H50" s="26">
        <v>0</v>
      </c>
      <c r="I50" s="26">
        <v>2.5</v>
      </c>
      <c r="J50" s="26">
        <v>17.7</v>
      </c>
      <c r="K50" s="26">
        <v>0</v>
      </c>
      <c r="L50" s="26">
        <v>5.4</v>
      </c>
      <c r="M50" s="26">
        <v>0.6</v>
      </c>
      <c r="N50" s="26">
        <v>0</v>
      </c>
      <c r="O50" s="26">
        <v>44.9</v>
      </c>
      <c r="P50" s="26">
        <v>6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7">
        <v>0</v>
      </c>
      <c r="Y50" s="27">
        <v>0.1</v>
      </c>
      <c r="Z50" s="26">
        <v>0.2</v>
      </c>
      <c r="AA50" s="25">
        <v>0.4</v>
      </c>
      <c r="AB50" s="27">
        <v>0</v>
      </c>
      <c r="AC50" s="27">
        <v>0.8</v>
      </c>
      <c r="AD50" s="27">
        <v>3.3</v>
      </c>
      <c r="AE50" s="27">
        <v>51.6</v>
      </c>
      <c r="AF50" s="27">
        <v>0.1</v>
      </c>
      <c r="AG50" s="27">
        <v>0</v>
      </c>
      <c r="AH50" s="4">
        <f t="shared" si="2"/>
        <v>167.8</v>
      </c>
      <c r="AI50" s="159">
        <f t="shared" si="1"/>
        <v>34.670947030497587</v>
      </c>
      <c r="AJ50" s="27">
        <v>614</v>
      </c>
      <c r="AK50" s="28" t="s">
        <v>122</v>
      </c>
      <c r="AL50" s="28" t="s">
        <v>48</v>
      </c>
      <c r="AM50" s="27">
        <v>167.8</v>
      </c>
      <c r="AN50" s="147"/>
      <c r="AO50" s="146"/>
    </row>
    <row r="51" spans="1:41">
      <c r="A51" s="3">
        <v>50</v>
      </c>
      <c r="B51" s="2" t="s">
        <v>49</v>
      </c>
      <c r="C51" s="4">
        <v>90.8</v>
      </c>
      <c r="D51" s="26">
        <v>0</v>
      </c>
      <c r="E51" s="26">
        <v>0</v>
      </c>
      <c r="F51" s="26">
        <v>1.1000000000000001</v>
      </c>
      <c r="G51" s="26">
        <v>0</v>
      </c>
      <c r="H51" s="26">
        <v>0</v>
      </c>
      <c r="I51" s="26">
        <v>3.7</v>
      </c>
      <c r="J51" s="26">
        <v>27</v>
      </c>
      <c r="K51" s="26">
        <v>5.7</v>
      </c>
      <c r="L51" s="26">
        <v>0</v>
      </c>
      <c r="M51" s="26">
        <v>0.1</v>
      </c>
      <c r="N51" s="26">
        <v>0</v>
      </c>
      <c r="O51" s="26">
        <v>30.8</v>
      </c>
      <c r="P51" s="26">
        <v>2.6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7">
        <v>0</v>
      </c>
      <c r="Y51" s="27">
        <v>0.8</v>
      </c>
      <c r="Z51" s="26">
        <v>0.9</v>
      </c>
      <c r="AA51" s="25">
        <v>0</v>
      </c>
      <c r="AB51" s="27">
        <v>0</v>
      </c>
      <c r="AC51" s="27">
        <v>3</v>
      </c>
      <c r="AD51" s="27">
        <v>2.2999999999999998</v>
      </c>
      <c r="AE51" s="27">
        <v>40.700000000000003</v>
      </c>
      <c r="AF51" s="27">
        <v>0.1</v>
      </c>
      <c r="AG51" s="27">
        <v>0.1</v>
      </c>
      <c r="AH51" s="4">
        <f t="shared" si="2"/>
        <v>118.89999999999999</v>
      </c>
      <c r="AI51" s="159">
        <f t="shared" si="1"/>
        <v>30.947136563876654</v>
      </c>
      <c r="AJ51" s="27">
        <v>628</v>
      </c>
      <c r="AK51" s="28" t="s">
        <v>122</v>
      </c>
      <c r="AL51" s="28" t="s">
        <v>49</v>
      </c>
      <c r="AM51" s="27">
        <v>118.9</v>
      </c>
      <c r="AN51" s="147"/>
      <c r="AO51" s="146"/>
    </row>
    <row r="52" spans="1:41">
      <c r="A52" s="3">
        <v>51</v>
      </c>
      <c r="B52" s="3" t="s">
        <v>53</v>
      </c>
      <c r="C52" s="3">
        <f>SUM(C2:C51)</f>
        <v>4891.4000000000005</v>
      </c>
      <c r="D52" s="4">
        <f t="shared" ref="D52" si="3">SUM(D2:D51)</f>
        <v>46.199999999999996</v>
      </c>
      <c r="E52" s="4">
        <f t="shared" ref="E52:M52" si="4">SUM(E2:E51)</f>
        <v>31.800000000000004</v>
      </c>
      <c r="F52" s="4">
        <f t="shared" si="4"/>
        <v>564.60000000000014</v>
      </c>
      <c r="G52" s="4">
        <f t="shared" si="4"/>
        <v>0</v>
      </c>
      <c r="H52" s="4">
        <f t="shared" si="4"/>
        <v>0</v>
      </c>
      <c r="I52" s="4">
        <f t="shared" si="4"/>
        <v>220.49999999999994</v>
      </c>
      <c r="J52" s="4">
        <f t="shared" si="4"/>
        <v>1781.1000000000006</v>
      </c>
      <c r="K52" s="4">
        <f t="shared" si="4"/>
        <v>310.20000000000005</v>
      </c>
      <c r="L52" s="4">
        <f t="shared" si="4"/>
        <v>269</v>
      </c>
      <c r="M52" s="4">
        <f t="shared" si="4"/>
        <v>98.899999999999991</v>
      </c>
      <c r="N52" s="4">
        <f t="shared" ref="N52:O52" si="5">SUM(N2:N51)</f>
        <v>0</v>
      </c>
      <c r="O52" s="4">
        <f t="shared" si="5"/>
        <v>913.69999999999993</v>
      </c>
      <c r="P52" s="4">
        <f t="shared" ref="P52:AH52" si="6">SUM(P2:P51)</f>
        <v>316.60000000000008</v>
      </c>
      <c r="Q52" s="4">
        <f t="shared" si="6"/>
        <v>0</v>
      </c>
      <c r="R52" s="4">
        <f t="shared" ref="R52:T52" si="7">SUM(R2:R51)</f>
        <v>0</v>
      </c>
      <c r="S52" s="4">
        <f t="shared" si="7"/>
        <v>30.000000000000011</v>
      </c>
      <c r="T52" s="4">
        <f t="shared" si="7"/>
        <v>8.5</v>
      </c>
      <c r="U52" s="4">
        <f t="shared" ref="U52:V52" si="8">SUM(U2:U51)</f>
        <v>40.1</v>
      </c>
      <c r="V52" s="4">
        <f t="shared" si="8"/>
        <v>8.1999999999999993</v>
      </c>
      <c r="W52" s="4">
        <f t="shared" ref="W52" si="9">SUM(W2:W51)</f>
        <v>4.5999999999999996</v>
      </c>
      <c r="X52" s="4">
        <f t="shared" ref="X52:Y52" si="10">SUM(X2:X51)</f>
        <v>4.3</v>
      </c>
      <c r="Y52" s="4">
        <f t="shared" si="10"/>
        <v>204.50000000000003</v>
      </c>
      <c r="Z52" s="4">
        <f t="shared" ref="Z52:AB52" si="11">SUM(Z2:Z51)</f>
        <v>65.5</v>
      </c>
      <c r="AA52" s="4">
        <f t="shared" si="11"/>
        <v>84.90000000000002</v>
      </c>
      <c r="AB52" s="4">
        <f t="shared" si="11"/>
        <v>1.2</v>
      </c>
      <c r="AC52" s="4">
        <f t="shared" ref="AC52" si="12">SUM(AC2:AC51)</f>
        <v>43.2</v>
      </c>
      <c r="AD52" s="4">
        <f t="shared" ref="AD52" si="13">SUM(AD2:AD51)</f>
        <v>108.59999999999998</v>
      </c>
      <c r="AE52" s="4">
        <f t="shared" ref="AE52:AF52" si="14">SUM(AE2:AE51)</f>
        <v>1928.1000000000001</v>
      </c>
      <c r="AF52" s="4">
        <f t="shared" si="14"/>
        <v>35</v>
      </c>
      <c r="AG52" s="3">
        <f t="shared" si="6"/>
        <v>43.400000000000013</v>
      </c>
      <c r="AH52" s="3">
        <f t="shared" si="6"/>
        <v>7162.7000000000016</v>
      </c>
      <c r="AI52" s="159">
        <f t="shared" si="1"/>
        <v>46.434558613076035</v>
      </c>
      <c r="AJ52" s="124">
        <f>SUM(AJ2:AJ51)</f>
        <v>31275</v>
      </c>
      <c r="AK52" s="1">
        <f t="shared" ref="AK52:AK53" si="15">AH52-AJ52</f>
        <v>-24112.3</v>
      </c>
    </row>
    <row r="53" spans="1:41">
      <c r="A53" s="3">
        <v>52</v>
      </c>
      <c r="B53" s="3" t="s">
        <v>54</v>
      </c>
      <c r="C53" s="5">
        <f>C52/50</f>
        <v>97.828000000000017</v>
      </c>
      <c r="D53" s="23">
        <f t="shared" ref="D53" si="16">D52/50</f>
        <v>0.92399999999999993</v>
      </c>
      <c r="E53" s="23">
        <f t="shared" ref="E53:M53" si="17">E52/50</f>
        <v>0.63600000000000012</v>
      </c>
      <c r="F53" s="23">
        <f t="shared" si="17"/>
        <v>11.292000000000003</v>
      </c>
      <c r="G53" s="23">
        <f t="shared" si="17"/>
        <v>0</v>
      </c>
      <c r="H53" s="23">
        <f t="shared" si="17"/>
        <v>0</v>
      </c>
      <c r="I53" s="23">
        <f t="shared" si="17"/>
        <v>4.4099999999999993</v>
      </c>
      <c r="J53" s="23">
        <f t="shared" si="17"/>
        <v>35.622000000000014</v>
      </c>
      <c r="K53" s="23">
        <f t="shared" si="17"/>
        <v>6.2040000000000006</v>
      </c>
      <c r="L53" s="23">
        <f t="shared" si="17"/>
        <v>5.38</v>
      </c>
      <c r="M53" s="23">
        <f t="shared" si="17"/>
        <v>1.9779999999999998</v>
      </c>
      <c r="N53" s="23">
        <f t="shared" ref="N53:O53" si="18">N52/50</f>
        <v>0</v>
      </c>
      <c r="O53" s="23">
        <f t="shared" si="18"/>
        <v>18.273999999999997</v>
      </c>
      <c r="P53" s="23">
        <f t="shared" ref="P53:AH53" si="19">P52/50</f>
        <v>6.3320000000000016</v>
      </c>
      <c r="Q53" s="23">
        <f t="shared" si="19"/>
        <v>0</v>
      </c>
      <c r="R53" s="23">
        <f t="shared" ref="R53:T53" si="20">R52/50</f>
        <v>0</v>
      </c>
      <c r="S53" s="23">
        <f t="shared" si="20"/>
        <v>0.6000000000000002</v>
      </c>
      <c r="T53" s="23">
        <f t="shared" si="20"/>
        <v>0.17</v>
      </c>
      <c r="U53" s="23">
        <f t="shared" ref="U53:V53" si="21">U52/50</f>
        <v>0.80200000000000005</v>
      </c>
      <c r="V53" s="23">
        <f t="shared" si="21"/>
        <v>0.16399999999999998</v>
      </c>
      <c r="W53" s="23">
        <f t="shared" ref="W53" si="22">W52/50</f>
        <v>9.1999999999999998E-2</v>
      </c>
      <c r="X53" s="23">
        <f t="shared" ref="X53:Y53" si="23">X52/50</f>
        <v>8.5999999999999993E-2</v>
      </c>
      <c r="Y53" s="23">
        <f t="shared" si="23"/>
        <v>4.0900000000000007</v>
      </c>
      <c r="Z53" s="23">
        <f t="shared" ref="Z53:AB53" si="24">Z52/50</f>
        <v>1.31</v>
      </c>
      <c r="AA53" s="23">
        <f t="shared" si="24"/>
        <v>1.6980000000000004</v>
      </c>
      <c r="AB53" s="23">
        <f t="shared" si="24"/>
        <v>2.4E-2</v>
      </c>
      <c r="AC53" s="23">
        <f t="shared" ref="AC53" si="25">AC52/50</f>
        <v>0.8640000000000001</v>
      </c>
      <c r="AD53" s="23">
        <f t="shared" ref="AD53" si="26">AD52/50</f>
        <v>2.1719999999999997</v>
      </c>
      <c r="AE53" s="23">
        <f t="shared" ref="AE53:AF53" si="27">AE52/50</f>
        <v>38.562000000000005</v>
      </c>
      <c r="AF53" s="23">
        <f t="shared" si="27"/>
        <v>0.7</v>
      </c>
      <c r="AG53" s="5">
        <f t="shared" si="19"/>
        <v>0.86800000000000022</v>
      </c>
      <c r="AH53" s="5">
        <f t="shared" si="19"/>
        <v>143.25400000000002</v>
      </c>
      <c r="AI53" s="159">
        <f t="shared" si="1"/>
        <v>46.434558613076007</v>
      </c>
      <c r="AJ53" s="124">
        <f>AJ52/50</f>
        <v>625.5</v>
      </c>
      <c r="AK53" s="1">
        <f t="shared" si="15"/>
        <v>-482.24599999999998</v>
      </c>
    </row>
    <row r="56" spans="1:41">
      <c r="C56" s="1">
        <v>114.2</v>
      </c>
      <c r="D56" s="1">
        <v>256.5</v>
      </c>
      <c r="E56" s="1">
        <f>SUM(C56:D56)</f>
        <v>370.7</v>
      </c>
      <c r="F56" s="1">
        <v>148.19999999999999</v>
      </c>
      <c r="G56" s="1">
        <v>162.6</v>
      </c>
      <c r="H56" s="1">
        <f>SUM(F56:G56)</f>
        <v>310.79999999999995</v>
      </c>
      <c r="I56" s="1">
        <f>H56/E56*100-100</f>
        <v>-16.158618829241988</v>
      </c>
    </row>
    <row r="57" spans="1:41">
      <c r="C57" s="1">
        <v>110.4</v>
      </c>
      <c r="D57" s="1">
        <v>226.2</v>
      </c>
      <c r="E57" s="1">
        <f t="shared" ref="E57:E107" si="28">SUM(C57:D57)</f>
        <v>336.6</v>
      </c>
      <c r="F57" s="1">
        <v>153.70000000000002</v>
      </c>
      <c r="G57" s="1">
        <v>186.4</v>
      </c>
      <c r="H57" s="1">
        <f t="shared" ref="H57:H107" si="29">SUM(F57:G57)</f>
        <v>340.1</v>
      </c>
      <c r="I57" s="1">
        <f t="shared" ref="I57:I107" si="30">H57/E57*100-100</f>
        <v>1.0398098633392721</v>
      </c>
    </row>
    <row r="58" spans="1:41">
      <c r="C58" s="1">
        <v>90.8</v>
      </c>
      <c r="D58" s="1">
        <v>170.8</v>
      </c>
      <c r="E58" s="1">
        <f t="shared" si="28"/>
        <v>261.60000000000002</v>
      </c>
      <c r="F58" s="1">
        <v>172.4</v>
      </c>
      <c r="G58" s="1">
        <v>199.1</v>
      </c>
      <c r="H58" s="1">
        <f t="shared" si="29"/>
        <v>371.5</v>
      </c>
      <c r="I58" s="1">
        <f t="shared" si="30"/>
        <v>42.010703363914359</v>
      </c>
    </row>
    <row r="59" spans="1:41">
      <c r="C59" s="1">
        <v>101.4</v>
      </c>
      <c r="D59" s="1">
        <v>191.6</v>
      </c>
      <c r="E59" s="1">
        <f t="shared" si="28"/>
        <v>293</v>
      </c>
      <c r="F59" s="1">
        <v>143</v>
      </c>
      <c r="G59" s="1">
        <v>208.4</v>
      </c>
      <c r="H59" s="1">
        <f t="shared" si="29"/>
        <v>351.4</v>
      </c>
      <c r="I59" s="1">
        <f t="shared" si="30"/>
        <v>19.931740614334473</v>
      </c>
    </row>
    <row r="60" spans="1:41">
      <c r="C60" s="1">
        <v>108.7</v>
      </c>
      <c r="D60" s="1">
        <v>214</v>
      </c>
      <c r="E60" s="1">
        <f t="shared" si="28"/>
        <v>322.7</v>
      </c>
      <c r="F60" s="1">
        <v>137.5</v>
      </c>
      <c r="G60" s="1">
        <v>226.8</v>
      </c>
      <c r="H60" s="1">
        <f t="shared" si="29"/>
        <v>364.3</v>
      </c>
      <c r="I60" s="1">
        <f t="shared" si="30"/>
        <v>12.891230244809421</v>
      </c>
    </row>
    <row r="61" spans="1:41">
      <c r="C61" s="1">
        <v>88.1</v>
      </c>
      <c r="D61" s="1">
        <v>230.5</v>
      </c>
      <c r="E61" s="1">
        <f t="shared" si="28"/>
        <v>318.60000000000002</v>
      </c>
      <c r="F61" s="1">
        <v>184.80000000000004</v>
      </c>
      <c r="G61" s="1">
        <v>212.1</v>
      </c>
      <c r="H61" s="1">
        <f t="shared" si="29"/>
        <v>396.90000000000003</v>
      </c>
      <c r="I61" s="1">
        <f t="shared" si="30"/>
        <v>24.576271186440678</v>
      </c>
    </row>
    <row r="62" spans="1:41">
      <c r="C62" s="1">
        <v>103</v>
      </c>
      <c r="D62" s="1">
        <v>205.2</v>
      </c>
      <c r="E62" s="1">
        <f t="shared" si="28"/>
        <v>308.2</v>
      </c>
      <c r="F62" s="1">
        <v>147.39999999999995</v>
      </c>
      <c r="G62" s="1">
        <v>161</v>
      </c>
      <c r="H62" s="1">
        <f t="shared" si="29"/>
        <v>308.39999999999998</v>
      </c>
      <c r="I62" s="1">
        <f t="shared" si="30"/>
        <v>6.4892926670978568E-2</v>
      </c>
    </row>
    <row r="63" spans="1:41">
      <c r="C63" s="1">
        <v>119.4</v>
      </c>
      <c r="D63" s="1">
        <v>260.39999999999998</v>
      </c>
      <c r="E63" s="1">
        <f t="shared" si="28"/>
        <v>379.79999999999995</v>
      </c>
      <c r="F63" s="1">
        <v>116.5</v>
      </c>
      <c r="G63" s="1">
        <v>243.3</v>
      </c>
      <c r="H63" s="1">
        <f t="shared" si="29"/>
        <v>359.8</v>
      </c>
      <c r="I63" s="1">
        <f t="shared" si="30"/>
        <v>-5.2659294365455338</v>
      </c>
    </row>
    <row r="64" spans="1:41">
      <c r="C64" s="1">
        <v>114.4</v>
      </c>
      <c r="D64" s="1">
        <v>230.5</v>
      </c>
      <c r="E64" s="1">
        <f t="shared" si="28"/>
        <v>344.9</v>
      </c>
      <c r="F64" s="1">
        <v>75.999999999999986</v>
      </c>
      <c r="G64" s="1">
        <v>169.8</v>
      </c>
      <c r="H64" s="1">
        <f t="shared" si="29"/>
        <v>245.8</v>
      </c>
      <c r="I64" s="1">
        <f t="shared" si="30"/>
        <v>-28.732966077123805</v>
      </c>
    </row>
    <row r="65" spans="3:9">
      <c r="C65" s="1">
        <v>108</v>
      </c>
      <c r="D65" s="1">
        <v>252.7</v>
      </c>
      <c r="E65" s="1">
        <f t="shared" si="28"/>
        <v>360.7</v>
      </c>
      <c r="F65" s="1">
        <v>116.99999999999999</v>
      </c>
      <c r="G65" s="1">
        <v>197.6</v>
      </c>
      <c r="H65" s="1">
        <f t="shared" si="29"/>
        <v>314.59999999999997</v>
      </c>
      <c r="I65" s="1">
        <f t="shared" si="30"/>
        <v>-12.780704186304419</v>
      </c>
    </row>
    <row r="66" spans="3:9">
      <c r="C66" s="1">
        <v>102.8</v>
      </c>
      <c r="D66" s="1">
        <v>189</v>
      </c>
      <c r="E66" s="1">
        <f t="shared" si="28"/>
        <v>291.8</v>
      </c>
      <c r="F66" s="1">
        <v>133.9</v>
      </c>
      <c r="G66" s="1">
        <v>235.3</v>
      </c>
      <c r="H66" s="1">
        <f t="shared" si="29"/>
        <v>369.20000000000005</v>
      </c>
      <c r="I66" s="1">
        <f t="shared" si="30"/>
        <v>26.525017135024001</v>
      </c>
    </row>
    <row r="67" spans="3:9">
      <c r="C67" s="1">
        <v>85.1</v>
      </c>
      <c r="D67" s="1">
        <v>205.2</v>
      </c>
      <c r="E67" s="1">
        <f t="shared" si="28"/>
        <v>290.29999999999995</v>
      </c>
      <c r="F67" s="1">
        <v>125.9</v>
      </c>
      <c r="G67" s="1">
        <v>146.9</v>
      </c>
      <c r="H67" s="1">
        <f t="shared" si="29"/>
        <v>272.8</v>
      </c>
      <c r="I67" s="1">
        <f t="shared" si="30"/>
        <v>-6.028246641405417</v>
      </c>
    </row>
    <row r="68" spans="3:9">
      <c r="C68" s="1">
        <v>107.2</v>
      </c>
      <c r="D68" s="1">
        <v>213.3</v>
      </c>
      <c r="E68" s="1">
        <f t="shared" si="28"/>
        <v>320.5</v>
      </c>
      <c r="F68" s="1">
        <v>190.1</v>
      </c>
      <c r="G68" s="1">
        <v>199.8</v>
      </c>
      <c r="H68" s="1">
        <f t="shared" si="29"/>
        <v>389.9</v>
      </c>
      <c r="I68" s="1">
        <f t="shared" si="30"/>
        <v>21.653666146645861</v>
      </c>
    </row>
    <row r="69" spans="3:9">
      <c r="C69" s="1">
        <v>101.1</v>
      </c>
      <c r="D69" s="1">
        <v>209.8</v>
      </c>
      <c r="E69" s="1">
        <f t="shared" si="28"/>
        <v>310.89999999999998</v>
      </c>
      <c r="F69" s="1">
        <v>154.6</v>
      </c>
      <c r="G69" s="1">
        <v>127</v>
      </c>
      <c r="H69" s="1">
        <f t="shared" si="29"/>
        <v>281.60000000000002</v>
      </c>
      <c r="I69" s="1">
        <f t="shared" si="30"/>
        <v>-9.4242521711160947</v>
      </c>
    </row>
    <row r="70" spans="3:9">
      <c r="C70" s="1">
        <v>92.5</v>
      </c>
      <c r="D70" s="1">
        <v>197.9</v>
      </c>
      <c r="E70" s="1">
        <f t="shared" si="28"/>
        <v>290.39999999999998</v>
      </c>
      <c r="F70" s="1">
        <v>164.09999999999997</v>
      </c>
      <c r="G70" s="1">
        <v>168.4</v>
      </c>
      <c r="H70" s="1">
        <f t="shared" si="29"/>
        <v>332.5</v>
      </c>
      <c r="I70" s="1">
        <f t="shared" si="30"/>
        <v>14.49724517906337</v>
      </c>
    </row>
    <row r="71" spans="3:9">
      <c r="C71" s="1">
        <v>135.4</v>
      </c>
      <c r="D71" s="1">
        <v>208.3</v>
      </c>
      <c r="E71" s="1">
        <f t="shared" si="28"/>
        <v>343.70000000000005</v>
      </c>
      <c r="F71" s="1">
        <v>77.099999999999994</v>
      </c>
      <c r="G71" s="1">
        <v>148</v>
      </c>
      <c r="H71" s="1">
        <f t="shared" si="29"/>
        <v>225.1</v>
      </c>
      <c r="I71" s="1">
        <f t="shared" si="30"/>
        <v>-34.506837358161206</v>
      </c>
    </row>
    <row r="72" spans="3:9">
      <c r="C72" s="1">
        <v>100.1</v>
      </c>
      <c r="D72" s="1">
        <v>219.3</v>
      </c>
      <c r="E72" s="1">
        <f t="shared" si="28"/>
        <v>319.39999999999998</v>
      </c>
      <c r="F72" s="1">
        <v>131.49999999999997</v>
      </c>
      <c r="G72" s="1">
        <v>104.7</v>
      </c>
      <c r="H72" s="1">
        <f t="shared" si="29"/>
        <v>236.2</v>
      </c>
      <c r="I72" s="1">
        <f t="shared" si="30"/>
        <v>-26.048841577958669</v>
      </c>
    </row>
    <row r="73" spans="3:9">
      <c r="C73" s="1">
        <v>72.7</v>
      </c>
      <c r="D73" s="1">
        <v>154.80000000000001</v>
      </c>
      <c r="E73" s="1">
        <f t="shared" si="28"/>
        <v>227.5</v>
      </c>
      <c r="F73" s="1">
        <v>129.30000000000001</v>
      </c>
      <c r="G73" s="1">
        <v>245.5</v>
      </c>
      <c r="H73" s="1">
        <f t="shared" si="29"/>
        <v>374.8</v>
      </c>
      <c r="I73" s="1">
        <f t="shared" si="30"/>
        <v>64.747252747252759</v>
      </c>
    </row>
    <row r="74" spans="3:9">
      <c r="C74" s="1">
        <v>81.099999999999994</v>
      </c>
      <c r="D74" s="1">
        <v>186.4</v>
      </c>
      <c r="E74" s="1">
        <f t="shared" si="28"/>
        <v>267.5</v>
      </c>
      <c r="F74" s="1">
        <v>147.39999999999998</v>
      </c>
      <c r="G74" s="1">
        <v>294.3</v>
      </c>
      <c r="H74" s="1">
        <f t="shared" si="29"/>
        <v>441.7</v>
      </c>
      <c r="I74" s="1">
        <f t="shared" si="30"/>
        <v>65.121495327102821</v>
      </c>
    </row>
    <row r="75" spans="3:9">
      <c r="C75" s="1">
        <v>96.7</v>
      </c>
      <c r="D75" s="1">
        <v>212.9</v>
      </c>
      <c r="E75" s="1">
        <f t="shared" si="28"/>
        <v>309.60000000000002</v>
      </c>
      <c r="F75" s="1">
        <v>123.1</v>
      </c>
      <c r="G75" s="1">
        <v>149.1</v>
      </c>
      <c r="H75" s="1">
        <f t="shared" si="29"/>
        <v>272.2</v>
      </c>
      <c r="I75" s="1">
        <f t="shared" si="30"/>
        <v>-12.080103359173137</v>
      </c>
    </row>
    <row r="76" spans="3:9">
      <c r="C76" s="1">
        <v>93.6</v>
      </c>
      <c r="D76" s="1">
        <v>212.9</v>
      </c>
      <c r="E76" s="1">
        <f t="shared" si="28"/>
        <v>306.5</v>
      </c>
      <c r="F76" s="1">
        <v>116.3</v>
      </c>
      <c r="G76" s="1">
        <v>107.3</v>
      </c>
      <c r="H76" s="1">
        <f t="shared" si="29"/>
        <v>223.6</v>
      </c>
      <c r="I76" s="1">
        <f t="shared" si="30"/>
        <v>-27.047308319738988</v>
      </c>
    </row>
    <row r="77" spans="3:9">
      <c r="C77" s="1">
        <v>50.3</v>
      </c>
      <c r="D77" s="1">
        <v>124.7</v>
      </c>
      <c r="E77" s="1">
        <f t="shared" si="28"/>
        <v>175</v>
      </c>
      <c r="F77" s="1">
        <v>204.79999999999998</v>
      </c>
      <c r="G77" s="1">
        <v>155.80000000000001</v>
      </c>
      <c r="H77" s="1">
        <f t="shared" si="29"/>
        <v>360.6</v>
      </c>
      <c r="I77" s="1">
        <f t="shared" si="30"/>
        <v>106.05714285714285</v>
      </c>
    </row>
    <row r="78" spans="3:9">
      <c r="C78" s="1">
        <v>97.8</v>
      </c>
      <c r="D78" s="1">
        <v>191.7</v>
      </c>
      <c r="E78" s="1">
        <f t="shared" si="28"/>
        <v>289.5</v>
      </c>
      <c r="F78" s="1">
        <v>160.80000000000001</v>
      </c>
      <c r="G78" s="1">
        <v>206</v>
      </c>
      <c r="H78" s="1">
        <f t="shared" si="29"/>
        <v>366.8</v>
      </c>
      <c r="I78" s="1">
        <f t="shared" si="30"/>
        <v>26.701208981001727</v>
      </c>
    </row>
    <row r="79" spans="3:9">
      <c r="C79" s="1">
        <v>92.4</v>
      </c>
      <c r="D79" s="1">
        <v>206.8</v>
      </c>
      <c r="E79" s="1">
        <f t="shared" si="28"/>
        <v>299.20000000000005</v>
      </c>
      <c r="F79" s="1">
        <v>200.49999999999997</v>
      </c>
      <c r="G79" s="1">
        <v>201.3</v>
      </c>
      <c r="H79" s="1">
        <f t="shared" si="29"/>
        <v>401.79999999999995</v>
      </c>
      <c r="I79" s="1">
        <f t="shared" si="30"/>
        <v>34.291443850267342</v>
      </c>
    </row>
    <row r="80" spans="3:9">
      <c r="C80" s="1">
        <v>94.6</v>
      </c>
      <c r="D80" s="1">
        <v>213.8</v>
      </c>
      <c r="E80" s="1">
        <f t="shared" si="28"/>
        <v>308.39999999999998</v>
      </c>
      <c r="F80" s="1">
        <v>205.20000000000002</v>
      </c>
      <c r="G80" s="1">
        <v>289</v>
      </c>
      <c r="H80" s="1">
        <f t="shared" si="29"/>
        <v>494.20000000000005</v>
      </c>
      <c r="I80" s="1">
        <f t="shared" si="30"/>
        <v>60.246433203631682</v>
      </c>
    </row>
    <row r="81" spans="3:9">
      <c r="C81" s="1">
        <v>90.2</v>
      </c>
      <c r="D81" s="1">
        <v>166</v>
      </c>
      <c r="E81" s="1">
        <f t="shared" si="28"/>
        <v>256.2</v>
      </c>
      <c r="F81" s="1">
        <v>163.80000000000001</v>
      </c>
      <c r="G81" s="1">
        <v>142</v>
      </c>
      <c r="H81" s="1">
        <f t="shared" si="29"/>
        <v>305.8</v>
      </c>
      <c r="I81" s="1">
        <f t="shared" si="30"/>
        <v>19.359875097580016</v>
      </c>
    </row>
    <row r="82" spans="3:9">
      <c r="C82" s="1">
        <v>90.1</v>
      </c>
      <c r="D82" s="1">
        <v>193.5</v>
      </c>
      <c r="E82" s="1">
        <f t="shared" si="28"/>
        <v>283.60000000000002</v>
      </c>
      <c r="F82" s="1">
        <v>140.19999999999999</v>
      </c>
      <c r="G82" s="1">
        <v>136.6</v>
      </c>
      <c r="H82" s="1">
        <f t="shared" si="29"/>
        <v>276.79999999999995</v>
      </c>
      <c r="I82" s="1">
        <f t="shared" si="30"/>
        <v>-2.3977433004231443</v>
      </c>
    </row>
    <row r="83" spans="3:9">
      <c r="C83" s="1">
        <v>72.099999999999994</v>
      </c>
      <c r="D83" s="1">
        <v>155.80000000000001</v>
      </c>
      <c r="E83" s="1">
        <f t="shared" si="28"/>
        <v>227.9</v>
      </c>
      <c r="F83" s="1">
        <v>250.10000000000005</v>
      </c>
      <c r="G83" s="1">
        <v>203.9</v>
      </c>
      <c r="H83" s="1">
        <f t="shared" si="29"/>
        <v>454.00000000000006</v>
      </c>
      <c r="I83" s="1">
        <f t="shared" si="30"/>
        <v>99.210179903466468</v>
      </c>
    </row>
    <row r="84" spans="3:9">
      <c r="C84" s="1">
        <v>94.7</v>
      </c>
      <c r="D84" s="1">
        <v>227.4</v>
      </c>
      <c r="E84" s="1">
        <f t="shared" si="28"/>
        <v>322.10000000000002</v>
      </c>
      <c r="F84" s="1">
        <v>159.5</v>
      </c>
      <c r="G84" s="1">
        <v>221.1</v>
      </c>
      <c r="H84" s="1">
        <f t="shared" si="29"/>
        <v>380.6</v>
      </c>
      <c r="I84" s="1">
        <f t="shared" si="30"/>
        <v>18.162061471592665</v>
      </c>
    </row>
    <row r="85" spans="3:9">
      <c r="C85" s="1">
        <v>117.5</v>
      </c>
      <c r="D85" s="1">
        <v>224</v>
      </c>
      <c r="E85" s="1">
        <f t="shared" si="28"/>
        <v>341.5</v>
      </c>
      <c r="F85" s="1">
        <v>151.29999999999998</v>
      </c>
      <c r="G85" s="1">
        <v>263.3</v>
      </c>
      <c r="H85" s="1">
        <f t="shared" si="29"/>
        <v>414.6</v>
      </c>
      <c r="I85" s="1">
        <f t="shared" si="30"/>
        <v>21.405563689604691</v>
      </c>
    </row>
    <row r="86" spans="3:9">
      <c r="C86" s="1">
        <v>77.900000000000006</v>
      </c>
      <c r="D86" s="1">
        <v>140.69999999999999</v>
      </c>
      <c r="E86" s="1">
        <f t="shared" si="28"/>
        <v>218.6</v>
      </c>
      <c r="F86" s="1">
        <v>122.29999999999998</v>
      </c>
      <c r="G86" s="1">
        <v>96.1</v>
      </c>
      <c r="H86" s="1">
        <f t="shared" si="29"/>
        <v>218.39999999999998</v>
      </c>
      <c r="I86" s="1">
        <f t="shared" si="30"/>
        <v>-9.1491308325714726E-2</v>
      </c>
    </row>
    <row r="87" spans="3:9">
      <c r="C87" s="1">
        <v>102.8</v>
      </c>
      <c r="D87" s="1">
        <v>201.8</v>
      </c>
      <c r="E87" s="1">
        <f t="shared" si="28"/>
        <v>304.60000000000002</v>
      </c>
      <c r="F87" s="1">
        <v>95.59999999999998</v>
      </c>
      <c r="G87" s="1">
        <v>149.4</v>
      </c>
      <c r="H87" s="1">
        <f t="shared" si="29"/>
        <v>245</v>
      </c>
      <c r="I87" s="1">
        <f t="shared" si="30"/>
        <v>-19.566644780039397</v>
      </c>
    </row>
    <row r="88" spans="3:9">
      <c r="C88" s="1">
        <v>100</v>
      </c>
      <c r="D88" s="1">
        <v>215.6</v>
      </c>
      <c r="E88" s="1">
        <f t="shared" si="28"/>
        <v>315.60000000000002</v>
      </c>
      <c r="F88" s="1">
        <v>110.49999999999997</v>
      </c>
      <c r="G88" s="1">
        <v>184.1</v>
      </c>
      <c r="H88" s="1">
        <f t="shared" si="29"/>
        <v>294.59999999999997</v>
      </c>
      <c r="I88" s="1">
        <f t="shared" si="30"/>
        <v>-6.6539923954372853</v>
      </c>
    </row>
    <row r="89" spans="3:9">
      <c r="C89" s="1">
        <v>98.6</v>
      </c>
      <c r="D89" s="1">
        <v>226.1</v>
      </c>
      <c r="E89" s="1">
        <f t="shared" si="28"/>
        <v>324.7</v>
      </c>
      <c r="F89" s="1">
        <v>131.39999999999998</v>
      </c>
      <c r="G89" s="1">
        <v>220.7</v>
      </c>
      <c r="H89" s="1">
        <f t="shared" si="29"/>
        <v>352.09999999999997</v>
      </c>
      <c r="I89" s="1">
        <f t="shared" si="30"/>
        <v>8.4385586695411092</v>
      </c>
    </row>
    <row r="90" spans="3:9">
      <c r="C90" s="1">
        <v>79</v>
      </c>
      <c r="D90" s="1">
        <v>184.6</v>
      </c>
      <c r="E90" s="1">
        <f t="shared" si="28"/>
        <v>263.60000000000002</v>
      </c>
      <c r="F90" s="1">
        <v>124.20000000000002</v>
      </c>
      <c r="G90" s="1">
        <v>120.3</v>
      </c>
      <c r="H90" s="1">
        <f t="shared" si="29"/>
        <v>244.5</v>
      </c>
      <c r="I90" s="1">
        <f t="shared" si="30"/>
        <v>-7.2458270106221647</v>
      </c>
    </row>
    <row r="91" spans="3:9">
      <c r="C91" s="1">
        <v>78</v>
      </c>
      <c r="D91" s="1">
        <v>213.9</v>
      </c>
      <c r="E91" s="1">
        <f t="shared" si="28"/>
        <v>291.89999999999998</v>
      </c>
      <c r="F91" s="1">
        <v>89.899999999999991</v>
      </c>
      <c r="G91" s="1">
        <v>124.4</v>
      </c>
      <c r="H91" s="1">
        <f t="shared" si="29"/>
        <v>214.3</v>
      </c>
      <c r="I91" s="1">
        <f t="shared" si="30"/>
        <v>-26.584446728331613</v>
      </c>
    </row>
    <row r="92" spans="3:9">
      <c r="C92" s="1">
        <v>102.4</v>
      </c>
      <c r="D92" s="1">
        <v>202.8</v>
      </c>
      <c r="E92" s="1">
        <f t="shared" si="28"/>
        <v>305.20000000000005</v>
      </c>
      <c r="F92" s="1">
        <v>143.40000000000003</v>
      </c>
      <c r="G92" s="1">
        <v>154.6</v>
      </c>
      <c r="H92" s="1">
        <f t="shared" si="29"/>
        <v>298</v>
      </c>
      <c r="I92" s="1">
        <f t="shared" si="30"/>
        <v>-2.3591087811271336</v>
      </c>
    </row>
    <row r="93" spans="3:9">
      <c r="C93" s="1">
        <v>91.7</v>
      </c>
      <c r="D93" s="1">
        <v>206</v>
      </c>
      <c r="E93" s="1">
        <f t="shared" si="28"/>
        <v>297.7</v>
      </c>
      <c r="F93" s="1">
        <v>254.50000000000006</v>
      </c>
      <c r="G93" s="1">
        <v>159</v>
      </c>
      <c r="H93" s="1">
        <f t="shared" si="29"/>
        <v>413.50000000000006</v>
      </c>
      <c r="I93" s="1">
        <f t="shared" si="30"/>
        <v>38.89821968424593</v>
      </c>
    </row>
    <row r="94" spans="3:9">
      <c r="C94" s="1">
        <v>91.2</v>
      </c>
      <c r="D94" s="1">
        <v>221.8</v>
      </c>
      <c r="E94" s="1">
        <f t="shared" si="28"/>
        <v>313</v>
      </c>
      <c r="F94" s="1">
        <v>134.10000000000002</v>
      </c>
      <c r="G94" s="1">
        <v>114</v>
      </c>
      <c r="H94" s="1">
        <f t="shared" si="29"/>
        <v>248.10000000000002</v>
      </c>
      <c r="I94" s="1">
        <f t="shared" si="30"/>
        <v>-20.734824281150154</v>
      </c>
    </row>
    <row r="95" spans="3:9">
      <c r="C95" s="1">
        <v>97.4</v>
      </c>
      <c r="D95" s="1">
        <v>220.9</v>
      </c>
      <c r="E95" s="1">
        <f t="shared" si="28"/>
        <v>318.3</v>
      </c>
      <c r="F95" s="1">
        <v>91.800000000000011</v>
      </c>
      <c r="G95" s="1">
        <v>164.3</v>
      </c>
      <c r="H95" s="1">
        <f t="shared" si="29"/>
        <v>256.10000000000002</v>
      </c>
      <c r="I95" s="1">
        <f t="shared" si="30"/>
        <v>-19.541313226515868</v>
      </c>
    </row>
    <row r="96" spans="3:9">
      <c r="C96" s="1">
        <v>90.9</v>
      </c>
      <c r="D96" s="1">
        <v>221.6</v>
      </c>
      <c r="E96" s="1">
        <f t="shared" si="28"/>
        <v>312.5</v>
      </c>
      <c r="F96" s="1">
        <v>139.30000000000001</v>
      </c>
      <c r="G96" s="1">
        <v>269.60000000000002</v>
      </c>
      <c r="H96" s="1">
        <f t="shared" si="29"/>
        <v>408.90000000000003</v>
      </c>
      <c r="I96" s="1">
        <f t="shared" si="30"/>
        <v>30.848000000000013</v>
      </c>
    </row>
    <row r="97" spans="3:9">
      <c r="C97" s="1">
        <v>90</v>
      </c>
      <c r="D97" s="1">
        <v>206.4</v>
      </c>
      <c r="E97" s="1">
        <f t="shared" si="28"/>
        <v>296.39999999999998</v>
      </c>
      <c r="F97" s="1">
        <v>117.29999999999998</v>
      </c>
      <c r="G97" s="1">
        <v>132.30000000000001</v>
      </c>
      <c r="H97" s="1">
        <f t="shared" si="29"/>
        <v>249.6</v>
      </c>
      <c r="I97" s="1">
        <f t="shared" si="30"/>
        <v>-15.78947368421052</v>
      </c>
    </row>
    <row r="98" spans="3:9">
      <c r="C98" s="1">
        <v>119.5</v>
      </c>
      <c r="D98" s="1">
        <v>275.2</v>
      </c>
      <c r="E98" s="1">
        <f t="shared" si="28"/>
        <v>394.7</v>
      </c>
      <c r="F98" s="1">
        <v>190.59999999999997</v>
      </c>
      <c r="G98" s="1">
        <v>175</v>
      </c>
      <c r="H98" s="1">
        <f t="shared" si="29"/>
        <v>365.59999999999997</v>
      </c>
      <c r="I98" s="1">
        <f t="shared" si="30"/>
        <v>-7.3726881175576437</v>
      </c>
    </row>
    <row r="99" spans="3:9">
      <c r="C99" s="1">
        <v>95.6</v>
      </c>
      <c r="D99" s="1">
        <v>193</v>
      </c>
      <c r="E99" s="1">
        <f t="shared" si="28"/>
        <v>288.60000000000002</v>
      </c>
      <c r="F99" s="1">
        <v>126.3</v>
      </c>
      <c r="G99" s="1">
        <v>174.6</v>
      </c>
      <c r="H99" s="1">
        <f t="shared" si="29"/>
        <v>300.89999999999998</v>
      </c>
      <c r="I99" s="1">
        <f t="shared" si="30"/>
        <v>4.2619542619542301</v>
      </c>
    </row>
    <row r="100" spans="3:9">
      <c r="C100" s="1">
        <v>104.6</v>
      </c>
      <c r="D100" s="1">
        <v>239.2</v>
      </c>
      <c r="E100" s="1">
        <f t="shared" si="28"/>
        <v>343.79999999999995</v>
      </c>
      <c r="F100" s="1">
        <v>164.2</v>
      </c>
      <c r="G100" s="1">
        <v>177.8</v>
      </c>
      <c r="H100" s="1">
        <f t="shared" si="29"/>
        <v>342</v>
      </c>
      <c r="I100" s="1">
        <f t="shared" si="30"/>
        <v>-0.5235602094240619</v>
      </c>
    </row>
    <row r="101" spans="3:9">
      <c r="C101" s="1">
        <v>116.2</v>
      </c>
      <c r="D101" s="1">
        <v>257.2</v>
      </c>
      <c r="E101" s="1">
        <f t="shared" si="28"/>
        <v>373.4</v>
      </c>
      <c r="F101" s="1">
        <v>126.39999999999998</v>
      </c>
      <c r="G101" s="1">
        <v>193</v>
      </c>
      <c r="H101" s="1">
        <f t="shared" si="29"/>
        <v>319.39999999999998</v>
      </c>
      <c r="I101" s="1">
        <f t="shared" si="30"/>
        <v>-14.461703267273705</v>
      </c>
    </row>
    <row r="102" spans="3:9">
      <c r="C102" s="1">
        <v>104.3</v>
      </c>
      <c r="D102" s="1">
        <v>238.1</v>
      </c>
      <c r="E102" s="1">
        <f t="shared" si="28"/>
        <v>342.4</v>
      </c>
      <c r="F102" s="1">
        <v>84.59999999999998</v>
      </c>
      <c r="G102" s="1">
        <v>114.7</v>
      </c>
      <c r="H102" s="1">
        <f t="shared" si="29"/>
        <v>199.29999999999998</v>
      </c>
      <c r="I102" s="1">
        <f t="shared" si="30"/>
        <v>-41.793224299065422</v>
      </c>
    </row>
    <row r="103" spans="3:9">
      <c r="C103" s="1">
        <v>109.5</v>
      </c>
      <c r="D103" s="1">
        <v>250.3</v>
      </c>
      <c r="E103" s="1">
        <f t="shared" si="28"/>
        <v>359.8</v>
      </c>
      <c r="F103" s="1">
        <v>103.60000000000001</v>
      </c>
      <c r="G103" s="1">
        <v>111.3</v>
      </c>
      <c r="H103" s="1">
        <f t="shared" si="29"/>
        <v>214.9</v>
      </c>
      <c r="I103" s="1">
        <f t="shared" si="30"/>
        <v>-40.27237354085603</v>
      </c>
    </row>
    <row r="104" spans="3:9">
      <c r="C104" s="1">
        <v>124.6</v>
      </c>
      <c r="D104" s="1">
        <v>261.10000000000002</v>
      </c>
      <c r="E104" s="1">
        <f t="shared" si="28"/>
        <v>385.70000000000005</v>
      </c>
      <c r="F104" s="1">
        <v>167.8</v>
      </c>
      <c r="G104" s="1">
        <v>260.8</v>
      </c>
      <c r="H104" s="1">
        <f t="shared" si="29"/>
        <v>428.6</v>
      </c>
      <c r="I104" s="1">
        <f t="shared" si="30"/>
        <v>11.122634171635966</v>
      </c>
    </row>
    <row r="105" spans="3:9">
      <c r="C105" s="1">
        <v>90.8</v>
      </c>
      <c r="D105" s="1">
        <v>200.5</v>
      </c>
      <c r="E105" s="1">
        <f t="shared" si="28"/>
        <v>291.3</v>
      </c>
      <c r="F105" s="1">
        <v>118.89999999999999</v>
      </c>
      <c r="G105" s="1">
        <v>81.7</v>
      </c>
      <c r="H105" s="1">
        <f t="shared" si="29"/>
        <v>200.6</v>
      </c>
      <c r="I105" s="1">
        <f t="shared" si="30"/>
        <v>-31.136285616203224</v>
      </c>
    </row>
    <row r="106" spans="3:9">
      <c r="C106" s="1">
        <v>4891.4000000000005</v>
      </c>
      <c r="D106" s="1">
        <v>10528.700000000003</v>
      </c>
      <c r="E106" s="1">
        <f t="shared" si="28"/>
        <v>15420.100000000002</v>
      </c>
      <c r="F106" s="1">
        <v>7162.7000000000016</v>
      </c>
      <c r="G106" s="1">
        <v>8890.1000000000022</v>
      </c>
      <c r="H106" s="1">
        <f t="shared" si="29"/>
        <v>16052.800000000003</v>
      </c>
      <c r="I106" s="1">
        <f t="shared" si="30"/>
        <v>4.1030862316067953</v>
      </c>
    </row>
    <row r="107" spans="3:9">
      <c r="C107" s="1">
        <v>97.828000000000017</v>
      </c>
      <c r="D107" s="1">
        <v>210.57400000000004</v>
      </c>
      <c r="E107" s="1">
        <f t="shared" si="28"/>
        <v>308.40200000000004</v>
      </c>
      <c r="F107" s="1">
        <v>143.25400000000002</v>
      </c>
      <c r="G107" s="1">
        <v>177.80200000000005</v>
      </c>
      <c r="H107" s="1">
        <f t="shared" si="29"/>
        <v>321.05600000000004</v>
      </c>
      <c r="I107" s="1">
        <f t="shared" si="30"/>
        <v>4.1030862316067953</v>
      </c>
    </row>
  </sheetData>
  <autoFilter ref="A1:AH53"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</autoFilter>
  <printOptions horizontalCentered="1"/>
  <pageMargins left="0.25" right="0.25" top="0.5" bottom="0.5" header="0.3" footer="0.3"/>
  <pageSetup paperSize="9" scale="95" orientation="portrait" verticalDpi="300" r:id="rId1"/>
  <headerFooter>
    <oddHeader>&amp;C&amp;12INTEGRATED RAINFALL FOR THE MONTH OF JUNE,2016 (in mm)</oddHeader>
  </headerFooter>
  <colBreaks count="2" manualBreakCount="2">
    <brk id="12" max="52" man="1"/>
    <brk id="23" max="52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AO108"/>
  <sheetViews>
    <sheetView view="pageBreakPreview" zoomScaleSheetLayoutView="100" workbookViewId="0">
      <pane xSplit="2" ySplit="1" topLeftCell="U39" activePane="bottomRight" state="frozen"/>
      <selection pane="topRight" activeCell="C1" sqref="C1"/>
      <selection pane="bottomLeft" activeCell="A3" sqref="A3"/>
      <selection pane="bottomRight" activeCell="AO2" sqref="AO2:AO51"/>
    </sheetView>
  </sheetViews>
  <sheetFormatPr defaultColWidth="9.28515625" defaultRowHeight="15"/>
  <cols>
    <col min="1" max="1" width="4.42578125" style="1" customWidth="1"/>
    <col min="2" max="2" width="15.28515625" style="1" customWidth="1"/>
    <col min="3" max="3" width="10.28515625" style="1" customWidth="1"/>
    <col min="4" max="4" width="7.42578125" style="1" customWidth="1"/>
    <col min="5" max="12" width="6.5703125" style="1" bestFit="1" customWidth="1"/>
    <col min="13" max="18" width="7.5703125" style="1" bestFit="1" customWidth="1"/>
    <col min="19" max="19" width="8" style="1" customWidth="1"/>
    <col min="20" max="20" width="7.5703125" style="1" bestFit="1" customWidth="1"/>
    <col min="21" max="24" width="7.5703125" style="1" customWidth="1"/>
    <col min="25" max="25" width="6.28515625" style="1" customWidth="1"/>
    <col min="26" max="34" width="7.5703125" style="1" customWidth="1"/>
    <col min="35" max="35" width="7.7109375" style="1" customWidth="1"/>
    <col min="36" max="36" width="8.42578125" style="1" customWidth="1"/>
    <col min="37" max="37" width="8" style="15" customWidth="1"/>
    <col min="38" max="16384" width="9.28515625" style="1"/>
  </cols>
  <sheetData>
    <row r="1" spans="1:41" s="6" customFormat="1" ht="30">
      <c r="A1" s="31" t="s">
        <v>70</v>
      </c>
      <c r="B1" s="31" t="s">
        <v>51</v>
      </c>
      <c r="C1" s="31" t="s">
        <v>50</v>
      </c>
      <c r="D1" s="172" t="s">
        <v>143</v>
      </c>
      <c r="E1" s="31">
        <v>2</v>
      </c>
      <c r="F1" s="31">
        <v>3</v>
      </c>
      <c r="G1" s="31">
        <v>4</v>
      </c>
      <c r="H1" s="31">
        <v>5</v>
      </c>
      <c r="I1" s="31">
        <v>6</v>
      </c>
      <c r="J1" s="31">
        <v>7</v>
      </c>
      <c r="K1" s="31">
        <v>8</v>
      </c>
      <c r="L1" s="31">
        <v>9</v>
      </c>
      <c r="M1" s="31">
        <v>10</v>
      </c>
      <c r="N1" s="31">
        <v>11</v>
      </c>
      <c r="O1" s="31">
        <v>12</v>
      </c>
      <c r="P1" s="31">
        <v>13</v>
      </c>
      <c r="Q1" s="31">
        <v>14</v>
      </c>
      <c r="R1" s="31">
        <v>15</v>
      </c>
      <c r="S1" s="31">
        <v>16</v>
      </c>
      <c r="T1" s="31">
        <v>17</v>
      </c>
      <c r="U1" s="31">
        <v>18</v>
      </c>
      <c r="V1" s="31">
        <v>19</v>
      </c>
      <c r="W1" s="31">
        <v>20</v>
      </c>
      <c r="X1" s="31">
        <v>21</v>
      </c>
      <c r="Y1" s="31">
        <v>22</v>
      </c>
      <c r="Z1" s="31">
        <v>23</v>
      </c>
      <c r="AA1" s="31">
        <v>24</v>
      </c>
      <c r="AB1" s="31">
        <v>25</v>
      </c>
      <c r="AC1" s="31">
        <v>26</v>
      </c>
      <c r="AD1" s="31">
        <v>27</v>
      </c>
      <c r="AE1" s="31">
        <v>28</v>
      </c>
      <c r="AF1" s="31">
        <v>29</v>
      </c>
      <c r="AG1" s="31">
        <v>30</v>
      </c>
      <c r="AH1" s="31">
        <v>31</v>
      </c>
      <c r="AI1" s="31" t="s">
        <v>52</v>
      </c>
      <c r="AJ1" s="123" t="s">
        <v>89</v>
      </c>
      <c r="AK1" s="30" t="s">
        <v>55</v>
      </c>
    </row>
    <row r="2" spans="1:41" ht="15" customHeight="1">
      <c r="A2" s="3">
        <v>1</v>
      </c>
      <c r="B2" s="2" t="s">
        <v>0</v>
      </c>
      <c r="C2" s="4">
        <v>256.5</v>
      </c>
      <c r="D2" s="27">
        <v>0.3</v>
      </c>
      <c r="E2" s="27">
        <v>0</v>
      </c>
      <c r="F2" s="27">
        <v>1</v>
      </c>
      <c r="G2" s="27">
        <v>0.1</v>
      </c>
      <c r="H2" s="27">
        <v>0</v>
      </c>
      <c r="I2" s="27">
        <v>11.2</v>
      </c>
      <c r="J2" s="27">
        <v>2.8</v>
      </c>
      <c r="K2" s="27">
        <v>55.7</v>
      </c>
      <c r="L2" s="27">
        <v>2.1</v>
      </c>
      <c r="M2" s="27">
        <v>4.7</v>
      </c>
      <c r="N2" s="27">
        <v>2.7</v>
      </c>
      <c r="O2" s="27">
        <v>31.6</v>
      </c>
      <c r="P2" s="26">
        <v>0.8</v>
      </c>
      <c r="Q2" s="27">
        <v>1.3</v>
      </c>
      <c r="R2" s="27">
        <v>30.5</v>
      </c>
      <c r="S2" s="27">
        <v>6.3</v>
      </c>
      <c r="T2" s="27">
        <v>2.7</v>
      </c>
      <c r="U2" s="27">
        <v>0.7</v>
      </c>
      <c r="V2" s="27">
        <v>0.1</v>
      </c>
      <c r="W2" s="27">
        <v>2.8</v>
      </c>
      <c r="X2" s="27">
        <v>4</v>
      </c>
      <c r="Y2" s="27">
        <v>0.1</v>
      </c>
      <c r="Z2" s="27">
        <v>0</v>
      </c>
      <c r="AA2" s="27">
        <v>0</v>
      </c>
      <c r="AB2" s="27">
        <v>0.4</v>
      </c>
      <c r="AC2" s="26">
        <v>0.5</v>
      </c>
      <c r="AD2" s="27">
        <v>0.1</v>
      </c>
      <c r="AE2" s="27">
        <v>0.1</v>
      </c>
      <c r="AF2" s="27">
        <v>0</v>
      </c>
      <c r="AG2" s="27">
        <v>0</v>
      </c>
      <c r="AH2" s="27">
        <v>0</v>
      </c>
      <c r="AI2" s="4">
        <f t="shared" ref="AI2:AI33" si="0">SUM(D2:AH2)</f>
        <v>162.59999999999997</v>
      </c>
      <c r="AJ2" s="23">
        <f>AI2/C2*100-100</f>
        <v>-36.608187134502934</v>
      </c>
      <c r="AK2" s="16" t="s">
        <v>81</v>
      </c>
      <c r="AL2" s="27">
        <v>611</v>
      </c>
      <c r="AM2" s="28" t="s">
        <v>122</v>
      </c>
      <c r="AN2" s="28" t="s">
        <v>0</v>
      </c>
      <c r="AO2" s="27">
        <v>162.6</v>
      </c>
    </row>
    <row r="3" spans="1:41" ht="15" customHeight="1">
      <c r="A3" s="3">
        <v>2</v>
      </c>
      <c r="B3" s="2" t="s">
        <v>1</v>
      </c>
      <c r="C3" s="4">
        <v>226.2</v>
      </c>
      <c r="D3" s="27">
        <v>3.3</v>
      </c>
      <c r="E3" s="27">
        <v>0.4</v>
      </c>
      <c r="F3" s="27">
        <v>16.100000000000001</v>
      </c>
      <c r="G3" s="27">
        <v>0.5</v>
      </c>
      <c r="H3" s="27">
        <v>0.2</v>
      </c>
      <c r="I3" s="27">
        <v>23.9</v>
      </c>
      <c r="J3" s="27">
        <v>6.4</v>
      </c>
      <c r="K3" s="27">
        <v>35.9</v>
      </c>
      <c r="L3" s="27">
        <v>10.4</v>
      </c>
      <c r="M3" s="27">
        <v>17.5</v>
      </c>
      <c r="N3" s="27">
        <v>8.3000000000000007</v>
      </c>
      <c r="O3" s="27">
        <v>21.1</v>
      </c>
      <c r="P3" s="26">
        <v>5.9</v>
      </c>
      <c r="Q3" s="27">
        <v>2.2000000000000002</v>
      </c>
      <c r="R3" s="27">
        <v>15.5</v>
      </c>
      <c r="S3" s="27">
        <v>3.3</v>
      </c>
      <c r="T3" s="27">
        <v>3.5</v>
      </c>
      <c r="U3" s="27">
        <v>0.7</v>
      </c>
      <c r="V3" s="27">
        <v>0</v>
      </c>
      <c r="W3" s="27">
        <v>1.7</v>
      </c>
      <c r="X3" s="27">
        <v>3</v>
      </c>
      <c r="Y3" s="27">
        <v>0</v>
      </c>
      <c r="Z3" s="27">
        <v>0</v>
      </c>
      <c r="AA3" s="27">
        <v>0.9</v>
      </c>
      <c r="AB3" s="27">
        <v>0.2</v>
      </c>
      <c r="AC3" s="26">
        <v>0.3</v>
      </c>
      <c r="AD3" s="27">
        <v>0</v>
      </c>
      <c r="AE3" s="27">
        <v>0.1</v>
      </c>
      <c r="AF3" s="27">
        <v>5.0999999999999996</v>
      </c>
      <c r="AG3" s="27">
        <v>0</v>
      </c>
      <c r="AH3" s="27">
        <v>0</v>
      </c>
      <c r="AI3" s="4">
        <f t="shared" si="0"/>
        <v>186.39999999999998</v>
      </c>
      <c r="AJ3" s="23">
        <f t="shared" ref="AJ3:AJ53" si="1">AI3/C3*100-100</f>
        <v>-17.595048629531391</v>
      </c>
      <c r="AK3" s="16" t="s">
        <v>57</v>
      </c>
      <c r="AL3" s="27">
        <v>622</v>
      </c>
      <c r="AM3" s="28" t="s">
        <v>122</v>
      </c>
      <c r="AN3" s="28" t="s">
        <v>1</v>
      </c>
      <c r="AO3" s="27">
        <v>186.4</v>
      </c>
    </row>
    <row r="4" spans="1:41" ht="15" customHeight="1">
      <c r="A4" s="3">
        <v>3</v>
      </c>
      <c r="B4" s="2" t="s">
        <v>2</v>
      </c>
      <c r="C4" s="4">
        <v>170.8</v>
      </c>
      <c r="D4" s="27">
        <v>47.1</v>
      </c>
      <c r="E4" s="27">
        <v>0.7</v>
      </c>
      <c r="F4" s="27">
        <v>1.3</v>
      </c>
      <c r="G4" s="27">
        <v>0</v>
      </c>
      <c r="H4" s="27">
        <v>0</v>
      </c>
      <c r="I4" s="27">
        <v>25.7</v>
      </c>
      <c r="J4" s="27">
        <v>35.299999999999997</v>
      </c>
      <c r="K4" s="27">
        <v>16.600000000000001</v>
      </c>
      <c r="L4" s="27">
        <v>0.3</v>
      </c>
      <c r="M4" s="27">
        <v>20.6</v>
      </c>
      <c r="N4" s="27">
        <v>1.5</v>
      </c>
      <c r="O4" s="27">
        <v>9.6999999999999993</v>
      </c>
      <c r="P4" s="26">
        <v>1.9</v>
      </c>
      <c r="Q4" s="27">
        <v>0</v>
      </c>
      <c r="R4" s="27">
        <v>14</v>
      </c>
      <c r="S4" s="27">
        <v>0.9</v>
      </c>
      <c r="T4" s="27">
        <v>0.1</v>
      </c>
      <c r="U4" s="27">
        <v>1.4</v>
      </c>
      <c r="V4" s="27">
        <v>0</v>
      </c>
      <c r="W4" s="27">
        <v>0</v>
      </c>
      <c r="X4" s="27">
        <v>2.8</v>
      </c>
      <c r="Y4" s="27">
        <v>0</v>
      </c>
      <c r="Z4" s="27">
        <v>0</v>
      </c>
      <c r="AA4" s="27">
        <v>0</v>
      </c>
      <c r="AB4" s="27">
        <v>9.6</v>
      </c>
      <c r="AC4" s="26">
        <v>0</v>
      </c>
      <c r="AD4" s="27">
        <v>9.3000000000000007</v>
      </c>
      <c r="AE4" s="27">
        <v>0.3</v>
      </c>
      <c r="AF4" s="27">
        <v>0</v>
      </c>
      <c r="AG4" s="27">
        <v>0</v>
      </c>
      <c r="AH4" s="27">
        <v>0</v>
      </c>
      <c r="AI4" s="4">
        <f t="shared" si="0"/>
        <v>199.10000000000002</v>
      </c>
      <c r="AJ4" s="23">
        <f t="shared" si="1"/>
        <v>16.56908665105388</v>
      </c>
      <c r="AK4" s="16" t="s">
        <v>57</v>
      </c>
      <c r="AL4" s="27">
        <v>634</v>
      </c>
      <c r="AM4" s="28" t="s">
        <v>122</v>
      </c>
      <c r="AN4" s="28" t="s">
        <v>2</v>
      </c>
      <c r="AO4" s="27">
        <v>199.1</v>
      </c>
    </row>
    <row r="5" spans="1:41" ht="30">
      <c r="A5" s="3">
        <v>4</v>
      </c>
      <c r="B5" s="2" t="s">
        <v>3</v>
      </c>
      <c r="C5" s="4">
        <v>191.6</v>
      </c>
      <c r="D5" s="27">
        <v>0</v>
      </c>
      <c r="E5" s="27">
        <v>9.8000000000000007</v>
      </c>
      <c r="F5" s="27">
        <v>3.5</v>
      </c>
      <c r="G5" s="27">
        <v>6.2</v>
      </c>
      <c r="H5" s="27">
        <v>0</v>
      </c>
      <c r="I5" s="27">
        <v>40.6</v>
      </c>
      <c r="J5" s="27">
        <v>15.8</v>
      </c>
      <c r="K5" s="27">
        <v>27.7</v>
      </c>
      <c r="L5" s="27">
        <v>3.1</v>
      </c>
      <c r="M5" s="27">
        <v>19.100000000000001</v>
      </c>
      <c r="N5" s="27">
        <v>1.8</v>
      </c>
      <c r="O5" s="27">
        <v>19.5</v>
      </c>
      <c r="P5" s="26">
        <v>8.6999999999999993</v>
      </c>
      <c r="Q5" s="27">
        <v>0.9</v>
      </c>
      <c r="R5" s="27">
        <v>24.8</v>
      </c>
      <c r="S5" s="27">
        <v>2.2999999999999998</v>
      </c>
      <c r="T5" s="27">
        <v>12.4</v>
      </c>
      <c r="U5" s="27">
        <v>3.6</v>
      </c>
      <c r="V5" s="27">
        <v>0</v>
      </c>
      <c r="W5" s="27">
        <v>0</v>
      </c>
      <c r="X5" s="27">
        <v>0.3</v>
      </c>
      <c r="Y5" s="27">
        <v>0</v>
      </c>
      <c r="Z5" s="27">
        <v>0</v>
      </c>
      <c r="AA5" s="27">
        <v>0.1</v>
      </c>
      <c r="AB5" s="27">
        <v>0.3</v>
      </c>
      <c r="AC5" s="26">
        <v>0</v>
      </c>
      <c r="AD5" s="27">
        <v>0</v>
      </c>
      <c r="AE5" s="27">
        <v>0</v>
      </c>
      <c r="AF5" s="27">
        <v>7.9</v>
      </c>
      <c r="AG5" s="27">
        <v>0</v>
      </c>
      <c r="AH5" s="27">
        <v>0</v>
      </c>
      <c r="AI5" s="4">
        <f t="shared" si="0"/>
        <v>208.40000000000006</v>
      </c>
      <c r="AJ5" s="23">
        <f t="shared" si="1"/>
        <v>8.7682672233820824</v>
      </c>
      <c r="AK5" s="16" t="s">
        <v>57</v>
      </c>
      <c r="AL5" s="27">
        <v>645</v>
      </c>
      <c r="AM5" s="28" t="s">
        <v>122</v>
      </c>
      <c r="AN5" s="28" t="s">
        <v>3</v>
      </c>
      <c r="AO5" s="27">
        <v>208.4</v>
      </c>
    </row>
    <row r="6" spans="1:41" ht="30">
      <c r="A6" s="3">
        <v>5</v>
      </c>
      <c r="B6" s="2" t="s">
        <v>4</v>
      </c>
      <c r="C6" s="4">
        <v>214</v>
      </c>
      <c r="D6" s="27">
        <v>13.6</v>
      </c>
      <c r="E6" s="27">
        <v>0.4</v>
      </c>
      <c r="F6" s="27">
        <v>25.8</v>
      </c>
      <c r="G6" s="27">
        <v>1.5</v>
      </c>
      <c r="H6" s="27">
        <v>0.1</v>
      </c>
      <c r="I6" s="27">
        <v>25.6</v>
      </c>
      <c r="J6" s="27">
        <v>10.7</v>
      </c>
      <c r="K6" s="27">
        <v>36.9</v>
      </c>
      <c r="L6" s="27">
        <v>2.4</v>
      </c>
      <c r="M6" s="27">
        <v>7.7</v>
      </c>
      <c r="N6" s="27">
        <v>14.7</v>
      </c>
      <c r="O6" s="27">
        <v>34.200000000000003</v>
      </c>
      <c r="P6" s="26">
        <v>3.9</v>
      </c>
      <c r="Q6" s="27">
        <v>0.6</v>
      </c>
      <c r="R6" s="27">
        <v>28.3</v>
      </c>
      <c r="S6" s="27">
        <v>5.3</v>
      </c>
      <c r="T6" s="27">
        <v>3.3</v>
      </c>
      <c r="U6" s="27">
        <v>0.9</v>
      </c>
      <c r="V6" s="27">
        <v>0</v>
      </c>
      <c r="W6" s="27">
        <v>1.7</v>
      </c>
      <c r="X6" s="27">
        <v>1.5</v>
      </c>
      <c r="Y6" s="27">
        <v>0</v>
      </c>
      <c r="Z6" s="27">
        <v>0</v>
      </c>
      <c r="AA6" s="27">
        <v>0.4</v>
      </c>
      <c r="AB6" s="27">
        <v>0.3</v>
      </c>
      <c r="AC6" s="26">
        <v>0</v>
      </c>
      <c r="AD6" s="27">
        <v>0</v>
      </c>
      <c r="AE6" s="27">
        <v>0</v>
      </c>
      <c r="AF6" s="27">
        <v>7</v>
      </c>
      <c r="AG6" s="27">
        <v>0</v>
      </c>
      <c r="AH6" s="27">
        <v>0</v>
      </c>
      <c r="AI6" s="4">
        <f t="shared" si="0"/>
        <v>226.80000000000007</v>
      </c>
      <c r="AJ6" s="23">
        <f t="shared" si="1"/>
        <v>5.9813084112149824</v>
      </c>
      <c r="AK6" s="16" t="s">
        <v>57</v>
      </c>
      <c r="AL6" s="27">
        <v>626</v>
      </c>
      <c r="AM6" s="28" t="s">
        <v>122</v>
      </c>
      <c r="AN6" s="28" t="s">
        <v>4</v>
      </c>
      <c r="AO6" s="27">
        <v>226.8</v>
      </c>
    </row>
    <row r="7" spans="1:41" ht="30">
      <c r="A7" s="3">
        <v>6</v>
      </c>
      <c r="B7" s="2" t="s">
        <v>5</v>
      </c>
      <c r="C7" s="4">
        <v>230.5</v>
      </c>
      <c r="D7" s="27">
        <v>1.6</v>
      </c>
      <c r="E7" s="27">
        <v>0</v>
      </c>
      <c r="F7" s="27">
        <v>37.4</v>
      </c>
      <c r="G7" s="27">
        <v>0</v>
      </c>
      <c r="H7" s="27">
        <v>0</v>
      </c>
      <c r="I7" s="27">
        <v>37.4</v>
      </c>
      <c r="J7" s="27">
        <v>41.5</v>
      </c>
      <c r="K7" s="27">
        <v>26.7</v>
      </c>
      <c r="L7" s="27">
        <v>3.2</v>
      </c>
      <c r="M7" s="27">
        <v>28.3</v>
      </c>
      <c r="N7" s="27">
        <v>0.3</v>
      </c>
      <c r="O7" s="27">
        <v>13.7</v>
      </c>
      <c r="P7" s="26">
        <v>0.9</v>
      </c>
      <c r="Q7" s="27">
        <v>0</v>
      </c>
      <c r="R7" s="27">
        <v>9.5</v>
      </c>
      <c r="S7" s="27">
        <v>1.1000000000000001</v>
      </c>
      <c r="T7" s="27">
        <v>0</v>
      </c>
      <c r="U7" s="27">
        <v>0</v>
      </c>
      <c r="V7" s="27">
        <v>0.4</v>
      </c>
      <c r="W7" s="27">
        <v>0.2</v>
      </c>
      <c r="X7" s="27">
        <v>9</v>
      </c>
      <c r="Y7" s="27">
        <v>0.1</v>
      </c>
      <c r="Z7" s="27">
        <v>0</v>
      </c>
      <c r="AA7" s="27">
        <v>0.3</v>
      </c>
      <c r="AB7" s="27">
        <v>0.3</v>
      </c>
      <c r="AC7" s="26">
        <v>0</v>
      </c>
      <c r="AD7" s="27">
        <v>0.1</v>
      </c>
      <c r="AE7" s="27">
        <v>0</v>
      </c>
      <c r="AF7" s="27">
        <v>0.1</v>
      </c>
      <c r="AG7" s="27">
        <v>0</v>
      </c>
      <c r="AH7" s="27">
        <v>0</v>
      </c>
      <c r="AI7" s="4">
        <f t="shared" si="0"/>
        <v>212.1</v>
      </c>
      <c r="AJ7" s="23">
        <f t="shared" si="1"/>
        <v>-7.9826464208242953</v>
      </c>
      <c r="AK7" s="16" t="s">
        <v>57</v>
      </c>
      <c r="AL7" s="27">
        <v>632</v>
      </c>
      <c r="AM7" s="28" t="s">
        <v>122</v>
      </c>
      <c r="AN7" s="28" t="s">
        <v>5</v>
      </c>
      <c r="AO7" s="27">
        <v>212.1</v>
      </c>
    </row>
    <row r="8" spans="1:41" ht="30">
      <c r="A8" s="3">
        <v>7</v>
      </c>
      <c r="B8" s="2" t="s">
        <v>6</v>
      </c>
      <c r="C8" s="4">
        <v>205.2</v>
      </c>
      <c r="D8" s="27">
        <v>5.4</v>
      </c>
      <c r="E8" s="27">
        <v>0.1</v>
      </c>
      <c r="F8" s="27">
        <v>0.3</v>
      </c>
      <c r="G8" s="27">
        <v>0</v>
      </c>
      <c r="H8" s="27">
        <v>0</v>
      </c>
      <c r="I8" s="27">
        <v>10.4</v>
      </c>
      <c r="J8" s="27">
        <v>10.5</v>
      </c>
      <c r="K8" s="27">
        <v>16.899999999999999</v>
      </c>
      <c r="L8" s="27">
        <v>29.1</v>
      </c>
      <c r="M8" s="27">
        <v>4.0999999999999996</v>
      </c>
      <c r="N8" s="27">
        <v>15.6</v>
      </c>
      <c r="O8" s="27">
        <v>41.7</v>
      </c>
      <c r="P8" s="26">
        <v>9.9</v>
      </c>
      <c r="Q8" s="27">
        <v>0.2</v>
      </c>
      <c r="R8" s="27">
        <v>8.9</v>
      </c>
      <c r="S8" s="27">
        <v>4.9000000000000004</v>
      </c>
      <c r="T8" s="27">
        <v>2</v>
      </c>
      <c r="U8" s="27">
        <v>0.3</v>
      </c>
      <c r="V8" s="27">
        <v>0</v>
      </c>
      <c r="W8" s="27">
        <v>0</v>
      </c>
      <c r="X8" s="27">
        <v>0.4</v>
      </c>
      <c r="Y8" s="27">
        <v>0</v>
      </c>
      <c r="Z8" s="27">
        <v>0</v>
      </c>
      <c r="AA8" s="27">
        <v>0</v>
      </c>
      <c r="AB8" s="27">
        <v>0</v>
      </c>
      <c r="AC8" s="26">
        <v>0.2</v>
      </c>
      <c r="AD8" s="27">
        <v>0.1</v>
      </c>
      <c r="AE8" s="27">
        <v>0</v>
      </c>
      <c r="AF8" s="27">
        <v>0</v>
      </c>
      <c r="AG8" s="27">
        <v>0</v>
      </c>
      <c r="AH8" s="27">
        <v>0</v>
      </c>
      <c r="AI8" s="4">
        <f t="shared" si="0"/>
        <v>160.99999999999997</v>
      </c>
      <c r="AJ8" s="23">
        <f t="shared" si="1"/>
        <v>-21.53996101364524</v>
      </c>
      <c r="AK8" s="16" t="s">
        <v>81</v>
      </c>
      <c r="AL8" s="27">
        <v>605</v>
      </c>
      <c r="AM8" s="28" t="s">
        <v>122</v>
      </c>
      <c r="AN8" s="28" t="s">
        <v>6</v>
      </c>
      <c r="AO8" s="27">
        <v>161</v>
      </c>
    </row>
    <row r="9" spans="1:41">
      <c r="A9" s="3">
        <v>8</v>
      </c>
      <c r="B9" s="2" t="s">
        <v>7</v>
      </c>
      <c r="C9" s="4">
        <v>260.39999999999998</v>
      </c>
      <c r="D9" s="27">
        <v>2.2999999999999998</v>
      </c>
      <c r="E9" s="27">
        <v>0</v>
      </c>
      <c r="F9" s="27">
        <v>8.6</v>
      </c>
      <c r="G9" s="27">
        <v>0.3</v>
      </c>
      <c r="H9" s="27">
        <v>0.4</v>
      </c>
      <c r="I9" s="27">
        <v>9.3000000000000007</v>
      </c>
      <c r="J9" s="27">
        <v>2.4</v>
      </c>
      <c r="K9" s="27">
        <v>45.7</v>
      </c>
      <c r="L9" s="27">
        <v>8.3000000000000007</v>
      </c>
      <c r="M9" s="27">
        <v>6.8</v>
      </c>
      <c r="N9" s="27">
        <v>2.8</v>
      </c>
      <c r="O9" s="27">
        <v>46.5</v>
      </c>
      <c r="P9" s="26">
        <v>10.3</v>
      </c>
      <c r="Q9" s="27">
        <v>15.6</v>
      </c>
      <c r="R9" s="27">
        <v>53.8</v>
      </c>
      <c r="S9" s="27">
        <v>2.8</v>
      </c>
      <c r="T9" s="27">
        <v>6.8</v>
      </c>
      <c r="U9" s="27">
        <v>1.7</v>
      </c>
      <c r="V9" s="27">
        <v>0</v>
      </c>
      <c r="W9" s="27">
        <v>3.4</v>
      </c>
      <c r="X9" s="27">
        <v>6.7</v>
      </c>
      <c r="Y9" s="27">
        <v>0.1</v>
      </c>
      <c r="Z9" s="27">
        <v>0</v>
      </c>
      <c r="AA9" s="27">
        <v>0.7</v>
      </c>
      <c r="AB9" s="27">
        <v>0.4</v>
      </c>
      <c r="AC9" s="26">
        <v>0</v>
      </c>
      <c r="AD9" s="27">
        <v>0.3</v>
      </c>
      <c r="AE9" s="27">
        <v>7.2</v>
      </c>
      <c r="AF9" s="27">
        <v>0.1</v>
      </c>
      <c r="AG9" s="27">
        <v>0</v>
      </c>
      <c r="AH9" s="27">
        <v>0</v>
      </c>
      <c r="AI9" s="4">
        <f t="shared" si="0"/>
        <v>243.29999999999995</v>
      </c>
      <c r="AJ9" s="23">
        <f t="shared" si="1"/>
        <v>-6.5668202764977082</v>
      </c>
      <c r="AK9" s="16" t="s">
        <v>57</v>
      </c>
      <c r="AL9" s="27">
        <v>624</v>
      </c>
      <c r="AM9" s="28" t="s">
        <v>122</v>
      </c>
      <c r="AN9" s="28" t="s">
        <v>7</v>
      </c>
      <c r="AO9" s="27">
        <v>243.3</v>
      </c>
    </row>
    <row r="10" spans="1:41" ht="30">
      <c r="A10" s="3">
        <v>9</v>
      </c>
      <c r="B10" s="2" t="s">
        <v>8</v>
      </c>
      <c r="C10" s="4">
        <v>230.5</v>
      </c>
      <c r="D10" s="27">
        <v>0.1</v>
      </c>
      <c r="E10" s="27">
        <v>0.1</v>
      </c>
      <c r="F10" s="27">
        <v>11</v>
      </c>
      <c r="G10" s="27">
        <v>0</v>
      </c>
      <c r="H10" s="27">
        <v>0.1</v>
      </c>
      <c r="I10" s="27">
        <v>10.6</v>
      </c>
      <c r="J10" s="27">
        <v>2.4</v>
      </c>
      <c r="K10" s="27">
        <v>36.5</v>
      </c>
      <c r="L10" s="27">
        <v>6.9</v>
      </c>
      <c r="M10" s="27">
        <v>28.7</v>
      </c>
      <c r="N10" s="27">
        <v>9.3000000000000007</v>
      </c>
      <c r="O10" s="27">
        <v>27.8</v>
      </c>
      <c r="P10" s="26">
        <v>0.9</v>
      </c>
      <c r="Q10" s="27">
        <v>0.7</v>
      </c>
      <c r="R10" s="27">
        <v>25.2</v>
      </c>
      <c r="S10" s="27">
        <v>2.6</v>
      </c>
      <c r="T10" s="27">
        <v>1.1000000000000001</v>
      </c>
      <c r="U10" s="27">
        <v>0.1</v>
      </c>
      <c r="V10" s="27">
        <v>0</v>
      </c>
      <c r="W10" s="27">
        <v>0</v>
      </c>
      <c r="X10" s="27">
        <v>2.7</v>
      </c>
      <c r="Y10" s="27">
        <v>0</v>
      </c>
      <c r="Z10" s="27">
        <v>0</v>
      </c>
      <c r="AA10" s="27">
        <v>0</v>
      </c>
      <c r="AB10" s="27">
        <v>0</v>
      </c>
      <c r="AC10" s="26">
        <v>0.3</v>
      </c>
      <c r="AD10" s="27">
        <v>0</v>
      </c>
      <c r="AE10" s="27">
        <v>0.2</v>
      </c>
      <c r="AF10" s="27">
        <v>2.5</v>
      </c>
      <c r="AG10" s="27">
        <v>0</v>
      </c>
      <c r="AH10" s="27">
        <v>0</v>
      </c>
      <c r="AI10" s="4">
        <f t="shared" si="0"/>
        <v>169.79999999999995</v>
      </c>
      <c r="AJ10" s="23">
        <f t="shared" si="1"/>
        <v>-26.334056399132351</v>
      </c>
      <c r="AK10" s="16" t="s">
        <v>81</v>
      </c>
      <c r="AL10" s="27">
        <v>609</v>
      </c>
      <c r="AM10" s="28" t="s">
        <v>122</v>
      </c>
      <c r="AN10" s="28" t="s">
        <v>8</v>
      </c>
      <c r="AO10" s="27">
        <v>169.8</v>
      </c>
    </row>
    <row r="11" spans="1:41" ht="30">
      <c r="A11" s="3">
        <v>10</v>
      </c>
      <c r="B11" s="2" t="s">
        <v>9</v>
      </c>
      <c r="C11" s="4">
        <v>252.7</v>
      </c>
      <c r="D11" s="27">
        <v>0.5</v>
      </c>
      <c r="E11" s="27">
        <v>0.4</v>
      </c>
      <c r="F11" s="27">
        <v>6.6</v>
      </c>
      <c r="G11" s="27">
        <v>0.2</v>
      </c>
      <c r="H11" s="27">
        <v>0</v>
      </c>
      <c r="I11" s="27">
        <v>3.1</v>
      </c>
      <c r="J11" s="27">
        <v>7.4</v>
      </c>
      <c r="K11" s="27">
        <v>73.099999999999994</v>
      </c>
      <c r="L11" s="27">
        <v>7</v>
      </c>
      <c r="M11" s="27">
        <v>8.8000000000000007</v>
      </c>
      <c r="N11" s="27">
        <v>3.5</v>
      </c>
      <c r="O11" s="27">
        <v>30.5</v>
      </c>
      <c r="P11" s="26">
        <v>3.8</v>
      </c>
      <c r="Q11" s="27">
        <v>0.4</v>
      </c>
      <c r="R11" s="27">
        <v>34</v>
      </c>
      <c r="S11" s="27">
        <v>3.5</v>
      </c>
      <c r="T11" s="27">
        <v>1.4</v>
      </c>
      <c r="U11" s="27">
        <v>0.3</v>
      </c>
      <c r="V11" s="27">
        <v>0</v>
      </c>
      <c r="W11" s="27">
        <v>3.1</v>
      </c>
      <c r="X11" s="27">
        <v>6.9</v>
      </c>
      <c r="Y11" s="27">
        <v>0</v>
      </c>
      <c r="Z11" s="27">
        <v>0</v>
      </c>
      <c r="AA11" s="27">
        <v>0</v>
      </c>
      <c r="AB11" s="27">
        <v>0</v>
      </c>
      <c r="AC11" s="26">
        <v>0</v>
      </c>
      <c r="AD11" s="27">
        <v>1.7</v>
      </c>
      <c r="AE11" s="27">
        <v>0.6</v>
      </c>
      <c r="AF11" s="27">
        <v>0.8</v>
      </c>
      <c r="AG11" s="27">
        <v>0</v>
      </c>
      <c r="AH11" s="27">
        <v>0</v>
      </c>
      <c r="AI11" s="4">
        <f t="shared" si="0"/>
        <v>197.60000000000002</v>
      </c>
      <c r="AJ11" s="23">
        <f t="shared" si="1"/>
        <v>-21.804511278195477</v>
      </c>
      <c r="AK11" s="16" t="s">
        <v>81</v>
      </c>
      <c r="AL11" s="27">
        <v>612</v>
      </c>
      <c r="AM11" s="28" t="s">
        <v>122</v>
      </c>
      <c r="AN11" s="28" t="s">
        <v>9</v>
      </c>
      <c r="AO11" s="27">
        <v>197.6</v>
      </c>
    </row>
    <row r="12" spans="1:41" ht="30">
      <c r="A12" s="3">
        <v>11</v>
      </c>
      <c r="B12" s="2" t="s">
        <v>10</v>
      </c>
      <c r="C12" s="4">
        <v>189</v>
      </c>
      <c r="D12" s="27">
        <v>31.1</v>
      </c>
      <c r="E12" s="27">
        <v>0</v>
      </c>
      <c r="F12" s="27">
        <v>1.3</v>
      </c>
      <c r="G12" s="27">
        <v>0.3</v>
      </c>
      <c r="H12" s="27">
        <v>0.1</v>
      </c>
      <c r="I12" s="27">
        <v>8.6999999999999993</v>
      </c>
      <c r="J12" s="27">
        <v>3.6</v>
      </c>
      <c r="K12" s="27">
        <v>33.6</v>
      </c>
      <c r="L12" s="27">
        <v>13.2</v>
      </c>
      <c r="M12" s="27">
        <v>10</v>
      </c>
      <c r="N12" s="27">
        <v>8.9</v>
      </c>
      <c r="O12" s="27">
        <v>49.6</v>
      </c>
      <c r="P12" s="26">
        <v>8.1999999999999993</v>
      </c>
      <c r="Q12" s="27">
        <v>1.4</v>
      </c>
      <c r="R12" s="27">
        <v>41.9</v>
      </c>
      <c r="S12" s="27">
        <v>9.1</v>
      </c>
      <c r="T12" s="27">
        <v>2.7</v>
      </c>
      <c r="U12" s="27">
        <v>1.8</v>
      </c>
      <c r="V12" s="27">
        <v>0</v>
      </c>
      <c r="W12" s="27">
        <v>0</v>
      </c>
      <c r="X12" s="27">
        <v>5.7</v>
      </c>
      <c r="Y12" s="27">
        <v>0</v>
      </c>
      <c r="Z12" s="27">
        <v>0</v>
      </c>
      <c r="AA12" s="27">
        <v>0</v>
      </c>
      <c r="AB12" s="27">
        <v>0</v>
      </c>
      <c r="AC12" s="26">
        <v>0</v>
      </c>
      <c r="AD12" s="27">
        <v>0</v>
      </c>
      <c r="AE12" s="27">
        <v>0.2</v>
      </c>
      <c r="AF12" s="27">
        <v>3.9</v>
      </c>
      <c r="AG12" s="27">
        <v>0</v>
      </c>
      <c r="AH12" s="27">
        <v>0</v>
      </c>
      <c r="AI12" s="4">
        <f t="shared" si="0"/>
        <v>235.29999999999998</v>
      </c>
      <c r="AJ12" s="23">
        <f t="shared" si="1"/>
        <v>24.497354497354479</v>
      </c>
      <c r="AK12" s="16" t="s">
        <v>144</v>
      </c>
      <c r="AL12" s="27">
        <v>621</v>
      </c>
      <c r="AM12" s="28" t="s">
        <v>122</v>
      </c>
      <c r="AN12" s="28" t="s">
        <v>10</v>
      </c>
      <c r="AO12" s="27">
        <v>235.3</v>
      </c>
    </row>
    <row r="13" spans="1:41" ht="30">
      <c r="A13" s="3">
        <v>12</v>
      </c>
      <c r="B13" s="2" t="s">
        <v>11</v>
      </c>
      <c r="C13" s="4">
        <v>205.2</v>
      </c>
      <c r="D13" s="27">
        <v>20.5</v>
      </c>
      <c r="E13" s="27">
        <v>0.5</v>
      </c>
      <c r="F13" s="27">
        <v>45.3</v>
      </c>
      <c r="G13" s="27">
        <v>0</v>
      </c>
      <c r="H13" s="27">
        <v>0</v>
      </c>
      <c r="I13" s="27">
        <v>12.3</v>
      </c>
      <c r="J13" s="27">
        <v>11.7</v>
      </c>
      <c r="K13" s="27">
        <v>7.3</v>
      </c>
      <c r="L13" s="27">
        <v>1.1000000000000001</v>
      </c>
      <c r="M13" s="27">
        <v>6.7</v>
      </c>
      <c r="N13" s="27">
        <v>0.8</v>
      </c>
      <c r="O13" s="27">
        <v>13.7</v>
      </c>
      <c r="P13" s="26">
        <v>1.8</v>
      </c>
      <c r="Q13" s="27">
        <v>0.1</v>
      </c>
      <c r="R13" s="27">
        <v>10.8</v>
      </c>
      <c r="S13" s="27">
        <v>1.1000000000000001</v>
      </c>
      <c r="T13" s="27">
        <v>0.5</v>
      </c>
      <c r="U13" s="27">
        <v>0</v>
      </c>
      <c r="V13" s="27">
        <v>0</v>
      </c>
      <c r="W13" s="27">
        <v>0</v>
      </c>
      <c r="X13" s="27">
        <v>10.7</v>
      </c>
      <c r="Y13" s="27">
        <v>0</v>
      </c>
      <c r="Z13" s="27">
        <v>0</v>
      </c>
      <c r="AA13" s="27">
        <v>0.6</v>
      </c>
      <c r="AB13" s="27">
        <v>0.2</v>
      </c>
      <c r="AC13" s="26">
        <v>0</v>
      </c>
      <c r="AD13" s="27">
        <v>0.3</v>
      </c>
      <c r="AE13" s="27">
        <v>0.8</v>
      </c>
      <c r="AF13" s="27">
        <v>0.1</v>
      </c>
      <c r="AG13" s="27">
        <v>0</v>
      </c>
      <c r="AH13" s="27">
        <v>0</v>
      </c>
      <c r="AI13" s="4">
        <f t="shared" si="0"/>
        <v>146.89999999999998</v>
      </c>
      <c r="AJ13" s="23">
        <f t="shared" si="1"/>
        <v>-28.411306042885002</v>
      </c>
      <c r="AK13" s="16" t="s">
        <v>81</v>
      </c>
      <c r="AL13" s="27">
        <v>631</v>
      </c>
      <c r="AM13" s="28" t="s">
        <v>122</v>
      </c>
      <c r="AN13" s="28" t="s">
        <v>11</v>
      </c>
      <c r="AO13" s="27">
        <v>146.9</v>
      </c>
    </row>
    <row r="14" spans="1:41">
      <c r="A14" s="3">
        <v>13</v>
      </c>
      <c r="B14" s="2" t="s">
        <v>12</v>
      </c>
      <c r="C14" s="4">
        <v>213.3</v>
      </c>
      <c r="D14" s="27">
        <v>1.4</v>
      </c>
      <c r="E14" s="27">
        <v>0.5</v>
      </c>
      <c r="F14" s="27">
        <v>15.6</v>
      </c>
      <c r="G14" s="27">
        <v>1.6</v>
      </c>
      <c r="H14" s="27">
        <v>0</v>
      </c>
      <c r="I14" s="27">
        <v>20.6</v>
      </c>
      <c r="J14" s="27">
        <v>47.8</v>
      </c>
      <c r="K14" s="27">
        <v>20.8</v>
      </c>
      <c r="L14" s="27">
        <v>3.2</v>
      </c>
      <c r="M14" s="27">
        <v>1.8</v>
      </c>
      <c r="N14" s="27">
        <v>0.6</v>
      </c>
      <c r="O14" s="27">
        <v>24.8</v>
      </c>
      <c r="P14" s="26">
        <v>13.6</v>
      </c>
      <c r="Q14" s="27">
        <v>0.6</v>
      </c>
      <c r="R14" s="27">
        <v>13.8</v>
      </c>
      <c r="S14" s="27">
        <v>3.3</v>
      </c>
      <c r="T14" s="27">
        <v>13.1</v>
      </c>
      <c r="U14" s="27">
        <v>2.7</v>
      </c>
      <c r="V14" s="27">
        <v>0.1</v>
      </c>
      <c r="W14" s="27">
        <v>0</v>
      </c>
      <c r="X14" s="27">
        <v>4.8</v>
      </c>
      <c r="Y14" s="27">
        <v>0</v>
      </c>
      <c r="Z14" s="27">
        <v>0</v>
      </c>
      <c r="AA14" s="27">
        <v>0</v>
      </c>
      <c r="AB14" s="27">
        <v>1.6</v>
      </c>
      <c r="AC14" s="26">
        <v>0</v>
      </c>
      <c r="AD14" s="27">
        <v>0</v>
      </c>
      <c r="AE14" s="27">
        <v>0</v>
      </c>
      <c r="AF14" s="27">
        <v>7.5</v>
      </c>
      <c r="AG14" s="27">
        <v>0</v>
      </c>
      <c r="AH14" s="27">
        <v>0</v>
      </c>
      <c r="AI14" s="4">
        <f t="shared" si="0"/>
        <v>199.79999999999998</v>
      </c>
      <c r="AJ14" s="23">
        <f t="shared" si="1"/>
        <v>-6.3291139240506453</v>
      </c>
      <c r="AK14" s="16" t="s">
        <v>57</v>
      </c>
      <c r="AL14" s="27">
        <v>642</v>
      </c>
      <c r="AM14" s="28" t="s">
        <v>122</v>
      </c>
      <c r="AN14" s="28" t="s">
        <v>12</v>
      </c>
      <c r="AO14" s="27">
        <v>199.8</v>
      </c>
    </row>
    <row r="15" spans="1:41" ht="30">
      <c r="A15" s="3">
        <v>14</v>
      </c>
      <c r="B15" s="2" t="s">
        <v>13</v>
      </c>
      <c r="C15" s="4">
        <v>209.8</v>
      </c>
      <c r="D15" s="27">
        <v>0.3</v>
      </c>
      <c r="E15" s="27">
        <v>0.6</v>
      </c>
      <c r="F15" s="27">
        <v>2.6</v>
      </c>
      <c r="G15" s="27">
        <v>0</v>
      </c>
      <c r="H15" s="27">
        <v>0</v>
      </c>
      <c r="I15" s="27">
        <v>32.6</v>
      </c>
      <c r="J15" s="27">
        <v>13.4</v>
      </c>
      <c r="K15" s="27">
        <v>13.7</v>
      </c>
      <c r="L15" s="27">
        <v>3.4</v>
      </c>
      <c r="M15" s="27">
        <v>6.4</v>
      </c>
      <c r="N15" s="27">
        <v>1.6</v>
      </c>
      <c r="O15" s="27">
        <v>13.9</v>
      </c>
      <c r="P15" s="26">
        <v>3.2</v>
      </c>
      <c r="Q15" s="27">
        <v>1.1000000000000001</v>
      </c>
      <c r="R15" s="27">
        <v>15.4</v>
      </c>
      <c r="S15" s="27">
        <v>2.4</v>
      </c>
      <c r="T15" s="27">
        <v>11.4</v>
      </c>
      <c r="U15" s="27">
        <v>2.2000000000000002</v>
      </c>
      <c r="V15" s="27">
        <v>0</v>
      </c>
      <c r="W15" s="27">
        <v>0</v>
      </c>
      <c r="X15" s="27">
        <v>2.8</v>
      </c>
      <c r="Y15" s="27">
        <v>0</v>
      </c>
      <c r="Z15" s="27">
        <v>0</v>
      </c>
      <c r="AA15" s="27">
        <v>0</v>
      </c>
      <c r="AB15" s="27">
        <v>0</v>
      </c>
      <c r="AC15" s="26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4">
        <f t="shared" si="0"/>
        <v>127.00000000000003</v>
      </c>
      <c r="AJ15" s="23">
        <f t="shared" si="1"/>
        <v>-39.466158245948513</v>
      </c>
      <c r="AK15" s="16" t="s">
        <v>81</v>
      </c>
      <c r="AL15" s="27">
        <v>643</v>
      </c>
      <c r="AM15" s="28" t="s">
        <v>122</v>
      </c>
      <c r="AN15" s="28" t="s">
        <v>13</v>
      </c>
      <c r="AO15" s="27">
        <v>127</v>
      </c>
    </row>
    <row r="16" spans="1:41">
      <c r="A16" s="3">
        <v>15</v>
      </c>
      <c r="B16" s="2" t="s">
        <v>14</v>
      </c>
      <c r="C16" s="4">
        <v>197.9</v>
      </c>
      <c r="D16" s="27">
        <v>45.4</v>
      </c>
      <c r="E16" s="27">
        <v>1</v>
      </c>
      <c r="F16" s="27">
        <v>5.3</v>
      </c>
      <c r="G16" s="27">
        <v>0.1</v>
      </c>
      <c r="H16" s="27">
        <v>0</v>
      </c>
      <c r="I16" s="27">
        <v>23</v>
      </c>
      <c r="J16" s="27">
        <v>19.600000000000001</v>
      </c>
      <c r="K16" s="27">
        <v>9.6</v>
      </c>
      <c r="L16" s="27">
        <v>2.7</v>
      </c>
      <c r="M16" s="27">
        <v>8.8000000000000007</v>
      </c>
      <c r="N16" s="27">
        <v>1.3</v>
      </c>
      <c r="O16" s="27">
        <v>22.8</v>
      </c>
      <c r="P16" s="26">
        <v>3.1</v>
      </c>
      <c r="Q16" s="27">
        <v>0.1</v>
      </c>
      <c r="R16" s="27">
        <v>8.6</v>
      </c>
      <c r="S16" s="27">
        <v>0.8</v>
      </c>
      <c r="T16" s="27">
        <v>2.1</v>
      </c>
      <c r="U16" s="27">
        <v>3.8</v>
      </c>
      <c r="V16" s="27">
        <v>0</v>
      </c>
      <c r="W16" s="27">
        <v>0</v>
      </c>
      <c r="X16" s="27">
        <v>4.7</v>
      </c>
      <c r="Y16" s="27">
        <v>0</v>
      </c>
      <c r="Z16" s="27">
        <v>0</v>
      </c>
      <c r="AA16" s="27">
        <v>0.2</v>
      </c>
      <c r="AB16" s="27">
        <v>0</v>
      </c>
      <c r="AC16" s="26">
        <v>0</v>
      </c>
      <c r="AD16" s="27">
        <v>0.1</v>
      </c>
      <c r="AE16" s="27">
        <v>4.9000000000000004</v>
      </c>
      <c r="AF16" s="27">
        <v>0.4</v>
      </c>
      <c r="AG16" s="27">
        <v>0</v>
      </c>
      <c r="AH16" s="27">
        <v>0</v>
      </c>
      <c r="AI16" s="4">
        <f t="shared" si="0"/>
        <v>168.39999999999998</v>
      </c>
      <c r="AJ16" s="23">
        <f t="shared" si="1"/>
        <v>-14.906518443658427</v>
      </c>
      <c r="AK16" s="16" t="s">
        <v>57</v>
      </c>
      <c r="AL16" s="27">
        <v>638</v>
      </c>
      <c r="AM16" s="28" t="s">
        <v>122</v>
      </c>
      <c r="AN16" s="28" t="s">
        <v>14</v>
      </c>
      <c r="AO16" s="27">
        <v>168.4</v>
      </c>
    </row>
    <row r="17" spans="1:41" ht="15" customHeight="1">
      <c r="A17" s="3">
        <v>16</v>
      </c>
      <c r="B17" s="2" t="s">
        <v>15</v>
      </c>
      <c r="C17" s="4">
        <v>208.3</v>
      </c>
      <c r="D17" s="27">
        <v>3.4</v>
      </c>
      <c r="E17" s="27">
        <v>0.1</v>
      </c>
      <c r="F17" s="27">
        <v>5.5</v>
      </c>
      <c r="G17" s="27">
        <v>0.1</v>
      </c>
      <c r="H17" s="27">
        <v>0</v>
      </c>
      <c r="I17" s="27">
        <v>10.1</v>
      </c>
      <c r="J17" s="27">
        <v>9.6</v>
      </c>
      <c r="K17" s="27">
        <v>22.3</v>
      </c>
      <c r="L17" s="27">
        <v>18.3</v>
      </c>
      <c r="M17" s="27">
        <v>2.8</v>
      </c>
      <c r="N17" s="27">
        <v>8.1999999999999993</v>
      </c>
      <c r="O17" s="27">
        <v>34.1</v>
      </c>
      <c r="P17" s="26">
        <v>5.5</v>
      </c>
      <c r="Q17" s="27">
        <v>0.1</v>
      </c>
      <c r="R17" s="27">
        <v>18.600000000000001</v>
      </c>
      <c r="S17" s="27">
        <v>4.2</v>
      </c>
      <c r="T17" s="27">
        <v>2.2000000000000002</v>
      </c>
      <c r="U17" s="27">
        <v>0.2</v>
      </c>
      <c r="V17" s="27">
        <v>0</v>
      </c>
      <c r="W17" s="27">
        <v>0.1</v>
      </c>
      <c r="X17" s="27">
        <v>1.1000000000000001</v>
      </c>
      <c r="Y17" s="27">
        <v>0</v>
      </c>
      <c r="Z17" s="27">
        <v>0</v>
      </c>
      <c r="AA17" s="27">
        <v>0.3</v>
      </c>
      <c r="AB17" s="27">
        <v>0.1</v>
      </c>
      <c r="AC17" s="26">
        <v>0</v>
      </c>
      <c r="AD17" s="27">
        <v>0</v>
      </c>
      <c r="AE17" s="27">
        <v>0</v>
      </c>
      <c r="AF17" s="27">
        <v>1.1000000000000001</v>
      </c>
      <c r="AG17" s="27">
        <v>0</v>
      </c>
      <c r="AH17" s="27">
        <v>0</v>
      </c>
      <c r="AI17" s="4">
        <f t="shared" si="0"/>
        <v>147.99999999999994</v>
      </c>
      <c r="AJ17" s="23">
        <f t="shared" si="1"/>
        <v>-28.948631781085012</v>
      </c>
      <c r="AK17" s="16" t="s">
        <v>81</v>
      </c>
      <c r="AL17" s="27">
        <v>608</v>
      </c>
      <c r="AM17" s="28" t="s">
        <v>122</v>
      </c>
      <c r="AN17" s="28" t="s">
        <v>15</v>
      </c>
      <c r="AO17" s="27">
        <v>148</v>
      </c>
    </row>
    <row r="18" spans="1:41" ht="15" customHeight="1">
      <c r="A18" s="3">
        <v>17</v>
      </c>
      <c r="B18" s="2" t="s">
        <v>16</v>
      </c>
      <c r="C18" s="4">
        <v>219.3</v>
      </c>
      <c r="D18" s="27">
        <v>1</v>
      </c>
      <c r="E18" s="27">
        <v>0</v>
      </c>
      <c r="F18" s="27">
        <v>0.7</v>
      </c>
      <c r="G18" s="27">
        <v>0</v>
      </c>
      <c r="H18" s="27">
        <v>0.3</v>
      </c>
      <c r="I18" s="27">
        <v>2.7</v>
      </c>
      <c r="J18" s="27">
        <v>4.7</v>
      </c>
      <c r="K18" s="27">
        <v>14.6</v>
      </c>
      <c r="L18" s="27">
        <v>11.6</v>
      </c>
      <c r="M18" s="27">
        <v>7.6</v>
      </c>
      <c r="N18" s="27">
        <v>1.9</v>
      </c>
      <c r="O18" s="27">
        <v>30.7</v>
      </c>
      <c r="P18" s="26">
        <v>8.4</v>
      </c>
      <c r="Q18" s="27">
        <v>0</v>
      </c>
      <c r="R18" s="27">
        <v>7.9</v>
      </c>
      <c r="S18" s="27">
        <v>4.5999999999999996</v>
      </c>
      <c r="T18" s="27">
        <v>0.2</v>
      </c>
      <c r="U18" s="27">
        <v>0.3</v>
      </c>
      <c r="V18" s="27">
        <v>0</v>
      </c>
      <c r="W18" s="27">
        <v>0.9</v>
      </c>
      <c r="X18" s="27">
        <v>3.9</v>
      </c>
      <c r="Y18" s="27">
        <v>0.1</v>
      </c>
      <c r="Z18" s="27">
        <v>0</v>
      </c>
      <c r="AA18" s="27">
        <v>0</v>
      </c>
      <c r="AB18" s="27">
        <v>0</v>
      </c>
      <c r="AC18" s="26">
        <v>0.8</v>
      </c>
      <c r="AD18" s="27">
        <v>0</v>
      </c>
      <c r="AE18" s="27">
        <v>0</v>
      </c>
      <c r="AF18" s="27">
        <v>1.8</v>
      </c>
      <c r="AG18" s="27">
        <v>0</v>
      </c>
      <c r="AH18" s="27">
        <v>0</v>
      </c>
      <c r="AI18" s="4">
        <f t="shared" si="0"/>
        <v>104.7</v>
      </c>
      <c r="AJ18" s="23">
        <f t="shared" si="1"/>
        <v>-52.257181942544463</v>
      </c>
      <c r="AK18" s="16" t="s">
        <v>81</v>
      </c>
      <c r="AL18" s="27">
        <v>601</v>
      </c>
      <c r="AM18" s="28" t="s">
        <v>122</v>
      </c>
      <c r="AN18" s="28" t="s">
        <v>16</v>
      </c>
      <c r="AO18" s="27">
        <v>104.7</v>
      </c>
    </row>
    <row r="19" spans="1:41">
      <c r="A19" s="3">
        <v>18</v>
      </c>
      <c r="B19" s="2" t="s">
        <v>17</v>
      </c>
      <c r="C19" s="4">
        <v>154.80000000000001</v>
      </c>
      <c r="D19" s="27">
        <v>5.6</v>
      </c>
      <c r="E19" s="27">
        <v>1</v>
      </c>
      <c r="F19" s="27">
        <v>44.5</v>
      </c>
      <c r="G19" s="27">
        <v>3.6</v>
      </c>
      <c r="H19" s="27">
        <v>0</v>
      </c>
      <c r="I19" s="27">
        <v>38.799999999999997</v>
      </c>
      <c r="J19" s="27">
        <v>4</v>
      </c>
      <c r="K19" s="27">
        <v>49.3</v>
      </c>
      <c r="L19" s="27">
        <v>11.1</v>
      </c>
      <c r="M19" s="27">
        <v>7.2</v>
      </c>
      <c r="N19" s="27">
        <v>5</v>
      </c>
      <c r="O19" s="27">
        <v>32.9</v>
      </c>
      <c r="P19" s="26">
        <v>2.4</v>
      </c>
      <c r="Q19" s="27">
        <v>0</v>
      </c>
      <c r="R19" s="27">
        <v>29.6</v>
      </c>
      <c r="S19" s="27">
        <v>2.2000000000000002</v>
      </c>
      <c r="T19" s="27">
        <v>0.5</v>
      </c>
      <c r="U19" s="27">
        <v>2.2000000000000002</v>
      </c>
      <c r="V19" s="27">
        <v>0</v>
      </c>
      <c r="W19" s="27">
        <v>0.3</v>
      </c>
      <c r="X19" s="27">
        <v>0.4</v>
      </c>
      <c r="Y19" s="27">
        <v>0</v>
      </c>
      <c r="Z19" s="27">
        <v>0</v>
      </c>
      <c r="AA19" s="27">
        <v>1.8</v>
      </c>
      <c r="AB19" s="27">
        <v>0</v>
      </c>
      <c r="AC19" s="26">
        <v>0</v>
      </c>
      <c r="AD19" s="27">
        <v>0</v>
      </c>
      <c r="AE19" s="27">
        <v>0</v>
      </c>
      <c r="AF19" s="27">
        <v>3.1</v>
      </c>
      <c r="AG19" s="27">
        <v>0</v>
      </c>
      <c r="AH19" s="27">
        <v>0</v>
      </c>
      <c r="AI19" s="4">
        <f t="shared" si="0"/>
        <v>245.5</v>
      </c>
      <c r="AJ19" s="23">
        <f t="shared" si="1"/>
        <v>58.59173126614985</v>
      </c>
      <c r="AK19" s="16" t="s">
        <v>81</v>
      </c>
      <c r="AL19" s="27">
        <v>648</v>
      </c>
      <c r="AM19" s="28" t="s">
        <v>122</v>
      </c>
      <c r="AN19" s="28" t="s">
        <v>17</v>
      </c>
      <c r="AO19" s="27">
        <v>245.5</v>
      </c>
    </row>
    <row r="20" spans="1:41">
      <c r="A20" s="3">
        <v>19</v>
      </c>
      <c r="B20" s="2" t="s">
        <v>18</v>
      </c>
      <c r="C20" s="4">
        <v>186.4</v>
      </c>
      <c r="D20" s="27">
        <v>2.4</v>
      </c>
      <c r="E20" s="27">
        <v>4</v>
      </c>
      <c r="F20" s="27">
        <v>52.3</v>
      </c>
      <c r="G20" s="27">
        <v>7.6</v>
      </c>
      <c r="H20" s="27">
        <v>0.1</v>
      </c>
      <c r="I20" s="27">
        <v>44.7</v>
      </c>
      <c r="J20" s="27">
        <v>5.8</v>
      </c>
      <c r="K20" s="27">
        <v>62.6</v>
      </c>
      <c r="L20" s="27">
        <v>1.2</v>
      </c>
      <c r="M20" s="27">
        <v>12.7</v>
      </c>
      <c r="N20" s="27">
        <v>8.3000000000000007</v>
      </c>
      <c r="O20" s="27">
        <v>28.9</v>
      </c>
      <c r="P20" s="26">
        <v>3.7</v>
      </c>
      <c r="Q20" s="27">
        <v>0.1</v>
      </c>
      <c r="R20" s="27">
        <v>30.3</v>
      </c>
      <c r="S20" s="27">
        <v>5.9</v>
      </c>
      <c r="T20" s="27">
        <v>0.9</v>
      </c>
      <c r="U20" s="27">
        <v>3</v>
      </c>
      <c r="V20" s="27">
        <v>0</v>
      </c>
      <c r="W20" s="27">
        <v>0.3</v>
      </c>
      <c r="X20" s="27">
        <v>0</v>
      </c>
      <c r="Y20" s="27">
        <v>0</v>
      </c>
      <c r="Z20" s="27">
        <v>0</v>
      </c>
      <c r="AA20" s="27">
        <v>0.4</v>
      </c>
      <c r="AB20" s="27">
        <v>0</v>
      </c>
      <c r="AC20" s="26">
        <v>0</v>
      </c>
      <c r="AD20" s="27">
        <v>0</v>
      </c>
      <c r="AE20" s="27">
        <v>0</v>
      </c>
      <c r="AF20" s="27">
        <v>19.100000000000001</v>
      </c>
      <c r="AG20" s="27">
        <v>0</v>
      </c>
      <c r="AH20" s="27">
        <v>0</v>
      </c>
      <c r="AI20" s="4">
        <f t="shared" si="0"/>
        <v>294.29999999999995</v>
      </c>
      <c r="AJ20" s="23">
        <f t="shared" si="1"/>
        <v>57.886266094420591</v>
      </c>
      <c r="AK20" s="16" t="s">
        <v>144</v>
      </c>
      <c r="AL20" s="27">
        <v>649</v>
      </c>
      <c r="AM20" s="28" t="s">
        <v>122</v>
      </c>
      <c r="AN20" s="28" t="s">
        <v>18</v>
      </c>
      <c r="AO20" s="27">
        <v>294.3</v>
      </c>
    </row>
    <row r="21" spans="1:41" ht="30">
      <c r="A21" s="3">
        <v>20</v>
      </c>
      <c r="B21" s="2" t="s">
        <v>19</v>
      </c>
      <c r="C21" s="4">
        <v>212.9</v>
      </c>
      <c r="D21" s="27">
        <v>0.3</v>
      </c>
      <c r="E21" s="27">
        <v>0</v>
      </c>
      <c r="F21" s="27">
        <v>1.7</v>
      </c>
      <c r="G21" s="27">
        <v>0</v>
      </c>
      <c r="H21" s="27">
        <v>0</v>
      </c>
      <c r="I21" s="27">
        <v>5.5</v>
      </c>
      <c r="J21" s="27">
        <v>7.1</v>
      </c>
      <c r="K21" s="27">
        <v>23.5</v>
      </c>
      <c r="L21" s="27">
        <v>22.3</v>
      </c>
      <c r="M21" s="27">
        <v>4.7</v>
      </c>
      <c r="N21" s="27">
        <v>10.5</v>
      </c>
      <c r="O21" s="27">
        <v>34.1</v>
      </c>
      <c r="P21" s="26">
        <v>11.4</v>
      </c>
      <c r="Q21" s="27">
        <v>0.2</v>
      </c>
      <c r="R21" s="27">
        <v>13.9</v>
      </c>
      <c r="S21" s="27">
        <v>7.9</v>
      </c>
      <c r="T21" s="27">
        <v>3.8</v>
      </c>
      <c r="U21" s="27">
        <v>0.1</v>
      </c>
      <c r="V21" s="27">
        <v>0</v>
      </c>
      <c r="W21" s="27">
        <v>0</v>
      </c>
      <c r="X21" s="27">
        <v>1.5</v>
      </c>
      <c r="Y21" s="27">
        <v>0</v>
      </c>
      <c r="Z21" s="27">
        <v>0</v>
      </c>
      <c r="AA21" s="27">
        <v>0.1</v>
      </c>
      <c r="AB21" s="27">
        <v>0</v>
      </c>
      <c r="AC21" s="26">
        <v>0</v>
      </c>
      <c r="AD21" s="27">
        <v>0.2</v>
      </c>
      <c r="AE21" s="27">
        <v>0</v>
      </c>
      <c r="AF21" s="27">
        <v>0.3</v>
      </c>
      <c r="AG21" s="27">
        <v>0</v>
      </c>
      <c r="AH21" s="27">
        <v>0</v>
      </c>
      <c r="AI21" s="4">
        <f t="shared" si="0"/>
        <v>149.10000000000002</v>
      </c>
      <c r="AJ21" s="23">
        <f t="shared" si="1"/>
        <v>-29.967120713950209</v>
      </c>
      <c r="AK21" s="16" t="s">
        <v>81</v>
      </c>
      <c r="AL21" s="27">
        <v>606</v>
      </c>
      <c r="AM21" s="28" t="s">
        <v>122</v>
      </c>
      <c r="AN21" s="28" t="s">
        <v>76</v>
      </c>
      <c r="AO21" s="27">
        <v>149.1</v>
      </c>
    </row>
    <row r="22" spans="1:41" ht="30">
      <c r="A22" s="3">
        <v>21</v>
      </c>
      <c r="B22" s="2" t="s">
        <v>20</v>
      </c>
      <c r="C22" s="4">
        <v>212.9</v>
      </c>
      <c r="D22" s="27">
        <v>3.4</v>
      </c>
      <c r="E22" s="27">
        <v>0.5</v>
      </c>
      <c r="F22" s="27">
        <v>2.7</v>
      </c>
      <c r="G22" s="27">
        <v>0.3</v>
      </c>
      <c r="H22" s="27">
        <v>0</v>
      </c>
      <c r="I22" s="27">
        <v>4.5</v>
      </c>
      <c r="J22" s="27">
        <v>16.5</v>
      </c>
      <c r="K22" s="27">
        <v>13.3</v>
      </c>
      <c r="L22" s="27">
        <v>4</v>
      </c>
      <c r="M22" s="27">
        <v>2.2000000000000002</v>
      </c>
      <c r="N22" s="27">
        <v>2.5</v>
      </c>
      <c r="O22" s="27">
        <v>12.5</v>
      </c>
      <c r="P22" s="26">
        <v>10.199999999999999</v>
      </c>
      <c r="Q22" s="27">
        <v>1.6</v>
      </c>
      <c r="R22" s="27">
        <v>11.8</v>
      </c>
      <c r="S22" s="27">
        <v>3.8</v>
      </c>
      <c r="T22" s="27">
        <v>8</v>
      </c>
      <c r="U22" s="27">
        <v>4</v>
      </c>
      <c r="V22" s="27">
        <v>0</v>
      </c>
      <c r="W22" s="27">
        <v>0</v>
      </c>
      <c r="X22" s="27">
        <v>4.0999999999999996</v>
      </c>
      <c r="Y22" s="27">
        <v>0</v>
      </c>
      <c r="Z22" s="27">
        <v>0</v>
      </c>
      <c r="AA22" s="27">
        <v>0</v>
      </c>
      <c r="AB22" s="27">
        <v>0.8</v>
      </c>
      <c r="AC22" s="26">
        <v>0</v>
      </c>
      <c r="AD22" s="27">
        <v>0.1</v>
      </c>
      <c r="AE22" s="27">
        <v>0.2</v>
      </c>
      <c r="AF22" s="27">
        <v>0.3</v>
      </c>
      <c r="AG22" s="27">
        <v>0</v>
      </c>
      <c r="AH22" s="27">
        <v>0</v>
      </c>
      <c r="AI22" s="4">
        <f t="shared" si="0"/>
        <v>107.29999999999998</v>
      </c>
      <c r="AJ22" s="23">
        <f t="shared" si="1"/>
        <v>-49.600751526538289</v>
      </c>
      <c r="AK22" s="16" t="s">
        <v>81</v>
      </c>
      <c r="AL22" s="27">
        <v>620</v>
      </c>
      <c r="AM22" s="28" t="s">
        <v>122</v>
      </c>
      <c r="AN22" s="28" t="s">
        <v>20</v>
      </c>
      <c r="AO22" s="27">
        <v>107.3</v>
      </c>
    </row>
    <row r="23" spans="1:41">
      <c r="A23" s="3">
        <v>22</v>
      </c>
      <c r="B23" s="2" t="s">
        <v>21</v>
      </c>
      <c r="C23" s="4">
        <v>124.7</v>
      </c>
      <c r="D23" s="27">
        <v>2.2000000000000002</v>
      </c>
      <c r="E23" s="27">
        <v>0.5</v>
      </c>
      <c r="F23" s="27">
        <v>9.6999999999999993</v>
      </c>
      <c r="G23" s="27">
        <v>0</v>
      </c>
      <c r="H23" s="27">
        <v>0</v>
      </c>
      <c r="I23" s="27">
        <v>19.100000000000001</v>
      </c>
      <c r="J23" s="27">
        <v>35.6</v>
      </c>
      <c r="K23" s="27">
        <v>21.3</v>
      </c>
      <c r="L23" s="27">
        <v>1.2</v>
      </c>
      <c r="M23" s="27">
        <v>23.7</v>
      </c>
      <c r="N23" s="27">
        <v>1.5</v>
      </c>
      <c r="O23" s="27">
        <v>7.8</v>
      </c>
      <c r="P23" s="26">
        <v>1.3</v>
      </c>
      <c r="Q23" s="27">
        <v>0</v>
      </c>
      <c r="R23" s="27">
        <v>13.3</v>
      </c>
      <c r="S23" s="27">
        <v>0.3</v>
      </c>
      <c r="T23" s="27">
        <v>0</v>
      </c>
      <c r="U23" s="27">
        <v>1.9</v>
      </c>
      <c r="V23" s="27">
        <v>0</v>
      </c>
      <c r="W23" s="27">
        <v>0</v>
      </c>
      <c r="X23" s="27">
        <v>4.2</v>
      </c>
      <c r="Y23" s="27">
        <v>0</v>
      </c>
      <c r="Z23" s="27">
        <v>0</v>
      </c>
      <c r="AA23" s="27">
        <v>0.4</v>
      </c>
      <c r="AB23" s="27">
        <v>3</v>
      </c>
      <c r="AC23" s="26">
        <v>0</v>
      </c>
      <c r="AD23" s="27">
        <v>8.6999999999999993</v>
      </c>
      <c r="AE23" s="27">
        <v>0</v>
      </c>
      <c r="AF23" s="27">
        <v>0.1</v>
      </c>
      <c r="AG23" s="27">
        <v>0</v>
      </c>
      <c r="AH23" s="27">
        <v>0</v>
      </c>
      <c r="AI23" s="4">
        <f t="shared" si="0"/>
        <v>155.79999999999998</v>
      </c>
      <c r="AJ23" s="23">
        <f t="shared" si="1"/>
        <v>24.939855653568557</v>
      </c>
      <c r="AK23" s="16" t="s">
        <v>144</v>
      </c>
      <c r="AL23" s="27">
        <v>636</v>
      </c>
      <c r="AM23" s="28" t="s">
        <v>122</v>
      </c>
      <c r="AN23" s="28" t="s">
        <v>21</v>
      </c>
      <c r="AO23" s="27">
        <v>155.80000000000001</v>
      </c>
    </row>
    <row r="24" spans="1:41" ht="30">
      <c r="A24" s="3">
        <v>23</v>
      </c>
      <c r="B24" s="2" t="s">
        <v>22</v>
      </c>
      <c r="C24" s="4">
        <v>191.7</v>
      </c>
      <c r="D24" s="27">
        <v>5.3</v>
      </c>
      <c r="E24" s="27">
        <v>31.1</v>
      </c>
      <c r="F24" s="27">
        <v>6.5</v>
      </c>
      <c r="G24" s="27">
        <v>2.4</v>
      </c>
      <c r="H24" s="27">
        <v>0</v>
      </c>
      <c r="I24" s="27">
        <v>32.299999999999997</v>
      </c>
      <c r="J24" s="27">
        <v>7.8</v>
      </c>
      <c r="K24" s="27">
        <v>40.299999999999997</v>
      </c>
      <c r="L24" s="27">
        <v>0.2</v>
      </c>
      <c r="M24" s="27">
        <v>18.600000000000001</v>
      </c>
      <c r="N24" s="27">
        <v>0.3</v>
      </c>
      <c r="O24" s="27">
        <v>18.5</v>
      </c>
      <c r="P24" s="26">
        <v>4.3</v>
      </c>
      <c r="Q24" s="27">
        <v>0</v>
      </c>
      <c r="R24" s="27">
        <v>23.3</v>
      </c>
      <c r="S24" s="27">
        <v>2.7</v>
      </c>
      <c r="T24" s="27">
        <v>3</v>
      </c>
      <c r="U24" s="27">
        <v>5.0999999999999996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6">
        <v>0</v>
      </c>
      <c r="AD24" s="27">
        <v>0</v>
      </c>
      <c r="AE24" s="27">
        <v>0</v>
      </c>
      <c r="AF24" s="27">
        <v>4.3</v>
      </c>
      <c r="AG24" s="27">
        <v>0</v>
      </c>
      <c r="AH24" s="27">
        <v>0</v>
      </c>
      <c r="AI24" s="4">
        <f t="shared" si="0"/>
        <v>206.00000000000003</v>
      </c>
      <c r="AJ24" s="23">
        <f t="shared" si="1"/>
        <v>7.4595722483046671</v>
      </c>
      <c r="AK24" s="16" t="s">
        <v>57</v>
      </c>
      <c r="AL24" s="27">
        <v>650</v>
      </c>
      <c r="AM24" s="28" t="s">
        <v>122</v>
      </c>
      <c r="AN24" s="28" t="s">
        <v>22</v>
      </c>
      <c r="AO24" s="27">
        <v>206</v>
      </c>
    </row>
    <row r="25" spans="1:41" ht="15" customHeight="1">
      <c r="A25" s="3">
        <v>24</v>
      </c>
      <c r="B25" s="2" t="s">
        <v>23</v>
      </c>
      <c r="C25" s="4">
        <v>206.8</v>
      </c>
      <c r="D25" s="27">
        <v>34.5</v>
      </c>
      <c r="E25" s="27">
        <v>1.2</v>
      </c>
      <c r="F25" s="27">
        <v>15.3</v>
      </c>
      <c r="G25" s="27">
        <v>0.3</v>
      </c>
      <c r="H25" s="27">
        <v>0</v>
      </c>
      <c r="I25" s="27">
        <v>34.200000000000003</v>
      </c>
      <c r="J25" s="27">
        <v>15.6</v>
      </c>
      <c r="K25" s="27">
        <v>21.6</v>
      </c>
      <c r="L25" s="27">
        <v>1.5</v>
      </c>
      <c r="M25" s="27">
        <v>22.9</v>
      </c>
      <c r="N25" s="27">
        <v>1.3</v>
      </c>
      <c r="O25" s="27">
        <v>22.7</v>
      </c>
      <c r="P25" s="26">
        <v>3.2</v>
      </c>
      <c r="Q25" s="27">
        <v>0.3</v>
      </c>
      <c r="R25" s="27">
        <v>12.2</v>
      </c>
      <c r="S25" s="27">
        <v>1.5</v>
      </c>
      <c r="T25" s="27">
        <v>1.4</v>
      </c>
      <c r="U25" s="27">
        <v>2.6</v>
      </c>
      <c r="V25" s="27">
        <v>0</v>
      </c>
      <c r="W25" s="27">
        <v>0</v>
      </c>
      <c r="X25" s="27">
        <v>6.7</v>
      </c>
      <c r="Y25" s="27">
        <v>0.1</v>
      </c>
      <c r="Z25" s="27">
        <v>0</v>
      </c>
      <c r="AA25" s="27">
        <v>0.6</v>
      </c>
      <c r="AB25" s="27">
        <v>0.1</v>
      </c>
      <c r="AC25" s="26">
        <v>0</v>
      </c>
      <c r="AD25" s="27">
        <v>0.3</v>
      </c>
      <c r="AE25" s="27">
        <v>1.1000000000000001</v>
      </c>
      <c r="AF25" s="27">
        <v>0.1</v>
      </c>
      <c r="AG25" s="27">
        <v>0</v>
      </c>
      <c r="AH25" s="27">
        <v>0</v>
      </c>
      <c r="AI25" s="4">
        <f t="shared" si="0"/>
        <v>201.29999999999995</v>
      </c>
      <c r="AJ25" s="23">
        <f t="shared" si="1"/>
        <v>-2.6595744680851396</v>
      </c>
      <c r="AK25" s="16" t="s">
        <v>57</v>
      </c>
      <c r="AL25" s="27">
        <v>637</v>
      </c>
      <c r="AM25" s="28" t="s">
        <v>122</v>
      </c>
      <c r="AN25" s="28" t="s">
        <v>23</v>
      </c>
      <c r="AO25" s="27">
        <v>201.3</v>
      </c>
    </row>
    <row r="26" spans="1:41" ht="30">
      <c r="A26" s="3">
        <v>25</v>
      </c>
      <c r="B26" s="2" t="s">
        <v>24</v>
      </c>
      <c r="C26" s="4">
        <v>213.8</v>
      </c>
      <c r="D26" s="27">
        <v>4.9000000000000004</v>
      </c>
      <c r="E26" s="27">
        <v>0.1</v>
      </c>
      <c r="F26" s="27">
        <v>44.3</v>
      </c>
      <c r="G26" s="27">
        <v>2.4</v>
      </c>
      <c r="H26" s="27">
        <v>0.1</v>
      </c>
      <c r="I26" s="27">
        <v>34</v>
      </c>
      <c r="J26" s="27">
        <v>7.3</v>
      </c>
      <c r="K26" s="27">
        <v>46.5</v>
      </c>
      <c r="L26" s="27">
        <v>5</v>
      </c>
      <c r="M26" s="27">
        <v>11.2</v>
      </c>
      <c r="N26" s="27">
        <v>8.6999999999999993</v>
      </c>
      <c r="O26" s="27">
        <v>39.799999999999997</v>
      </c>
      <c r="P26" s="26">
        <v>8.1999999999999993</v>
      </c>
      <c r="Q26" s="27">
        <v>2.2000000000000002</v>
      </c>
      <c r="R26" s="27">
        <v>51.3</v>
      </c>
      <c r="S26" s="27">
        <v>6.8</v>
      </c>
      <c r="T26" s="27">
        <v>2.7</v>
      </c>
      <c r="U26" s="27">
        <v>3.6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0.4</v>
      </c>
      <c r="AB26" s="27">
        <v>0</v>
      </c>
      <c r="AC26" s="26">
        <v>0</v>
      </c>
      <c r="AD26" s="27">
        <v>0</v>
      </c>
      <c r="AE26" s="27">
        <v>0</v>
      </c>
      <c r="AF26" s="27">
        <v>9.5</v>
      </c>
      <c r="AG26" s="27">
        <v>0</v>
      </c>
      <c r="AH26" s="27">
        <v>0</v>
      </c>
      <c r="AI26" s="4">
        <f t="shared" si="0"/>
        <v>288.99999999999994</v>
      </c>
      <c r="AJ26" s="23">
        <f t="shared" si="1"/>
        <v>35.173058933582752</v>
      </c>
      <c r="AK26" s="16" t="s">
        <v>144</v>
      </c>
      <c r="AL26" s="27">
        <v>647</v>
      </c>
      <c r="AM26" s="28" t="s">
        <v>122</v>
      </c>
      <c r="AN26" s="28" t="s">
        <v>24</v>
      </c>
      <c r="AO26" s="27">
        <v>289</v>
      </c>
    </row>
    <row r="27" spans="1:41" ht="30">
      <c r="A27" s="3">
        <v>26</v>
      </c>
      <c r="B27" s="2" t="s">
        <v>25</v>
      </c>
      <c r="C27" s="4">
        <v>166</v>
      </c>
      <c r="D27" s="27">
        <v>20.100000000000001</v>
      </c>
      <c r="E27" s="27">
        <v>0.4</v>
      </c>
      <c r="F27" s="27">
        <v>1.5</v>
      </c>
      <c r="G27" s="27">
        <v>0</v>
      </c>
      <c r="H27" s="27">
        <v>0</v>
      </c>
      <c r="I27" s="27">
        <v>19.8</v>
      </c>
      <c r="J27" s="27">
        <v>31.2</v>
      </c>
      <c r="K27" s="27">
        <v>17.3</v>
      </c>
      <c r="L27" s="27">
        <v>1.6</v>
      </c>
      <c r="M27" s="27">
        <v>23.8</v>
      </c>
      <c r="N27" s="27">
        <v>0.7</v>
      </c>
      <c r="O27" s="27">
        <v>9.1</v>
      </c>
      <c r="P27" s="26">
        <v>0.8</v>
      </c>
      <c r="Q27" s="27">
        <v>0</v>
      </c>
      <c r="R27" s="27">
        <v>7.9</v>
      </c>
      <c r="S27" s="27">
        <v>0.6</v>
      </c>
      <c r="T27" s="27">
        <v>0</v>
      </c>
      <c r="U27" s="27">
        <v>0.8</v>
      </c>
      <c r="V27" s="27">
        <v>0</v>
      </c>
      <c r="W27" s="27">
        <v>0</v>
      </c>
      <c r="X27" s="27">
        <v>3.7</v>
      </c>
      <c r="Y27" s="27">
        <v>0</v>
      </c>
      <c r="Z27" s="27">
        <v>0</v>
      </c>
      <c r="AA27" s="27">
        <v>0.1</v>
      </c>
      <c r="AB27" s="27">
        <v>0.8</v>
      </c>
      <c r="AC27" s="26">
        <v>0</v>
      </c>
      <c r="AD27" s="27">
        <v>1.8</v>
      </c>
      <c r="AE27" s="27">
        <v>0</v>
      </c>
      <c r="AF27" s="27">
        <v>0</v>
      </c>
      <c r="AG27" s="27">
        <v>0</v>
      </c>
      <c r="AH27" s="27">
        <v>0</v>
      </c>
      <c r="AI27" s="4">
        <f t="shared" si="0"/>
        <v>142</v>
      </c>
      <c r="AJ27" s="23">
        <f t="shared" si="1"/>
        <v>-14.457831325301214</v>
      </c>
      <c r="AK27" s="16" t="s">
        <v>81</v>
      </c>
      <c r="AL27" s="27">
        <v>633</v>
      </c>
      <c r="AM27" s="28" t="s">
        <v>122</v>
      </c>
      <c r="AN27" s="28" t="s">
        <v>25</v>
      </c>
      <c r="AO27" s="27">
        <v>142</v>
      </c>
    </row>
    <row r="28" spans="1:41">
      <c r="A28" s="3">
        <v>27</v>
      </c>
      <c r="B28" s="2" t="s">
        <v>26</v>
      </c>
      <c r="C28" s="4">
        <v>193.5</v>
      </c>
      <c r="D28" s="27">
        <v>3.1</v>
      </c>
      <c r="E28" s="27">
        <v>0.9</v>
      </c>
      <c r="F28" s="27">
        <v>24</v>
      </c>
      <c r="G28" s="27">
        <v>0</v>
      </c>
      <c r="H28" s="27">
        <v>0</v>
      </c>
      <c r="I28" s="27">
        <v>19.8</v>
      </c>
      <c r="J28" s="27">
        <v>15.6</v>
      </c>
      <c r="K28" s="27">
        <v>5.5</v>
      </c>
      <c r="L28" s="27">
        <v>3.3</v>
      </c>
      <c r="M28" s="27">
        <v>5.7</v>
      </c>
      <c r="N28" s="27">
        <v>1.1000000000000001</v>
      </c>
      <c r="O28" s="27">
        <v>15.9</v>
      </c>
      <c r="P28" s="26">
        <v>4.9000000000000004</v>
      </c>
      <c r="Q28" s="27">
        <v>0.1</v>
      </c>
      <c r="R28" s="27">
        <v>15.5</v>
      </c>
      <c r="S28" s="27">
        <v>1.4</v>
      </c>
      <c r="T28" s="27">
        <v>2.9</v>
      </c>
      <c r="U28" s="27">
        <v>1.6</v>
      </c>
      <c r="V28" s="27">
        <v>0</v>
      </c>
      <c r="W28" s="27">
        <v>0</v>
      </c>
      <c r="X28" s="27">
        <v>14.7</v>
      </c>
      <c r="Y28" s="27">
        <v>0</v>
      </c>
      <c r="Z28" s="27">
        <v>0</v>
      </c>
      <c r="AA28" s="27">
        <v>0</v>
      </c>
      <c r="AB28" s="27">
        <v>0.4</v>
      </c>
      <c r="AC28" s="26">
        <v>0</v>
      </c>
      <c r="AD28" s="27">
        <v>0</v>
      </c>
      <c r="AE28" s="27">
        <v>0.1</v>
      </c>
      <c r="AF28" s="27">
        <v>0.1</v>
      </c>
      <c r="AG28" s="27">
        <v>0</v>
      </c>
      <c r="AH28" s="27">
        <v>0</v>
      </c>
      <c r="AI28" s="4">
        <f t="shared" si="0"/>
        <v>136.6</v>
      </c>
      <c r="AJ28" s="23">
        <f t="shared" si="1"/>
        <v>-29.405684754521971</v>
      </c>
      <c r="AK28" s="16" t="s">
        <v>81</v>
      </c>
      <c r="AL28" s="27">
        <v>630</v>
      </c>
      <c r="AM28" s="28" t="s">
        <v>122</v>
      </c>
      <c r="AN28" s="28" t="s">
        <v>26</v>
      </c>
      <c r="AO28" s="27">
        <v>136.6</v>
      </c>
    </row>
    <row r="29" spans="1:41" ht="30">
      <c r="A29" s="3">
        <v>28</v>
      </c>
      <c r="B29" s="2" t="s">
        <v>27</v>
      </c>
      <c r="C29" s="4">
        <v>155.80000000000001</v>
      </c>
      <c r="D29" s="27">
        <v>0.5</v>
      </c>
      <c r="E29" s="27">
        <v>1.9</v>
      </c>
      <c r="F29" s="27">
        <v>36.200000000000003</v>
      </c>
      <c r="G29" s="27">
        <v>1.8</v>
      </c>
      <c r="H29" s="27">
        <v>0</v>
      </c>
      <c r="I29" s="27">
        <v>26.1</v>
      </c>
      <c r="J29" s="27">
        <v>24.1</v>
      </c>
      <c r="K29" s="27">
        <v>16.100000000000001</v>
      </c>
      <c r="L29" s="27">
        <v>1.4</v>
      </c>
      <c r="M29" s="27">
        <v>17.100000000000001</v>
      </c>
      <c r="N29" s="27">
        <v>0.7</v>
      </c>
      <c r="O29" s="27">
        <v>24.7</v>
      </c>
      <c r="P29" s="26">
        <v>4.5</v>
      </c>
      <c r="Q29" s="27">
        <v>0.6</v>
      </c>
      <c r="R29" s="27">
        <v>22.5</v>
      </c>
      <c r="S29" s="27">
        <v>3.8</v>
      </c>
      <c r="T29" s="27">
        <v>7.3</v>
      </c>
      <c r="U29" s="27">
        <v>3.8</v>
      </c>
      <c r="V29" s="27">
        <v>0</v>
      </c>
      <c r="W29" s="27">
        <v>0</v>
      </c>
      <c r="X29" s="27">
        <v>1.8</v>
      </c>
      <c r="Y29" s="27">
        <v>0</v>
      </c>
      <c r="Z29" s="27">
        <v>0</v>
      </c>
      <c r="AA29" s="27">
        <v>0</v>
      </c>
      <c r="AB29" s="27">
        <v>1.2</v>
      </c>
      <c r="AC29" s="26">
        <v>0</v>
      </c>
      <c r="AD29" s="27">
        <v>0</v>
      </c>
      <c r="AE29" s="27">
        <v>0</v>
      </c>
      <c r="AF29" s="27">
        <v>7.8</v>
      </c>
      <c r="AG29" s="27">
        <v>0</v>
      </c>
      <c r="AH29" s="27">
        <v>0</v>
      </c>
      <c r="AI29" s="4">
        <f t="shared" si="0"/>
        <v>203.90000000000003</v>
      </c>
      <c r="AJ29" s="23">
        <f t="shared" si="1"/>
        <v>30.872913992297839</v>
      </c>
      <c r="AK29" s="16" t="s">
        <v>81</v>
      </c>
      <c r="AL29" s="27">
        <v>646</v>
      </c>
      <c r="AM29" s="28" t="s">
        <v>122</v>
      </c>
      <c r="AN29" s="28" t="s">
        <v>27</v>
      </c>
      <c r="AO29" s="27">
        <v>203.9</v>
      </c>
    </row>
    <row r="30" spans="1:41" ht="30">
      <c r="A30" s="3">
        <v>29</v>
      </c>
      <c r="B30" s="2" t="s">
        <v>28</v>
      </c>
      <c r="C30" s="4">
        <v>227.4</v>
      </c>
      <c r="D30" s="27">
        <v>1</v>
      </c>
      <c r="E30" s="27">
        <v>0.1</v>
      </c>
      <c r="F30" s="27">
        <v>24.8</v>
      </c>
      <c r="G30" s="27">
        <v>0.2</v>
      </c>
      <c r="H30" s="27">
        <v>0</v>
      </c>
      <c r="I30" s="27">
        <v>19.600000000000001</v>
      </c>
      <c r="J30" s="27">
        <v>12.1</v>
      </c>
      <c r="K30" s="27">
        <v>44.2</v>
      </c>
      <c r="L30" s="27">
        <v>14.5</v>
      </c>
      <c r="M30" s="27">
        <v>9.6999999999999993</v>
      </c>
      <c r="N30" s="27">
        <v>2.7</v>
      </c>
      <c r="O30" s="27">
        <v>57.8</v>
      </c>
      <c r="P30" s="26">
        <v>1.5</v>
      </c>
      <c r="Q30" s="27">
        <v>1.2</v>
      </c>
      <c r="R30" s="27">
        <v>10.9</v>
      </c>
      <c r="S30" s="27">
        <v>1.8</v>
      </c>
      <c r="T30" s="27">
        <v>11.6</v>
      </c>
      <c r="U30" s="27">
        <v>0.3</v>
      </c>
      <c r="V30" s="27">
        <v>0</v>
      </c>
      <c r="W30" s="27">
        <v>0.1</v>
      </c>
      <c r="X30" s="27">
        <v>5.2</v>
      </c>
      <c r="Y30" s="27">
        <v>0</v>
      </c>
      <c r="Z30" s="27">
        <v>0</v>
      </c>
      <c r="AA30" s="27">
        <v>0</v>
      </c>
      <c r="AB30" s="27">
        <v>0</v>
      </c>
      <c r="AC30" s="26">
        <v>0</v>
      </c>
      <c r="AD30" s="27">
        <v>0.1</v>
      </c>
      <c r="AE30" s="27">
        <v>0.3</v>
      </c>
      <c r="AF30" s="27">
        <v>1.4</v>
      </c>
      <c r="AG30" s="27">
        <v>0</v>
      </c>
      <c r="AH30" s="27">
        <v>0</v>
      </c>
      <c r="AI30" s="4">
        <f t="shared" si="0"/>
        <v>221.1</v>
      </c>
      <c r="AJ30" s="23">
        <f t="shared" si="1"/>
        <v>-2.7704485488126664</v>
      </c>
      <c r="AK30" s="16" t="s">
        <v>57</v>
      </c>
      <c r="AL30" s="27">
        <v>625</v>
      </c>
      <c r="AM30" s="28" t="s">
        <v>122</v>
      </c>
      <c r="AN30" s="28" t="s">
        <v>28</v>
      </c>
      <c r="AO30" s="27">
        <v>221.1</v>
      </c>
    </row>
    <row r="31" spans="1:41">
      <c r="A31" s="3">
        <v>30</v>
      </c>
      <c r="B31" s="2" t="s">
        <v>29</v>
      </c>
      <c r="C31" s="4">
        <v>224</v>
      </c>
      <c r="D31" s="27">
        <v>2</v>
      </c>
      <c r="E31" s="27">
        <v>0</v>
      </c>
      <c r="F31" s="27">
        <v>23.6</v>
      </c>
      <c r="G31" s="27">
        <v>0.1</v>
      </c>
      <c r="H31" s="27">
        <v>0</v>
      </c>
      <c r="I31" s="27">
        <v>14.1</v>
      </c>
      <c r="J31" s="27">
        <v>15.7</v>
      </c>
      <c r="K31" s="27">
        <v>80.900000000000006</v>
      </c>
      <c r="L31" s="27">
        <v>5.4</v>
      </c>
      <c r="M31" s="27">
        <v>38.4</v>
      </c>
      <c r="N31" s="27">
        <v>8.3000000000000007</v>
      </c>
      <c r="O31" s="27">
        <v>32.4</v>
      </c>
      <c r="P31" s="26">
        <v>4.4000000000000004</v>
      </c>
      <c r="Q31" s="27">
        <v>0</v>
      </c>
      <c r="R31" s="27">
        <v>19.2</v>
      </c>
      <c r="S31" s="27">
        <v>2.9</v>
      </c>
      <c r="T31" s="27">
        <v>5.9</v>
      </c>
      <c r="U31" s="27">
        <v>0.5</v>
      </c>
      <c r="V31" s="27">
        <v>0</v>
      </c>
      <c r="W31" s="27">
        <v>0.4</v>
      </c>
      <c r="X31" s="27">
        <v>6.4</v>
      </c>
      <c r="Y31" s="27">
        <v>0</v>
      </c>
      <c r="Z31" s="27">
        <v>0</v>
      </c>
      <c r="AA31" s="27">
        <v>0</v>
      </c>
      <c r="AB31" s="27">
        <v>0</v>
      </c>
      <c r="AC31" s="26">
        <v>0</v>
      </c>
      <c r="AD31" s="27">
        <v>0</v>
      </c>
      <c r="AE31" s="27">
        <v>0</v>
      </c>
      <c r="AF31" s="27">
        <v>2.7</v>
      </c>
      <c r="AG31" s="27">
        <v>0</v>
      </c>
      <c r="AH31" s="27">
        <v>0</v>
      </c>
      <c r="AI31" s="4">
        <f t="shared" si="0"/>
        <v>263.3</v>
      </c>
      <c r="AJ31" s="23">
        <f t="shared" si="1"/>
        <v>17.544642857142861</v>
      </c>
      <c r="AK31" s="16" t="s">
        <v>57</v>
      </c>
      <c r="AL31" s="27">
        <v>610</v>
      </c>
      <c r="AM31" s="28" t="s">
        <v>122</v>
      </c>
      <c r="AN31" s="28" t="s">
        <v>29</v>
      </c>
      <c r="AO31" s="27">
        <v>263.3</v>
      </c>
    </row>
    <row r="32" spans="1:41" ht="30">
      <c r="A32" s="3">
        <v>31</v>
      </c>
      <c r="B32" s="2" t="s">
        <v>30</v>
      </c>
      <c r="C32" s="4">
        <v>140.69999999999999</v>
      </c>
      <c r="D32" s="27">
        <v>2.6</v>
      </c>
      <c r="E32" s="27">
        <v>0.6</v>
      </c>
      <c r="F32" s="27">
        <v>5.2</v>
      </c>
      <c r="G32" s="27">
        <v>3.2</v>
      </c>
      <c r="H32" s="27">
        <v>0</v>
      </c>
      <c r="I32" s="27">
        <v>3.9</v>
      </c>
      <c r="J32" s="27">
        <v>22.2</v>
      </c>
      <c r="K32" s="27">
        <v>8.5</v>
      </c>
      <c r="L32" s="27">
        <v>2.6</v>
      </c>
      <c r="M32" s="27">
        <v>10.4</v>
      </c>
      <c r="N32" s="27">
        <v>0.4</v>
      </c>
      <c r="O32" s="27">
        <v>8.5</v>
      </c>
      <c r="P32" s="26">
        <v>0.8</v>
      </c>
      <c r="Q32" s="27">
        <v>0</v>
      </c>
      <c r="R32" s="27">
        <v>19.899999999999999</v>
      </c>
      <c r="S32" s="27">
        <v>0.3</v>
      </c>
      <c r="T32" s="27">
        <v>0</v>
      </c>
      <c r="U32" s="27">
        <v>0</v>
      </c>
      <c r="V32" s="27">
        <v>0.3</v>
      </c>
      <c r="W32" s="27">
        <v>0</v>
      </c>
      <c r="X32" s="27">
        <v>1.9</v>
      </c>
      <c r="Y32" s="27">
        <v>0.4</v>
      </c>
      <c r="Z32" s="27">
        <v>0</v>
      </c>
      <c r="AA32" s="27">
        <v>0</v>
      </c>
      <c r="AB32" s="27">
        <v>0</v>
      </c>
      <c r="AC32" s="26">
        <v>0</v>
      </c>
      <c r="AD32" s="27">
        <v>4.4000000000000004</v>
      </c>
      <c r="AE32" s="27">
        <v>0</v>
      </c>
      <c r="AF32" s="27">
        <v>0</v>
      </c>
      <c r="AG32" s="27">
        <v>0</v>
      </c>
      <c r="AH32" s="27">
        <v>0</v>
      </c>
      <c r="AI32" s="4">
        <f t="shared" si="0"/>
        <v>96.1</v>
      </c>
      <c r="AJ32" s="23">
        <f t="shared" si="1"/>
        <v>-31.698649609097373</v>
      </c>
      <c r="AK32" s="16" t="s">
        <v>81</v>
      </c>
      <c r="AL32" s="27">
        <v>635</v>
      </c>
      <c r="AM32" s="28" t="s">
        <v>122</v>
      </c>
      <c r="AN32" s="28" t="s">
        <v>30</v>
      </c>
      <c r="AO32" s="27">
        <v>96.1</v>
      </c>
    </row>
    <row r="33" spans="1:41" ht="15" customHeight="1">
      <c r="A33" s="3">
        <v>32</v>
      </c>
      <c r="B33" s="2" t="s">
        <v>31</v>
      </c>
      <c r="C33" s="4">
        <v>201.8</v>
      </c>
      <c r="D33" s="27">
        <v>0.3</v>
      </c>
      <c r="E33" s="27">
        <v>0.1</v>
      </c>
      <c r="F33" s="27">
        <v>0.9</v>
      </c>
      <c r="G33" s="27">
        <v>0</v>
      </c>
      <c r="H33" s="27">
        <v>0.1</v>
      </c>
      <c r="I33" s="27">
        <v>3.7</v>
      </c>
      <c r="J33" s="27">
        <v>3.4</v>
      </c>
      <c r="K33" s="27">
        <v>29.1</v>
      </c>
      <c r="L33" s="27">
        <v>19.899999999999999</v>
      </c>
      <c r="M33" s="27">
        <v>11.6</v>
      </c>
      <c r="N33" s="27">
        <v>10.7</v>
      </c>
      <c r="O33" s="27">
        <v>31.4</v>
      </c>
      <c r="P33" s="26">
        <v>10.6</v>
      </c>
      <c r="Q33" s="27">
        <v>0.1</v>
      </c>
      <c r="R33" s="27">
        <v>15.5</v>
      </c>
      <c r="S33" s="27">
        <v>4.0999999999999996</v>
      </c>
      <c r="T33" s="27">
        <v>2.5</v>
      </c>
      <c r="U33" s="27">
        <v>0.1</v>
      </c>
      <c r="V33" s="27">
        <v>0</v>
      </c>
      <c r="W33" s="27">
        <v>0.1</v>
      </c>
      <c r="X33" s="27">
        <v>3.6</v>
      </c>
      <c r="Y33" s="27">
        <v>0.1</v>
      </c>
      <c r="Z33" s="27">
        <v>0</v>
      </c>
      <c r="AA33" s="27">
        <v>0</v>
      </c>
      <c r="AB33" s="27">
        <v>0</v>
      </c>
      <c r="AC33" s="26">
        <v>0</v>
      </c>
      <c r="AD33" s="27">
        <v>0.1</v>
      </c>
      <c r="AE33" s="27">
        <v>0</v>
      </c>
      <c r="AF33" s="27">
        <v>1.4</v>
      </c>
      <c r="AG33" s="27">
        <v>0</v>
      </c>
      <c r="AH33" s="27">
        <v>0</v>
      </c>
      <c r="AI33" s="4">
        <f t="shared" si="0"/>
        <v>149.39999999999995</v>
      </c>
      <c r="AJ33" s="23">
        <f t="shared" si="1"/>
        <v>-25.96630327056495</v>
      </c>
      <c r="AK33" s="16" t="s">
        <v>81</v>
      </c>
      <c r="AL33" s="27">
        <v>604</v>
      </c>
      <c r="AM33" s="28" t="s">
        <v>122</v>
      </c>
      <c r="AN33" s="28" t="s">
        <v>31</v>
      </c>
      <c r="AO33" s="27">
        <v>149.4</v>
      </c>
    </row>
    <row r="34" spans="1:41" ht="30">
      <c r="A34" s="3">
        <v>33</v>
      </c>
      <c r="B34" s="2" t="s">
        <v>32</v>
      </c>
      <c r="C34" s="4">
        <v>215.6</v>
      </c>
      <c r="D34" s="27">
        <v>12.1</v>
      </c>
      <c r="E34" s="27">
        <v>1.6</v>
      </c>
      <c r="F34" s="27">
        <v>10.5</v>
      </c>
      <c r="G34" s="27">
        <v>1.4</v>
      </c>
      <c r="H34" s="27">
        <v>0</v>
      </c>
      <c r="I34" s="27">
        <v>16.7</v>
      </c>
      <c r="J34" s="27">
        <v>18.7</v>
      </c>
      <c r="K34" s="27">
        <v>30.1</v>
      </c>
      <c r="L34" s="27">
        <v>5.2</v>
      </c>
      <c r="M34" s="27">
        <v>3.4</v>
      </c>
      <c r="N34" s="27">
        <v>3.1</v>
      </c>
      <c r="O34" s="27">
        <v>24.2</v>
      </c>
      <c r="P34" s="26">
        <v>5.8</v>
      </c>
      <c r="Q34" s="27">
        <v>1.4</v>
      </c>
      <c r="R34" s="27">
        <v>16.3</v>
      </c>
      <c r="S34" s="27">
        <v>14.5</v>
      </c>
      <c r="T34" s="27">
        <v>3.2</v>
      </c>
      <c r="U34" s="27">
        <v>6.4</v>
      </c>
      <c r="V34" s="27">
        <v>0</v>
      </c>
      <c r="W34" s="27">
        <v>0</v>
      </c>
      <c r="X34" s="27">
        <v>2.2999999999999998</v>
      </c>
      <c r="Y34" s="27">
        <v>0</v>
      </c>
      <c r="Z34" s="27">
        <v>0</v>
      </c>
      <c r="AA34" s="27">
        <v>0.6</v>
      </c>
      <c r="AB34" s="27">
        <v>0</v>
      </c>
      <c r="AC34" s="26">
        <v>0</v>
      </c>
      <c r="AD34" s="27">
        <v>0</v>
      </c>
      <c r="AE34" s="27">
        <v>0</v>
      </c>
      <c r="AF34" s="27">
        <v>6.6</v>
      </c>
      <c r="AG34" s="27">
        <v>0</v>
      </c>
      <c r="AH34" s="27">
        <v>0</v>
      </c>
      <c r="AI34" s="4">
        <f t="shared" ref="AI34:AI51" si="2">SUM(D34:AH34)</f>
        <v>184.10000000000002</v>
      </c>
      <c r="AJ34" s="23">
        <f t="shared" si="1"/>
        <v>-14.610389610389589</v>
      </c>
      <c r="AK34" s="16" t="s">
        <v>57</v>
      </c>
      <c r="AL34" s="27">
        <v>641</v>
      </c>
      <c r="AM34" s="28" t="s">
        <v>122</v>
      </c>
      <c r="AN34" s="28" t="s">
        <v>32</v>
      </c>
      <c r="AO34" s="27">
        <v>184.1</v>
      </c>
    </row>
    <row r="35" spans="1:41" ht="15" customHeight="1">
      <c r="A35" s="3">
        <v>34</v>
      </c>
      <c r="B35" s="2" t="s">
        <v>33</v>
      </c>
      <c r="C35" s="4">
        <v>226.1</v>
      </c>
      <c r="D35" s="27">
        <v>0.7</v>
      </c>
      <c r="E35" s="27">
        <v>0</v>
      </c>
      <c r="F35" s="27">
        <v>39.1</v>
      </c>
      <c r="G35" s="27">
        <v>0.3</v>
      </c>
      <c r="H35" s="27">
        <v>0</v>
      </c>
      <c r="I35" s="27">
        <v>31.6</v>
      </c>
      <c r="J35" s="27">
        <v>10.9</v>
      </c>
      <c r="K35" s="27">
        <v>43.3</v>
      </c>
      <c r="L35" s="27">
        <v>3.7</v>
      </c>
      <c r="M35" s="27">
        <v>14.9</v>
      </c>
      <c r="N35" s="27">
        <v>9.6</v>
      </c>
      <c r="O35" s="27">
        <v>31</v>
      </c>
      <c r="P35" s="26">
        <v>2.7</v>
      </c>
      <c r="Q35" s="27">
        <v>0.2</v>
      </c>
      <c r="R35" s="27">
        <v>16.899999999999999</v>
      </c>
      <c r="S35" s="27">
        <v>5.7</v>
      </c>
      <c r="T35" s="27">
        <v>5.6</v>
      </c>
      <c r="U35" s="27">
        <v>0</v>
      </c>
      <c r="V35" s="27">
        <v>0</v>
      </c>
      <c r="W35" s="27">
        <v>1.7</v>
      </c>
      <c r="X35" s="27">
        <v>1.8</v>
      </c>
      <c r="Y35" s="27">
        <v>0</v>
      </c>
      <c r="Z35" s="27">
        <v>0</v>
      </c>
      <c r="AA35" s="27">
        <v>0</v>
      </c>
      <c r="AB35" s="27">
        <v>0</v>
      </c>
      <c r="AC35" s="26">
        <v>0</v>
      </c>
      <c r="AD35" s="27">
        <v>0</v>
      </c>
      <c r="AE35" s="27">
        <v>0</v>
      </c>
      <c r="AF35" s="27">
        <v>1</v>
      </c>
      <c r="AG35" s="27">
        <v>0</v>
      </c>
      <c r="AH35" s="27">
        <v>0</v>
      </c>
      <c r="AI35" s="4">
        <f t="shared" si="2"/>
        <v>220.69999999999996</v>
      </c>
      <c r="AJ35" s="23">
        <f t="shared" si="1"/>
        <v>-2.3883237505528712</v>
      </c>
      <c r="AK35" s="16" t="s">
        <v>57</v>
      </c>
      <c r="AL35" s="27">
        <v>623</v>
      </c>
      <c r="AM35" s="28" t="s">
        <v>122</v>
      </c>
      <c r="AN35" s="28" t="s">
        <v>33</v>
      </c>
      <c r="AO35" s="27">
        <v>220.7</v>
      </c>
    </row>
    <row r="36" spans="1:41" ht="15" customHeight="1">
      <c r="A36" s="3">
        <v>35</v>
      </c>
      <c r="B36" s="2" t="s">
        <v>34</v>
      </c>
      <c r="C36" s="4">
        <v>184.6</v>
      </c>
      <c r="D36" s="27">
        <v>2.2000000000000002</v>
      </c>
      <c r="E36" s="27">
        <v>2.2000000000000002</v>
      </c>
      <c r="F36" s="27">
        <v>17.100000000000001</v>
      </c>
      <c r="G36" s="27">
        <v>0.1</v>
      </c>
      <c r="H36" s="27">
        <v>0</v>
      </c>
      <c r="I36" s="27">
        <v>17.8</v>
      </c>
      <c r="J36" s="27">
        <v>10.8</v>
      </c>
      <c r="K36" s="27">
        <v>12.7</v>
      </c>
      <c r="L36" s="27">
        <v>5.4</v>
      </c>
      <c r="M36" s="27">
        <v>1.8</v>
      </c>
      <c r="N36" s="27">
        <v>0.7</v>
      </c>
      <c r="O36" s="27">
        <v>13.2</v>
      </c>
      <c r="P36" s="26">
        <v>4.5</v>
      </c>
      <c r="Q36" s="27">
        <v>0.4</v>
      </c>
      <c r="R36" s="27">
        <v>8</v>
      </c>
      <c r="S36" s="27">
        <v>2</v>
      </c>
      <c r="T36" s="27">
        <v>2.9</v>
      </c>
      <c r="U36" s="27">
        <v>12.1</v>
      </c>
      <c r="V36" s="27">
        <v>0</v>
      </c>
      <c r="W36" s="27">
        <v>0</v>
      </c>
      <c r="X36" s="27">
        <v>5.9</v>
      </c>
      <c r="Y36" s="27">
        <v>0</v>
      </c>
      <c r="Z36" s="27">
        <v>0</v>
      </c>
      <c r="AA36" s="27">
        <v>0.1</v>
      </c>
      <c r="AB36" s="27">
        <v>0.2</v>
      </c>
      <c r="AC36" s="26">
        <v>0</v>
      </c>
      <c r="AD36" s="27">
        <v>0</v>
      </c>
      <c r="AE36" s="27">
        <v>0.2</v>
      </c>
      <c r="AF36" s="27">
        <v>0</v>
      </c>
      <c r="AG36" s="27">
        <v>0</v>
      </c>
      <c r="AH36" s="27">
        <v>0</v>
      </c>
      <c r="AI36" s="4">
        <f t="shared" si="2"/>
        <v>120.30000000000003</v>
      </c>
      <c r="AJ36" s="23">
        <f t="shared" si="1"/>
        <v>-34.832069339111584</v>
      </c>
      <c r="AK36" s="16" t="s">
        <v>81</v>
      </c>
      <c r="AL36" s="27">
        <v>639</v>
      </c>
      <c r="AM36" s="28" t="s">
        <v>122</v>
      </c>
      <c r="AN36" s="28" t="s">
        <v>34</v>
      </c>
      <c r="AO36" s="27">
        <v>120.3</v>
      </c>
    </row>
    <row r="37" spans="1:41" ht="15" customHeight="1">
      <c r="A37" s="3">
        <v>36</v>
      </c>
      <c r="B37" s="2" t="s">
        <v>35</v>
      </c>
      <c r="C37" s="4">
        <v>213.9</v>
      </c>
      <c r="D37" s="27">
        <v>2.1</v>
      </c>
      <c r="E37" s="27">
        <v>2.1</v>
      </c>
      <c r="F37" s="27">
        <v>4.5999999999999996</v>
      </c>
      <c r="G37" s="27">
        <v>0.4</v>
      </c>
      <c r="H37" s="27">
        <v>0</v>
      </c>
      <c r="I37" s="27">
        <v>7.3</v>
      </c>
      <c r="J37" s="27">
        <v>27.5</v>
      </c>
      <c r="K37" s="27">
        <v>17.899999999999999</v>
      </c>
      <c r="L37" s="27">
        <v>3.7</v>
      </c>
      <c r="M37" s="27">
        <v>3</v>
      </c>
      <c r="N37" s="27">
        <v>1.5</v>
      </c>
      <c r="O37" s="27">
        <v>9.9</v>
      </c>
      <c r="P37" s="26">
        <v>4.7</v>
      </c>
      <c r="Q37" s="27">
        <v>1</v>
      </c>
      <c r="R37" s="27">
        <v>7.7</v>
      </c>
      <c r="S37" s="27">
        <v>8.1</v>
      </c>
      <c r="T37" s="27">
        <v>4</v>
      </c>
      <c r="U37" s="27">
        <v>7.2</v>
      </c>
      <c r="V37" s="27">
        <v>0.1</v>
      </c>
      <c r="W37" s="27">
        <v>0</v>
      </c>
      <c r="X37" s="27">
        <v>10.6</v>
      </c>
      <c r="Y37" s="27">
        <v>0</v>
      </c>
      <c r="Z37" s="27">
        <v>0</v>
      </c>
      <c r="AA37" s="27">
        <v>0</v>
      </c>
      <c r="AB37" s="27">
        <v>0</v>
      </c>
      <c r="AC37" s="26">
        <v>0</v>
      </c>
      <c r="AD37" s="27">
        <v>0</v>
      </c>
      <c r="AE37" s="27">
        <v>0.1</v>
      </c>
      <c r="AF37" s="27">
        <v>0.9</v>
      </c>
      <c r="AG37" s="27">
        <v>0</v>
      </c>
      <c r="AH37" s="27">
        <v>0</v>
      </c>
      <c r="AI37" s="4">
        <f t="shared" si="2"/>
        <v>124.39999999999999</v>
      </c>
      <c r="AJ37" s="23">
        <f t="shared" si="1"/>
        <v>-41.841982234689112</v>
      </c>
      <c r="AK37" s="16" t="s">
        <v>81</v>
      </c>
      <c r="AL37" s="27">
        <v>629</v>
      </c>
      <c r="AM37" s="28" t="s">
        <v>122</v>
      </c>
      <c r="AN37" s="28" t="s">
        <v>35</v>
      </c>
      <c r="AO37" s="27">
        <v>124.4</v>
      </c>
    </row>
    <row r="38" spans="1:41" ht="15" customHeight="1">
      <c r="A38" s="3">
        <v>37</v>
      </c>
      <c r="B38" s="2" t="s">
        <v>36</v>
      </c>
      <c r="C38" s="4">
        <v>202.8</v>
      </c>
      <c r="D38" s="27">
        <v>1.1000000000000001</v>
      </c>
      <c r="E38" s="27">
        <v>2</v>
      </c>
      <c r="F38" s="27">
        <v>5.6</v>
      </c>
      <c r="G38" s="27">
        <v>0.7</v>
      </c>
      <c r="H38" s="27">
        <v>0</v>
      </c>
      <c r="I38" s="27">
        <v>57.4</v>
      </c>
      <c r="J38" s="27">
        <v>6.2</v>
      </c>
      <c r="K38" s="27">
        <v>10.6</v>
      </c>
      <c r="L38" s="27">
        <v>3.1</v>
      </c>
      <c r="M38" s="27">
        <v>3</v>
      </c>
      <c r="N38" s="27">
        <v>0.8</v>
      </c>
      <c r="O38" s="27">
        <v>30.2</v>
      </c>
      <c r="P38" s="26">
        <v>2.1</v>
      </c>
      <c r="Q38" s="27">
        <v>1.1000000000000001</v>
      </c>
      <c r="R38" s="27">
        <v>7.1</v>
      </c>
      <c r="S38" s="27">
        <v>1.7</v>
      </c>
      <c r="T38" s="27">
        <v>2.6</v>
      </c>
      <c r="U38" s="27">
        <v>10.7</v>
      </c>
      <c r="V38" s="27">
        <v>0</v>
      </c>
      <c r="W38" s="27">
        <v>1</v>
      </c>
      <c r="X38" s="27">
        <v>5.7</v>
      </c>
      <c r="Y38" s="27">
        <v>0.1</v>
      </c>
      <c r="Z38" s="27">
        <v>0</v>
      </c>
      <c r="AA38" s="27">
        <v>0.2</v>
      </c>
      <c r="AB38" s="27">
        <v>0.2</v>
      </c>
      <c r="AC38" s="26">
        <v>0</v>
      </c>
      <c r="AD38" s="27">
        <v>0.1</v>
      </c>
      <c r="AE38" s="27">
        <v>1.1000000000000001</v>
      </c>
      <c r="AF38" s="27">
        <v>0.2</v>
      </c>
      <c r="AG38" s="27">
        <v>0</v>
      </c>
      <c r="AH38" s="27">
        <v>0</v>
      </c>
      <c r="AI38" s="4">
        <f t="shared" si="2"/>
        <v>154.59999999999988</v>
      </c>
      <c r="AJ38" s="23">
        <f t="shared" si="1"/>
        <v>-23.767258382643064</v>
      </c>
      <c r="AK38" s="16" t="s">
        <v>81</v>
      </c>
      <c r="AL38" s="27">
        <v>644</v>
      </c>
      <c r="AM38" s="28" t="s">
        <v>122</v>
      </c>
      <c r="AN38" s="28" t="s">
        <v>36</v>
      </c>
      <c r="AO38" s="27">
        <v>154.6</v>
      </c>
    </row>
    <row r="39" spans="1:41" ht="30">
      <c r="A39" s="3">
        <v>38</v>
      </c>
      <c r="B39" s="2" t="s">
        <v>37</v>
      </c>
      <c r="C39" s="4">
        <v>206</v>
      </c>
      <c r="D39" s="27">
        <v>31.7</v>
      </c>
      <c r="E39" s="27">
        <v>0.3</v>
      </c>
      <c r="F39" s="27">
        <v>6.2</v>
      </c>
      <c r="G39" s="27">
        <v>0.3</v>
      </c>
      <c r="H39" s="27">
        <v>0</v>
      </c>
      <c r="I39" s="27">
        <v>9.6</v>
      </c>
      <c r="J39" s="27">
        <v>21.5</v>
      </c>
      <c r="K39" s="27">
        <v>25.7</v>
      </c>
      <c r="L39" s="27">
        <v>1.1000000000000001</v>
      </c>
      <c r="M39" s="27">
        <v>4.5999999999999996</v>
      </c>
      <c r="N39" s="27">
        <v>0.3</v>
      </c>
      <c r="O39" s="27">
        <v>14.7</v>
      </c>
      <c r="P39" s="26">
        <v>5.5</v>
      </c>
      <c r="Q39" s="27">
        <v>6.1</v>
      </c>
      <c r="R39" s="27">
        <v>14</v>
      </c>
      <c r="S39" s="27">
        <v>1.4</v>
      </c>
      <c r="T39" s="27">
        <v>9.5</v>
      </c>
      <c r="U39" s="27">
        <v>0.5</v>
      </c>
      <c r="V39" s="27">
        <v>0</v>
      </c>
      <c r="W39" s="27">
        <v>0</v>
      </c>
      <c r="X39" s="27">
        <v>5.5</v>
      </c>
      <c r="Y39" s="27">
        <v>0</v>
      </c>
      <c r="Z39" s="27">
        <v>0</v>
      </c>
      <c r="AA39" s="27">
        <v>0</v>
      </c>
      <c r="AB39" s="27">
        <v>0</v>
      </c>
      <c r="AC39" s="26">
        <v>0</v>
      </c>
      <c r="AD39" s="27">
        <v>0</v>
      </c>
      <c r="AE39" s="27">
        <v>0</v>
      </c>
      <c r="AF39" s="27">
        <v>0.5</v>
      </c>
      <c r="AG39" s="27">
        <v>0</v>
      </c>
      <c r="AH39" s="27">
        <v>0</v>
      </c>
      <c r="AI39" s="4">
        <f t="shared" si="2"/>
        <v>158.99999999999997</v>
      </c>
      <c r="AJ39" s="23">
        <f t="shared" si="1"/>
        <v>-22.815533980582529</v>
      </c>
      <c r="AK39" s="16" t="s">
        <v>81</v>
      </c>
      <c r="AL39" s="27">
        <v>640</v>
      </c>
      <c r="AM39" s="28" t="s">
        <v>122</v>
      </c>
      <c r="AN39" s="28" t="s">
        <v>37</v>
      </c>
      <c r="AO39" s="27">
        <v>159</v>
      </c>
    </row>
    <row r="40" spans="1:41" ht="30">
      <c r="A40" s="3">
        <v>39</v>
      </c>
      <c r="B40" s="2" t="s">
        <v>38</v>
      </c>
      <c r="C40" s="4">
        <v>221.8</v>
      </c>
      <c r="D40" s="27">
        <v>2.2000000000000002</v>
      </c>
      <c r="E40" s="27">
        <v>0.4</v>
      </c>
      <c r="F40" s="27">
        <v>8.4</v>
      </c>
      <c r="G40" s="27">
        <v>0.3</v>
      </c>
      <c r="H40" s="27">
        <v>0.2</v>
      </c>
      <c r="I40" s="27">
        <v>6.5</v>
      </c>
      <c r="J40" s="27">
        <v>21.9</v>
      </c>
      <c r="K40" s="27">
        <v>16.5</v>
      </c>
      <c r="L40" s="27">
        <v>4.5999999999999996</v>
      </c>
      <c r="M40" s="27">
        <v>1</v>
      </c>
      <c r="N40" s="27">
        <v>1.6</v>
      </c>
      <c r="O40" s="27">
        <v>10.1</v>
      </c>
      <c r="P40" s="26">
        <v>10.6</v>
      </c>
      <c r="Q40" s="27">
        <v>1.1000000000000001</v>
      </c>
      <c r="R40" s="27">
        <v>9</v>
      </c>
      <c r="S40" s="27">
        <v>3.9</v>
      </c>
      <c r="T40" s="27">
        <v>5.6</v>
      </c>
      <c r="U40" s="27">
        <v>2.9</v>
      </c>
      <c r="V40" s="27">
        <v>0</v>
      </c>
      <c r="W40" s="27">
        <v>0.1</v>
      </c>
      <c r="X40" s="27">
        <v>5.9</v>
      </c>
      <c r="Y40" s="27">
        <v>0</v>
      </c>
      <c r="Z40" s="27">
        <v>0</v>
      </c>
      <c r="AA40" s="27">
        <v>0</v>
      </c>
      <c r="AB40" s="27">
        <v>0.8</v>
      </c>
      <c r="AC40" s="26">
        <v>0</v>
      </c>
      <c r="AD40" s="27">
        <v>0</v>
      </c>
      <c r="AE40" s="27">
        <v>0</v>
      </c>
      <c r="AF40" s="27">
        <v>0.4</v>
      </c>
      <c r="AG40" s="27">
        <v>0</v>
      </c>
      <c r="AH40" s="27">
        <v>0</v>
      </c>
      <c r="AI40" s="4">
        <f t="shared" si="2"/>
        <v>114</v>
      </c>
      <c r="AJ40" s="23">
        <f t="shared" si="1"/>
        <v>-48.602344454463484</v>
      </c>
      <c r="AK40" s="16" t="s">
        <v>81</v>
      </c>
      <c r="AL40" s="27">
        <v>618</v>
      </c>
      <c r="AM40" s="28" t="s">
        <v>122</v>
      </c>
      <c r="AN40" s="28" t="s">
        <v>38</v>
      </c>
      <c r="AO40" s="27">
        <v>114</v>
      </c>
    </row>
    <row r="41" spans="1:41" ht="30">
      <c r="A41" s="3">
        <v>40</v>
      </c>
      <c r="B41" s="2" t="s">
        <v>39</v>
      </c>
      <c r="C41" s="4">
        <v>220.9</v>
      </c>
      <c r="D41" s="27">
        <v>0</v>
      </c>
      <c r="E41" s="27">
        <v>0</v>
      </c>
      <c r="F41" s="27">
        <v>1.6</v>
      </c>
      <c r="G41" s="27">
        <v>0</v>
      </c>
      <c r="H41" s="27">
        <v>0</v>
      </c>
      <c r="I41" s="27">
        <v>2</v>
      </c>
      <c r="J41" s="27">
        <v>7.7</v>
      </c>
      <c r="K41" s="27">
        <v>33.299999999999997</v>
      </c>
      <c r="L41" s="27">
        <v>11.5</v>
      </c>
      <c r="M41" s="27">
        <v>9.8000000000000007</v>
      </c>
      <c r="N41" s="27">
        <v>44.2</v>
      </c>
      <c r="O41" s="27">
        <v>19.8</v>
      </c>
      <c r="P41" s="26">
        <v>4.5</v>
      </c>
      <c r="Q41" s="27">
        <v>0</v>
      </c>
      <c r="R41" s="27">
        <v>6.8</v>
      </c>
      <c r="S41" s="27">
        <v>5.6</v>
      </c>
      <c r="T41" s="27">
        <v>0.4</v>
      </c>
      <c r="U41" s="27">
        <v>2.1</v>
      </c>
      <c r="V41" s="27">
        <v>0</v>
      </c>
      <c r="W41" s="27">
        <v>0.5</v>
      </c>
      <c r="X41" s="27">
        <v>12.8</v>
      </c>
      <c r="Y41" s="27">
        <v>0.1</v>
      </c>
      <c r="Z41" s="27">
        <v>0</v>
      </c>
      <c r="AA41" s="27">
        <v>0</v>
      </c>
      <c r="AB41" s="27">
        <v>0.5</v>
      </c>
      <c r="AC41" s="26">
        <v>0.6</v>
      </c>
      <c r="AD41" s="27">
        <v>0</v>
      </c>
      <c r="AE41" s="27">
        <v>0</v>
      </c>
      <c r="AF41" s="27">
        <v>0.5</v>
      </c>
      <c r="AG41" s="27">
        <v>0</v>
      </c>
      <c r="AH41" s="27">
        <v>0</v>
      </c>
      <c r="AI41" s="4">
        <f t="shared" si="2"/>
        <v>164.3</v>
      </c>
      <c r="AJ41" s="23">
        <f t="shared" si="1"/>
        <v>-25.622453598913523</v>
      </c>
      <c r="AK41" s="16" t="s">
        <v>81</v>
      </c>
      <c r="AL41" s="27">
        <v>603</v>
      </c>
      <c r="AM41" s="28" t="s">
        <v>122</v>
      </c>
      <c r="AN41" s="28" t="s">
        <v>39</v>
      </c>
      <c r="AO41" s="27">
        <v>164.3</v>
      </c>
    </row>
    <row r="42" spans="1:41" ht="30">
      <c r="A42" s="3">
        <v>41</v>
      </c>
      <c r="B42" s="2" t="s">
        <v>40</v>
      </c>
      <c r="C42" s="4">
        <v>221.6</v>
      </c>
      <c r="D42" s="27">
        <v>0.5</v>
      </c>
      <c r="E42" s="27">
        <v>0</v>
      </c>
      <c r="F42" s="27">
        <v>33.200000000000003</v>
      </c>
      <c r="G42" s="27">
        <v>0.1</v>
      </c>
      <c r="H42" s="27">
        <v>0.1</v>
      </c>
      <c r="I42" s="27">
        <v>14.6</v>
      </c>
      <c r="J42" s="27">
        <v>18.399999999999999</v>
      </c>
      <c r="K42" s="27">
        <v>76.7</v>
      </c>
      <c r="L42" s="27">
        <v>4.9000000000000004</v>
      </c>
      <c r="M42" s="27">
        <v>13.2</v>
      </c>
      <c r="N42" s="27">
        <v>2.8</v>
      </c>
      <c r="O42" s="27">
        <v>59.4</v>
      </c>
      <c r="P42" s="26">
        <v>3.2</v>
      </c>
      <c r="Q42" s="27">
        <v>0.7</v>
      </c>
      <c r="R42" s="27">
        <v>23.6</v>
      </c>
      <c r="S42" s="27">
        <v>5.7</v>
      </c>
      <c r="T42" s="27">
        <v>3.3</v>
      </c>
      <c r="U42" s="27">
        <v>0.1</v>
      </c>
      <c r="V42" s="27">
        <v>0.1</v>
      </c>
      <c r="W42" s="27">
        <v>3.2</v>
      </c>
      <c r="X42" s="27">
        <v>4.5</v>
      </c>
      <c r="Y42" s="27">
        <v>0.2</v>
      </c>
      <c r="Z42" s="27">
        <v>0</v>
      </c>
      <c r="AA42" s="27">
        <v>0</v>
      </c>
      <c r="AB42" s="27">
        <v>0.3</v>
      </c>
      <c r="AC42" s="26">
        <v>0</v>
      </c>
      <c r="AD42" s="27">
        <v>0</v>
      </c>
      <c r="AE42" s="27">
        <v>0.1</v>
      </c>
      <c r="AF42" s="27">
        <v>0.7</v>
      </c>
      <c r="AG42" s="27">
        <v>0</v>
      </c>
      <c r="AH42" s="27">
        <v>0</v>
      </c>
      <c r="AI42" s="4">
        <f t="shared" si="2"/>
        <v>269.60000000000008</v>
      </c>
      <c r="AJ42" s="23">
        <f t="shared" si="1"/>
        <v>21.660649819494623</v>
      </c>
      <c r="AK42" s="16" t="s">
        <v>144</v>
      </c>
      <c r="AL42" s="27">
        <v>615</v>
      </c>
      <c r="AM42" s="28" t="s">
        <v>122</v>
      </c>
      <c r="AN42" s="28" t="s">
        <v>40</v>
      </c>
      <c r="AO42" s="27">
        <v>269.60000000000002</v>
      </c>
    </row>
    <row r="43" spans="1:41" ht="30">
      <c r="A43" s="3">
        <v>42</v>
      </c>
      <c r="B43" s="2" t="s">
        <v>41</v>
      </c>
      <c r="C43" s="4">
        <v>206.4</v>
      </c>
      <c r="D43" s="27">
        <v>18.100000000000001</v>
      </c>
      <c r="E43" s="27">
        <v>1.5</v>
      </c>
      <c r="F43" s="27">
        <v>0.7</v>
      </c>
      <c r="G43" s="27">
        <v>0.8</v>
      </c>
      <c r="H43" s="27">
        <v>0</v>
      </c>
      <c r="I43" s="27">
        <v>7.1</v>
      </c>
      <c r="J43" s="27">
        <v>23.4</v>
      </c>
      <c r="K43" s="27">
        <v>12.3</v>
      </c>
      <c r="L43" s="27">
        <v>6.4</v>
      </c>
      <c r="M43" s="27">
        <v>1</v>
      </c>
      <c r="N43" s="27">
        <v>0.3</v>
      </c>
      <c r="O43" s="27">
        <v>12</v>
      </c>
      <c r="P43" s="26">
        <v>5.2</v>
      </c>
      <c r="Q43" s="27">
        <v>0.4</v>
      </c>
      <c r="R43" s="27">
        <v>7.8</v>
      </c>
      <c r="S43" s="27">
        <v>1.7</v>
      </c>
      <c r="T43" s="27">
        <v>10.3</v>
      </c>
      <c r="U43" s="27">
        <v>12.8</v>
      </c>
      <c r="V43" s="27">
        <v>0</v>
      </c>
      <c r="W43" s="27">
        <v>0</v>
      </c>
      <c r="X43" s="27">
        <v>10.199999999999999</v>
      </c>
      <c r="Y43" s="27">
        <v>0</v>
      </c>
      <c r="Z43" s="27">
        <v>0</v>
      </c>
      <c r="AA43" s="27">
        <v>0</v>
      </c>
      <c r="AB43" s="27">
        <v>0.1</v>
      </c>
      <c r="AC43" s="26">
        <v>0</v>
      </c>
      <c r="AD43" s="27">
        <v>0</v>
      </c>
      <c r="AE43" s="27">
        <v>0.1</v>
      </c>
      <c r="AF43" s="27">
        <v>0.1</v>
      </c>
      <c r="AG43" s="27">
        <v>0</v>
      </c>
      <c r="AH43" s="27">
        <v>0</v>
      </c>
      <c r="AI43" s="4">
        <f t="shared" si="2"/>
        <v>132.29999999999998</v>
      </c>
      <c r="AJ43" s="23">
        <f t="shared" si="1"/>
        <v>-35.901162790697683</v>
      </c>
      <c r="AK43" s="16" t="s">
        <v>81</v>
      </c>
      <c r="AL43" s="27">
        <v>619</v>
      </c>
      <c r="AM43" s="28" t="s">
        <v>122</v>
      </c>
      <c r="AN43" s="28" t="s">
        <v>41</v>
      </c>
      <c r="AO43" s="27">
        <v>132.30000000000001</v>
      </c>
    </row>
    <row r="44" spans="1:41">
      <c r="A44" s="3">
        <v>43</v>
      </c>
      <c r="B44" s="2" t="s">
        <v>42</v>
      </c>
      <c r="C44" s="4">
        <v>275.2</v>
      </c>
      <c r="D44" s="27">
        <v>0.6</v>
      </c>
      <c r="E44" s="27">
        <v>0.1</v>
      </c>
      <c r="F44" s="27">
        <v>1.4</v>
      </c>
      <c r="G44" s="27">
        <v>0.2</v>
      </c>
      <c r="H44" s="27">
        <v>0.2</v>
      </c>
      <c r="I44" s="27">
        <v>9.3000000000000007</v>
      </c>
      <c r="J44" s="27">
        <v>3.9</v>
      </c>
      <c r="K44" s="27">
        <v>26.2</v>
      </c>
      <c r="L44" s="27">
        <v>9.1</v>
      </c>
      <c r="M44" s="27">
        <v>14.3</v>
      </c>
      <c r="N44" s="27">
        <v>3.4</v>
      </c>
      <c r="O44" s="27">
        <v>27</v>
      </c>
      <c r="P44" s="26">
        <v>11.1</v>
      </c>
      <c r="Q44" s="27">
        <v>8.6999999999999993</v>
      </c>
      <c r="R44" s="27">
        <v>24</v>
      </c>
      <c r="S44" s="27">
        <v>4.8</v>
      </c>
      <c r="T44" s="27">
        <v>5.6</v>
      </c>
      <c r="U44" s="27">
        <v>6.6</v>
      </c>
      <c r="V44" s="27">
        <v>1.5</v>
      </c>
      <c r="W44" s="27">
        <v>6.3</v>
      </c>
      <c r="X44" s="27">
        <v>5</v>
      </c>
      <c r="Y44" s="27">
        <v>0</v>
      </c>
      <c r="Z44" s="27">
        <v>0</v>
      </c>
      <c r="AA44" s="27">
        <v>0</v>
      </c>
      <c r="AB44" s="27">
        <v>0.2</v>
      </c>
      <c r="AC44" s="26">
        <v>3.9</v>
      </c>
      <c r="AD44" s="27">
        <v>0.5</v>
      </c>
      <c r="AE44" s="27">
        <v>0.8</v>
      </c>
      <c r="AF44" s="27">
        <v>0.3</v>
      </c>
      <c r="AG44" s="27">
        <v>0</v>
      </c>
      <c r="AH44" s="27">
        <v>0</v>
      </c>
      <c r="AI44" s="4">
        <f t="shared" si="2"/>
        <v>175.00000000000003</v>
      </c>
      <c r="AJ44" s="23">
        <f t="shared" si="1"/>
        <v>-36.409883720930225</v>
      </c>
      <c r="AK44" s="16" t="s">
        <v>81</v>
      </c>
      <c r="AL44" s="27">
        <v>613</v>
      </c>
      <c r="AM44" s="28" t="s">
        <v>122</v>
      </c>
      <c r="AN44" s="28" t="s">
        <v>42</v>
      </c>
      <c r="AO44" s="27">
        <v>175</v>
      </c>
    </row>
    <row r="45" spans="1:41">
      <c r="A45" s="3">
        <v>44</v>
      </c>
      <c r="B45" s="2" t="s">
        <v>43</v>
      </c>
      <c r="C45" s="4">
        <v>193</v>
      </c>
      <c r="D45" s="27">
        <v>31.9</v>
      </c>
      <c r="E45" s="27">
        <v>0.6</v>
      </c>
      <c r="F45" s="27">
        <v>6.1</v>
      </c>
      <c r="G45" s="27">
        <v>0.8</v>
      </c>
      <c r="H45" s="27">
        <v>0.1</v>
      </c>
      <c r="I45" s="27">
        <v>10.7</v>
      </c>
      <c r="J45" s="27">
        <v>15.2</v>
      </c>
      <c r="K45" s="27">
        <v>16</v>
      </c>
      <c r="L45" s="27">
        <v>3.7</v>
      </c>
      <c r="M45" s="27">
        <v>4.5999999999999996</v>
      </c>
      <c r="N45" s="27">
        <v>9.4</v>
      </c>
      <c r="O45" s="27">
        <v>38.1</v>
      </c>
      <c r="P45" s="26">
        <v>5.7</v>
      </c>
      <c r="Q45" s="27">
        <v>1.1000000000000001</v>
      </c>
      <c r="R45" s="27">
        <v>19.100000000000001</v>
      </c>
      <c r="S45" s="27">
        <v>2.5</v>
      </c>
      <c r="T45" s="27">
        <v>3.8</v>
      </c>
      <c r="U45" s="27">
        <v>0.4</v>
      </c>
      <c r="V45" s="27">
        <v>0</v>
      </c>
      <c r="W45" s="27">
        <v>0.1</v>
      </c>
      <c r="X45" s="27">
        <v>1.8</v>
      </c>
      <c r="Y45" s="27">
        <v>0</v>
      </c>
      <c r="Z45" s="27">
        <v>0</v>
      </c>
      <c r="AA45" s="27">
        <v>0.2</v>
      </c>
      <c r="AB45" s="27">
        <v>0</v>
      </c>
      <c r="AC45" s="26">
        <v>0</v>
      </c>
      <c r="AD45" s="27">
        <v>0</v>
      </c>
      <c r="AE45" s="27">
        <v>0</v>
      </c>
      <c r="AF45" s="27">
        <v>2.7</v>
      </c>
      <c r="AG45" s="27">
        <v>0</v>
      </c>
      <c r="AH45" s="27">
        <v>0</v>
      </c>
      <c r="AI45" s="4">
        <f t="shared" si="2"/>
        <v>174.6</v>
      </c>
      <c r="AJ45" s="23">
        <f t="shared" si="1"/>
        <v>-9.5336787564766894</v>
      </c>
      <c r="AK45" s="16" t="s">
        <v>57</v>
      </c>
      <c r="AL45" s="27">
        <v>627</v>
      </c>
      <c r="AM45" s="28" t="s">
        <v>122</v>
      </c>
      <c r="AN45" s="28" t="s">
        <v>43</v>
      </c>
      <c r="AO45" s="27">
        <v>174.6</v>
      </c>
    </row>
    <row r="46" spans="1:41">
      <c r="A46" s="3">
        <v>45</v>
      </c>
      <c r="B46" s="2" t="s">
        <v>44</v>
      </c>
      <c r="C46" s="4">
        <v>239.2</v>
      </c>
      <c r="D46" s="27">
        <v>1</v>
      </c>
      <c r="E46" s="27">
        <v>0</v>
      </c>
      <c r="F46" s="27">
        <v>5.4</v>
      </c>
      <c r="G46" s="27">
        <v>0</v>
      </c>
      <c r="H46" s="27">
        <v>0.1</v>
      </c>
      <c r="I46" s="27">
        <v>6</v>
      </c>
      <c r="J46" s="27">
        <v>16</v>
      </c>
      <c r="K46" s="27">
        <v>34.6</v>
      </c>
      <c r="L46" s="27">
        <v>22</v>
      </c>
      <c r="M46" s="27">
        <v>13.3</v>
      </c>
      <c r="N46" s="27">
        <v>1.5</v>
      </c>
      <c r="O46" s="27">
        <v>43.5</v>
      </c>
      <c r="P46" s="26">
        <v>2.2999999999999998</v>
      </c>
      <c r="Q46" s="27">
        <v>0.1</v>
      </c>
      <c r="R46" s="27">
        <v>12.2</v>
      </c>
      <c r="S46" s="27">
        <v>3</v>
      </c>
      <c r="T46" s="27">
        <v>0.4</v>
      </c>
      <c r="U46" s="27">
        <v>2.2000000000000002</v>
      </c>
      <c r="V46" s="27">
        <v>0</v>
      </c>
      <c r="W46" s="27">
        <v>0.9</v>
      </c>
      <c r="X46" s="27">
        <v>9.6</v>
      </c>
      <c r="Y46" s="27">
        <v>0</v>
      </c>
      <c r="Z46" s="27">
        <v>0</v>
      </c>
      <c r="AA46" s="27">
        <v>0</v>
      </c>
      <c r="AB46" s="27">
        <v>0.1</v>
      </c>
      <c r="AC46" s="26">
        <v>0.7</v>
      </c>
      <c r="AD46" s="27">
        <v>0</v>
      </c>
      <c r="AE46" s="27">
        <v>0</v>
      </c>
      <c r="AF46" s="27">
        <v>2.9</v>
      </c>
      <c r="AG46" s="27">
        <v>0</v>
      </c>
      <c r="AH46" s="27">
        <v>0</v>
      </c>
      <c r="AI46" s="4">
        <f t="shared" si="2"/>
        <v>177.79999999999995</v>
      </c>
      <c r="AJ46" s="23">
        <f t="shared" si="1"/>
        <v>-25.66889632107025</v>
      </c>
      <c r="AK46" s="16" t="s">
        <v>81</v>
      </c>
      <c r="AL46" s="27">
        <v>602</v>
      </c>
      <c r="AM46" s="28" t="s">
        <v>122</v>
      </c>
      <c r="AN46" s="28" t="s">
        <v>44</v>
      </c>
      <c r="AO46" s="27">
        <v>177.8</v>
      </c>
    </row>
    <row r="47" spans="1:41" ht="30">
      <c r="A47" s="3">
        <v>46</v>
      </c>
      <c r="B47" s="2" t="s">
        <v>45</v>
      </c>
      <c r="C47" s="4">
        <v>257.2</v>
      </c>
      <c r="D47" s="27">
        <v>0</v>
      </c>
      <c r="E47" s="27">
        <v>0</v>
      </c>
      <c r="F47" s="27">
        <v>4.0999999999999996</v>
      </c>
      <c r="G47" s="27">
        <v>0</v>
      </c>
      <c r="H47" s="27">
        <v>0.6</v>
      </c>
      <c r="I47" s="27">
        <v>14.7</v>
      </c>
      <c r="J47" s="27">
        <v>7.2</v>
      </c>
      <c r="K47" s="27">
        <v>38.700000000000003</v>
      </c>
      <c r="L47" s="27">
        <v>5.0999999999999996</v>
      </c>
      <c r="M47" s="27">
        <v>16.100000000000001</v>
      </c>
      <c r="N47" s="27">
        <v>15.5</v>
      </c>
      <c r="O47" s="27">
        <v>48.6</v>
      </c>
      <c r="P47" s="26">
        <v>3.4</v>
      </c>
      <c r="Q47" s="27">
        <v>0</v>
      </c>
      <c r="R47" s="27">
        <v>18.7</v>
      </c>
      <c r="S47" s="27">
        <v>3.9</v>
      </c>
      <c r="T47" s="27">
        <v>8</v>
      </c>
      <c r="U47" s="27">
        <v>0</v>
      </c>
      <c r="V47" s="27">
        <v>0</v>
      </c>
      <c r="W47" s="27">
        <v>0</v>
      </c>
      <c r="X47" s="27">
        <v>6</v>
      </c>
      <c r="Y47" s="27">
        <v>0</v>
      </c>
      <c r="Z47" s="27">
        <v>0</v>
      </c>
      <c r="AA47" s="27">
        <v>0</v>
      </c>
      <c r="AB47" s="27">
        <v>0</v>
      </c>
      <c r="AC47" s="26">
        <v>0</v>
      </c>
      <c r="AD47" s="27">
        <v>0.1</v>
      </c>
      <c r="AE47" s="27">
        <v>0.1</v>
      </c>
      <c r="AF47" s="27">
        <v>2.2000000000000002</v>
      </c>
      <c r="AG47" s="27">
        <v>0</v>
      </c>
      <c r="AH47" s="27">
        <v>0</v>
      </c>
      <c r="AI47" s="4">
        <f t="shared" si="2"/>
        <v>192.99999999999997</v>
      </c>
      <c r="AJ47" s="23">
        <f t="shared" si="1"/>
        <v>-24.961119751166422</v>
      </c>
      <c r="AK47" s="16" t="s">
        <v>81</v>
      </c>
      <c r="AL47" s="27">
        <v>607</v>
      </c>
      <c r="AM47" s="28" t="s">
        <v>122</v>
      </c>
      <c r="AN47" s="28" t="s">
        <v>45</v>
      </c>
      <c r="AO47" s="27">
        <v>193</v>
      </c>
    </row>
    <row r="48" spans="1:41" ht="30">
      <c r="A48" s="3">
        <v>47</v>
      </c>
      <c r="B48" s="2" t="s">
        <v>72</v>
      </c>
      <c r="C48" s="4">
        <v>238.1</v>
      </c>
      <c r="D48" s="27">
        <v>1.2</v>
      </c>
      <c r="E48" s="27">
        <v>1.5</v>
      </c>
      <c r="F48" s="27">
        <v>10.8</v>
      </c>
      <c r="G48" s="27">
        <v>0.2</v>
      </c>
      <c r="H48" s="27">
        <v>0.2</v>
      </c>
      <c r="I48" s="27">
        <v>9.1</v>
      </c>
      <c r="J48" s="27">
        <v>14.6</v>
      </c>
      <c r="K48" s="27">
        <v>20.399999999999999</v>
      </c>
      <c r="L48" s="27">
        <v>7.2</v>
      </c>
      <c r="M48" s="27">
        <v>15.2</v>
      </c>
      <c r="N48" s="27">
        <v>0.5</v>
      </c>
      <c r="O48" s="27">
        <v>8.4</v>
      </c>
      <c r="P48" s="26">
        <v>2.8</v>
      </c>
      <c r="Q48" s="27">
        <v>1</v>
      </c>
      <c r="R48" s="27">
        <v>15.2</v>
      </c>
      <c r="S48" s="27">
        <v>1.4</v>
      </c>
      <c r="T48" s="27">
        <v>1.3</v>
      </c>
      <c r="U48" s="27">
        <v>0</v>
      </c>
      <c r="V48" s="27">
        <v>0</v>
      </c>
      <c r="W48" s="27">
        <v>0</v>
      </c>
      <c r="X48" s="27">
        <v>0.9</v>
      </c>
      <c r="Y48" s="27">
        <v>0</v>
      </c>
      <c r="Z48" s="27">
        <v>0</v>
      </c>
      <c r="AA48" s="27">
        <v>0</v>
      </c>
      <c r="AB48" s="27">
        <v>0</v>
      </c>
      <c r="AC48" s="26">
        <v>0</v>
      </c>
      <c r="AD48" s="27">
        <v>0</v>
      </c>
      <c r="AE48" s="27">
        <v>0</v>
      </c>
      <c r="AF48" s="27">
        <v>2.8</v>
      </c>
      <c r="AG48" s="27">
        <v>0</v>
      </c>
      <c r="AH48" s="27">
        <v>0</v>
      </c>
      <c r="AI48" s="4">
        <f t="shared" si="2"/>
        <v>114.70000000000002</v>
      </c>
      <c r="AJ48" s="23">
        <f t="shared" si="1"/>
        <v>-51.826963460730781</v>
      </c>
      <c r="AK48" s="16" t="s">
        <v>81</v>
      </c>
      <c r="AL48" s="27">
        <v>616</v>
      </c>
      <c r="AM48" s="28" t="s">
        <v>122</v>
      </c>
      <c r="AN48" s="28" t="s">
        <v>46</v>
      </c>
      <c r="AO48" s="27">
        <v>114.7</v>
      </c>
    </row>
    <row r="49" spans="1:41" ht="30">
      <c r="A49" s="3">
        <v>48</v>
      </c>
      <c r="B49" s="2" t="s">
        <v>71</v>
      </c>
      <c r="C49" s="4">
        <v>250.3</v>
      </c>
      <c r="D49" s="27">
        <v>3.3</v>
      </c>
      <c r="E49" s="27">
        <v>0.3</v>
      </c>
      <c r="F49" s="27">
        <v>10.7</v>
      </c>
      <c r="G49" s="27">
        <v>0.2</v>
      </c>
      <c r="H49" s="27">
        <v>0</v>
      </c>
      <c r="I49" s="27">
        <v>7.5</v>
      </c>
      <c r="J49" s="27">
        <v>10.1</v>
      </c>
      <c r="K49" s="27">
        <v>14</v>
      </c>
      <c r="L49" s="27">
        <v>9.6999999999999993</v>
      </c>
      <c r="M49" s="27">
        <v>9.9</v>
      </c>
      <c r="N49" s="27">
        <v>1.8</v>
      </c>
      <c r="O49" s="27">
        <v>14.2</v>
      </c>
      <c r="P49" s="26">
        <v>5.7</v>
      </c>
      <c r="Q49" s="27">
        <v>0.9</v>
      </c>
      <c r="R49" s="27">
        <v>12.4</v>
      </c>
      <c r="S49" s="27">
        <v>3.1</v>
      </c>
      <c r="T49" s="27">
        <v>3.2</v>
      </c>
      <c r="U49" s="27">
        <v>0.5</v>
      </c>
      <c r="V49" s="27">
        <v>0</v>
      </c>
      <c r="W49" s="27">
        <v>0</v>
      </c>
      <c r="X49" s="27">
        <v>1.8</v>
      </c>
      <c r="Y49" s="27">
        <v>0.1</v>
      </c>
      <c r="Z49" s="27">
        <v>0</v>
      </c>
      <c r="AA49" s="27">
        <v>0</v>
      </c>
      <c r="AB49" s="27">
        <v>0.4</v>
      </c>
      <c r="AC49" s="26">
        <v>0</v>
      </c>
      <c r="AD49" s="27">
        <v>0</v>
      </c>
      <c r="AE49" s="27">
        <v>0</v>
      </c>
      <c r="AF49" s="27">
        <v>1.5</v>
      </c>
      <c r="AG49" s="27">
        <v>0</v>
      </c>
      <c r="AH49" s="27">
        <v>0</v>
      </c>
      <c r="AI49" s="4">
        <f t="shared" si="2"/>
        <v>111.30000000000001</v>
      </c>
      <c r="AJ49" s="23">
        <f t="shared" si="1"/>
        <v>-55.533359968038354</v>
      </c>
      <c r="AK49" s="16" t="s">
        <v>81</v>
      </c>
      <c r="AL49" s="27">
        <v>617</v>
      </c>
      <c r="AM49" s="28" t="s">
        <v>122</v>
      </c>
      <c r="AN49" s="28" t="s">
        <v>47</v>
      </c>
      <c r="AO49" s="27">
        <v>111.3</v>
      </c>
    </row>
    <row r="50" spans="1:41" ht="30">
      <c r="A50" s="3">
        <v>49</v>
      </c>
      <c r="B50" s="2" t="s">
        <v>48</v>
      </c>
      <c r="C50" s="4">
        <v>261.10000000000002</v>
      </c>
      <c r="D50" s="27">
        <v>0.6</v>
      </c>
      <c r="E50" s="27">
        <v>0.1</v>
      </c>
      <c r="F50" s="27">
        <v>15.2</v>
      </c>
      <c r="G50" s="27">
        <v>0.3</v>
      </c>
      <c r="H50" s="27">
        <v>0.1</v>
      </c>
      <c r="I50" s="27">
        <v>13.6</v>
      </c>
      <c r="J50" s="27">
        <v>0.6</v>
      </c>
      <c r="K50" s="27">
        <v>81.900000000000006</v>
      </c>
      <c r="L50" s="27">
        <v>5.3</v>
      </c>
      <c r="M50" s="27">
        <v>11.4</v>
      </c>
      <c r="N50" s="27">
        <v>7.8</v>
      </c>
      <c r="O50" s="27">
        <v>46.7</v>
      </c>
      <c r="P50" s="26">
        <v>6.9</v>
      </c>
      <c r="Q50" s="27">
        <v>3.9</v>
      </c>
      <c r="R50" s="27">
        <v>35.200000000000003</v>
      </c>
      <c r="S50" s="27">
        <v>8.1999999999999993</v>
      </c>
      <c r="T50" s="27">
        <v>6.4</v>
      </c>
      <c r="U50" s="27">
        <v>1.3</v>
      </c>
      <c r="V50" s="27">
        <v>0</v>
      </c>
      <c r="W50" s="27">
        <v>5.2</v>
      </c>
      <c r="X50" s="27">
        <v>6.1</v>
      </c>
      <c r="Y50" s="27">
        <v>0</v>
      </c>
      <c r="Z50" s="27">
        <v>0</v>
      </c>
      <c r="AA50" s="27">
        <v>0.1</v>
      </c>
      <c r="AB50" s="27">
        <v>0.4</v>
      </c>
      <c r="AC50" s="26">
        <v>0.7</v>
      </c>
      <c r="AD50" s="27">
        <v>0.7</v>
      </c>
      <c r="AE50" s="27">
        <v>1.1000000000000001</v>
      </c>
      <c r="AF50" s="27">
        <v>1</v>
      </c>
      <c r="AG50" s="27">
        <v>0</v>
      </c>
      <c r="AH50" s="27">
        <v>0</v>
      </c>
      <c r="AI50" s="4">
        <f t="shared" si="2"/>
        <v>260.8</v>
      </c>
      <c r="AJ50" s="23">
        <f t="shared" si="1"/>
        <v>-0.11489850631943455</v>
      </c>
      <c r="AK50" s="16" t="s">
        <v>57</v>
      </c>
      <c r="AL50" s="27">
        <v>614</v>
      </c>
      <c r="AM50" s="28" t="s">
        <v>122</v>
      </c>
      <c r="AN50" s="28" t="s">
        <v>48</v>
      </c>
      <c r="AO50" s="27">
        <v>260.8</v>
      </c>
    </row>
    <row r="51" spans="1:41">
      <c r="A51" s="3">
        <v>50</v>
      </c>
      <c r="B51" s="2" t="s">
        <v>49</v>
      </c>
      <c r="C51" s="4">
        <v>200.5</v>
      </c>
      <c r="D51" s="27">
        <v>1.5</v>
      </c>
      <c r="E51" s="27">
        <v>0.2</v>
      </c>
      <c r="F51" s="27">
        <v>3.4</v>
      </c>
      <c r="G51" s="27">
        <v>0</v>
      </c>
      <c r="H51" s="27">
        <v>0</v>
      </c>
      <c r="I51" s="27">
        <v>3.4</v>
      </c>
      <c r="J51" s="27">
        <v>17.5</v>
      </c>
      <c r="K51" s="27">
        <v>11</v>
      </c>
      <c r="L51" s="27">
        <v>4.3</v>
      </c>
      <c r="M51" s="27">
        <v>0.6</v>
      </c>
      <c r="N51" s="27">
        <v>0.8</v>
      </c>
      <c r="O51" s="27">
        <v>7.9</v>
      </c>
      <c r="P51" s="26">
        <v>6.1</v>
      </c>
      <c r="Q51" s="27">
        <v>1.2</v>
      </c>
      <c r="R51" s="27">
        <v>7.7</v>
      </c>
      <c r="S51" s="27">
        <v>2</v>
      </c>
      <c r="T51" s="27">
        <v>3.9</v>
      </c>
      <c r="U51" s="27">
        <v>5.2</v>
      </c>
      <c r="V51" s="27">
        <v>0</v>
      </c>
      <c r="W51" s="27">
        <v>0</v>
      </c>
      <c r="X51" s="27">
        <v>5</v>
      </c>
      <c r="Y51" s="27">
        <v>0</v>
      </c>
      <c r="Z51" s="27">
        <v>0</v>
      </c>
      <c r="AA51" s="27">
        <v>0</v>
      </c>
      <c r="AB51" s="27">
        <v>0</v>
      </c>
      <c r="AC51" s="26">
        <v>0</v>
      </c>
      <c r="AD51" s="27">
        <v>0</v>
      </c>
      <c r="AE51" s="27">
        <v>0</v>
      </c>
      <c r="AF51" s="27">
        <v>0</v>
      </c>
      <c r="AG51" s="27">
        <v>0</v>
      </c>
      <c r="AH51" s="27">
        <v>0</v>
      </c>
      <c r="AI51" s="4">
        <f t="shared" si="2"/>
        <v>81.7</v>
      </c>
      <c r="AJ51" s="23">
        <f t="shared" si="1"/>
        <v>-59.251870324189525</v>
      </c>
      <c r="AK51" s="16" t="s">
        <v>97</v>
      </c>
      <c r="AL51" s="27">
        <v>628</v>
      </c>
      <c r="AM51" s="28" t="s">
        <v>122</v>
      </c>
      <c r="AN51" s="28" t="s">
        <v>49</v>
      </c>
      <c r="AO51" s="27">
        <v>81.7</v>
      </c>
    </row>
    <row r="52" spans="1:41">
      <c r="A52" s="3">
        <v>51</v>
      </c>
      <c r="B52" s="3" t="s">
        <v>53</v>
      </c>
      <c r="C52" s="3">
        <f>SUM(C2:C51)</f>
        <v>10528.700000000003</v>
      </c>
      <c r="D52" s="3">
        <f t="shared" ref="D52" si="3">SUM(D2:D51)</f>
        <v>376.30000000000013</v>
      </c>
      <c r="E52" s="3">
        <f t="shared" ref="E52:H52" si="4">SUM(E2:E51)</f>
        <v>69.899999999999991</v>
      </c>
      <c r="F52" s="3">
        <f t="shared" si="4"/>
        <v>665.20000000000016</v>
      </c>
      <c r="G52" s="3">
        <f t="shared" si="4"/>
        <v>38.9</v>
      </c>
      <c r="H52" s="3">
        <f t="shared" si="4"/>
        <v>3.100000000000001</v>
      </c>
      <c r="I52" s="3">
        <f t="shared" ref="I52:R52" si="5">SUM(I2:I51)</f>
        <v>872.80000000000018</v>
      </c>
      <c r="J52" s="3">
        <f t="shared" si="5"/>
        <v>721.70000000000016</v>
      </c>
      <c r="K52" s="3">
        <f t="shared" si="5"/>
        <v>1495.5000000000002</v>
      </c>
      <c r="L52" s="3">
        <f t="shared" si="5"/>
        <v>337.49999999999994</v>
      </c>
      <c r="M52" s="3">
        <f t="shared" si="5"/>
        <v>551.4</v>
      </c>
      <c r="N52" s="3">
        <f t="shared" si="5"/>
        <v>252.10000000000008</v>
      </c>
      <c r="O52" s="3">
        <f t="shared" si="5"/>
        <v>1301.8000000000002</v>
      </c>
      <c r="P52" s="3">
        <f t="shared" si="5"/>
        <v>255.79999999999998</v>
      </c>
      <c r="Q52" s="3">
        <f t="shared" si="5"/>
        <v>61.000000000000014</v>
      </c>
      <c r="R52" s="3">
        <f t="shared" si="5"/>
        <v>920.30000000000018</v>
      </c>
      <c r="S52" s="3">
        <f t="shared" ref="S52:U52" si="6">SUM(S2:S51)</f>
        <v>183.7</v>
      </c>
      <c r="T52" s="3">
        <f t="shared" si="6"/>
        <v>196.00000000000009</v>
      </c>
      <c r="U52" s="3">
        <f t="shared" si="6"/>
        <v>121.3</v>
      </c>
      <c r="V52" s="3">
        <f t="shared" ref="V52:Z52" si="7">SUM(V2:V51)</f>
        <v>2.5999999999999996</v>
      </c>
      <c r="W52" s="3">
        <f t="shared" si="7"/>
        <v>34.1</v>
      </c>
      <c r="X52" s="3">
        <f t="shared" si="7"/>
        <v>226.60000000000002</v>
      </c>
      <c r="Y52" s="3">
        <f t="shared" si="7"/>
        <v>1.5000000000000002</v>
      </c>
      <c r="Z52" s="3">
        <f t="shared" si="7"/>
        <v>0</v>
      </c>
      <c r="AA52" s="3">
        <f t="shared" ref="AA52" si="8">SUM(AA2:AA51)</f>
        <v>8.4999999999999982</v>
      </c>
      <c r="AB52" s="3">
        <f>SUM(AB2:AB51)</f>
        <v>22.900000000000002</v>
      </c>
      <c r="AC52" s="3">
        <f t="shared" ref="AC52:AI52" si="9">SUM(AC2:AC51)</f>
        <v>8</v>
      </c>
      <c r="AD52" s="3">
        <f t="shared" si="9"/>
        <v>29.100000000000005</v>
      </c>
      <c r="AE52" s="3">
        <f t="shared" si="9"/>
        <v>19.700000000000006</v>
      </c>
      <c r="AF52" s="3">
        <f t="shared" si="9"/>
        <v>112.80000000000001</v>
      </c>
      <c r="AG52" s="3">
        <f t="shared" si="9"/>
        <v>0</v>
      </c>
      <c r="AH52" s="3">
        <f t="shared" si="9"/>
        <v>0</v>
      </c>
      <c r="AI52" s="3">
        <f t="shared" si="9"/>
        <v>8890.1000000000022</v>
      </c>
      <c r="AJ52" s="23">
        <f t="shared" si="1"/>
        <v>-15.563174940875896</v>
      </c>
      <c r="AK52" s="3" t="s">
        <v>81</v>
      </c>
      <c r="AL52" s="18"/>
    </row>
    <row r="53" spans="1:41">
      <c r="A53" s="3">
        <v>52</v>
      </c>
      <c r="B53" s="3" t="s">
        <v>54</v>
      </c>
      <c r="C53" s="5">
        <f>C52/50</f>
        <v>210.57400000000004</v>
      </c>
      <c r="D53" s="5">
        <f t="shared" ref="D53" si="10">D52/50</f>
        <v>7.5260000000000025</v>
      </c>
      <c r="E53" s="5">
        <f t="shared" ref="E53:H53" si="11">E52/50</f>
        <v>1.3979999999999999</v>
      </c>
      <c r="F53" s="5">
        <f t="shared" si="11"/>
        <v>13.304000000000004</v>
      </c>
      <c r="G53" s="5">
        <f t="shared" si="11"/>
        <v>0.77800000000000002</v>
      </c>
      <c r="H53" s="5">
        <f t="shared" si="11"/>
        <v>6.200000000000002E-2</v>
      </c>
      <c r="I53" s="5">
        <f t="shared" ref="I53:R53" si="12">I52/50</f>
        <v>17.456000000000003</v>
      </c>
      <c r="J53" s="5">
        <f t="shared" si="12"/>
        <v>14.434000000000003</v>
      </c>
      <c r="K53" s="5">
        <f t="shared" si="12"/>
        <v>29.910000000000004</v>
      </c>
      <c r="L53" s="5">
        <f t="shared" si="12"/>
        <v>6.7499999999999991</v>
      </c>
      <c r="M53" s="5">
        <f t="shared" si="12"/>
        <v>11.027999999999999</v>
      </c>
      <c r="N53" s="5">
        <f t="shared" si="12"/>
        <v>5.0420000000000016</v>
      </c>
      <c r="O53" s="5">
        <f t="shared" si="12"/>
        <v>26.036000000000005</v>
      </c>
      <c r="P53" s="5">
        <f t="shared" si="12"/>
        <v>5.1159999999999997</v>
      </c>
      <c r="Q53" s="5">
        <f t="shared" si="12"/>
        <v>1.2200000000000002</v>
      </c>
      <c r="R53" s="5">
        <f t="shared" si="12"/>
        <v>18.406000000000002</v>
      </c>
      <c r="S53" s="5">
        <f t="shared" ref="S53:U53" si="13">S52/50</f>
        <v>3.6739999999999999</v>
      </c>
      <c r="T53" s="5">
        <f t="shared" si="13"/>
        <v>3.9200000000000017</v>
      </c>
      <c r="U53" s="5">
        <f t="shared" si="13"/>
        <v>2.4260000000000002</v>
      </c>
      <c r="V53" s="5">
        <f t="shared" ref="V53:Z53" si="14">V52/50</f>
        <v>5.1999999999999991E-2</v>
      </c>
      <c r="W53" s="5">
        <f t="shared" si="14"/>
        <v>0.68200000000000005</v>
      </c>
      <c r="X53" s="5">
        <f t="shared" si="14"/>
        <v>4.532</v>
      </c>
      <c r="Y53" s="5">
        <f t="shared" si="14"/>
        <v>3.0000000000000006E-2</v>
      </c>
      <c r="Z53" s="5">
        <f t="shared" si="14"/>
        <v>0</v>
      </c>
      <c r="AA53" s="5">
        <f t="shared" ref="AA53:AB53" si="15">AA52/50</f>
        <v>0.16999999999999996</v>
      </c>
      <c r="AB53" s="5">
        <f t="shared" si="15"/>
        <v>0.45800000000000002</v>
      </c>
      <c r="AC53" s="5">
        <f t="shared" ref="AC53:AI53" si="16">AC52/50</f>
        <v>0.16</v>
      </c>
      <c r="AD53" s="5">
        <f t="shared" si="16"/>
        <v>0.58200000000000007</v>
      </c>
      <c r="AE53" s="5">
        <f t="shared" si="16"/>
        <v>0.39400000000000013</v>
      </c>
      <c r="AF53" s="5">
        <f t="shared" si="16"/>
        <v>2.2560000000000002</v>
      </c>
      <c r="AG53" s="5">
        <f t="shared" si="16"/>
        <v>0</v>
      </c>
      <c r="AH53" s="5">
        <f t="shared" si="16"/>
        <v>0</v>
      </c>
      <c r="AI53" s="5">
        <f t="shared" si="16"/>
        <v>177.80200000000005</v>
      </c>
      <c r="AJ53" s="23">
        <f t="shared" si="1"/>
        <v>-15.563174940875882</v>
      </c>
      <c r="AK53" s="5" t="s">
        <v>81</v>
      </c>
      <c r="AL53" s="18"/>
    </row>
    <row r="54" spans="1:41">
      <c r="AL54" s="18"/>
    </row>
    <row r="59" spans="1:41" ht="45">
      <c r="X59" s="27">
        <v>611</v>
      </c>
      <c r="Y59" s="28" t="s">
        <v>122</v>
      </c>
      <c r="Z59" s="28" t="s">
        <v>0</v>
      </c>
      <c r="AA59" s="27">
        <v>162.6</v>
      </c>
      <c r="AD59" s="27">
        <v>611</v>
      </c>
      <c r="AE59" s="28" t="s">
        <v>122</v>
      </c>
      <c r="AF59" s="28" t="s">
        <v>0</v>
      </c>
      <c r="AG59" s="27">
        <v>162.6</v>
      </c>
    </row>
    <row r="60" spans="1:41" ht="30">
      <c r="X60" s="27">
        <v>622</v>
      </c>
      <c r="Y60" s="28" t="s">
        <v>122</v>
      </c>
      <c r="Z60" s="28" t="s">
        <v>1</v>
      </c>
      <c r="AA60" s="27">
        <v>186.4</v>
      </c>
      <c r="AD60" s="27">
        <v>622</v>
      </c>
      <c r="AE60" s="28" t="s">
        <v>122</v>
      </c>
      <c r="AF60" s="28" t="s">
        <v>1</v>
      </c>
      <c r="AG60" s="27">
        <v>186.4</v>
      </c>
    </row>
    <row r="61" spans="1:41" ht="30">
      <c r="X61" s="27">
        <v>634</v>
      </c>
      <c r="Y61" s="28" t="s">
        <v>122</v>
      </c>
      <c r="Z61" s="28" t="s">
        <v>2</v>
      </c>
      <c r="AA61" s="27">
        <v>199.1</v>
      </c>
      <c r="AD61" s="27">
        <v>634</v>
      </c>
      <c r="AE61" s="28" t="s">
        <v>122</v>
      </c>
      <c r="AF61" s="28" t="s">
        <v>2</v>
      </c>
      <c r="AG61" s="27">
        <v>199.1</v>
      </c>
    </row>
    <row r="62" spans="1:41" ht="30">
      <c r="X62" s="27">
        <v>645</v>
      </c>
      <c r="Y62" s="28" t="s">
        <v>122</v>
      </c>
      <c r="Z62" s="28" t="s">
        <v>3</v>
      </c>
      <c r="AA62" s="27">
        <v>208.4</v>
      </c>
      <c r="AD62" s="27">
        <v>645</v>
      </c>
      <c r="AE62" s="28" t="s">
        <v>122</v>
      </c>
      <c r="AF62" s="28" t="s">
        <v>3</v>
      </c>
      <c r="AG62" s="27">
        <v>208.4</v>
      </c>
    </row>
    <row r="63" spans="1:41" ht="30">
      <c r="X63" s="27">
        <v>626</v>
      </c>
      <c r="Y63" s="28" t="s">
        <v>122</v>
      </c>
      <c r="Z63" s="28" t="s">
        <v>4</v>
      </c>
      <c r="AA63" s="27">
        <v>226.8</v>
      </c>
      <c r="AD63" s="27">
        <v>626</v>
      </c>
      <c r="AE63" s="28" t="s">
        <v>122</v>
      </c>
      <c r="AF63" s="28" t="s">
        <v>4</v>
      </c>
      <c r="AG63" s="27">
        <v>226.8</v>
      </c>
    </row>
    <row r="64" spans="1:41" ht="30">
      <c r="X64" s="27">
        <v>632</v>
      </c>
      <c r="Y64" s="28" t="s">
        <v>122</v>
      </c>
      <c r="Z64" s="28" t="s">
        <v>5</v>
      </c>
      <c r="AA64" s="27">
        <v>212.1</v>
      </c>
      <c r="AD64" s="27">
        <v>632</v>
      </c>
      <c r="AE64" s="28" t="s">
        <v>122</v>
      </c>
      <c r="AF64" s="28" t="s">
        <v>5</v>
      </c>
      <c r="AG64" s="27">
        <v>212.1</v>
      </c>
    </row>
    <row r="65" spans="24:33" ht="45">
      <c r="X65" s="27">
        <v>605</v>
      </c>
      <c r="Y65" s="28" t="s">
        <v>122</v>
      </c>
      <c r="Z65" s="28" t="s">
        <v>6</v>
      </c>
      <c r="AA65" s="27">
        <v>161</v>
      </c>
      <c r="AD65" s="27">
        <v>605</v>
      </c>
      <c r="AE65" s="28" t="s">
        <v>122</v>
      </c>
      <c r="AF65" s="28" t="s">
        <v>6</v>
      </c>
      <c r="AG65" s="27">
        <v>161</v>
      </c>
    </row>
    <row r="66" spans="24:33" ht="30">
      <c r="X66" s="27">
        <v>624</v>
      </c>
      <c r="Y66" s="28" t="s">
        <v>122</v>
      </c>
      <c r="Z66" s="28" t="s">
        <v>7</v>
      </c>
      <c r="AA66" s="27">
        <v>243.3</v>
      </c>
      <c r="AD66" s="27">
        <v>624</v>
      </c>
      <c r="AE66" s="28" t="s">
        <v>122</v>
      </c>
      <c r="AF66" s="28" t="s">
        <v>7</v>
      </c>
      <c r="AG66" s="27">
        <v>243.3</v>
      </c>
    </row>
    <row r="67" spans="24:33" ht="45">
      <c r="X67" s="27">
        <v>609</v>
      </c>
      <c r="Y67" s="28" t="s">
        <v>122</v>
      </c>
      <c r="Z67" s="28" t="s">
        <v>8</v>
      </c>
      <c r="AA67" s="27">
        <v>169.8</v>
      </c>
      <c r="AD67" s="27">
        <v>609</v>
      </c>
      <c r="AE67" s="28" t="s">
        <v>122</v>
      </c>
      <c r="AF67" s="28" t="s">
        <v>8</v>
      </c>
      <c r="AG67" s="27">
        <v>169.8</v>
      </c>
    </row>
    <row r="68" spans="24:33" ht="45">
      <c r="X68" s="27">
        <v>612</v>
      </c>
      <c r="Y68" s="28" t="s">
        <v>122</v>
      </c>
      <c r="Z68" s="28" t="s">
        <v>9</v>
      </c>
      <c r="AA68" s="27">
        <v>197.6</v>
      </c>
      <c r="AD68" s="27">
        <v>612</v>
      </c>
      <c r="AE68" s="28" t="s">
        <v>122</v>
      </c>
      <c r="AF68" s="28" t="s">
        <v>9</v>
      </c>
      <c r="AG68" s="27">
        <v>197.6</v>
      </c>
    </row>
    <row r="69" spans="24:33" ht="30">
      <c r="X69" s="27">
        <v>621</v>
      </c>
      <c r="Y69" s="28" t="s">
        <v>122</v>
      </c>
      <c r="Z69" s="28" t="s">
        <v>10</v>
      </c>
      <c r="AA69" s="27">
        <v>235.3</v>
      </c>
      <c r="AD69" s="27">
        <v>621</v>
      </c>
      <c r="AE69" s="28" t="s">
        <v>122</v>
      </c>
      <c r="AF69" s="28" t="s">
        <v>10</v>
      </c>
      <c r="AG69" s="27">
        <v>235.3</v>
      </c>
    </row>
    <row r="70" spans="24:33" ht="30">
      <c r="X70" s="27">
        <v>631</v>
      </c>
      <c r="Y70" s="28" t="s">
        <v>122</v>
      </c>
      <c r="Z70" s="28" t="s">
        <v>11</v>
      </c>
      <c r="AA70" s="27">
        <v>146.9</v>
      </c>
      <c r="AD70" s="27">
        <v>631</v>
      </c>
      <c r="AE70" s="28" t="s">
        <v>122</v>
      </c>
      <c r="AF70" s="28" t="s">
        <v>11</v>
      </c>
      <c r="AG70" s="27">
        <v>146.9</v>
      </c>
    </row>
    <row r="71" spans="24:33" ht="30">
      <c r="X71" s="27">
        <v>642</v>
      </c>
      <c r="Y71" s="28" t="s">
        <v>122</v>
      </c>
      <c r="Z71" s="28" t="s">
        <v>12</v>
      </c>
      <c r="AA71" s="27">
        <v>199.8</v>
      </c>
      <c r="AD71" s="27">
        <v>642</v>
      </c>
      <c r="AE71" s="28" t="s">
        <v>122</v>
      </c>
      <c r="AF71" s="28" t="s">
        <v>12</v>
      </c>
      <c r="AG71" s="27">
        <v>199.8</v>
      </c>
    </row>
    <row r="72" spans="24:33" ht="30">
      <c r="X72" s="27">
        <v>643</v>
      </c>
      <c r="Y72" s="28" t="s">
        <v>122</v>
      </c>
      <c r="Z72" s="28" t="s">
        <v>13</v>
      </c>
      <c r="AA72" s="27">
        <v>127</v>
      </c>
      <c r="AD72" s="27">
        <v>643</v>
      </c>
      <c r="AE72" s="28" t="s">
        <v>122</v>
      </c>
      <c r="AF72" s="28" t="s">
        <v>13</v>
      </c>
      <c r="AG72" s="27">
        <v>127</v>
      </c>
    </row>
    <row r="73" spans="24:33" ht="30">
      <c r="X73" s="27">
        <v>638</v>
      </c>
      <c r="Y73" s="28" t="s">
        <v>122</v>
      </c>
      <c r="Z73" s="28" t="s">
        <v>14</v>
      </c>
      <c r="AA73" s="27">
        <v>168.4</v>
      </c>
      <c r="AD73" s="27">
        <v>638</v>
      </c>
      <c r="AE73" s="28" t="s">
        <v>122</v>
      </c>
      <c r="AF73" s="28" t="s">
        <v>14</v>
      </c>
      <c r="AG73" s="27">
        <v>168.4</v>
      </c>
    </row>
    <row r="74" spans="24:33" ht="45">
      <c r="X74" s="27">
        <v>608</v>
      </c>
      <c r="Y74" s="28" t="s">
        <v>122</v>
      </c>
      <c r="Z74" s="28" t="s">
        <v>15</v>
      </c>
      <c r="AA74" s="27">
        <v>148</v>
      </c>
      <c r="AD74" s="27">
        <v>608</v>
      </c>
      <c r="AE74" s="28" t="s">
        <v>122</v>
      </c>
      <c r="AF74" s="28" t="s">
        <v>15</v>
      </c>
      <c r="AG74" s="27">
        <v>148</v>
      </c>
    </row>
    <row r="75" spans="24:33" ht="30">
      <c r="X75" s="27">
        <v>601</v>
      </c>
      <c r="Y75" s="28" t="s">
        <v>122</v>
      </c>
      <c r="Z75" s="28" t="s">
        <v>16</v>
      </c>
      <c r="AA75" s="27">
        <v>104.7</v>
      </c>
      <c r="AD75" s="27">
        <v>601</v>
      </c>
      <c r="AE75" s="28" t="s">
        <v>122</v>
      </c>
      <c r="AF75" s="28" t="s">
        <v>16</v>
      </c>
      <c r="AG75" s="27">
        <v>104.7</v>
      </c>
    </row>
    <row r="76" spans="24:33" ht="30">
      <c r="X76" s="27">
        <v>648</v>
      </c>
      <c r="Y76" s="28" t="s">
        <v>122</v>
      </c>
      <c r="Z76" s="28" t="s">
        <v>17</v>
      </c>
      <c r="AA76" s="27">
        <v>245.5</v>
      </c>
      <c r="AD76" s="27">
        <v>648</v>
      </c>
      <c r="AE76" s="28" t="s">
        <v>122</v>
      </c>
      <c r="AF76" s="28" t="s">
        <v>17</v>
      </c>
      <c r="AG76" s="27">
        <v>245.5</v>
      </c>
    </row>
    <row r="77" spans="24:33" ht="30">
      <c r="X77" s="27">
        <v>649</v>
      </c>
      <c r="Y77" s="28" t="s">
        <v>122</v>
      </c>
      <c r="Z77" s="28" t="s">
        <v>18</v>
      </c>
      <c r="AA77" s="27">
        <v>294.3</v>
      </c>
      <c r="AD77" s="27">
        <v>649</v>
      </c>
      <c r="AE77" s="28" t="s">
        <v>122</v>
      </c>
      <c r="AF77" s="28" t="s">
        <v>18</v>
      </c>
      <c r="AG77" s="27">
        <v>294.3</v>
      </c>
    </row>
    <row r="78" spans="24:33" ht="45">
      <c r="X78" s="27">
        <v>606</v>
      </c>
      <c r="Y78" s="28" t="s">
        <v>122</v>
      </c>
      <c r="Z78" s="28" t="s">
        <v>76</v>
      </c>
      <c r="AA78" s="27">
        <v>149.1</v>
      </c>
      <c r="AD78" s="27">
        <v>606</v>
      </c>
      <c r="AE78" s="28" t="s">
        <v>122</v>
      </c>
      <c r="AF78" s="28" t="s">
        <v>76</v>
      </c>
      <c r="AG78" s="27">
        <v>149.1</v>
      </c>
    </row>
    <row r="79" spans="24:33" ht="30">
      <c r="X79" s="27">
        <v>620</v>
      </c>
      <c r="Y79" s="28" t="s">
        <v>122</v>
      </c>
      <c r="Z79" s="28" t="s">
        <v>20</v>
      </c>
      <c r="AA79" s="27">
        <v>107.3</v>
      </c>
      <c r="AD79" s="27">
        <v>620</v>
      </c>
      <c r="AE79" s="28" t="s">
        <v>122</v>
      </c>
      <c r="AF79" s="28" t="s">
        <v>20</v>
      </c>
      <c r="AG79" s="27">
        <v>107.3</v>
      </c>
    </row>
    <row r="80" spans="24:33" ht="30">
      <c r="X80" s="27">
        <v>636</v>
      </c>
      <c r="Y80" s="28" t="s">
        <v>122</v>
      </c>
      <c r="Z80" s="28" t="s">
        <v>21</v>
      </c>
      <c r="AA80" s="27">
        <v>155.80000000000001</v>
      </c>
      <c r="AD80" s="27">
        <v>636</v>
      </c>
      <c r="AE80" s="28" t="s">
        <v>122</v>
      </c>
      <c r="AF80" s="28" t="s">
        <v>21</v>
      </c>
      <c r="AG80" s="27">
        <v>155.80000000000001</v>
      </c>
    </row>
    <row r="81" spans="24:33" ht="30">
      <c r="X81" s="27">
        <v>650</v>
      </c>
      <c r="Y81" s="28" t="s">
        <v>122</v>
      </c>
      <c r="Z81" s="28" t="s">
        <v>22</v>
      </c>
      <c r="AA81" s="27">
        <v>206</v>
      </c>
      <c r="AD81" s="27">
        <v>650</v>
      </c>
      <c r="AE81" s="28" t="s">
        <v>122</v>
      </c>
      <c r="AF81" s="28" t="s">
        <v>22</v>
      </c>
      <c r="AG81" s="27">
        <v>206</v>
      </c>
    </row>
    <row r="82" spans="24:33" ht="45">
      <c r="X82" s="27">
        <v>637</v>
      </c>
      <c r="Y82" s="28" t="s">
        <v>122</v>
      </c>
      <c r="Z82" s="28" t="s">
        <v>23</v>
      </c>
      <c r="AA82" s="27">
        <v>201.3</v>
      </c>
      <c r="AD82" s="27">
        <v>637</v>
      </c>
      <c r="AE82" s="28" t="s">
        <v>122</v>
      </c>
      <c r="AF82" s="28" t="s">
        <v>23</v>
      </c>
      <c r="AG82" s="27">
        <v>201.3</v>
      </c>
    </row>
    <row r="83" spans="24:33" ht="30">
      <c r="X83" s="27">
        <v>647</v>
      </c>
      <c r="Y83" s="28" t="s">
        <v>122</v>
      </c>
      <c r="Z83" s="28" t="s">
        <v>24</v>
      </c>
      <c r="AA83" s="27">
        <v>289</v>
      </c>
      <c r="AD83" s="27">
        <v>647</v>
      </c>
      <c r="AE83" s="28" t="s">
        <v>122</v>
      </c>
      <c r="AF83" s="28" t="s">
        <v>24</v>
      </c>
      <c r="AG83" s="27">
        <v>289</v>
      </c>
    </row>
    <row r="84" spans="24:33" ht="30">
      <c r="X84" s="27">
        <v>633</v>
      </c>
      <c r="Y84" s="28" t="s">
        <v>122</v>
      </c>
      <c r="Z84" s="28" t="s">
        <v>25</v>
      </c>
      <c r="AA84" s="27">
        <v>142</v>
      </c>
      <c r="AD84" s="27">
        <v>633</v>
      </c>
      <c r="AE84" s="28" t="s">
        <v>122</v>
      </c>
      <c r="AF84" s="28" t="s">
        <v>25</v>
      </c>
      <c r="AG84" s="27">
        <v>142</v>
      </c>
    </row>
    <row r="85" spans="24:33" ht="30">
      <c r="X85" s="27">
        <v>630</v>
      </c>
      <c r="Y85" s="28" t="s">
        <v>122</v>
      </c>
      <c r="Z85" s="28" t="s">
        <v>26</v>
      </c>
      <c r="AA85" s="27">
        <v>136.6</v>
      </c>
      <c r="AD85" s="27">
        <v>630</v>
      </c>
      <c r="AE85" s="28" t="s">
        <v>122</v>
      </c>
      <c r="AF85" s="28" t="s">
        <v>26</v>
      </c>
      <c r="AG85" s="27">
        <v>136.6</v>
      </c>
    </row>
    <row r="86" spans="24:33" ht="30">
      <c r="X86" s="27">
        <v>646</v>
      </c>
      <c r="Y86" s="28" t="s">
        <v>122</v>
      </c>
      <c r="Z86" s="28" t="s">
        <v>27</v>
      </c>
      <c r="AA86" s="27">
        <v>203.9</v>
      </c>
      <c r="AD86" s="27">
        <v>646</v>
      </c>
      <c r="AE86" s="28" t="s">
        <v>122</v>
      </c>
      <c r="AF86" s="28" t="s">
        <v>27</v>
      </c>
      <c r="AG86" s="27">
        <v>203.9</v>
      </c>
    </row>
    <row r="87" spans="24:33" ht="30">
      <c r="X87" s="27">
        <v>625</v>
      </c>
      <c r="Y87" s="28" t="s">
        <v>122</v>
      </c>
      <c r="Z87" s="28" t="s">
        <v>28</v>
      </c>
      <c r="AA87" s="27">
        <v>221.1</v>
      </c>
      <c r="AD87" s="27">
        <v>625</v>
      </c>
      <c r="AE87" s="28" t="s">
        <v>122</v>
      </c>
      <c r="AF87" s="28" t="s">
        <v>28</v>
      </c>
      <c r="AG87" s="27">
        <v>221.1</v>
      </c>
    </row>
    <row r="88" spans="24:33" ht="30">
      <c r="X88" s="27">
        <v>610</v>
      </c>
      <c r="Y88" s="28" t="s">
        <v>122</v>
      </c>
      <c r="Z88" s="28" t="s">
        <v>29</v>
      </c>
      <c r="AA88" s="27">
        <v>263.3</v>
      </c>
      <c r="AD88" s="27">
        <v>610</v>
      </c>
      <c r="AE88" s="28" t="s">
        <v>122</v>
      </c>
      <c r="AF88" s="28" t="s">
        <v>29</v>
      </c>
      <c r="AG88" s="27">
        <v>263.3</v>
      </c>
    </row>
    <row r="89" spans="24:33" ht="30">
      <c r="X89" s="27">
        <v>635</v>
      </c>
      <c r="Y89" s="28" t="s">
        <v>122</v>
      </c>
      <c r="Z89" s="28" t="s">
        <v>30</v>
      </c>
      <c r="AA89" s="27">
        <v>96.1</v>
      </c>
      <c r="AD89" s="27">
        <v>635</v>
      </c>
      <c r="AE89" s="28" t="s">
        <v>122</v>
      </c>
      <c r="AF89" s="28" t="s">
        <v>30</v>
      </c>
      <c r="AG89" s="27">
        <v>96.1</v>
      </c>
    </row>
    <row r="90" spans="24:33" ht="30">
      <c r="X90" s="27">
        <v>604</v>
      </c>
      <c r="Y90" s="28" t="s">
        <v>122</v>
      </c>
      <c r="Z90" s="28" t="s">
        <v>31</v>
      </c>
      <c r="AA90" s="27">
        <v>149.4</v>
      </c>
      <c r="AD90" s="27">
        <v>604</v>
      </c>
      <c r="AE90" s="28" t="s">
        <v>122</v>
      </c>
      <c r="AF90" s="28" t="s">
        <v>31</v>
      </c>
      <c r="AG90" s="27">
        <v>149.4</v>
      </c>
    </row>
    <row r="91" spans="24:33" ht="30">
      <c r="X91" s="27">
        <v>641</v>
      </c>
      <c r="Y91" s="28" t="s">
        <v>122</v>
      </c>
      <c r="Z91" s="28" t="s">
        <v>32</v>
      </c>
      <c r="AA91" s="27">
        <v>184.1</v>
      </c>
      <c r="AD91" s="27">
        <v>641</v>
      </c>
      <c r="AE91" s="28" t="s">
        <v>122</v>
      </c>
      <c r="AF91" s="28" t="s">
        <v>32</v>
      </c>
      <c r="AG91" s="27">
        <v>184.1</v>
      </c>
    </row>
    <row r="92" spans="24:33" ht="30">
      <c r="X92" s="27">
        <v>623</v>
      </c>
      <c r="Y92" s="28" t="s">
        <v>122</v>
      </c>
      <c r="Z92" s="28" t="s">
        <v>33</v>
      </c>
      <c r="AA92" s="27">
        <v>220.7</v>
      </c>
      <c r="AD92" s="27">
        <v>623</v>
      </c>
      <c r="AE92" s="28" t="s">
        <v>122</v>
      </c>
      <c r="AF92" s="28" t="s">
        <v>33</v>
      </c>
      <c r="AG92" s="27">
        <v>220.7</v>
      </c>
    </row>
    <row r="93" spans="24:33" ht="30">
      <c r="X93" s="27">
        <v>639</v>
      </c>
      <c r="Y93" s="28" t="s">
        <v>122</v>
      </c>
      <c r="Z93" s="28" t="s">
        <v>34</v>
      </c>
      <c r="AA93" s="27">
        <v>120.3</v>
      </c>
      <c r="AD93" s="27">
        <v>639</v>
      </c>
      <c r="AE93" s="28" t="s">
        <v>122</v>
      </c>
      <c r="AF93" s="28" t="s">
        <v>34</v>
      </c>
      <c r="AG93" s="27">
        <v>120.3</v>
      </c>
    </row>
    <row r="94" spans="24:33" ht="45">
      <c r="X94" s="27">
        <v>629</v>
      </c>
      <c r="Y94" s="28" t="s">
        <v>122</v>
      </c>
      <c r="Z94" s="28" t="s">
        <v>35</v>
      </c>
      <c r="AA94" s="27">
        <v>124.4</v>
      </c>
      <c r="AD94" s="27">
        <v>629</v>
      </c>
      <c r="AE94" s="28" t="s">
        <v>122</v>
      </c>
      <c r="AF94" s="28" t="s">
        <v>35</v>
      </c>
      <c r="AG94" s="27">
        <v>124.4</v>
      </c>
    </row>
    <row r="95" spans="24:33" ht="30">
      <c r="X95" s="27">
        <v>644</v>
      </c>
      <c r="Y95" s="28" t="s">
        <v>122</v>
      </c>
      <c r="Z95" s="28" t="s">
        <v>36</v>
      </c>
      <c r="AA95" s="27">
        <v>154.6</v>
      </c>
      <c r="AD95" s="27">
        <v>644</v>
      </c>
      <c r="AE95" s="28" t="s">
        <v>122</v>
      </c>
      <c r="AF95" s="28" t="s">
        <v>36</v>
      </c>
      <c r="AG95" s="27">
        <v>154.6</v>
      </c>
    </row>
    <row r="96" spans="24:33" ht="30">
      <c r="X96" s="27">
        <v>640</v>
      </c>
      <c r="Y96" s="28" t="s">
        <v>122</v>
      </c>
      <c r="Z96" s="28" t="s">
        <v>37</v>
      </c>
      <c r="AA96" s="27">
        <v>159</v>
      </c>
      <c r="AD96" s="27">
        <v>640</v>
      </c>
      <c r="AE96" s="28" t="s">
        <v>122</v>
      </c>
      <c r="AF96" s="28" t="s">
        <v>37</v>
      </c>
      <c r="AG96" s="27">
        <v>159</v>
      </c>
    </row>
    <row r="97" spans="24:33" ht="30">
      <c r="X97" s="27">
        <v>618</v>
      </c>
      <c r="Y97" s="28" t="s">
        <v>122</v>
      </c>
      <c r="Z97" s="28" t="s">
        <v>38</v>
      </c>
      <c r="AA97" s="27">
        <v>114</v>
      </c>
      <c r="AD97" s="27">
        <v>618</v>
      </c>
      <c r="AE97" s="28" t="s">
        <v>122</v>
      </c>
      <c r="AF97" s="28" t="s">
        <v>38</v>
      </c>
      <c r="AG97" s="27">
        <v>114</v>
      </c>
    </row>
    <row r="98" spans="24:33" ht="45">
      <c r="X98" s="27">
        <v>603</v>
      </c>
      <c r="Y98" s="28" t="s">
        <v>122</v>
      </c>
      <c r="Z98" s="28" t="s">
        <v>39</v>
      </c>
      <c r="AA98" s="27">
        <v>164.3</v>
      </c>
      <c r="AD98" s="27">
        <v>603</v>
      </c>
      <c r="AE98" s="28" t="s">
        <v>122</v>
      </c>
      <c r="AF98" s="28" t="s">
        <v>39</v>
      </c>
      <c r="AG98" s="27">
        <v>164.3</v>
      </c>
    </row>
    <row r="99" spans="24:33" ht="30">
      <c r="X99" s="27">
        <v>615</v>
      </c>
      <c r="Y99" s="28" t="s">
        <v>122</v>
      </c>
      <c r="Z99" s="28" t="s">
        <v>40</v>
      </c>
      <c r="AA99" s="27">
        <v>269.60000000000002</v>
      </c>
      <c r="AD99" s="27">
        <v>615</v>
      </c>
      <c r="AE99" s="28" t="s">
        <v>122</v>
      </c>
      <c r="AF99" s="28" t="s">
        <v>40</v>
      </c>
      <c r="AG99" s="27">
        <v>269.60000000000002</v>
      </c>
    </row>
    <row r="100" spans="24:33" ht="30">
      <c r="X100" s="27">
        <v>619</v>
      </c>
      <c r="Y100" s="28" t="s">
        <v>122</v>
      </c>
      <c r="Z100" s="28" t="s">
        <v>41</v>
      </c>
      <c r="AA100" s="27">
        <v>132.30000000000001</v>
      </c>
      <c r="AD100" s="27">
        <v>619</v>
      </c>
      <c r="AE100" s="28" t="s">
        <v>122</v>
      </c>
      <c r="AF100" s="28" t="s">
        <v>41</v>
      </c>
      <c r="AG100" s="27">
        <v>132.30000000000001</v>
      </c>
    </row>
    <row r="101" spans="24:33" ht="30">
      <c r="X101" s="27">
        <v>613</v>
      </c>
      <c r="Y101" s="28" t="s">
        <v>122</v>
      </c>
      <c r="Z101" s="28" t="s">
        <v>42</v>
      </c>
      <c r="AA101" s="27">
        <v>175</v>
      </c>
      <c r="AD101" s="27">
        <v>613</v>
      </c>
      <c r="AE101" s="28" t="s">
        <v>122</v>
      </c>
      <c r="AF101" s="28" t="s">
        <v>42</v>
      </c>
      <c r="AG101" s="27">
        <v>175</v>
      </c>
    </row>
    <row r="102" spans="24:33" ht="30">
      <c r="X102" s="27">
        <v>627</v>
      </c>
      <c r="Y102" s="28" t="s">
        <v>122</v>
      </c>
      <c r="Z102" s="28" t="s">
        <v>43</v>
      </c>
      <c r="AA102" s="27">
        <v>174.6</v>
      </c>
      <c r="AD102" s="27">
        <v>627</v>
      </c>
      <c r="AE102" s="28" t="s">
        <v>122</v>
      </c>
      <c r="AF102" s="28" t="s">
        <v>43</v>
      </c>
      <c r="AG102" s="27">
        <v>174.6</v>
      </c>
    </row>
    <row r="103" spans="24:33" ht="30">
      <c r="X103" s="27">
        <v>602</v>
      </c>
      <c r="Y103" s="28" t="s">
        <v>122</v>
      </c>
      <c r="Z103" s="28" t="s">
        <v>44</v>
      </c>
      <c r="AA103" s="27">
        <v>177.8</v>
      </c>
      <c r="AD103" s="27">
        <v>602</v>
      </c>
      <c r="AE103" s="28" t="s">
        <v>122</v>
      </c>
      <c r="AF103" s="28" t="s">
        <v>44</v>
      </c>
      <c r="AG103" s="27">
        <v>177.8</v>
      </c>
    </row>
    <row r="104" spans="24:33" ht="30">
      <c r="X104" s="27">
        <v>607</v>
      </c>
      <c r="Y104" s="28" t="s">
        <v>122</v>
      </c>
      <c r="Z104" s="28" t="s">
        <v>45</v>
      </c>
      <c r="AA104" s="27">
        <v>193</v>
      </c>
      <c r="AD104" s="27">
        <v>607</v>
      </c>
      <c r="AE104" s="28" t="s">
        <v>122</v>
      </c>
      <c r="AF104" s="28" t="s">
        <v>45</v>
      </c>
      <c r="AG104" s="27">
        <v>193</v>
      </c>
    </row>
    <row r="105" spans="24:33" ht="45">
      <c r="X105" s="27">
        <v>616</v>
      </c>
      <c r="Y105" s="28" t="s">
        <v>122</v>
      </c>
      <c r="Z105" s="28" t="s">
        <v>46</v>
      </c>
      <c r="AA105" s="27">
        <v>114.7</v>
      </c>
      <c r="AD105" s="27">
        <v>616</v>
      </c>
      <c r="AE105" s="28" t="s">
        <v>122</v>
      </c>
      <c r="AF105" s="28" t="s">
        <v>46</v>
      </c>
      <c r="AG105" s="27">
        <v>114.7</v>
      </c>
    </row>
    <row r="106" spans="24:33" ht="45">
      <c r="X106" s="27">
        <v>617</v>
      </c>
      <c r="Y106" s="28" t="s">
        <v>122</v>
      </c>
      <c r="Z106" s="28" t="s">
        <v>47</v>
      </c>
      <c r="AA106" s="27">
        <v>111.3</v>
      </c>
      <c r="AD106" s="27">
        <v>617</v>
      </c>
      <c r="AE106" s="28" t="s">
        <v>122</v>
      </c>
      <c r="AF106" s="28" t="s">
        <v>47</v>
      </c>
      <c r="AG106" s="27">
        <v>111.3</v>
      </c>
    </row>
    <row r="107" spans="24:33" ht="30">
      <c r="X107" s="27">
        <v>614</v>
      </c>
      <c r="Y107" s="28" t="s">
        <v>122</v>
      </c>
      <c r="Z107" s="28" t="s">
        <v>48</v>
      </c>
      <c r="AA107" s="27">
        <v>260.8</v>
      </c>
      <c r="AD107" s="27">
        <v>614</v>
      </c>
      <c r="AE107" s="28" t="s">
        <v>122</v>
      </c>
      <c r="AF107" s="28" t="s">
        <v>48</v>
      </c>
      <c r="AG107" s="27">
        <v>260.8</v>
      </c>
    </row>
    <row r="108" spans="24:33" ht="30">
      <c r="X108" s="27">
        <v>628</v>
      </c>
      <c r="Y108" s="28" t="s">
        <v>122</v>
      </c>
      <c r="Z108" s="28" t="s">
        <v>49</v>
      </c>
      <c r="AA108" s="27">
        <v>81.7</v>
      </c>
      <c r="AD108" s="27">
        <v>628</v>
      </c>
      <c r="AE108" s="28" t="s">
        <v>122</v>
      </c>
      <c r="AF108" s="28" t="s">
        <v>49</v>
      </c>
      <c r="AG108" s="27">
        <v>81.7</v>
      </c>
    </row>
  </sheetData>
  <autoFilter ref="A1:AL53"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</autoFilter>
  <printOptions horizontalCentered="1"/>
  <pageMargins left="0.25" right="0.25" top="0.5" bottom="0.5" header="0.3" footer="0.3"/>
  <pageSetup paperSize="9" scale="95" orientation="portrait" verticalDpi="300" r:id="rId1"/>
  <headerFooter>
    <oddHeader>&amp;C&amp;12INTEGRATED RAINFALL FOR THE MONTH OF JULY,2016 (in mm)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T109"/>
  <sheetViews>
    <sheetView view="pageBreakPreview" zoomScale="115" zoomScaleSheetLayoutView="115" workbookViewId="0">
      <pane xSplit="2" ySplit="1" topLeftCell="AB2" activePane="bottomRight" state="frozen"/>
      <selection pane="topRight" activeCell="C1" sqref="C1"/>
      <selection pane="bottomLeft" activeCell="A3" sqref="A3"/>
      <selection pane="bottomRight" activeCell="AO2" sqref="AO2:AO51"/>
    </sheetView>
  </sheetViews>
  <sheetFormatPr defaultColWidth="9.28515625" defaultRowHeight="15"/>
  <cols>
    <col min="1" max="1" width="4.42578125" style="1" customWidth="1"/>
    <col min="2" max="2" width="15.28515625" style="1" customWidth="1"/>
    <col min="3" max="3" width="8" style="1" customWidth="1"/>
    <col min="4" max="4" width="7.7109375" style="94" customWidth="1"/>
    <col min="5" max="9" width="6.5703125" style="1" bestFit="1" customWidth="1"/>
    <col min="10" max="12" width="6.5703125" style="1" customWidth="1"/>
    <col min="13" max="34" width="7.5703125" style="1" customWidth="1"/>
    <col min="35" max="35" width="7.7109375" style="1" customWidth="1"/>
    <col min="36" max="36" width="7.28515625" style="1" customWidth="1"/>
    <col min="37" max="37" width="7.7109375" style="15" customWidth="1"/>
    <col min="38" max="38" width="9.28515625" style="1"/>
    <col min="39" max="39" width="6.5703125" style="1" customWidth="1"/>
    <col min="40" max="16384" width="9.28515625" style="1"/>
  </cols>
  <sheetData>
    <row r="1" spans="1:46" s="6" customFormat="1" ht="30">
      <c r="A1" s="127" t="s">
        <v>70</v>
      </c>
      <c r="B1" s="127" t="s">
        <v>51</v>
      </c>
      <c r="C1" s="127" t="s">
        <v>50</v>
      </c>
      <c r="D1" s="175" t="s">
        <v>145</v>
      </c>
      <c r="E1" s="127">
        <v>2</v>
      </c>
      <c r="F1" s="127">
        <v>3</v>
      </c>
      <c r="G1" s="127">
        <v>4</v>
      </c>
      <c r="H1" s="127">
        <v>5</v>
      </c>
      <c r="I1" s="127">
        <v>6</v>
      </c>
      <c r="J1" s="127">
        <v>7</v>
      </c>
      <c r="K1" s="127">
        <v>8</v>
      </c>
      <c r="L1" s="127">
        <v>9</v>
      </c>
      <c r="M1" s="127">
        <v>10</v>
      </c>
      <c r="N1" s="127">
        <v>11</v>
      </c>
      <c r="O1" s="127">
        <v>12</v>
      </c>
      <c r="P1" s="127">
        <v>13</v>
      </c>
      <c r="Q1" s="127">
        <v>14</v>
      </c>
      <c r="R1" s="127">
        <v>15</v>
      </c>
      <c r="S1" s="127">
        <v>16</v>
      </c>
      <c r="T1" s="127">
        <v>17</v>
      </c>
      <c r="U1" s="127">
        <v>18</v>
      </c>
      <c r="V1" s="127">
        <v>19</v>
      </c>
      <c r="W1" s="127">
        <v>20</v>
      </c>
      <c r="X1" s="127">
        <v>21</v>
      </c>
      <c r="Y1" s="127">
        <v>22</v>
      </c>
      <c r="Z1" s="127">
        <v>23</v>
      </c>
      <c r="AA1" s="127">
        <v>24</v>
      </c>
      <c r="AB1" s="127">
        <v>25</v>
      </c>
      <c r="AC1" s="127">
        <v>26</v>
      </c>
      <c r="AD1" s="127">
        <v>27</v>
      </c>
      <c r="AE1" s="127">
        <v>28</v>
      </c>
      <c r="AF1" s="127">
        <v>29</v>
      </c>
      <c r="AG1" s="127">
        <v>30</v>
      </c>
      <c r="AH1" s="127">
        <v>31</v>
      </c>
      <c r="AI1" s="127" t="s">
        <v>52</v>
      </c>
      <c r="AJ1" s="128" t="s">
        <v>123</v>
      </c>
      <c r="AK1" s="36" t="s">
        <v>55</v>
      </c>
    </row>
    <row r="2" spans="1:46" ht="14.25" customHeight="1">
      <c r="A2" s="3">
        <v>1</v>
      </c>
      <c r="B2" s="2" t="s">
        <v>0</v>
      </c>
      <c r="C2" s="4">
        <v>273.8</v>
      </c>
      <c r="D2" s="27">
        <v>0</v>
      </c>
      <c r="E2" s="27">
        <v>11.3</v>
      </c>
      <c r="F2" s="27">
        <v>4.7</v>
      </c>
      <c r="G2" s="27">
        <v>9.5</v>
      </c>
      <c r="H2" s="27">
        <v>0.6</v>
      </c>
      <c r="I2" s="27">
        <v>1.1000000000000001</v>
      </c>
      <c r="J2" s="27">
        <v>24.8</v>
      </c>
      <c r="K2" s="27">
        <v>6.5</v>
      </c>
      <c r="L2" s="27">
        <v>4.8</v>
      </c>
      <c r="M2" s="27">
        <v>2.6</v>
      </c>
      <c r="N2" s="27">
        <v>16.7</v>
      </c>
      <c r="O2" s="26">
        <v>17</v>
      </c>
      <c r="P2" s="27">
        <v>36.700000000000003</v>
      </c>
      <c r="Q2" s="27">
        <v>4.7</v>
      </c>
      <c r="R2" s="27">
        <v>0.1</v>
      </c>
      <c r="S2" s="27">
        <v>2.1</v>
      </c>
      <c r="T2" s="27">
        <v>4.5999999999999996</v>
      </c>
      <c r="U2" s="27">
        <v>3.8</v>
      </c>
      <c r="V2" s="27">
        <v>27.1</v>
      </c>
      <c r="W2" s="27">
        <v>70.8</v>
      </c>
      <c r="X2" s="27">
        <v>2.5</v>
      </c>
      <c r="Y2" s="27">
        <v>0.4</v>
      </c>
      <c r="Z2" s="27">
        <v>0</v>
      </c>
      <c r="AA2" s="27">
        <v>2.6</v>
      </c>
      <c r="AB2" s="27">
        <v>0.8</v>
      </c>
      <c r="AC2" s="27">
        <v>0</v>
      </c>
      <c r="AD2" s="27">
        <v>2.2000000000000002</v>
      </c>
      <c r="AE2" s="27">
        <v>0.5</v>
      </c>
      <c r="AF2" s="27">
        <v>2.4</v>
      </c>
      <c r="AG2" s="27">
        <v>0</v>
      </c>
      <c r="AH2" s="27">
        <v>1</v>
      </c>
      <c r="AI2" s="4">
        <f t="shared" ref="AI2:AI33" si="0">SUM(D2:AH2)</f>
        <v>261.89999999999998</v>
      </c>
      <c r="AJ2" s="23">
        <f>AI2/C2*100-100</f>
        <v>-4.3462381300219306</v>
      </c>
      <c r="AK2" s="178" t="s">
        <v>81</v>
      </c>
      <c r="AL2" s="27">
        <v>11</v>
      </c>
      <c r="AM2" s="28" t="s">
        <v>122</v>
      </c>
      <c r="AN2" s="28" t="s">
        <v>0</v>
      </c>
      <c r="AO2" s="27">
        <v>261.89999999999998</v>
      </c>
      <c r="AQ2" s="27"/>
      <c r="AR2" s="28"/>
      <c r="AS2" s="28"/>
      <c r="AT2" s="27"/>
    </row>
    <row r="3" spans="1:46" ht="14.25" customHeight="1">
      <c r="A3" s="3">
        <v>2</v>
      </c>
      <c r="B3" s="2" t="s">
        <v>1</v>
      </c>
      <c r="C3" s="4">
        <v>227.5</v>
      </c>
      <c r="D3" s="27">
        <v>1</v>
      </c>
      <c r="E3" s="27">
        <v>5.7</v>
      </c>
      <c r="F3" s="27">
        <v>9</v>
      </c>
      <c r="G3" s="27">
        <v>0.7</v>
      </c>
      <c r="H3" s="27">
        <v>0.2</v>
      </c>
      <c r="I3" s="27">
        <v>0.3</v>
      </c>
      <c r="J3" s="27">
        <v>13.2</v>
      </c>
      <c r="K3" s="27">
        <v>25.1</v>
      </c>
      <c r="L3" s="27">
        <v>10.4</v>
      </c>
      <c r="M3" s="27">
        <v>10.3</v>
      </c>
      <c r="N3" s="27">
        <v>24</v>
      </c>
      <c r="O3" s="26">
        <v>9.4</v>
      </c>
      <c r="P3" s="27">
        <v>60.4</v>
      </c>
      <c r="Q3" s="27">
        <v>11.5</v>
      </c>
      <c r="R3" s="27">
        <v>0.8</v>
      </c>
      <c r="S3" s="27">
        <v>5.8</v>
      </c>
      <c r="T3" s="27">
        <v>0.1</v>
      </c>
      <c r="U3" s="27">
        <v>3.6</v>
      </c>
      <c r="V3" s="27">
        <v>24.2</v>
      </c>
      <c r="W3" s="27">
        <v>78.599999999999994</v>
      </c>
      <c r="X3" s="27">
        <v>16.399999999999999</v>
      </c>
      <c r="Y3" s="27">
        <v>0</v>
      </c>
      <c r="Z3" s="27">
        <v>0</v>
      </c>
      <c r="AA3" s="27">
        <v>6.1</v>
      </c>
      <c r="AB3" s="27">
        <v>0.5</v>
      </c>
      <c r="AC3" s="27">
        <v>0.2</v>
      </c>
      <c r="AD3" s="27">
        <v>4.2</v>
      </c>
      <c r="AE3" s="27">
        <v>0.1</v>
      </c>
      <c r="AF3" s="27">
        <v>1.4</v>
      </c>
      <c r="AG3" s="27">
        <v>0</v>
      </c>
      <c r="AH3" s="27">
        <v>0</v>
      </c>
      <c r="AI3" s="4">
        <f t="shared" si="0"/>
        <v>323.2</v>
      </c>
      <c r="AJ3" s="23">
        <f t="shared" ref="AJ3:AJ53" si="1">AI3/C3*100-100</f>
        <v>42.065934065934073</v>
      </c>
      <c r="AK3" s="178" t="s">
        <v>57</v>
      </c>
      <c r="AL3" s="27">
        <v>622</v>
      </c>
      <c r="AM3" s="28" t="s">
        <v>122</v>
      </c>
      <c r="AN3" s="28" t="s">
        <v>1</v>
      </c>
      <c r="AO3" s="27">
        <v>323.2</v>
      </c>
      <c r="AQ3" s="27"/>
      <c r="AR3" s="28"/>
      <c r="AS3" s="28"/>
      <c r="AT3" s="27"/>
    </row>
    <row r="4" spans="1:46" ht="14.25" customHeight="1">
      <c r="A4" s="3">
        <v>3</v>
      </c>
      <c r="B4" s="2" t="s">
        <v>2</v>
      </c>
      <c r="C4" s="4">
        <v>206.8</v>
      </c>
      <c r="D4" s="27">
        <v>0</v>
      </c>
      <c r="E4" s="27">
        <v>13.4</v>
      </c>
      <c r="F4" s="27">
        <v>0.1</v>
      </c>
      <c r="G4" s="27">
        <v>0.1</v>
      </c>
      <c r="H4" s="27">
        <v>0</v>
      </c>
      <c r="I4" s="27">
        <v>8.5</v>
      </c>
      <c r="J4" s="27">
        <v>0</v>
      </c>
      <c r="K4" s="27">
        <v>3</v>
      </c>
      <c r="L4" s="27">
        <v>0</v>
      </c>
      <c r="M4" s="27">
        <v>53.1</v>
      </c>
      <c r="N4" s="27">
        <v>80.099999999999994</v>
      </c>
      <c r="O4" s="26">
        <v>2</v>
      </c>
      <c r="P4" s="27">
        <v>18.7</v>
      </c>
      <c r="Q4" s="27">
        <v>27</v>
      </c>
      <c r="R4" s="27">
        <v>4.2</v>
      </c>
      <c r="S4" s="27">
        <v>1.6</v>
      </c>
      <c r="T4" s="27">
        <v>0</v>
      </c>
      <c r="U4" s="27">
        <v>2</v>
      </c>
      <c r="V4" s="27">
        <v>8.9</v>
      </c>
      <c r="W4" s="27">
        <v>19.899999999999999</v>
      </c>
      <c r="X4" s="27">
        <v>0.1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3.7</v>
      </c>
      <c r="AF4" s="27">
        <v>0</v>
      </c>
      <c r="AG4" s="27">
        <v>0</v>
      </c>
      <c r="AH4" s="27">
        <v>0</v>
      </c>
      <c r="AI4" s="4">
        <f t="shared" si="0"/>
        <v>246.39999999999998</v>
      </c>
      <c r="AJ4" s="23">
        <f t="shared" si="1"/>
        <v>19.148936170212735</v>
      </c>
      <c r="AK4" s="178" t="s">
        <v>56</v>
      </c>
      <c r="AL4" s="27">
        <v>634</v>
      </c>
      <c r="AM4" s="28" t="s">
        <v>122</v>
      </c>
      <c r="AN4" s="28" t="s">
        <v>2</v>
      </c>
      <c r="AO4" s="27">
        <v>246.4</v>
      </c>
      <c r="AQ4" s="27"/>
      <c r="AR4" s="28"/>
      <c r="AS4" s="28"/>
      <c r="AT4" s="27"/>
    </row>
    <row r="5" spans="1:46" ht="14.25" customHeight="1">
      <c r="A5" s="3">
        <v>4</v>
      </c>
      <c r="B5" s="186" t="s">
        <v>3</v>
      </c>
      <c r="C5" s="4">
        <v>207.9</v>
      </c>
      <c r="D5" s="27">
        <v>0</v>
      </c>
      <c r="E5" s="27">
        <v>62</v>
      </c>
      <c r="F5" s="27">
        <v>2.9</v>
      </c>
      <c r="G5" s="27">
        <v>0.1</v>
      </c>
      <c r="H5" s="27">
        <v>0.3</v>
      </c>
      <c r="I5" s="27">
        <v>0</v>
      </c>
      <c r="J5" s="27">
        <v>1.1000000000000001</v>
      </c>
      <c r="K5" s="27">
        <v>5.5</v>
      </c>
      <c r="L5" s="27">
        <v>1</v>
      </c>
      <c r="M5" s="27">
        <v>5.2</v>
      </c>
      <c r="N5" s="27">
        <v>6.1</v>
      </c>
      <c r="O5" s="26">
        <v>2.8</v>
      </c>
      <c r="P5" s="27">
        <v>38.200000000000003</v>
      </c>
      <c r="Q5" s="27">
        <v>17.8</v>
      </c>
      <c r="R5" s="27">
        <v>0</v>
      </c>
      <c r="S5" s="27">
        <v>1.2</v>
      </c>
      <c r="T5" s="27">
        <v>0</v>
      </c>
      <c r="U5" s="27">
        <v>0</v>
      </c>
      <c r="V5" s="27">
        <v>64.2</v>
      </c>
      <c r="W5" s="27">
        <v>14.2</v>
      </c>
      <c r="X5" s="27">
        <v>1.4</v>
      </c>
      <c r="Y5" s="27">
        <v>0</v>
      </c>
      <c r="Z5" s="27">
        <v>0</v>
      </c>
      <c r="AA5" s="27">
        <v>0</v>
      </c>
      <c r="AB5" s="27">
        <v>0.7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4">
        <f t="shared" si="0"/>
        <v>224.69999999999996</v>
      </c>
      <c r="AJ5" s="23">
        <f t="shared" si="1"/>
        <v>8.0808080808080689</v>
      </c>
      <c r="AK5" s="178" t="s">
        <v>56</v>
      </c>
      <c r="AL5" s="27">
        <v>645</v>
      </c>
      <c r="AM5" s="28" t="s">
        <v>122</v>
      </c>
      <c r="AN5" s="28" t="s">
        <v>3</v>
      </c>
      <c r="AO5" s="27">
        <v>224.7</v>
      </c>
      <c r="AQ5" s="27"/>
      <c r="AR5" s="28"/>
      <c r="AS5" s="28"/>
      <c r="AT5" s="27"/>
    </row>
    <row r="6" spans="1:46" ht="14.25" customHeight="1">
      <c r="A6" s="3">
        <v>5</v>
      </c>
      <c r="B6" s="2" t="s">
        <v>4</v>
      </c>
      <c r="C6" s="4">
        <v>238.2</v>
      </c>
      <c r="D6" s="27">
        <v>1.3</v>
      </c>
      <c r="E6" s="27">
        <v>21.1</v>
      </c>
      <c r="F6" s="27">
        <v>4.9000000000000004</v>
      </c>
      <c r="G6" s="27">
        <v>1.1000000000000001</v>
      </c>
      <c r="H6" s="27">
        <v>0.1</v>
      </c>
      <c r="I6" s="27">
        <v>0.4</v>
      </c>
      <c r="J6" s="27">
        <v>8.8000000000000007</v>
      </c>
      <c r="K6" s="27">
        <v>15.6</v>
      </c>
      <c r="L6" s="27">
        <v>8.9</v>
      </c>
      <c r="M6" s="27">
        <v>5.8</v>
      </c>
      <c r="N6" s="27">
        <v>6.9</v>
      </c>
      <c r="O6" s="26">
        <v>5.2</v>
      </c>
      <c r="P6" s="27">
        <v>35.299999999999997</v>
      </c>
      <c r="Q6" s="27">
        <v>9.8000000000000007</v>
      </c>
      <c r="R6" s="27">
        <v>0.4</v>
      </c>
      <c r="S6" s="27">
        <v>5.3</v>
      </c>
      <c r="T6" s="27">
        <v>0.5</v>
      </c>
      <c r="U6" s="27">
        <v>4.2</v>
      </c>
      <c r="V6" s="27">
        <v>12</v>
      </c>
      <c r="W6" s="27">
        <v>61.8</v>
      </c>
      <c r="X6" s="27">
        <v>1.1000000000000001</v>
      </c>
      <c r="Y6" s="27">
        <v>0</v>
      </c>
      <c r="Z6" s="27">
        <v>0</v>
      </c>
      <c r="AA6" s="27">
        <v>4</v>
      </c>
      <c r="AB6" s="27">
        <v>0.6</v>
      </c>
      <c r="AC6" s="27">
        <v>0.1</v>
      </c>
      <c r="AD6" s="27">
        <v>2.4</v>
      </c>
      <c r="AE6" s="27">
        <v>0.1</v>
      </c>
      <c r="AF6" s="27">
        <v>18.399999999999999</v>
      </c>
      <c r="AG6" s="27">
        <v>0</v>
      </c>
      <c r="AH6" s="27">
        <v>0</v>
      </c>
      <c r="AI6" s="4">
        <f t="shared" si="0"/>
        <v>236.09999999999997</v>
      </c>
      <c r="AJ6" s="23">
        <f t="shared" si="1"/>
        <v>-0.88161209068010749</v>
      </c>
      <c r="AK6" s="178" t="s">
        <v>81</v>
      </c>
      <c r="AL6" s="27">
        <v>626</v>
      </c>
      <c r="AM6" s="28" t="s">
        <v>122</v>
      </c>
      <c r="AN6" s="28" t="s">
        <v>4</v>
      </c>
      <c r="AO6" s="27">
        <v>236.1</v>
      </c>
      <c r="AQ6" s="27"/>
      <c r="AR6" s="28"/>
      <c r="AS6" s="28"/>
      <c r="AT6" s="27"/>
    </row>
    <row r="7" spans="1:46" ht="14.25" customHeight="1">
      <c r="A7" s="3">
        <v>6</v>
      </c>
      <c r="B7" s="2" t="s">
        <v>5</v>
      </c>
      <c r="C7" s="4">
        <v>192.9</v>
      </c>
      <c r="D7" s="27">
        <v>0</v>
      </c>
      <c r="E7" s="27">
        <v>12.2</v>
      </c>
      <c r="F7" s="27">
        <v>4.5999999999999996</v>
      </c>
      <c r="G7" s="27">
        <v>0</v>
      </c>
      <c r="H7" s="27">
        <v>0.2</v>
      </c>
      <c r="I7" s="27">
        <v>5.8</v>
      </c>
      <c r="J7" s="27">
        <v>0.1</v>
      </c>
      <c r="K7" s="27">
        <v>3.7</v>
      </c>
      <c r="L7" s="27">
        <v>0.2</v>
      </c>
      <c r="M7" s="27">
        <v>13.6</v>
      </c>
      <c r="N7" s="27">
        <v>75.5</v>
      </c>
      <c r="O7" s="26">
        <v>1.7</v>
      </c>
      <c r="P7" s="27">
        <v>16.5</v>
      </c>
      <c r="Q7" s="27">
        <v>13.3</v>
      </c>
      <c r="R7" s="27">
        <v>2.2000000000000002</v>
      </c>
      <c r="S7" s="27">
        <v>0.7</v>
      </c>
      <c r="T7" s="27">
        <v>0.3</v>
      </c>
      <c r="U7" s="27">
        <v>13.4</v>
      </c>
      <c r="V7" s="27">
        <v>17.600000000000001</v>
      </c>
      <c r="W7" s="27">
        <v>28.8</v>
      </c>
      <c r="X7" s="27">
        <v>0.6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0.1</v>
      </c>
      <c r="AF7" s="27">
        <v>0</v>
      </c>
      <c r="AG7" s="27">
        <v>10.1</v>
      </c>
      <c r="AH7" s="27">
        <v>0</v>
      </c>
      <c r="AI7" s="4">
        <f t="shared" si="0"/>
        <v>221.20000000000002</v>
      </c>
      <c r="AJ7" s="23">
        <f t="shared" si="1"/>
        <v>14.67081389320893</v>
      </c>
      <c r="AK7" s="178" t="s">
        <v>57</v>
      </c>
      <c r="AL7" s="27">
        <v>632</v>
      </c>
      <c r="AM7" s="28" t="s">
        <v>122</v>
      </c>
      <c r="AN7" s="28" t="s">
        <v>5</v>
      </c>
      <c r="AO7" s="27">
        <v>221.2</v>
      </c>
      <c r="AQ7" s="27"/>
      <c r="AR7" s="28"/>
      <c r="AS7" s="28"/>
      <c r="AT7" s="27"/>
    </row>
    <row r="8" spans="1:46" ht="14.25" customHeight="1">
      <c r="A8" s="3">
        <v>7</v>
      </c>
      <c r="B8" s="2" t="s">
        <v>6</v>
      </c>
      <c r="C8" s="4">
        <v>219</v>
      </c>
      <c r="D8" s="27">
        <v>0.8</v>
      </c>
      <c r="E8" s="27">
        <v>7.4</v>
      </c>
      <c r="F8" s="27">
        <v>0</v>
      </c>
      <c r="G8" s="27">
        <v>0.2</v>
      </c>
      <c r="H8" s="27">
        <v>5.6</v>
      </c>
      <c r="I8" s="27">
        <v>0.3</v>
      </c>
      <c r="J8" s="27">
        <v>0.1</v>
      </c>
      <c r="K8" s="27">
        <v>3.5</v>
      </c>
      <c r="L8" s="27">
        <v>0.1</v>
      </c>
      <c r="M8" s="27">
        <v>25.7</v>
      </c>
      <c r="N8" s="27">
        <v>31.6</v>
      </c>
      <c r="O8" s="26">
        <v>6.6</v>
      </c>
      <c r="P8" s="27">
        <v>4.7</v>
      </c>
      <c r="Q8" s="27">
        <v>4.3</v>
      </c>
      <c r="R8" s="27">
        <v>3.5</v>
      </c>
      <c r="S8" s="27">
        <v>7.6</v>
      </c>
      <c r="T8" s="27">
        <v>0</v>
      </c>
      <c r="U8" s="27">
        <v>4</v>
      </c>
      <c r="V8" s="27">
        <v>40.6</v>
      </c>
      <c r="W8" s="27">
        <v>133.30000000000001</v>
      </c>
      <c r="X8" s="27">
        <v>1.8</v>
      </c>
      <c r="Y8" s="27">
        <v>0</v>
      </c>
      <c r="Z8" s="27">
        <v>0</v>
      </c>
      <c r="AA8" s="27">
        <v>0.3</v>
      </c>
      <c r="AB8" s="27">
        <v>0.1</v>
      </c>
      <c r="AC8" s="27">
        <v>0.1</v>
      </c>
      <c r="AD8" s="27">
        <v>3.5</v>
      </c>
      <c r="AE8" s="27">
        <v>21.1</v>
      </c>
      <c r="AF8" s="27">
        <v>0</v>
      </c>
      <c r="AG8" s="27">
        <v>0</v>
      </c>
      <c r="AH8" s="27">
        <v>0</v>
      </c>
      <c r="AI8" s="4">
        <f t="shared" si="0"/>
        <v>306.80000000000007</v>
      </c>
      <c r="AJ8" s="23">
        <f t="shared" si="1"/>
        <v>40.091324200913277</v>
      </c>
      <c r="AK8" s="178" t="s">
        <v>81</v>
      </c>
      <c r="AL8" s="27">
        <v>605</v>
      </c>
      <c r="AM8" s="28" t="s">
        <v>122</v>
      </c>
      <c r="AN8" s="28" t="s">
        <v>6</v>
      </c>
      <c r="AO8" s="27">
        <v>306.8</v>
      </c>
      <c r="AQ8" s="27"/>
      <c r="AR8" s="28"/>
      <c r="AS8" s="28"/>
      <c r="AT8" s="27"/>
    </row>
    <row r="9" spans="1:46" ht="14.25" customHeight="1">
      <c r="A9" s="3">
        <v>8</v>
      </c>
      <c r="B9" s="2" t="s">
        <v>7</v>
      </c>
      <c r="C9" s="4">
        <v>244.1</v>
      </c>
      <c r="D9" s="27">
        <v>0.9</v>
      </c>
      <c r="E9" s="27">
        <v>14.5</v>
      </c>
      <c r="F9" s="27">
        <v>3.4</v>
      </c>
      <c r="G9" s="27">
        <v>3.3</v>
      </c>
      <c r="H9" s="27">
        <v>2</v>
      </c>
      <c r="I9" s="27">
        <v>0.4</v>
      </c>
      <c r="J9" s="27">
        <v>22.1</v>
      </c>
      <c r="K9" s="27">
        <v>6.3</v>
      </c>
      <c r="L9" s="27">
        <v>26.8</v>
      </c>
      <c r="M9" s="27">
        <v>3.9</v>
      </c>
      <c r="N9" s="27">
        <v>42.8</v>
      </c>
      <c r="O9" s="26">
        <v>19.899999999999999</v>
      </c>
      <c r="P9" s="27">
        <v>19.5</v>
      </c>
      <c r="Q9" s="27">
        <v>9.1</v>
      </c>
      <c r="R9" s="27">
        <v>1.9</v>
      </c>
      <c r="S9" s="27">
        <v>4.4000000000000004</v>
      </c>
      <c r="T9" s="27">
        <v>3.7</v>
      </c>
      <c r="U9" s="27">
        <v>2.9</v>
      </c>
      <c r="V9" s="27">
        <v>55.5</v>
      </c>
      <c r="W9" s="27">
        <v>143.6</v>
      </c>
      <c r="X9" s="27">
        <v>10.8</v>
      </c>
      <c r="Y9" s="27">
        <v>0</v>
      </c>
      <c r="Z9" s="27">
        <v>0</v>
      </c>
      <c r="AA9" s="27">
        <v>20.6</v>
      </c>
      <c r="AB9" s="27">
        <v>0.9</v>
      </c>
      <c r="AC9" s="27">
        <v>0.2</v>
      </c>
      <c r="AD9" s="27">
        <v>0.5</v>
      </c>
      <c r="AE9" s="27">
        <v>2.2000000000000002</v>
      </c>
      <c r="AF9" s="27">
        <v>2.1</v>
      </c>
      <c r="AG9" s="27">
        <v>0</v>
      </c>
      <c r="AH9" s="27">
        <v>0</v>
      </c>
      <c r="AI9" s="4">
        <f t="shared" si="0"/>
        <v>424.2</v>
      </c>
      <c r="AJ9" s="23">
        <f t="shared" si="1"/>
        <v>73.781237197869729</v>
      </c>
      <c r="AK9" s="178" t="s">
        <v>57</v>
      </c>
      <c r="AL9" s="27">
        <v>624</v>
      </c>
      <c r="AM9" s="28" t="s">
        <v>122</v>
      </c>
      <c r="AN9" s="28" t="s">
        <v>7</v>
      </c>
      <c r="AO9" s="27">
        <v>424.2</v>
      </c>
      <c r="AQ9" s="27"/>
      <c r="AR9" s="28"/>
      <c r="AS9" s="28"/>
      <c r="AT9" s="27"/>
    </row>
    <row r="10" spans="1:46" ht="14.25" customHeight="1">
      <c r="A10" s="3">
        <v>9</v>
      </c>
      <c r="B10" s="2" t="s">
        <v>8</v>
      </c>
      <c r="C10" s="4">
        <v>237.5</v>
      </c>
      <c r="D10" s="27">
        <v>0.8</v>
      </c>
      <c r="E10" s="27">
        <v>9.1999999999999993</v>
      </c>
      <c r="F10" s="27">
        <v>12.7</v>
      </c>
      <c r="G10" s="27">
        <v>0.6</v>
      </c>
      <c r="H10" s="27">
        <v>0.1</v>
      </c>
      <c r="I10" s="27">
        <v>0.1</v>
      </c>
      <c r="J10" s="27">
        <v>13</v>
      </c>
      <c r="K10" s="27">
        <v>7</v>
      </c>
      <c r="L10" s="27">
        <v>5.3</v>
      </c>
      <c r="M10" s="27">
        <v>7.7</v>
      </c>
      <c r="N10" s="27">
        <v>17</v>
      </c>
      <c r="O10" s="26">
        <v>4.3</v>
      </c>
      <c r="P10" s="27">
        <v>52.5</v>
      </c>
      <c r="Q10" s="27">
        <v>6.5</v>
      </c>
      <c r="R10" s="27">
        <v>2.5</v>
      </c>
      <c r="S10" s="27">
        <v>5.4</v>
      </c>
      <c r="T10" s="27">
        <v>0</v>
      </c>
      <c r="U10" s="27">
        <v>4</v>
      </c>
      <c r="V10" s="27">
        <v>58.6</v>
      </c>
      <c r="W10" s="27">
        <v>77.7</v>
      </c>
      <c r="X10" s="27">
        <v>1.7</v>
      </c>
      <c r="Y10" s="27">
        <v>0</v>
      </c>
      <c r="Z10" s="27">
        <v>0</v>
      </c>
      <c r="AA10" s="27">
        <v>0.2</v>
      </c>
      <c r="AB10" s="27">
        <v>0</v>
      </c>
      <c r="AC10" s="27">
        <v>0.1</v>
      </c>
      <c r="AD10" s="27">
        <v>0.9</v>
      </c>
      <c r="AE10" s="27">
        <v>3.1</v>
      </c>
      <c r="AF10" s="27">
        <v>3.9</v>
      </c>
      <c r="AG10" s="27">
        <v>0</v>
      </c>
      <c r="AH10" s="27">
        <v>0</v>
      </c>
      <c r="AI10" s="4">
        <f t="shared" si="0"/>
        <v>294.89999999999998</v>
      </c>
      <c r="AJ10" s="23">
        <f t="shared" si="1"/>
        <v>24.168421052631572</v>
      </c>
      <c r="AK10" s="178" t="s">
        <v>57</v>
      </c>
      <c r="AL10" s="27">
        <v>609</v>
      </c>
      <c r="AM10" s="28" t="s">
        <v>122</v>
      </c>
      <c r="AN10" s="28" t="s">
        <v>8</v>
      </c>
      <c r="AO10" s="27">
        <v>294.89999999999998</v>
      </c>
      <c r="AQ10" s="27"/>
      <c r="AR10" s="28"/>
      <c r="AS10" s="28"/>
      <c r="AT10" s="27"/>
    </row>
    <row r="11" spans="1:46" ht="14.25" customHeight="1">
      <c r="A11" s="3">
        <v>10</v>
      </c>
      <c r="B11" s="2" t="s">
        <v>9</v>
      </c>
      <c r="C11" s="4">
        <v>296.3</v>
      </c>
      <c r="D11" s="27">
        <v>0.1</v>
      </c>
      <c r="E11" s="27">
        <v>27.3</v>
      </c>
      <c r="F11" s="27">
        <v>0.2</v>
      </c>
      <c r="G11" s="27">
        <v>2.9</v>
      </c>
      <c r="H11" s="27">
        <v>3.9</v>
      </c>
      <c r="I11" s="27">
        <v>2.6</v>
      </c>
      <c r="J11" s="27">
        <v>21.6</v>
      </c>
      <c r="K11" s="27">
        <v>4.0999999999999996</v>
      </c>
      <c r="L11" s="27">
        <v>1.5</v>
      </c>
      <c r="M11" s="27">
        <v>19</v>
      </c>
      <c r="N11" s="27">
        <v>50.4</v>
      </c>
      <c r="O11" s="26">
        <v>23.1</v>
      </c>
      <c r="P11" s="27">
        <v>48.2</v>
      </c>
      <c r="Q11" s="27">
        <v>14.8</v>
      </c>
      <c r="R11" s="27">
        <v>0.5</v>
      </c>
      <c r="S11" s="27">
        <v>3.7</v>
      </c>
      <c r="T11" s="27">
        <v>11.7</v>
      </c>
      <c r="U11" s="27">
        <v>2.7</v>
      </c>
      <c r="V11" s="27">
        <v>18.3</v>
      </c>
      <c r="W11" s="27">
        <v>103.2</v>
      </c>
      <c r="X11" s="27">
        <v>8.6999999999999993</v>
      </c>
      <c r="Y11" s="27">
        <v>0</v>
      </c>
      <c r="Z11" s="27">
        <v>0</v>
      </c>
      <c r="AA11" s="27">
        <v>1.6</v>
      </c>
      <c r="AB11" s="27">
        <v>0.3</v>
      </c>
      <c r="AC11" s="27">
        <v>0</v>
      </c>
      <c r="AD11" s="27">
        <v>7.6</v>
      </c>
      <c r="AE11" s="27">
        <v>0.3</v>
      </c>
      <c r="AF11" s="27">
        <v>11.6</v>
      </c>
      <c r="AG11" s="27">
        <v>0</v>
      </c>
      <c r="AH11" s="27">
        <v>3.4</v>
      </c>
      <c r="AI11" s="4">
        <f t="shared" si="0"/>
        <v>393.3</v>
      </c>
      <c r="AJ11" s="23">
        <f t="shared" si="1"/>
        <v>32.737090786365172</v>
      </c>
      <c r="AK11" s="178" t="s">
        <v>81</v>
      </c>
      <c r="AL11" s="27">
        <v>612</v>
      </c>
      <c r="AM11" s="28" t="s">
        <v>122</v>
      </c>
      <c r="AN11" s="28" t="s">
        <v>9</v>
      </c>
      <c r="AO11" s="27">
        <v>393.3</v>
      </c>
      <c r="AQ11" s="27"/>
      <c r="AR11" s="28"/>
      <c r="AS11" s="28"/>
      <c r="AT11" s="27"/>
    </row>
    <row r="12" spans="1:46" ht="14.25" customHeight="1">
      <c r="A12" s="3">
        <v>11</v>
      </c>
      <c r="B12" s="2" t="s">
        <v>10</v>
      </c>
      <c r="C12" s="4">
        <v>169</v>
      </c>
      <c r="D12" s="27">
        <v>0.1</v>
      </c>
      <c r="E12" s="27">
        <v>76.5</v>
      </c>
      <c r="F12" s="27">
        <v>7.7</v>
      </c>
      <c r="G12" s="27">
        <v>1.8</v>
      </c>
      <c r="H12" s="27">
        <v>0</v>
      </c>
      <c r="I12" s="27">
        <v>0</v>
      </c>
      <c r="J12" s="27">
        <v>9.6</v>
      </c>
      <c r="K12" s="27">
        <v>13.7</v>
      </c>
      <c r="L12" s="27">
        <v>2.8</v>
      </c>
      <c r="M12" s="27">
        <v>7.9</v>
      </c>
      <c r="N12" s="27">
        <v>35.799999999999997</v>
      </c>
      <c r="O12" s="26">
        <v>7</v>
      </c>
      <c r="P12" s="27">
        <v>68</v>
      </c>
      <c r="Q12" s="27">
        <v>20.7</v>
      </c>
      <c r="R12" s="27">
        <v>2.4</v>
      </c>
      <c r="S12" s="27">
        <v>7.1</v>
      </c>
      <c r="T12" s="27">
        <v>1.1000000000000001</v>
      </c>
      <c r="U12" s="27">
        <v>2.6</v>
      </c>
      <c r="V12" s="27">
        <v>51.9</v>
      </c>
      <c r="W12" s="27">
        <v>83.5</v>
      </c>
      <c r="X12" s="27">
        <v>4.2</v>
      </c>
      <c r="Y12" s="27">
        <v>0</v>
      </c>
      <c r="Z12" s="27">
        <v>0</v>
      </c>
      <c r="AA12" s="27">
        <v>0.3</v>
      </c>
      <c r="AB12" s="27">
        <v>0.4</v>
      </c>
      <c r="AC12" s="27">
        <v>0</v>
      </c>
      <c r="AD12" s="27">
        <v>1.5</v>
      </c>
      <c r="AE12" s="27">
        <v>15.6</v>
      </c>
      <c r="AF12" s="27">
        <v>10</v>
      </c>
      <c r="AG12" s="27">
        <v>0</v>
      </c>
      <c r="AH12" s="27">
        <v>0</v>
      </c>
      <c r="AI12" s="4">
        <f t="shared" si="0"/>
        <v>432.2</v>
      </c>
      <c r="AJ12" s="23">
        <f t="shared" si="1"/>
        <v>155.73964497041422</v>
      </c>
      <c r="AK12" s="178" t="s">
        <v>81</v>
      </c>
      <c r="AL12" s="27">
        <v>621</v>
      </c>
      <c r="AM12" s="28" t="s">
        <v>122</v>
      </c>
      <c r="AN12" s="28" t="s">
        <v>10</v>
      </c>
      <c r="AO12" s="27">
        <v>432.2</v>
      </c>
      <c r="AQ12" s="27"/>
      <c r="AR12" s="28"/>
      <c r="AS12" s="28"/>
      <c r="AT12" s="27"/>
    </row>
    <row r="13" spans="1:46" ht="14.25" customHeight="1">
      <c r="A13" s="3">
        <v>12</v>
      </c>
      <c r="B13" s="2" t="s">
        <v>11</v>
      </c>
      <c r="C13" s="4">
        <v>165.6</v>
      </c>
      <c r="D13" s="27">
        <v>0</v>
      </c>
      <c r="E13" s="27">
        <v>9.9</v>
      </c>
      <c r="F13" s="27">
        <v>0.1</v>
      </c>
      <c r="G13" s="27">
        <v>0</v>
      </c>
      <c r="H13" s="27">
        <v>0</v>
      </c>
      <c r="I13" s="27">
        <v>0.7</v>
      </c>
      <c r="J13" s="27">
        <v>0</v>
      </c>
      <c r="K13" s="27">
        <v>4</v>
      </c>
      <c r="L13" s="27">
        <v>0</v>
      </c>
      <c r="M13" s="27">
        <v>11.5</v>
      </c>
      <c r="N13" s="27">
        <v>41.1</v>
      </c>
      <c r="O13" s="26">
        <v>2.6</v>
      </c>
      <c r="P13" s="27">
        <v>16</v>
      </c>
      <c r="Q13" s="27">
        <v>9.5</v>
      </c>
      <c r="R13" s="27">
        <v>3.9</v>
      </c>
      <c r="S13" s="27">
        <v>1.7</v>
      </c>
      <c r="T13" s="27">
        <v>11</v>
      </c>
      <c r="U13" s="27">
        <v>3.5</v>
      </c>
      <c r="V13" s="27">
        <v>18.899999999999999</v>
      </c>
      <c r="W13" s="27">
        <v>21.8</v>
      </c>
      <c r="X13" s="27">
        <v>0.1</v>
      </c>
      <c r="Y13" s="27">
        <v>0</v>
      </c>
      <c r="Z13" s="27">
        <v>0</v>
      </c>
      <c r="AA13" s="27">
        <v>0</v>
      </c>
      <c r="AB13" s="27">
        <v>0.3</v>
      </c>
      <c r="AC13" s="27">
        <v>1.2</v>
      </c>
      <c r="AD13" s="27">
        <v>2.9</v>
      </c>
      <c r="AE13" s="27">
        <v>6.5</v>
      </c>
      <c r="AF13" s="27">
        <v>0</v>
      </c>
      <c r="AG13" s="27">
        <v>0.2</v>
      </c>
      <c r="AH13" s="27">
        <v>0</v>
      </c>
      <c r="AI13" s="4">
        <f t="shared" si="0"/>
        <v>167.4</v>
      </c>
      <c r="AJ13" s="23">
        <f t="shared" si="1"/>
        <v>1.0869565217391397</v>
      </c>
      <c r="AK13" s="178" t="s">
        <v>56</v>
      </c>
      <c r="AL13" s="27">
        <v>631</v>
      </c>
      <c r="AM13" s="28" t="s">
        <v>122</v>
      </c>
      <c r="AN13" s="28" t="s">
        <v>11</v>
      </c>
      <c r="AO13" s="27">
        <v>167.4</v>
      </c>
      <c r="AQ13" s="27"/>
      <c r="AR13" s="28"/>
      <c r="AS13" s="28"/>
      <c r="AT13" s="27"/>
    </row>
    <row r="14" spans="1:46" ht="14.25" customHeight="1">
      <c r="A14" s="3">
        <v>13</v>
      </c>
      <c r="B14" s="2" t="s">
        <v>12</v>
      </c>
      <c r="C14" s="4">
        <v>199.3</v>
      </c>
      <c r="D14" s="27">
        <v>0</v>
      </c>
      <c r="E14" s="27">
        <v>40.799999999999997</v>
      </c>
      <c r="F14" s="27">
        <v>3.1</v>
      </c>
      <c r="G14" s="27">
        <v>0</v>
      </c>
      <c r="H14" s="27">
        <v>0</v>
      </c>
      <c r="I14" s="27">
        <v>0</v>
      </c>
      <c r="J14" s="27">
        <v>5.9</v>
      </c>
      <c r="K14" s="27">
        <v>9.8000000000000007</v>
      </c>
      <c r="L14" s="27">
        <v>3.3</v>
      </c>
      <c r="M14" s="27">
        <v>6.8</v>
      </c>
      <c r="N14" s="27">
        <v>31.6</v>
      </c>
      <c r="O14" s="26">
        <v>5.6</v>
      </c>
      <c r="P14" s="27">
        <v>46.7</v>
      </c>
      <c r="Q14" s="27">
        <v>12.7</v>
      </c>
      <c r="R14" s="27">
        <v>1</v>
      </c>
      <c r="S14" s="27">
        <v>2.4</v>
      </c>
      <c r="T14" s="27">
        <v>0</v>
      </c>
      <c r="U14" s="27">
        <v>1</v>
      </c>
      <c r="V14" s="27">
        <v>53.4</v>
      </c>
      <c r="W14" s="27">
        <v>57.2</v>
      </c>
      <c r="X14" s="27">
        <v>1.7</v>
      </c>
      <c r="Y14" s="27">
        <v>0</v>
      </c>
      <c r="Z14" s="27">
        <v>0</v>
      </c>
      <c r="AA14" s="27">
        <v>0</v>
      </c>
      <c r="AB14" s="27">
        <v>0.5</v>
      </c>
      <c r="AC14" s="27">
        <v>0</v>
      </c>
      <c r="AD14" s="27">
        <v>0.1</v>
      </c>
      <c r="AE14" s="27">
        <v>2.9</v>
      </c>
      <c r="AF14" s="27">
        <v>1.3</v>
      </c>
      <c r="AG14" s="27">
        <v>0</v>
      </c>
      <c r="AH14" s="27">
        <v>0</v>
      </c>
      <c r="AI14" s="4">
        <f t="shared" si="0"/>
        <v>287.79999999999995</v>
      </c>
      <c r="AJ14" s="23">
        <f t="shared" si="1"/>
        <v>44.405418966382314</v>
      </c>
      <c r="AK14" s="178" t="s">
        <v>57</v>
      </c>
      <c r="AL14" s="27">
        <v>642</v>
      </c>
      <c r="AM14" s="28" t="s">
        <v>122</v>
      </c>
      <c r="AN14" s="28" t="s">
        <v>12</v>
      </c>
      <c r="AO14" s="27">
        <v>287.8</v>
      </c>
      <c r="AQ14" s="27"/>
      <c r="AR14" s="28"/>
      <c r="AS14" s="28"/>
      <c r="AT14" s="27"/>
    </row>
    <row r="15" spans="1:46" ht="14.25" customHeight="1">
      <c r="A15" s="3">
        <v>14</v>
      </c>
      <c r="B15" s="2" t="s">
        <v>13</v>
      </c>
      <c r="C15" s="4">
        <v>197.5</v>
      </c>
      <c r="D15" s="27">
        <v>0</v>
      </c>
      <c r="E15" s="27">
        <v>28.6</v>
      </c>
      <c r="F15" s="27">
        <v>0.2</v>
      </c>
      <c r="G15" s="27">
        <v>0</v>
      </c>
      <c r="H15" s="27">
        <v>0</v>
      </c>
      <c r="I15" s="27">
        <v>0</v>
      </c>
      <c r="J15" s="27">
        <v>0.1</v>
      </c>
      <c r="K15" s="27">
        <v>8.1999999999999993</v>
      </c>
      <c r="L15" s="27">
        <v>1.5</v>
      </c>
      <c r="M15" s="27">
        <v>7.1</v>
      </c>
      <c r="N15" s="27">
        <v>30.2</v>
      </c>
      <c r="O15" s="26">
        <v>2.2000000000000002</v>
      </c>
      <c r="P15" s="27">
        <v>30.7</v>
      </c>
      <c r="Q15" s="27">
        <v>17.399999999999999</v>
      </c>
      <c r="R15" s="27">
        <v>1.2</v>
      </c>
      <c r="S15" s="27">
        <v>4.2</v>
      </c>
      <c r="T15" s="27">
        <v>0</v>
      </c>
      <c r="U15" s="27">
        <v>0.1</v>
      </c>
      <c r="V15" s="27">
        <v>36.6</v>
      </c>
      <c r="W15" s="27">
        <v>35.799999999999997</v>
      </c>
      <c r="X15" s="27">
        <v>0.7</v>
      </c>
      <c r="Y15" s="27">
        <v>0</v>
      </c>
      <c r="Z15" s="27">
        <v>0</v>
      </c>
      <c r="AA15" s="27">
        <v>1.4</v>
      </c>
      <c r="AB15" s="27">
        <v>0</v>
      </c>
      <c r="AC15" s="27">
        <v>0</v>
      </c>
      <c r="AD15" s="27">
        <v>0</v>
      </c>
      <c r="AE15" s="27">
        <v>6.8</v>
      </c>
      <c r="AF15" s="27">
        <v>0</v>
      </c>
      <c r="AG15" s="27">
        <v>0</v>
      </c>
      <c r="AH15" s="27">
        <v>0</v>
      </c>
      <c r="AI15" s="4">
        <f t="shared" si="0"/>
        <v>213.00000000000003</v>
      </c>
      <c r="AJ15" s="23">
        <f t="shared" si="1"/>
        <v>7.8481012658228053</v>
      </c>
      <c r="AK15" s="178" t="s">
        <v>57</v>
      </c>
      <c r="AL15" s="27">
        <v>643</v>
      </c>
      <c r="AM15" s="28" t="s">
        <v>122</v>
      </c>
      <c r="AN15" s="28" t="s">
        <v>13</v>
      </c>
      <c r="AO15" s="27">
        <v>213</v>
      </c>
      <c r="AQ15" s="27"/>
      <c r="AR15" s="28"/>
      <c r="AS15" s="28"/>
      <c r="AT15" s="27"/>
    </row>
    <row r="16" spans="1:46" ht="14.25" customHeight="1">
      <c r="A16" s="3">
        <v>15</v>
      </c>
      <c r="B16" s="2" t="s">
        <v>14</v>
      </c>
      <c r="C16" s="4">
        <v>192.4</v>
      </c>
      <c r="D16" s="27">
        <v>0.1</v>
      </c>
      <c r="E16" s="27">
        <v>16.5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5</v>
      </c>
      <c r="L16" s="27">
        <v>0</v>
      </c>
      <c r="M16" s="27">
        <v>3.6</v>
      </c>
      <c r="N16" s="27">
        <v>24.2</v>
      </c>
      <c r="O16" s="26">
        <v>1.8</v>
      </c>
      <c r="P16" s="27">
        <v>25.6</v>
      </c>
      <c r="Q16" s="27">
        <v>12.5</v>
      </c>
      <c r="R16" s="27">
        <v>2.4</v>
      </c>
      <c r="S16" s="27">
        <v>1.5</v>
      </c>
      <c r="T16" s="27">
        <v>8.8000000000000007</v>
      </c>
      <c r="U16" s="27">
        <v>3.9</v>
      </c>
      <c r="V16" s="27">
        <v>24.3</v>
      </c>
      <c r="W16" s="27">
        <v>21</v>
      </c>
      <c r="X16" s="27">
        <v>3.3</v>
      </c>
      <c r="Y16" s="27">
        <v>0</v>
      </c>
      <c r="Z16" s="27">
        <v>0</v>
      </c>
      <c r="AA16" s="27">
        <v>1.4</v>
      </c>
      <c r="AB16" s="27">
        <v>0</v>
      </c>
      <c r="AC16" s="27">
        <v>0.2</v>
      </c>
      <c r="AD16" s="27">
        <v>0.2</v>
      </c>
      <c r="AE16" s="27">
        <v>2.7</v>
      </c>
      <c r="AF16" s="27">
        <v>0.1</v>
      </c>
      <c r="AG16" s="27">
        <v>0.2</v>
      </c>
      <c r="AH16" s="27">
        <v>0.1</v>
      </c>
      <c r="AI16" s="4">
        <f t="shared" si="0"/>
        <v>159.39999999999998</v>
      </c>
      <c r="AJ16" s="23">
        <f t="shared" si="1"/>
        <v>-17.15176715176716</v>
      </c>
      <c r="AK16" s="178" t="s">
        <v>81</v>
      </c>
      <c r="AL16" s="27">
        <v>638</v>
      </c>
      <c r="AM16" s="28" t="s">
        <v>122</v>
      </c>
      <c r="AN16" s="28" t="s">
        <v>14</v>
      </c>
      <c r="AO16" s="27">
        <v>159.4</v>
      </c>
      <c r="AQ16" s="27"/>
      <c r="AR16" s="28"/>
      <c r="AS16" s="28"/>
      <c r="AT16" s="27"/>
    </row>
    <row r="17" spans="1:46" ht="14.25" customHeight="1">
      <c r="A17" s="3">
        <v>16</v>
      </c>
      <c r="B17" s="2" t="s">
        <v>15</v>
      </c>
      <c r="C17" s="4">
        <v>222.9</v>
      </c>
      <c r="D17" s="27">
        <v>0</v>
      </c>
      <c r="E17" s="27">
        <v>13.3</v>
      </c>
      <c r="F17" s="27">
        <v>1</v>
      </c>
      <c r="G17" s="27">
        <v>16.100000000000001</v>
      </c>
      <c r="H17" s="27">
        <v>0.1</v>
      </c>
      <c r="I17" s="27">
        <v>0.2</v>
      </c>
      <c r="J17" s="27">
        <v>2.2999999999999998</v>
      </c>
      <c r="K17" s="27">
        <v>5</v>
      </c>
      <c r="L17" s="27">
        <v>1</v>
      </c>
      <c r="M17" s="27">
        <v>24.8</v>
      </c>
      <c r="N17" s="27">
        <v>15</v>
      </c>
      <c r="O17" s="26">
        <v>4.0999999999999996</v>
      </c>
      <c r="P17" s="27">
        <v>34.5</v>
      </c>
      <c r="Q17" s="27">
        <v>4.4000000000000004</v>
      </c>
      <c r="R17" s="27">
        <v>0.9</v>
      </c>
      <c r="S17" s="27">
        <v>6.7</v>
      </c>
      <c r="T17" s="27">
        <v>0.1</v>
      </c>
      <c r="U17" s="27">
        <v>5.5</v>
      </c>
      <c r="V17" s="27">
        <v>47</v>
      </c>
      <c r="W17" s="27">
        <v>77.8</v>
      </c>
      <c r="X17" s="27">
        <v>1.2</v>
      </c>
      <c r="Y17" s="27">
        <v>0.3</v>
      </c>
      <c r="Z17" s="27">
        <v>0</v>
      </c>
      <c r="AA17" s="27">
        <v>0.7</v>
      </c>
      <c r="AB17" s="27">
        <v>0.1</v>
      </c>
      <c r="AC17" s="27">
        <v>0.3</v>
      </c>
      <c r="AD17" s="27">
        <v>0.6</v>
      </c>
      <c r="AE17" s="27">
        <v>24.5</v>
      </c>
      <c r="AF17" s="27">
        <v>0.1</v>
      </c>
      <c r="AG17" s="27">
        <v>0.1</v>
      </c>
      <c r="AH17" s="27">
        <v>0</v>
      </c>
      <c r="AI17" s="4">
        <f t="shared" si="0"/>
        <v>287.7000000000001</v>
      </c>
      <c r="AJ17" s="23">
        <f t="shared" si="1"/>
        <v>29.071332436070037</v>
      </c>
      <c r="AK17" s="178" t="s">
        <v>57</v>
      </c>
      <c r="AL17" s="27">
        <v>608</v>
      </c>
      <c r="AM17" s="28" t="s">
        <v>122</v>
      </c>
      <c r="AN17" s="28" t="s">
        <v>15</v>
      </c>
      <c r="AO17" s="27">
        <v>287.7</v>
      </c>
      <c r="AQ17" s="27"/>
      <c r="AR17" s="28"/>
      <c r="AS17" s="28"/>
      <c r="AT17" s="27"/>
    </row>
    <row r="18" spans="1:46" ht="14.25" customHeight="1">
      <c r="A18" s="3">
        <v>17</v>
      </c>
      <c r="B18" s="2" t="s">
        <v>16</v>
      </c>
      <c r="C18" s="4">
        <v>230.6</v>
      </c>
      <c r="D18" s="27">
        <v>6.2</v>
      </c>
      <c r="E18" s="27">
        <v>3.5</v>
      </c>
      <c r="F18" s="27">
        <v>4.2</v>
      </c>
      <c r="G18" s="27">
        <v>1.6</v>
      </c>
      <c r="H18" s="27">
        <v>3.9</v>
      </c>
      <c r="I18" s="27">
        <v>0</v>
      </c>
      <c r="J18" s="27">
        <v>0</v>
      </c>
      <c r="K18" s="27">
        <v>3.4</v>
      </c>
      <c r="L18" s="27">
        <v>2.9</v>
      </c>
      <c r="M18" s="27">
        <v>7.7</v>
      </c>
      <c r="N18" s="27">
        <v>50.5</v>
      </c>
      <c r="O18" s="26">
        <v>16</v>
      </c>
      <c r="P18" s="27">
        <v>5.5</v>
      </c>
      <c r="Q18" s="27">
        <v>3.7</v>
      </c>
      <c r="R18" s="27">
        <v>0.7</v>
      </c>
      <c r="S18" s="27">
        <v>5.2</v>
      </c>
      <c r="T18" s="27">
        <v>2.7</v>
      </c>
      <c r="U18" s="27">
        <v>1.9</v>
      </c>
      <c r="V18" s="27">
        <v>34.700000000000003</v>
      </c>
      <c r="W18" s="27">
        <v>116.3</v>
      </c>
      <c r="X18" s="27">
        <v>3.4</v>
      </c>
      <c r="Y18" s="27">
        <v>0</v>
      </c>
      <c r="Z18" s="27">
        <v>0</v>
      </c>
      <c r="AA18" s="27">
        <v>0.1</v>
      </c>
      <c r="AB18" s="27">
        <v>0</v>
      </c>
      <c r="AC18" s="27">
        <v>0</v>
      </c>
      <c r="AD18" s="27">
        <v>2.1</v>
      </c>
      <c r="AE18" s="27">
        <v>0.3</v>
      </c>
      <c r="AF18" s="27">
        <v>1.3</v>
      </c>
      <c r="AG18" s="27">
        <v>0.1</v>
      </c>
      <c r="AH18" s="27">
        <v>0</v>
      </c>
      <c r="AI18" s="4">
        <f t="shared" si="0"/>
        <v>277.90000000000009</v>
      </c>
      <c r="AJ18" s="23">
        <f t="shared" si="1"/>
        <v>20.511708586296649</v>
      </c>
      <c r="AK18" s="178" t="s">
        <v>81</v>
      </c>
      <c r="AL18" s="27">
        <v>601</v>
      </c>
      <c r="AM18" s="28" t="s">
        <v>122</v>
      </c>
      <c r="AN18" s="28" t="s">
        <v>16</v>
      </c>
      <c r="AO18" s="27">
        <v>277.89999999999998</v>
      </c>
      <c r="AQ18" s="27"/>
      <c r="AR18" s="28"/>
      <c r="AS18" s="28"/>
      <c r="AT18" s="27"/>
    </row>
    <row r="19" spans="1:46" ht="14.25" customHeight="1">
      <c r="A19" s="3">
        <v>18</v>
      </c>
      <c r="B19" s="2" t="s">
        <v>17</v>
      </c>
      <c r="C19" s="4">
        <v>175.2</v>
      </c>
      <c r="D19" s="27">
        <v>0</v>
      </c>
      <c r="E19" s="27">
        <v>20.7</v>
      </c>
      <c r="F19" s="27">
        <v>0.8</v>
      </c>
      <c r="G19" s="27">
        <v>3.4</v>
      </c>
      <c r="H19" s="27">
        <v>0</v>
      </c>
      <c r="I19" s="27">
        <v>0</v>
      </c>
      <c r="J19" s="27">
        <v>2.4</v>
      </c>
      <c r="K19" s="27">
        <v>4.5</v>
      </c>
      <c r="L19" s="27">
        <v>5.2</v>
      </c>
      <c r="M19" s="27">
        <v>25.5</v>
      </c>
      <c r="N19" s="27">
        <v>7.7</v>
      </c>
      <c r="O19" s="26">
        <v>3.1</v>
      </c>
      <c r="P19" s="27">
        <v>18.2</v>
      </c>
      <c r="Q19" s="27">
        <v>4.3</v>
      </c>
      <c r="R19" s="27">
        <v>1.1000000000000001</v>
      </c>
      <c r="S19" s="27">
        <v>1.5</v>
      </c>
      <c r="T19" s="27">
        <v>0.8</v>
      </c>
      <c r="U19" s="27">
        <v>3.3</v>
      </c>
      <c r="V19" s="27">
        <v>31.4</v>
      </c>
      <c r="W19" s="27">
        <v>42.6</v>
      </c>
      <c r="X19" s="27">
        <v>0.8</v>
      </c>
      <c r="Y19" s="27">
        <v>0.5</v>
      </c>
      <c r="Z19" s="27">
        <v>0</v>
      </c>
      <c r="AA19" s="27">
        <v>1.5</v>
      </c>
      <c r="AB19" s="27">
        <v>0.9</v>
      </c>
      <c r="AC19" s="27">
        <v>0.1</v>
      </c>
      <c r="AD19" s="27">
        <v>0.4</v>
      </c>
      <c r="AE19" s="27">
        <v>0</v>
      </c>
      <c r="AF19" s="27">
        <v>12.6</v>
      </c>
      <c r="AG19" s="27">
        <v>0</v>
      </c>
      <c r="AH19" s="27">
        <v>0.2</v>
      </c>
      <c r="AI19" s="4">
        <f t="shared" si="0"/>
        <v>193.49999999999997</v>
      </c>
      <c r="AJ19" s="23">
        <f t="shared" si="1"/>
        <v>10.445205479452042</v>
      </c>
      <c r="AK19" s="178" t="s">
        <v>57</v>
      </c>
      <c r="AL19" s="27">
        <v>648</v>
      </c>
      <c r="AM19" s="28" t="s">
        <v>122</v>
      </c>
      <c r="AN19" s="28" t="s">
        <v>17</v>
      </c>
      <c r="AO19" s="27">
        <v>193.5</v>
      </c>
      <c r="AQ19" s="27"/>
      <c r="AR19" s="28"/>
      <c r="AS19" s="28"/>
      <c r="AT19" s="27"/>
    </row>
    <row r="20" spans="1:46" ht="14.25" customHeight="1">
      <c r="A20" s="3">
        <v>19</v>
      </c>
      <c r="B20" s="2" t="s">
        <v>18</v>
      </c>
      <c r="C20" s="4">
        <v>211</v>
      </c>
      <c r="D20" s="27">
        <v>0</v>
      </c>
      <c r="E20" s="27">
        <v>44.7</v>
      </c>
      <c r="F20" s="27">
        <v>0</v>
      </c>
      <c r="G20" s="27">
        <v>0.6</v>
      </c>
      <c r="H20" s="27">
        <v>0.4</v>
      </c>
      <c r="I20" s="27">
        <v>1.6</v>
      </c>
      <c r="J20" s="27">
        <v>6.2</v>
      </c>
      <c r="K20" s="27">
        <v>12.8</v>
      </c>
      <c r="L20" s="27">
        <v>2.9</v>
      </c>
      <c r="M20" s="27">
        <v>37</v>
      </c>
      <c r="N20" s="27">
        <v>3.7</v>
      </c>
      <c r="O20" s="26">
        <v>7.3</v>
      </c>
      <c r="P20" s="27">
        <v>23.2</v>
      </c>
      <c r="Q20" s="27">
        <v>9.1</v>
      </c>
      <c r="R20" s="27">
        <v>1.4</v>
      </c>
      <c r="S20" s="27">
        <v>4.8</v>
      </c>
      <c r="T20" s="27">
        <v>0</v>
      </c>
      <c r="U20" s="27">
        <v>0.9</v>
      </c>
      <c r="V20" s="27">
        <v>27.9</v>
      </c>
      <c r="W20" s="27">
        <v>32.9</v>
      </c>
      <c r="X20" s="27">
        <v>0.3</v>
      </c>
      <c r="Y20" s="27">
        <v>0</v>
      </c>
      <c r="Z20" s="27">
        <v>0</v>
      </c>
      <c r="AA20" s="27">
        <v>3.8</v>
      </c>
      <c r="AB20" s="27">
        <v>3.2</v>
      </c>
      <c r="AC20" s="27">
        <v>0</v>
      </c>
      <c r="AD20" s="27">
        <v>0.5</v>
      </c>
      <c r="AE20" s="27">
        <v>0</v>
      </c>
      <c r="AF20" s="27">
        <v>1</v>
      </c>
      <c r="AG20" s="27">
        <v>0</v>
      </c>
      <c r="AH20" s="27">
        <v>0</v>
      </c>
      <c r="AI20" s="4">
        <f t="shared" si="0"/>
        <v>226.20000000000005</v>
      </c>
      <c r="AJ20" s="23">
        <f t="shared" si="1"/>
        <v>7.2037914691943428</v>
      </c>
      <c r="AK20" s="178" t="s">
        <v>81</v>
      </c>
      <c r="AL20" s="27">
        <v>649</v>
      </c>
      <c r="AM20" s="28" t="s">
        <v>122</v>
      </c>
      <c r="AN20" s="28" t="s">
        <v>18</v>
      </c>
      <c r="AO20" s="27">
        <v>226.2</v>
      </c>
      <c r="AQ20" s="27"/>
      <c r="AR20" s="28"/>
      <c r="AS20" s="28"/>
      <c r="AT20" s="27"/>
    </row>
    <row r="21" spans="1:46" ht="14.25" customHeight="1">
      <c r="A21" s="3">
        <v>20</v>
      </c>
      <c r="B21" s="2" t="s">
        <v>19</v>
      </c>
      <c r="C21" s="4">
        <v>246.5</v>
      </c>
      <c r="D21" s="27">
        <v>0.2</v>
      </c>
      <c r="E21" s="27">
        <v>9.1999999999999993</v>
      </c>
      <c r="F21" s="27">
        <v>8.1999999999999993</v>
      </c>
      <c r="G21" s="27">
        <v>8.8000000000000007</v>
      </c>
      <c r="H21" s="27">
        <v>0</v>
      </c>
      <c r="I21" s="27">
        <v>0</v>
      </c>
      <c r="J21" s="27">
        <v>0.3</v>
      </c>
      <c r="K21" s="27">
        <v>7.9</v>
      </c>
      <c r="L21" s="27">
        <v>1</v>
      </c>
      <c r="M21" s="27">
        <v>26.7</v>
      </c>
      <c r="N21" s="27">
        <v>26.7</v>
      </c>
      <c r="O21" s="26">
        <v>3.7</v>
      </c>
      <c r="P21" s="27">
        <v>24.6</v>
      </c>
      <c r="Q21" s="27">
        <v>5.7</v>
      </c>
      <c r="R21" s="27">
        <v>2.2999999999999998</v>
      </c>
      <c r="S21" s="27">
        <v>5.8</v>
      </c>
      <c r="T21" s="27">
        <v>0</v>
      </c>
      <c r="U21" s="27">
        <v>4.5999999999999996</v>
      </c>
      <c r="V21" s="27">
        <v>73.599999999999994</v>
      </c>
      <c r="W21" s="27">
        <v>88.4</v>
      </c>
      <c r="X21" s="27">
        <v>2.6</v>
      </c>
      <c r="Y21" s="27">
        <v>0</v>
      </c>
      <c r="Z21" s="27">
        <v>0</v>
      </c>
      <c r="AA21" s="27">
        <v>0.1</v>
      </c>
      <c r="AB21" s="27">
        <v>0</v>
      </c>
      <c r="AC21" s="27">
        <v>0.1</v>
      </c>
      <c r="AD21" s="27">
        <v>0.2</v>
      </c>
      <c r="AE21" s="27">
        <v>32.9</v>
      </c>
      <c r="AF21" s="27">
        <v>1.8</v>
      </c>
      <c r="AG21" s="27">
        <v>0</v>
      </c>
      <c r="AH21" s="27">
        <v>0</v>
      </c>
      <c r="AI21" s="4">
        <f t="shared" si="0"/>
        <v>335.40000000000009</v>
      </c>
      <c r="AJ21" s="23">
        <f t="shared" si="1"/>
        <v>36.064908722109578</v>
      </c>
      <c r="AK21" s="178" t="s">
        <v>81</v>
      </c>
      <c r="AL21" s="27">
        <v>606</v>
      </c>
      <c r="AM21" s="28" t="s">
        <v>122</v>
      </c>
      <c r="AN21" s="28" t="s">
        <v>76</v>
      </c>
      <c r="AO21" s="27">
        <v>335.4</v>
      </c>
      <c r="AQ21" s="27"/>
      <c r="AR21" s="28"/>
      <c r="AS21" s="28"/>
      <c r="AT21" s="27"/>
    </row>
    <row r="22" spans="1:46" ht="14.25" customHeight="1">
      <c r="A22" s="3">
        <v>21</v>
      </c>
      <c r="B22" s="2" t="s">
        <v>20</v>
      </c>
      <c r="C22" s="4">
        <v>230.4</v>
      </c>
      <c r="D22" s="27">
        <v>0</v>
      </c>
      <c r="E22" s="27">
        <v>26</v>
      </c>
      <c r="F22" s="27">
        <v>7</v>
      </c>
      <c r="G22" s="27">
        <v>0.4</v>
      </c>
      <c r="H22" s="27">
        <v>0.1</v>
      </c>
      <c r="I22" s="27">
        <v>0</v>
      </c>
      <c r="J22" s="27">
        <v>1.4</v>
      </c>
      <c r="K22" s="27">
        <v>7.7</v>
      </c>
      <c r="L22" s="27">
        <v>6</v>
      </c>
      <c r="M22" s="27">
        <v>8</v>
      </c>
      <c r="N22" s="27">
        <v>30.6</v>
      </c>
      <c r="O22" s="26">
        <v>2.4</v>
      </c>
      <c r="P22" s="27">
        <v>24.1</v>
      </c>
      <c r="Q22" s="27">
        <v>6.9</v>
      </c>
      <c r="R22" s="27">
        <v>3</v>
      </c>
      <c r="S22" s="27">
        <v>5.2</v>
      </c>
      <c r="T22" s="27">
        <v>0</v>
      </c>
      <c r="U22" s="27">
        <v>2.5</v>
      </c>
      <c r="V22" s="27">
        <v>52</v>
      </c>
      <c r="W22" s="27">
        <v>31</v>
      </c>
      <c r="X22" s="27">
        <v>2.1</v>
      </c>
      <c r="Y22" s="27">
        <v>0</v>
      </c>
      <c r="Z22" s="27">
        <v>0</v>
      </c>
      <c r="AA22" s="27">
        <v>0</v>
      </c>
      <c r="AB22" s="27">
        <v>0.1</v>
      </c>
      <c r="AC22" s="27">
        <v>0.2</v>
      </c>
      <c r="AD22" s="27">
        <v>0.8</v>
      </c>
      <c r="AE22" s="27">
        <v>6.7</v>
      </c>
      <c r="AF22" s="27">
        <v>0.3</v>
      </c>
      <c r="AG22" s="27">
        <v>0</v>
      </c>
      <c r="AH22" s="27">
        <v>0</v>
      </c>
      <c r="AI22" s="4">
        <f t="shared" si="0"/>
        <v>224.5</v>
      </c>
      <c r="AJ22" s="23">
        <f t="shared" si="1"/>
        <v>-2.5607638888888999</v>
      </c>
      <c r="AK22" s="178" t="s">
        <v>81</v>
      </c>
      <c r="AL22" s="27">
        <v>620</v>
      </c>
      <c r="AM22" s="28" t="s">
        <v>122</v>
      </c>
      <c r="AN22" s="28" t="s">
        <v>20</v>
      </c>
      <c r="AO22" s="27">
        <v>224.5</v>
      </c>
      <c r="AQ22" s="27"/>
      <c r="AR22" s="28"/>
      <c r="AS22" s="28"/>
      <c r="AT22" s="27"/>
    </row>
    <row r="23" spans="1:46" ht="14.25" customHeight="1">
      <c r="A23" s="3">
        <v>22</v>
      </c>
      <c r="B23" s="2" t="s">
        <v>21</v>
      </c>
      <c r="C23" s="4">
        <v>150.4</v>
      </c>
      <c r="D23" s="27">
        <v>0</v>
      </c>
      <c r="E23" s="27">
        <v>9.6</v>
      </c>
      <c r="F23" s="27">
        <v>0</v>
      </c>
      <c r="G23" s="27">
        <v>0</v>
      </c>
      <c r="H23" s="27">
        <v>1.5</v>
      </c>
      <c r="I23" s="27">
        <v>10.1</v>
      </c>
      <c r="J23" s="27">
        <v>0</v>
      </c>
      <c r="K23" s="27">
        <v>3.4</v>
      </c>
      <c r="L23" s="27">
        <v>0</v>
      </c>
      <c r="M23" s="27">
        <v>15.2</v>
      </c>
      <c r="N23" s="27">
        <v>71</v>
      </c>
      <c r="O23" s="26">
        <v>1.6</v>
      </c>
      <c r="P23" s="27">
        <v>9</v>
      </c>
      <c r="Q23" s="27">
        <v>12.2</v>
      </c>
      <c r="R23" s="27">
        <v>1.2</v>
      </c>
      <c r="S23" s="27">
        <v>2.2000000000000002</v>
      </c>
      <c r="T23" s="27">
        <v>0</v>
      </c>
      <c r="U23" s="27">
        <v>3.1</v>
      </c>
      <c r="V23" s="27">
        <v>8.3000000000000007</v>
      </c>
      <c r="W23" s="27">
        <v>16.3</v>
      </c>
      <c r="X23" s="27">
        <v>0.1</v>
      </c>
      <c r="Y23" s="27">
        <v>0</v>
      </c>
      <c r="Z23" s="27">
        <v>0</v>
      </c>
      <c r="AA23" s="27">
        <v>0.8</v>
      </c>
      <c r="AB23" s="27">
        <v>0.1</v>
      </c>
      <c r="AC23" s="27">
        <v>0.1</v>
      </c>
      <c r="AD23" s="27">
        <v>0</v>
      </c>
      <c r="AE23" s="27">
        <v>5.6</v>
      </c>
      <c r="AF23" s="27">
        <v>0</v>
      </c>
      <c r="AG23" s="27">
        <v>0.1</v>
      </c>
      <c r="AH23" s="27">
        <v>0.3</v>
      </c>
      <c r="AI23" s="4">
        <f t="shared" si="0"/>
        <v>171.79999999999998</v>
      </c>
      <c r="AJ23" s="23">
        <f t="shared" si="1"/>
        <v>14.228723404255291</v>
      </c>
      <c r="AK23" s="178" t="s">
        <v>56</v>
      </c>
      <c r="AL23" s="27">
        <v>636</v>
      </c>
      <c r="AM23" s="28" t="s">
        <v>122</v>
      </c>
      <c r="AN23" s="28" t="s">
        <v>21</v>
      </c>
      <c r="AO23" s="27">
        <v>171.8</v>
      </c>
      <c r="AQ23" s="27"/>
      <c r="AR23" s="28"/>
      <c r="AS23" s="28"/>
      <c r="AT23" s="27"/>
    </row>
    <row r="24" spans="1:46" ht="14.25" customHeight="1">
      <c r="A24" s="3">
        <v>23</v>
      </c>
      <c r="B24" s="2" t="s">
        <v>22</v>
      </c>
      <c r="C24" s="4">
        <v>193</v>
      </c>
      <c r="D24" s="27">
        <v>0</v>
      </c>
      <c r="E24" s="27">
        <v>34.5</v>
      </c>
      <c r="F24" s="27">
        <v>1.6</v>
      </c>
      <c r="G24" s="27">
        <v>0</v>
      </c>
      <c r="H24" s="27">
        <v>0.9</v>
      </c>
      <c r="I24" s="27">
        <v>0.2</v>
      </c>
      <c r="J24" s="27">
        <v>0.7</v>
      </c>
      <c r="K24" s="27">
        <v>2.2999999999999998</v>
      </c>
      <c r="L24" s="27">
        <v>0.8</v>
      </c>
      <c r="M24" s="27">
        <v>2.6</v>
      </c>
      <c r="N24" s="27">
        <v>4.7</v>
      </c>
      <c r="O24" s="26">
        <v>8.1999999999999993</v>
      </c>
      <c r="P24" s="27">
        <v>12.8</v>
      </c>
      <c r="Q24" s="27">
        <v>14.3</v>
      </c>
      <c r="R24" s="27">
        <v>1.6</v>
      </c>
      <c r="S24" s="27">
        <v>2.5</v>
      </c>
      <c r="T24" s="27">
        <v>0.1</v>
      </c>
      <c r="U24" s="27">
        <v>0.4</v>
      </c>
      <c r="V24" s="27">
        <v>55.2</v>
      </c>
      <c r="W24" s="27">
        <v>30.3</v>
      </c>
      <c r="X24" s="27">
        <v>0.1</v>
      </c>
      <c r="Y24" s="27">
        <v>0</v>
      </c>
      <c r="Z24" s="27">
        <v>0</v>
      </c>
      <c r="AA24" s="27">
        <v>2</v>
      </c>
      <c r="AB24" s="27">
        <v>5.7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4">
        <f t="shared" si="0"/>
        <v>181.49999999999997</v>
      </c>
      <c r="AJ24" s="23">
        <f t="shared" si="1"/>
        <v>-5.9585492227979415</v>
      </c>
      <c r="AK24" s="178" t="s">
        <v>81</v>
      </c>
      <c r="AL24" s="27">
        <v>650</v>
      </c>
      <c r="AM24" s="28" t="s">
        <v>122</v>
      </c>
      <c r="AN24" s="28" t="s">
        <v>22</v>
      </c>
      <c r="AO24" s="27">
        <v>181.5</v>
      </c>
      <c r="AQ24" s="27"/>
      <c r="AR24" s="28"/>
      <c r="AS24" s="28"/>
      <c r="AT24" s="27"/>
    </row>
    <row r="25" spans="1:46" ht="14.25" customHeight="1">
      <c r="A25" s="3">
        <v>24</v>
      </c>
      <c r="B25" s="2" t="s">
        <v>23</v>
      </c>
      <c r="C25" s="4">
        <v>179.9</v>
      </c>
      <c r="D25" s="27">
        <v>2</v>
      </c>
      <c r="E25" s="27">
        <v>10</v>
      </c>
      <c r="F25" s="27">
        <v>0</v>
      </c>
      <c r="G25" s="27">
        <v>0</v>
      </c>
      <c r="H25" s="27">
        <v>0</v>
      </c>
      <c r="I25" s="27">
        <v>0</v>
      </c>
      <c r="J25" s="27">
        <v>0.9</v>
      </c>
      <c r="K25" s="27">
        <v>6.3</v>
      </c>
      <c r="L25" s="27">
        <v>0.4</v>
      </c>
      <c r="M25" s="27">
        <v>3.9</v>
      </c>
      <c r="N25" s="27">
        <v>16.600000000000001</v>
      </c>
      <c r="O25" s="26">
        <v>2.5</v>
      </c>
      <c r="P25" s="27">
        <v>35.299999999999997</v>
      </c>
      <c r="Q25" s="27">
        <v>10.3</v>
      </c>
      <c r="R25" s="27">
        <v>0.5</v>
      </c>
      <c r="S25" s="27">
        <v>2.8</v>
      </c>
      <c r="T25" s="27">
        <v>18.600000000000001</v>
      </c>
      <c r="U25" s="27">
        <v>3.6</v>
      </c>
      <c r="V25" s="27">
        <v>43.8</v>
      </c>
      <c r="W25" s="27">
        <v>36.799999999999997</v>
      </c>
      <c r="X25" s="27">
        <v>0.1</v>
      </c>
      <c r="Y25" s="27">
        <v>0</v>
      </c>
      <c r="Z25" s="27">
        <v>0</v>
      </c>
      <c r="AA25" s="27">
        <v>0.4</v>
      </c>
      <c r="AB25" s="27">
        <v>0.1</v>
      </c>
      <c r="AC25" s="27">
        <v>0</v>
      </c>
      <c r="AD25" s="27">
        <v>0</v>
      </c>
      <c r="AE25" s="27">
        <v>7.8</v>
      </c>
      <c r="AF25" s="27">
        <v>0</v>
      </c>
      <c r="AG25" s="27">
        <v>0</v>
      </c>
      <c r="AH25" s="27">
        <v>0</v>
      </c>
      <c r="AI25" s="4">
        <f t="shared" si="0"/>
        <v>202.70000000000002</v>
      </c>
      <c r="AJ25" s="23">
        <f t="shared" si="1"/>
        <v>12.673707615341854</v>
      </c>
      <c r="AK25" s="178" t="s">
        <v>81</v>
      </c>
      <c r="AL25" s="27">
        <v>637</v>
      </c>
      <c r="AM25" s="28" t="s">
        <v>122</v>
      </c>
      <c r="AN25" s="28" t="s">
        <v>23</v>
      </c>
      <c r="AO25" s="27">
        <v>202.7</v>
      </c>
      <c r="AQ25" s="27"/>
      <c r="AR25" s="28"/>
      <c r="AS25" s="28"/>
      <c r="AT25" s="27"/>
    </row>
    <row r="26" spans="1:46" ht="14.25" customHeight="1">
      <c r="A26" s="3">
        <v>25</v>
      </c>
      <c r="B26" s="2" t="s">
        <v>24</v>
      </c>
      <c r="C26" s="4">
        <v>241.8</v>
      </c>
      <c r="D26" s="27">
        <v>1.4</v>
      </c>
      <c r="E26" s="27">
        <v>36.1</v>
      </c>
      <c r="F26" s="27">
        <v>14.2</v>
      </c>
      <c r="G26" s="27">
        <v>2.2999999999999998</v>
      </c>
      <c r="H26" s="27">
        <v>0</v>
      </c>
      <c r="I26" s="27">
        <v>0</v>
      </c>
      <c r="J26" s="27">
        <v>2.4</v>
      </c>
      <c r="K26" s="27">
        <v>13.2</v>
      </c>
      <c r="L26" s="27">
        <v>6.1</v>
      </c>
      <c r="M26" s="27">
        <v>21.2</v>
      </c>
      <c r="N26" s="27">
        <v>6.4</v>
      </c>
      <c r="O26" s="26">
        <v>7.3</v>
      </c>
      <c r="P26" s="27">
        <v>44.7</v>
      </c>
      <c r="Q26" s="27">
        <v>12.5</v>
      </c>
      <c r="R26" s="27">
        <v>1.2</v>
      </c>
      <c r="S26" s="27">
        <v>1.7</v>
      </c>
      <c r="T26" s="27">
        <v>0</v>
      </c>
      <c r="U26" s="27">
        <v>0.8</v>
      </c>
      <c r="V26" s="27">
        <v>47.3</v>
      </c>
      <c r="W26" s="27">
        <v>41</v>
      </c>
      <c r="X26" s="27">
        <v>0</v>
      </c>
      <c r="Y26" s="27">
        <v>0</v>
      </c>
      <c r="Z26" s="27">
        <v>0</v>
      </c>
      <c r="AA26" s="27">
        <v>4.8</v>
      </c>
      <c r="AB26" s="27">
        <v>1.2</v>
      </c>
      <c r="AC26" s="27">
        <v>0</v>
      </c>
      <c r="AD26" s="27">
        <v>0</v>
      </c>
      <c r="AE26" s="27">
        <v>0.4</v>
      </c>
      <c r="AF26" s="27">
        <v>2.5</v>
      </c>
      <c r="AG26" s="27">
        <v>0</v>
      </c>
      <c r="AH26" s="27">
        <v>0</v>
      </c>
      <c r="AI26" s="4">
        <f t="shared" si="0"/>
        <v>268.7</v>
      </c>
      <c r="AJ26" s="23">
        <f t="shared" si="1"/>
        <v>11.124896608767571</v>
      </c>
      <c r="AK26" s="178" t="s">
        <v>81</v>
      </c>
      <c r="AL26" s="27">
        <v>647</v>
      </c>
      <c r="AM26" s="28" t="s">
        <v>122</v>
      </c>
      <c r="AN26" s="28" t="s">
        <v>24</v>
      </c>
      <c r="AO26" s="27">
        <v>268.7</v>
      </c>
      <c r="AQ26" s="27"/>
      <c r="AR26" s="28"/>
      <c r="AS26" s="28"/>
      <c r="AT26" s="27"/>
    </row>
    <row r="27" spans="1:46" ht="14.25" customHeight="1">
      <c r="A27" s="3">
        <v>26</v>
      </c>
      <c r="B27" s="2" t="s">
        <v>25</v>
      </c>
      <c r="C27" s="4">
        <v>200.3</v>
      </c>
      <c r="D27" s="27">
        <v>0.3</v>
      </c>
      <c r="E27" s="27">
        <v>11</v>
      </c>
      <c r="F27" s="27">
        <v>0.4</v>
      </c>
      <c r="G27" s="27">
        <v>0</v>
      </c>
      <c r="H27" s="27">
        <v>0</v>
      </c>
      <c r="I27" s="27">
        <v>10.6</v>
      </c>
      <c r="J27" s="27">
        <v>0</v>
      </c>
      <c r="K27" s="27">
        <v>2.2000000000000002</v>
      </c>
      <c r="L27" s="27">
        <v>1.1000000000000001</v>
      </c>
      <c r="M27" s="27">
        <v>6.8</v>
      </c>
      <c r="N27" s="27">
        <v>72.599999999999994</v>
      </c>
      <c r="O27" s="26">
        <v>0.9</v>
      </c>
      <c r="P27" s="27">
        <v>17.2</v>
      </c>
      <c r="Q27" s="27">
        <v>5.8</v>
      </c>
      <c r="R27" s="27">
        <v>1.6</v>
      </c>
      <c r="S27" s="27">
        <v>0.9</v>
      </c>
      <c r="T27" s="27">
        <v>0</v>
      </c>
      <c r="U27" s="27">
        <v>1.1000000000000001</v>
      </c>
      <c r="V27" s="27">
        <v>3.8</v>
      </c>
      <c r="W27" s="27">
        <v>18.8</v>
      </c>
      <c r="X27" s="27">
        <v>0.6</v>
      </c>
      <c r="Y27" s="27">
        <v>0.4</v>
      </c>
      <c r="Z27" s="27">
        <v>0.4</v>
      </c>
      <c r="AA27" s="27">
        <v>0</v>
      </c>
      <c r="AB27" s="27">
        <v>0</v>
      </c>
      <c r="AC27" s="27">
        <v>0</v>
      </c>
      <c r="AD27" s="27">
        <v>0</v>
      </c>
      <c r="AE27" s="27">
        <v>0.9</v>
      </c>
      <c r="AF27" s="27">
        <v>0</v>
      </c>
      <c r="AG27" s="27">
        <v>18.2</v>
      </c>
      <c r="AH27" s="27">
        <v>0</v>
      </c>
      <c r="AI27" s="4">
        <f t="shared" si="0"/>
        <v>175.60000000000002</v>
      </c>
      <c r="AJ27" s="23">
        <f t="shared" si="1"/>
        <v>-12.331502745881167</v>
      </c>
      <c r="AK27" s="178" t="s">
        <v>57</v>
      </c>
      <c r="AL27" s="27">
        <v>633</v>
      </c>
      <c r="AM27" s="28" t="s">
        <v>122</v>
      </c>
      <c r="AN27" s="28" t="s">
        <v>25</v>
      </c>
      <c r="AO27" s="27">
        <v>175.6</v>
      </c>
      <c r="AQ27" s="27"/>
      <c r="AR27" s="28"/>
      <c r="AS27" s="28"/>
      <c r="AT27" s="27"/>
    </row>
    <row r="28" spans="1:46" ht="14.25" customHeight="1">
      <c r="A28" s="3">
        <v>27</v>
      </c>
      <c r="B28" s="2" t="s">
        <v>26</v>
      </c>
      <c r="C28" s="4">
        <v>186.4</v>
      </c>
      <c r="D28" s="27">
        <v>0.5</v>
      </c>
      <c r="E28" s="27">
        <v>10.4</v>
      </c>
      <c r="F28" s="27">
        <v>3.3</v>
      </c>
      <c r="G28" s="27">
        <v>0</v>
      </c>
      <c r="H28" s="27">
        <v>0</v>
      </c>
      <c r="I28" s="27">
        <v>0</v>
      </c>
      <c r="J28" s="27">
        <v>2.2000000000000002</v>
      </c>
      <c r="K28" s="27">
        <v>5.8</v>
      </c>
      <c r="L28" s="27">
        <v>0</v>
      </c>
      <c r="M28" s="27">
        <v>10.7</v>
      </c>
      <c r="N28" s="27">
        <v>42.6</v>
      </c>
      <c r="O28" s="26">
        <v>1.6</v>
      </c>
      <c r="P28" s="27">
        <v>24.9</v>
      </c>
      <c r="Q28" s="27">
        <v>17.8</v>
      </c>
      <c r="R28" s="27">
        <v>2.2000000000000002</v>
      </c>
      <c r="S28" s="27">
        <v>3</v>
      </c>
      <c r="T28" s="27">
        <v>16</v>
      </c>
      <c r="U28" s="27">
        <v>3</v>
      </c>
      <c r="V28" s="27">
        <v>25.8</v>
      </c>
      <c r="W28" s="27">
        <v>39.4</v>
      </c>
      <c r="X28" s="27">
        <v>0</v>
      </c>
      <c r="Y28" s="27">
        <v>0</v>
      </c>
      <c r="Z28" s="27">
        <v>0</v>
      </c>
      <c r="AA28" s="27">
        <v>0</v>
      </c>
      <c r="AB28" s="27">
        <v>0.1</v>
      </c>
      <c r="AC28" s="27">
        <v>1.1000000000000001</v>
      </c>
      <c r="AD28" s="27">
        <v>0</v>
      </c>
      <c r="AE28" s="27">
        <v>11.5</v>
      </c>
      <c r="AF28" s="27">
        <v>0.9</v>
      </c>
      <c r="AG28" s="27">
        <v>0</v>
      </c>
      <c r="AH28" s="27">
        <v>0</v>
      </c>
      <c r="AI28" s="4">
        <f t="shared" si="0"/>
        <v>222.8</v>
      </c>
      <c r="AJ28" s="23">
        <f t="shared" si="1"/>
        <v>19.527896995708161</v>
      </c>
      <c r="AK28" s="178" t="s">
        <v>57</v>
      </c>
      <c r="AL28" s="27">
        <v>630</v>
      </c>
      <c r="AM28" s="28" t="s">
        <v>122</v>
      </c>
      <c r="AN28" s="28" t="s">
        <v>26</v>
      </c>
      <c r="AO28" s="27">
        <v>222.8</v>
      </c>
      <c r="AQ28" s="27"/>
      <c r="AR28" s="28"/>
      <c r="AS28" s="28"/>
      <c r="AT28" s="27"/>
    </row>
    <row r="29" spans="1:46" ht="14.25" customHeight="1">
      <c r="A29" s="3">
        <v>28</v>
      </c>
      <c r="B29" s="2" t="s">
        <v>27</v>
      </c>
      <c r="C29" s="4">
        <v>165.1</v>
      </c>
      <c r="D29" s="27">
        <v>0</v>
      </c>
      <c r="E29" s="27">
        <v>39.4</v>
      </c>
      <c r="F29" s="27">
        <v>7.3</v>
      </c>
      <c r="G29" s="27">
        <v>0.1</v>
      </c>
      <c r="H29" s="27">
        <v>0.1</v>
      </c>
      <c r="I29" s="27">
        <v>0</v>
      </c>
      <c r="J29" s="27">
        <v>4.5</v>
      </c>
      <c r="K29" s="27">
        <v>11.6</v>
      </c>
      <c r="L29" s="27">
        <v>3.6</v>
      </c>
      <c r="M29" s="27">
        <v>4.0999999999999996</v>
      </c>
      <c r="N29" s="27">
        <v>20.2</v>
      </c>
      <c r="O29" s="26">
        <v>4.4000000000000004</v>
      </c>
      <c r="P29" s="27">
        <v>54.6</v>
      </c>
      <c r="Q29" s="27">
        <v>14</v>
      </c>
      <c r="R29" s="27">
        <v>0.9</v>
      </c>
      <c r="S29" s="27">
        <v>4.5999999999999996</v>
      </c>
      <c r="T29" s="27">
        <v>0.1</v>
      </c>
      <c r="U29" s="27">
        <v>0.6</v>
      </c>
      <c r="V29" s="27">
        <v>46</v>
      </c>
      <c r="W29" s="27">
        <v>23</v>
      </c>
      <c r="X29" s="27">
        <v>3.2</v>
      </c>
      <c r="Y29" s="27">
        <v>0</v>
      </c>
      <c r="Z29" s="27">
        <v>0</v>
      </c>
      <c r="AA29" s="27">
        <v>1.4</v>
      </c>
      <c r="AB29" s="27">
        <v>1</v>
      </c>
      <c r="AC29" s="27">
        <v>0</v>
      </c>
      <c r="AD29" s="27">
        <v>0</v>
      </c>
      <c r="AE29" s="27">
        <v>2.7</v>
      </c>
      <c r="AF29" s="27">
        <v>6.1</v>
      </c>
      <c r="AG29" s="27">
        <v>0</v>
      </c>
      <c r="AH29" s="27">
        <v>0</v>
      </c>
      <c r="AI29" s="4">
        <f t="shared" si="0"/>
        <v>253.49999999999997</v>
      </c>
      <c r="AJ29" s="23">
        <f t="shared" si="1"/>
        <v>53.543307086614163</v>
      </c>
      <c r="AK29" s="178" t="s">
        <v>56</v>
      </c>
      <c r="AL29" s="27">
        <v>646</v>
      </c>
      <c r="AM29" s="28" t="s">
        <v>122</v>
      </c>
      <c r="AN29" s="28" t="s">
        <v>27</v>
      </c>
      <c r="AO29" s="27">
        <v>253.5</v>
      </c>
      <c r="AQ29" s="27"/>
      <c r="AR29" s="28"/>
      <c r="AS29" s="28"/>
      <c r="AT29" s="27"/>
    </row>
    <row r="30" spans="1:46" ht="14.25" customHeight="1">
      <c r="A30" s="3">
        <v>29</v>
      </c>
      <c r="B30" s="2" t="s">
        <v>28</v>
      </c>
      <c r="C30" s="4">
        <v>221.9</v>
      </c>
      <c r="D30" s="27">
        <v>0</v>
      </c>
      <c r="E30" s="27">
        <v>8.5</v>
      </c>
      <c r="F30" s="27">
        <v>10.1</v>
      </c>
      <c r="G30" s="27">
        <v>0.5</v>
      </c>
      <c r="H30" s="27">
        <v>0.1</v>
      </c>
      <c r="I30" s="27">
        <v>0.1</v>
      </c>
      <c r="J30" s="27">
        <v>14.6</v>
      </c>
      <c r="K30" s="27">
        <v>6.2</v>
      </c>
      <c r="L30" s="27">
        <v>5.5</v>
      </c>
      <c r="M30" s="27">
        <v>4.2</v>
      </c>
      <c r="N30" s="27">
        <v>20.7</v>
      </c>
      <c r="O30" s="26">
        <v>13.5</v>
      </c>
      <c r="P30" s="27">
        <v>13.6</v>
      </c>
      <c r="Q30" s="27">
        <v>7.6</v>
      </c>
      <c r="R30" s="27">
        <v>1.9</v>
      </c>
      <c r="S30" s="27">
        <v>4.7</v>
      </c>
      <c r="T30" s="27">
        <v>2.8</v>
      </c>
      <c r="U30" s="27">
        <v>6.9</v>
      </c>
      <c r="V30" s="27">
        <v>46.5</v>
      </c>
      <c r="W30" s="27">
        <v>75.099999999999994</v>
      </c>
      <c r="X30" s="27">
        <v>2.9</v>
      </c>
      <c r="Y30" s="27">
        <v>0.8</v>
      </c>
      <c r="Z30" s="27">
        <v>0</v>
      </c>
      <c r="AA30" s="27">
        <v>5.0999999999999996</v>
      </c>
      <c r="AB30" s="27">
        <v>0.3</v>
      </c>
      <c r="AC30" s="27">
        <v>0</v>
      </c>
      <c r="AD30" s="27">
        <v>2.4</v>
      </c>
      <c r="AE30" s="27">
        <v>0.1</v>
      </c>
      <c r="AF30" s="27">
        <v>4.7</v>
      </c>
      <c r="AG30" s="27">
        <v>0</v>
      </c>
      <c r="AH30" s="27">
        <v>0.1</v>
      </c>
      <c r="AI30" s="4">
        <f t="shared" si="0"/>
        <v>259.50000000000006</v>
      </c>
      <c r="AJ30" s="23">
        <f t="shared" si="1"/>
        <v>16.944569625957655</v>
      </c>
      <c r="AK30" s="178" t="s">
        <v>57</v>
      </c>
      <c r="AL30" s="27">
        <v>625</v>
      </c>
      <c r="AM30" s="28" t="s">
        <v>122</v>
      </c>
      <c r="AN30" s="28" t="s">
        <v>28</v>
      </c>
      <c r="AO30" s="27">
        <v>259.5</v>
      </c>
      <c r="AQ30" s="27"/>
      <c r="AR30" s="28"/>
      <c r="AS30" s="28"/>
      <c r="AT30" s="27"/>
    </row>
    <row r="31" spans="1:46" ht="14.25" customHeight="1">
      <c r="A31" s="3">
        <v>30</v>
      </c>
      <c r="B31" s="2" t="s">
        <v>29</v>
      </c>
      <c r="C31" s="4">
        <v>231.5</v>
      </c>
      <c r="D31" s="27">
        <v>0.8</v>
      </c>
      <c r="E31" s="27">
        <v>1.2</v>
      </c>
      <c r="F31" s="27">
        <v>13.9</v>
      </c>
      <c r="G31" s="27">
        <v>0.6</v>
      </c>
      <c r="H31" s="27">
        <v>0</v>
      </c>
      <c r="I31" s="27">
        <v>2.5</v>
      </c>
      <c r="J31" s="27">
        <v>22.9</v>
      </c>
      <c r="K31" s="27">
        <v>33.5</v>
      </c>
      <c r="L31" s="27">
        <v>17.7</v>
      </c>
      <c r="M31" s="27">
        <v>19.3</v>
      </c>
      <c r="N31" s="27">
        <v>22.8</v>
      </c>
      <c r="O31" s="26">
        <v>10.9</v>
      </c>
      <c r="P31" s="27">
        <v>53.3</v>
      </c>
      <c r="Q31" s="27">
        <v>8.6999999999999993</v>
      </c>
      <c r="R31" s="27">
        <v>1.1000000000000001</v>
      </c>
      <c r="S31" s="27">
        <v>3.2</v>
      </c>
      <c r="T31" s="27">
        <v>0</v>
      </c>
      <c r="U31" s="27">
        <v>3.2</v>
      </c>
      <c r="V31" s="27">
        <v>33</v>
      </c>
      <c r="W31" s="27">
        <v>66.400000000000006</v>
      </c>
      <c r="X31" s="27">
        <v>0.8</v>
      </c>
      <c r="Y31" s="27">
        <v>0</v>
      </c>
      <c r="Z31" s="27">
        <v>0</v>
      </c>
      <c r="AA31" s="27">
        <v>1</v>
      </c>
      <c r="AB31" s="27">
        <v>0.1</v>
      </c>
      <c r="AC31" s="27">
        <v>0</v>
      </c>
      <c r="AD31" s="27">
        <v>4.5</v>
      </c>
      <c r="AE31" s="27">
        <v>0</v>
      </c>
      <c r="AF31" s="27">
        <v>7.8</v>
      </c>
      <c r="AG31" s="27">
        <v>0</v>
      </c>
      <c r="AH31" s="27">
        <v>0</v>
      </c>
      <c r="AI31" s="4">
        <f t="shared" si="0"/>
        <v>329.20000000000005</v>
      </c>
      <c r="AJ31" s="23">
        <f t="shared" si="1"/>
        <v>42.203023758099363</v>
      </c>
      <c r="AK31" s="178" t="s">
        <v>57</v>
      </c>
      <c r="AL31" s="27">
        <v>610</v>
      </c>
      <c r="AM31" s="28" t="s">
        <v>122</v>
      </c>
      <c r="AN31" s="28" t="s">
        <v>29</v>
      </c>
      <c r="AO31" s="27">
        <v>329.2</v>
      </c>
      <c r="AQ31" s="27"/>
      <c r="AR31" s="28"/>
      <c r="AS31" s="28"/>
      <c r="AT31" s="27"/>
    </row>
    <row r="32" spans="1:46" ht="14.25" customHeight="1">
      <c r="A32" s="3">
        <v>31</v>
      </c>
      <c r="B32" s="2" t="s">
        <v>30</v>
      </c>
      <c r="C32" s="4">
        <v>176.4</v>
      </c>
      <c r="D32" s="27">
        <v>0</v>
      </c>
      <c r="E32" s="27">
        <v>15.4</v>
      </c>
      <c r="F32" s="27">
        <v>0.5</v>
      </c>
      <c r="G32" s="27">
        <v>0.2</v>
      </c>
      <c r="H32" s="27">
        <v>5.8</v>
      </c>
      <c r="I32" s="27">
        <v>1.5</v>
      </c>
      <c r="J32" s="27">
        <v>0</v>
      </c>
      <c r="K32" s="27">
        <v>1.4</v>
      </c>
      <c r="L32" s="27">
        <v>0.3</v>
      </c>
      <c r="M32" s="27">
        <v>39.1</v>
      </c>
      <c r="N32" s="27">
        <v>71.599999999999994</v>
      </c>
      <c r="O32" s="26">
        <v>1</v>
      </c>
      <c r="P32" s="27">
        <v>10.7</v>
      </c>
      <c r="Q32" s="27">
        <v>34</v>
      </c>
      <c r="R32" s="27">
        <v>5.9</v>
      </c>
      <c r="S32" s="27">
        <v>1.5</v>
      </c>
      <c r="T32" s="27">
        <v>0</v>
      </c>
      <c r="U32" s="27">
        <v>1.8</v>
      </c>
      <c r="V32" s="27">
        <v>4.5999999999999996</v>
      </c>
      <c r="W32" s="27">
        <v>12.7</v>
      </c>
      <c r="X32" s="27">
        <v>0.1</v>
      </c>
      <c r="Y32" s="27">
        <v>0.1</v>
      </c>
      <c r="Z32" s="27">
        <v>0</v>
      </c>
      <c r="AA32" s="27">
        <v>0</v>
      </c>
      <c r="AB32" s="27">
        <v>0</v>
      </c>
      <c r="AC32" s="27">
        <v>3.9</v>
      </c>
      <c r="AD32" s="27">
        <v>0</v>
      </c>
      <c r="AE32" s="27">
        <v>12.8</v>
      </c>
      <c r="AF32" s="27">
        <v>0</v>
      </c>
      <c r="AG32" s="27">
        <v>0</v>
      </c>
      <c r="AH32" s="27">
        <v>3</v>
      </c>
      <c r="AI32" s="4">
        <f t="shared" si="0"/>
        <v>227.9</v>
      </c>
      <c r="AJ32" s="23">
        <f t="shared" si="1"/>
        <v>29.195011337868493</v>
      </c>
      <c r="AK32" s="178" t="s">
        <v>57</v>
      </c>
      <c r="AL32" s="27">
        <v>635</v>
      </c>
      <c r="AM32" s="28" t="s">
        <v>122</v>
      </c>
      <c r="AN32" s="28" t="s">
        <v>30</v>
      </c>
      <c r="AO32" s="27">
        <v>227.9</v>
      </c>
      <c r="AQ32" s="27"/>
      <c r="AR32" s="28"/>
      <c r="AS32" s="28"/>
      <c r="AT32" s="27"/>
    </row>
    <row r="33" spans="1:46" ht="14.25" customHeight="1">
      <c r="A33" s="3">
        <v>32</v>
      </c>
      <c r="B33" s="2" t="s">
        <v>31</v>
      </c>
      <c r="C33" s="4">
        <v>228</v>
      </c>
      <c r="D33" s="27">
        <v>1.3</v>
      </c>
      <c r="E33" s="27">
        <v>7.4</v>
      </c>
      <c r="F33" s="27">
        <v>7.2</v>
      </c>
      <c r="G33" s="27">
        <v>0.1</v>
      </c>
      <c r="H33" s="27">
        <v>2.9</v>
      </c>
      <c r="I33" s="27">
        <v>0.8</v>
      </c>
      <c r="J33" s="27">
        <v>0.5</v>
      </c>
      <c r="K33" s="27">
        <v>8.5</v>
      </c>
      <c r="L33" s="27">
        <v>8.1</v>
      </c>
      <c r="M33" s="27">
        <v>10.1</v>
      </c>
      <c r="N33" s="27">
        <v>46</v>
      </c>
      <c r="O33" s="26">
        <v>9.3000000000000007</v>
      </c>
      <c r="P33" s="27">
        <v>30.5</v>
      </c>
      <c r="Q33" s="27">
        <v>4.9000000000000004</v>
      </c>
      <c r="R33" s="27">
        <v>2.4</v>
      </c>
      <c r="S33" s="27">
        <v>6.4</v>
      </c>
      <c r="T33" s="27">
        <v>1.1000000000000001</v>
      </c>
      <c r="U33" s="27">
        <v>8.1</v>
      </c>
      <c r="V33" s="27">
        <v>81.3</v>
      </c>
      <c r="W33" s="27">
        <v>73.599999999999994</v>
      </c>
      <c r="X33" s="27">
        <v>4.2</v>
      </c>
      <c r="Y33" s="27">
        <v>0.1</v>
      </c>
      <c r="Z33" s="27">
        <v>0</v>
      </c>
      <c r="AA33" s="27">
        <v>1</v>
      </c>
      <c r="AB33" s="27">
        <v>0</v>
      </c>
      <c r="AC33" s="27">
        <v>0</v>
      </c>
      <c r="AD33" s="27">
        <v>1.8</v>
      </c>
      <c r="AE33" s="27">
        <v>6.9</v>
      </c>
      <c r="AF33" s="27">
        <v>0.5</v>
      </c>
      <c r="AG33" s="27">
        <v>0</v>
      </c>
      <c r="AH33" s="27">
        <v>0</v>
      </c>
      <c r="AI33" s="4">
        <f t="shared" si="0"/>
        <v>325</v>
      </c>
      <c r="AJ33" s="23">
        <f t="shared" si="1"/>
        <v>42.543859649122822</v>
      </c>
      <c r="AK33" s="178" t="s">
        <v>81</v>
      </c>
      <c r="AL33" s="27">
        <v>604</v>
      </c>
      <c r="AM33" s="28" t="s">
        <v>122</v>
      </c>
      <c r="AN33" s="28" t="s">
        <v>31</v>
      </c>
      <c r="AO33" s="27">
        <v>325</v>
      </c>
      <c r="AQ33" s="27"/>
      <c r="AR33" s="28"/>
      <c r="AS33" s="28"/>
      <c r="AT33" s="27"/>
    </row>
    <row r="34" spans="1:46" ht="14.25" customHeight="1">
      <c r="A34" s="3">
        <v>33</v>
      </c>
      <c r="B34" s="2" t="s">
        <v>32</v>
      </c>
      <c r="C34" s="4">
        <v>214.8</v>
      </c>
      <c r="D34" s="27">
        <v>0</v>
      </c>
      <c r="E34" s="27">
        <v>12.4</v>
      </c>
      <c r="F34" s="27">
        <v>5.8</v>
      </c>
      <c r="G34" s="27">
        <v>0</v>
      </c>
      <c r="H34" s="27">
        <v>0</v>
      </c>
      <c r="I34" s="27">
        <v>0.1</v>
      </c>
      <c r="J34" s="27">
        <v>4.9000000000000004</v>
      </c>
      <c r="K34" s="27">
        <v>10.4</v>
      </c>
      <c r="L34" s="27">
        <v>4.5</v>
      </c>
      <c r="M34" s="27">
        <v>12.5</v>
      </c>
      <c r="N34" s="27">
        <v>21</v>
      </c>
      <c r="O34" s="26">
        <v>4.3</v>
      </c>
      <c r="P34" s="27">
        <v>66.7</v>
      </c>
      <c r="Q34" s="27">
        <v>15.7</v>
      </c>
      <c r="R34" s="27">
        <v>0.3</v>
      </c>
      <c r="S34" s="27">
        <v>3.9</v>
      </c>
      <c r="T34" s="27">
        <v>0</v>
      </c>
      <c r="U34" s="27">
        <v>1</v>
      </c>
      <c r="V34" s="27">
        <v>32.299999999999997</v>
      </c>
      <c r="W34" s="27">
        <v>40.299999999999997</v>
      </c>
      <c r="X34" s="27">
        <v>3.7</v>
      </c>
      <c r="Y34" s="27">
        <v>0</v>
      </c>
      <c r="Z34" s="27">
        <v>0</v>
      </c>
      <c r="AA34" s="27">
        <v>0</v>
      </c>
      <c r="AB34" s="27">
        <v>0.4</v>
      </c>
      <c r="AC34" s="27">
        <v>0</v>
      </c>
      <c r="AD34" s="27">
        <v>0.4</v>
      </c>
      <c r="AE34" s="27">
        <v>5.6</v>
      </c>
      <c r="AF34" s="27">
        <v>4.9000000000000004</v>
      </c>
      <c r="AG34" s="27">
        <v>0</v>
      </c>
      <c r="AH34" s="27">
        <v>0</v>
      </c>
      <c r="AI34" s="4">
        <f t="shared" ref="AI34:AI51" si="2">SUM(D34:AH34)</f>
        <v>251.10000000000002</v>
      </c>
      <c r="AJ34" s="23">
        <f t="shared" si="1"/>
        <v>16.899441340782118</v>
      </c>
      <c r="AK34" s="178" t="s">
        <v>81</v>
      </c>
      <c r="AL34" s="27">
        <v>641</v>
      </c>
      <c r="AM34" s="28" t="s">
        <v>122</v>
      </c>
      <c r="AN34" s="28" t="s">
        <v>32</v>
      </c>
      <c r="AO34" s="27">
        <v>251.1</v>
      </c>
      <c r="AQ34" s="27"/>
      <c r="AR34" s="28"/>
      <c r="AS34" s="28"/>
      <c r="AT34" s="27"/>
    </row>
    <row r="35" spans="1:46" ht="14.25" customHeight="1">
      <c r="A35" s="3">
        <v>34</v>
      </c>
      <c r="B35" s="2" t="s">
        <v>33</v>
      </c>
      <c r="C35" s="4">
        <v>216.5</v>
      </c>
      <c r="D35" s="27">
        <v>1</v>
      </c>
      <c r="E35" s="27">
        <v>2.1</v>
      </c>
      <c r="F35" s="27">
        <v>4.5</v>
      </c>
      <c r="G35" s="27">
        <v>1.8</v>
      </c>
      <c r="H35" s="27">
        <v>0</v>
      </c>
      <c r="I35" s="27">
        <v>0</v>
      </c>
      <c r="J35" s="27">
        <v>25.2</v>
      </c>
      <c r="K35" s="27">
        <v>16.100000000000001</v>
      </c>
      <c r="L35" s="27">
        <v>12.7</v>
      </c>
      <c r="M35" s="27">
        <v>10.8</v>
      </c>
      <c r="N35" s="27">
        <v>19.7</v>
      </c>
      <c r="O35" s="26">
        <v>11.1</v>
      </c>
      <c r="P35" s="27">
        <v>33.5</v>
      </c>
      <c r="Q35" s="27">
        <v>10.4</v>
      </c>
      <c r="R35" s="27">
        <v>0.9</v>
      </c>
      <c r="S35" s="27">
        <v>5.2</v>
      </c>
      <c r="T35" s="27">
        <v>0.9</v>
      </c>
      <c r="U35" s="27">
        <v>4.3</v>
      </c>
      <c r="V35" s="27">
        <v>25.5</v>
      </c>
      <c r="W35" s="27">
        <v>76.7</v>
      </c>
      <c r="X35" s="27">
        <v>1.1000000000000001</v>
      </c>
      <c r="Y35" s="27">
        <v>0</v>
      </c>
      <c r="Z35" s="27">
        <v>0</v>
      </c>
      <c r="AA35" s="27">
        <v>7.2</v>
      </c>
      <c r="AB35" s="27">
        <v>0.5</v>
      </c>
      <c r="AC35" s="27">
        <v>0</v>
      </c>
      <c r="AD35" s="27">
        <v>3.7</v>
      </c>
      <c r="AE35" s="27">
        <v>0</v>
      </c>
      <c r="AF35" s="27">
        <v>2.4</v>
      </c>
      <c r="AG35" s="27">
        <v>0</v>
      </c>
      <c r="AH35" s="27">
        <v>0</v>
      </c>
      <c r="AI35" s="4">
        <f t="shared" si="2"/>
        <v>277.3</v>
      </c>
      <c r="AJ35" s="23">
        <f t="shared" si="1"/>
        <v>28.083140877598169</v>
      </c>
      <c r="AK35" s="178" t="s">
        <v>57</v>
      </c>
      <c r="AL35" s="27">
        <v>623</v>
      </c>
      <c r="AM35" s="28" t="s">
        <v>122</v>
      </c>
      <c r="AN35" s="28" t="s">
        <v>33</v>
      </c>
      <c r="AO35" s="27">
        <v>277.3</v>
      </c>
      <c r="AQ35" s="27"/>
      <c r="AR35" s="28"/>
      <c r="AS35" s="28"/>
      <c r="AT35" s="27"/>
    </row>
    <row r="36" spans="1:46" ht="14.25" customHeight="1">
      <c r="A36" s="3">
        <v>35</v>
      </c>
      <c r="B36" s="2" t="s">
        <v>34</v>
      </c>
      <c r="C36" s="4">
        <v>182.5</v>
      </c>
      <c r="D36" s="27">
        <v>3</v>
      </c>
      <c r="E36" s="27">
        <v>16.2</v>
      </c>
      <c r="F36" s="27">
        <v>0.1</v>
      </c>
      <c r="G36" s="27">
        <v>0</v>
      </c>
      <c r="H36" s="27">
        <v>0</v>
      </c>
      <c r="I36" s="27">
        <v>0.1</v>
      </c>
      <c r="J36" s="27">
        <v>1.1000000000000001</v>
      </c>
      <c r="K36" s="27">
        <v>8.1999999999999993</v>
      </c>
      <c r="L36" s="27">
        <v>0.7</v>
      </c>
      <c r="M36" s="27">
        <v>5.4</v>
      </c>
      <c r="N36" s="27">
        <v>44.5</v>
      </c>
      <c r="O36" s="26">
        <v>3.4</v>
      </c>
      <c r="P36" s="27">
        <v>32.5</v>
      </c>
      <c r="Q36" s="27">
        <v>13.7</v>
      </c>
      <c r="R36" s="27">
        <v>3.2</v>
      </c>
      <c r="S36" s="27">
        <v>2.4</v>
      </c>
      <c r="T36" s="27">
        <v>0.4</v>
      </c>
      <c r="U36" s="27">
        <v>1.7</v>
      </c>
      <c r="V36" s="27">
        <v>34.1</v>
      </c>
      <c r="W36" s="27">
        <v>39.799999999999997</v>
      </c>
      <c r="X36" s="27">
        <v>0.4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0.1</v>
      </c>
      <c r="AE36" s="27">
        <v>10.8</v>
      </c>
      <c r="AF36" s="27">
        <v>0.1</v>
      </c>
      <c r="AG36" s="27">
        <v>0</v>
      </c>
      <c r="AH36" s="27">
        <v>0</v>
      </c>
      <c r="AI36" s="4">
        <f t="shared" si="2"/>
        <v>221.9</v>
      </c>
      <c r="AJ36" s="23">
        <f t="shared" si="1"/>
        <v>21.589041095890423</v>
      </c>
      <c r="AK36" s="178" t="s">
        <v>57</v>
      </c>
      <c r="AL36" s="27">
        <v>639</v>
      </c>
      <c r="AM36" s="28" t="s">
        <v>122</v>
      </c>
      <c r="AN36" s="28" t="s">
        <v>34</v>
      </c>
      <c r="AO36" s="27">
        <v>221.9</v>
      </c>
      <c r="AQ36" s="27"/>
      <c r="AR36" s="28"/>
      <c r="AS36" s="28"/>
      <c r="AT36" s="27"/>
    </row>
    <row r="37" spans="1:46" ht="14.25" customHeight="1">
      <c r="A37" s="3">
        <v>36</v>
      </c>
      <c r="B37" s="2" t="s">
        <v>35</v>
      </c>
      <c r="C37" s="4">
        <v>201</v>
      </c>
      <c r="D37" s="27">
        <v>3.1</v>
      </c>
      <c r="E37" s="27">
        <v>12.9</v>
      </c>
      <c r="F37" s="27">
        <v>2</v>
      </c>
      <c r="G37" s="27">
        <v>0.5</v>
      </c>
      <c r="H37" s="27">
        <v>0</v>
      </c>
      <c r="I37" s="27">
        <v>0</v>
      </c>
      <c r="J37" s="27">
        <v>3.9</v>
      </c>
      <c r="K37" s="27">
        <v>5.3</v>
      </c>
      <c r="L37" s="27">
        <v>0.6</v>
      </c>
      <c r="M37" s="27">
        <v>3.7</v>
      </c>
      <c r="N37" s="27">
        <v>46.4</v>
      </c>
      <c r="O37" s="26">
        <v>1.3</v>
      </c>
      <c r="P37" s="27">
        <v>23.6</v>
      </c>
      <c r="Q37" s="27">
        <v>7</v>
      </c>
      <c r="R37" s="27">
        <v>1.6</v>
      </c>
      <c r="S37" s="27">
        <v>4.5999999999999996</v>
      </c>
      <c r="T37" s="27">
        <v>0</v>
      </c>
      <c r="U37" s="27">
        <v>1.8</v>
      </c>
      <c r="V37" s="27">
        <v>26.2</v>
      </c>
      <c r="W37" s="27">
        <v>23.8</v>
      </c>
      <c r="X37" s="27">
        <v>0.8</v>
      </c>
      <c r="Y37" s="27">
        <v>0</v>
      </c>
      <c r="Z37" s="27">
        <v>0</v>
      </c>
      <c r="AA37" s="27">
        <v>0</v>
      </c>
      <c r="AB37" s="27">
        <v>0</v>
      </c>
      <c r="AC37" s="27">
        <v>0.1</v>
      </c>
      <c r="AD37" s="27">
        <v>0.1</v>
      </c>
      <c r="AE37" s="27">
        <v>7.2</v>
      </c>
      <c r="AF37" s="27">
        <v>0</v>
      </c>
      <c r="AG37" s="27">
        <v>0</v>
      </c>
      <c r="AH37" s="27">
        <v>0</v>
      </c>
      <c r="AI37" s="4">
        <f t="shared" si="2"/>
        <v>176.5</v>
      </c>
      <c r="AJ37" s="23">
        <f t="shared" si="1"/>
        <v>-12.189054726368155</v>
      </c>
      <c r="AK37" s="178" t="s">
        <v>81</v>
      </c>
      <c r="AL37" s="27">
        <v>629</v>
      </c>
      <c r="AM37" s="28" t="s">
        <v>122</v>
      </c>
      <c r="AN37" s="28" t="s">
        <v>35</v>
      </c>
      <c r="AO37" s="27">
        <v>176.5</v>
      </c>
      <c r="AQ37" s="27"/>
      <c r="AR37" s="28"/>
      <c r="AS37" s="28"/>
      <c r="AT37" s="27"/>
    </row>
    <row r="38" spans="1:46" ht="14.25" customHeight="1">
      <c r="A38" s="3">
        <v>37</v>
      </c>
      <c r="B38" s="2" t="s">
        <v>36</v>
      </c>
      <c r="C38" s="4">
        <v>187.8</v>
      </c>
      <c r="D38" s="27">
        <v>3.9</v>
      </c>
      <c r="E38" s="27">
        <v>13.9</v>
      </c>
      <c r="F38" s="27">
        <v>0.5</v>
      </c>
      <c r="G38" s="27">
        <v>0.2</v>
      </c>
      <c r="H38" s="27">
        <v>0.2</v>
      </c>
      <c r="I38" s="27">
        <v>0.3</v>
      </c>
      <c r="J38" s="27">
        <v>1.2</v>
      </c>
      <c r="K38" s="27">
        <v>5.9</v>
      </c>
      <c r="L38" s="27">
        <v>0.3</v>
      </c>
      <c r="M38" s="27">
        <v>6.2</v>
      </c>
      <c r="N38" s="27">
        <v>8.6</v>
      </c>
      <c r="O38" s="26">
        <v>3.7</v>
      </c>
      <c r="P38" s="27">
        <v>58.6</v>
      </c>
      <c r="Q38" s="27">
        <v>8</v>
      </c>
      <c r="R38" s="27">
        <v>1.4</v>
      </c>
      <c r="S38" s="27">
        <v>1.9</v>
      </c>
      <c r="T38" s="27">
        <v>3.1</v>
      </c>
      <c r="U38" s="27">
        <v>2.6</v>
      </c>
      <c r="V38" s="27">
        <v>34.6</v>
      </c>
      <c r="W38" s="27">
        <v>33.9</v>
      </c>
      <c r="X38" s="27">
        <v>0.8</v>
      </c>
      <c r="Y38" s="27">
        <v>0</v>
      </c>
      <c r="Z38" s="27">
        <v>0</v>
      </c>
      <c r="AA38" s="27">
        <v>0.3</v>
      </c>
      <c r="AB38" s="27">
        <v>0.1</v>
      </c>
      <c r="AC38" s="27">
        <v>0</v>
      </c>
      <c r="AD38" s="27">
        <v>0</v>
      </c>
      <c r="AE38" s="27">
        <v>7.9</v>
      </c>
      <c r="AF38" s="27">
        <v>0</v>
      </c>
      <c r="AG38" s="27">
        <v>0</v>
      </c>
      <c r="AH38" s="27">
        <v>0</v>
      </c>
      <c r="AI38" s="4">
        <f t="shared" si="2"/>
        <v>198.10000000000002</v>
      </c>
      <c r="AJ38" s="23">
        <f t="shared" si="1"/>
        <v>5.4845580404685847</v>
      </c>
      <c r="AK38" s="178" t="s">
        <v>81</v>
      </c>
      <c r="AL38" s="27">
        <v>644</v>
      </c>
      <c r="AM38" s="28" t="s">
        <v>122</v>
      </c>
      <c r="AN38" s="28" t="s">
        <v>36</v>
      </c>
      <c r="AO38" s="27">
        <v>198.1</v>
      </c>
      <c r="AQ38" s="27"/>
      <c r="AR38" s="28"/>
      <c r="AS38" s="28"/>
      <c r="AT38" s="27"/>
    </row>
    <row r="39" spans="1:46" ht="14.25" customHeight="1">
      <c r="A39" s="3">
        <v>38</v>
      </c>
      <c r="B39" s="2" t="s">
        <v>37</v>
      </c>
      <c r="C39" s="4">
        <v>208.9</v>
      </c>
      <c r="D39" s="27">
        <v>0.1</v>
      </c>
      <c r="E39" s="27">
        <v>21.7</v>
      </c>
      <c r="F39" s="27">
        <v>5.7</v>
      </c>
      <c r="G39" s="27">
        <v>0</v>
      </c>
      <c r="H39" s="27">
        <v>0</v>
      </c>
      <c r="I39" s="27">
        <v>0</v>
      </c>
      <c r="J39" s="27">
        <v>8.4</v>
      </c>
      <c r="K39" s="27">
        <v>13.1</v>
      </c>
      <c r="L39" s="27">
        <v>7.1</v>
      </c>
      <c r="M39" s="27">
        <v>13.7</v>
      </c>
      <c r="N39" s="27">
        <v>38.200000000000003</v>
      </c>
      <c r="O39" s="26">
        <v>5.0999999999999996</v>
      </c>
      <c r="P39" s="27">
        <v>46.3</v>
      </c>
      <c r="Q39" s="27">
        <v>20</v>
      </c>
      <c r="R39" s="27">
        <v>3.2</v>
      </c>
      <c r="S39" s="27">
        <v>4.4000000000000004</v>
      </c>
      <c r="T39" s="27">
        <v>0</v>
      </c>
      <c r="U39" s="27">
        <v>0</v>
      </c>
      <c r="V39" s="27">
        <v>53.2</v>
      </c>
      <c r="W39" s="27">
        <v>57.4</v>
      </c>
      <c r="X39" s="27">
        <v>1.3</v>
      </c>
      <c r="Y39" s="27">
        <v>0</v>
      </c>
      <c r="Z39" s="27">
        <v>0</v>
      </c>
      <c r="AA39" s="27">
        <v>0</v>
      </c>
      <c r="AB39" s="27">
        <v>0</v>
      </c>
      <c r="AC39" s="27">
        <v>0</v>
      </c>
      <c r="AD39" s="27">
        <v>0</v>
      </c>
      <c r="AE39" s="27">
        <v>18.2</v>
      </c>
      <c r="AF39" s="27">
        <v>2.7</v>
      </c>
      <c r="AG39" s="27">
        <v>0</v>
      </c>
      <c r="AH39" s="27">
        <v>0</v>
      </c>
      <c r="AI39" s="4">
        <f t="shared" si="2"/>
        <v>319.79999999999995</v>
      </c>
      <c r="AJ39" s="23">
        <f t="shared" si="1"/>
        <v>53.087601723312559</v>
      </c>
      <c r="AK39" s="178" t="s">
        <v>57</v>
      </c>
      <c r="AL39" s="27">
        <v>640</v>
      </c>
      <c r="AM39" s="28" t="s">
        <v>122</v>
      </c>
      <c r="AN39" s="28" t="s">
        <v>37</v>
      </c>
      <c r="AO39" s="27">
        <v>319.8</v>
      </c>
      <c r="AQ39" s="27"/>
      <c r="AR39" s="28"/>
      <c r="AS39" s="28"/>
      <c r="AT39" s="27"/>
    </row>
    <row r="40" spans="1:46" ht="14.25" customHeight="1">
      <c r="A40" s="3">
        <v>39</v>
      </c>
      <c r="B40" s="2" t="s">
        <v>38</v>
      </c>
      <c r="C40" s="4">
        <v>197.6</v>
      </c>
      <c r="D40" s="27">
        <v>0.3</v>
      </c>
      <c r="E40" s="27">
        <v>20.6</v>
      </c>
      <c r="F40" s="27">
        <v>3.1</v>
      </c>
      <c r="G40" s="27">
        <v>0.1</v>
      </c>
      <c r="H40" s="27">
        <v>0</v>
      </c>
      <c r="I40" s="27">
        <v>0</v>
      </c>
      <c r="J40" s="27">
        <v>0.1</v>
      </c>
      <c r="K40" s="27">
        <v>5.0999999999999996</v>
      </c>
      <c r="L40" s="27">
        <v>9</v>
      </c>
      <c r="M40" s="27">
        <v>5.0999999999999996</v>
      </c>
      <c r="N40" s="27">
        <v>35.9</v>
      </c>
      <c r="O40" s="26">
        <v>3</v>
      </c>
      <c r="P40" s="27">
        <v>38.4</v>
      </c>
      <c r="Q40" s="27">
        <v>7.6</v>
      </c>
      <c r="R40" s="27">
        <v>2.2000000000000002</v>
      </c>
      <c r="S40" s="27">
        <v>4.0999999999999996</v>
      </c>
      <c r="T40" s="27">
        <v>0</v>
      </c>
      <c r="U40" s="27">
        <v>3.2</v>
      </c>
      <c r="V40" s="27">
        <v>67.5</v>
      </c>
      <c r="W40" s="27">
        <v>62.5</v>
      </c>
      <c r="X40" s="27">
        <v>2.9</v>
      </c>
      <c r="Y40" s="27">
        <v>0</v>
      </c>
      <c r="Z40" s="27">
        <v>0</v>
      </c>
      <c r="AA40" s="27">
        <v>0.1</v>
      </c>
      <c r="AB40" s="27">
        <v>0</v>
      </c>
      <c r="AC40" s="27">
        <v>0</v>
      </c>
      <c r="AD40" s="27">
        <v>0.8</v>
      </c>
      <c r="AE40" s="27">
        <v>10</v>
      </c>
      <c r="AF40" s="27">
        <v>6.9</v>
      </c>
      <c r="AG40" s="27">
        <v>0</v>
      </c>
      <c r="AH40" s="27">
        <v>0</v>
      </c>
      <c r="AI40" s="4">
        <f t="shared" si="2"/>
        <v>288.49999999999994</v>
      </c>
      <c r="AJ40" s="23">
        <f t="shared" si="1"/>
        <v>46.002024291497946</v>
      </c>
      <c r="AK40" s="178" t="s">
        <v>81</v>
      </c>
      <c r="AL40" s="27">
        <v>618</v>
      </c>
      <c r="AM40" s="28" t="s">
        <v>122</v>
      </c>
      <c r="AN40" s="28" t="s">
        <v>38</v>
      </c>
      <c r="AO40" s="27">
        <v>288.5</v>
      </c>
      <c r="AQ40" s="27"/>
      <c r="AR40" s="28"/>
      <c r="AS40" s="28"/>
      <c r="AT40" s="27"/>
    </row>
    <row r="41" spans="1:46" ht="14.25" customHeight="1">
      <c r="A41" s="3">
        <v>40</v>
      </c>
      <c r="B41" s="2" t="s">
        <v>39</v>
      </c>
      <c r="C41" s="4">
        <v>228.4</v>
      </c>
      <c r="D41" s="27">
        <v>14.8</v>
      </c>
      <c r="E41" s="27">
        <v>1.5</v>
      </c>
      <c r="F41" s="27">
        <v>10.199999999999999</v>
      </c>
      <c r="G41" s="27">
        <v>0</v>
      </c>
      <c r="H41" s="27">
        <v>0</v>
      </c>
      <c r="I41" s="27">
        <v>0</v>
      </c>
      <c r="J41" s="27">
        <v>1.2</v>
      </c>
      <c r="K41" s="27">
        <v>9.9</v>
      </c>
      <c r="L41" s="27">
        <v>3</v>
      </c>
      <c r="M41" s="27">
        <v>10.7</v>
      </c>
      <c r="N41" s="27">
        <v>83.2</v>
      </c>
      <c r="O41" s="26">
        <v>24.3</v>
      </c>
      <c r="P41" s="27">
        <v>25.6</v>
      </c>
      <c r="Q41" s="27">
        <v>7</v>
      </c>
      <c r="R41" s="27">
        <v>1.5</v>
      </c>
      <c r="S41" s="27">
        <v>11.6</v>
      </c>
      <c r="T41" s="27">
        <v>5.2</v>
      </c>
      <c r="U41" s="27">
        <v>1.2</v>
      </c>
      <c r="V41" s="27">
        <v>45.5</v>
      </c>
      <c r="W41" s="27">
        <v>120.3</v>
      </c>
      <c r="X41" s="27">
        <v>6.4</v>
      </c>
      <c r="Y41" s="27">
        <v>0</v>
      </c>
      <c r="Z41" s="27">
        <v>0</v>
      </c>
      <c r="AA41" s="27">
        <v>0</v>
      </c>
      <c r="AB41" s="27">
        <v>0</v>
      </c>
      <c r="AC41" s="27">
        <v>0</v>
      </c>
      <c r="AD41" s="27">
        <v>3.7</v>
      </c>
      <c r="AE41" s="27">
        <v>0.1</v>
      </c>
      <c r="AF41" s="27">
        <v>1</v>
      </c>
      <c r="AG41" s="27">
        <v>0</v>
      </c>
      <c r="AH41" s="27">
        <v>0</v>
      </c>
      <c r="AI41" s="4">
        <f t="shared" si="2"/>
        <v>387.9</v>
      </c>
      <c r="AJ41" s="23">
        <f t="shared" si="1"/>
        <v>69.833625218914165</v>
      </c>
      <c r="AK41" s="178" t="s">
        <v>57</v>
      </c>
      <c r="AL41" s="27">
        <v>603</v>
      </c>
      <c r="AM41" s="28" t="s">
        <v>122</v>
      </c>
      <c r="AN41" s="28" t="s">
        <v>39</v>
      </c>
      <c r="AO41" s="27">
        <v>387.9</v>
      </c>
      <c r="AQ41" s="27"/>
      <c r="AR41" s="28"/>
      <c r="AS41" s="28"/>
      <c r="AT41" s="27"/>
    </row>
    <row r="42" spans="1:46" ht="14.25" customHeight="1">
      <c r="A42" s="3">
        <v>41</v>
      </c>
      <c r="B42" s="2" t="s">
        <v>40</v>
      </c>
      <c r="C42" s="4">
        <v>238.4</v>
      </c>
      <c r="D42" s="27">
        <v>0</v>
      </c>
      <c r="E42" s="27">
        <v>10.9</v>
      </c>
      <c r="F42" s="27">
        <v>9.8000000000000007</v>
      </c>
      <c r="G42" s="27">
        <v>9.3000000000000007</v>
      </c>
      <c r="H42" s="27">
        <v>0.9</v>
      </c>
      <c r="I42" s="27">
        <v>1.9</v>
      </c>
      <c r="J42" s="27">
        <v>21.9</v>
      </c>
      <c r="K42" s="27">
        <v>15.5</v>
      </c>
      <c r="L42" s="27">
        <v>5.4</v>
      </c>
      <c r="M42" s="27">
        <v>18.7</v>
      </c>
      <c r="N42" s="27">
        <v>32.4</v>
      </c>
      <c r="O42" s="26">
        <v>18.100000000000001</v>
      </c>
      <c r="P42" s="27">
        <v>41.1</v>
      </c>
      <c r="Q42" s="27">
        <v>14.1</v>
      </c>
      <c r="R42" s="27">
        <v>0.8</v>
      </c>
      <c r="S42" s="27">
        <v>7.6</v>
      </c>
      <c r="T42" s="27">
        <v>5.0999999999999996</v>
      </c>
      <c r="U42" s="27">
        <v>6.4</v>
      </c>
      <c r="V42" s="27">
        <v>30.4</v>
      </c>
      <c r="W42" s="27">
        <v>103.7</v>
      </c>
      <c r="X42" s="27">
        <v>1.8</v>
      </c>
      <c r="Y42" s="27">
        <v>0.8</v>
      </c>
      <c r="Z42" s="27">
        <v>0</v>
      </c>
      <c r="AA42" s="27">
        <v>9.8000000000000007</v>
      </c>
      <c r="AB42" s="27">
        <v>0.4</v>
      </c>
      <c r="AC42" s="27">
        <v>0.1</v>
      </c>
      <c r="AD42" s="27">
        <v>4</v>
      </c>
      <c r="AE42" s="27">
        <v>0.1</v>
      </c>
      <c r="AF42" s="27">
        <v>6.5</v>
      </c>
      <c r="AG42" s="27">
        <v>0</v>
      </c>
      <c r="AH42" s="27">
        <v>1.6</v>
      </c>
      <c r="AI42" s="4">
        <f t="shared" si="2"/>
        <v>379.10000000000008</v>
      </c>
      <c r="AJ42" s="23">
        <f t="shared" si="1"/>
        <v>59.018456375838952</v>
      </c>
      <c r="AK42" s="178" t="s">
        <v>57</v>
      </c>
      <c r="AL42" s="27">
        <v>615</v>
      </c>
      <c r="AM42" s="28" t="s">
        <v>122</v>
      </c>
      <c r="AN42" s="28" t="s">
        <v>40</v>
      </c>
      <c r="AO42" s="27">
        <v>379.1</v>
      </c>
      <c r="AQ42" s="27"/>
      <c r="AR42" s="28"/>
      <c r="AS42" s="28"/>
      <c r="AT42" s="27"/>
    </row>
    <row r="43" spans="1:46" ht="14.25" customHeight="1">
      <c r="A43" s="3">
        <v>42</v>
      </c>
      <c r="B43" s="2" t="s">
        <v>41</v>
      </c>
      <c r="C43" s="4">
        <v>203.3</v>
      </c>
      <c r="D43" s="27">
        <v>0.1</v>
      </c>
      <c r="E43" s="27">
        <v>19.899999999999999</v>
      </c>
      <c r="F43" s="27">
        <v>1.8</v>
      </c>
      <c r="G43" s="27">
        <v>0</v>
      </c>
      <c r="H43" s="27">
        <v>0</v>
      </c>
      <c r="I43" s="27">
        <v>0</v>
      </c>
      <c r="J43" s="27">
        <v>0.6</v>
      </c>
      <c r="K43" s="27">
        <v>6.1</v>
      </c>
      <c r="L43" s="27">
        <v>1.4</v>
      </c>
      <c r="M43" s="27">
        <v>9.6</v>
      </c>
      <c r="N43" s="27">
        <v>46.3</v>
      </c>
      <c r="O43" s="26">
        <v>3</v>
      </c>
      <c r="P43" s="27">
        <v>30.7</v>
      </c>
      <c r="Q43" s="27">
        <v>7.7</v>
      </c>
      <c r="R43" s="27">
        <v>2.1</v>
      </c>
      <c r="S43" s="27">
        <v>3</v>
      </c>
      <c r="T43" s="27">
        <v>0.3</v>
      </c>
      <c r="U43" s="27">
        <v>0.9</v>
      </c>
      <c r="V43" s="27">
        <v>54.6</v>
      </c>
      <c r="W43" s="27">
        <v>47.8</v>
      </c>
      <c r="X43" s="27">
        <v>0.5</v>
      </c>
      <c r="Y43" s="27">
        <v>0</v>
      </c>
      <c r="Z43" s="27">
        <v>0</v>
      </c>
      <c r="AA43" s="27">
        <v>0.9</v>
      </c>
      <c r="AB43" s="27">
        <v>0</v>
      </c>
      <c r="AC43" s="27">
        <v>0.1</v>
      </c>
      <c r="AD43" s="27">
        <v>0.1</v>
      </c>
      <c r="AE43" s="27">
        <v>14</v>
      </c>
      <c r="AF43" s="27">
        <v>0</v>
      </c>
      <c r="AG43" s="27">
        <v>0</v>
      </c>
      <c r="AH43" s="27">
        <v>0</v>
      </c>
      <c r="AI43" s="4">
        <f t="shared" si="2"/>
        <v>251.50000000000003</v>
      </c>
      <c r="AJ43" s="23">
        <f t="shared" si="1"/>
        <v>23.708804722085588</v>
      </c>
      <c r="AK43" s="178" t="s">
        <v>57</v>
      </c>
      <c r="AL43" s="27">
        <v>619</v>
      </c>
      <c r="AM43" s="28" t="s">
        <v>122</v>
      </c>
      <c r="AN43" s="28" t="s">
        <v>41</v>
      </c>
      <c r="AO43" s="27">
        <v>251.5</v>
      </c>
      <c r="AQ43" s="27"/>
      <c r="AR43" s="28"/>
      <c r="AS43" s="28"/>
      <c r="AT43" s="27"/>
    </row>
    <row r="44" spans="1:46" ht="14.25" customHeight="1">
      <c r="A44" s="3">
        <v>43</v>
      </c>
      <c r="B44" s="2" t="s">
        <v>42</v>
      </c>
      <c r="C44" s="4">
        <v>289</v>
      </c>
      <c r="D44" s="27">
        <v>0</v>
      </c>
      <c r="E44" s="27">
        <v>7.5</v>
      </c>
      <c r="F44" s="27">
        <v>16</v>
      </c>
      <c r="G44" s="27">
        <v>1.8</v>
      </c>
      <c r="H44" s="27">
        <v>0.8</v>
      </c>
      <c r="I44" s="27">
        <v>1.2</v>
      </c>
      <c r="J44" s="27">
        <v>23.3</v>
      </c>
      <c r="K44" s="27">
        <v>8.4</v>
      </c>
      <c r="L44" s="27">
        <v>11.7</v>
      </c>
      <c r="M44" s="27">
        <v>5.8</v>
      </c>
      <c r="N44" s="27">
        <v>27.1</v>
      </c>
      <c r="O44" s="26">
        <v>37.700000000000003</v>
      </c>
      <c r="P44" s="27">
        <v>39.4</v>
      </c>
      <c r="Q44" s="27">
        <v>15.5</v>
      </c>
      <c r="R44" s="27">
        <v>1.3</v>
      </c>
      <c r="S44" s="27">
        <v>7.9</v>
      </c>
      <c r="T44" s="27">
        <v>3.9</v>
      </c>
      <c r="U44" s="27">
        <v>6.7</v>
      </c>
      <c r="V44" s="27">
        <v>44.8</v>
      </c>
      <c r="W44" s="27">
        <v>119.9</v>
      </c>
      <c r="X44" s="27">
        <v>16</v>
      </c>
      <c r="Y44" s="27">
        <v>0.2</v>
      </c>
      <c r="Z44" s="27">
        <v>0</v>
      </c>
      <c r="AA44" s="27">
        <v>7.5</v>
      </c>
      <c r="AB44" s="27">
        <v>0.3</v>
      </c>
      <c r="AC44" s="27">
        <v>0</v>
      </c>
      <c r="AD44" s="27">
        <v>4</v>
      </c>
      <c r="AE44" s="27">
        <v>0.8</v>
      </c>
      <c r="AF44" s="27">
        <v>2</v>
      </c>
      <c r="AG44" s="27">
        <v>2.2999999999999998</v>
      </c>
      <c r="AH44" s="27">
        <v>0</v>
      </c>
      <c r="AI44" s="4">
        <f t="shared" si="2"/>
        <v>413.80000000000007</v>
      </c>
      <c r="AJ44" s="23">
        <f t="shared" si="1"/>
        <v>43.18339100346023</v>
      </c>
      <c r="AK44" s="178" t="s">
        <v>81</v>
      </c>
      <c r="AL44" s="27">
        <v>613</v>
      </c>
      <c r="AM44" s="28" t="s">
        <v>122</v>
      </c>
      <c r="AN44" s="28" t="s">
        <v>42</v>
      </c>
      <c r="AO44" s="27">
        <v>413.8</v>
      </c>
      <c r="AQ44" s="27"/>
      <c r="AR44" s="28"/>
      <c r="AS44" s="28"/>
      <c r="AT44" s="27"/>
    </row>
    <row r="45" spans="1:46" ht="14.25" customHeight="1">
      <c r="A45" s="3">
        <v>44</v>
      </c>
      <c r="B45" s="2" t="s">
        <v>43</v>
      </c>
      <c r="C45" s="4">
        <v>169.4</v>
      </c>
      <c r="D45" s="27">
        <v>0.2</v>
      </c>
      <c r="E45" s="27">
        <v>23.7</v>
      </c>
      <c r="F45" s="27">
        <v>3.4</v>
      </c>
      <c r="G45" s="27">
        <v>0.1</v>
      </c>
      <c r="H45" s="27">
        <v>0</v>
      </c>
      <c r="I45" s="27">
        <v>0.4</v>
      </c>
      <c r="J45" s="27">
        <v>5.7</v>
      </c>
      <c r="K45" s="27">
        <v>6.3</v>
      </c>
      <c r="L45" s="27">
        <v>2</v>
      </c>
      <c r="M45" s="27">
        <v>13.4</v>
      </c>
      <c r="N45" s="27">
        <v>27.2</v>
      </c>
      <c r="O45" s="26">
        <v>3</v>
      </c>
      <c r="P45" s="27">
        <v>63.1</v>
      </c>
      <c r="Q45" s="27">
        <v>16.5</v>
      </c>
      <c r="R45" s="27">
        <v>0.9</v>
      </c>
      <c r="S45" s="27">
        <v>2.1</v>
      </c>
      <c r="T45" s="27">
        <v>0.3</v>
      </c>
      <c r="U45" s="27">
        <v>1.1000000000000001</v>
      </c>
      <c r="V45" s="27">
        <v>33.4</v>
      </c>
      <c r="W45" s="27">
        <v>52.4</v>
      </c>
      <c r="X45" s="27">
        <v>12.6</v>
      </c>
      <c r="Y45" s="27">
        <v>0</v>
      </c>
      <c r="Z45" s="27">
        <v>0</v>
      </c>
      <c r="AA45" s="27">
        <v>0</v>
      </c>
      <c r="AB45" s="27">
        <v>0.4</v>
      </c>
      <c r="AC45" s="27">
        <v>0</v>
      </c>
      <c r="AD45" s="27">
        <v>0.8</v>
      </c>
      <c r="AE45" s="27">
        <v>9.8000000000000007</v>
      </c>
      <c r="AF45" s="27">
        <v>14</v>
      </c>
      <c r="AG45" s="27">
        <v>0.1</v>
      </c>
      <c r="AH45" s="27">
        <v>0</v>
      </c>
      <c r="AI45" s="4">
        <f t="shared" si="2"/>
        <v>292.90000000000003</v>
      </c>
      <c r="AJ45" s="23">
        <f t="shared" si="1"/>
        <v>72.904368358913842</v>
      </c>
      <c r="AK45" s="178" t="s">
        <v>57</v>
      </c>
      <c r="AL45" s="27">
        <v>627</v>
      </c>
      <c r="AM45" s="28" t="s">
        <v>122</v>
      </c>
      <c r="AN45" s="28" t="s">
        <v>43</v>
      </c>
      <c r="AO45" s="27">
        <v>292.89999999999998</v>
      </c>
      <c r="AQ45" s="27"/>
      <c r="AR45" s="28"/>
      <c r="AS45" s="28"/>
      <c r="AT45" s="27"/>
    </row>
    <row r="46" spans="1:46" ht="14.25" customHeight="1">
      <c r="A46" s="3">
        <v>45</v>
      </c>
      <c r="B46" s="2" t="s">
        <v>44</v>
      </c>
      <c r="C46" s="4">
        <v>243</v>
      </c>
      <c r="D46" s="27">
        <v>3.2</v>
      </c>
      <c r="E46" s="27">
        <v>1.8</v>
      </c>
      <c r="F46" s="27">
        <v>2.4</v>
      </c>
      <c r="G46" s="27">
        <v>5.2</v>
      </c>
      <c r="H46" s="27">
        <v>0.1</v>
      </c>
      <c r="I46" s="27">
        <v>3.1</v>
      </c>
      <c r="J46" s="27">
        <v>2.4</v>
      </c>
      <c r="K46" s="27">
        <v>14.2</v>
      </c>
      <c r="L46" s="27">
        <v>0.3</v>
      </c>
      <c r="M46" s="27">
        <v>6.1</v>
      </c>
      <c r="N46" s="27">
        <v>99.1</v>
      </c>
      <c r="O46" s="26">
        <v>20.3</v>
      </c>
      <c r="P46" s="27">
        <v>19.3</v>
      </c>
      <c r="Q46" s="27">
        <v>6.1</v>
      </c>
      <c r="R46" s="27">
        <v>0.9</v>
      </c>
      <c r="S46" s="27">
        <v>6.6</v>
      </c>
      <c r="T46" s="27">
        <v>3</v>
      </c>
      <c r="U46" s="27">
        <v>0.1</v>
      </c>
      <c r="V46" s="27">
        <v>57.4</v>
      </c>
      <c r="W46" s="27">
        <v>67.099999999999994</v>
      </c>
      <c r="X46" s="27">
        <v>2.2999999999999998</v>
      </c>
      <c r="Y46" s="27">
        <v>0.2</v>
      </c>
      <c r="Z46" s="27">
        <v>0</v>
      </c>
      <c r="AA46" s="27">
        <v>0</v>
      </c>
      <c r="AB46" s="27">
        <v>0</v>
      </c>
      <c r="AC46" s="27">
        <v>0</v>
      </c>
      <c r="AD46" s="27">
        <v>7.6</v>
      </c>
      <c r="AE46" s="27">
        <v>2.4</v>
      </c>
      <c r="AF46" s="27">
        <v>2</v>
      </c>
      <c r="AG46" s="27">
        <v>0</v>
      </c>
      <c r="AH46" s="27">
        <v>0.1</v>
      </c>
      <c r="AI46" s="4">
        <f t="shared" si="2"/>
        <v>333.3</v>
      </c>
      <c r="AJ46" s="23">
        <f t="shared" si="1"/>
        <v>37.160493827160479</v>
      </c>
      <c r="AK46" s="178" t="s">
        <v>57</v>
      </c>
      <c r="AL46" s="27">
        <v>602</v>
      </c>
      <c r="AM46" s="28" t="s">
        <v>122</v>
      </c>
      <c r="AN46" s="28" t="s">
        <v>44</v>
      </c>
      <c r="AO46" s="27">
        <v>333.3</v>
      </c>
      <c r="AQ46" s="27"/>
      <c r="AR46" s="28"/>
      <c r="AS46" s="28"/>
      <c r="AT46" s="27"/>
    </row>
    <row r="47" spans="1:46" ht="14.25" customHeight="1">
      <c r="A47" s="3">
        <v>46</v>
      </c>
      <c r="B47" s="2" t="s">
        <v>45</v>
      </c>
      <c r="C47" s="4">
        <v>267.2</v>
      </c>
      <c r="D47" s="27">
        <v>2.7</v>
      </c>
      <c r="E47" s="27">
        <v>6.3</v>
      </c>
      <c r="F47" s="27">
        <v>8.9</v>
      </c>
      <c r="G47" s="27">
        <v>0</v>
      </c>
      <c r="H47" s="27">
        <v>0.1</v>
      </c>
      <c r="I47" s="27">
        <v>0</v>
      </c>
      <c r="J47" s="27">
        <v>2.7</v>
      </c>
      <c r="K47" s="27">
        <v>7.6</v>
      </c>
      <c r="L47" s="27">
        <v>4.2</v>
      </c>
      <c r="M47" s="27">
        <v>7.7</v>
      </c>
      <c r="N47" s="27">
        <v>32.200000000000003</v>
      </c>
      <c r="O47" s="26">
        <v>3.4</v>
      </c>
      <c r="P47" s="27">
        <v>34.299999999999997</v>
      </c>
      <c r="Q47" s="27">
        <v>3</v>
      </c>
      <c r="R47" s="27">
        <v>1.6</v>
      </c>
      <c r="S47" s="27">
        <v>4.5999999999999996</v>
      </c>
      <c r="T47" s="27">
        <v>0.4</v>
      </c>
      <c r="U47" s="27">
        <v>5.4</v>
      </c>
      <c r="V47" s="27">
        <v>69.2</v>
      </c>
      <c r="W47" s="27">
        <v>74.599999999999994</v>
      </c>
      <c r="X47" s="27">
        <v>2.2999999999999998</v>
      </c>
      <c r="Y47" s="27">
        <v>0.1</v>
      </c>
      <c r="Z47" s="27">
        <v>0</v>
      </c>
      <c r="AA47" s="27">
        <v>0.3</v>
      </c>
      <c r="AB47" s="27">
        <v>0</v>
      </c>
      <c r="AC47" s="27">
        <v>0</v>
      </c>
      <c r="AD47" s="27">
        <v>5.5</v>
      </c>
      <c r="AE47" s="27">
        <v>1.9</v>
      </c>
      <c r="AF47" s="27">
        <v>2.5</v>
      </c>
      <c r="AG47" s="27">
        <v>0</v>
      </c>
      <c r="AH47" s="27">
        <v>0</v>
      </c>
      <c r="AI47" s="4">
        <f t="shared" si="2"/>
        <v>281.5</v>
      </c>
      <c r="AJ47" s="23">
        <f t="shared" si="1"/>
        <v>5.3517964071856454</v>
      </c>
      <c r="AK47" s="178" t="s">
        <v>81</v>
      </c>
      <c r="AL47" s="27">
        <v>607</v>
      </c>
      <c r="AM47" s="28" t="s">
        <v>122</v>
      </c>
      <c r="AN47" s="28" t="s">
        <v>45</v>
      </c>
      <c r="AO47" s="27">
        <v>281.5</v>
      </c>
      <c r="AQ47" s="27"/>
      <c r="AR47" s="28"/>
      <c r="AS47" s="28"/>
      <c r="AT47" s="27"/>
    </row>
    <row r="48" spans="1:46" ht="14.25" customHeight="1">
      <c r="A48" s="3">
        <v>47</v>
      </c>
      <c r="B48" s="2" t="s">
        <v>72</v>
      </c>
      <c r="C48" s="4">
        <v>180.3</v>
      </c>
      <c r="D48" s="27">
        <v>0.2</v>
      </c>
      <c r="E48" s="27">
        <v>11.6</v>
      </c>
      <c r="F48" s="27">
        <v>1.7</v>
      </c>
      <c r="G48" s="27">
        <v>0.1</v>
      </c>
      <c r="H48" s="27">
        <v>0.1</v>
      </c>
      <c r="I48" s="27">
        <v>1.6</v>
      </c>
      <c r="J48" s="27">
        <v>0.5</v>
      </c>
      <c r="K48" s="27">
        <v>4</v>
      </c>
      <c r="L48" s="27">
        <v>2</v>
      </c>
      <c r="M48" s="27">
        <v>18.899999999999999</v>
      </c>
      <c r="N48" s="27">
        <v>31.8</v>
      </c>
      <c r="O48" s="26">
        <v>4.0999999999999996</v>
      </c>
      <c r="P48" s="27">
        <v>51.2</v>
      </c>
      <c r="Q48" s="27">
        <v>7.1</v>
      </c>
      <c r="R48" s="27">
        <v>0.6</v>
      </c>
      <c r="S48" s="27">
        <v>5.2</v>
      </c>
      <c r="T48" s="27">
        <v>0.1</v>
      </c>
      <c r="U48" s="27">
        <v>2.2000000000000002</v>
      </c>
      <c r="V48" s="27">
        <v>54.4</v>
      </c>
      <c r="W48" s="27">
        <v>68.3</v>
      </c>
      <c r="X48" s="27">
        <v>1.7</v>
      </c>
      <c r="Y48" s="27">
        <v>0</v>
      </c>
      <c r="Z48" s="27">
        <v>0</v>
      </c>
      <c r="AA48" s="27">
        <v>0</v>
      </c>
      <c r="AB48" s="27">
        <v>0.1</v>
      </c>
      <c r="AC48" s="27">
        <v>0.2</v>
      </c>
      <c r="AD48" s="27">
        <v>0.9</v>
      </c>
      <c r="AE48" s="27">
        <v>26.9</v>
      </c>
      <c r="AF48" s="27">
        <v>0</v>
      </c>
      <c r="AG48" s="27">
        <v>0</v>
      </c>
      <c r="AH48" s="27">
        <v>0</v>
      </c>
      <c r="AI48" s="4">
        <f t="shared" si="2"/>
        <v>295.49999999999994</v>
      </c>
      <c r="AJ48" s="23">
        <f t="shared" si="1"/>
        <v>63.893510815307792</v>
      </c>
      <c r="AK48" s="178" t="s">
        <v>81</v>
      </c>
      <c r="AL48" s="27">
        <v>616</v>
      </c>
      <c r="AM48" s="28" t="s">
        <v>122</v>
      </c>
      <c r="AN48" s="28" t="s">
        <v>46</v>
      </c>
      <c r="AO48" s="27">
        <v>295.5</v>
      </c>
      <c r="AQ48" s="27"/>
      <c r="AR48" s="28"/>
      <c r="AS48" s="28"/>
      <c r="AT48" s="27"/>
    </row>
    <row r="49" spans="1:46" ht="14.25" customHeight="1">
      <c r="A49" s="3">
        <v>48</v>
      </c>
      <c r="B49" s="2" t="s">
        <v>71</v>
      </c>
      <c r="C49" s="4">
        <v>200.2</v>
      </c>
      <c r="D49" s="27">
        <v>0.1</v>
      </c>
      <c r="E49" s="27">
        <v>10.199999999999999</v>
      </c>
      <c r="F49" s="27">
        <v>1.7</v>
      </c>
      <c r="G49" s="27">
        <v>1.5</v>
      </c>
      <c r="H49" s="27">
        <v>0</v>
      </c>
      <c r="I49" s="27">
        <v>0.4</v>
      </c>
      <c r="J49" s="27">
        <v>0.6</v>
      </c>
      <c r="K49" s="27">
        <v>3.7</v>
      </c>
      <c r="L49" s="27">
        <v>2.6</v>
      </c>
      <c r="M49" s="27">
        <v>19</v>
      </c>
      <c r="N49" s="27">
        <v>21.4</v>
      </c>
      <c r="O49" s="26">
        <v>4.8</v>
      </c>
      <c r="P49" s="27">
        <v>28.4</v>
      </c>
      <c r="Q49" s="27">
        <v>4</v>
      </c>
      <c r="R49" s="27">
        <v>0.5</v>
      </c>
      <c r="S49" s="27">
        <v>3.8</v>
      </c>
      <c r="T49" s="27">
        <v>0.1</v>
      </c>
      <c r="U49" s="27">
        <v>1.4</v>
      </c>
      <c r="V49" s="27">
        <v>42.3</v>
      </c>
      <c r="W49" s="27">
        <v>53.3</v>
      </c>
      <c r="X49" s="27">
        <v>0.9</v>
      </c>
      <c r="Y49" s="27">
        <v>0</v>
      </c>
      <c r="Z49" s="27">
        <v>0</v>
      </c>
      <c r="AA49" s="27">
        <v>0</v>
      </c>
      <c r="AB49" s="27">
        <v>0</v>
      </c>
      <c r="AC49" s="27">
        <v>0.6</v>
      </c>
      <c r="AD49" s="27">
        <v>0.7</v>
      </c>
      <c r="AE49" s="27">
        <v>13.9</v>
      </c>
      <c r="AF49" s="27">
        <v>0.2</v>
      </c>
      <c r="AG49" s="27">
        <v>0.1</v>
      </c>
      <c r="AH49" s="27">
        <v>0</v>
      </c>
      <c r="AI49" s="4">
        <f t="shared" si="2"/>
        <v>216.2</v>
      </c>
      <c r="AJ49" s="23">
        <f t="shared" si="1"/>
        <v>7.9920079920079843</v>
      </c>
      <c r="AK49" s="178" t="s">
        <v>81</v>
      </c>
      <c r="AL49" s="27">
        <v>617</v>
      </c>
      <c r="AM49" s="28" t="s">
        <v>122</v>
      </c>
      <c r="AN49" s="28" t="s">
        <v>47</v>
      </c>
      <c r="AO49" s="27">
        <v>216.2</v>
      </c>
      <c r="AQ49" s="27"/>
      <c r="AR49" s="28"/>
      <c r="AS49" s="28"/>
      <c r="AT49" s="27"/>
    </row>
    <row r="50" spans="1:46" ht="14.25" customHeight="1">
      <c r="A50" s="3">
        <v>49</v>
      </c>
      <c r="B50" s="2" t="s">
        <v>48</v>
      </c>
      <c r="C50" s="4">
        <v>247.4</v>
      </c>
      <c r="D50" s="27">
        <v>0</v>
      </c>
      <c r="E50" s="27">
        <v>22.2</v>
      </c>
      <c r="F50" s="27">
        <v>18.2</v>
      </c>
      <c r="G50" s="27">
        <v>3.2</v>
      </c>
      <c r="H50" s="27">
        <v>0</v>
      </c>
      <c r="I50" s="27">
        <v>0.1</v>
      </c>
      <c r="J50" s="27">
        <v>26.1</v>
      </c>
      <c r="K50" s="27">
        <v>9.4</v>
      </c>
      <c r="L50" s="27">
        <v>12</v>
      </c>
      <c r="M50" s="27">
        <v>5.8</v>
      </c>
      <c r="N50" s="27">
        <v>37.200000000000003</v>
      </c>
      <c r="O50" s="26">
        <v>21.7</v>
      </c>
      <c r="P50" s="27">
        <v>27.3</v>
      </c>
      <c r="Q50" s="27">
        <v>14.2</v>
      </c>
      <c r="R50" s="27">
        <v>2.1</v>
      </c>
      <c r="S50" s="27">
        <v>6.7</v>
      </c>
      <c r="T50" s="27">
        <v>9.6999999999999993</v>
      </c>
      <c r="U50" s="27">
        <v>8.1999999999999993</v>
      </c>
      <c r="V50" s="27">
        <v>80.900000000000006</v>
      </c>
      <c r="W50" s="27">
        <v>98.1</v>
      </c>
      <c r="X50" s="27">
        <v>5.6</v>
      </c>
      <c r="Y50" s="27">
        <v>2.9</v>
      </c>
      <c r="Z50" s="27">
        <v>0</v>
      </c>
      <c r="AA50" s="27">
        <v>13.6</v>
      </c>
      <c r="AB50" s="27">
        <v>1.2</v>
      </c>
      <c r="AC50" s="27">
        <v>0.1</v>
      </c>
      <c r="AD50" s="27">
        <v>2.1</v>
      </c>
      <c r="AE50" s="27">
        <v>0.2</v>
      </c>
      <c r="AF50" s="27">
        <v>5.0999999999999996</v>
      </c>
      <c r="AG50" s="27">
        <v>0</v>
      </c>
      <c r="AH50" s="27">
        <v>0.1</v>
      </c>
      <c r="AI50" s="4">
        <f t="shared" si="2"/>
        <v>434.00000000000011</v>
      </c>
      <c r="AJ50" s="23">
        <f t="shared" si="1"/>
        <v>75.424413904607974</v>
      </c>
      <c r="AK50" s="178" t="s">
        <v>57</v>
      </c>
      <c r="AL50" s="27">
        <v>614</v>
      </c>
      <c r="AM50" s="28" t="s">
        <v>122</v>
      </c>
      <c r="AN50" s="28" t="s">
        <v>48</v>
      </c>
      <c r="AO50" s="27">
        <v>434</v>
      </c>
      <c r="AQ50" s="27"/>
      <c r="AR50" s="28"/>
      <c r="AS50" s="28"/>
      <c r="AT50" s="27"/>
    </row>
    <row r="51" spans="1:46" ht="14.25" customHeight="1">
      <c r="A51" s="3">
        <v>50</v>
      </c>
      <c r="B51" s="2" t="s">
        <v>49</v>
      </c>
      <c r="C51" s="4">
        <v>207.4</v>
      </c>
      <c r="D51" s="27">
        <v>0.1</v>
      </c>
      <c r="E51" s="27">
        <v>15</v>
      </c>
      <c r="F51" s="27">
        <v>0.2</v>
      </c>
      <c r="G51" s="27">
        <v>0</v>
      </c>
      <c r="H51" s="27">
        <v>0.1</v>
      </c>
      <c r="I51" s="27">
        <v>0</v>
      </c>
      <c r="J51" s="27">
        <v>1</v>
      </c>
      <c r="K51" s="27">
        <v>5.9</v>
      </c>
      <c r="L51" s="27">
        <v>1</v>
      </c>
      <c r="M51" s="27">
        <v>7.7</v>
      </c>
      <c r="N51" s="27">
        <v>44.1</v>
      </c>
      <c r="O51" s="26">
        <v>2.5</v>
      </c>
      <c r="P51" s="27">
        <v>33.6</v>
      </c>
      <c r="Q51" s="27">
        <v>8</v>
      </c>
      <c r="R51" s="27">
        <v>1.5</v>
      </c>
      <c r="S51" s="27">
        <v>4.0999999999999996</v>
      </c>
      <c r="T51" s="27">
        <v>0</v>
      </c>
      <c r="U51" s="27">
        <v>1.1000000000000001</v>
      </c>
      <c r="V51" s="27">
        <v>56.7</v>
      </c>
      <c r="W51" s="27">
        <v>45.9</v>
      </c>
      <c r="X51" s="27">
        <v>1.4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15.7</v>
      </c>
      <c r="AF51" s="27">
        <v>0</v>
      </c>
      <c r="AG51" s="27">
        <v>0</v>
      </c>
      <c r="AH51" s="27">
        <v>0</v>
      </c>
      <c r="AI51" s="4">
        <f t="shared" si="2"/>
        <v>245.59999999999997</v>
      </c>
      <c r="AJ51" s="23">
        <f t="shared" si="1"/>
        <v>18.418514946962361</v>
      </c>
      <c r="AK51" s="178" t="s">
        <v>81</v>
      </c>
      <c r="AL51" s="27">
        <v>628</v>
      </c>
      <c r="AM51" s="28" t="s">
        <v>122</v>
      </c>
      <c r="AN51" s="28" t="s">
        <v>49</v>
      </c>
      <c r="AO51" s="27">
        <v>245.6</v>
      </c>
      <c r="AQ51" s="27"/>
      <c r="AR51" s="28"/>
      <c r="AS51" s="28"/>
      <c r="AT51" s="27"/>
    </row>
    <row r="52" spans="1:46" ht="14.25" customHeight="1">
      <c r="A52" s="3">
        <v>51</v>
      </c>
      <c r="B52" s="3" t="s">
        <v>53</v>
      </c>
      <c r="C52" s="3">
        <f>SUM(C2:C51)</f>
        <v>10642.199999999997</v>
      </c>
      <c r="D52" s="3">
        <f t="shared" ref="D52" si="3">SUM(D2:D51)</f>
        <v>50.600000000000016</v>
      </c>
      <c r="E52" s="3">
        <f t="shared" ref="E52" si="4">SUM(E2:E51)</f>
        <v>887.70000000000016</v>
      </c>
      <c r="F52" s="3">
        <f t="shared" ref="F52" si="5">SUM(F2:F51)</f>
        <v>229.29999999999998</v>
      </c>
      <c r="G52" s="3">
        <f t="shared" ref="G52" si="6">SUM(G2:G51)</f>
        <v>78.8</v>
      </c>
      <c r="H52" s="3">
        <f t="shared" ref="H52" si="7">SUM(H2:H51)</f>
        <v>31.100000000000005</v>
      </c>
      <c r="I52" s="3">
        <f t="shared" ref="I52" si="8">SUM(I2:I51)</f>
        <v>57.000000000000007</v>
      </c>
      <c r="J52" s="3">
        <f t="shared" ref="J52" si="9">SUM(J2:J51)</f>
        <v>312.5</v>
      </c>
      <c r="K52" s="3">
        <f t="shared" ref="K52" si="10">SUM(K2:K51)</f>
        <v>411.8</v>
      </c>
      <c r="L52" s="3">
        <f t="shared" ref="L52" si="11">SUM(L2:L51)</f>
        <v>209.69999999999996</v>
      </c>
      <c r="M52" s="3">
        <f t="shared" ref="M52" si="12">SUM(M2:M51)</f>
        <v>631.50000000000011</v>
      </c>
      <c r="N52" s="3">
        <f t="shared" ref="N52" si="13">SUM(N2:N51)</f>
        <v>1739.7000000000005</v>
      </c>
      <c r="O52" s="3">
        <f t="shared" ref="O52" si="14">SUM(O2:O51)</f>
        <v>383.8</v>
      </c>
      <c r="P52" s="3">
        <f t="shared" ref="P52" si="15">SUM(P2:P51)</f>
        <v>1647.9999999999998</v>
      </c>
      <c r="Q52" s="3">
        <f t="shared" ref="Q52" si="16">SUM(Q2:Q51)</f>
        <v>553.4</v>
      </c>
      <c r="R52" s="3">
        <f t="shared" ref="R52" si="17">SUM(R2:R51)</f>
        <v>83.499999999999986</v>
      </c>
      <c r="S52" s="3">
        <f t="shared" ref="S52" si="18">SUM(S2:S51)</f>
        <v>207.1</v>
      </c>
      <c r="T52" s="3">
        <f t="shared" ref="T52" si="19">SUM(T2:T51)</f>
        <v>116.59999999999998</v>
      </c>
      <c r="U52" s="3">
        <f t="shared" ref="U52" si="20">SUM(U2:U51)</f>
        <v>152.29999999999995</v>
      </c>
      <c r="V52" s="3">
        <f t="shared" ref="V52" si="21">SUM(V2:V51)</f>
        <v>2017.2999999999997</v>
      </c>
      <c r="W52" s="3">
        <f t="shared" ref="W52" si="22">SUM(W2:W51)</f>
        <v>2959.4000000000005</v>
      </c>
      <c r="X52" s="3">
        <f t="shared" ref="X52:AD52" si="23">SUM(X2:X51)</f>
        <v>140.1</v>
      </c>
      <c r="Y52" s="3">
        <f t="shared" si="23"/>
        <v>6.8000000000000007</v>
      </c>
      <c r="Z52" s="3">
        <f t="shared" si="23"/>
        <v>0.4</v>
      </c>
      <c r="AA52" s="3">
        <f t="shared" si="23"/>
        <v>100.89999999999998</v>
      </c>
      <c r="AB52" s="3">
        <f t="shared" si="23"/>
        <v>21.400000000000002</v>
      </c>
      <c r="AC52" s="3">
        <f t="shared" si="23"/>
        <v>9.0999999999999979</v>
      </c>
      <c r="AD52" s="4">
        <f t="shared" si="23"/>
        <v>73.8</v>
      </c>
      <c r="AE52" s="4">
        <f t="shared" ref="AE52:AH52" si="24">SUM(AE2:AE51)</f>
        <v>324.2999999999999</v>
      </c>
      <c r="AF52" s="4">
        <f t="shared" si="24"/>
        <v>141.1</v>
      </c>
      <c r="AG52" s="4">
        <f t="shared" si="24"/>
        <v>31.5</v>
      </c>
      <c r="AH52" s="4">
        <f t="shared" si="24"/>
        <v>9.8999999999999986</v>
      </c>
      <c r="AI52" s="3">
        <f t="shared" ref="AI52" si="25">SUM(AI2:AI51)</f>
        <v>13620.399999999996</v>
      </c>
      <c r="AJ52" s="23">
        <f t="shared" si="1"/>
        <v>27.984815169795723</v>
      </c>
      <c r="AK52" s="178" t="s">
        <v>57</v>
      </c>
      <c r="AL52" s="37"/>
    </row>
    <row r="53" spans="1:46" ht="14.25" customHeight="1">
      <c r="A53" s="3">
        <v>52</v>
      </c>
      <c r="B53" s="3" t="s">
        <v>54</v>
      </c>
      <c r="C53" s="144">
        <f>C52/50</f>
        <v>212.84399999999994</v>
      </c>
      <c r="D53" s="144">
        <f t="shared" ref="D53" si="26">D52/50</f>
        <v>1.0120000000000002</v>
      </c>
      <c r="E53" s="144">
        <f t="shared" ref="E53" si="27">E52/50</f>
        <v>17.754000000000005</v>
      </c>
      <c r="F53" s="144">
        <f t="shared" ref="F53" si="28">F52/50</f>
        <v>4.5859999999999994</v>
      </c>
      <c r="G53" s="144">
        <f t="shared" ref="G53" si="29">G52/50</f>
        <v>1.5759999999999998</v>
      </c>
      <c r="H53" s="144">
        <f t="shared" ref="H53" si="30">H52/50</f>
        <v>0.62200000000000011</v>
      </c>
      <c r="I53" s="144">
        <f t="shared" ref="I53" si="31">I52/50</f>
        <v>1.1400000000000001</v>
      </c>
      <c r="J53" s="144">
        <f t="shared" ref="J53" si="32">J52/50</f>
        <v>6.25</v>
      </c>
      <c r="K53" s="144">
        <f t="shared" ref="K53" si="33">K52/50</f>
        <v>8.2360000000000007</v>
      </c>
      <c r="L53" s="144">
        <f t="shared" ref="L53" si="34">L52/50</f>
        <v>4.1939999999999991</v>
      </c>
      <c r="M53" s="144">
        <f t="shared" ref="M53" si="35">M52/50</f>
        <v>12.630000000000003</v>
      </c>
      <c r="N53" s="144">
        <f t="shared" ref="N53" si="36">N52/50</f>
        <v>34.794000000000011</v>
      </c>
      <c r="O53" s="144">
        <f t="shared" ref="O53" si="37">O52/50</f>
        <v>7.6760000000000002</v>
      </c>
      <c r="P53" s="144">
        <f t="shared" ref="P53" si="38">P52/50</f>
        <v>32.959999999999994</v>
      </c>
      <c r="Q53" s="144">
        <f t="shared" ref="Q53" si="39">Q52/50</f>
        <v>11.068</v>
      </c>
      <c r="R53" s="144">
        <f t="shared" ref="R53" si="40">R52/50</f>
        <v>1.6699999999999997</v>
      </c>
      <c r="S53" s="144">
        <f t="shared" ref="S53" si="41">S52/50</f>
        <v>4.1419999999999995</v>
      </c>
      <c r="T53" s="144">
        <f t="shared" ref="T53" si="42">T52/50</f>
        <v>2.3319999999999994</v>
      </c>
      <c r="U53" s="144">
        <f t="shared" ref="U53" si="43">U52/50</f>
        <v>3.0459999999999989</v>
      </c>
      <c r="V53" s="144">
        <f t="shared" ref="V53" si="44">V52/50</f>
        <v>40.345999999999997</v>
      </c>
      <c r="W53" s="144">
        <f t="shared" ref="W53" si="45">W52/50</f>
        <v>59.188000000000009</v>
      </c>
      <c r="X53" s="144">
        <f t="shared" ref="X53:AD53" si="46">X52/50</f>
        <v>2.802</v>
      </c>
      <c r="Y53" s="144">
        <f t="shared" si="46"/>
        <v>0.13600000000000001</v>
      </c>
      <c r="Z53" s="144">
        <f t="shared" si="46"/>
        <v>8.0000000000000002E-3</v>
      </c>
      <c r="AA53" s="144">
        <f t="shared" si="46"/>
        <v>2.0179999999999993</v>
      </c>
      <c r="AB53" s="144">
        <f t="shared" si="46"/>
        <v>0.42800000000000005</v>
      </c>
      <c r="AC53" s="144">
        <f t="shared" si="46"/>
        <v>0.18199999999999997</v>
      </c>
      <c r="AD53" s="176">
        <f t="shared" si="46"/>
        <v>1.476</v>
      </c>
      <c r="AE53" s="176">
        <f t="shared" ref="AE53:AH53" si="47">AE52/50</f>
        <v>6.485999999999998</v>
      </c>
      <c r="AF53" s="176">
        <f t="shared" si="47"/>
        <v>2.8220000000000001</v>
      </c>
      <c r="AG53" s="176">
        <f t="shared" si="47"/>
        <v>0.63</v>
      </c>
      <c r="AH53" s="176">
        <f t="shared" si="47"/>
        <v>0.19799999999999998</v>
      </c>
      <c r="AI53" s="5">
        <f t="shared" ref="AI53" si="48">AI52/50</f>
        <v>272.4079999999999</v>
      </c>
      <c r="AJ53" s="23">
        <f t="shared" si="1"/>
        <v>27.984815169795723</v>
      </c>
      <c r="AK53" s="179" t="s">
        <v>57</v>
      </c>
      <c r="AL53" s="37"/>
    </row>
    <row r="54" spans="1:46">
      <c r="AL54" s="18"/>
    </row>
    <row r="55" spans="1:46">
      <c r="Z55" s="1">
        <f>492/50</f>
        <v>9.84</v>
      </c>
    </row>
    <row r="60" spans="1:46" ht="45">
      <c r="V60" s="27">
        <v>611</v>
      </c>
      <c r="W60" s="28" t="s">
        <v>122</v>
      </c>
      <c r="X60" s="28" t="s">
        <v>0</v>
      </c>
    </row>
    <row r="61" spans="1:46" ht="30">
      <c r="V61" s="27">
        <v>622</v>
      </c>
      <c r="W61" s="28" t="s">
        <v>122</v>
      </c>
      <c r="X61" s="28" t="s">
        <v>1</v>
      </c>
    </row>
    <row r="62" spans="1:46" ht="30">
      <c r="V62" s="27">
        <v>634</v>
      </c>
      <c r="W62" s="28" t="s">
        <v>122</v>
      </c>
      <c r="X62" s="28" t="s">
        <v>2</v>
      </c>
    </row>
    <row r="63" spans="1:46" ht="30">
      <c r="V63" s="27">
        <v>645</v>
      </c>
      <c r="W63" s="28" t="s">
        <v>122</v>
      </c>
      <c r="X63" s="28" t="s">
        <v>3</v>
      </c>
    </row>
    <row r="64" spans="1:46" ht="30">
      <c r="V64" s="27">
        <v>626</v>
      </c>
      <c r="W64" s="28" t="s">
        <v>122</v>
      </c>
      <c r="X64" s="28" t="s">
        <v>4</v>
      </c>
    </row>
    <row r="65" spans="22:24" ht="30">
      <c r="V65" s="27">
        <v>632</v>
      </c>
      <c r="W65" s="28" t="s">
        <v>122</v>
      </c>
      <c r="X65" s="28" t="s">
        <v>5</v>
      </c>
    </row>
    <row r="66" spans="22:24" ht="45">
      <c r="V66" s="27">
        <v>605</v>
      </c>
      <c r="W66" s="28" t="s">
        <v>122</v>
      </c>
      <c r="X66" s="28" t="s">
        <v>6</v>
      </c>
    </row>
    <row r="67" spans="22:24">
      <c r="V67" s="27">
        <v>624</v>
      </c>
      <c r="W67" s="28" t="s">
        <v>122</v>
      </c>
      <c r="X67" s="28" t="s">
        <v>7</v>
      </c>
    </row>
    <row r="68" spans="22:24" ht="45">
      <c r="V68" s="27">
        <v>609</v>
      </c>
      <c r="W68" s="28" t="s">
        <v>122</v>
      </c>
      <c r="X68" s="28" t="s">
        <v>8</v>
      </c>
    </row>
    <row r="69" spans="22:24" ht="45">
      <c r="V69" s="27">
        <v>612</v>
      </c>
      <c r="W69" s="28" t="s">
        <v>122</v>
      </c>
      <c r="X69" s="28" t="s">
        <v>9</v>
      </c>
    </row>
    <row r="70" spans="22:24" ht="30">
      <c r="V70" s="27">
        <v>621</v>
      </c>
      <c r="W70" s="28" t="s">
        <v>122</v>
      </c>
      <c r="X70" s="28" t="s">
        <v>10</v>
      </c>
    </row>
    <row r="71" spans="22:24" ht="30">
      <c r="V71" s="27">
        <v>631</v>
      </c>
      <c r="W71" s="28" t="s">
        <v>122</v>
      </c>
      <c r="X71" s="28" t="s">
        <v>11</v>
      </c>
    </row>
    <row r="72" spans="22:24" ht="30">
      <c r="V72" s="27">
        <v>642</v>
      </c>
      <c r="W72" s="28" t="s">
        <v>122</v>
      </c>
      <c r="X72" s="28" t="s">
        <v>12</v>
      </c>
    </row>
    <row r="73" spans="22:24" ht="30">
      <c r="V73" s="27">
        <v>643</v>
      </c>
      <c r="W73" s="28" t="s">
        <v>122</v>
      </c>
      <c r="X73" s="28" t="s">
        <v>13</v>
      </c>
    </row>
    <row r="74" spans="22:24">
      <c r="V74" s="27">
        <v>638</v>
      </c>
      <c r="W74" s="28" t="s">
        <v>122</v>
      </c>
      <c r="X74" s="28" t="s">
        <v>14</v>
      </c>
    </row>
    <row r="75" spans="22:24" ht="45">
      <c r="V75" s="27">
        <v>608</v>
      </c>
      <c r="W75" s="28" t="s">
        <v>122</v>
      </c>
      <c r="X75" s="28" t="s">
        <v>15</v>
      </c>
    </row>
    <row r="76" spans="22:24" ht="30">
      <c r="V76" s="27">
        <v>601</v>
      </c>
      <c r="W76" s="28" t="s">
        <v>122</v>
      </c>
      <c r="X76" s="28" t="s">
        <v>16</v>
      </c>
    </row>
    <row r="77" spans="22:24" ht="30">
      <c r="V77" s="27">
        <v>648</v>
      </c>
      <c r="W77" s="28" t="s">
        <v>122</v>
      </c>
      <c r="X77" s="28" t="s">
        <v>17</v>
      </c>
    </row>
    <row r="78" spans="22:24" ht="30">
      <c r="V78" s="27">
        <v>649</v>
      </c>
      <c r="W78" s="28" t="s">
        <v>122</v>
      </c>
      <c r="X78" s="28" t="s">
        <v>18</v>
      </c>
    </row>
    <row r="79" spans="22:24" ht="45">
      <c r="V79" s="27">
        <v>606</v>
      </c>
      <c r="W79" s="28" t="s">
        <v>122</v>
      </c>
      <c r="X79" s="28" t="s">
        <v>76</v>
      </c>
    </row>
    <row r="80" spans="22:24" ht="30">
      <c r="V80" s="27">
        <v>620</v>
      </c>
      <c r="W80" s="28" t="s">
        <v>122</v>
      </c>
      <c r="X80" s="28" t="s">
        <v>20</v>
      </c>
    </row>
    <row r="81" spans="22:24">
      <c r="V81" s="27">
        <v>636</v>
      </c>
      <c r="W81" s="28" t="s">
        <v>122</v>
      </c>
      <c r="X81" s="28" t="s">
        <v>21</v>
      </c>
    </row>
    <row r="82" spans="22:24" ht="30">
      <c r="V82" s="27">
        <v>650</v>
      </c>
      <c r="W82" s="28" t="s">
        <v>122</v>
      </c>
      <c r="X82" s="28" t="s">
        <v>22</v>
      </c>
    </row>
    <row r="83" spans="22:24" ht="45">
      <c r="V83" s="27">
        <v>637</v>
      </c>
      <c r="W83" s="28" t="s">
        <v>122</v>
      </c>
      <c r="X83" s="28" t="s">
        <v>23</v>
      </c>
    </row>
    <row r="84" spans="22:24" ht="30">
      <c r="V84" s="27">
        <v>647</v>
      </c>
      <c r="W84" s="28" t="s">
        <v>122</v>
      </c>
      <c r="X84" s="28" t="s">
        <v>24</v>
      </c>
    </row>
    <row r="85" spans="22:24" ht="30">
      <c r="V85" s="27">
        <v>633</v>
      </c>
      <c r="W85" s="28" t="s">
        <v>122</v>
      </c>
      <c r="X85" s="28" t="s">
        <v>25</v>
      </c>
    </row>
    <row r="86" spans="22:24">
      <c r="V86" s="27">
        <v>630</v>
      </c>
      <c r="W86" s="28" t="s">
        <v>122</v>
      </c>
      <c r="X86" s="28" t="s">
        <v>26</v>
      </c>
    </row>
    <row r="87" spans="22:24" ht="30">
      <c r="V87" s="27">
        <v>646</v>
      </c>
      <c r="W87" s="28" t="s">
        <v>122</v>
      </c>
      <c r="X87" s="28" t="s">
        <v>27</v>
      </c>
    </row>
    <row r="88" spans="22:24" ht="30">
      <c r="V88" s="27">
        <v>625</v>
      </c>
      <c r="W88" s="28" t="s">
        <v>122</v>
      </c>
      <c r="X88" s="28" t="s">
        <v>28</v>
      </c>
    </row>
    <row r="89" spans="22:24" ht="30">
      <c r="V89" s="27">
        <v>610</v>
      </c>
      <c r="W89" s="28" t="s">
        <v>122</v>
      </c>
      <c r="X89" s="28" t="s">
        <v>29</v>
      </c>
    </row>
    <row r="90" spans="22:24" ht="30">
      <c r="V90" s="27">
        <v>635</v>
      </c>
      <c r="W90" s="28" t="s">
        <v>122</v>
      </c>
      <c r="X90" s="28" t="s">
        <v>30</v>
      </c>
    </row>
    <row r="91" spans="22:24" ht="30">
      <c r="V91" s="27">
        <v>604</v>
      </c>
      <c r="W91" s="28" t="s">
        <v>122</v>
      </c>
      <c r="X91" s="28" t="s">
        <v>31</v>
      </c>
    </row>
    <row r="92" spans="22:24" ht="30">
      <c r="V92" s="27">
        <v>641</v>
      </c>
      <c r="W92" s="28" t="s">
        <v>122</v>
      </c>
      <c r="X92" s="28" t="s">
        <v>32</v>
      </c>
    </row>
    <row r="93" spans="22:24">
      <c r="V93" s="27">
        <v>623</v>
      </c>
      <c r="W93" s="28" t="s">
        <v>122</v>
      </c>
      <c r="X93" s="28" t="s">
        <v>33</v>
      </c>
    </row>
    <row r="94" spans="22:24" ht="30">
      <c r="V94" s="27">
        <v>639</v>
      </c>
      <c r="W94" s="28" t="s">
        <v>122</v>
      </c>
      <c r="X94" s="28" t="s">
        <v>34</v>
      </c>
    </row>
    <row r="95" spans="22:24" ht="45">
      <c r="V95" s="27">
        <v>629</v>
      </c>
      <c r="W95" s="28" t="s">
        <v>122</v>
      </c>
      <c r="X95" s="28" t="s">
        <v>35</v>
      </c>
    </row>
    <row r="96" spans="22:24">
      <c r="V96" s="27">
        <v>644</v>
      </c>
      <c r="W96" s="28" t="s">
        <v>122</v>
      </c>
      <c r="X96" s="28" t="s">
        <v>36</v>
      </c>
    </row>
    <row r="97" spans="22:24" ht="30">
      <c r="V97" s="27">
        <v>640</v>
      </c>
      <c r="W97" s="28" t="s">
        <v>122</v>
      </c>
      <c r="X97" s="28" t="s">
        <v>37</v>
      </c>
    </row>
    <row r="98" spans="22:24" ht="30">
      <c r="V98" s="27">
        <v>618</v>
      </c>
      <c r="W98" s="28" t="s">
        <v>122</v>
      </c>
      <c r="X98" s="28" t="s">
        <v>38</v>
      </c>
    </row>
    <row r="99" spans="22:24" ht="45">
      <c r="V99" s="27">
        <v>603</v>
      </c>
      <c r="W99" s="28" t="s">
        <v>122</v>
      </c>
      <c r="X99" s="28" t="s">
        <v>39</v>
      </c>
    </row>
    <row r="100" spans="22:24" ht="30">
      <c r="V100" s="27">
        <v>615</v>
      </c>
      <c r="W100" s="28" t="s">
        <v>122</v>
      </c>
      <c r="X100" s="28" t="s">
        <v>40</v>
      </c>
    </row>
    <row r="101" spans="22:24" ht="30">
      <c r="V101" s="27">
        <v>619</v>
      </c>
      <c r="W101" s="28" t="s">
        <v>122</v>
      </c>
      <c r="X101" s="28" t="s">
        <v>41</v>
      </c>
    </row>
    <row r="102" spans="22:24" ht="30">
      <c r="V102" s="27">
        <v>613</v>
      </c>
      <c r="W102" s="28" t="s">
        <v>122</v>
      </c>
      <c r="X102" s="28" t="s">
        <v>42</v>
      </c>
    </row>
    <row r="103" spans="22:24" ht="30">
      <c r="V103" s="27">
        <v>627</v>
      </c>
      <c r="W103" s="28" t="s">
        <v>122</v>
      </c>
      <c r="X103" s="28" t="s">
        <v>43</v>
      </c>
    </row>
    <row r="104" spans="22:24" ht="30">
      <c r="V104" s="27">
        <v>602</v>
      </c>
      <c r="W104" s="28" t="s">
        <v>122</v>
      </c>
      <c r="X104" s="28" t="s">
        <v>44</v>
      </c>
    </row>
    <row r="105" spans="22:24" ht="30">
      <c r="V105" s="27">
        <v>607</v>
      </c>
      <c r="W105" s="28" t="s">
        <v>122</v>
      </c>
      <c r="X105" s="28" t="s">
        <v>45</v>
      </c>
    </row>
    <row r="106" spans="22:24" ht="45">
      <c r="V106" s="27">
        <v>616</v>
      </c>
      <c r="W106" s="28" t="s">
        <v>122</v>
      </c>
      <c r="X106" s="28" t="s">
        <v>46</v>
      </c>
    </row>
    <row r="107" spans="22:24" ht="45">
      <c r="V107" s="27">
        <v>617</v>
      </c>
      <c r="W107" s="28" t="s">
        <v>122</v>
      </c>
      <c r="X107" s="28" t="s">
        <v>47</v>
      </c>
    </row>
    <row r="108" spans="22:24" ht="30">
      <c r="V108" s="27">
        <v>614</v>
      </c>
      <c r="W108" s="28" t="s">
        <v>122</v>
      </c>
      <c r="X108" s="28" t="s">
        <v>48</v>
      </c>
    </row>
    <row r="109" spans="22:24" ht="30">
      <c r="V109" s="27">
        <v>628</v>
      </c>
      <c r="W109" s="28" t="s">
        <v>122</v>
      </c>
      <c r="X109" s="28" t="s">
        <v>49</v>
      </c>
    </row>
  </sheetData>
  <autoFilter ref="A1:AM53"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</autoFilter>
  <printOptions horizontalCentered="1"/>
  <pageMargins left="0.25" right="0.25" top="0.5" bottom="0.5" header="0.3" footer="0.2"/>
  <pageSetup paperSize="9" orientation="portrait" verticalDpi="300" r:id="rId1"/>
  <headerFooter>
    <oddHeader>&amp;C&amp;12INTEGRATED RAINFALL FOR THE MONTH OF AUGUST,2017 (in mm)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AN107"/>
  <sheetViews>
    <sheetView view="pageBreakPreview" zoomScale="115" zoomScaleSheetLayoutView="115" workbookViewId="0">
      <pane xSplit="2" ySplit="1" topLeftCell="AB42" activePane="bottomRight" state="frozen"/>
      <selection pane="topRight" activeCell="C1" sqref="C1"/>
      <selection pane="bottomLeft" activeCell="A3" sqref="A3"/>
      <selection pane="bottomRight" activeCell="AN2" sqref="AN2:AN51"/>
    </sheetView>
  </sheetViews>
  <sheetFormatPr defaultColWidth="9.28515625" defaultRowHeight="15"/>
  <cols>
    <col min="1" max="1" width="4.42578125" style="52" customWidth="1"/>
    <col min="2" max="2" width="15.28515625" style="52" customWidth="1"/>
    <col min="3" max="3" width="8" style="169" customWidth="1"/>
    <col min="4" max="4" width="6.5703125" style="169" customWidth="1"/>
    <col min="5" max="12" width="6.5703125" style="169" bestFit="1" customWidth="1"/>
    <col min="13" max="13" width="7.5703125" style="169" bestFit="1" customWidth="1"/>
    <col min="14" max="19" width="7.5703125" style="52" bestFit="1" customWidth="1"/>
    <col min="20" max="21" width="8" style="52" customWidth="1"/>
    <col min="22" max="25" width="8" style="63" customWidth="1"/>
    <col min="26" max="30" width="8.7109375" style="52" customWidth="1"/>
    <col min="31" max="31" width="9.7109375" style="52" customWidth="1"/>
    <col min="32" max="33" width="8.7109375" style="52" customWidth="1"/>
    <col min="34" max="35" width="8" style="52" customWidth="1"/>
    <col min="36" max="36" width="8" style="133" customWidth="1"/>
    <col min="37" max="37" width="9.28515625" style="52"/>
    <col min="38" max="38" width="10.28515625" style="52" customWidth="1"/>
    <col min="39" max="16384" width="9.28515625" style="52"/>
  </cols>
  <sheetData>
    <row r="1" spans="1:40" s="125" customFormat="1" ht="30">
      <c r="A1" s="177" t="s">
        <v>70</v>
      </c>
      <c r="B1" s="177" t="s">
        <v>51</v>
      </c>
      <c r="C1" s="181" t="s">
        <v>50</v>
      </c>
      <c r="D1" s="181" t="s">
        <v>147</v>
      </c>
      <c r="E1" s="181">
        <v>2</v>
      </c>
      <c r="F1" s="181">
        <v>3</v>
      </c>
      <c r="G1" s="181">
        <v>4</v>
      </c>
      <c r="H1" s="181">
        <v>5</v>
      </c>
      <c r="I1" s="181">
        <v>6</v>
      </c>
      <c r="J1" s="181">
        <v>7</v>
      </c>
      <c r="K1" s="181">
        <v>8</v>
      </c>
      <c r="L1" s="181">
        <v>9</v>
      </c>
      <c r="M1" s="181">
        <v>10</v>
      </c>
      <c r="N1" s="177">
        <v>11</v>
      </c>
      <c r="O1" s="177">
        <v>12</v>
      </c>
      <c r="P1" s="177">
        <v>13</v>
      </c>
      <c r="Q1" s="177">
        <v>14</v>
      </c>
      <c r="R1" s="177">
        <v>15</v>
      </c>
      <c r="S1" s="177">
        <v>16</v>
      </c>
      <c r="T1" s="177">
        <v>17</v>
      </c>
      <c r="U1" s="177">
        <v>18</v>
      </c>
      <c r="V1" s="177">
        <v>19</v>
      </c>
      <c r="W1" s="177">
        <v>20</v>
      </c>
      <c r="X1" s="177">
        <v>21</v>
      </c>
      <c r="Y1" s="177">
        <v>22</v>
      </c>
      <c r="Z1" s="177">
        <v>23</v>
      </c>
      <c r="AA1" s="177">
        <v>24</v>
      </c>
      <c r="AB1" s="177">
        <v>25</v>
      </c>
      <c r="AC1" s="177">
        <v>26</v>
      </c>
      <c r="AD1" s="177">
        <v>27</v>
      </c>
      <c r="AE1" s="177">
        <v>28</v>
      </c>
      <c r="AF1" s="177">
        <v>29</v>
      </c>
      <c r="AG1" s="177">
        <v>30</v>
      </c>
      <c r="AH1" s="177" t="s">
        <v>52</v>
      </c>
      <c r="AI1" s="177" t="s">
        <v>58</v>
      </c>
      <c r="AJ1" s="57" t="s">
        <v>55</v>
      </c>
      <c r="AL1" s="125" t="s">
        <v>92</v>
      </c>
    </row>
    <row r="2" spans="1:40" ht="15" customHeight="1">
      <c r="A2" s="47">
        <v>1</v>
      </c>
      <c r="B2" s="48" t="s">
        <v>0</v>
      </c>
      <c r="C2" s="183">
        <v>176.1</v>
      </c>
      <c r="D2" s="184">
        <v>0</v>
      </c>
      <c r="E2" s="184">
        <v>2.7</v>
      </c>
      <c r="F2" s="184">
        <v>0.4</v>
      </c>
      <c r="G2" s="184">
        <v>0</v>
      </c>
      <c r="H2" s="184">
        <v>0.1</v>
      </c>
      <c r="I2" s="184">
        <v>0.2</v>
      </c>
      <c r="J2" s="185">
        <v>0</v>
      </c>
      <c r="K2" s="184">
        <v>0</v>
      </c>
      <c r="L2" s="184">
        <v>0</v>
      </c>
      <c r="M2" s="184">
        <v>0</v>
      </c>
      <c r="N2" s="27">
        <v>0</v>
      </c>
      <c r="O2" s="27">
        <v>6.8</v>
      </c>
      <c r="P2" s="27">
        <v>0</v>
      </c>
      <c r="Q2" s="27">
        <v>0</v>
      </c>
      <c r="R2" s="27">
        <v>0</v>
      </c>
      <c r="S2" s="27">
        <v>0</v>
      </c>
      <c r="T2" s="27">
        <v>0</v>
      </c>
      <c r="U2" s="27">
        <v>2.1</v>
      </c>
      <c r="V2" s="126">
        <v>0.9</v>
      </c>
      <c r="W2" s="126">
        <v>0</v>
      </c>
      <c r="X2" s="27">
        <v>0.6</v>
      </c>
      <c r="Y2" s="27">
        <v>0</v>
      </c>
      <c r="Z2" s="27">
        <v>0</v>
      </c>
      <c r="AA2" s="27">
        <v>3.1</v>
      </c>
      <c r="AB2" s="126">
        <v>0</v>
      </c>
      <c r="AC2" s="126">
        <v>0</v>
      </c>
      <c r="AD2" s="27">
        <v>1.9</v>
      </c>
      <c r="AE2" s="126">
        <v>0.1</v>
      </c>
      <c r="AF2" s="126">
        <v>0.3</v>
      </c>
      <c r="AG2" s="126">
        <v>0.1</v>
      </c>
      <c r="AH2" s="56">
        <f t="shared" ref="AH2:AH33" si="0">SUM(D2:AG2)</f>
        <v>19.3</v>
      </c>
      <c r="AI2" s="50">
        <f t="shared" ref="AI2:AI33" si="1">AH2/C2*100-100</f>
        <v>-89.040318001135716</v>
      </c>
      <c r="AJ2" s="51" t="s">
        <v>57</v>
      </c>
      <c r="AK2" s="27">
        <v>611</v>
      </c>
      <c r="AL2" s="28" t="s">
        <v>122</v>
      </c>
      <c r="AM2" s="28" t="s">
        <v>0</v>
      </c>
      <c r="AN2" s="27">
        <v>19.3</v>
      </c>
    </row>
    <row r="3" spans="1:40" ht="15" customHeight="1">
      <c r="A3" s="47">
        <v>2</v>
      </c>
      <c r="B3" s="48" t="s">
        <v>1</v>
      </c>
      <c r="C3" s="183">
        <v>163</v>
      </c>
      <c r="D3" s="184">
        <v>1.3</v>
      </c>
      <c r="E3" s="184">
        <v>3.7</v>
      </c>
      <c r="F3" s="184">
        <v>0.3</v>
      </c>
      <c r="G3" s="184">
        <v>0</v>
      </c>
      <c r="H3" s="184">
        <v>0</v>
      </c>
      <c r="I3" s="184">
        <v>0</v>
      </c>
      <c r="J3" s="185">
        <v>0</v>
      </c>
      <c r="K3" s="184">
        <v>0</v>
      </c>
      <c r="L3" s="184">
        <v>0</v>
      </c>
      <c r="M3" s="184">
        <v>0</v>
      </c>
      <c r="N3" s="27">
        <v>0.8</v>
      </c>
      <c r="O3" s="27">
        <v>2.1</v>
      </c>
      <c r="P3" s="27">
        <v>0</v>
      </c>
      <c r="Q3" s="27">
        <v>4.8</v>
      </c>
      <c r="R3" s="27">
        <v>0</v>
      </c>
      <c r="S3" s="27">
        <v>0</v>
      </c>
      <c r="T3" s="27">
        <v>0</v>
      </c>
      <c r="U3" s="27">
        <v>4.0999999999999996</v>
      </c>
      <c r="V3" s="126">
        <v>1.1000000000000001</v>
      </c>
      <c r="W3" s="126">
        <v>0</v>
      </c>
      <c r="X3" s="27">
        <v>3.7</v>
      </c>
      <c r="Y3" s="27">
        <v>0</v>
      </c>
      <c r="Z3" s="27">
        <v>0</v>
      </c>
      <c r="AA3" s="27">
        <v>0</v>
      </c>
      <c r="AB3" s="126">
        <v>0</v>
      </c>
      <c r="AC3" s="126">
        <v>0</v>
      </c>
      <c r="AD3" s="27">
        <v>2.2999999999999998</v>
      </c>
      <c r="AE3" s="126">
        <v>0.5</v>
      </c>
      <c r="AF3" s="126">
        <v>0.1</v>
      </c>
      <c r="AG3" s="126">
        <v>0</v>
      </c>
      <c r="AH3" s="56">
        <f t="shared" si="0"/>
        <v>24.800000000000004</v>
      </c>
      <c r="AI3" s="50">
        <f t="shared" si="1"/>
        <v>-84.785276073619627</v>
      </c>
      <c r="AJ3" s="51" t="s">
        <v>73</v>
      </c>
      <c r="AK3" s="27">
        <v>622</v>
      </c>
      <c r="AL3" s="28" t="s">
        <v>122</v>
      </c>
      <c r="AM3" s="28" t="s">
        <v>1</v>
      </c>
      <c r="AN3" s="27">
        <v>24.8</v>
      </c>
    </row>
    <row r="4" spans="1:40" ht="15" customHeight="1">
      <c r="A4" s="47">
        <v>3</v>
      </c>
      <c r="B4" s="48" t="s">
        <v>2</v>
      </c>
      <c r="C4" s="183">
        <v>186</v>
      </c>
      <c r="D4" s="184">
        <v>0.1</v>
      </c>
      <c r="E4" s="184">
        <v>10.5</v>
      </c>
      <c r="F4" s="184">
        <v>0</v>
      </c>
      <c r="G4" s="184">
        <v>0</v>
      </c>
      <c r="H4" s="184">
        <v>38.299999999999997</v>
      </c>
      <c r="I4" s="184">
        <v>1.8</v>
      </c>
      <c r="J4" s="185">
        <v>0</v>
      </c>
      <c r="K4" s="184">
        <v>0</v>
      </c>
      <c r="L4" s="184">
        <v>0</v>
      </c>
      <c r="M4" s="184">
        <v>0</v>
      </c>
      <c r="N4" s="27">
        <v>0</v>
      </c>
      <c r="O4" s="27">
        <v>0</v>
      </c>
      <c r="P4" s="27">
        <v>0</v>
      </c>
      <c r="Q4" s="27">
        <v>3.1</v>
      </c>
      <c r="R4" s="27">
        <v>0</v>
      </c>
      <c r="S4" s="27">
        <v>0</v>
      </c>
      <c r="T4" s="27">
        <v>0</v>
      </c>
      <c r="U4" s="27">
        <v>2.2000000000000002</v>
      </c>
      <c r="V4" s="126">
        <v>0.4</v>
      </c>
      <c r="W4" s="126">
        <v>0</v>
      </c>
      <c r="X4" s="27">
        <v>8</v>
      </c>
      <c r="Y4" s="27">
        <v>7.9</v>
      </c>
      <c r="Z4" s="27">
        <v>0.3</v>
      </c>
      <c r="AA4" s="27">
        <v>0</v>
      </c>
      <c r="AB4" s="126">
        <v>0</v>
      </c>
      <c r="AC4" s="126">
        <v>0</v>
      </c>
      <c r="AD4" s="27">
        <v>0</v>
      </c>
      <c r="AE4" s="126">
        <v>0</v>
      </c>
      <c r="AF4" s="126">
        <v>0</v>
      </c>
      <c r="AG4" s="126">
        <v>0.1</v>
      </c>
      <c r="AH4" s="56">
        <f t="shared" si="0"/>
        <v>72.7</v>
      </c>
      <c r="AI4" s="50">
        <f t="shared" si="1"/>
        <v>-60.913978494623656</v>
      </c>
      <c r="AJ4" s="51" t="s">
        <v>81</v>
      </c>
      <c r="AK4" s="27">
        <v>634</v>
      </c>
      <c r="AL4" s="28" t="s">
        <v>122</v>
      </c>
      <c r="AM4" s="28" t="s">
        <v>2</v>
      </c>
      <c r="AN4" s="27">
        <v>72.7</v>
      </c>
    </row>
    <row r="5" spans="1:40" ht="30">
      <c r="A5" s="47">
        <v>4</v>
      </c>
      <c r="B5" s="182" t="s">
        <v>3</v>
      </c>
      <c r="C5" s="183">
        <v>186</v>
      </c>
      <c r="D5" s="184">
        <v>0</v>
      </c>
      <c r="E5" s="184">
        <v>1.8</v>
      </c>
      <c r="F5" s="184">
        <v>0</v>
      </c>
      <c r="G5" s="184">
        <v>0</v>
      </c>
      <c r="H5" s="184">
        <v>0</v>
      </c>
      <c r="I5" s="184">
        <v>0</v>
      </c>
      <c r="J5" s="185">
        <v>2.2999999999999998</v>
      </c>
      <c r="K5" s="184">
        <v>0</v>
      </c>
      <c r="L5" s="184">
        <v>0</v>
      </c>
      <c r="M5" s="184">
        <v>0</v>
      </c>
      <c r="N5" s="27">
        <v>0</v>
      </c>
      <c r="O5" s="27">
        <v>0</v>
      </c>
      <c r="P5" s="27">
        <v>0</v>
      </c>
      <c r="Q5" s="27">
        <v>9.6999999999999993</v>
      </c>
      <c r="R5" s="27">
        <v>0</v>
      </c>
      <c r="S5" s="27">
        <v>0</v>
      </c>
      <c r="T5" s="27">
        <v>0</v>
      </c>
      <c r="U5" s="27">
        <v>0.4</v>
      </c>
      <c r="V5" s="126">
        <v>0</v>
      </c>
      <c r="W5" s="126">
        <v>0</v>
      </c>
      <c r="X5" s="27">
        <v>7.4</v>
      </c>
      <c r="Y5" s="27">
        <v>41</v>
      </c>
      <c r="Z5" s="27">
        <v>1.3</v>
      </c>
      <c r="AA5" s="27">
        <v>0</v>
      </c>
      <c r="AB5" s="126">
        <v>0</v>
      </c>
      <c r="AC5" s="126">
        <v>1.3</v>
      </c>
      <c r="AD5" s="27">
        <v>2.9</v>
      </c>
      <c r="AE5" s="126">
        <v>0</v>
      </c>
      <c r="AF5" s="126">
        <v>2</v>
      </c>
      <c r="AG5" s="126">
        <v>0.1</v>
      </c>
      <c r="AH5" s="56">
        <f t="shared" si="0"/>
        <v>70.2</v>
      </c>
      <c r="AI5" s="50">
        <f t="shared" si="1"/>
        <v>-62.258064516129032</v>
      </c>
      <c r="AJ5" s="51" t="s">
        <v>81</v>
      </c>
      <c r="AK5" s="27">
        <v>645</v>
      </c>
      <c r="AL5" s="28" t="s">
        <v>122</v>
      </c>
      <c r="AM5" s="28" t="s">
        <v>3</v>
      </c>
      <c r="AN5" s="27">
        <v>70.2</v>
      </c>
    </row>
    <row r="6" spans="1:40" ht="30">
      <c r="A6" s="47">
        <v>5</v>
      </c>
      <c r="B6" s="48" t="s">
        <v>4</v>
      </c>
      <c r="C6" s="183">
        <v>180.3</v>
      </c>
      <c r="D6" s="184">
        <v>0</v>
      </c>
      <c r="E6" s="184">
        <v>7.8</v>
      </c>
      <c r="F6" s="184">
        <v>0.1</v>
      </c>
      <c r="G6" s="184">
        <v>0</v>
      </c>
      <c r="H6" s="184">
        <v>0</v>
      </c>
      <c r="I6" s="184">
        <v>0</v>
      </c>
      <c r="J6" s="185">
        <v>0.2</v>
      </c>
      <c r="K6" s="184">
        <v>0</v>
      </c>
      <c r="L6" s="184">
        <v>0</v>
      </c>
      <c r="M6" s="184">
        <v>0</v>
      </c>
      <c r="N6" s="27">
        <v>0.2</v>
      </c>
      <c r="O6" s="27">
        <v>0</v>
      </c>
      <c r="P6" s="27">
        <v>3.4</v>
      </c>
      <c r="Q6" s="27">
        <v>10.9</v>
      </c>
      <c r="R6" s="27">
        <v>0</v>
      </c>
      <c r="S6" s="27">
        <v>0</v>
      </c>
      <c r="T6" s="27">
        <v>0</v>
      </c>
      <c r="U6" s="27">
        <v>3</v>
      </c>
      <c r="V6" s="126">
        <v>1.9</v>
      </c>
      <c r="W6" s="126">
        <v>0</v>
      </c>
      <c r="X6" s="27">
        <v>12.3</v>
      </c>
      <c r="Y6" s="27">
        <v>0</v>
      </c>
      <c r="Z6" s="27">
        <v>0.1</v>
      </c>
      <c r="AA6" s="27">
        <v>2.4</v>
      </c>
      <c r="AB6" s="126">
        <v>0</v>
      </c>
      <c r="AC6" s="126">
        <v>0</v>
      </c>
      <c r="AD6" s="27">
        <v>3.1</v>
      </c>
      <c r="AE6" s="126">
        <v>0</v>
      </c>
      <c r="AF6" s="126">
        <v>0</v>
      </c>
      <c r="AG6" s="126">
        <v>0</v>
      </c>
      <c r="AH6" s="56">
        <f t="shared" si="0"/>
        <v>45.4</v>
      </c>
      <c r="AI6" s="50">
        <f t="shared" si="1"/>
        <v>-74.819744869661676</v>
      </c>
      <c r="AJ6" s="51" t="s">
        <v>81</v>
      </c>
      <c r="AK6" s="27">
        <v>626</v>
      </c>
      <c r="AL6" s="28" t="s">
        <v>122</v>
      </c>
      <c r="AM6" s="28" t="s">
        <v>4</v>
      </c>
      <c r="AN6" s="27">
        <v>45.4</v>
      </c>
    </row>
    <row r="7" spans="1:40" ht="30">
      <c r="A7" s="47">
        <v>6</v>
      </c>
      <c r="B7" s="48" t="s">
        <v>5</v>
      </c>
      <c r="C7" s="183">
        <v>169.4</v>
      </c>
      <c r="D7" s="184">
        <v>0</v>
      </c>
      <c r="E7" s="184">
        <v>0.3</v>
      </c>
      <c r="F7" s="184">
        <v>0.3</v>
      </c>
      <c r="G7" s="184">
        <v>0</v>
      </c>
      <c r="H7" s="184">
        <v>0.3</v>
      </c>
      <c r="I7" s="184">
        <v>0.5</v>
      </c>
      <c r="J7" s="185">
        <v>0</v>
      </c>
      <c r="K7" s="184">
        <v>0</v>
      </c>
      <c r="L7" s="184">
        <v>0</v>
      </c>
      <c r="M7" s="184">
        <v>0</v>
      </c>
      <c r="N7" s="27">
        <v>0.5</v>
      </c>
      <c r="O7" s="27">
        <v>0.5</v>
      </c>
      <c r="P7" s="27">
        <v>0</v>
      </c>
      <c r="Q7" s="27">
        <v>116.8</v>
      </c>
      <c r="R7" s="27">
        <v>0.5</v>
      </c>
      <c r="S7" s="27">
        <v>0</v>
      </c>
      <c r="T7" s="27">
        <v>0</v>
      </c>
      <c r="U7" s="27">
        <v>2.7</v>
      </c>
      <c r="V7" s="126">
        <v>0</v>
      </c>
      <c r="W7" s="126">
        <v>0.9</v>
      </c>
      <c r="X7" s="27">
        <v>2.5</v>
      </c>
      <c r="Y7" s="27">
        <v>1.6</v>
      </c>
      <c r="Z7" s="27">
        <v>7.6</v>
      </c>
      <c r="AA7" s="27">
        <v>0</v>
      </c>
      <c r="AB7" s="126">
        <v>0.2</v>
      </c>
      <c r="AC7" s="126">
        <v>0.4</v>
      </c>
      <c r="AD7" s="27">
        <v>7.2</v>
      </c>
      <c r="AE7" s="126">
        <v>0</v>
      </c>
      <c r="AF7" s="126">
        <v>0</v>
      </c>
      <c r="AG7" s="126">
        <v>0.2</v>
      </c>
      <c r="AH7" s="56">
        <f t="shared" si="0"/>
        <v>142.99999999999997</v>
      </c>
      <c r="AI7" s="50">
        <f t="shared" si="1"/>
        <v>-15.584415584415595</v>
      </c>
      <c r="AJ7" s="51" t="s">
        <v>57</v>
      </c>
      <c r="AK7" s="27">
        <v>632</v>
      </c>
      <c r="AL7" s="28" t="s">
        <v>122</v>
      </c>
      <c r="AM7" s="28" t="s">
        <v>5</v>
      </c>
      <c r="AN7" s="27">
        <v>143</v>
      </c>
    </row>
    <row r="8" spans="1:40" ht="30">
      <c r="A8" s="47">
        <v>7</v>
      </c>
      <c r="B8" s="48" t="s">
        <v>6</v>
      </c>
      <c r="C8" s="183">
        <v>153</v>
      </c>
      <c r="D8" s="184">
        <v>16.2</v>
      </c>
      <c r="E8" s="184">
        <v>0</v>
      </c>
      <c r="F8" s="184">
        <v>0.3</v>
      </c>
      <c r="G8" s="184">
        <v>0</v>
      </c>
      <c r="H8" s="184">
        <v>0</v>
      </c>
      <c r="I8" s="184">
        <v>0</v>
      </c>
      <c r="J8" s="185">
        <v>0.4</v>
      </c>
      <c r="K8" s="184">
        <v>0</v>
      </c>
      <c r="L8" s="184">
        <v>0</v>
      </c>
      <c r="M8" s="184">
        <v>0</v>
      </c>
      <c r="N8" s="27">
        <v>0</v>
      </c>
      <c r="O8" s="27">
        <v>0</v>
      </c>
      <c r="P8" s="27">
        <v>6.4</v>
      </c>
      <c r="Q8" s="27">
        <v>1.1000000000000001</v>
      </c>
      <c r="R8" s="27">
        <v>3.3</v>
      </c>
      <c r="S8" s="27">
        <v>0</v>
      </c>
      <c r="T8" s="27">
        <v>0</v>
      </c>
      <c r="U8" s="27">
        <v>20.3</v>
      </c>
      <c r="V8" s="126">
        <v>13.2</v>
      </c>
      <c r="W8" s="126">
        <v>0</v>
      </c>
      <c r="X8" s="27">
        <v>1.4</v>
      </c>
      <c r="Y8" s="27">
        <v>0</v>
      </c>
      <c r="Z8" s="27">
        <v>0.1</v>
      </c>
      <c r="AA8" s="27">
        <v>0</v>
      </c>
      <c r="AB8" s="126">
        <v>0</v>
      </c>
      <c r="AC8" s="126">
        <v>0</v>
      </c>
      <c r="AD8" s="27">
        <v>35.5</v>
      </c>
      <c r="AE8" s="126">
        <v>0</v>
      </c>
      <c r="AF8" s="126">
        <v>0</v>
      </c>
      <c r="AG8" s="126">
        <v>0.1</v>
      </c>
      <c r="AH8" s="56">
        <f t="shared" si="0"/>
        <v>98.3</v>
      </c>
      <c r="AI8" s="50">
        <f t="shared" si="1"/>
        <v>-35.751633986928113</v>
      </c>
      <c r="AJ8" s="51" t="s">
        <v>81</v>
      </c>
      <c r="AK8" s="27">
        <v>605</v>
      </c>
      <c r="AL8" s="28" t="s">
        <v>122</v>
      </c>
      <c r="AM8" s="28" t="s">
        <v>6</v>
      </c>
      <c r="AN8" s="27">
        <v>98.3</v>
      </c>
    </row>
    <row r="9" spans="1:40">
      <c r="A9" s="47">
        <v>8</v>
      </c>
      <c r="B9" s="48" t="s">
        <v>7</v>
      </c>
      <c r="C9" s="183">
        <v>152.69999999999999</v>
      </c>
      <c r="D9" s="184">
        <v>0.9</v>
      </c>
      <c r="E9" s="184">
        <v>0.3</v>
      </c>
      <c r="F9" s="184">
        <v>0.3</v>
      </c>
      <c r="G9" s="184">
        <v>0</v>
      </c>
      <c r="H9" s="184">
        <v>1.4</v>
      </c>
      <c r="I9" s="184">
        <v>0</v>
      </c>
      <c r="J9" s="185">
        <v>0.1</v>
      </c>
      <c r="K9" s="184">
        <v>0</v>
      </c>
      <c r="L9" s="184">
        <v>0</v>
      </c>
      <c r="M9" s="184">
        <v>0</v>
      </c>
      <c r="N9" s="27">
        <v>0</v>
      </c>
      <c r="O9" s="27">
        <v>0.4</v>
      </c>
      <c r="P9" s="27">
        <v>1.9</v>
      </c>
      <c r="Q9" s="27">
        <v>0</v>
      </c>
      <c r="R9" s="27">
        <v>15</v>
      </c>
      <c r="S9" s="27">
        <v>0</v>
      </c>
      <c r="T9" s="27">
        <v>0</v>
      </c>
      <c r="U9" s="27">
        <v>12.3</v>
      </c>
      <c r="V9" s="126">
        <v>2.8</v>
      </c>
      <c r="W9" s="126">
        <v>0</v>
      </c>
      <c r="X9" s="27">
        <v>0.3</v>
      </c>
      <c r="Y9" s="27">
        <v>0.1</v>
      </c>
      <c r="Z9" s="27">
        <v>0</v>
      </c>
      <c r="AA9" s="27">
        <v>0</v>
      </c>
      <c r="AB9" s="126">
        <v>0.9</v>
      </c>
      <c r="AC9" s="126">
        <v>0</v>
      </c>
      <c r="AD9" s="27">
        <v>34.9</v>
      </c>
      <c r="AE9" s="126">
        <v>14.7</v>
      </c>
      <c r="AF9" s="126">
        <v>0</v>
      </c>
      <c r="AG9" s="126">
        <v>0</v>
      </c>
      <c r="AH9" s="56">
        <f t="shared" si="0"/>
        <v>86.3</v>
      </c>
      <c r="AI9" s="50">
        <f t="shared" si="1"/>
        <v>-43.483955468238378</v>
      </c>
      <c r="AJ9" s="51" t="s">
        <v>81</v>
      </c>
      <c r="AK9" s="27">
        <v>624</v>
      </c>
      <c r="AL9" s="28" t="s">
        <v>122</v>
      </c>
      <c r="AM9" s="28" t="s">
        <v>7</v>
      </c>
      <c r="AN9" s="27">
        <v>86.3</v>
      </c>
    </row>
    <row r="10" spans="1:40" ht="30">
      <c r="A10" s="47">
        <v>9</v>
      </c>
      <c r="B10" s="48" t="s">
        <v>8</v>
      </c>
      <c r="C10" s="183">
        <v>193.4</v>
      </c>
      <c r="D10" s="184">
        <v>6.7</v>
      </c>
      <c r="E10" s="184">
        <v>0</v>
      </c>
      <c r="F10" s="184">
        <v>0.1</v>
      </c>
      <c r="G10" s="184">
        <v>0</v>
      </c>
      <c r="H10" s="184">
        <v>0</v>
      </c>
      <c r="I10" s="184">
        <v>0</v>
      </c>
      <c r="J10" s="185">
        <v>0</v>
      </c>
      <c r="K10" s="184">
        <v>0</v>
      </c>
      <c r="L10" s="184">
        <v>0</v>
      </c>
      <c r="M10" s="184">
        <v>0</v>
      </c>
      <c r="N10" s="27">
        <v>3</v>
      </c>
      <c r="O10" s="27">
        <v>0</v>
      </c>
      <c r="P10" s="27">
        <v>0</v>
      </c>
      <c r="Q10" s="27">
        <v>5.9</v>
      </c>
      <c r="R10" s="27">
        <v>0</v>
      </c>
      <c r="S10" s="27">
        <v>0</v>
      </c>
      <c r="T10" s="27">
        <v>0</v>
      </c>
      <c r="U10" s="27">
        <v>19.2</v>
      </c>
      <c r="V10" s="126">
        <v>0.3</v>
      </c>
      <c r="W10" s="126">
        <v>0</v>
      </c>
      <c r="X10" s="27">
        <v>0.2</v>
      </c>
      <c r="Y10" s="27">
        <v>0</v>
      </c>
      <c r="Z10" s="27">
        <v>0</v>
      </c>
      <c r="AA10" s="27">
        <v>0.2</v>
      </c>
      <c r="AB10" s="126">
        <v>0.1</v>
      </c>
      <c r="AC10" s="126">
        <v>0</v>
      </c>
      <c r="AD10" s="27">
        <v>5.0999999999999996</v>
      </c>
      <c r="AE10" s="126">
        <v>0.8</v>
      </c>
      <c r="AF10" s="126">
        <v>0</v>
      </c>
      <c r="AG10" s="126">
        <v>0</v>
      </c>
      <c r="AH10" s="56">
        <f t="shared" si="0"/>
        <v>41.6</v>
      </c>
      <c r="AI10" s="50">
        <f t="shared" si="1"/>
        <v>-78.490175801447776</v>
      </c>
      <c r="AJ10" s="51" t="s">
        <v>81</v>
      </c>
      <c r="AK10" s="27">
        <v>609</v>
      </c>
      <c r="AL10" s="28" t="s">
        <v>122</v>
      </c>
      <c r="AM10" s="28" t="s">
        <v>8</v>
      </c>
      <c r="AN10" s="27">
        <v>41.6</v>
      </c>
    </row>
    <row r="11" spans="1:40" ht="30">
      <c r="A11" s="47">
        <v>10</v>
      </c>
      <c r="B11" s="48" t="s">
        <v>9</v>
      </c>
      <c r="C11" s="183">
        <v>183.9</v>
      </c>
      <c r="D11" s="184">
        <v>0</v>
      </c>
      <c r="E11" s="184">
        <v>18.100000000000001</v>
      </c>
      <c r="F11" s="184">
        <v>0</v>
      </c>
      <c r="G11" s="184">
        <v>0</v>
      </c>
      <c r="H11" s="184">
        <v>0</v>
      </c>
      <c r="I11" s="184">
        <v>0</v>
      </c>
      <c r="J11" s="185">
        <v>0</v>
      </c>
      <c r="K11" s="184">
        <v>0</v>
      </c>
      <c r="L11" s="184">
        <v>0</v>
      </c>
      <c r="M11" s="184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5.9</v>
      </c>
      <c r="V11" s="126">
        <v>6.6</v>
      </c>
      <c r="W11" s="126">
        <v>0</v>
      </c>
      <c r="X11" s="27">
        <v>1</v>
      </c>
      <c r="Y11" s="27">
        <v>0</v>
      </c>
      <c r="Z11" s="27">
        <v>0</v>
      </c>
      <c r="AA11" s="27">
        <v>2.5</v>
      </c>
      <c r="AB11" s="126">
        <v>0</v>
      </c>
      <c r="AC11" s="126">
        <v>0</v>
      </c>
      <c r="AD11" s="27">
        <v>0.1</v>
      </c>
      <c r="AE11" s="126">
        <v>0</v>
      </c>
      <c r="AF11" s="126">
        <v>0.2</v>
      </c>
      <c r="AG11" s="126">
        <v>0</v>
      </c>
      <c r="AH11" s="56">
        <f t="shared" si="0"/>
        <v>34.400000000000006</v>
      </c>
      <c r="AI11" s="50">
        <f t="shared" si="1"/>
        <v>-81.294181620445897</v>
      </c>
      <c r="AJ11" s="51" t="s">
        <v>81</v>
      </c>
      <c r="AK11" s="27">
        <v>612</v>
      </c>
      <c r="AL11" s="28" t="s">
        <v>122</v>
      </c>
      <c r="AM11" s="28" t="s">
        <v>9</v>
      </c>
      <c r="AN11" s="27">
        <v>34.4</v>
      </c>
    </row>
    <row r="12" spans="1:40" ht="30">
      <c r="A12" s="47">
        <v>11</v>
      </c>
      <c r="B12" s="48" t="s">
        <v>10</v>
      </c>
      <c r="C12" s="183">
        <v>148.69999999999999</v>
      </c>
      <c r="D12" s="184">
        <v>16.100000000000001</v>
      </c>
      <c r="E12" s="184">
        <v>0</v>
      </c>
      <c r="F12" s="184">
        <v>0.3</v>
      </c>
      <c r="G12" s="184">
        <v>0</v>
      </c>
      <c r="H12" s="184">
        <v>0</v>
      </c>
      <c r="I12" s="184">
        <v>0</v>
      </c>
      <c r="J12" s="185">
        <v>0</v>
      </c>
      <c r="K12" s="184">
        <v>0</v>
      </c>
      <c r="L12" s="184">
        <v>0</v>
      </c>
      <c r="M12" s="184">
        <v>0</v>
      </c>
      <c r="N12" s="27">
        <v>1.3</v>
      </c>
      <c r="O12" s="27">
        <v>7.1</v>
      </c>
      <c r="P12" s="27">
        <v>1.8</v>
      </c>
      <c r="Q12" s="27">
        <v>0</v>
      </c>
      <c r="R12" s="27">
        <v>0</v>
      </c>
      <c r="S12" s="27">
        <v>0</v>
      </c>
      <c r="T12" s="27">
        <v>0</v>
      </c>
      <c r="U12" s="27">
        <v>0.3</v>
      </c>
      <c r="V12" s="126">
        <v>4.5999999999999996</v>
      </c>
      <c r="W12" s="126">
        <v>0</v>
      </c>
      <c r="X12" s="27">
        <v>0.3</v>
      </c>
      <c r="Y12" s="27">
        <v>0</v>
      </c>
      <c r="Z12" s="27">
        <v>0</v>
      </c>
      <c r="AA12" s="27">
        <v>0</v>
      </c>
      <c r="AB12" s="126">
        <v>0</v>
      </c>
      <c r="AC12" s="126">
        <v>0</v>
      </c>
      <c r="AD12" s="27">
        <v>0.7</v>
      </c>
      <c r="AE12" s="126">
        <v>0</v>
      </c>
      <c r="AF12" s="126">
        <v>0</v>
      </c>
      <c r="AG12" s="126">
        <v>0</v>
      </c>
      <c r="AH12" s="56">
        <f t="shared" si="0"/>
        <v>32.500000000000007</v>
      </c>
      <c r="AI12" s="50">
        <f t="shared" si="1"/>
        <v>-78.143913920645588</v>
      </c>
      <c r="AJ12" s="51" t="s">
        <v>81</v>
      </c>
      <c r="AK12" s="27">
        <v>621</v>
      </c>
      <c r="AL12" s="28" t="s">
        <v>122</v>
      </c>
      <c r="AM12" s="28" t="s">
        <v>10</v>
      </c>
      <c r="AN12" s="27">
        <v>32.5</v>
      </c>
    </row>
    <row r="13" spans="1:40" ht="30">
      <c r="A13" s="47">
        <v>12</v>
      </c>
      <c r="B13" s="48" t="s">
        <v>11</v>
      </c>
      <c r="C13" s="183">
        <v>135.6</v>
      </c>
      <c r="D13" s="184">
        <v>0</v>
      </c>
      <c r="E13" s="184">
        <v>0.5</v>
      </c>
      <c r="F13" s="184">
        <v>0</v>
      </c>
      <c r="G13" s="184">
        <v>0</v>
      </c>
      <c r="H13" s="184">
        <v>0.9</v>
      </c>
      <c r="I13" s="184">
        <v>0</v>
      </c>
      <c r="J13" s="185">
        <v>0</v>
      </c>
      <c r="K13" s="184">
        <v>0</v>
      </c>
      <c r="L13" s="184">
        <v>0</v>
      </c>
      <c r="M13" s="184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2.1</v>
      </c>
      <c r="V13" s="126">
        <v>0</v>
      </c>
      <c r="W13" s="126">
        <v>0</v>
      </c>
      <c r="X13" s="27">
        <v>0.8</v>
      </c>
      <c r="Y13" s="27">
        <v>16.2</v>
      </c>
      <c r="Z13" s="27">
        <v>0.9</v>
      </c>
      <c r="AA13" s="27">
        <v>0</v>
      </c>
      <c r="AB13" s="126">
        <v>0</v>
      </c>
      <c r="AC13" s="126">
        <v>0</v>
      </c>
      <c r="AD13" s="27">
        <v>4.0999999999999996</v>
      </c>
      <c r="AE13" s="126">
        <v>0.1</v>
      </c>
      <c r="AF13" s="126">
        <v>0</v>
      </c>
      <c r="AG13" s="126">
        <v>0</v>
      </c>
      <c r="AH13" s="56">
        <f t="shared" si="0"/>
        <v>25.6</v>
      </c>
      <c r="AI13" s="50">
        <f t="shared" si="1"/>
        <v>-81.120943952802349</v>
      </c>
      <c r="AJ13" s="51" t="s">
        <v>81</v>
      </c>
      <c r="AK13" s="27">
        <v>631</v>
      </c>
      <c r="AL13" s="28" t="s">
        <v>122</v>
      </c>
      <c r="AM13" s="28" t="s">
        <v>11</v>
      </c>
      <c r="AN13" s="27">
        <v>25.6</v>
      </c>
    </row>
    <row r="14" spans="1:40">
      <c r="A14" s="47">
        <v>13</v>
      </c>
      <c r="B14" s="48" t="s">
        <v>12</v>
      </c>
      <c r="C14" s="183">
        <v>174.8</v>
      </c>
      <c r="D14" s="184">
        <v>0.9</v>
      </c>
      <c r="E14" s="184">
        <v>0</v>
      </c>
      <c r="F14" s="184">
        <v>0.1</v>
      </c>
      <c r="G14" s="184">
        <v>0</v>
      </c>
      <c r="H14" s="184">
        <v>0</v>
      </c>
      <c r="I14" s="184">
        <v>0</v>
      </c>
      <c r="J14" s="185">
        <v>0.5</v>
      </c>
      <c r="K14" s="184">
        <v>0</v>
      </c>
      <c r="L14" s="184">
        <v>0</v>
      </c>
      <c r="M14" s="184">
        <v>0</v>
      </c>
      <c r="N14" s="27">
        <v>0.2</v>
      </c>
      <c r="O14" s="27">
        <v>3.8</v>
      </c>
      <c r="P14" s="27">
        <v>0</v>
      </c>
      <c r="Q14" s="27">
        <v>24.8</v>
      </c>
      <c r="R14" s="27">
        <v>0</v>
      </c>
      <c r="S14" s="27">
        <v>0</v>
      </c>
      <c r="T14" s="27">
        <v>1.1000000000000001</v>
      </c>
      <c r="U14" s="27">
        <v>1.2</v>
      </c>
      <c r="V14" s="126">
        <v>0.3</v>
      </c>
      <c r="W14" s="126">
        <v>0</v>
      </c>
      <c r="X14" s="27">
        <v>1.9</v>
      </c>
      <c r="Y14" s="27">
        <v>0</v>
      </c>
      <c r="Z14" s="27">
        <v>0</v>
      </c>
      <c r="AA14" s="27">
        <v>0</v>
      </c>
      <c r="AB14" s="126">
        <v>0</v>
      </c>
      <c r="AC14" s="126">
        <v>0</v>
      </c>
      <c r="AD14" s="27">
        <v>0</v>
      </c>
      <c r="AE14" s="126">
        <v>0</v>
      </c>
      <c r="AF14" s="126">
        <v>0.4</v>
      </c>
      <c r="AG14" s="126">
        <v>0</v>
      </c>
      <c r="AH14" s="56">
        <f t="shared" si="0"/>
        <v>35.199999999999996</v>
      </c>
      <c r="AI14" s="50">
        <f t="shared" si="1"/>
        <v>-79.862700228832949</v>
      </c>
      <c r="AJ14" s="51" t="s">
        <v>81</v>
      </c>
      <c r="AK14" s="27">
        <v>642</v>
      </c>
      <c r="AL14" s="28" t="s">
        <v>122</v>
      </c>
      <c r="AM14" s="28" t="s">
        <v>12</v>
      </c>
      <c r="AN14" s="27">
        <v>35.200000000000003</v>
      </c>
    </row>
    <row r="15" spans="1:40" ht="30">
      <c r="A15" s="47">
        <v>14</v>
      </c>
      <c r="B15" s="48" t="s">
        <v>13</v>
      </c>
      <c r="C15" s="183">
        <v>174.3</v>
      </c>
      <c r="D15" s="184">
        <v>0</v>
      </c>
      <c r="E15" s="184">
        <v>0</v>
      </c>
      <c r="F15" s="184">
        <v>0</v>
      </c>
      <c r="G15" s="184">
        <v>0</v>
      </c>
      <c r="H15" s="184">
        <v>0</v>
      </c>
      <c r="I15" s="184">
        <v>0</v>
      </c>
      <c r="J15" s="185">
        <v>0</v>
      </c>
      <c r="K15" s="184">
        <v>0</v>
      </c>
      <c r="L15" s="184">
        <v>0</v>
      </c>
      <c r="M15" s="184">
        <v>0</v>
      </c>
      <c r="N15" s="27">
        <v>0</v>
      </c>
      <c r="O15" s="27">
        <v>7.2</v>
      </c>
      <c r="P15" s="27">
        <v>0</v>
      </c>
      <c r="Q15" s="27">
        <v>1.1000000000000001</v>
      </c>
      <c r="R15" s="27">
        <v>0</v>
      </c>
      <c r="S15" s="27">
        <v>0</v>
      </c>
      <c r="T15" s="27">
        <v>0</v>
      </c>
      <c r="U15" s="27">
        <v>6.4</v>
      </c>
      <c r="V15" s="126">
        <v>0</v>
      </c>
      <c r="W15" s="126">
        <v>0</v>
      </c>
      <c r="X15" s="27">
        <v>4.4000000000000004</v>
      </c>
      <c r="Y15" s="27">
        <v>0.6</v>
      </c>
      <c r="Z15" s="27">
        <v>4.7</v>
      </c>
      <c r="AA15" s="27">
        <v>0</v>
      </c>
      <c r="AB15" s="126">
        <v>0</v>
      </c>
      <c r="AC15" s="126">
        <v>0</v>
      </c>
      <c r="AD15" s="27">
        <v>0.6</v>
      </c>
      <c r="AE15" s="126">
        <v>0</v>
      </c>
      <c r="AF15" s="126">
        <v>2.6</v>
      </c>
      <c r="AG15" s="126">
        <v>0</v>
      </c>
      <c r="AH15" s="56">
        <f t="shared" si="0"/>
        <v>27.600000000000005</v>
      </c>
      <c r="AI15" s="50">
        <f t="shared" si="1"/>
        <v>-84.165232358003436</v>
      </c>
      <c r="AJ15" s="51" t="s">
        <v>73</v>
      </c>
      <c r="AK15" s="27">
        <v>643</v>
      </c>
      <c r="AL15" s="28" t="s">
        <v>122</v>
      </c>
      <c r="AM15" s="28" t="s">
        <v>13</v>
      </c>
      <c r="AN15" s="27">
        <v>27.6</v>
      </c>
    </row>
    <row r="16" spans="1:40">
      <c r="A16" s="47">
        <v>15</v>
      </c>
      <c r="B16" s="48" t="s">
        <v>14</v>
      </c>
      <c r="C16" s="183">
        <v>160.6</v>
      </c>
      <c r="D16" s="184">
        <v>0</v>
      </c>
      <c r="E16" s="184">
        <v>0.1</v>
      </c>
      <c r="F16" s="184">
        <v>0</v>
      </c>
      <c r="G16" s="184">
        <v>0</v>
      </c>
      <c r="H16" s="184">
        <v>0</v>
      </c>
      <c r="I16" s="184">
        <v>0</v>
      </c>
      <c r="J16" s="185">
        <v>0</v>
      </c>
      <c r="K16" s="184">
        <v>0</v>
      </c>
      <c r="L16" s="184">
        <v>0</v>
      </c>
      <c r="M16" s="184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0.3</v>
      </c>
      <c r="U16" s="27">
        <v>21.3</v>
      </c>
      <c r="V16" s="126">
        <v>3.1</v>
      </c>
      <c r="W16" s="126">
        <v>0.1</v>
      </c>
      <c r="X16" s="27">
        <v>4.3</v>
      </c>
      <c r="Y16" s="27">
        <v>3.5</v>
      </c>
      <c r="Z16" s="27">
        <v>48.8</v>
      </c>
      <c r="AA16" s="27">
        <v>0</v>
      </c>
      <c r="AB16" s="126">
        <v>0</v>
      </c>
      <c r="AC16" s="126">
        <v>0</v>
      </c>
      <c r="AD16" s="27">
        <v>4.3</v>
      </c>
      <c r="AE16" s="126">
        <v>0.1</v>
      </c>
      <c r="AF16" s="126">
        <v>0</v>
      </c>
      <c r="AG16" s="126">
        <v>0</v>
      </c>
      <c r="AH16" s="56">
        <f t="shared" si="0"/>
        <v>85.899999999999991</v>
      </c>
      <c r="AI16" s="50">
        <f t="shared" si="1"/>
        <v>-46.513075965130767</v>
      </c>
      <c r="AJ16" s="51" t="s">
        <v>73</v>
      </c>
      <c r="AK16" s="27">
        <v>638</v>
      </c>
      <c r="AL16" s="28" t="s">
        <v>122</v>
      </c>
      <c r="AM16" s="28" t="s">
        <v>14</v>
      </c>
      <c r="AN16" s="27">
        <v>85.9</v>
      </c>
    </row>
    <row r="17" spans="1:40" ht="15" customHeight="1">
      <c r="A17" s="47">
        <v>16</v>
      </c>
      <c r="B17" s="48" t="s">
        <v>15</v>
      </c>
      <c r="C17" s="183">
        <v>176.1</v>
      </c>
      <c r="D17" s="184">
        <v>6.9</v>
      </c>
      <c r="E17" s="184">
        <v>0.2</v>
      </c>
      <c r="F17" s="184">
        <v>0</v>
      </c>
      <c r="G17" s="184">
        <v>0</v>
      </c>
      <c r="H17" s="184">
        <v>0</v>
      </c>
      <c r="I17" s="184">
        <v>0.1</v>
      </c>
      <c r="J17" s="185">
        <v>0</v>
      </c>
      <c r="K17" s="184">
        <v>0</v>
      </c>
      <c r="L17" s="184">
        <v>0</v>
      </c>
      <c r="M17" s="184">
        <v>0</v>
      </c>
      <c r="N17" s="27">
        <v>0</v>
      </c>
      <c r="O17" s="27">
        <v>0</v>
      </c>
      <c r="P17" s="27">
        <v>0</v>
      </c>
      <c r="Q17" s="27">
        <v>2.2999999999999998</v>
      </c>
      <c r="R17" s="27">
        <v>0.1</v>
      </c>
      <c r="S17" s="27">
        <v>0</v>
      </c>
      <c r="T17" s="27">
        <v>0</v>
      </c>
      <c r="U17" s="27">
        <v>5.5</v>
      </c>
      <c r="V17" s="126">
        <v>0.4</v>
      </c>
      <c r="W17" s="126">
        <v>0</v>
      </c>
      <c r="X17" s="27">
        <v>2.1</v>
      </c>
      <c r="Y17" s="27">
        <v>0</v>
      </c>
      <c r="Z17" s="27">
        <v>0</v>
      </c>
      <c r="AA17" s="27">
        <v>0</v>
      </c>
      <c r="AB17" s="126">
        <v>0</v>
      </c>
      <c r="AC17" s="126">
        <v>0</v>
      </c>
      <c r="AD17" s="27">
        <v>0.5</v>
      </c>
      <c r="AE17" s="126">
        <v>0</v>
      </c>
      <c r="AF17" s="126">
        <v>0</v>
      </c>
      <c r="AG17" s="126">
        <v>0</v>
      </c>
      <c r="AH17" s="56">
        <f t="shared" si="0"/>
        <v>18.100000000000001</v>
      </c>
      <c r="AI17" s="50">
        <f t="shared" si="1"/>
        <v>-89.721749006246455</v>
      </c>
      <c r="AJ17" s="51" t="s">
        <v>81</v>
      </c>
      <c r="AK17" s="27">
        <v>608</v>
      </c>
      <c r="AL17" s="28" t="s">
        <v>122</v>
      </c>
      <c r="AM17" s="28" t="s">
        <v>15</v>
      </c>
      <c r="AN17" s="27">
        <v>18.100000000000001</v>
      </c>
    </row>
    <row r="18" spans="1:40" ht="15" customHeight="1">
      <c r="A18" s="47">
        <v>17</v>
      </c>
      <c r="B18" s="182" t="s">
        <v>16</v>
      </c>
      <c r="C18" s="183">
        <v>133.30000000000001</v>
      </c>
      <c r="D18" s="184">
        <v>0.5</v>
      </c>
      <c r="E18" s="184">
        <v>0</v>
      </c>
      <c r="F18" s="184">
        <v>0</v>
      </c>
      <c r="G18" s="184">
        <v>0</v>
      </c>
      <c r="H18" s="184">
        <v>0</v>
      </c>
      <c r="I18" s="184">
        <v>0</v>
      </c>
      <c r="J18" s="185">
        <v>0.5</v>
      </c>
      <c r="K18" s="184">
        <v>0</v>
      </c>
      <c r="L18" s="184">
        <v>0</v>
      </c>
      <c r="M18" s="184">
        <v>0</v>
      </c>
      <c r="N18" s="27">
        <v>0</v>
      </c>
      <c r="O18" s="27">
        <v>0.4</v>
      </c>
      <c r="P18" s="27">
        <v>0</v>
      </c>
      <c r="Q18" s="27">
        <v>0</v>
      </c>
      <c r="R18" s="27">
        <v>0.1</v>
      </c>
      <c r="S18" s="27">
        <v>0</v>
      </c>
      <c r="T18" s="27">
        <v>0</v>
      </c>
      <c r="U18" s="27">
        <v>3.2</v>
      </c>
      <c r="V18" s="126">
        <v>12.6</v>
      </c>
      <c r="W18" s="126">
        <v>0</v>
      </c>
      <c r="X18" s="27">
        <v>0.6</v>
      </c>
      <c r="Y18" s="27">
        <v>0</v>
      </c>
      <c r="Z18" s="27">
        <v>0</v>
      </c>
      <c r="AA18" s="27">
        <v>0</v>
      </c>
      <c r="AB18" s="126">
        <v>0</v>
      </c>
      <c r="AC18" s="126">
        <v>0</v>
      </c>
      <c r="AD18" s="27">
        <v>5.6</v>
      </c>
      <c r="AE18" s="126">
        <v>0</v>
      </c>
      <c r="AF18" s="126">
        <v>0.1</v>
      </c>
      <c r="AG18" s="126">
        <v>0</v>
      </c>
      <c r="AH18" s="56">
        <f t="shared" si="0"/>
        <v>23.6</v>
      </c>
      <c r="AI18" s="50">
        <f t="shared" si="1"/>
        <v>-82.295573893473374</v>
      </c>
      <c r="AJ18" s="51" t="s">
        <v>81</v>
      </c>
      <c r="AK18" s="27">
        <v>601</v>
      </c>
      <c r="AL18" s="28" t="s">
        <v>122</v>
      </c>
      <c r="AM18" s="28" t="s">
        <v>16</v>
      </c>
      <c r="AN18" s="27">
        <v>23.6</v>
      </c>
    </row>
    <row r="19" spans="1:40">
      <c r="A19" s="47">
        <v>18</v>
      </c>
      <c r="B19" s="48" t="s">
        <v>17</v>
      </c>
      <c r="C19" s="183">
        <v>167.2</v>
      </c>
      <c r="D19" s="184">
        <v>0.1</v>
      </c>
      <c r="E19" s="184">
        <v>16.2</v>
      </c>
      <c r="F19" s="184">
        <v>0.1</v>
      </c>
      <c r="G19" s="184">
        <v>0</v>
      </c>
      <c r="H19" s="184">
        <v>0.1</v>
      </c>
      <c r="I19" s="184">
        <v>0</v>
      </c>
      <c r="J19" s="185">
        <v>2.7</v>
      </c>
      <c r="K19" s="184">
        <v>0</v>
      </c>
      <c r="L19" s="184">
        <v>0</v>
      </c>
      <c r="M19" s="184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9.8000000000000007</v>
      </c>
      <c r="V19" s="126">
        <v>0</v>
      </c>
      <c r="W19" s="126">
        <v>0.1</v>
      </c>
      <c r="X19" s="27">
        <v>2.4</v>
      </c>
      <c r="Y19" s="27">
        <v>0.9</v>
      </c>
      <c r="Z19" s="27">
        <v>2.6</v>
      </c>
      <c r="AA19" s="27">
        <v>0</v>
      </c>
      <c r="AB19" s="126">
        <v>0</v>
      </c>
      <c r="AC19" s="126">
        <v>4.5</v>
      </c>
      <c r="AD19" s="27">
        <v>0.3</v>
      </c>
      <c r="AE19" s="126">
        <v>1.4</v>
      </c>
      <c r="AF19" s="126">
        <v>0</v>
      </c>
      <c r="AG19" s="126">
        <v>0</v>
      </c>
      <c r="AH19" s="56">
        <f t="shared" si="0"/>
        <v>41.2</v>
      </c>
      <c r="AI19" s="50">
        <f t="shared" si="1"/>
        <v>-75.358851674641144</v>
      </c>
      <c r="AJ19" s="51" t="s">
        <v>57</v>
      </c>
      <c r="AK19" s="27">
        <v>648</v>
      </c>
      <c r="AL19" s="28" t="s">
        <v>122</v>
      </c>
      <c r="AM19" s="28" t="s">
        <v>17</v>
      </c>
      <c r="AN19" s="27">
        <v>41.2</v>
      </c>
    </row>
    <row r="20" spans="1:40">
      <c r="A20" s="47">
        <v>19</v>
      </c>
      <c r="B20" s="48" t="s">
        <v>18</v>
      </c>
      <c r="C20" s="183">
        <v>171.8</v>
      </c>
      <c r="D20" s="184">
        <v>0</v>
      </c>
      <c r="E20" s="184">
        <v>2.5</v>
      </c>
      <c r="F20" s="184">
        <v>0</v>
      </c>
      <c r="G20" s="184">
        <v>0</v>
      </c>
      <c r="H20" s="184">
        <v>0</v>
      </c>
      <c r="I20" s="184">
        <v>0</v>
      </c>
      <c r="J20" s="185">
        <v>0.5</v>
      </c>
      <c r="K20" s="184">
        <v>0</v>
      </c>
      <c r="L20" s="184">
        <v>0</v>
      </c>
      <c r="M20" s="184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0.4</v>
      </c>
      <c r="S20" s="27">
        <v>0</v>
      </c>
      <c r="T20" s="27">
        <v>0</v>
      </c>
      <c r="U20" s="27">
        <v>4</v>
      </c>
      <c r="V20" s="126">
        <v>0</v>
      </c>
      <c r="W20" s="126">
        <v>0</v>
      </c>
      <c r="X20" s="27">
        <v>5.2</v>
      </c>
      <c r="Y20" s="27">
        <v>0</v>
      </c>
      <c r="Z20" s="27">
        <v>0.1</v>
      </c>
      <c r="AA20" s="27">
        <v>0</v>
      </c>
      <c r="AB20" s="126">
        <v>0</v>
      </c>
      <c r="AC20" s="126">
        <v>0.7</v>
      </c>
      <c r="AD20" s="27">
        <v>0.9</v>
      </c>
      <c r="AE20" s="126">
        <v>0</v>
      </c>
      <c r="AF20" s="126">
        <v>0.1</v>
      </c>
      <c r="AG20" s="126">
        <v>0</v>
      </c>
      <c r="AH20" s="56">
        <f t="shared" si="0"/>
        <v>14.4</v>
      </c>
      <c r="AI20" s="50">
        <f t="shared" si="1"/>
        <v>-91.618160651920846</v>
      </c>
      <c r="AJ20" s="51" t="s">
        <v>73</v>
      </c>
      <c r="AK20" s="27">
        <v>649</v>
      </c>
      <c r="AL20" s="28" t="s">
        <v>122</v>
      </c>
      <c r="AM20" s="28" t="s">
        <v>18</v>
      </c>
      <c r="AN20" s="27">
        <v>14.4</v>
      </c>
    </row>
    <row r="21" spans="1:40" ht="30">
      <c r="A21" s="47">
        <v>20</v>
      </c>
      <c r="B21" s="48" t="s">
        <v>19</v>
      </c>
      <c r="C21" s="183">
        <v>172</v>
      </c>
      <c r="D21" s="184">
        <v>14.5</v>
      </c>
      <c r="E21" s="184">
        <v>0</v>
      </c>
      <c r="F21" s="184">
        <v>0</v>
      </c>
      <c r="G21" s="184">
        <v>0</v>
      </c>
      <c r="H21" s="184">
        <v>0</v>
      </c>
      <c r="I21" s="184">
        <v>0</v>
      </c>
      <c r="J21" s="185">
        <v>0</v>
      </c>
      <c r="K21" s="184">
        <v>0</v>
      </c>
      <c r="L21" s="184">
        <v>0</v>
      </c>
      <c r="M21" s="184">
        <v>0</v>
      </c>
      <c r="N21" s="27">
        <v>1.5</v>
      </c>
      <c r="O21" s="27">
        <v>0</v>
      </c>
      <c r="P21" s="27">
        <v>0</v>
      </c>
      <c r="Q21" s="27">
        <v>0</v>
      </c>
      <c r="R21" s="27">
        <v>26.7</v>
      </c>
      <c r="S21" s="27">
        <v>0</v>
      </c>
      <c r="T21" s="27">
        <v>0</v>
      </c>
      <c r="U21" s="27">
        <v>21.4</v>
      </c>
      <c r="V21" s="126">
        <v>0.1</v>
      </c>
      <c r="W21" s="126">
        <v>0</v>
      </c>
      <c r="X21" s="27">
        <v>0.3</v>
      </c>
      <c r="Y21" s="27">
        <v>0</v>
      </c>
      <c r="Z21" s="27">
        <v>0</v>
      </c>
      <c r="AA21" s="27">
        <v>0</v>
      </c>
      <c r="AB21" s="126">
        <v>0</v>
      </c>
      <c r="AC21" s="126">
        <v>0</v>
      </c>
      <c r="AD21" s="27">
        <v>0.5</v>
      </c>
      <c r="AE21" s="126">
        <v>22.7</v>
      </c>
      <c r="AF21" s="126">
        <v>0</v>
      </c>
      <c r="AG21" s="126">
        <v>0</v>
      </c>
      <c r="AH21" s="56">
        <f t="shared" si="0"/>
        <v>87.699999999999989</v>
      </c>
      <c r="AI21" s="50">
        <f t="shared" si="1"/>
        <v>-49.011627906976749</v>
      </c>
      <c r="AJ21" s="51" t="s">
        <v>81</v>
      </c>
      <c r="AK21" s="27">
        <v>606</v>
      </c>
      <c r="AL21" s="28" t="s">
        <v>122</v>
      </c>
      <c r="AM21" s="28" t="s">
        <v>76</v>
      </c>
      <c r="AN21" s="27">
        <v>87.7</v>
      </c>
    </row>
    <row r="22" spans="1:40" ht="30">
      <c r="A22" s="47">
        <v>21</v>
      </c>
      <c r="B22" s="48" t="s">
        <v>20</v>
      </c>
      <c r="C22" s="183">
        <v>167.8</v>
      </c>
      <c r="D22" s="184">
        <v>1</v>
      </c>
      <c r="E22" s="184">
        <v>0</v>
      </c>
      <c r="F22" s="184">
        <v>1.2</v>
      </c>
      <c r="G22" s="184">
        <v>0</v>
      </c>
      <c r="H22" s="184">
        <v>0</v>
      </c>
      <c r="I22" s="184">
        <v>0</v>
      </c>
      <c r="J22" s="185">
        <v>0</v>
      </c>
      <c r="K22" s="184">
        <v>0</v>
      </c>
      <c r="L22" s="184">
        <v>0</v>
      </c>
      <c r="M22" s="184">
        <v>0</v>
      </c>
      <c r="N22" s="27">
        <v>0</v>
      </c>
      <c r="O22" s="27">
        <v>6.6</v>
      </c>
      <c r="P22" s="27">
        <v>0</v>
      </c>
      <c r="Q22" s="27">
        <v>5.9</v>
      </c>
      <c r="R22" s="27">
        <v>0</v>
      </c>
      <c r="S22" s="27">
        <v>0</v>
      </c>
      <c r="T22" s="27">
        <v>0.3</v>
      </c>
      <c r="U22" s="27">
        <v>0.3</v>
      </c>
      <c r="V22" s="126">
        <v>4.3</v>
      </c>
      <c r="W22" s="126">
        <v>0</v>
      </c>
      <c r="X22" s="27">
        <v>3.8</v>
      </c>
      <c r="Y22" s="27">
        <v>0.1</v>
      </c>
      <c r="Z22" s="27">
        <v>0.2</v>
      </c>
      <c r="AA22" s="27">
        <v>1.5</v>
      </c>
      <c r="AB22" s="126">
        <v>0</v>
      </c>
      <c r="AC22" s="126">
        <v>2.8</v>
      </c>
      <c r="AD22" s="27">
        <v>18.5</v>
      </c>
      <c r="AE22" s="126">
        <v>0</v>
      </c>
      <c r="AF22" s="126">
        <v>0</v>
      </c>
      <c r="AG22" s="126">
        <v>0</v>
      </c>
      <c r="AH22" s="56">
        <f t="shared" si="0"/>
        <v>46.5</v>
      </c>
      <c r="AI22" s="50">
        <f t="shared" si="1"/>
        <v>-72.288438617401667</v>
      </c>
      <c r="AJ22" s="51" t="s">
        <v>73</v>
      </c>
      <c r="AK22" s="27">
        <v>620</v>
      </c>
      <c r="AL22" s="28" t="s">
        <v>122</v>
      </c>
      <c r="AM22" s="28" t="s">
        <v>20</v>
      </c>
      <c r="AN22" s="27">
        <v>46.5</v>
      </c>
    </row>
    <row r="23" spans="1:40">
      <c r="A23" s="47">
        <v>22</v>
      </c>
      <c r="B23" s="48" t="s">
        <v>21</v>
      </c>
      <c r="C23" s="183">
        <v>137.1</v>
      </c>
      <c r="D23" s="184">
        <v>8.4</v>
      </c>
      <c r="E23" s="184">
        <v>14.1</v>
      </c>
      <c r="F23" s="184">
        <v>0</v>
      </c>
      <c r="G23" s="184">
        <v>0</v>
      </c>
      <c r="H23" s="184">
        <v>14.1</v>
      </c>
      <c r="I23" s="184">
        <v>4.3</v>
      </c>
      <c r="J23" s="185">
        <v>0</v>
      </c>
      <c r="K23" s="184">
        <v>0</v>
      </c>
      <c r="L23" s="184">
        <v>0</v>
      </c>
      <c r="M23" s="184">
        <v>0</v>
      </c>
      <c r="N23" s="27">
        <v>0</v>
      </c>
      <c r="O23" s="27">
        <v>0</v>
      </c>
      <c r="P23" s="27">
        <v>0</v>
      </c>
      <c r="Q23" s="27">
        <v>3.4</v>
      </c>
      <c r="R23" s="27">
        <v>0</v>
      </c>
      <c r="S23" s="27">
        <v>0</v>
      </c>
      <c r="T23" s="27">
        <v>4.5</v>
      </c>
      <c r="U23" s="27">
        <v>4.9000000000000004</v>
      </c>
      <c r="V23" s="126">
        <v>0</v>
      </c>
      <c r="W23" s="126">
        <v>0</v>
      </c>
      <c r="X23" s="27">
        <v>0.6</v>
      </c>
      <c r="Y23" s="27">
        <v>17</v>
      </c>
      <c r="Z23" s="27">
        <v>4.2</v>
      </c>
      <c r="AA23" s="27">
        <v>0</v>
      </c>
      <c r="AB23" s="126">
        <v>0</v>
      </c>
      <c r="AC23" s="126">
        <v>0</v>
      </c>
      <c r="AD23" s="27">
        <v>2.1</v>
      </c>
      <c r="AE23" s="126">
        <v>0</v>
      </c>
      <c r="AF23" s="126">
        <v>0</v>
      </c>
      <c r="AG23" s="126">
        <v>3.2</v>
      </c>
      <c r="AH23" s="56">
        <f t="shared" si="0"/>
        <v>80.8</v>
      </c>
      <c r="AI23" s="50">
        <f t="shared" si="1"/>
        <v>-41.064916119620712</v>
      </c>
      <c r="AJ23" s="51" t="s">
        <v>81</v>
      </c>
      <c r="AK23" s="27">
        <v>636</v>
      </c>
      <c r="AL23" s="28" t="s">
        <v>122</v>
      </c>
      <c r="AM23" s="28" t="s">
        <v>21</v>
      </c>
      <c r="AN23" s="27">
        <v>80.8</v>
      </c>
    </row>
    <row r="24" spans="1:40" ht="30">
      <c r="A24" s="47">
        <v>23</v>
      </c>
      <c r="B24" s="48" t="s">
        <v>22</v>
      </c>
      <c r="C24" s="183">
        <v>174.6</v>
      </c>
      <c r="D24" s="184">
        <v>0</v>
      </c>
      <c r="E24" s="184">
        <v>0.2</v>
      </c>
      <c r="F24" s="184">
        <v>0.1</v>
      </c>
      <c r="G24" s="184">
        <v>0</v>
      </c>
      <c r="H24" s="184">
        <v>0</v>
      </c>
      <c r="I24" s="184">
        <v>0</v>
      </c>
      <c r="J24" s="185">
        <v>0.1</v>
      </c>
      <c r="K24" s="184">
        <v>0</v>
      </c>
      <c r="L24" s="184">
        <v>0</v>
      </c>
      <c r="M24" s="184">
        <v>0</v>
      </c>
      <c r="N24" s="27">
        <v>0</v>
      </c>
      <c r="O24" s="27">
        <v>0</v>
      </c>
      <c r="P24" s="27">
        <v>9.6999999999999993</v>
      </c>
      <c r="Q24" s="27">
        <v>0</v>
      </c>
      <c r="R24" s="27">
        <v>0</v>
      </c>
      <c r="S24" s="27">
        <v>0</v>
      </c>
      <c r="T24" s="27">
        <v>0.3</v>
      </c>
      <c r="U24" s="27">
        <v>5.7</v>
      </c>
      <c r="V24" s="126">
        <v>0</v>
      </c>
      <c r="W24" s="126">
        <v>0</v>
      </c>
      <c r="X24" s="27">
        <v>7.8</v>
      </c>
      <c r="Y24" s="27">
        <v>12.7</v>
      </c>
      <c r="Z24" s="27">
        <v>3.2</v>
      </c>
      <c r="AA24" s="27">
        <v>0</v>
      </c>
      <c r="AB24" s="126">
        <v>0</v>
      </c>
      <c r="AC24" s="126">
        <v>0</v>
      </c>
      <c r="AD24" s="27">
        <v>2.7</v>
      </c>
      <c r="AE24" s="126">
        <v>0</v>
      </c>
      <c r="AF24" s="126">
        <v>0</v>
      </c>
      <c r="AG24" s="126">
        <v>0</v>
      </c>
      <c r="AH24" s="56">
        <f t="shared" si="0"/>
        <v>42.500000000000007</v>
      </c>
      <c r="AI24" s="50">
        <f t="shared" si="1"/>
        <v>-75.658648339060704</v>
      </c>
      <c r="AJ24" s="51" t="s">
        <v>73</v>
      </c>
      <c r="AK24" s="27">
        <v>650</v>
      </c>
      <c r="AL24" s="28" t="s">
        <v>122</v>
      </c>
      <c r="AM24" s="28" t="s">
        <v>22</v>
      </c>
      <c r="AN24" s="27">
        <v>42.5</v>
      </c>
    </row>
    <row r="25" spans="1:40" ht="15" customHeight="1">
      <c r="A25" s="47">
        <v>24</v>
      </c>
      <c r="B25" s="48" t="s">
        <v>23</v>
      </c>
      <c r="C25" s="183">
        <v>175.2</v>
      </c>
      <c r="D25" s="184">
        <v>0</v>
      </c>
      <c r="E25" s="184">
        <v>1.6</v>
      </c>
      <c r="F25" s="184">
        <v>0</v>
      </c>
      <c r="G25" s="184">
        <v>0</v>
      </c>
      <c r="H25" s="184">
        <v>0</v>
      </c>
      <c r="I25" s="184">
        <v>0</v>
      </c>
      <c r="J25" s="185">
        <v>0</v>
      </c>
      <c r="K25" s="184">
        <v>0</v>
      </c>
      <c r="L25" s="184">
        <v>0</v>
      </c>
      <c r="M25" s="184">
        <v>0</v>
      </c>
      <c r="N25" s="27">
        <v>0.4</v>
      </c>
      <c r="O25" s="27">
        <v>0</v>
      </c>
      <c r="P25" s="27">
        <v>1.4</v>
      </c>
      <c r="Q25" s="27">
        <v>7.4</v>
      </c>
      <c r="R25" s="27">
        <v>0</v>
      </c>
      <c r="S25" s="27">
        <v>0</v>
      </c>
      <c r="T25" s="27">
        <v>0.5</v>
      </c>
      <c r="U25" s="27">
        <v>22.7</v>
      </c>
      <c r="V25" s="126">
        <v>0.1</v>
      </c>
      <c r="W25" s="126">
        <v>0</v>
      </c>
      <c r="X25" s="27">
        <v>2.9</v>
      </c>
      <c r="Y25" s="27">
        <v>5.8</v>
      </c>
      <c r="Z25" s="27">
        <v>36</v>
      </c>
      <c r="AA25" s="27">
        <v>0</v>
      </c>
      <c r="AB25" s="126">
        <v>0.1</v>
      </c>
      <c r="AC25" s="126">
        <v>0</v>
      </c>
      <c r="AD25" s="27">
        <v>2.8</v>
      </c>
      <c r="AE25" s="126">
        <v>0.4</v>
      </c>
      <c r="AF25" s="126">
        <v>0.2</v>
      </c>
      <c r="AG25" s="126">
        <v>0.1</v>
      </c>
      <c r="AH25" s="56">
        <f t="shared" si="0"/>
        <v>82.399999999999991</v>
      </c>
      <c r="AI25" s="50">
        <f t="shared" si="1"/>
        <v>-52.968036529680369</v>
      </c>
      <c r="AJ25" s="51" t="s">
        <v>73</v>
      </c>
      <c r="AK25" s="27">
        <v>637</v>
      </c>
      <c r="AL25" s="28" t="s">
        <v>122</v>
      </c>
      <c r="AM25" s="28" t="s">
        <v>23</v>
      </c>
      <c r="AN25" s="27">
        <v>82.4</v>
      </c>
    </row>
    <row r="26" spans="1:40" ht="30">
      <c r="A26" s="47">
        <v>25</v>
      </c>
      <c r="B26" s="48" t="s">
        <v>24</v>
      </c>
      <c r="C26" s="183">
        <v>207</v>
      </c>
      <c r="D26" s="184">
        <v>0</v>
      </c>
      <c r="E26" s="184">
        <v>12.2</v>
      </c>
      <c r="F26" s="184">
        <v>0.1</v>
      </c>
      <c r="G26" s="184">
        <v>0</v>
      </c>
      <c r="H26" s="184">
        <v>0</v>
      </c>
      <c r="I26" s="184">
        <v>0</v>
      </c>
      <c r="J26" s="185">
        <v>0</v>
      </c>
      <c r="K26" s="184">
        <v>0</v>
      </c>
      <c r="L26" s="184">
        <v>0</v>
      </c>
      <c r="M26" s="184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15.5</v>
      </c>
      <c r="V26" s="126">
        <v>0</v>
      </c>
      <c r="W26" s="126">
        <v>0</v>
      </c>
      <c r="X26" s="27">
        <v>3.5</v>
      </c>
      <c r="Y26" s="27">
        <v>0.6</v>
      </c>
      <c r="Z26" s="27">
        <v>32.200000000000003</v>
      </c>
      <c r="AA26" s="27">
        <v>0</v>
      </c>
      <c r="AB26" s="126">
        <v>0</v>
      </c>
      <c r="AC26" s="126">
        <v>0.3</v>
      </c>
      <c r="AD26" s="27">
        <v>0.7</v>
      </c>
      <c r="AE26" s="126">
        <v>0</v>
      </c>
      <c r="AF26" s="126">
        <v>0</v>
      </c>
      <c r="AG26" s="126">
        <v>0</v>
      </c>
      <c r="AH26" s="56">
        <f t="shared" si="0"/>
        <v>65.099999999999994</v>
      </c>
      <c r="AI26" s="50">
        <f t="shared" si="1"/>
        <v>-68.550724637681157</v>
      </c>
      <c r="AJ26" s="51" t="s">
        <v>73</v>
      </c>
      <c r="AK26" s="27">
        <v>647</v>
      </c>
      <c r="AL26" s="28" t="s">
        <v>122</v>
      </c>
      <c r="AM26" s="28" t="s">
        <v>24</v>
      </c>
      <c r="AN26" s="27">
        <v>65.099999999999994</v>
      </c>
    </row>
    <row r="27" spans="1:40" ht="30">
      <c r="A27" s="47">
        <v>26</v>
      </c>
      <c r="B27" s="48" t="s">
        <v>25</v>
      </c>
      <c r="C27" s="183">
        <v>169.1</v>
      </c>
      <c r="D27" s="184">
        <v>0</v>
      </c>
      <c r="E27" s="184">
        <v>4.2</v>
      </c>
      <c r="F27" s="184">
        <v>0</v>
      </c>
      <c r="G27" s="184">
        <v>0</v>
      </c>
      <c r="H27" s="184">
        <v>2.1</v>
      </c>
      <c r="I27" s="184">
        <v>0</v>
      </c>
      <c r="J27" s="185">
        <v>0</v>
      </c>
      <c r="K27" s="184">
        <v>0</v>
      </c>
      <c r="L27" s="184">
        <v>0</v>
      </c>
      <c r="M27" s="184">
        <v>0</v>
      </c>
      <c r="N27" s="27">
        <v>0</v>
      </c>
      <c r="O27" s="27">
        <v>0</v>
      </c>
      <c r="P27" s="27">
        <v>0</v>
      </c>
      <c r="Q27" s="27">
        <v>16</v>
      </c>
      <c r="R27" s="27">
        <v>0</v>
      </c>
      <c r="S27" s="27">
        <v>0</v>
      </c>
      <c r="T27" s="27">
        <v>0</v>
      </c>
      <c r="U27" s="27">
        <v>0.9</v>
      </c>
      <c r="V27" s="126">
        <v>0</v>
      </c>
      <c r="W27" s="126">
        <v>0</v>
      </c>
      <c r="X27" s="27">
        <v>1.1000000000000001</v>
      </c>
      <c r="Y27" s="27">
        <v>0.4</v>
      </c>
      <c r="Z27" s="27">
        <v>0</v>
      </c>
      <c r="AA27" s="27">
        <v>0</v>
      </c>
      <c r="AB27" s="126">
        <v>0</v>
      </c>
      <c r="AC27" s="126">
        <v>0</v>
      </c>
      <c r="AD27" s="27">
        <v>0</v>
      </c>
      <c r="AE27" s="126">
        <v>0</v>
      </c>
      <c r="AF27" s="126">
        <v>0</v>
      </c>
      <c r="AG27" s="126">
        <v>0</v>
      </c>
      <c r="AH27" s="56">
        <f t="shared" si="0"/>
        <v>24.7</v>
      </c>
      <c r="AI27" s="50">
        <f t="shared" si="1"/>
        <v>-85.393258426966298</v>
      </c>
      <c r="AJ27" s="51" t="s">
        <v>81</v>
      </c>
      <c r="AK27" s="27">
        <v>633</v>
      </c>
      <c r="AL27" s="28" t="s">
        <v>122</v>
      </c>
      <c r="AM27" s="28" t="s">
        <v>25</v>
      </c>
      <c r="AN27" s="27">
        <v>24.7</v>
      </c>
    </row>
    <row r="28" spans="1:40">
      <c r="A28" s="47">
        <v>27</v>
      </c>
      <c r="B28" s="48" t="s">
        <v>26</v>
      </c>
      <c r="C28" s="183">
        <v>138.1</v>
      </c>
      <c r="D28" s="184">
        <v>0</v>
      </c>
      <c r="E28" s="184">
        <v>0.2</v>
      </c>
      <c r="F28" s="184">
        <v>0</v>
      </c>
      <c r="G28" s="184">
        <v>0</v>
      </c>
      <c r="H28" s="184">
        <v>0</v>
      </c>
      <c r="I28" s="184">
        <v>0</v>
      </c>
      <c r="J28" s="185">
        <v>0</v>
      </c>
      <c r="K28" s="184">
        <v>0</v>
      </c>
      <c r="L28" s="184">
        <v>0</v>
      </c>
      <c r="M28" s="184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5</v>
      </c>
      <c r="V28" s="126">
        <v>0</v>
      </c>
      <c r="W28" s="126">
        <v>0</v>
      </c>
      <c r="X28" s="27">
        <v>1.1000000000000001</v>
      </c>
      <c r="Y28" s="27">
        <v>20.399999999999999</v>
      </c>
      <c r="Z28" s="27">
        <v>0</v>
      </c>
      <c r="AA28" s="27">
        <v>0</v>
      </c>
      <c r="AB28" s="126">
        <v>0</v>
      </c>
      <c r="AC28" s="126">
        <v>0</v>
      </c>
      <c r="AD28" s="27">
        <v>2.1</v>
      </c>
      <c r="AE28" s="126">
        <v>0</v>
      </c>
      <c r="AF28" s="126">
        <v>0</v>
      </c>
      <c r="AG28" s="126">
        <v>0</v>
      </c>
      <c r="AH28" s="56">
        <f t="shared" si="0"/>
        <v>28.8</v>
      </c>
      <c r="AI28" s="50">
        <f t="shared" si="1"/>
        <v>-79.145546705286023</v>
      </c>
      <c r="AJ28" s="51" t="s">
        <v>81</v>
      </c>
      <c r="AK28" s="27">
        <v>630</v>
      </c>
      <c r="AL28" s="28" t="s">
        <v>122</v>
      </c>
      <c r="AM28" s="28" t="s">
        <v>26</v>
      </c>
      <c r="AN28" s="27">
        <v>28.8</v>
      </c>
    </row>
    <row r="29" spans="1:40" ht="30">
      <c r="A29" s="47">
        <v>28</v>
      </c>
      <c r="B29" s="48" t="s">
        <v>27</v>
      </c>
      <c r="C29" s="183">
        <v>157.19999999999999</v>
      </c>
      <c r="D29" s="184">
        <v>0</v>
      </c>
      <c r="E29" s="184">
        <v>0</v>
      </c>
      <c r="F29" s="184">
        <v>0.5</v>
      </c>
      <c r="G29" s="184">
        <v>0</v>
      </c>
      <c r="H29" s="184">
        <v>0</v>
      </c>
      <c r="I29" s="184">
        <v>0</v>
      </c>
      <c r="J29" s="185">
        <v>0.8</v>
      </c>
      <c r="K29" s="184">
        <v>0</v>
      </c>
      <c r="L29" s="184">
        <v>0</v>
      </c>
      <c r="M29" s="184">
        <v>0</v>
      </c>
      <c r="N29" s="27">
        <v>0</v>
      </c>
      <c r="O29" s="27">
        <v>0.1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4</v>
      </c>
      <c r="V29" s="126">
        <v>0</v>
      </c>
      <c r="W29" s="126">
        <v>0</v>
      </c>
      <c r="X29" s="27">
        <v>5.2</v>
      </c>
      <c r="Y29" s="27">
        <v>0.8</v>
      </c>
      <c r="Z29" s="27">
        <v>25.6</v>
      </c>
      <c r="AA29" s="27">
        <v>0</v>
      </c>
      <c r="AB29" s="126">
        <v>0.1</v>
      </c>
      <c r="AC29" s="126">
        <v>0.3</v>
      </c>
      <c r="AD29" s="27">
        <v>3.6</v>
      </c>
      <c r="AE29" s="126">
        <v>0.7</v>
      </c>
      <c r="AF29" s="126">
        <v>0</v>
      </c>
      <c r="AG29" s="126">
        <v>0.2</v>
      </c>
      <c r="AH29" s="56">
        <f t="shared" si="0"/>
        <v>41.900000000000006</v>
      </c>
      <c r="AI29" s="50">
        <f t="shared" si="1"/>
        <v>-73.346055979643751</v>
      </c>
      <c r="AJ29" s="51" t="s">
        <v>81</v>
      </c>
      <c r="AK29" s="27">
        <v>646</v>
      </c>
      <c r="AL29" s="28" t="s">
        <v>122</v>
      </c>
      <c r="AM29" s="28" t="s">
        <v>27</v>
      </c>
      <c r="AN29" s="27">
        <v>41.9</v>
      </c>
    </row>
    <row r="30" spans="1:40" ht="30">
      <c r="A30" s="47">
        <v>29</v>
      </c>
      <c r="B30" s="48" t="s">
        <v>28</v>
      </c>
      <c r="C30" s="183">
        <v>170.5</v>
      </c>
      <c r="D30" s="184">
        <v>0.1</v>
      </c>
      <c r="E30" s="184">
        <v>0</v>
      </c>
      <c r="F30" s="184">
        <v>10.1</v>
      </c>
      <c r="G30" s="184">
        <v>0</v>
      </c>
      <c r="H30" s="184">
        <v>0</v>
      </c>
      <c r="I30" s="184">
        <v>0.1</v>
      </c>
      <c r="J30" s="185">
        <v>0.1</v>
      </c>
      <c r="K30" s="184">
        <v>0</v>
      </c>
      <c r="L30" s="184">
        <v>0</v>
      </c>
      <c r="M30" s="184">
        <v>0</v>
      </c>
      <c r="N30" s="27">
        <v>24.4</v>
      </c>
      <c r="O30" s="27">
        <v>0.8</v>
      </c>
      <c r="P30" s="27">
        <v>0</v>
      </c>
      <c r="Q30" s="27">
        <v>8.9</v>
      </c>
      <c r="R30" s="27">
        <v>12</v>
      </c>
      <c r="S30" s="27">
        <v>0</v>
      </c>
      <c r="T30" s="27">
        <v>0</v>
      </c>
      <c r="U30" s="27">
        <v>6.8</v>
      </c>
      <c r="V30" s="126">
        <v>22.7</v>
      </c>
      <c r="W30" s="126">
        <v>0.1</v>
      </c>
      <c r="X30" s="27">
        <v>1.6</v>
      </c>
      <c r="Y30" s="27">
        <v>0</v>
      </c>
      <c r="Z30" s="27">
        <v>0</v>
      </c>
      <c r="AA30" s="27">
        <v>0</v>
      </c>
      <c r="AB30" s="126">
        <v>0.1</v>
      </c>
      <c r="AC30" s="126">
        <v>0</v>
      </c>
      <c r="AD30" s="27">
        <v>6.1</v>
      </c>
      <c r="AE30" s="126">
        <v>0</v>
      </c>
      <c r="AF30" s="126">
        <v>0</v>
      </c>
      <c r="AG30" s="126">
        <v>0.1</v>
      </c>
      <c r="AH30" s="56">
        <f t="shared" si="0"/>
        <v>93.999999999999957</v>
      </c>
      <c r="AI30" s="50">
        <f t="shared" si="1"/>
        <v>-44.868035190615863</v>
      </c>
      <c r="AJ30" s="51" t="s">
        <v>57</v>
      </c>
      <c r="AK30" s="27">
        <v>625</v>
      </c>
      <c r="AL30" s="28" t="s">
        <v>122</v>
      </c>
      <c r="AM30" s="28" t="s">
        <v>28</v>
      </c>
      <c r="AN30" s="27">
        <v>94</v>
      </c>
    </row>
    <row r="31" spans="1:40">
      <c r="A31" s="47">
        <v>30</v>
      </c>
      <c r="B31" s="48" t="s">
        <v>29</v>
      </c>
      <c r="C31" s="183">
        <v>176.3</v>
      </c>
      <c r="D31" s="184">
        <v>8.5</v>
      </c>
      <c r="E31" s="184">
        <v>1.5</v>
      </c>
      <c r="F31" s="184">
        <v>0.1</v>
      </c>
      <c r="G31" s="184">
        <v>0</v>
      </c>
      <c r="H31" s="184">
        <v>0</v>
      </c>
      <c r="I31" s="184">
        <v>0</v>
      </c>
      <c r="J31" s="185">
        <v>0</v>
      </c>
      <c r="K31" s="184">
        <v>0</v>
      </c>
      <c r="L31" s="184">
        <v>0</v>
      </c>
      <c r="M31" s="184">
        <v>0</v>
      </c>
      <c r="N31" s="27">
        <v>0</v>
      </c>
      <c r="O31" s="27">
        <v>0</v>
      </c>
      <c r="P31" s="27">
        <v>0</v>
      </c>
      <c r="Q31" s="27">
        <v>2.2999999999999998</v>
      </c>
      <c r="R31" s="27">
        <v>0</v>
      </c>
      <c r="S31" s="27">
        <v>0</v>
      </c>
      <c r="T31" s="27">
        <v>0</v>
      </c>
      <c r="U31" s="27">
        <v>2.2000000000000002</v>
      </c>
      <c r="V31" s="126">
        <v>0.1</v>
      </c>
      <c r="W31" s="126">
        <v>0</v>
      </c>
      <c r="X31" s="27">
        <v>0.5</v>
      </c>
      <c r="Y31" s="27">
        <v>0</v>
      </c>
      <c r="Z31" s="27">
        <v>0</v>
      </c>
      <c r="AA31" s="27">
        <v>0</v>
      </c>
      <c r="AB31" s="126">
        <v>0</v>
      </c>
      <c r="AC31" s="126">
        <v>0</v>
      </c>
      <c r="AD31" s="27">
        <v>20.5</v>
      </c>
      <c r="AE31" s="126">
        <v>0.3</v>
      </c>
      <c r="AF31" s="126">
        <v>0.1</v>
      </c>
      <c r="AG31" s="126">
        <v>0</v>
      </c>
      <c r="AH31" s="56">
        <f t="shared" si="0"/>
        <v>36.099999999999994</v>
      </c>
      <c r="AI31" s="50">
        <f t="shared" si="1"/>
        <v>-79.523539421440731</v>
      </c>
      <c r="AJ31" s="51" t="s">
        <v>57</v>
      </c>
      <c r="AK31" s="27">
        <v>610</v>
      </c>
      <c r="AL31" s="28" t="s">
        <v>122</v>
      </c>
      <c r="AM31" s="28" t="s">
        <v>29</v>
      </c>
      <c r="AN31" s="27">
        <v>36.1</v>
      </c>
    </row>
    <row r="32" spans="1:40" ht="30">
      <c r="A32" s="47">
        <v>31</v>
      </c>
      <c r="B32" s="48" t="s">
        <v>30</v>
      </c>
      <c r="C32" s="183">
        <v>184</v>
      </c>
      <c r="D32" s="184">
        <v>1</v>
      </c>
      <c r="E32" s="184">
        <v>1</v>
      </c>
      <c r="F32" s="184">
        <v>0</v>
      </c>
      <c r="G32" s="184">
        <v>0</v>
      </c>
      <c r="H32" s="184">
        <v>40.299999999999997</v>
      </c>
      <c r="I32" s="184">
        <v>7.5</v>
      </c>
      <c r="J32" s="185">
        <v>0</v>
      </c>
      <c r="K32" s="184">
        <v>0</v>
      </c>
      <c r="L32" s="184">
        <v>0</v>
      </c>
      <c r="M32" s="184">
        <v>0</v>
      </c>
      <c r="N32" s="27">
        <v>0</v>
      </c>
      <c r="O32" s="27">
        <v>0.1</v>
      </c>
      <c r="P32" s="27">
        <v>0.1</v>
      </c>
      <c r="Q32" s="27">
        <v>0.5</v>
      </c>
      <c r="R32" s="27">
        <v>0</v>
      </c>
      <c r="S32" s="27">
        <v>0</v>
      </c>
      <c r="T32" s="27">
        <v>0.3</v>
      </c>
      <c r="U32" s="27">
        <v>2.2999999999999998</v>
      </c>
      <c r="V32" s="126">
        <v>4.7</v>
      </c>
      <c r="W32" s="126">
        <v>0</v>
      </c>
      <c r="X32" s="27">
        <v>1.5</v>
      </c>
      <c r="Y32" s="27">
        <v>23.8</v>
      </c>
      <c r="Z32" s="27">
        <v>1.8</v>
      </c>
      <c r="AA32" s="27">
        <v>0</v>
      </c>
      <c r="AB32" s="126">
        <v>0.1</v>
      </c>
      <c r="AC32" s="126">
        <v>0</v>
      </c>
      <c r="AD32" s="27">
        <v>0.1</v>
      </c>
      <c r="AE32" s="126">
        <v>0</v>
      </c>
      <c r="AF32" s="126">
        <v>0</v>
      </c>
      <c r="AG32" s="126">
        <v>1.5</v>
      </c>
      <c r="AH32" s="56">
        <f t="shared" si="0"/>
        <v>86.59999999999998</v>
      </c>
      <c r="AI32" s="50">
        <f t="shared" si="1"/>
        <v>-52.934782608695663</v>
      </c>
      <c r="AJ32" s="51" t="s">
        <v>81</v>
      </c>
      <c r="AK32" s="27">
        <v>635</v>
      </c>
      <c r="AL32" s="28" t="s">
        <v>122</v>
      </c>
      <c r="AM32" s="28" t="s">
        <v>30</v>
      </c>
      <c r="AN32" s="27">
        <v>86.6</v>
      </c>
    </row>
    <row r="33" spans="1:40" ht="15" customHeight="1">
      <c r="A33" s="47">
        <v>32</v>
      </c>
      <c r="B33" s="48" t="s">
        <v>31</v>
      </c>
      <c r="C33" s="183">
        <v>166.2</v>
      </c>
      <c r="D33" s="184">
        <v>11.5</v>
      </c>
      <c r="E33" s="184">
        <v>1.3</v>
      </c>
      <c r="F33" s="184">
        <v>0</v>
      </c>
      <c r="G33" s="184">
        <v>0</v>
      </c>
      <c r="H33" s="184">
        <v>0</v>
      </c>
      <c r="I33" s="184">
        <v>0</v>
      </c>
      <c r="J33" s="185">
        <v>0.8</v>
      </c>
      <c r="K33" s="184">
        <v>0</v>
      </c>
      <c r="L33" s="184">
        <v>0</v>
      </c>
      <c r="M33" s="184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25.8</v>
      </c>
      <c r="V33" s="126">
        <v>0</v>
      </c>
      <c r="W33" s="126">
        <v>0</v>
      </c>
      <c r="X33" s="27">
        <v>0</v>
      </c>
      <c r="Y33" s="27">
        <v>0.1</v>
      </c>
      <c r="Z33" s="27">
        <v>0</v>
      </c>
      <c r="AA33" s="27">
        <v>0</v>
      </c>
      <c r="AB33" s="126">
        <v>0</v>
      </c>
      <c r="AC33" s="126">
        <v>0</v>
      </c>
      <c r="AD33" s="27">
        <v>30.1</v>
      </c>
      <c r="AE33" s="126">
        <v>0</v>
      </c>
      <c r="AF33" s="126">
        <v>0.3</v>
      </c>
      <c r="AG33" s="126">
        <v>0</v>
      </c>
      <c r="AH33" s="56">
        <f t="shared" si="0"/>
        <v>69.900000000000006</v>
      </c>
      <c r="AI33" s="50">
        <f t="shared" si="1"/>
        <v>-57.942238267148014</v>
      </c>
      <c r="AJ33" s="51" t="s">
        <v>81</v>
      </c>
      <c r="AK33" s="27">
        <v>604</v>
      </c>
      <c r="AL33" s="28" t="s">
        <v>122</v>
      </c>
      <c r="AM33" s="28" t="s">
        <v>31</v>
      </c>
      <c r="AN33" s="27">
        <v>69.900000000000006</v>
      </c>
    </row>
    <row r="34" spans="1:40" ht="30">
      <c r="A34" s="47">
        <v>33</v>
      </c>
      <c r="B34" s="48" t="s">
        <v>32</v>
      </c>
      <c r="C34" s="183">
        <v>216.2</v>
      </c>
      <c r="D34" s="184">
        <v>0.4</v>
      </c>
      <c r="E34" s="184">
        <v>0</v>
      </c>
      <c r="F34" s="184">
        <v>0</v>
      </c>
      <c r="G34" s="184">
        <v>0</v>
      </c>
      <c r="H34" s="184">
        <v>0</v>
      </c>
      <c r="I34" s="184">
        <v>0</v>
      </c>
      <c r="J34" s="185">
        <v>0</v>
      </c>
      <c r="K34" s="184">
        <v>0</v>
      </c>
      <c r="L34" s="184">
        <v>0</v>
      </c>
      <c r="M34" s="184">
        <v>0</v>
      </c>
      <c r="N34" s="27">
        <v>1.5</v>
      </c>
      <c r="O34" s="27">
        <v>7.4</v>
      </c>
      <c r="P34" s="27">
        <v>0</v>
      </c>
      <c r="Q34" s="27">
        <v>0.7</v>
      </c>
      <c r="R34" s="27">
        <v>0</v>
      </c>
      <c r="S34" s="27">
        <v>0</v>
      </c>
      <c r="T34" s="27">
        <v>0</v>
      </c>
      <c r="U34" s="27">
        <v>6.9</v>
      </c>
      <c r="V34" s="126">
        <v>0</v>
      </c>
      <c r="W34" s="126">
        <v>0</v>
      </c>
      <c r="X34" s="27">
        <v>2.7</v>
      </c>
      <c r="Y34" s="27">
        <v>0</v>
      </c>
      <c r="Z34" s="27">
        <v>0</v>
      </c>
      <c r="AA34" s="27">
        <v>0</v>
      </c>
      <c r="AB34" s="126">
        <v>0</v>
      </c>
      <c r="AC34" s="126">
        <v>0</v>
      </c>
      <c r="AD34" s="27">
        <v>0</v>
      </c>
      <c r="AE34" s="126">
        <v>0</v>
      </c>
      <c r="AF34" s="126">
        <v>0.4</v>
      </c>
      <c r="AG34" s="126">
        <v>0</v>
      </c>
      <c r="AH34" s="56">
        <f t="shared" ref="AH34:AH51" si="2">SUM(D34:AG34)</f>
        <v>19.999999999999996</v>
      </c>
      <c r="AI34" s="50">
        <f t="shared" ref="AI34:AI53" si="3">AH34/C34*100-100</f>
        <v>-90.749306197964842</v>
      </c>
      <c r="AJ34" s="51" t="s">
        <v>73</v>
      </c>
      <c r="AK34" s="27">
        <v>641</v>
      </c>
      <c r="AL34" s="28" t="s">
        <v>122</v>
      </c>
      <c r="AM34" s="28" t="s">
        <v>32</v>
      </c>
      <c r="AN34" s="27">
        <v>20</v>
      </c>
    </row>
    <row r="35" spans="1:40" ht="15" customHeight="1">
      <c r="A35" s="47">
        <v>34</v>
      </c>
      <c r="B35" s="48" t="s">
        <v>33</v>
      </c>
      <c r="C35" s="183">
        <v>158.6</v>
      </c>
      <c r="D35" s="184">
        <v>0</v>
      </c>
      <c r="E35" s="184">
        <v>2.7</v>
      </c>
      <c r="F35" s="184">
        <v>0</v>
      </c>
      <c r="G35" s="184">
        <v>0</v>
      </c>
      <c r="H35" s="184">
        <v>0</v>
      </c>
      <c r="I35" s="184">
        <v>0</v>
      </c>
      <c r="J35" s="185">
        <v>0</v>
      </c>
      <c r="K35" s="184">
        <v>0</v>
      </c>
      <c r="L35" s="184">
        <v>0</v>
      </c>
      <c r="M35" s="184">
        <v>0</v>
      </c>
      <c r="N35" s="27">
        <v>2.5</v>
      </c>
      <c r="O35" s="27">
        <v>0</v>
      </c>
      <c r="P35" s="27">
        <v>0.1</v>
      </c>
      <c r="Q35" s="27">
        <v>5</v>
      </c>
      <c r="R35" s="27">
        <v>0.4</v>
      </c>
      <c r="S35" s="27">
        <v>0</v>
      </c>
      <c r="T35" s="27">
        <v>0</v>
      </c>
      <c r="U35" s="27">
        <v>1.8</v>
      </c>
      <c r="V35" s="126">
        <v>0.7</v>
      </c>
      <c r="W35" s="126">
        <v>0</v>
      </c>
      <c r="X35" s="27">
        <v>2.2999999999999998</v>
      </c>
      <c r="Y35" s="27">
        <v>0</v>
      </c>
      <c r="Z35" s="27">
        <v>0</v>
      </c>
      <c r="AA35" s="27">
        <v>0.9</v>
      </c>
      <c r="AB35" s="126">
        <v>0</v>
      </c>
      <c r="AC35" s="126">
        <v>0</v>
      </c>
      <c r="AD35" s="27">
        <v>1.6</v>
      </c>
      <c r="AE35" s="126">
        <v>0.1</v>
      </c>
      <c r="AF35" s="126">
        <v>0</v>
      </c>
      <c r="AG35" s="126">
        <v>0</v>
      </c>
      <c r="AH35" s="56">
        <f t="shared" si="2"/>
        <v>18.100000000000001</v>
      </c>
      <c r="AI35" s="50">
        <f t="shared" si="3"/>
        <v>-88.587641866330387</v>
      </c>
      <c r="AJ35" s="51" t="s">
        <v>57</v>
      </c>
      <c r="AK35" s="27">
        <v>623</v>
      </c>
      <c r="AL35" s="28" t="s">
        <v>122</v>
      </c>
      <c r="AM35" s="28" t="s">
        <v>33</v>
      </c>
      <c r="AN35" s="27">
        <v>18.100000000000001</v>
      </c>
    </row>
    <row r="36" spans="1:40" ht="15" customHeight="1">
      <c r="A36" s="47">
        <v>35</v>
      </c>
      <c r="B36" s="48" t="s">
        <v>34</v>
      </c>
      <c r="C36" s="183">
        <v>143.30000000000001</v>
      </c>
      <c r="D36" s="184">
        <v>0</v>
      </c>
      <c r="E36" s="184">
        <v>0</v>
      </c>
      <c r="F36" s="184">
        <v>0</v>
      </c>
      <c r="G36" s="184">
        <v>0</v>
      </c>
      <c r="H36" s="184">
        <v>0</v>
      </c>
      <c r="I36" s="184">
        <v>0</v>
      </c>
      <c r="J36" s="185">
        <v>0</v>
      </c>
      <c r="K36" s="184">
        <v>0</v>
      </c>
      <c r="L36" s="184">
        <v>0</v>
      </c>
      <c r="M36" s="184">
        <v>0</v>
      </c>
      <c r="N36" s="27">
        <v>0</v>
      </c>
      <c r="O36" s="27">
        <v>30.8</v>
      </c>
      <c r="P36" s="27">
        <v>0</v>
      </c>
      <c r="Q36" s="27">
        <v>12.9</v>
      </c>
      <c r="R36" s="27">
        <v>0</v>
      </c>
      <c r="S36" s="27">
        <v>0</v>
      </c>
      <c r="T36" s="27">
        <v>2</v>
      </c>
      <c r="U36" s="27">
        <v>3.4</v>
      </c>
      <c r="V36" s="126">
        <v>0</v>
      </c>
      <c r="W36" s="126">
        <v>0</v>
      </c>
      <c r="X36" s="27">
        <v>3.1</v>
      </c>
      <c r="Y36" s="27">
        <v>2.2000000000000002</v>
      </c>
      <c r="Z36" s="27">
        <v>3.5</v>
      </c>
      <c r="AA36" s="27">
        <v>0</v>
      </c>
      <c r="AB36" s="126">
        <v>0</v>
      </c>
      <c r="AC36" s="126">
        <v>0</v>
      </c>
      <c r="AD36" s="27">
        <v>0</v>
      </c>
      <c r="AE36" s="126">
        <v>0</v>
      </c>
      <c r="AF36" s="126">
        <v>4.7</v>
      </c>
      <c r="AG36" s="126">
        <v>0</v>
      </c>
      <c r="AH36" s="56">
        <f t="shared" si="2"/>
        <v>62.600000000000009</v>
      </c>
      <c r="AI36" s="50">
        <f t="shared" si="3"/>
        <v>-56.315422191207254</v>
      </c>
      <c r="AJ36" s="51" t="s">
        <v>81</v>
      </c>
      <c r="AK36" s="27">
        <v>639</v>
      </c>
      <c r="AL36" s="28" t="s">
        <v>122</v>
      </c>
      <c r="AM36" s="28" t="s">
        <v>34</v>
      </c>
      <c r="AN36" s="27">
        <v>62.6</v>
      </c>
    </row>
    <row r="37" spans="1:40" ht="15" customHeight="1">
      <c r="A37" s="47">
        <v>36</v>
      </c>
      <c r="B37" s="48" t="s">
        <v>35</v>
      </c>
      <c r="C37" s="183">
        <v>161</v>
      </c>
      <c r="D37" s="184">
        <v>0</v>
      </c>
      <c r="E37" s="184">
        <v>0</v>
      </c>
      <c r="F37" s="184">
        <v>0</v>
      </c>
      <c r="G37" s="184">
        <v>0</v>
      </c>
      <c r="H37" s="184">
        <v>0</v>
      </c>
      <c r="I37" s="184">
        <v>0</v>
      </c>
      <c r="J37" s="185">
        <v>0</v>
      </c>
      <c r="K37" s="184">
        <v>0</v>
      </c>
      <c r="L37" s="184">
        <v>0</v>
      </c>
      <c r="M37" s="184">
        <v>0</v>
      </c>
      <c r="N37" s="27">
        <v>0</v>
      </c>
      <c r="O37" s="27">
        <v>0.5</v>
      </c>
      <c r="P37" s="27">
        <v>0</v>
      </c>
      <c r="Q37" s="27">
        <v>17.399999999999999</v>
      </c>
      <c r="R37" s="27">
        <v>0</v>
      </c>
      <c r="S37" s="27">
        <v>0</v>
      </c>
      <c r="T37" s="27">
        <v>1.2</v>
      </c>
      <c r="U37" s="27">
        <v>0</v>
      </c>
      <c r="V37" s="126">
        <v>0</v>
      </c>
      <c r="W37" s="126">
        <v>0</v>
      </c>
      <c r="X37" s="27">
        <v>3.2</v>
      </c>
      <c r="Y37" s="27">
        <v>0</v>
      </c>
      <c r="Z37" s="27">
        <v>0</v>
      </c>
      <c r="AA37" s="27">
        <v>0</v>
      </c>
      <c r="AB37" s="126">
        <v>0</v>
      </c>
      <c r="AC37" s="126">
        <v>0</v>
      </c>
      <c r="AD37" s="27">
        <v>0</v>
      </c>
      <c r="AE37" s="126">
        <v>0</v>
      </c>
      <c r="AF37" s="126">
        <v>12.2</v>
      </c>
      <c r="AG37" s="126">
        <v>0</v>
      </c>
      <c r="AH37" s="56">
        <f t="shared" si="2"/>
        <v>34.5</v>
      </c>
      <c r="AI37" s="50">
        <f t="shared" si="3"/>
        <v>-78.571428571428569</v>
      </c>
      <c r="AJ37" s="51" t="s">
        <v>81</v>
      </c>
      <c r="AK37" s="27">
        <v>629</v>
      </c>
      <c r="AL37" s="28" t="s">
        <v>122</v>
      </c>
      <c r="AM37" s="28" t="s">
        <v>35</v>
      </c>
      <c r="AN37" s="27">
        <v>34.5</v>
      </c>
    </row>
    <row r="38" spans="1:40" ht="15" customHeight="1">
      <c r="A38" s="47">
        <v>37</v>
      </c>
      <c r="B38" s="48" t="s">
        <v>36</v>
      </c>
      <c r="C38" s="183">
        <v>158.80000000000001</v>
      </c>
      <c r="D38" s="184">
        <v>0.2</v>
      </c>
      <c r="E38" s="184">
        <v>0.2</v>
      </c>
      <c r="F38" s="184">
        <v>0</v>
      </c>
      <c r="G38" s="184">
        <v>0</v>
      </c>
      <c r="H38" s="184">
        <v>0.2</v>
      </c>
      <c r="I38" s="184">
        <v>0</v>
      </c>
      <c r="J38" s="185">
        <v>0</v>
      </c>
      <c r="K38" s="184">
        <v>0</v>
      </c>
      <c r="L38" s="184">
        <v>0</v>
      </c>
      <c r="M38" s="184">
        <v>0</v>
      </c>
      <c r="N38" s="27">
        <v>0</v>
      </c>
      <c r="O38" s="27">
        <v>1.5</v>
      </c>
      <c r="P38" s="27">
        <v>0.2</v>
      </c>
      <c r="Q38" s="27">
        <v>1</v>
      </c>
      <c r="R38" s="27">
        <v>0</v>
      </c>
      <c r="S38" s="27">
        <v>0</v>
      </c>
      <c r="T38" s="27">
        <v>3.1</v>
      </c>
      <c r="U38" s="27">
        <v>23.5</v>
      </c>
      <c r="V38" s="126">
        <v>0</v>
      </c>
      <c r="W38" s="126">
        <v>0</v>
      </c>
      <c r="X38" s="27">
        <v>2.2000000000000002</v>
      </c>
      <c r="Y38" s="27">
        <v>17.8</v>
      </c>
      <c r="Z38" s="27">
        <v>9.1999999999999993</v>
      </c>
      <c r="AA38" s="27">
        <v>0</v>
      </c>
      <c r="AB38" s="126">
        <v>0</v>
      </c>
      <c r="AC38" s="126">
        <v>1.2</v>
      </c>
      <c r="AD38" s="27">
        <v>0</v>
      </c>
      <c r="AE38" s="126">
        <v>0</v>
      </c>
      <c r="AF38" s="126">
        <v>0</v>
      </c>
      <c r="AG38" s="126">
        <v>0</v>
      </c>
      <c r="AH38" s="56">
        <f t="shared" si="2"/>
        <v>60.300000000000011</v>
      </c>
      <c r="AI38" s="50">
        <f t="shared" si="3"/>
        <v>-62.027707808564223</v>
      </c>
      <c r="AJ38" s="51" t="s">
        <v>81</v>
      </c>
      <c r="AK38" s="27">
        <v>644</v>
      </c>
      <c r="AL38" s="28" t="s">
        <v>122</v>
      </c>
      <c r="AM38" s="28" t="s">
        <v>36</v>
      </c>
      <c r="AN38" s="27">
        <v>60.3</v>
      </c>
    </row>
    <row r="39" spans="1:40" ht="30">
      <c r="A39" s="47">
        <v>38</v>
      </c>
      <c r="B39" s="48" t="s">
        <v>37</v>
      </c>
      <c r="C39" s="183">
        <v>143.19999999999999</v>
      </c>
      <c r="D39" s="184">
        <v>3</v>
      </c>
      <c r="E39" s="184">
        <v>0</v>
      </c>
      <c r="F39" s="184">
        <v>0</v>
      </c>
      <c r="G39" s="184">
        <v>0</v>
      </c>
      <c r="H39" s="184">
        <v>0</v>
      </c>
      <c r="I39" s="184">
        <v>0</v>
      </c>
      <c r="J39" s="185">
        <v>1.6</v>
      </c>
      <c r="K39" s="184">
        <v>0</v>
      </c>
      <c r="L39" s="184">
        <v>0</v>
      </c>
      <c r="M39" s="184">
        <v>0</v>
      </c>
      <c r="N39" s="27">
        <v>0</v>
      </c>
      <c r="O39" s="27">
        <v>33.4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2.7</v>
      </c>
      <c r="V39" s="126">
        <v>0</v>
      </c>
      <c r="W39" s="126">
        <v>0</v>
      </c>
      <c r="X39" s="27">
        <v>3</v>
      </c>
      <c r="Y39" s="27">
        <v>0</v>
      </c>
      <c r="Z39" s="27">
        <v>0</v>
      </c>
      <c r="AA39" s="27">
        <v>0</v>
      </c>
      <c r="AB39" s="126">
        <v>0</v>
      </c>
      <c r="AC39" s="126">
        <v>0</v>
      </c>
      <c r="AD39" s="27">
        <v>0</v>
      </c>
      <c r="AE39" s="126">
        <v>0</v>
      </c>
      <c r="AF39" s="126">
        <v>0</v>
      </c>
      <c r="AG39" s="126">
        <v>0</v>
      </c>
      <c r="AH39" s="56">
        <f t="shared" si="2"/>
        <v>43.7</v>
      </c>
      <c r="AI39" s="50">
        <f t="shared" si="3"/>
        <v>-69.483240223463682</v>
      </c>
      <c r="AJ39" s="51" t="s">
        <v>73</v>
      </c>
      <c r="AK39" s="27">
        <v>640</v>
      </c>
      <c r="AL39" s="28" t="s">
        <v>122</v>
      </c>
      <c r="AM39" s="28" t="s">
        <v>37</v>
      </c>
      <c r="AN39" s="27">
        <v>43.7</v>
      </c>
    </row>
    <row r="40" spans="1:40" ht="30">
      <c r="A40" s="47">
        <v>39</v>
      </c>
      <c r="B40" s="48" t="s">
        <v>38</v>
      </c>
      <c r="C40" s="183">
        <v>166.2</v>
      </c>
      <c r="D40" s="184">
        <v>4.2</v>
      </c>
      <c r="E40" s="184">
        <v>0</v>
      </c>
      <c r="F40" s="184">
        <v>0.2</v>
      </c>
      <c r="G40" s="184">
        <v>0</v>
      </c>
      <c r="H40" s="184">
        <v>0</v>
      </c>
      <c r="I40" s="184">
        <v>0</v>
      </c>
      <c r="J40" s="185">
        <v>0</v>
      </c>
      <c r="K40" s="184">
        <v>0</v>
      </c>
      <c r="L40" s="184">
        <v>0</v>
      </c>
      <c r="M40" s="184">
        <v>0</v>
      </c>
      <c r="N40" s="27">
        <v>0</v>
      </c>
      <c r="O40" s="27">
        <v>3.4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27">
        <v>0.8</v>
      </c>
      <c r="V40" s="126">
        <v>5.8</v>
      </c>
      <c r="W40" s="126">
        <v>0</v>
      </c>
      <c r="X40" s="27">
        <v>5.0999999999999996</v>
      </c>
      <c r="Y40" s="27">
        <v>0</v>
      </c>
      <c r="Z40" s="27">
        <v>0</v>
      </c>
      <c r="AA40" s="27">
        <v>4.3</v>
      </c>
      <c r="AB40" s="126">
        <v>0</v>
      </c>
      <c r="AC40" s="126">
        <v>12.6</v>
      </c>
      <c r="AD40" s="27">
        <v>35.9</v>
      </c>
      <c r="AE40" s="126">
        <v>0</v>
      </c>
      <c r="AF40" s="126">
        <v>0</v>
      </c>
      <c r="AG40" s="126">
        <v>0</v>
      </c>
      <c r="AH40" s="56">
        <f t="shared" si="2"/>
        <v>72.3</v>
      </c>
      <c r="AI40" s="50">
        <f t="shared" si="3"/>
        <v>-56.498194945848375</v>
      </c>
      <c r="AJ40" s="51" t="s">
        <v>73</v>
      </c>
      <c r="AK40" s="27">
        <v>618</v>
      </c>
      <c r="AL40" s="28" t="s">
        <v>122</v>
      </c>
      <c r="AM40" s="28" t="s">
        <v>38</v>
      </c>
      <c r="AN40" s="27">
        <v>72.3</v>
      </c>
    </row>
    <row r="41" spans="1:40" ht="30">
      <c r="A41" s="47">
        <v>40</v>
      </c>
      <c r="B41" s="48" t="s">
        <v>39</v>
      </c>
      <c r="C41" s="183">
        <v>159.69999999999999</v>
      </c>
      <c r="D41" s="184">
        <v>0</v>
      </c>
      <c r="E41" s="184">
        <v>0.5</v>
      </c>
      <c r="F41" s="184">
        <v>0</v>
      </c>
      <c r="G41" s="184">
        <v>0</v>
      </c>
      <c r="H41" s="184">
        <v>0</v>
      </c>
      <c r="I41" s="184">
        <v>0</v>
      </c>
      <c r="J41" s="185">
        <v>0</v>
      </c>
      <c r="K41" s="184">
        <v>0</v>
      </c>
      <c r="L41" s="184">
        <v>0</v>
      </c>
      <c r="M41" s="184">
        <v>0</v>
      </c>
      <c r="N41" s="27">
        <v>0.1</v>
      </c>
      <c r="O41" s="27">
        <v>0.6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27.4</v>
      </c>
      <c r="V41" s="126">
        <v>3.6</v>
      </c>
      <c r="W41" s="126">
        <v>0.1</v>
      </c>
      <c r="X41" s="27">
        <v>1.9</v>
      </c>
      <c r="Y41" s="27">
        <v>0.1</v>
      </c>
      <c r="Z41" s="27">
        <v>0.1</v>
      </c>
      <c r="AA41" s="27">
        <v>0</v>
      </c>
      <c r="AB41" s="126">
        <v>0.1</v>
      </c>
      <c r="AC41" s="126">
        <v>0</v>
      </c>
      <c r="AD41" s="27">
        <v>7.6</v>
      </c>
      <c r="AE41" s="126">
        <v>0</v>
      </c>
      <c r="AF41" s="126">
        <v>9</v>
      </c>
      <c r="AG41" s="126">
        <v>0</v>
      </c>
      <c r="AH41" s="56">
        <f t="shared" si="2"/>
        <v>51.1</v>
      </c>
      <c r="AI41" s="50">
        <f t="shared" si="3"/>
        <v>-68.002504696305579</v>
      </c>
      <c r="AJ41" s="51" t="s">
        <v>81</v>
      </c>
      <c r="AK41" s="27">
        <v>603</v>
      </c>
      <c r="AL41" s="28" t="s">
        <v>122</v>
      </c>
      <c r="AM41" s="28" t="s">
        <v>39</v>
      </c>
      <c r="AN41" s="27">
        <v>51.1</v>
      </c>
    </row>
    <row r="42" spans="1:40" ht="30">
      <c r="A42" s="47">
        <v>41</v>
      </c>
      <c r="B42" s="48" t="s">
        <v>40</v>
      </c>
      <c r="C42" s="183">
        <v>141.6</v>
      </c>
      <c r="D42" s="184">
        <v>0</v>
      </c>
      <c r="E42" s="184">
        <v>5.3</v>
      </c>
      <c r="F42" s="184">
        <v>0</v>
      </c>
      <c r="G42" s="184">
        <v>0</v>
      </c>
      <c r="H42" s="184">
        <v>0</v>
      </c>
      <c r="I42" s="184">
        <v>0.1</v>
      </c>
      <c r="J42" s="185">
        <v>0.1</v>
      </c>
      <c r="K42" s="184">
        <v>0</v>
      </c>
      <c r="L42" s="184">
        <v>0</v>
      </c>
      <c r="M42" s="184">
        <v>0</v>
      </c>
      <c r="N42" s="27">
        <v>0</v>
      </c>
      <c r="O42" s="27">
        <v>0</v>
      </c>
      <c r="P42" s="27">
        <v>0.7</v>
      </c>
      <c r="Q42" s="27">
        <v>4.0999999999999996</v>
      </c>
      <c r="R42" s="27">
        <v>0.1</v>
      </c>
      <c r="S42" s="27">
        <v>0</v>
      </c>
      <c r="T42" s="27">
        <v>0</v>
      </c>
      <c r="U42" s="27">
        <v>1</v>
      </c>
      <c r="V42" s="126">
        <v>2.2999999999999998</v>
      </c>
      <c r="W42" s="126">
        <v>0</v>
      </c>
      <c r="X42" s="27">
        <v>3.2</v>
      </c>
      <c r="Y42" s="27">
        <v>0</v>
      </c>
      <c r="Z42" s="27">
        <v>0</v>
      </c>
      <c r="AA42" s="27">
        <v>0</v>
      </c>
      <c r="AB42" s="126">
        <v>4.0999999999999996</v>
      </c>
      <c r="AC42" s="126">
        <v>0</v>
      </c>
      <c r="AD42" s="27">
        <v>12.1</v>
      </c>
      <c r="AE42" s="126">
        <v>1.1000000000000001</v>
      </c>
      <c r="AF42" s="126">
        <v>3.8</v>
      </c>
      <c r="AG42" s="126">
        <v>0</v>
      </c>
      <c r="AH42" s="56">
        <f t="shared" si="2"/>
        <v>38</v>
      </c>
      <c r="AI42" s="50">
        <f t="shared" si="3"/>
        <v>-73.163841807909606</v>
      </c>
      <c r="AJ42" s="51" t="s">
        <v>81</v>
      </c>
      <c r="AK42" s="27">
        <v>615</v>
      </c>
      <c r="AL42" s="28" t="s">
        <v>122</v>
      </c>
      <c r="AM42" s="28" t="s">
        <v>40</v>
      </c>
      <c r="AN42" s="27">
        <v>38</v>
      </c>
    </row>
    <row r="43" spans="1:40" ht="30">
      <c r="A43" s="47">
        <v>42</v>
      </c>
      <c r="B43" s="48" t="s">
        <v>41</v>
      </c>
      <c r="C43" s="183">
        <v>152.30000000000001</v>
      </c>
      <c r="D43" s="184">
        <v>0</v>
      </c>
      <c r="E43" s="184">
        <v>0</v>
      </c>
      <c r="F43" s="184">
        <v>0</v>
      </c>
      <c r="G43" s="184">
        <v>0</v>
      </c>
      <c r="H43" s="184">
        <v>0</v>
      </c>
      <c r="I43" s="184">
        <v>0</v>
      </c>
      <c r="J43" s="185">
        <v>0</v>
      </c>
      <c r="K43" s="184">
        <v>0</v>
      </c>
      <c r="L43" s="184">
        <v>0</v>
      </c>
      <c r="M43" s="184">
        <v>0</v>
      </c>
      <c r="N43" s="27">
        <v>0</v>
      </c>
      <c r="O43" s="27">
        <v>0</v>
      </c>
      <c r="P43" s="27">
        <v>0</v>
      </c>
      <c r="Q43" s="27">
        <v>9.1999999999999993</v>
      </c>
      <c r="R43" s="27">
        <v>0</v>
      </c>
      <c r="S43" s="27">
        <v>0</v>
      </c>
      <c r="T43" s="27">
        <v>0</v>
      </c>
      <c r="U43" s="27">
        <v>0.2</v>
      </c>
      <c r="V43" s="126">
        <v>0</v>
      </c>
      <c r="W43" s="126">
        <v>0</v>
      </c>
      <c r="X43" s="27">
        <v>2.8</v>
      </c>
      <c r="Y43" s="27">
        <v>0</v>
      </c>
      <c r="Z43" s="27">
        <v>0</v>
      </c>
      <c r="AA43" s="27">
        <v>0</v>
      </c>
      <c r="AB43" s="126">
        <v>0</v>
      </c>
      <c r="AC43" s="126">
        <v>0</v>
      </c>
      <c r="AD43" s="27">
        <v>0</v>
      </c>
      <c r="AE43" s="126">
        <v>0</v>
      </c>
      <c r="AF43" s="126">
        <v>0.2</v>
      </c>
      <c r="AG43" s="126">
        <v>0</v>
      </c>
      <c r="AH43" s="56">
        <f t="shared" si="2"/>
        <v>12.399999999999999</v>
      </c>
      <c r="AI43" s="50">
        <f t="shared" si="3"/>
        <v>-91.858174655285623</v>
      </c>
      <c r="AJ43" s="51" t="s">
        <v>81</v>
      </c>
      <c r="AK43" s="27">
        <v>619</v>
      </c>
      <c r="AL43" s="28" t="s">
        <v>122</v>
      </c>
      <c r="AM43" s="28" t="s">
        <v>41</v>
      </c>
      <c r="AN43" s="27">
        <v>12.4</v>
      </c>
    </row>
    <row r="44" spans="1:40">
      <c r="A44" s="47">
        <v>43</v>
      </c>
      <c r="B44" s="182" t="s">
        <v>42</v>
      </c>
      <c r="C44" s="183">
        <v>186.7</v>
      </c>
      <c r="D44" s="184">
        <v>0</v>
      </c>
      <c r="E44" s="184">
        <v>0.7</v>
      </c>
      <c r="F44" s="184">
        <v>0</v>
      </c>
      <c r="G44" s="184">
        <v>0</v>
      </c>
      <c r="H44" s="184">
        <v>0.3</v>
      </c>
      <c r="I44" s="184">
        <v>0</v>
      </c>
      <c r="J44" s="185">
        <v>0.1</v>
      </c>
      <c r="K44" s="184">
        <v>0</v>
      </c>
      <c r="L44" s="184">
        <v>0</v>
      </c>
      <c r="M44" s="184">
        <v>0</v>
      </c>
      <c r="N44" s="27">
        <v>0.2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27">
        <v>7.5</v>
      </c>
      <c r="V44" s="126">
        <v>9.9</v>
      </c>
      <c r="W44" s="126">
        <v>0</v>
      </c>
      <c r="X44" s="27">
        <v>0.5</v>
      </c>
      <c r="Y44" s="27">
        <v>0</v>
      </c>
      <c r="Z44" s="27">
        <v>9.6999999999999993</v>
      </c>
      <c r="AA44" s="27">
        <v>5.9</v>
      </c>
      <c r="AB44" s="126">
        <v>0.2</v>
      </c>
      <c r="AC44" s="126">
        <v>0</v>
      </c>
      <c r="AD44" s="27">
        <v>6.9</v>
      </c>
      <c r="AE44" s="126">
        <v>0</v>
      </c>
      <c r="AF44" s="126">
        <v>5.3</v>
      </c>
      <c r="AG44" s="126">
        <v>0</v>
      </c>
      <c r="AH44" s="56">
        <f t="shared" si="2"/>
        <v>47.2</v>
      </c>
      <c r="AI44" s="50">
        <f t="shared" si="3"/>
        <v>-74.718800214247452</v>
      </c>
      <c r="AJ44" s="51" t="s">
        <v>81</v>
      </c>
      <c r="AK44" s="27">
        <v>613</v>
      </c>
      <c r="AL44" s="28" t="s">
        <v>122</v>
      </c>
      <c r="AM44" s="28" t="s">
        <v>42</v>
      </c>
      <c r="AN44" s="27">
        <v>47.2</v>
      </c>
    </row>
    <row r="45" spans="1:40">
      <c r="A45" s="47">
        <v>44</v>
      </c>
      <c r="B45" s="48" t="s">
        <v>43</v>
      </c>
      <c r="C45" s="183">
        <v>137.30000000000001</v>
      </c>
      <c r="D45" s="184">
        <v>3.8</v>
      </c>
      <c r="E45" s="184">
        <v>0</v>
      </c>
      <c r="F45" s="184">
        <v>0.2</v>
      </c>
      <c r="G45" s="184">
        <v>0</v>
      </c>
      <c r="H45" s="184">
        <v>0.1</v>
      </c>
      <c r="I45" s="184">
        <v>0</v>
      </c>
      <c r="J45" s="185">
        <v>0</v>
      </c>
      <c r="K45" s="184">
        <v>0</v>
      </c>
      <c r="L45" s="184">
        <v>0</v>
      </c>
      <c r="M45" s="184">
        <v>0</v>
      </c>
      <c r="N45" s="27">
        <v>3</v>
      </c>
      <c r="O45" s="27">
        <v>4.5</v>
      </c>
      <c r="P45" s="27">
        <v>0</v>
      </c>
      <c r="Q45" s="27">
        <v>0.9</v>
      </c>
      <c r="R45" s="27">
        <v>0</v>
      </c>
      <c r="S45" s="27">
        <v>0</v>
      </c>
      <c r="T45" s="27">
        <v>0</v>
      </c>
      <c r="U45" s="27">
        <v>0.3</v>
      </c>
      <c r="V45" s="126">
        <v>0.2</v>
      </c>
      <c r="W45" s="126">
        <v>0.1</v>
      </c>
      <c r="X45" s="27">
        <v>1.5</v>
      </c>
      <c r="Y45" s="27">
        <v>0</v>
      </c>
      <c r="Z45" s="27">
        <v>0</v>
      </c>
      <c r="AA45" s="27">
        <v>0</v>
      </c>
      <c r="AB45" s="126">
        <v>0</v>
      </c>
      <c r="AC45" s="126">
        <v>0.6</v>
      </c>
      <c r="AD45" s="27">
        <v>3.6</v>
      </c>
      <c r="AE45" s="126">
        <v>0</v>
      </c>
      <c r="AF45" s="126">
        <v>0</v>
      </c>
      <c r="AG45" s="126">
        <v>0</v>
      </c>
      <c r="AH45" s="56">
        <f t="shared" si="2"/>
        <v>18.8</v>
      </c>
      <c r="AI45" s="50">
        <f t="shared" si="3"/>
        <v>-86.307356154406406</v>
      </c>
      <c r="AJ45" s="51" t="s">
        <v>73</v>
      </c>
      <c r="AK45" s="27">
        <v>627</v>
      </c>
      <c r="AL45" s="28" t="s">
        <v>122</v>
      </c>
      <c r="AM45" s="28" t="s">
        <v>43</v>
      </c>
      <c r="AN45" s="27">
        <v>18.8</v>
      </c>
    </row>
    <row r="46" spans="1:40">
      <c r="A46" s="47">
        <v>45</v>
      </c>
      <c r="B46" s="48" t="s">
        <v>44</v>
      </c>
      <c r="C46" s="183">
        <v>148.69999999999999</v>
      </c>
      <c r="D46" s="184">
        <v>0</v>
      </c>
      <c r="E46" s="184">
        <v>0</v>
      </c>
      <c r="F46" s="184">
        <v>0</v>
      </c>
      <c r="G46" s="184">
        <v>0</v>
      </c>
      <c r="H46" s="184">
        <v>0</v>
      </c>
      <c r="I46" s="184">
        <v>0</v>
      </c>
      <c r="J46" s="185">
        <v>0.1</v>
      </c>
      <c r="K46" s="184">
        <v>0</v>
      </c>
      <c r="L46" s="184">
        <v>0</v>
      </c>
      <c r="M46" s="184">
        <v>0</v>
      </c>
      <c r="N46" s="27">
        <v>0.2</v>
      </c>
      <c r="O46" s="27">
        <v>0.4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21</v>
      </c>
      <c r="V46" s="126">
        <v>4.8</v>
      </c>
      <c r="W46" s="126">
        <v>0</v>
      </c>
      <c r="X46" s="27">
        <v>1</v>
      </c>
      <c r="Y46" s="27">
        <v>0</v>
      </c>
      <c r="Z46" s="27">
        <v>0</v>
      </c>
      <c r="AA46" s="27">
        <v>0</v>
      </c>
      <c r="AB46" s="126">
        <v>0</v>
      </c>
      <c r="AC46" s="126">
        <v>0</v>
      </c>
      <c r="AD46" s="27">
        <v>2.9</v>
      </c>
      <c r="AE46" s="126">
        <v>0</v>
      </c>
      <c r="AF46" s="126">
        <v>0.9</v>
      </c>
      <c r="AG46" s="126">
        <v>0</v>
      </c>
      <c r="AH46" s="56">
        <f t="shared" si="2"/>
        <v>31.299999999999997</v>
      </c>
      <c r="AI46" s="50">
        <f t="shared" si="3"/>
        <v>-78.950907868190995</v>
      </c>
      <c r="AJ46" s="51" t="s">
        <v>57</v>
      </c>
      <c r="AK46" s="27">
        <v>602</v>
      </c>
      <c r="AL46" s="28" t="s">
        <v>122</v>
      </c>
      <c r="AM46" s="28" t="s">
        <v>44</v>
      </c>
      <c r="AN46" s="27">
        <v>31.3</v>
      </c>
    </row>
    <row r="47" spans="1:40" ht="30">
      <c r="A47" s="47">
        <v>46</v>
      </c>
      <c r="B47" s="48" t="s">
        <v>45</v>
      </c>
      <c r="C47" s="183">
        <v>170.7</v>
      </c>
      <c r="D47" s="184">
        <v>12.8</v>
      </c>
      <c r="E47" s="184">
        <v>0.3</v>
      </c>
      <c r="F47" s="184">
        <v>0</v>
      </c>
      <c r="G47" s="184">
        <v>0</v>
      </c>
      <c r="H47" s="184">
        <v>0</v>
      </c>
      <c r="I47" s="184">
        <v>0</v>
      </c>
      <c r="J47" s="185">
        <v>0</v>
      </c>
      <c r="K47" s="184">
        <v>0</v>
      </c>
      <c r="L47" s="184">
        <v>0</v>
      </c>
      <c r="M47" s="184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0.1</v>
      </c>
      <c r="S47" s="27">
        <v>1.3</v>
      </c>
      <c r="T47" s="27">
        <v>0</v>
      </c>
      <c r="U47" s="27">
        <v>35.299999999999997</v>
      </c>
      <c r="V47" s="126">
        <v>0.4</v>
      </c>
      <c r="W47" s="126">
        <v>0</v>
      </c>
      <c r="X47" s="27">
        <v>0.6</v>
      </c>
      <c r="Y47" s="27">
        <v>0</v>
      </c>
      <c r="Z47" s="27">
        <v>0</v>
      </c>
      <c r="AA47" s="27">
        <v>0.4</v>
      </c>
      <c r="AB47" s="126">
        <v>0</v>
      </c>
      <c r="AC47" s="126">
        <v>0</v>
      </c>
      <c r="AD47" s="27">
        <v>2.8</v>
      </c>
      <c r="AE47" s="126">
        <v>0</v>
      </c>
      <c r="AF47" s="126">
        <v>0.6</v>
      </c>
      <c r="AG47" s="126">
        <v>0</v>
      </c>
      <c r="AH47" s="56">
        <f t="shared" si="2"/>
        <v>54.599999999999994</v>
      </c>
      <c r="AI47" s="50">
        <f t="shared" si="3"/>
        <v>-68.014059753954314</v>
      </c>
      <c r="AJ47" s="51" t="s">
        <v>81</v>
      </c>
      <c r="AK47" s="27">
        <v>607</v>
      </c>
      <c r="AL47" s="28" t="s">
        <v>122</v>
      </c>
      <c r="AM47" s="28" t="s">
        <v>45</v>
      </c>
      <c r="AN47" s="27">
        <v>54.6</v>
      </c>
    </row>
    <row r="48" spans="1:40" ht="30">
      <c r="A48" s="47">
        <v>47</v>
      </c>
      <c r="B48" s="48" t="s">
        <v>72</v>
      </c>
      <c r="C48" s="183">
        <v>133.9</v>
      </c>
      <c r="D48" s="184">
        <v>11.9</v>
      </c>
      <c r="E48" s="184">
        <v>0</v>
      </c>
      <c r="F48" s="184">
        <v>0</v>
      </c>
      <c r="G48" s="184">
        <v>0</v>
      </c>
      <c r="H48" s="184">
        <v>0</v>
      </c>
      <c r="I48" s="184">
        <v>0</v>
      </c>
      <c r="J48" s="185">
        <v>0</v>
      </c>
      <c r="K48" s="184">
        <v>0</v>
      </c>
      <c r="L48" s="184">
        <v>0</v>
      </c>
      <c r="M48" s="184">
        <v>0</v>
      </c>
      <c r="N48" s="27">
        <v>3.3</v>
      </c>
      <c r="O48" s="27">
        <v>0.4</v>
      </c>
      <c r="P48" s="27">
        <v>1.3</v>
      </c>
      <c r="Q48" s="27">
        <v>20.6</v>
      </c>
      <c r="R48" s="27">
        <v>0</v>
      </c>
      <c r="S48" s="27">
        <v>0</v>
      </c>
      <c r="T48" s="27">
        <v>0</v>
      </c>
      <c r="U48" s="27">
        <v>14.9</v>
      </c>
      <c r="V48" s="126">
        <v>18.7</v>
      </c>
      <c r="W48" s="126">
        <v>0</v>
      </c>
      <c r="X48" s="27">
        <v>2.8</v>
      </c>
      <c r="Y48" s="27">
        <v>0</v>
      </c>
      <c r="Z48" s="27">
        <v>0</v>
      </c>
      <c r="AA48" s="27">
        <v>0</v>
      </c>
      <c r="AB48" s="126">
        <v>0</v>
      </c>
      <c r="AC48" s="126">
        <v>4.2</v>
      </c>
      <c r="AD48" s="27">
        <v>22.3</v>
      </c>
      <c r="AE48" s="126">
        <v>0</v>
      </c>
      <c r="AF48" s="126">
        <v>0</v>
      </c>
      <c r="AG48" s="126">
        <v>0</v>
      </c>
      <c r="AH48" s="56">
        <f t="shared" si="2"/>
        <v>100.39999999999999</v>
      </c>
      <c r="AI48" s="50">
        <f t="shared" si="3"/>
        <v>-25.018670649738624</v>
      </c>
      <c r="AJ48" s="51" t="s">
        <v>81</v>
      </c>
      <c r="AK48" s="27">
        <v>616</v>
      </c>
      <c r="AL48" s="28" t="s">
        <v>122</v>
      </c>
      <c r="AM48" s="28" t="s">
        <v>46</v>
      </c>
      <c r="AN48" s="27">
        <v>100.4</v>
      </c>
    </row>
    <row r="49" spans="1:40" ht="30">
      <c r="A49" s="47">
        <v>48</v>
      </c>
      <c r="B49" s="48" t="s">
        <v>71</v>
      </c>
      <c r="C49" s="183">
        <v>135.80000000000001</v>
      </c>
      <c r="D49" s="184">
        <v>4.2</v>
      </c>
      <c r="E49" s="184">
        <v>0.2</v>
      </c>
      <c r="F49" s="184">
        <v>0.1</v>
      </c>
      <c r="G49" s="184">
        <v>0</v>
      </c>
      <c r="H49" s="184">
        <v>0</v>
      </c>
      <c r="I49" s="184">
        <v>0</v>
      </c>
      <c r="J49" s="185">
        <v>0</v>
      </c>
      <c r="K49" s="184">
        <v>0</v>
      </c>
      <c r="L49" s="184">
        <v>0</v>
      </c>
      <c r="M49" s="184">
        <v>0</v>
      </c>
      <c r="N49" s="27">
        <v>0.4</v>
      </c>
      <c r="O49" s="27">
        <v>0.7</v>
      </c>
      <c r="P49" s="27">
        <v>3.4</v>
      </c>
      <c r="Q49" s="27">
        <v>11.7</v>
      </c>
      <c r="R49" s="27">
        <v>0</v>
      </c>
      <c r="S49" s="27">
        <v>0</v>
      </c>
      <c r="T49" s="27">
        <v>0</v>
      </c>
      <c r="U49" s="27">
        <v>11</v>
      </c>
      <c r="V49" s="126">
        <v>9.3000000000000007</v>
      </c>
      <c r="W49" s="126">
        <v>0</v>
      </c>
      <c r="X49" s="27">
        <v>1.4</v>
      </c>
      <c r="Y49" s="27">
        <v>0.2</v>
      </c>
      <c r="Z49" s="27">
        <v>0</v>
      </c>
      <c r="AA49" s="27">
        <v>0</v>
      </c>
      <c r="AB49" s="126">
        <v>0</v>
      </c>
      <c r="AC49" s="126">
        <v>4.4000000000000004</v>
      </c>
      <c r="AD49" s="27">
        <v>23.9</v>
      </c>
      <c r="AE49" s="126">
        <v>0</v>
      </c>
      <c r="AF49" s="126">
        <v>0</v>
      </c>
      <c r="AG49" s="126">
        <v>0</v>
      </c>
      <c r="AH49" s="56">
        <f t="shared" si="2"/>
        <v>70.900000000000006</v>
      </c>
      <c r="AI49" s="50">
        <f t="shared" si="3"/>
        <v>-47.790868924889537</v>
      </c>
      <c r="AJ49" s="51" t="s">
        <v>57</v>
      </c>
      <c r="AK49" s="27">
        <v>617</v>
      </c>
      <c r="AL49" s="28" t="s">
        <v>122</v>
      </c>
      <c r="AM49" s="28" t="s">
        <v>47</v>
      </c>
      <c r="AN49" s="27">
        <v>70.900000000000006</v>
      </c>
    </row>
    <row r="50" spans="1:40" ht="30">
      <c r="A50" s="47">
        <v>49</v>
      </c>
      <c r="B50" s="48" t="s">
        <v>48</v>
      </c>
      <c r="C50" s="183">
        <v>153.1</v>
      </c>
      <c r="D50" s="184">
        <v>0</v>
      </c>
      <c r="E50" s="184">
        <v>0.1</v>
      </c>
      <c r="F50" s="184">
        <v>0.4</v>
      </c>
      <c r="G50" s="184">
        <v>0</v>
      </c>
      <c r="H50" s="184">
        <v>0.1</v>
      </c>
      <c r="I50" s="184">
        <v>0.1</v>
      </c>
      <c r="J50" s="185">
        <v>0</v>
      </c>
      <c r="K50" s="184">
        <v>0</v>
      </c>
      <c r="L50" s="184">
        <v>0</v>
      </c>
      <c r="M50" s="184">
        <v>0</v>
      </c>
      <c r="N50" s="27">
        <v>0.1</v>
      </c>
      <c r="O50" s="27">
        <v>0.1</v>
      </c>
      <c r="P50" s="27">
        <v>0</v>
      </c>
      <c r="Q50" s="27">
        <v>0.6</v>
      </c>
      <c r="R50" s="27">
        <v>0</v>
      </c>
      <c r="S50" s="27">
        <v>0</v>
      </c>
      <c r="T50" s="27">
        <v>0</v>
      </c>
      <c r="U50" s="27">
        <v>0.9</v>
      </c>
      <c r="V50" s="126">
        <v>10.4</v>
      </c>
      <c r="W50" s="126">
        <v>0</v>
      </c>
      <c r="X50" s="27">
        <v>0.1</v>
      </c>
      <c r="Y50" s="27">
        <v>0.1</v>
      </c>
      <c r="Z50" s="27">
        <v>0.1</v>
      </c>
      <c r="AA50" s="27">
        <v>0</v>
      </c>
      <c r="AB50" s="126">
        <v>0.1</v>
      </c>
      <c r="AC50" s="126">
        <v>0</v>
      </c>
      <c r="AD50" s="27">
        <v>3.3</v>
      </c>
      <c r="AE50" s="126">
        <v>0</v>
      </c>
      <c r="AF50" s="126">
        <v>0</v>
      </c>
      <c r="AG50" s="126">
        <v>0</v>
      </c>
      <c r="AH50" s="56">
        <f t="shared" si="2"/>
        <v>16.5</v>
      </c>
      <c r="AI50" s="50">
        <f t="shared" si="3"/>
        <v>-89.22273024167211</v>
      </c>
      <c r="AJ50" s="51" t="s">
        <v>81</v>
      </c>
      <c r="AK50" s="27">
        <v>614</v>
      </c>
      <c r="AL50" s="28" t="s">
        <v>122</v>
      </c>
      <c r="AM50" s="28" t="s">
        <v>48</v>
      </c>
      <c r="AN50" s="27">
        <v>16.5</v>
      </c>
    </row>
    <row r="51" spans="1:40">
      <c r="A51" s="47">
        <v>50</v>
      </c>
      <c r="B51" s="48" t="s">
        <v>49</v>
      </c>
      <c r="C51" s="183">
        <v>145.5</v>
      </c>
      <c r="D51" s="184">
        <v>0</v>
      </c>
      <c r="E51" s="184">
        <v>0</v>
      </c>
      <c r="F51" s="184">
        <v>0.7</v>
      </c>
      <c r="G51" s="184">
        <v>0</v>
      </c>
      <c r="H51" s="184">
        <v>0</v>
      </c>
      <c r="I51" s="184">
        <v>0</v>
      </c>
      <c r="J51" s="185">
        <v>0</v>
      </c>
      <c r="K51" s="184">
        <v>0</v>
      </c>
      <c r="L51" s="184">
        <v>0</v>
      </c>
      <c r="M51" s="184">
        <v>0</v>
      </c>
      <c r="N51" s="27">
        <v>0</v>
      </c>
      <c r="O51" s="27">
        <v>6.5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0.2</v>
      </c>
      <c r="V51" s="126">
        <v>0</v>
      </c>
      <c r="W51" s="126">
        <v>0</v>
      </c>
      <c r="X51" s="27">
        <v>1.4</v>
      </c>
      <c r="Y51" s="27">
        <v>0</v>
      </c>
      <c r="Z51" s="27">
        <v>0</v>
      </c>
      <c r="AA51" s="27">
        <v>0</v>
      </c>
      <c r="AB51" s="126">
        <v>0</v>
      </c>
      <c r="AC51" s="126">
        <v>0</v>
      </c>
      <c r="AD51" s="27">
        <v>3.4</v>
      </c>
      <c r="AE51" s="126">
        <v>0</v>
      </c>
      <c r="AF51" s="126">
        <v>0</v>
      </c>
      <c r="AG51" s="126">
        <v>0</v>
      </c>
      <c r="AH51" s="56">
        <f t="shared" si="2"/>
        <v>12.200000000000001</v>
      </c>
      <c r="AI51" s="50">
        <f t="shared" si="3"/>
        <v>-91.615120274914091</v>
      </c>
      <c r="AJ51" s="51" t="s">
        <v>81</v>
      </c>
      <c r="AK51" s="27">
        <v>628</v>
      </c>
      <c r="AL51" s="28" t="s">
        <v>122</v>
      </c>
      <c r="AM51" s="28" t="s">
        <v>49</v>
      </c>
      <c r="AN51" s="27">
        <v>12.2</v>
      </c>
    </row>
    <row r="52" spans="1:40">
      <c r="A52" s="47">
        <v>51</v>
      </c>
      <c r="B52" s="47" t="s">
        <v>53</v>
      </c>
      <c r="C52" s="60">
        <f>SUM(C2:C51)</f>
        <v>8193.9000000000015</v>
      </c>
      <c r="D52" s="60">
        <f t="shared" ref="D52:E52" si="4">SUM(D2:D51)</f>
        <v>135.19999999999999</v>
      </c>
      <c r="E52" s="60">
        <f t="shared" si="4"/>
        <v>111</v>
      </c>
      <c r="F52" s="60">
        <f t="shared" ref="F52:H52" si="5">SUM(F2:F51)</f>
        <v>15.999999999999998</v>
      </c>
      <c r="G52" s="60">
        <f t="shared" si="5"/>
        <v>0</v>
      </c>
      <c r="H52" s="181">
        <f t="shared" si="5"/>
        <v>98.299999999999983</v>
      </c>
      <c r="I52" s="181">
        <f t="shared" ref="I52:L52" si="6">SUM(I2:I51)</f>
        <v>14.7</v>
      </c>
      <c r="J52" s="181">
        <f t="shared" ref="J52" si="7">SUM(J2:J51)</f>
        <v>10.899999999999999</v>
      </c>
      <c r="K52" s="181">
        <f t="shared" si="6"/>
        <v>0</v>
      </c>
      <c r="L52" s="181">
        <f t="shared" si="6"/>
        <v>0</v>
      </c>
      <c r="M52" s="181">
        <f t="shared" ref="M52:O52" si="8">SUM(M2:M51)</f>
        <v>0</v>
      </c>
      <c r="N52" s="177">
        <f t="shared" si="8"/>
        <v>43.6</v>
      </c>
      <c r="O52" s="177">
        <f t="shared" si="8"/>
        <v>126.10000000000001</v>
      </c>
      <c r="P52" s="177">
        <f t="shared" ref="P52:S52" si="9">SUM(P2:P51)</f>
        <v>30.400000000000002</v>
      </c>
      <c r="Q52" s="177">
        <f t="shared" si="9"/>
        <v>309.00000000000006</v>
      </c>
      <c r="R52" s="177">
        <f t="shared" si="9"/>
        <v>58.7</v>
      </c>
      <c r="S52" s="177">
        <f t="shared" si="9"/>
        <v>1.3</v>
      </c>
      <c r="T52" s="177">
        <f t="shared" ref="T52:Z52" si="10">SUM(T2:T51)</f>
        <v>13.6</v>
      </c>
      <c r="U52" s="177">
        <f t="shared" si="10"/>
        <v>402.29999999999995</v>
      </c>
      <c r="V52" s="187">
        <f t="shared" si="10"/>
        <v>146.30000000000001</v>
      </c>
      <c r="W52" s="177">
        <f t="shared" si="10"/>
        <v>1.4000000000000004</v>
      </c>
      <c r="X52" s="177">
        <f t="shared" si="10"/>
        <v>128.09999999999997</v>
      </c>
      <c r="Y52" s="177">
        <f t="shared" si="10"/>
        <v>173.89999999999998</v>
      </c>
      <c r="Z52" s="177">
        <f t="shared" si="10"/>
        <v>192.29999999999998</v>
      </c>
      <c r="AA52" s="177">
        <f t="shared" ref="AA52:AD52" si="11">SUM(AA2:AA51)</f>
        <v>21.199999999999996</v>
      </c>
      <c r="AB52" s="177">
        <f t="shared" si="11"/>
        <v>6.1000000000000005</v>
      </c>
      <c r="AC52" s="177">
        <f t="shared" si="11"/>
        <v>33.300000000000004</v>
      </c>
      <c r="AD52" s="177">
        <f t="shared" si="11"/>
        <v>326.09999999999991</v>
      </c>
      <c r="AE52" s="177">
        <f t="shared" ref="AE52:AG52" si="12">SUM(AE2:AE51)</f>
        <v>43</v>
      </c>
      <c r="AF52" s="177">
        <f t="shared" si="12"/>
        <v>43.5</v>
      </c>
      <c r="AG52" s="177">
        <f t="shared" si="12"/>
        <v>5.7</v>
      </c>
      <c r="AH52" s="47">
        <f t="shared" ref="AH52" si="13">SUM(AH2:AH51)</f>
        <v>2492</v>
      </c>
      <c r="AI52" s="50">
        <f t="shared" si="3"/>
        <v>-69.587131890796812</v>
      </c>
      <c r="AJ52" s="47" t="s">
        <v>81</v>
      </c>
      <c r="AK52" s="131"/>
    </row>
    <row r="53" spans="1:40">
      <c r="A53" s="47">
        <v>52</v>
      </c>
      <c r="B53" s="47" t="s">
        <v>54</v>
      </c>
      <c r="C53" s="61">
        <f>C52/50</f>
        <v>163.87800000000004</v>
      </c>
      <c r="D53" s="61">
        <f t="shared" ref="D53:E53" si="14">D52/50</f>
        <v>2.7039999999999997</v>
      </c>
      <c r="E53" s="61">
        <f t="shared" si="14"/>
        <v>2.2200000000000002</v>
      </c>
      <c r="F53" s="61">
        <f t="shared" ref="F53:H53" si="15">F52/50</f>
        <v>0.31999999999999995</v>
      </c>
      <c r="G53" s="61">
        <f t="shared" si="15"/>
        <v>0</v>
      </c>
      <c r="H53" s="180">
        <f t="shared" si="15"/>
        <v>1.9659999999999997</v>
      </c>
      <c r="I53" s="180">
        <f t="shared" ref="I53:L53" si="16">I52/50</f>
        <v>0.29399999999999998</v>
      </c>
      <c r="J53" s="180">
        <f t="shared" ref="J53" si="17">J52/50</f>
        <v>0.21799999999999997</v>
      </c>
      <c r="K53" s="180">
        <f t="shared" si="16"/>
        <v>0</v>
      </c>
      <c r="L53" s="180">
        <f t="shared" si="16"/>
        <v>0</v>
      </c>
      <c r="M53" s="180">
        <f t="shared" ref="M53:O53" si="18">M52/50</f>
        <v>0</v>
      </c>
      <c r="N53" s="129">
        <f t="shared" si="18"/>
        <v>0.872</v>
      </c>
      <c r="O53" s="129">
        <f t="shared" si="18"/>
        <v>2.5220000000000002</v>
      </c>
      <c r="P53" s="129">
        <f t="shared" ref="P53:S53" si="19">P52/50</f>
        <v>0.6080000000000001</v>
      </c>
      <c r="Q53" s="129">
        <f t="shared" si="19"/>
        <v>6.1800000000000015</v>
      </c>
      <c r="R53" s="129">
        <f t="shared" si="19"/>
        <v>1.1740000000000002</v>
      </c>
      <c r="S53" s="129">
        <f t="shared" si="19"/>
        <v>2.6000000000000002E-2</v>
      </c>
      <c r="T53" s="129">
        <f t="shared" ref="T53:Z53" si="20">T52/50</f>
        <v>0.27200000000000002</v>
      </c>
      <c r="U53" s="129">
        <f t="shared" si="20"/>
        <v>8.0459999999999994</v>
      </c>
      <c r="V53" s="129">
        <f t="shared" si="20"/>
        <v>2.9260000000000002</v>
      </c>
      <c r="W53" s="129">
        <f t="shared" si="20"/>
        <v>2.8000000000000008E-2</v>
      </c>
      <c r="X53" s="129">
        <f t="shared" si="20"/>
        <v>2.5619999999999994</v>
      </c>
      <c r="Y53" s="129">
        <f t="shared" si="20"/>
        <v>3.4779999999999998</v>
      </c>
      <c r="Z53" s="129">
        <f t="shared" si="20"/>
        <v>3.8459999999999996</v>
      </c>
      <c r="AA53" s="129">
        <f t="shared" ref="AA53:AD53" si="21">AA52/50</f>
        <v>0.42399999999999993</v>
      </c>
      <c r="AB53" s="129">
        <f t="shared" si="21"/>
        <v>0.12200000000000001</v>
      </c>
      <c r="AC53" s="129">
        <f t="shared" si="21"/>
        <v>0.66600000000000004</v>
      </c>
      <c r="AD53" s="129">
        <f t="shared" si="21"/>
        <v>6.5219999999999985</v>
      </c>
      <c r="AE53" s="129">
        <f t="shared" ref="AE53:AG53" si="22">AE52/50</f>
        <v>0.86</v>
      </c>
      <c r="AF53" s="129">
        <f t="shared" si="22"/>
        <v>0.87</v>
      </c>
      <c r="AG53" s="129">
        <f t="shared" si="22"/>
        <v>0.114</v>
      </c>
      <c r="AH53" s="62">
        <f t="shared" ref="AH53" si="23">AH52/50</f>
        <v>49.84</v>
      </c>
      <c r="AI53" s="50">
        <f t="shared" si="3"/>
        <v>-69.587131890796812</v>
      </c>
      <c r="AJ53" s="62" t="s">
        <v>81</v>
      </c>
      <c r="AK53" s="131"/>
    </row>
    <row r="54" spans="1:40">
      <c r="S54" s="132"/>
      <c r="V54" s="52"/>
      <c r="W54" s="52"/>
      <c r="X54" s="52"/>
      <c r="Y54" s="52"/>
      <c r="AK54" s="134"/>
    </row>
    <row r="55" spans="1:40">
      <c r="V55" s="52"/>
      <c r="W55" s="52"/>
      <c r="X55" s="52"/>
      <c r="Y55" s="52"/>
    </row>
    <row r="56" spans="1:40">
      <c r="V56" s="52"/>
      <c r="W56" s="52"/>
      <c r="X56" s="52"/>
      <c r="Y56" s="52"/>
    </row>
    <row r="57" spans="1:40" ht="45">
      <c r="K57" s="27"/>
      <c r="L57" s="28"/>
      <c r="M57" s="28"/>
      <c r="N57" s="27"/>
      <c r="P57" s="27">
        <v>611</v>
      </c>
      <c r="Q57" s="28" t="s">
        <v>122</v>
      </c>
      <c r="R57" s="28" t="s">
        <v>0</v>
      </c>
      <c r="S57" s="27">
        <v>3.1</v>
      </c>
      <c r="V57" s="149"/>
      <c r="W57" s="150"/>
      <c r="X57" s="150"/>
      <c r="Y57" s="149"/>
      <c r="AA57" s="27">
        <v>611</v>
      </c>
      <c r="AB57" s="28" t="s">
        <v>122</v>
      </c>
      <c r="AC57" s="28" t="s">
        <v>0</v>
      </c>
      <c r="AD57" s="27">
        <v>1.9</v>
      </c>
      <c r="AF57" s="27">
        <v>611</v>
      </c>
      <c r="AG57" s="28" t="s">
        <v>122</v>
      </c>
      <c r="AH57" s="28" t="s">
        <v>0</v>
      </c>
      <c r="AI57" s="27">
        <v>0.1</v>
      </c>
    </row>
    <row r="58" spans="1:40" ht="30">
      <c r="K58" s="27"/>
      <c r="L58" s="28"/>
      <c r="M58" s="28"/>
      <c r="N58" s="27"/>
      <c r="P58" s="27">
        <v>622</v>
      </c>
      <c r="Q58" s="28" t="s">
        <v>122</v>
      </c>
      <c r="R58" s="28" t="s">
        <v>1</v>
      </c>
      <c r="S58" s="27">
        <v>0</v>
      </c>
      <c r="V58" s="149"/>
      <c r="W58" s="150"/>
      <c r="X58" s="150"/>
      <c r="Y58" s="149"/>
      <c r="AA58" s="27">
        <v>622</v>
      </c>
      <c r="AB58" s="28" t="s">
        <v>122</v>
      </c>
      <c r="AC58" s="28" t="s">
        <v>1</v>
      </c>
      <c r="AD58" s="27">
        <v>2.2999999999999998</v>
      </c>
      <c r="AF58" s="27">
        <v>622</v>
      </c>
      <c r="AG58" s="28" t="s">
        <v>122</v>
      </c>
      <c r="AH58" s="28" t="s">
        <v>1</v>
      </c>
      <c r="AI58" s="27">
        <v>0</v>
      </c>
    </row>
    <row r="59" spans="1:40" ht="30">
      <c r="K59" s="27"/>
      <c r="L59" s="28"/>
      <c r="M59" s="28"/>
      <c r="N59" s="27"/>
      <c r="P59" s="27">
        <v>634</v>
      </c>
      <c r="Q59" s="28" t="s">
        <v>122</v>
      </c>
      <c r="R59" s="28" t="s">
        <v>2</v>
      </c>
      <c r="S59" s="27">
        <v>0</v>
      </c>
      <c r="V59" s="149"/>
      <c r="W59" s="150"/>
      <c r="X59" s="150"/>
      <c r="Y59" s="149"/>
      <c r="AA59" s="27">
        <v>634</v>
      </c>
      <c r="AB59" s="28" t="s">
        <v>122</v>
      </c>
      <c r="AC59" s="28" t="s">
        <v>2</v>
      </c>
      <c r="AD59" s="27">
        <v>0</v>
      </c>
      <c r="AF59" s="27">
        <v>634</v>
      </c>
      <c r="AG59" s="28" t="s">
        <v>122</v>
      </c>
      <c r="AH59" s="28" t="s">
        <v>2</v>
      </c>
      <c r="AI59" s="27">
        <v>0.1</v>
      </c>
    </row>
    <row r="60" spans="1:40" ht="30">
      <c r="K60" s="27"/>
      <c r="L60" s="28"/>
      <c r="M60" s="28"/>
      <c r="N60" s="27"/>
      <c r="P60" s="27">
        <v>645</v>
      </c>
      <c r="Q60" s="28" t="s">
        <v>122</v>
      </c>
      <c r="R60" s="28" t="s">
        <v>3</v>
      </c>
      <c r="S60" s="27">
        <v>0</v>
      </c>
      <c r="V60" s="149"/>
      <c r="W60" s="150"/>
      <c r="X60" s="150"/>
      <c r="Y60" s="149"/>
      <c r="AA60" s="27">
        <v>645</v>
      </c>
      <c r="AB60" s="28" t="s">
        <v>122</v>
      </c>
      <c r="AC60" s="28" t="s">
        <v>3</v>
      </c>
      <c r="AD60" s="27">
        <v>2.9</v>
      </c>
      <c r="AF60" s="27">
        <v>645</v>
      </c>
      <c r="AG60" s="28" t="s">
        <v>122</v>
      </c>
      <c r="AH60" s="28" t="s">
        <v>3</v>
      </c>
      <c r="AI60" s="27">
        <v>0.1</v>
      </c>
    </row>
    <row r="61" spans="1:40" ht="30">
      <c r="K61" s="27"/>
      <c r="L61" s="28"/>
      <c r="M61" s="28"/>
      <c r="N61" s="27"/>
      <c r="P61" s="27">
        <v>626</v>
      </c>
      <c r="Q61" s="28" t="s">
        <v>122</v>
      </c>
      <c r="R61" s="28" t="s">
        <v>4</v>
      </c>
      <c r="S61" s="27">
        <v>2.4</v>
      </c>
      <c r="V61" s="149"/>
      <c r="W61" s="150"/>
      <c r="X61" s="150"/>
      <c r="Y61" s="149"/>
      <c r="AA61" s="27">
        <v>626</v>
      </c>
      <c r="AB61" s="28" t="s">
        <v>122</v>
      </c>
      <c r="AC61" s="28" t="s">
        <v>4</v>
      </c>
      <c r="AD61" s="27">
        <v>3.1</v>
      </c>
      <c r="AF61" s="27">
        <v>626</v>
      </c>
      <c r="AG61" s="28" t="s">
        <v>122</v>
      </c>
      <c r="AH61" s="28" t="s">
        <v>4</v>
      </c>
      <c r="AI61" s="27">
        <v>0</v>
      </c>
    </row>
    <row r="62" spans="1:40" ht="30">
      <c r="K62" s="27"/>
      <c r="L62" s="28"/>
      <c r="M62" s="28"/>
      <c r="N62" s="27"/>
      <c r="P62" s="27">
        <v>632</v>
      </c>
      <c r="Q62" s="28" t="s">
        <v>122</v>
      </c>
      <c r="R62" s="28" t="s">
        <v>5</v>
      </c>
      <c r="S62" s="27">
        <v>0</v>
      </c>
      <c r="V62" s="149"/>
      <c r="W62" s="150"/>
      <c r="X62" s="150"/>
      <c r="Y62" s="149"/>
      <c r="AA62" s="27">
        <v>632</v>
      </c>
      <c r="AB62" s="28" t="s">
        <v>122</v>
      </c>
      <c r="AC62" s="28" t="s">
        <v>5</v>
      </c>
      <c r="AD62" s="27">
        <v>7.2</v>
      </c>
      <c r="AF62" s="27">
        <v>632</v>
      </c>
      <c r="AG62" s="28" t="s">
        <v>122</v>
      </c>
      <c r="AH62" s="28" t="s">
        <v>5</v>
      </c>
      <c r="AI62" s="27">
        <v>0.2</v>
      </c>
    </row>
    <row r="63" spans="1:40" ht="45">
      <c r="K63" s="27"/>
      <c r="L63" s="28"/>
      <c r="M63" s="28"/>
      <c r="N63" s="27"/>
      <c r="P63" s="27">
        <v>605</v>
      </c>
      <c r="Q63" s="28" t="s">
        <v>122</v>
      </c>
      <c r="R63" s="28" t="s">
        <v>6</v>
      </c>
      <c r="S63" s="27">
        <v>0</v>
      </c>
      <c r="V63" s="149"/>
      <c r="W63" s="150"/>
      <c r="X63" s="150"/>
      <c r="Y63" s="149"/>
      <c r="AA63" s="27">
        <v>605</v>
      </c>
      <c r="AB63" s="28" t="s">
        <v>122</v>
      </c>
      <c r="AC63" s="28" t="s">
        <v>6</v>
      </c>
      <c r="AD63" s="27">
        <v>35.5</v>
      </c>
      <c r="AF63" s="27">
        <v>605</v>
      </c>
      <c r="AG63" s="28" t="s">
        <v>122</v>
      </c>
      <c r="AH63" s="28" t="s">
        <v>6</v>
      </c>
      <c r="AI63" s="27">
        <v>0.1</v>
      </c>
    </row>
    <row r="64" spans="1:40">
      <c r="K64" s="27"/>
      <c r="L64" s="28"/>
      <c r="M64" s="28"/>
      <c r="N64" s="27"/>
      <c r="P64" s="27">
        <v>624</v>
      </c>
      <c r="Q64" s="28" t="s">
        <v>122</v>
      </c>
      <c r="R64" s="28" t="s">
        <v>7</v>
      </c>
      <c r="S64" s="27">
        <v>0</v>
      </c>
      <c r="V64" s="149"/>
      <c r="W64" s="150"/>
      <c r="X64" s="150"/>
      <c r="Y64" s="149"/>
      <c r="AA64" s="27">
        <v>624</v>
      </c>
      <c r="AB64" s="28" t="s">
        <v>122</v>
      </c>
      <c r="AC64" s="28" t="s">
        <v>7</v>
      </c>
      <c r="AD64" s="27">
        <v>34.9</v>
      </c>
      <c r="AF64" s="27">
        <v>624</v>
      </c>
      <c r="AG64" s="28" t="s">
        <v>122</v>
      </c>
      <c r="AH64" s="28" t="s">
        <v>7</v>
      </c>
      <c r="AI64" s="27">
        <v>0</v>
      </c>
    </row>
    <row r="65" spans="11:35" ht="45">
      <c r="K65" s="27"/>
      <c r="L65" s="28"/>
      <c r="M65" s="28"/>
      <c r="N65" s="27"/>
      <c r="P65" s="27">
        <v>609</v>
      </c>
      <c r="Q65" s="28" t="s">
        <v>122</v>
      </c>
      <c r="R65" s="28" t="s">
        <v>8</v>
      </c>
      <c r="S65" s="27">
        <v>0.2</v>
      </c>
      <c r="V65" s="149"/>
      <c r="W65" s="150"/>
      <c r="X65" s="150"/>
      <c r="Y65" s="149"/>
      <c r="AA65" s="27">
        <v>609</v>
      </c>
      <c r="AB65" s="28" t="s">
        <v>122</v>
      </c>
      <c r="AC65" s="28" t="s">
        <v>8</v>
      </c>
      <c r="AD65" s="27">
        <v>5.0999999999999996</v>
      </c>
      <c r="AF65" s="27">
        <v>609</v>
      </c>
      <c r="AG65" s="28" t="s">
        <v>122</v>
      </c>
      <c r="AH65" s="28" t="s">
        <v>8</v>
      </c>
      <c r="AI65" s="27">
        <v>0</v>
      </c>
    </row>
    <row r="66" spans="11:35" ht="45">
      <c r="K66" s="27"/>
      <c r="L66" s="28"/>
      <c r="M66" s="28"/>
      <c r="N66" s="27"/>
      <c r="P66" s="27">
        <v>612</v>
      </c>
      <c r="Q66" s="28" t="s">
        <v>122</v>
      </c>
      <c r="R66" s="28" t="s">
        <v>9</v>
      </c>
      <c r="S66" s="27">
        <v>2.5</v>
      </c>
      <c r="V66" s="149"/>
      <c r="W66" s="150"/>
      <c r="X66" s="150"/>
      <c r="Y66" s="149"/>
      <c r="AA66" s="27">
        <v>612</v>
      </c>
      <c r="AB66" s="28" t="s">
        <v>122</v>
      </c>
      <c r="AC66" s="28" t="s">
        <v>9</v>
      </c>
      <c r="AD66" s="27">
        <v>0.1</v>
      </c>
      <c r="AF66" s="27">
        <v>612</v>
      </c>
      <c r="AG66" s="28" t="s">
        <v>122</v>
      </c>
      <c r="AH66" s="28" t="s">
        <v>9</v>
      </c>
      <c r="AI66" s="27">
        <v>0</v>
      </c>
    </row>
    <row r="67" spans="11:35" ht="30">
      <c r="K67" s="27"/>
      <c r="L67" s="28"/>
      <c r="M67" s="28"/>
      <c r="N67" s="27"/>
      <c r="P67" s="27">
        <v>621</v>
      </c>
      <c r="Q67" s="28" t="s">
        <v>122</v>
      </c>
      <c r="R67" s="28" t="s">
        <v>10</v>
      </c>
      <c r="S67" s="27">
        <v>0</v>
      </c>
      <c r="V67" s="149"/>
      <c r="W67" s="150"/>
      <c r="X67" s="150"/>
      <c r="Y67" s="149"/>
      <c r="AA67" s="27">
        <v>621</v>
      </c>
      <c r="AB67" s="28" t="s">
        <v>122</v>
      </c>
      <c r="AC67" s="28" t="s">
        <v>10</v>
      </c>
      <c r="AD67" s="27">
        <v>0.7</v>
      </c>
      <c r="AF67" s="27">
        <v>621</v>
      </c>
      <c r="AG67" s="28" t="s">
        <v>122</v>
      </c>
      <c r="AH67" s="28" t="s">
        <v>10</v>
      </c>
      <c r="AI67" s="27">
        <v>0</v>
      </c>
    </row>
    <row r="68" spans="11:35" ht="30">
      <c r="K68" s="27"/>
      <c r="L68" s="28"/>
      <c r="M68" s="28"/>
      <c r="N68" s="27"/>
      <c r="P68" s="27">
        <v>631</v>
      </c>
      <c r="Q68" s="28" t="s">
        <v>122</v>
      </c>
      <c r="R68" s="28" t="s">
        <v>11</v>
      </c>
      <c r="S68" s="27">
        <v>0</v>
      </c>
      <c r="V68" s="149"/>
      <c r="W68" s="150"/>
      <c r="X68" s="150"/>
      <c r="Y68" s="149"/>
      <c r="AA68" s="27">
        <v>631</v>
      </c>
      <c r="AB68" s="28" t="s">
        <v>122</v>
      </c>
      <c r="AC68" s="28" t="s">
        <v>11</v>
      </c>
      <c r="AD68" s="27">
        <v>4.0999999999999996</v>
      </c>
      <c r="AF68" s="27">
        <v>631</v>
      </c>
      <c r="AG68" s="28" t="s">
        <v>122</v>
      </c>
      <c r="AH68" s="28" t="s">
        <v>11</v>
      </c>
      <c r="AI68" s="27">
        <v>0</v>
      </c>
    </row>
    <row r="69" spans="11:35" ht="30">
      <c r="K69" s="27"/>
      <c r="L69" s="28"/>
      <c r="M69" s="28"/>
      <c r="N69" s="27"/>
      <c r="P69" s="27">
        <v>642</v>
      </c>
      <c r="Q69" s="28" t="s">
        <v>122</v>
      </c>
      <c r="R69" s="28" t="s">
        <v>12</v>
      </c>
      <c r="S69" s="27">
        <v>0</v>
      </c>
      <c r="V69" s="149"/>
      <c r="W69" s="150"/>
      <c r="X69" s="150"/>
      <c r="Y69" s="149"/>
      <c r="AA69" s="27">
        <v>642</v>
      </c>
      <c r="AB69" s="28" t="s">
        <v>122</v>
      </c>
      <c r="AC69" s="28" t="s">
        <v>12</v>
      </c>
      <c r="AD69" s="27">
        <v>0</v>
      </c>
      <c r="AF69" s="27">
        <v>642</v>
      </c>
      <c r="AG69" s="28" t="s">
        <v>122</v>
      </c>
      <c r="AH69" s="28" t="s">
        <v>12</v>
      </c>
      <c r="AI69" s="27">
        <v>0</v>
      </c>
    </row>
    <row r="70" spans="11:35" ht="30">
      <c r="K70" s="27"/>
      <c r="L70" s="28"/>
      <c r="M70" s="28"/>
      <c r="N70" s="27"/>
      <c r="P70" s="27">
        <v>643</v>
      </c>
      <c r="Q70" s="28" t="s">
        <v>122</v>
      </c>
      <c r="R70" s="28" t="s">
        <v>13</v>
      </c>
      <c r="S70" s="27">
        <v>0</v>
      </c>
      <c r="V70" s="149"/>
      <c r="W70" s="150"/>
      <c r="X70" s="150"/>
      <c r="Y70" s="149"/>
      <c r="AA70" s="27">
        <v>643</v>
      </c>
      <c r="AB70" s="28" t="s">
        <v>122</v>
      </c>
      <c r="AC70" s="28" t="s">
        <v>13</v>
      </c>
      <c r="AD70" s="27">
        <v>0.6</v>
      </c>
      <c r="AF70" s="27">
        <v>643</v>
      </c>
      <c r="AG70" s="28" t="s">
        <v>122</v>
      </c>
      <c r="AH70" s="28" t="s">
        <v>13</v>
      </c>
      <c r="AI70" s="27">
        <v>0</v>
      </c>
    </row>
    <row r="71" spans="11:35">
      <c r="K71" s="27"/>
      <c r="L71" s="28"/>
      <c r="M71" s="28"/>
      <c r="N71" s="27"/>
      <c r="P71" s="27">
        <v>638</v>
      </c>
      <c r="Q71" s="28" t="s">
        <v>122</v>
      </c>
      <c r="R71" s="28" t="s">
        <v>14</v>
      </c>
      <c r="S71" s="27">
        <v>0</v>
      </c>
      <c r="V71" s="149"/>
      <c r="W71" s="150"/>
      <c r="X71" s="150"/>
      <c r="Y71" s="149"/>
      <c r="AA71" s="27">
        <v>638</v>
      </c>
      <c r="AB71" s="28" t="s">
        <v>122</v>
      </c>
      <c r="AC71" s="28" t="s">
        <v>14</v>
      </c>
      <c r="AD71" s="27">
        <v>4.3</v>
      </c>
      <c r="AF71" s="27">
        <v>638</v>
      </c>
      <c r="AG71" s="28" t="s">
        <v>122</v>
      </c>
      <c r="AH71" s="28" t="s">
        <v>14</v>
      </c>
      <c r="AI71" s="27">
        <v>0</v>
      </c>
    </row>
    <row r="72" spans="11:35" ht="45">
      <c r="K72" s="27"/>
      <c r="L72" s="28"/>
      <c r="M72" s="28"/>
      <c r="N72" s="27"/>
      <c r="P72" s="27">
        <v>608</v>
      </c>
      <c r="Q72" s="28" t="s">
        <v>122</v>
      </c>
      <c r="R72" s="28" t="s">
        <v>15</v>
      </c>
      <c r="S72" s="27">
        <v>0</v>
      </c>
      <c r="V72" s="149"/>
      <c r="W72" s="150"/>
      <c r="X72" s="150"/>
      <c r="Y72" s="149"/>
      <c r="AA72" s="27">
        <v>608</v>
      </c>
      <c r="AB72" s="28" t="s">
        <v>122</v>
      </c>
      <c r="AC72" s="28" t="s">
        <v>15</v>
      </c>
      <c r="AD72" s="27">
        <v>0.5</v>
      </c>
      <c r="AF72" s="27">
        <v>608</v>
      </c>
      <c r="AG72" s="28" t="s">
        <v>122</v>
      </c>
      <c r="AH72" s="28" t="s">
        <v>15</v>
      </c>
      <c r="AI72" s="27">
        <v>0</v>
      </c>
    </row>
    <row r="73" spans="11:35" ht="30">
      <c r="K73" s="27"/>
      <c r="L73" s="28"/>
      <c r="M73" s="28"/>
      <c r="N73" s="27"/>
      <c r="P73" s="27">
        <v>601</v>
      </c>
      <c r="Q73" s="28" t="s">
        <v>122</v>
      </c>
      <c r="R73" s="28" t="s">
        <v>16</v>
      </c>
      <c r="S73" s="27">
        <v>0</v>
      </c>
      <c r="V73" s="149"/>
      <c r="W73" s="150"/>
      <c r="X73" s="150"/>
      <c r="Y73" s="149"/>
      <c r="AA73" s="27">
        <v>601</v>
      </c>
      <c r="AB73" s="28" t="s">
        <v>122</v>
      </c>
      <c r="AC73" s="28" t="s">
        <v>16</v>
      </c>
      <c r="AD73" s="27">
        <v>5.6</v>
      </c>
      <c r="AF73" s="27">
        <v>601</v>
      </c>
      <c r="AG73" s="28" t="s">
        <v>122</v>
      </c>
      <c r="AH73" s="28" t="s">
        <v>16</v>
      </c>
      <c r="AI73" s="27">
        <v>0</v>
      </c>
    </row>
    <row r="74" spans="11:35" ht="30">
      <c r="K74" s="27"/>
      <c r="L74" s="28"/>
      <c r="M74" s="28"/>
      <c r="N74" s="27"/>
      <c r="P74" s="27">
        <v>648</v>
      </c>
      <c r="Q74" s="28" t="s">
        <v>122</v>
      </c>
      <c r="R74" s="28" t="s">
        <v>17</v>
      </c>
      <c r="S74" s="27">
        <v>0</v>
      </c>
      <c r="V74" s="149"/>
      <c r="W74" s="150"/>
      <c r="X74" s="150"/>
      <c r="Y74" s="149"/>
      <c r="AA74" s="27">
        <v>648</v>
      </c>
      <c r="AB74" s="28" t="s">
        <v>122</v>
      </c>
      <c r="AC74" s="28" t="s">
        <v>17</v>
      </c>
      <c r="AD74" s="27">
        <v>0.3</v>
      </c>
      <c r="AF74" s="27">
        <v>648</v>
      </c>
      <c r="AG74" s="28" t="s">
        <v>122</v>
      </c>
      <c r="AH74" s="28" t="s">
        <v>17</v>
      </c>
      <c r="AI74" s="27">
        <v>0</v>
      </c>
    </row>
    <row r="75" spans="11:35" ht="30">
      <c r="K75" s="27"/>
      <c r="L75" s="28"/>
      <c r="M75" s="28"/>
      <c r="N75" s="27"/>
      <c r="P75" s="27">
        <v>649</v>
      </c>
      <c r="Q75" s="28" t="s">
        <v>122</v>
      </c>
      <c r="R75" s="28" t="s">
        <v>18</v>
      </c>
      <c r="S75" s="27">
        <v>0</v>
      </c>
      <c r="V75" s="149"/>
      <c r="W75" s="150"/>
      <c r="X75" s="150"/>
      <c r="Y75" s="149"/>
      <c r="AA75" s="27">
        <v>649</v>
      </c>
      <c r="AB75" s="28" t="s">
        <v>122</v>
      </c>
      <c r="AC75" s="28" t="s">
        <v>18</v>
      </c>
      <c r="AD75" s="27">
        <v>0.9</v>
      </c>
      <c r="AF75" s="27">
        <v>649</v>
      </c>
      <c r="AG75" s="28" t="s">
        <v>122</v>
      </c>
      <c r="AH75" s="28" t="s">
        <v>18</v>
      </c>
      <c r="AI75" s="27">
        <v>0</v>
      </c>
    </row>
    <row r="76" spans="11:35" ht="45">
      <c r="K76" s="27"/>
      <c r="L76" s="28"/>
      <c r="M76" s="28"/>
      <c r="N76" s="27"/>
      <c r="P76" s="27">
        <v>606</v>
      </c>
      <c r="Q76" s="28" t="s">
        <v>122</v>
      </c>
      <c r="R76" s="28" t="s">
        <v>76</v>
      </c>
      <c r="S76" s="27">
        <v>0</v>
      </c>
      <c r="V76" s="149"/>
      <c r="W76" s="150"/>
      <c r="X76" s="150"/>
      <c r="Y76" s="149"/>
      <c r="AA76" s="27">
        <v>606</v>
      </c>
      <c r="AB76" s="28" t="s">
        <v>122</v>
      </c>
      <c r="AC76" s="28" t="s">
        <v>76</v>
      </c>
      <c r="AD76" s="27">
        <v>0.5</v>
      </c>
      <c r="AF76" s="27">
        <v>606</v>
      </c>
      <c r="AG76" s="28" t="s">
        <v>122</v>
      </c>
      <c r="AH76" s="28" t="s">
        <v>76</v>
      </c>
      <c r="AI76" s="27">
        <v>0</v>
      </c>
    </row>
    <row r="77" spans="11:35" ht="30">
      <c r="K77" s="27"/>
      <c r="L77" s="28"/>
      <c r="M77" s="28"/>
      <c r="N77" s="27"/>
      <c r="P77" s="27">
        <v>620</v>
      </c>
      <c r="Q77" s="28" t="s">
        <v>122</v>
      </c>
      <c r="R77" s="28" t="s">
        <v>20</v>
      </c>
      <c r="S77" s="27">
        <v>1.5</v>
      </c>
      <c r="V77" s="149"/>
      <c r="W77" s="150"/>
      <c r="X77" s="150"/>
      <c r="Y77" s="149"/>
      <c r="AA77" s="27">
        <v>620</v>
      </c>
      <c r="AB77" s="28" t="s">
        <v>122</v>
      </c>
      <c r="AC77" s="28" t="s">
        <v>20</v>
      </c>
      <c r="AD77" s="27">
        <v>18.5</v>
      </c>
      <c r="AF77" s="27">
        <v>620</v>
      </c>
      <c r="AG77" s="28" t="s">
        <v>122</v>
      </c>
      <c r="AH77" s="28" t="s">
        <v>20</v>
      </c>
      <c r="AI77" s="27">
        <v>0</v>
      </c>
    </row>
    <row r="78" spans="11:35">
      <c r="K78" s="27"/>
      <c r="L78" s="28"/>
      <c r="M78" s="28"/>
      <c r="N78" s="27"/>
      <c r="P78" s="27">
        <v>636</v>
      </c>
      <c r="Q78" s="28" t="s">
        <v>122</v>
      </c>
      <c r="R78" s="28" t="s">
        <v>21</v>
      </c>
      <c r="S78" s="27">
        <v>0</v>
      </c>
      <c r="V78" s="149"/>
      <c r="W78" s="150"/>
      <c r="X78" s="150"/>
      <c r="Y78" s="149"/>
      <c r="AA78" s="27">
        <v>636</v>
      </c>
      <c r="AB78" s="28" t="s">
        <v>122</v>
      </c>
      <c r="AC78" s="28" t="s">
        <v>21</v>
      </c>
      <c r="AD78" s="27">
        <v>2.1</v>
      </c>
      <c r="AF78" s="27">
        <v>636</v>
      </c>
      <c r="AG78" s="28" t="s">
        <v>122</v>
      </c>
      <c r="AH78" s="28" t="s">
        <v>21</v>
      </c>
      <c r="AI78" s="27">
        <v>3.2</v>
      </c>
    </row>
    <row r="79" spans="11:35" ht="30">
      <c r="K79" s="27"/>
      <c r="L79" s="28"/>
      <c r="M79" s="28"/>
      <c r="N79" s="27"/>
      <c r="P79" s="27">
        <v>650</v>
      </c>
      <c r="Q79" s="28" t="s">
        <v>122</v>
      </c>
      <c r="R79" s="28" t="s">
        <v>22</v>
      </c>
      <c r="S79" s="27">
        <v>0</v>
      </c>
      <c r="V79" s="149"/>
      <c r="W79" s="150"/>
      <c r="X79" s="150"/>
      <c r="Y79" s="149"/>
      <c r="AA79" s="27">
        <v>650</v>
      </c>
      <c r="AB79" s="28" t="s">
        <v>122</v>
      </c>
      <c r="AC79" s="28" t="s">
        <v>22</v>
      </c>
      <c r="AD79" s="27">
        <v>2.7</v>
      </c>
      <c r="AF79" s="27">
        <v>650</v>
      </c>
      <c r="AG79" s="28" t="s">
        <v>122</v>
      </c>
      <c r="AH79" s="28" t="s">
        <v>22</v>
      </c>
      <c r="AI79" s="27">
        <v>0</v>
      </c>
    </row>
    <row r="80" spans="11:35" ht="45">
      <c r="K80" s="27"/>
      <c r="L80" s="28"/>
      <c r="M80" s="28"/>
      <c r="N80" s="27"/>
      <c r="P80" s="27">
        <v>637</v>
      </c>
      <c r="Q80" s="28" t="s">
        <v>122</v>
      </c>
      <c r="R80" s="28" t="s">
        <v>23</v>
      </c>
      <c r="S80" s="27">
        <v>0</v>
      </c>
      <c r="V80" s="149"/>
      <c r="W80" s="150"/>
      <c r="X80" s="150"/>
      <c r="Y80" s="149"/>
      <c r="AA80" s="27">
        <v>637</v>
      </c>
      <c r="AB80" s="28" t="s">
        <v>122</v>
      </c>
      <c r="AC80" s="28" t="s">
        <v>23</v>
      </c>
      <c r="AD80" s="27">
        <v>2.8</v>
      </c>
      <c r="AF80" s="27">
        <v>637</v>
      </c>
      <c r="AG80" s="28" t="s">
        <v>122</v>
      </c>
      <c r="AH80" s="28" t="s">
        <v>23</v>
      </c>
      <c r="AI80" s="27">
        <v>0.1</v>
      </c>
    </row>
    <row r="81" spans="11:35" ht="30">
      <c r="K81" s="27"/>
      <c r="L81" s="28"/>
      <c r="M81" s="28"/>
      <c r="N81" s="27"/>
      <c r="P81" s="27">
        <v>647</v>
      </c>
      <c r="Q81" s="28" t="s">
        <v>122</v>
      </c>
      <c r="R81" s="28" t="s">
        <v>24</v>
      </c>
      <c r="S81" s="27">
        <v>0</v>
      </c>
      <c r="V81" s="149"/>
      <c r="W81" s="150"/>
      <c r="X81" s="150"/>
      <c r="Y81" s="149"/>
      <c r="AA81" s="27">
        <v>647</v>
      </c>
      <c r="AB81" s="28" t="s">
        <v>122</v>
      </c>
      <c r="AC81" s="28" t="s">
        <v>24</v>
      </c>
      <c r="AD81" s="27">
        <v>0.7</v>
      </c>
      <c r="AF81" s="27">
        <v>647</v>
      </c>
      <c r="AG81" s="28" t="s">
        <v>122</v>
      </c>
      <c r="AH81" s="28" t="s">
        <v>24</v>
      </c>
      <c r="AI81" s="27">
        <v>0</v>
      </c>
    </row>
    <row r="82" spans="11:35" ht="30">
      <c r="K82" s="27"/>
      <c r="L82" s="28"/>
      <c r="M82" s="28"/>
      <c r="N82" s="27"/>
      <c r="P82" s="27">
        <v>633</v>
      </c>
      <c r="Q82" s="28" t="s">
        <v>122</v>
      </c>
      <c r="R82" s="28" t="s">
        <v>25</v>
      </c>
      <c r="S82" s="27">
        <v>0</v>
      </c>
      <c r="V82" s="149"/>
      <c r="W82" s="150"/>
      <c r="X82" s="150"/>
      <c r="Y82" s="149"/>
      <c r="AA82" s="27">
        <v>633</v>
      </c>
      <c r="AB82" s="28" t="s">
        <v>122</v>
      </c>
      <c r="AC82" s="28" t="s">
        <v>25</v>
      </c>
      <c r="AD82" s="27">
        <v>0</v>
      </c>
      <c r="AF82" s="27">
        <v>633</v>
      </c>
      <c r="AG82" s="28" t="s">
        <v>122</v>
      </c>
      <c r="AH82" s="28" t="s">
        <v>25</v>
      </c>
      <c r="AI82" s="27">
        <v>0</v>
      </c>
    </row>
    <row r="83" spans="11:35">
      <c r="K83" s="27"/>
      <c r="L83" s="28"/>
      <c r="M83" s="28"/>
      <c r="N83" s="27"/>
      <c r="P83" s="27">
        <v>630</v>
      </c>
      <c r="Q83" s="28" t="s">
        <v>122</v>
      </c>
      <c r="R83" s="28" t="s">
        <v>26</v>
      </c>
      <c r="S83" s="27">
        <v>0</v>
      </c>
      <c r="V83" s="149"/>
      <c r="W83" s="150"/>
      <c r="X83" s="150"/>
      <c r="Y83" s="149"/>
      <c r="AA83" s="27">
        <v>630</v>
      </c>
      <c r="AB83" s="28" t="s">
        <v>122</v>
      </c>
      <c r="AC83" s="28" t="s">
        <v>26</v>
      </c>
      <c r="AD83" s="27">
        <v>2.1</v>
      </c>
      <c r="AF83" s="27">
        <v>630</v>
      </c>
      <c r="AG83" s="28" t="s">
        <v>122</v>
      </c>
      <c r="AH83" s="28" t="s">
        <v>26</v>
      </c>
      <c r="AI83" s="27">
        <v>0</v>
      </c>
    </row>
    <row r="84" spans="11:35" ht="30">
      <c r="K84" s="27"/>
      <c r="L84" s="28"/>
      <c r="M84" s="28"/>
      <c r="N84" s="27"/>
      <c r="P84" s="27">
        <v>646</v>
      </c>
      <c r="Q84" s="28" t="s">
        <v>122</v>
      </c>
      <c r="R84" s="28" t="s">
        <v>27</v>
      </c>
      <c r="S84" s="27">
        <v>0</v>
      </c>
      <c r="V84" s="149"/>
      <c r="W84" s="150"/>
      <c r="X84" s="150"/>
      <c r="Y84" s="149"/>
      <c r="AA84" s="27">
        <v>646</v>
      </c>
      <c r="AB84" s="28" t="s">
        <v>122</v>
      </c>
      <c r="AC84" s="28" t="s">
        <v>27</v>
      </c>
      <c r="AD84" s="27">
        <v>3.6</v>
      </c>
      <c r="AF84" s="27">
        <v>646</v>
      </c>
      <c r="AG84" s="28" t="s">
        <v>122</v>
      </c>
      <c r="AH84" s="28" t="s">
        <v>27</v>
      </c>
      <c r="AI84" s="27">
        <v>0.2</v>
      </c>
    </row>
    <row r="85" spans="11:35" ht="30">
      <c r="K85" s="27"/>
      <c r="L85" s="28"/>
      <c r="M85" s="28"/>
      <c r="N85" s="27"/>
      <c r="P85" s="27">
        <v>625</v>
      </c>
      <c r="Q85" s="28" t="s">
        <v>122</v>
      </c>
      <c r="R85" s="28" t="s">
        <v>28</v>
      </c>
      <c r="S85" s="27">
        <v>0</v>
      </c>
      <c r="V85" s="149"/>
      <c r="W85" s="150"/>
      <c r="X85" s="150"/>
      <c r="Y85" s="149"/>
      <c r="AA85" s="27">
        <v>625</v>
      </c>
      <c r="AB85" s="28" t="s">
        <v>122</v>
      </c>
      <c r="AC85" s="28" t="s">
        <v>28</v>
      </c>
      <c r="AD85" s="27">
        <v>6.1</v>
      </c>
      <c r="AF85" s="27">
        <v>625</v>
      </c>
      <c r="AG85" s="28" t="s">
        <v>122</v>
      </c>
      <c r="AH85" s="28" t="s">
        <v>28</v>
      </c>
      <c r="AI85" s="27">
        <v>0.1</v>
      </c>
    </row>
    <row r="86" spans="11:35" ht="30">
      <c r="K86" s="27"/>
      <c r="L86" s="28"/>
      <c r="M86" s="28"/>
      <c r="N86" s="27"/>
      <c r="P86" s="27">
        <v>610</v>
      </c>
      <c r="Q86" s="28" t="s">
        <v>122</v>
      </c>
      <c r="R86" s="28" t="s">
        <v>29</v>
      </c>
      <c r="S86" s="27">
        <v>0</v>
      </c>
      <c r="V86" s="149"/>
      <c r="W86" s="150"/>
      <c r="X86" s="150"/>
      <c r="Y86" s="149"/>
      <c r="AA86" s="27">
        <v>610</v>
      </c>
      <c r="AB86" s="28" t="s">
        <v>122</v>
      </c>
      <c r="AC86" s="28" t="s">
        <v>29</v>
      </c>
      <c r="AD86" s="27">
        <v>20.5</v>
      </c>
      <c r="AF86" s="27">
        <v>610</v>
      </c>
      <c r="AG86" s="28" t="s">
        <v>122</v>
      </c>
      <c r="AH86" s="28" t="s">
        <v>29</v>
      </c>
      <c r="AI86" s="27">
        <v>0</v>
      </c>
    </row>
    <row r="87" spans="11:35" ht="30">
      <c r="K87" s="27"/>
      <c r="L87" s="28"/>
      <c r="M87" s="28"/>
      <c r="N87" s="27"/>
      <c r="P87" s="27">
        <v>635</v>
      </c>
      <c r="Q87" s="28" t="s">
        <v>122</v>
      </c>
      <c r="R87" s="28" t="s">
        <v>30</v>
      </c>
      <c r="S87" s="27">
        <v>0</v>
      </c>
      <c r="V87" s="149"/>
      <c r="W87" s="150"/>
      <c r="X87" s="150"/>
      <c r="Y87" s="149"/>
      <c r="AA87" s="27">
        <v>635</v>
      </c>
      <c r="AB87" s="28" t="s">
        <v>122</v>
      </c>
      <c r="AC87" s="28" t="s">
        <v>30</v>
      </c>
      <c r="AD87" s="27">
        <v>0.1</v>
      </c>
      <c r="AF87" s="27">
        <v>635</v>
      </c>
      <c r="AG87" s="28" t="s">
        <v>122</v>
      </c>
      <c r="AH87" s="28" t="s">
        <v>30</v>
      </c>
      <c r="AI87" s="27">
        <v>1.5</v>
      </c>
    </row>
    <row r="88" spans="11:35" ht="30">
      <c r="K88" s="27"/>
      <c r="L88" s="28"/>
      <c r="M88" s="28"/>
      <c r="N88" s="27"/>
      <c r="P88" s="27">
        <v>604</v>
      </c>
      <c r="Q88" s="28" t="s">
        <v>122</v>
      </c>
      <c r="R88" s="28" t="s">
        <v>31</v>
      </c>
      <c r="S88" s="27">
        <v>0</v>
      </c>
      <c r="V88" s="149"/>
      <c r="W88" s="150"/>
      <c r="X88" s="150"/>
      <c r="Y88" s="149"/>
      <c r="AA88" s="27">
        <v>604</v>
      </c>
      <c r="AB88" s="28" t="s">
        <v>122</v>
      </c>
      <c r="AC88" s="28" t="s">
        <v>31</v>
      </c>
      <c r="AD88" s="27">
        <v>30.1</v>
      </c>
      <c r="AF88" s="27">
        <v>604</v>
      </c>
      <c r="AG88" s="28" t="s">
        <v>122</v>
      </c>
      <c r="AH88" s="28" t="s">
        <v>31</v>
      </c>
      <c r="AI88" s="27">
        <v>0</v>
      </c>
    </row>
    <row r="89" spans="11:35" ht="30">
      <c r="K89" s="27"/>
      <c r="L89" s="28"/>
      <c r="M89" s="28"/>
      <c r="N89" s="27"/>
      <c r="P89" s="27">
        <v>641</v>
      </c>
      <c r="Q89" s="28" t="s">
        <v>122</v>
      </c>
      <c r="R89" s="28" t="s">
        <v>32</v>
      </c>
      <c r="S89" s="27">
        <v>0</v>
      </c>
      <c r="V89" s="149"/>
      <c r="W89" s="150"/>
      <c r="X89" s="150"/>
      <c r="Y89" s="149"/>
      <c r="AA89" s="27">
        <v>641</v>
      </c>
      <c r="AB89" s="28" t="s">
        <v>122</v>
      </c>
      <c r="AC89" s="28" t="s">
        <v>32</v>
      </c>
      <c r="AD89" s="27">
        <v>0</v>
      </c>
      <c r="AF89" s="27">
        <v>641</v>
      </c>
      <c r="AG89" s="28" t="s">
        <v>122</v>
      </c>
      <c r="AH89" s="28" t="s">
        <v>32</v>
      </c>
      <c r="AI89" s="27">
        <v>0</v>
      </c>
    </row>
    <row r="90" spans="11:35">
      <c r="K90" s="27"/>
      <c r="L90" s="28"/>
      <c r="M90" s="28"/>
      <c r="N90" s="27"/>
      <c r="P90" s="27">
        <v>623</v>
      </c>
      <c r="Q90" s="28" t="s">
        <v>122</v>
      </c>
      <c r="R90" s="28" t="s">
        <v>33</v>
      </c>
      <c r="S90" s="27">
        <v>0.9</v>
      </c>
      <c r="V90" s="149"/>
      <c r="W90" s="150"/>
      <c r="X90" s="150"/>
      <c r="Y90" s="149"/>
      <c r="AA90" s="27">
        <v>623</v>
      </c>
      <c r="AB90" s="28" t="s">
        <v>122</v>
      </c>
      <c r="AC90" s="28" t="s">
        <v>33</v>
      </c>
      <c r="AD90" s="27">
        <v>1.6</v>
      </c>
      <c r="AF90" s="27">
        <v>623</v>
      </c>
      <c r="AG90" s="28" t="s">
        <v>122</v>
      </c>
      <c r="AH90" s="28" t="s">
        <v>33</v>
      </c>
      <c r="AI90" s="27">
        <v>0</v>
      </c>
    </row>
    <row r="91" spans="11:35" ht="30">
      <c r="K91" s="27"/>
      <c r="L91" s="28"/>
      <c r="M91" s="28"/>
      <c r="N91" s="27"/>
      <c r="P91" s="27">
        <v>639</v>
      </c>
      <c r="Q91" s="28" t="s">
        <v>122</v>
      </c>
      <c r="R91" s="28" t="s">
        <v>34</v>
      </c>
      <c r="S91" s="27">
        <v>0</v>
      </c>
      <c r="V91" s="149"/>
      <c r="W91" s="150"/>
      <c r="X91" s="150"/>
      <c r="Y91" s="149"/>
      <c r="AA91" s="27">
        <v>639</v>
      </c>
      <c r="AB91" s="28" t="s">
        <v>122</v>
      </c>
      <c r="AC91" s="28" t="s">
        <v>34</v>
      </c>
      <c r="AD91" s="27">
        <v>0</v>
      </c>
      <c r="AF91" s="27">
        <v>639</v>
      </c>
      <c r="AG91" s="28" t="s">
        <v>122</v>
      </c>
      <c r="AH91" s="28" t="s">
        <v>34</v>
      </c>
      <c r="AI91" s="27">
        <v>0</v>
      </c>
    </row>
    <row r="92" spans="11:35" ht="45">
      <c r="K92" s="27"/>
      <c r="L92" s="28"/>
      <c r="M92" s="28"/>
      <c r="N92" s="27"/>
      <c r="P92" s="27">
        <v>629</v>
      </c>
      <c r="Q92" s="28" t="s">
        <v>122</v>
      </c>
      <c r="R92" s="28" t="s">
        <v>35</v>
      </c>
      <c r="S92" s="27">
        <v>0</v>
      </c>
      <c r="V92" s="149"/>
      <c r="W92" s="150"/>
      <c r="X92" s="150"/>
      <c r="Y92" s="149"/>
      <c r="AA92" s="27">
        <v>629</v>
      </c>
      <c r="AB92" s="28" t="s">
        <v>122</v>
      </c>
      <c r="AC92" s="28" t="s">
        <v>35</v>
      </c>
      <c r="AD92" s="27">
        <v>0</v>
      </c>
      <c r="AF92" s="27">
        <v>629</v>
      </c>
      <c r="AG92" s="28" t="s">
        <v>122</v>
      </c>
      <c r="AH92" s="28" t="s">
        <v>35</v>
      </c>
      <c r="AI92" s="27">
        <v>0</v>
      </c>
    </row>
    <row r="93" spans="11:35">
      <c r="K93" s="27"/>
      <c r="L93" s="28"/>
      <c r="M93" s="28"/>
      <c r="N93" s="27"/>
      <c r="P93" s="27">
        <v>644</v>
      </c>
      <c r="Q93" s="28" t="s">
        <v>122</v>
      </c>
      <c r="R93" s="28" t="s">
        <v>36</v>
      </c>
      <c r="S93" s="27">
        <v>0</v>
      </c>
      <c r="V93" s="149"/>
      <c r="W93" s="150"/>
      <c r="X93" s="150"/>
      <c r="Y93" s="149"/>
      <c r="AA93" s="27">
        <v>644</v>
      </c>
      <c r="AB93" s="28" t="s">
        <v>122</v>
      </c>
      <c r="AC93" s="28" t="s">
        <v>36</v>
      </c>
      <c r="AD93" s="27">
        <v>0</v>
      </c>
      <c r="AF93" s="27">
        <v>644</v>
      </c>
      <c r="AG93" s="28" t="s">
        <v>122</v>
      </c>
      <c r="AH93" s="28" t="s">
        <v>36</v>
      </c>
      <c r="AI93" s="27">
        <v>0</v>
      </c>
    </row>
    <row r="94" spans="11:35" ht="30">
      <c r="K94" s="27"/>
      <c r="L94" s="28"/>
      <c r="M94" s="28"/>
      <c r="N94" s="27"/>
      <c r="P94" s="27">
        <v>640</v>
      </c>
      <c r="Q94" s="28" t="s">
        <v>122</v>
      </c>
      <c r="R94" s="28" t="s">
        <v>37</v>
      </c>
      <c r="S94" s="27">
        <v>0</v>
      </c>
      <c r="V94" s="149"/>
      <c r="W94" s="150"/>
      <c r="X94" s="150"/>
      <c r="Y94" s="149"/>
      <c r="AA94" s="27">
        <v>640</v>
      </c>
      <c r="AB94" s="28" t="s">
        <v>122</v>
      </c>
      <c r="AC94" s="28" t="s">
        <v>37</v>
      </c>
      <c r="AD94" s="27">
        <v>0</v>
      </c>
      <c r="AF94" s="27">
        <v>640</v>
      </c>
      <c r="AG94" s="28" t="s">
        <v>122</v>
      </c>
      <c r="AH94" s="28" t="s">
        <v>37</v>
      </c>
      <c r="AI94" s="27">
        <v>0</v>
      </c>
    </row>
    <row r="95" spans="11:35" ht="30">
      <c r="K95" s="27"/>
      <c r="L95" s="28"/>
      <c r="M95" s="28"/>
      <c r="N95" s="27"/>
      <c r="P95" s="27">
        <v>618</v>
      </c>
      <c r="Q95" s="28" t="s">
        <v>122</v>
      </c>
      <c r="R95" s="28" t="s">
        <v>38</v>
      </c>
      <c r="S95" s="27">
        <v>4.3</v>
      </c>
      <c r="V95" s="149"/>
      <c r="W95" s="150"/>
      <c r="X95" s="150"/>
      <c r="Y95" s="149"/>
      <c r="AA95" s="27">
        <v>618</v>
      </c>
      <c r="AB95" s="28" t="s">
        <v>122</v>
      </c>
      <c r="AC95" s="28" t="s">
        <v>38</v>
      </c>
      <c r="AD95" s="27">
        <v>35.9</v>
      </c>
      <c r="AF95" s="27">
        <v>618</v>
      </c>
      <c r="AG95" s="28" t="s">
        <v>122</v>
      </c>
      <c r="AH95" s="28" t="s">
        <v>38</v>
      </c>
      <c r="AI95" s="27">
        <v>0</v>
      </c>
    </row>
    <row r="96" spans="11:35" ht="45">
      <c r="K96" s="27"/>
      <c r="L96" s="28"/>
      <c r="M96" s="28"/>
      <c r="N96" s="27"/>
      <c r="P96" s="27">
        <v>603</v>
      </c>
      <c r="Q96" s="28" t="s">
        <v>122</v>
      </c>
      <c r="R96" s="28" t="s">
        <v>39</v>
      </c>
      <c r="S96" s="27">
        <v>0</v>
      </c>
      <c r="V96" s="149"/>
      <c r="W96" s="150"/>
      <c r="X96" s="150"/>
      <c r="Y96" s="149"/>
      <c r="AA96" s="27">
        <v>603</v>
      </c>
      <c r="AB96" s="28" t="s">
        <v>122</v>
      </c>
      <c r="AC96" s="28" t="s">
        <v>39</v>
      </c>
      <c r="AD96" s="27">
        <v>7.6</v>
      </c>
      <c r="AF96" s="27">
        <v>603</v>
      </c>
      <c r="AG96" s="28" t="s">
        <v>122</v>
      </c>
      <c r="AH96" s="28" t="s">
        <v>39</v>
      </c>
      <c r="AI96" s="27">
        <v>0</v>
      </c>
    </row>
    <row r="97" spans="11:35" ht="30">
      <c r="K97" s="27"/>
      <c r="L97" s="28"/>
      <c r="M97" s="28"/>
      <c r="N97" s="27"/>
      <c r="P97" s="27">
        <v>615</v>
      </c>
      <c r="Q97" s="28" t="s">
        <v>122</v>
      </c>
      <c r="R97" s="28" t="s">
        <v>40</v>
      </c>
      <c r="S97" s="27">
        <v>0</v>
      </c>
      <c r="V97" s="149"/>
      <c r="W97" s="150"/>
      <c r="X97" s="150"/>
      <c r="Y97" s="149"/>
      <c r="AA97" s="27">
        <v>615</v>
      </c>
      <c r="AB97" s="28" t="s">
        <v>122</v>
      </c>
      <c r="AC97" s="28" t="s">
        <v>40</v>
      </c>
      <c r="AD97" s="27">
        <v>12.1</v>
      </c>
      <c r="AF97" s="27">
        <v>615</v>
      </c>
      <c r="AG97" s="28" t="s">
        <v>122</v>
      </c>
      <c r="AH97" s="28" t="s">
        <v>40</v>
      </c>
      <c r="AI97" s="27">
        <v>0</v>
      </c>
    </row>
    <row r="98" spans="11:35" ht="30">
      <c r="K98" s="27"/>
      <c r="L98" s="28"/>
      <c r="M98" s="28"/>
      <c r="N98" s="27"/>
      <c r="P98" s="27">
        <v>619</v>
      </c>
      <c r="Q98" s="28" t="s">
        <v>122</v>
      </c>
      <c r="R98" s="28" t="s">
        <v>41</v>
      </c>
      <c r="S98" s="27">
        <v>0</v>
      </c>
      <c r="V98" s="149"/>
      <c r="W98" s="150"/>
      <c r="X98" s="150"/>
      <c r="Y98" s="149"/>
      <c r="AA98" s="27">
        <v>619</v>
      </c>
      <c r="AB98" s="28" t="s">
        <v>122</v>
      </c>
      <c r="AC98" s="28" t="s">
        <v>41</v>
      </c>
      <c r="AD98" s="27">
        <v>0</v>
      </c>
      <c r="AF98" s="27">
        <v>619</v>
      </c>
      <c r="AG98" s="28" t="s">
        <v>122</v>
      </c>
      <c r="AH98" s="28" t="s">
        <v>41</v>
      </c>
      <c r="AI98" s="27">
        <v>0</v>
      </c>
    </row>
    <row r="99" spans="11:35" ht="30">
      <c r="K99" s="27"/>
      <c r="L99" s="28"/>
      <c r="M99" s="28"/>
      <c r="N99" s="27"/>
      <c r="P99" s="27">
        <v>613</v>
      </c>
      <c r="Q99" s="28" t="s">
        <v>122</v>
      </c>
      <c r="R99" s="28" t="s">
        <v>42</v>
      </c>
      <c r="S99" s="27">
        <v>5.9</v>
      </c>
      <c r="V99" s="149"/>
      <c r="W99" s="150"/>
      <c r="X99" s="150"/>
      <c r="Y99" s="149"/>
      <c r="AA99" s="27">
        <v>613</v>
      </c>
      <c r="AB99" s="28" t="s">
        <v>122</v>
      </c>
      <c r="AC99" s="28" t="s">
        <v>42</v>
      </c>
      <c r="AD99" s="27">
        <v>6.9</v>
      </c>
      <c r="AF99" s="27">
        <v>613</v>
      </c>
      <c r="AG99" s="28" t="s">
        <v>122</v>
      </c>
      <c r="AH99" s="28" t="s">
        <v>42</v>
      </c>
      <c r="AI99" s="27">
        <v>0</v>
      </c>
    </row>
    <row r="100" spans="11:35" ht="30">
      <c r="K100" s="27"/>
      <c r="L100" s="28"/>
      <c r="M100" s="28"/>
      <c r="N100" s="27"/>
      <c r="P100" s="27">
        <v>627</v>
      </c>
      <c r="Q100" s="28" t="s">
        <v>122</v>
      </c>
      <c r="R100" s="28" t="s">
        <v>43</v>
      </c>
      <c r="S100" s="27">
        <v>0</v>
      </c>
      <c r="V100" s="149"/>
      <c r="W100" s="150"/>
      <c r="X100" s="150"/>
      <c r="Y100" s="149"/>
      <c r="AA100" s="27">
        <v>627</v>
      </c>
      <c r="AB100" s="28" t="s">
        <v>122</v>
      </c>
      <c r="AC100" s="28" t="s">
        <v>43</v>
      </c>
      <c r="AD100" s="27">
        <v>3.6</v>
      </c>
      <c r="AF100" s="27">
        <v>627</v>
      </c>
      <c r="AG100" s="28" t="s">
        <v>122</v>
      </c>
      <c r="AH100" s="28" t="s">
        <v>43</v>
      </c>
      <c r="AI100" s="27">
        <v>0</v>
      </c>
    </row>
    <row r="101" spans="11:35" ht="30">
      <c r="K101" s="27"/>
      <c r="L101" s="28"/>
      <c r="M101" s="28"/>
      <c r="N101" s="27"/>
      <c r="P101" s="27">
        <v>602</v>
      </c>
      <c r="Q101" s="28" t="s">
        <v>122</v>
      </c>
      <c r="R101" s="28" t="s">
        <v>44</v>
      </c>
      <c r="S101" s="27">
        <v>0</v>
      </c>
      <c r="V101" s="149"/>
      <c r="W101" s="150"/>
      <c r="X101" s="150"/>
      <c r="Y101" s="149"/>
      <c r="AA101" s="27">
        <v>602</v>
      </c>
      <c r="AB101" s="28" t="s">
        <v>122</v>
      </c>
      <c r="AC101" s="28" t="s">
        <v>44</v>
      </c>
      <c r="AD101" s="27">
        <v>2.9</v>
      </c>
      <c r="AF101" s="27">
        <v>602</v>
      </c>
      <c r="AG101" s="28" t="s">
        <v>122</v>
      </c>
      <c r="AH101" s="28" t="s">
        <v>44</v>
      </c>
      <c r="AI101" s="27">
        <v>0</v>
      </c>
    </row>
    <row r="102" spans="11:35" ht="30">
      <c r="K102" s="27"/>
      <c r="L102" s="28"/>
      <c r="M102" s="28"/>
      <c r="N102" s="27"/>
      <c r="P102" s="27">
        <v>607</v>
      </c>
      <c r="Q102" s="28" t="s">
        <v>122</v>
      </c>
      <c r="R102" s="28" t="s">
        <v>45</v>
      </c>
      <c r="S102" s="27">
        <v>0.4</v>
      </c>
      <c r="V102" s="149"/>
      <c r="W102" s="150"/>
      <c r="X102" s="150"/>
      <c r="Y102" s="149"/>
      <c r="AA102" s="27">
        <v>607</v>
      </c>
      <c r="AB102" s="28" t="s">
        <v>122</v>
      </c>
      <c r="AC102" s="28" t="s">
        <v>45</v>
      </c>
      <c r="AD102" s="27">
        <v>2.8</v>
      </c>
      <c r="AF102" s="27">
        <v>607</v>
      </c>
      <c r="AG102" s="28" t="s">
        <v>122</v>
      </c>
      <c r="AH102" s="28" t="s">
        <v>45</v>
      </c>
      <c r="AI102" s="27">
        <v>0</v>
      </c>
    </row>
    <row r="103" spans="11:35" ht="45">
      <c r="K103" s="27"/>
      <c r="L103" s="28"/>
      <c r="M103" s="28"/>
      <c r="N103" s="27"/>
      <c r="P103" s="27">
        <v>616</v>
      </c>
      <c r="Q103" s="28" t="s">
        <v>122</v>
      </c>
      <c r="R103" s="28" t="s">
        <v>46</v>
      </c>
      <c r="S103" s="27">
        <v>0</v>
      </c>
      <c r="V103" s="149"/>
      <c r="W103" s="150"/>
      <c r="X103" s="150"/>
      <c r="Y103" s="149"/>
      <c r="AA103" s="27">
        <v>616</v>
      </c>
      <c r="AB103" s="28" t="s">
        <v>122</v>
      </c>
      <c r="AC103" s="28" t="s">
        <v>46</v>
      </c>
      <c r="AD103" s="27">
        <v>22.3</v>
      </c>
      <c r="AF103" s="27">
        <v>616</v>
      </c>
      <c r="AG103" s="28" t="s">
        <v>122</v>
      </c>
      <c r="AH103" s="28" t="s">
        <v>46</v>
      </c>
      <c r="AI103" s="27">
        <v>0</v>
      </c>
    </row>
    <row r="104" spans="11:35" ht="45">
      <c r="K104" s="27"/>
      <c r="L104" s="28"/>
      <c r="M104" s="28"/>
      <c r="N104" s="27"/>
      <c r="P104" s="27">
        <v>617</v>
      </c>
      <c r="Q104" s="28" t="s">
        <v>122</v>
      </c>
      <c r="R104" s="28" t="s">
        <v>47</v>
      </c>
      <c r="S104" s="27">
        <v>0</v>
      </c>
      <c r="V104" s="149"/>
      <c r="W104" s="150"/>
      <c r="X104" s="150"/>
      <c r="Y104" s="149"/>
      <c r="AA104" s="27">
        <v>617</v>
      </c>
      <c r="AB104" s="28" t="s">
        <v>122</v>
      </c>
      <c r="AC104" s="28" t="s">
        <v>47</v>
      </c>
      <c r="AD104" s="27">
        <v>23.9</v>
      </c>
      <c r="AF104" s="27">
        <v>617</v>
      </c>
      <c r="AG104" s="28" t="s">
        <v>122</v>
      </c>
      <c r="AH104" s="28" t="s">
        <v>47</v>
      </c>
      <c r="AI104" s="27">
        <v>0</v>
      </c>
    </row>
    <row r="105" spans="11:35" ht="30">
      <c r="K105" s="27"/>
      <c r="L105" s="28"/>
      <c r="M105" s="28"/>
      <c r="N105" s="27"/>
      <c r="P105" s="27">
        <v>614</v>
      </c>
      <c r="Q105" s="28" t="s">
        <v>122</v>
      </c>
      <c r="R105" s="28" t="s">
        <v>48</v>
      </c>
      <c r="S105" s="27">
        <v>0</v>
      </c>
      <c r="V105" s="149"/>
      <c r="W105" s="150"/>
      <c r="X105" s="150"/>
      <c r="Y105" s="149"/>
      <c r="AA105" s="27">
        <v>614</v>
      </c>
      <c r="AB105" s="28" t="s">
        <v>122</v>
      </c>
      <c r="AC105" s="28" t="s">
        <v>48</v>
      </c>
      <c r="AD105" s="27">
        <v>3.3</v>
      </c>
      <c r="AF105" s="27">
        <v>614</v>
      </c>
      <c r="AG105" s="28" t="s">
        <v>122</v>
      </c>
      <c r="AH105" s="28" t="s">
        <v>48</v>
      </c>
      <c r="AI105" s="27">
        <v>0</v>
      </c>
    </row>
    <row r="106" spans="11:35" ht="30">
      <c r="K106" s="27"/>
      <c r="L106" s="28"/>
      <c r="M106" s="28"/>
      <c r="N106" s="27"/>
      <c r="P106" s="27">
        <v>628</v>
      </c>
      <c r="Q106" s="28" t="s">
        <v>122</v>
      </c>
      <c r="R106" s="28" t="s">
        <v>49</v>
      </c>
      <c r="S106" s="27">
        <v>0</v>
      </c>
      <c r="V106" s="149"/>
      <c r="W106" s="150"/>
      <c r="X106" s="150"/>
      <c r="Y106" s="149"/>
      <c r="AA106" s="27">
        <v>628</v>
      </c>
      <c r="AB106" s="28" t="s">
        <v>122</v>
      </c>
      <c r="AC106" s="28" t="s">
        <v>49</v>
      </c>
      <c r="AD106" s="27">
        <v>3.4</v>
      </c>
      <c r="AF106" s="27">
        <v>628</v>
      </c>
      <c r="AG106" s="28" t="s">
        <v>122</v>
      </c>
      <c r="AH106" s="28" t="s">
        <v>49</v>
      </c>
      <c r="AI106" s="27">
        <v>0</v>
      </c>
    </row>
    <row r="107" spans="11:35">
      <c r="P107" s="27"/>
      <c r="Q107" s="28"/>
      <c r="R107" s="28"/>
      <c r="S107" s="27"/>
    </row>
  </sheetData>
  <autoFilter ref="A1:AL53">
    <filterColumn colId="30"/>
  </autoFilter>
  <printOptions horizontalCentered="1"/>
  <pageMargins left="0.25" right="0.25" top="0.5" bottom="0.5" header="0.3" footer="0.2"/>
  <pageSetup paperSize="9" scale="95" orientation="portrait" verticalDpi="300" r:id="rId1"/>
  <headerFooter>
    <oddHeader>&amp;C&amp;12INTEGRATED RAINFALL FOR THE MONTH OF SEPTEMBER,2016 (in mm)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29</vt:i4>
      </vt:variant>
    </vt:vector>
  </HeadingPairs>
  <TitlesOfParts>
    <vt:vector size="46" baseType="lpstr">
      <vt:lpstr>cumu</vt:lpstr>
      <vt:lpstr>nwm</vt:lpstr>
      <vt:lpstr>swm</vt:lpstr>
      <vt:lpstr>winter</vt:lpstr>
      <vt:lpstr>hot</vt:lpstr>
      <vt:lpstr>jun18</vt:lpstr>
      <vt:lpstr>jul18</vt:lpstr>
      <vt:lpstr>Aug18</vt:lpstr>
      <vt:lpstr>sept18</vt:lpstr>
      <vt:lpstr>Oct18</vt:lpstr>
      <vt:lpstr>Nov18</vt:lpstr>
      <vt:lpstr>dec18</vt:lpstr>
      <vt:lpstr>jan19</vt:lpstr>
      <vt:lpstr>feb19</vt:lpstr>
      <vt:lpstr>mar19</vt:lpstr>
      <vt:lpstr>apr19</vt:lpstr>
      <vt:lpstr>may19</vt:lpstr>
      <vt:lpstr>'apr19'!Print_Area</vt:lpstr>
      <vt:lpstr>'Aug18'!Print_Area</vt:lpstr>
      <vt:lpstr>cumu!Print_Area</vt:lpstr>
      <vt:lpstr>'dec18'!Print_Area</vt:lpstr>
      <vt:lpstr>'feb19'!Print_Area</vt:lpstr>
      <vt:lpstr>hot!Print_Area</vt:lpstr>
      <vt:lpstr>'jan19'!Print_Area</vt:lpstr>
      <vt:lpstr>'jul18'!Print_Area</vt:lpstr>
      <vt:lpstr>'jun18'!Print_Area</vt:lpstr>
      <vt:lpstr>'mar19'!Print_Area</vt:lpstr>
      <vt:lpstr>'may19'!Print_Area</vt:lpstr>
      <vt:lpstr>'Nov18'!Print_Area</vt:lpstr>
      <vt:lpstr>nwm!Print_Area</vt:lpstr>
      <vt:lpstr>'Oct18'!Print_Area</vt:lpstr>
      <vt:lpstr>sept18!Print_Area</vt:lpstr>
      <vt:lpstr>swm!Print_Area</vt:lpstr>
      <vt:lpstr>winter!Print_Area</vt:lpstr>
      <vt:lpstr>'apr19'!Print_Titles</vt:lpstr>
      <vt:lpstr>'Aug18'!Print_Titles</vt:lpstr>
      <vt:lpstr>'dec18'!Print_Titles</vt:lpstr>
      <vt:lpstr>'feb19'!Print_Titles</vt:lpstr>
      <vt:lpstr>'jan19'!Print_Titles</vt:lpstr>
      <vt:lpstr>'jul18'!Print_Titles</vt:lpstr>
      <vt:lpstr>'jun18'!Print_Titles</vt:lpstr>
      <vt:lpstr>'mar19'!Print_Titles</vt:lpstr>
      <vt:lpstr>'may19'!Print_Titles</vt:lpstr>
      <vt:lpstr>'Nov18'!Print_Titles</vt:lpstr>
      <vt:lpstr>'Oct18'!Print_Titles</vt:lpstr>
      <vt:lpstr>sept18!Print_Titles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2019-01-21T14:59:47Z</dcterms:modified>
</cp:coreProperties>
</file>