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urse\Excel Intermediate I\Week 1\Assesment\"/>
    </mc:Choice>
  </mc:AlternateContent>
  <xr:revisionPtr revIDLastSave="0" documentId="13_ncr:1_{3C0697A6-304D-4A14-B0B3-32E1ABDA43C2}" xr6:coauthVersionLast="47" xr6:coauthVersionMax="47" xr10:uidLastSave="{00000000-0000-0000-0000-000000000000}"/>
  <bookViews>
    <workbookView xWindow="11508" yWindow="-12" windowWidth="11544" windowHeight="6264" xr2:uid="{00000000-000D-0000-FFFF-FFFF00000000}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externalReferences>
    <externalReference r:id="rId6"/>
  </externalReferences>
  <definedNames>
    <definedName name="Commission">16.53%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C6" i="6"/>
  <c r="C7" i="6"/>
  <c r="C8" i="6"/>
  <c r="C9" i="6"/>
  <c r="C10" i="6"/>
  <c r="C11" i="6"/>
  <c r="C12" i="6"/>
  <c r="C13" i="6"/>
  <c r="C14" i="6"/>
  <c r="C15" i="6"/>
  <c r="C16" i="6"/>
  <c r="C5" i="6"/>
  <c r="B16" i="4" l="1"/>
  <c r="D16" i="4" s="1"/>
  <c r="E16" i="4" s="1"/>
  <c r="B15" i="4"/>
  <c r="D15" i="4" s="1"/>
  <c r="E15" i="4" s="1"/>
  <c r="B14" i="4"/>
  <c r="D14" i="4" s="1"/>
  <c r="E14" i="4" s="1"/>
  <c r="B13" i="4"/>
  <c r="D13" i="4" s="1"/>
  <c r="E13" i="4" s="1"/>
  <c r="B12" i="4"/>
  <c r="D12" i="4" s="1"/>
  <c r="E12" i="4" s="1"/>
  <c r="B11" i="4"/>
  <c r="D11" i="4" s="1"/>
  <c r="E11" i="4" s="1"/>
  <c r="B10" i="4"/>
  <c r="D10" i="4" s="1"/>
  <c r="E10" i="4" s="1"/>
  <c r="B9" i="4"/>
  <c r="D9" i="4" s="1"/>
  <c r="E9" i="4" s="1"/>
  <c r="B8" i="4"/>
  <c r="D8" i="4" s="1"/>
  <c r="E8" i="4" s="1"/>
  <c r="B7" i="4"/>
  <c r="D7" i="4" s="1"/>
  <c r="E7" i="4" s="1"/>
  <c r="B6" i="4"/>
  <c r="D6" i="4" s="1"/>
  <c r="E6" i="4" s="1"/>
  <c r="B5" i="4"/>
  <c r="D5" i="4" s="1"/>
  <c r="B16" i="3"/>
  <c r="D16" i="3" s="1"/>
  <c r="E16" i="3" s="1"/>
  <c r="B15" i="3"/>
  <c r="D15" i="3" s="1"/>
  <c r="E15" i="3" s="1"/>
  <c r="B14" i="3"/>
  <c r="D14" i="3" s="1"/>
  <c r="E14" i="3" s="1"/>
  <c r="B13" i="3"/>
  <c r="D13" i="3" s="1"/>
  <c r="E13" i="3" s="1"/>
  <c r="B12" i="3"/>
  <c r="D12" i="3" s="1"/>
  <c r="E12" i="3" s="1"/>
  <c r="B11" i="3"/>
  <c r="D11" i="3" s="1"/>
  <c r="E11" i="3" s="1"/>
  <c r="B10" i="3"/>
  <c r="D10" i="3" s="1"/>
  <c r="E10" i="3" s="1"/>
  <c r="B9" i="3"/>
  <c r="D9" i="3" s="1"/>
  <c r="E9" i="3" s="1"/>
  <c r="B8" i="3"/>
  <c r="D8" i="3" s="1"/>
  <c r="E8" i="3" s="1"/>
  <c r="B7" i="3"/>
  <c r="D7" i="3" s="1"/>
  <c r="E7" i="3" s="1"/>
  <c r="B6" i="3"/>
  <c r="D6" i="3" s="1"/>
  <c r="E6" i="3" s="1"/>
  <c r="B5" i="3"/>
  <c r="D5" i="3" s="1"/>
  <c r="B16" i="2"/>
  <c r="B15" i="2"/>
  <c r="B14" i="2"/>
  <c r="B13" i="2"/>
  <c r="B12" i="2"/>
  <c r="B11" i="2"/>
  <c r="B10" i="2"/>
  <c r="B9" i="2"/>
  <c r="B8" i="2"/>
  <c r="B7" i="2"/>
  <c r="B6" i="2"/>
  <c r="B5" i="2"/>
  <c r="B6" i="6"/>
  <c r="B7" i="6"/>
  <c r="B10" i="6"/>
  <c r="B12" i="6"/>
  <c r="B15" i="6"/>
  <c r="B13" i="6"/>
  <c r="B14" i="6"/>
  <c r="B9" i="6"/>
  <c r="B11" i="6"/>
  <c r="B8" i="6"/>
  <c r="B5" i="6"/>
  <c r="B16" i="6"/>
  <c r="E5" i="4" l="1"/>
  <c r="E17" i="4" s="1"/>
  <c r="D17" i="4"/>
  <c r="E5" i="3"/>
  <c r="E17" i="3" s="1"/>
  <c r="D17" i="3"/>
  <c r="D9" i="2"/>
  <c r="E9" i="2" s="1"/>
  <c r="D13" i="6"/>
  <c r="E13" i="6" s="1"/>
  <c r="D7" i="2"/>
  <c r="E7" i="2" s="1"/>
  <c r="D12" i="6"/>
  <c r="E12" i="6" s="1"/>
  <c r="D6" i="2"/>
  <c r="E6" i="2" s="1"/>
  <c r="D11" i="6"/>
  <c r="E11" i="6" s="1"/>
  <c r="D9" i="6"/>
  <c r="E9" i="6" s="1"/>
  <c r="D6" i="6"/>
  <c r="E6" i="6" s="1"/>
  <c r="D14" i="2"/>
  <c r="E14" i="2" s="1"/>
  <c r="D7" i="6"/>
  <c r="E7" i="6" s="1"/>
  <c r="D13" i="2"/>
  <c r="E13" i="2" s="1"/>
  <c r="D12" i="2"/>
  <c r="E12" i="2" s="1"/>
  <c r="D11" i="2"/>
  <c r="E11" i="2" s="1"/>
  <c r="D10" i="2"/>
  <c r="E10" i="2" s="1"/>
  <c r="D8" i="2"/>
  <c r="E8" i="2" s="1"/>
  <c r="D5" i="2"/>
  <c r="D8" i="6"/>
  <c r="E8" i="6" s="1"/>
  <c r="D15" i="6"/>
  <c r="E15" i="6" s="1"/>
  <c r="D14" i="6"/>
  <c r="E14" i="6" s="1"/>
  <c r="D15" i="2"/>
  <c r="E15" i="2" s="1"/>
  <c r="D16" i="2"/>
  <c r="E16" i="2" s="1"/>
  <c r="D10" i="6"/>
  <c r="E10" i="6" s="1"/>
  <c r="D16" i="6"/>
  <c r="E16" i="6" s="1"/>
  <c r="D5" i="6"/>
  <c r="E5" i="2" l="1"/>
  <c r="E17" i="2" s="1"/>
  <c r="D17" i="2"/>
  <c r="E5" i="6"/>
  <c r="E17" i="6" s="1"/>
  <c r="D17" i="6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<sst xmlns="http://schemas.openxmlformats.org/spreadsheetml/2006/main" count="109" uniqueCount="34">
  <si>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</si>
  <si>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</si>
  <si>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</si>
  <si>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</si>
  <si>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</si>
  <si>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</si>
  <si>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</si>
  <si>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</si>
  <si>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</si>
  <si>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</si>
  <si>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</si>
  <si>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</si>
  <si>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</si>
  <si>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</si>
  <si>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</si>
  <si>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</si>
  <si>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</si>
  <si>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</si>
  <si>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</si>
  <si>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</si>
  <si>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</si>
  <si>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</si>
  <si>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Month:</t>
  </si>
  <si>
    <t>January</t>
  </si>
  <si>
    <t>Item Price</t>
  </si>
  <si>
    <t>Quantity</t>
  </si>
  <si>
    <t>Sales</t>
  </si>
  <si>
    <t>Commission</t>
  </si>
  <si>
    <t>Totals:</t>
  </si>
  <si>
    <t>Lemin Lu</t>
  </si>
  <si>
    <t>Quarterly Sales Report</t>
  </si>
  <si>
    <t>Commission Rate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</si>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</sst>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&quot;$&quot;#,##0.00"/>
    <numFmt numFmtId="166" formatCode="mmmm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Font="1" applyAlignment="1">
      <alignment horizontal="left"/>
    </xf>
    <xf numFmtId="0" fontId="6" fillId="3" borderId="0" xfId="5" applyFont="1"/>
    <xf numFmtId="0" fontId="4" fillId="3" borderId="3" xfId="5" applyFont="1" applyFill="1" applyBorder="1"/>
    <xf numFmtId="0" fontId="8" fillId="0" borderId="0" xfId="0" applyFont="1" applyAlignment="1">
      <alignment horizontal="left"/>
    </xf>
    <xf numFmtId="165" fontId="8" fillId="0" borderId="0" xfId="0" applyNumberFormat="1" applyFont="1"/>
    <xf numFmtId="10" fontId="3" fillId="2" borderId="1" xfId="3" applyNumberFormat="1"/>
    <xf numFmtId="0" fontId="6" fillId="3" borderId="4" xfId="5" applyFont="1" applyBorder="1" applyAlignment="1">
      <alignment horizontal="left"/>
    </xf>
    <xf numFmtId="0" fontId="6" fillId="3" borderId="5" xfId="5" applyFont="1" applyBorder="1" applyAlignment="1">
      <alignment horizontal="right"/>
    </xf>
    <xf numFmtId="0" fontId="6" fillId="3" borderId="6" xfId="5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165" fontId="8" fillId="0" borderId="0" xfId="0" applyNumberFormat="1" applyFont="1" applyBorder="1"/>
    <xf numFmtId="0" fontId="8" fillId="0" borderId="0" xfId="0" applyFont="1" applyBorder="1"/>
    <xf numFmtId="0" fontId="5" fillId="0" borderId="2" xfId="4" applyFont="1" applyAlignment="1">
      <alignment horizontal="left"/>
    </xf>
    <xf numFmtId="0" fontId="5" fillId="0" borderId="2" xfId="4" applyFont="1"/>
    <xf numFmtId="165" fontId="5" fillId="0" borderId="2" xfId="4" applyNumberFormat="1" applyFont="1"/>
    <xf numFmtId="0" fontId="1" fillId="4" borderId="0" xfId="6" applyAlignment="1">
      <alignment horizontal="right"/>
    </xf>
    <xf numFmtId="0" fontId="1" fillId="4" borderId="0" xfId="6"/>
    <xf numFmtId="166" fontId="1" fillId="4" borderId="0" xfId="6" applyNumberFormat="1" applyAlignment="1">
      <alignment horizontal="center"/>
    </xf>
    <xf numFmtId="165" fontId="8" fillId="0" borderId="0" xfId="1" applyNumberFormat="1" applyFont="1" applyBorder="1"/>
    <xf numFmtId="0" fontId="0" fillId="4" borderId="0" xfId="6" applyFont="1"/>
    <xf numFmtId="0" fontId="7" fillId="0" borderId="0" xfId="2" applyFont="1" applyAlignment="1">
      <alignment horizontal="center"/>
    </xf>
    <xf numFmtId="0" fontId="0" fillId="4" borderId="0" xfId="6" applyFont="1" applyAlignment="1">
      <alignment horizontal="center"/>
    </xf>
  </cellXfs>
  <cellStyles count="7">
    <cellStyle name="20% - Accent1" xfId="6" builtinId="30"/>
    <cellStyle name="Accent1" xfId="5" builtinId="29"/>
    <cellStyle name="Currency" xfId="1" builtinId="4"/>
    <cellStyle name="Normal" xfId="0" builtinId="0"/>
    <cellStyle name="Output" xfId="3" builtinId="21"/>
    <cellStyle name="Title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2-W1-Assessment-Sales-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Summary"/>
      <sheetName val="Rates"/>
    </sheetNames>
    <sheetDataSet>
      <sheetData sheetId="0"/>
      <sheetData sheetId="1">
        <row r="2">
          <cell r="A2">
            <v>0.1653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ms" displayName="Items" ref="A3:D34" totalsRowShown="0" headerRowDxfId="5" dataDxfId="4" headerRowCellStyle="Accent1">
  <autoFilter ref="A3:D34" xr:uid="{00000000-0009-0000-0100-000001000000}"/>
  <tableColumns count="4">
    <tableColumn id="1" xr3:uid="{00000000-0010-0000-0000-000001000000}" name="Item Code" dataDxfId="3"/>
    <tableColumn id="2" xr3:uid="{00000000-0010-0000-0000-000002000000}" name="Item Description" dataDxfId="2"/>
    <tableColumn id="3" xr3:uid="{00000000-0010-0000-0000-000003000000}" name="Vendor" dataDxfId="1"/>
    <tableColumn id="4" xr3:uid="{00000000-0010-0000-0000-000004000000}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3" zoomScale="145" zoomScaleNormal="145" workbookViewId="0">
      <selection activeCell="E5" sqref="E5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30</v>
      </c>
      <c r="B1" s="23"/>
      <c r="C1" s="23"/>
      <c r="D1" s="23"/>
      <c r="E1" s="23"/>
    </row>
    <row r="2" spans="1:5" ht="14.4" x14ac:dyDescent="0.3">
      <c r="A2" s="24" t="s">
        <v>29</v>
      </c>
      <c r="B2" s="24"/>
      <c r="C2" s="24"/>
      <c r="D2" s="24"/>
      <c r="E2" s="24"/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3244</v>
      </c>
      <c r="B5" s="13">
        <f>VLOOKUP(A5,Items[],4,0)</f>
        <v>19</v>
      </c>
      <c r="C5" s="14">
        <f>SUM(January:March!C5)</f>
        <v>29</v>
      </c>
      <c r="D5" s="21">
        <f>B5*C5</f>
        <v>551</v>
      </c>
      <c r="E5" s="13">
        <f>D5*Data!$F$4</f>
        <v>91.080300000000008</v>
      </c>
    </row>
    <row r="6" spans="1:5" x14ac:dyDescent="0.3">
      <c r="A6" s="12">
        <v>3247</v>
      </c>
      <c r="B6" s="13">
        <f>VLOOKUP(A6,Items[],4,0)</f>
        <v>39</v>
      </c>
      <c r="C6" s="14">
        <f>SUM(January:March!C6)</f>
        <v>80</v>
      </c>
      <c r="D6" s="21">
        <f t="shared" ref="D6:D7" si="0">B6*C6</f>
        <v>3120</v>
      </c>
      <c r="E6" s="13">
        <f>D6*Data!$F$4</f>
        <v>515.73599999999999</v>
      </c>
    </row>
    <row r="7" spans="1:5" x14ac:dyDescent="0.3">
      <c r="A7" s="12">
        <v>3249</v>
      </c>
      <c r="B7" s="13">
        <f>VLOOKUP(A7,Items[],4,0)</f>
        <v>199</v>
      </c>
      <c r="C7" s="14">
        <f>SUM(January:March!C7)</f>
        <v>40</v>
      </c>
      <c r="D7" s="21">
        <f t="shared" si="0"/>
        <v>7960</v>
      </c>
      <c r="E7" s="13">
        <f>D7*Data!$F$4</f>
        <v>1315.788</v>
      </c>
    </row>
    <row r="8" spans="1:5" x14ac:dyDescent="0.3">
      <c r="A8" s="12">
        <v>3250</v>
      </c>
      <c r="B8" s="13">
        <f>VLOOKUP(A8,Items[],4,0)</f>
        <v>199</v>
      </c>
      <c r="C8" s="14">
        <f>SUM(January:March!C8)</f>
        <v>42</v>
      </c>
      <c r="D8" s="21">
        <f t="shared" ref="D8:D16" si="1">B8*C8</f>
        <v>8358</v>
      </c>
      <c r="E8" s="13">
        <f>D8*Data!$F$4</f>
        <v>1381.5774000000001</v>
      </c>
    </row>
    <row r="9" spans="1:5" x14ac:dyDescent="0.3">
      <c r="A9" s="12">
        <v>3251</v>
      </c>
      <c r="B9" s="13">
        <f>VLOOKUP(A9,Items[],4,0)</f>
        <v>19</v>
      </c>
      <c r="C9" s="14">
        <f>SUM(January:March!C9)</f>
        <v>78</v>
      </c>
      <c r="D9" s="21">
        <f t="shared" si="1"/>
        <v>1482</v>
      </c>
      <c r="E9" s="13">
        <f>D9*Data!$F$4</f>
        <v>244.97460000000001</v>
      </c>
    </row>
    <row r="10" spans="1:5" x14ac:dyDescent="0.3">
      <c r="A10" s="12">
        <v>3253</v>
      </c>
      <c r="B10" s="13">
        <f>VLOOKUP(A10,Items[],4,0)</f>
        <v>59</v>
      </c>
      <c r="C10" s="14">
        <f>SUM(January:March!C10)</f>
        <v>84</v>
      </c>
      <c r="D10" s="21">
        <f t="shared" si="1"/>
        <v>4956</v>
      </c>
      <c r="E10" s="13">
        <f>D10*Data!$F$4</f>
        <v>819.22680000000003</v>
      </c>
    </row>
    <row r="11" spans="1:5" x14ac:dyDescent="0.3">
      <c r="A11" s="12">
        <v>3254</v>
      </c>
      <c r="B11" s="13">
        <f>VLOOKUP(A11,Items[],4,0)</f>
        <v>99</v>
      </c>
      <c r="C11" s="14">
        <f>SUM(January:March!C11)</f>
        <v>20</v>
      </c>
      <c r="D11" s="21">
        <f t="shared" si="1"/>
        <v>1980</v>
      </c>
      <c r="E11" s="13">
        <f>D11*Data!$F$4</f>
        <v>327.29399999999998</v>
      </c>
    </row>
    <row r="12" spans="1:5" x14ac:dyDescent="0.3">
      <c r="A12" s="12">
        <v>3255</v>
      </c>
      <c r="B12" s="13">
        <f>VLOOKUP(A12,Items[],4,0)</f>
        <v>129</v>
      </c>
      <c r="C12" s="14">
        <f>SUM(January:March!C12)</f>
        <v>63</v>
      </c>
      <c r="D12" s="21">
        <f t="shared" si="1"/>
        <v>8127</v>
      </c>
      <c r="E12" s="13">
        <f>D12*Data!$F$4</f>
        <v>1343.3931</v>
      </c>
    </row>
    <row r="13" spans="1:5" x14ac:dyDescent="0.3">
      <c r="A13" s="12">
        <v>3256</v>
      </c>
      <c r="B13" s="13">
        <f>VLOOKUP(A13,Items[],4,0)</f>
        <v>199</v>
      </c>
      <c r="C13" s="14">
        <f>SUM(January:March!C13)</f>
        <v>18</v>
      </c>
      <c r="D13" s="21">
        <f t="shared" si="1"/>
        <v>3582</v>
      </c>
      <c r="E13" s="13">
        <f>D13*Data!$F$4</f>
        <v>592.1046</v>
      </c>
    </row>
    <row r="14" spans="1:5" x14ac:dyDescent="0.3">
      <c r="A14" s="12">
        <v>3266</v>
      </c>
      <c r="B14" s="13">
        <f>VLOOKUP(A14,Items[],4,0)</f>
        <v>19</v>
      </c>
      <c r="C14" s="14">
        <f>SUM(January:March!C14)</f>
        <v>31</v>
      </c>
      <c r="D14" s="21">
        <f t="shared" si="1"/>
        <v>589</v>
      </c>
      <c r="E14" s="13">
        <f>D14*Data!$F$4</f>
        <v>97.361699999999999</v>
      </c>
    </row>
    <row r="15" spans="1:5" x14ac:dyDescent="0.3">
      <c r="A15" s="12">
        <v>3271</v>
      </c>
      <c r="B15" s="13">
        <f>VLOOKUP(A15,Items[],4,0)</f>
        <v>59</v>
      </c>
      <c r="C15" s="14">
        <f>SUM(January:March!C15)</f>
        <v>45</v>
      </c>
      <c r="D15" s="21">
        <f t="shared" si="1"/>
        <v>2655</v>
      </c>
      <c r="E15" s="13">
        <f>D15*Data!$F$4</f>
        <v>438.87150000000003</v>
      </c>
    </row>
    <row r="16" spans="1:5" x14ac:dyDescent="0.3">
      <c r="A16" s="12">
        <v>3273</v>
      </c>
      <c r="B16" s="13">
        <f>VLOOKUP(A16,Items[],4,0)</f>
        <v>59</v>
      </c>
      <c r="C16" s="14">
        <f>SUM(January:March!C16)</f>
        <v>76</v>
      </c>
      <c r="D16" s="21">
        <f t="shared" si="1"/>
        <v>4484</v>
      </c>
      <c r="E16" s="13">
        <f>D16*Data!$F$4</f>
        <v>741.20519999999999</v>
      </c>
    </row>
    <row r="17" spans="1:5" ht="15" thickBot="1" x14ac:dyDescent="0.35">
      <c r="A17" s="15" t="s">
        <v>28</v>
      </c>
      <c r="B17" s="16"/>
      <c r="C17" s="16"/>
      <c r="D17" s="17">
        <f>SUM(D5:D16)</f>
        <v>47844</v>
      </c>
      <c r="E17" s="17">
        <f>SUM(E5:E16)</f>
        <v>7908.6132000000007</v>
      </c>
    </row>
    <row r="18" spans="1:5" ht="14.4" thickTop="1" x14ac:dyDescent="0.3"/>
  </sheetData>
  <sortState xmlns:xlrd2="http://schemas.microsoft.com/office/spreadsheetml/2017/richdata2" ref="A5:E17">
    <sortCondition ref="A8"/>
  </sortSt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29</v>
      </c>
      <c r="C2" s="20"/>
      <c r="D2" s="18" t="s">
        <v>22</v>
      </c>
      <c r="E2" s="19" t="s">
        <v>23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3244</v>
      </c>
      <c r="B5" s="13">
        <f>VLOOKUP(A5,Items[],4,0)</f>
        <v>19</v>
      </c>
      <c r="C5" s="14">
        <v>10</v>
      </c>
      <c r="D5" s="21">
        <f>B5*C5</f>
        <v>190</v>
      </c>
      <c r="E5" s="13">
        <f>D5*Data!$F$4</f>
        <v>31.407</v>
      </c>
    </row>
    <row r="6" spans="1:5" x14ac:dyDescent="0.3">
      <c r="A6" s="12">
        <v>3247</v>
      </c>
      <c r="B6" s="13">
        <f>VLOOKUP(A6,Items[],4,0)</f>
        <v>39</v>
      </c>
      <c r="C6" s="14">
        <v>30</v>
      </c>
      <c r="D6" s="21">
        <f t="shared" ref="D6:D7" si="0">B6*C6</f>
        <v>1170</v>
      </c>
      <c r="E6" s="13">
        <f>D6*Data!$F$4</f>
        <v>193.40100000000001</v>
      </c>
    </row>
    <row r="7" spans="1:5" x14ac:dyDescent="0.3">
      <c r="A7" s="12">
        <v>3249</v>
      </c>
      <c r="B7" s="13">
        <f>VLOOKUP(A7,Items[],4,0)</f>
        <v>199</v>
      </c>
      <c r="C7" s="14">
        <v>2</v>
      </c>
      <c r="D7" s="21">
        <f t="shared" si="0"/>
        <v>398</v>
      </c>
      <c r="E7" s="13">
        <f>D7*Data!$F$4</f>
        <v>65.789400000000001</v>
      </c>
    </row>
    <row r="8" spans="1:5" x14ac:dyDescent="0.3">
      <c r="A8" s="12">
        <v>3250</v>
      </c>
      <c r="B8" s="13">
        <f>VLOOKUP(A8,Items[],4,0)</f>
        <v>199</v>
      </c>
      <c r="C8" s="14">
        <v>3</v>
      </c>
      <c r="D8" s="21">
        <f t="shared" ref="D8:D16" si="1">B8*C8</f>
        <v>597</v>
      </c>
      <c r="E8" s="13">
        <f>D8*Data!$F$4</f>
        <v>98.684100000000001</v>
      </c>
    </row>
    <row r="9" spans="1:5" x14ac:dyDescent="0.3">
      <c r="A9" s="12">
        <v>3251</v>
      </c>
      <c r="B9" s="13">
        <f>VLOOKUP(A9,Items[],4,0)</f>
        <v>19</v>
      </c>
      <c r="C9" s="14">
        <v>29</v>
      </c>
      <c r="D9" s="21">
        <f t="shared" si="1"/>
        <v>551</v>
      </c>
      <c r="E9" s="13">
        <f>D9*Data!$F$4</f>
        <v>91.080300000000008</v>
      </c>
    </row>
    <row r="10" spans="1:5" x14ac:dyDescent="0.3">
      <c r="A10" s="12">
        <v>3253</v>
      </c>
      <c r="B10" s="13">
        <f>VLOOKUP(A10,Items[],4,0)</f>
        <v>59</v>
      </c>
      <c r="C10" s="14">
        <v>33</v>
      </c>
      <c r="D10" s="21">
        <f t="shared" si="1"/>
        <v>1947</v>
      </c>
      <c r="E10" s="13">
        <f>D10*Data!$F$4</f>
        <v>321.83910000000003</v>
      </c>
    </row>
    <row r="11" spans="1:5" x14ac:dyDescent="0.3">
      <c r="A11" s="12">
        <v>3254</v>
      </c>
      <c r="B11" s="13">
        <f>VLOOKUP(A11,Items[],4,0)</f>
        <v>99</v>
      </c>
      <c r="C11" s="14">
        <v>3</v>
      </c>
      <c r="D11" s="21">
        <f t="shared" si="1"/>
        <v>297</v>
      </c>
      <c r="E11" s="13">
        <f>D11*Data!$F$4</f>
        <v>49.094099999999997</v>
      </c>
    </row>
    <row r="12" spans="1:5" x14ac:dyDescent="0.3">
      <c r="A12" s="12">
        <v>3255</v>
      </c>
      <c r="B12" s="13">
        <f>VLOOKUP(A12,Items[],4,0)</f>
        <v>129</v>
      </c>
      <c r="C12" s="14">
        <v>20</v>
      </c>
      <c r="D12" s="21">
        <f t="shared" si="1"/>
        <v>2580</v>
      </c>
      <c r="E12" s="13">
        <f>D12*Data!$F$4</f>
        <v>426.47399999999999</v>
      </c>
    </row>
    <row r="13" spans="1:5" x14ac:dyDescent="0.3">
      <c r="A13" s="12">
        <v>3256</v>
      </c>
      <c r="B13" s="13">
        <f>VLOOKUP(A13,Items[],4,0)</f>
        <v>199</v>
      </c>
      <c r="C13" s="14">
        <v>3</v>
      </c>
      <c r="D13" s="21">
        <f t="shared" si="1"/>
        <v>597</v>
      </c>
      <c r="E13" s="13">
        <f>D13*Data!$F$4</f>
        <v>98.684100000000001</v>
      </c>
    </row>
    <row r="14" spans="1:5" x14ac:dyDescent="0.3">
      <c r="A14" s="12">
        <v>3266</v>
      </c>
      <c r="B14" s="13">
        <f>VLOOKUP(A14,Items[],4,0)</f>
        <v>19</v>
      </c>
      <c r="C14" s="14">
        <v>3</v>
      </c>
      <c r="D14" s="21">
        <f t="shared" si="1"/>
        <v>57</v>
      </c>
      <c r="E14" s="13">
        <f>D14*Data!$F$4</f>
        <v>9.4221000000000004</v>
      </c>
    </row>
    <row r="15" spans="1:5" x14ac:dyDescent="0.3">
      <c r="A15" s="12">
        <v>3271</v>
      </c>
      <c r="B15" s="13">
        <f>VLOOKUP(A15,Items[],4,0)</f>
        <v>59</v>
      </c>
      <c r="C15" s="14">
        <v>9</v>
      </c>
      <c r="D15" s="21">
        <f t="shared" si="1"/>
        <v>531</v>
      </c>
      <c r="E15" s="13">
        <f>D15*Data!$F$4</f>
        <v>87.774299999999997</v>
      </c>
    </row>
    <row r="16" spans="1:5" x14ac:dyDescent="0.3">
      <c r="A16" s="12">
        <v>3273</v>
      </c>
      <c r="B16" s="13">
        <f>VLOOKUP(A16,Items[],4,0)</f>
        <v>59</v>
      </c>
      <c r="C16" s="14">
        <v>12</v>
      </c>
      <c r="D16" s="21">
        <f t="shared" si="1"/>
        <v>708</v>
      </c>
      <c r="E16" s="13">
        <f>D16*Data!$F$4</f>
        <v>117.0324</v>
      </c>
    </row>
    <row r="17" spans="1:5" ht="15" thickBot="1" x14ac:dyDescent="0.35">
      <c r="A17" s="15" t="s">
        <v>28</v>
      </c>
      <c r="B17" s="16"/>
      <c r="C17" s="16"/>
      <c r="D17" s="17">
        <f>SUM(D5:D16)</f>
        <v>9623</v>
      </c>
      <c r="E17" s="17">
        <f>SUM(E5:E16)</f>
        <v>1590.6819</v>
      </c>
    </row>
    <row r="18" spans="1:5" ht="14.4" thickTop="1" x14ac:dyDescent="0.3"/>
  </sheetData>
  <sortState xmlns:xlrd2="http://schemas.microsoft.com/office/spreadsheetml/2017/richdata2" ref="A5:E15">
    <sortCondition ref="A6"/>
  </sortState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29</v>
      </c>
      <c r="C2" s="20"/>
      <c r="D2" s="18" t="s">
        <v>22</v>
      </c>
      <c r="E2" s="22" t="s">
        <v>32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3244</v>
      </c>
      <c r="B5" s="13">
        <f>VLOOKUP(A5,Items[],4,0)</f>
        <v>19</v>
      </c>
      <c r="C5" s="14">
        <v>0</v>
      </c>
      <c r="D5" s="21">
        <f>B5*C5</f>
        <v>0</v>
      </c>
      <c r="E5" s="13">
        <f>D5*Data!$F$4</f>
        <v>0</v>
      </c>
    </row>
    <row r="6" spans="1:5" x14ac:dyDescent="0.3">
      <c r="A6" s="12">
        <v>3247</v>
      </c>
      <c r="B6" s="13">
        <f>VLOOKUP(A6,Items[],4,0)</f>
        <v>39</v>
      </c>
      <c r="C6" s="14">
        <v>30</v>
      </c>
      <c r="D6" s="21">
        <f t="shared" ref="D6:D7" si="0">B6*C6</f>
        <v>1170</v>
      </c>
      <c r="E6" s="13">
        <f>D6*Data!$F$4</f>
        <v>193.40100000000001</v>
      </c>
    </row>
    <row r="7" spans="1:5" x14ac:dyDescent="0.3">
      <c r="A7" s="12">
        <v>3249</v>
      </c>
      <c r="B7" s="13">
        <f>VLOOKUP(A7,Items[],4,0)</f>
        <v>199</v>
      </c>
      <c r="C7" s="14">
        <v>29</v>
      </c>
      <c r="D7" s="21">
        <f t="shared" si="0"/>
        <v>5771</v>
      </c>
      <c r="E7" s="13">
        <f>D7*Data!$F$4</f>
        <v>953.94630000000006</v>
      </c>
    </row>
    <row r="8" spans="1:5" x14ac:dyDescent="0.3">
      <c r="A8" s="12">
        <v>3250</v>
      </c>
      <c r="B8" s="13">
        <f>VLOOKUP(A8,Items[],4,0)</f>
        <v>199</v>
      </c>
      <c r="C8" s="14">
        <v>28</v>
      </c>
      <c r="D8" s="21">
        <f t="shared" ref="D8:D16" si="1">B8*C8</f>
        <v>5572</v>
      </c>
      <c r="E8" s="13">
        <f>D8*Data!$F$4</f>
        <v>921.05160000000001</v>
      </c>
    </row>
    <row r="9" spans="1:5" x14ac:dyDescent="0.3">
      <c r="A9" s="12">
        <v>3251</v>
      </c>
      <c r="B9" s="13">
        <f>VLOOKUP(A9,Items[],4,0)</f>
        <v>19</v>
      </c>
      <c r="C9" s="14">
        <v>17</v>
      </c>
      <c r="D9" s="21">
        <f t="shared" si="1"/>
        <v>323</v>
      </c>
      <c r="E9" s="13">
        <f>D9*Data!$F$4</f>
        <v>53.3919</v>
      </c>
    </row>
    <row r="10" spans="1:5" x14ac:dyDescent="0.3">
      <c r="A10" s="12">
        <v>3253</v>
      </c>
      <c r="B10" s="13">
        <f>VLOOKUP(A10,Items[],4,0)</f>
        <v>59</v>
      </c>
      <c r="C10" s="14">
        <v>29</v>
      </c>
      <c r="D10" s="21">
        <f t="shared" si="1"/>
        <v>1711</v>
      </c>
      <c r="E10" s="13">
        <f>D10*Data!$F$4</f>
        <v>282.82830000000001</v>
      </c>
    </row>
    <row r="11" spans="1:5" x14ac:dyDescent="0.3">
      <c r="A11" s="12">
        <v>3254</v>
      </c>
      <c r="B11" s="13">
        <f>VLOOKUP(A11,Items[],4,0)</f>
        <v>99</v>
      </c>
      <c r="C11" s="14">
        <v>3</v>
      </c>
      <c r="D11" s="21">
        <f t="shared" si="1"/>
        <v>297</v>
      </c>
      <c r="E11" s="13">
        <f>D11*Data!$F$4</f>
        <v>49.094099999999997</v>
      </c>
    </row>
    <row r="12" spans="1:5" x14ac:dyDescent="0.3">
      <c r="A12" s="12">
        <v>3255</v>
      </c>
      <c r="B12" s="13">
        <f>VLOOKUP(A12,Items[],4,0)</f>
        <v>129</v>
      </c>
      <c r="C12" s="14">
        <v>18</v>
      </c>
      <c r="D12" s="21">
        <f t="shared" si="1"/>
        <v>2322</v>
      </c>
      <c r="E12" s="13">
        <f>D12*Data!$F$4</f>
        <v>383.82659999999998</v>
      </c>
    </row>
    <row r="13" spans="1:5" x14ac:dyDescent="0.3">
      <c r="A13" s="12">
        <v>3256</v>
      </c>
      <c r="B13" s="13">
        <f>VLOOKUP(A13,Items[],4,0)</f>
        <v>199</v>
      </c>
      <c r="C13" s="14">
        <v>2</v>
      </c>
      <c r="D13" s="21">
        <f t="shared" si="1"/>
        <v>398</v>
      </c>
      <c r="E13" s="13">
        <f>D13*Data!$F$4</f>
        <v>65.789400000000001</v>
      </c>
    </row>
    <row r="14" spans="1:5" x14ac:dyDescent="0.3">
      <c r="A14" s="12">
        <v>3266</v>
      </c>
      <c r="B14" s="13">
        <f>VLOOKUP(A14,Items[],4,0)</f>
        <v>19</v>
      </c>
      <c r="C14" s="14">
        <v>26</v>
      </c>
      <c r="D14" s="21">
        <f t="shared" si="1"/>
        <v>494</v>
      </c>
      <c r="E14" s="13">
        <f>D14*Data!$F$4</f>
        <v>81.658200000000008</v>
      </c>
    </row>
    <row r="15" spans="1:5" x14ac:dyDescent="0.3">
      <c r="A15" s="12">
        <v>3271</v>
      </c>
      <c r="B15" s="13">
        <f>VLOOKUP(A15,Items[],4,0)</f>
        <v>59</v>
      </c>
      <c r="C15" s="14">
        <v>8</v>
      </c>
      <c r="D15" s="21">
        <f t="shared" si="1"/>
        <v>472</v>
      </c>
      <c r="E15" s="13">
        <f>D15*Data!$F$4</f>
        <v>78.021600000000007</v>
      </c>
    </row>
    <row r="16" spans="1:5" x14ac:dyDescent="0.3">
      <c r="A16" s="12">
        <v>3273</v>
      </c>
      <c r="B16" s="13">
        <f>VLOOKUP(A16,Items[],4,0)</f>
        <v>59</v>
      </c>
      <c r="C16" s="14">
        <v>34</v>
      </c>
      <c r="D16" s="21">
        <f t="shared" si="1"/>
        <v>2006</v>
      </c>
      <c r="E16" s="13">
        <f>D16*Data!$F$4</f>
        <v>331.59179999999998</v>
      </c>
    </row>
    <row r="17" spans="1:5" ht="15" thickBot="1" x14ac:dyDescent="0.35">
      <c r="A17" s="15" t="s">
        <v>28</v>
      </c>
      <c r="B17" s="16"/>
      <c r="C17" s="16"/>
      <c r="D17" s="17">
        <f>SUM(D5:D16)</f>
        <v>20536</v>
      </c>
      <c r="E17" s="17">
        <f>SUM(E5:E16)</f>
        <v>3394.6008000000002</v>
      </c>
    </row>
    <row r="18" spans="1:5" ht="14.4" thickTop="1" x14ac:dyDescent="0.3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29</v>
      </c>
      <c r="C2" s="20"/>
      <c r="D2" s="18" t="s">
        <v>22</v>
      </c>
      <c r="E2" s="22" t="s">
        <v>33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3244</v>
      </c>
      <c r="B5" s="13">
        <f>VLOOKUP(A5,Items[],4,0)</f>
        <v>19</v>
      </c>
      <c r="C5" s="14">
        <v>19</v>
      </c>
      <c r="D5" s="21">
        <f>B5*C5</f>
        <v>361</v>
      </c>
      <c r="E5" s="13">
        <f>D5*Data!$F$4</f>
        <v>59.673299999999998</v>
      </c>
    </row>
    <row r="6" spans="1:5" x14ac:dyDescent="0.3">
      <c r="A6" s="12">
        <v>3247</v>
      </c>
      <c r="B6" s="13">
        <f>VLOOKUP(A6,Items[],4,0)</f>
        <v>39</v>
      </c>
      <c r="C6" s="14">
        <v>20</v>
      </c>
      <c r="D6" s="21">
        <f t="shared" ref="D6:D7" si="0">B6*C6</f>
        <v>780</v>
      </c>
      <c r="E6" s="13">
        <f>D6*Data!$F$4</f>
        <v>128.934</v>
      </c>
    </row>
    <row r="7" spans="1:5" x14ac:dyDescent="0.3">
      <c r="A7" s="12">
        <v>3249</v>
      </c>
      <c r="B7" s="13">
        <f>VLOOKUP(A7,Items[],4,0)</f>
        <v>199</v>
      </c>
      <c r="C7" s="14">
        <v>9</v>
      </c>
      <c r="D7" s="21">
        <f t="shared" si="0"/>
        <v>1791</v>
      </c>
      <c r="E7" s="13">
        <f>D7*Data!$F$4</f>
        <v>296.0523</v>
      </c>
    </row>
    <row r="8" spans="1:5" x14ac:dyDescent="0.3">
      <c r="A8" s="12">
        <v>3250</v>
      </c>
      <c r="B8" s="13">
        <f>VLOOKUP(A8,Items[],4,0)</f>
        <v>199</v>
      </c>
      <c r="C8" s="14">
        <v>11</v>
      </c>
      <c r="D8" s="21">
        <f t="shared" ref="D8:D16" si="1">B8*C8</f>
        <v>2189</v>
      </c>
      <c r="E8" s="13">
        <f>D8*Data!$F$4</f>
        <v>361.8417</v>
      </c>
    </row>
    <row r="9" spans="1:5" x14ac:dyDescent="0.3">
      <c r="A9" s="12">
        <v>3251</v>
      </c>
      <c r="B9" s="13">
        <f>VLOOKUP(A9,Items[],4,0)</f>
        <v>19</v>
      </c>
      <c r="C9" s="14">
        <v>32</v>
      </c>
      <c r="D9" s="21">
        <f t="shared" si="1"/>
        <v>608</v>
      </c>
      <c r="E9" s="13">
        <f>D9*Data!$F$4</f>
        <v>100.50239999999999</v>
      </c>
    </row>
    <row r="10" spans="1:5" x14ac:dyDescent="0.3">
      <c r="A10" s="12">
        <v>3253</v>
      </c>
      <c r="B10" s="13">
        <f>VLOOKUP(A10,Items[],4,0)</f>
        <v>59</v>
      </c>
      <c r="C10" s="14">
        <v>22</v>
      </c>
      <c r="D10" s="21">
        <f t="shared" si="1"/>
        <v>1298</v>
      </c>
      <c r="E10" s="13">
        <f>D10*Data!$F$4</f>
        <v>214.55940000000001</v>
      </c>
    </row>
    <row r="11" spans="1:5" x14ac:dyDescent="0.3">
      <c r="A11" s="12">
        <v>3254</v>
      </c>
      <c r="B11" s="13">
        <f>VLOOKUP(A11,Items[],4,0)</f>
        <v>99</v>
      </c>
      <c r="C11" s="14">
        <v>14</v>
      </c>
      <c r="D11" s="21">
        <f t="shared" si="1"/>
        <v>1386</v>
      </c>
      <c r="E11" s="13">
        <f>D11*Data!$F$4</f>
        <v>229.10580000000002</v>
      </c>
    </row>
    <row r="12" spans="1:5" x14ac:dyDescent="0.3">
      <c r="A12" s="12">
        <v>3255</v>
      </c>
      <c r="B12" s="13">
        <f>VLOOKUP(A12,Items[],4,0)</f>
        <v>129</v>
      </c>
      <c r="C12" s="14">
        <v>25</v>
      </c>
      <c r="D12" s="21">
        <f t="shared" si="1"/>
        <v>3225</v>
      </c>
      <c r="E12" s="13">
        <f>D12*Data!$F$4</f>
        <v>533.09249999999997</v>
      </c>
    </row>
    <row r="13" spans="1:5" x14ac:dyDescent="0.3">
      <c r="A13" s="12">
        <v>3256</v>
      </c>
      <c r="B13" s="13">
        <f>VLOOKUP(A13,Items[],4,0)</f>
        <v>199</v>
      </c>
      <c r="C13" s="14">
        <v>13</v>
      </c>
      <c r="D13" s="21">
        <f t="shared" si="1"/>
        <v>2587</v>
      </c>
      <c r="E13" s="13">
        <f>D13*Data!$F$4</f>
        <v>427.6311</v>
      </c>
    </row>
    <row r="14" spans="1:5" x14ac:dyDescent="0.3">
      <c r="A14" s="12">
        <v>3266</v>
      </c>
      <c r="B14" s="13">
        <f>VLOOKUP(A14,Items[],4,0)</f>
        <v>19</v>
      </c>
      <c r="C14" s="14">
        <v>2</v>
      </c>
      <c r="D14" s="21">
        <f t="shared" si="1"/>
        <v>38</v>
      </c>
      <c r="E14" s="13">
        <f>D14*Data!$F$4</f>
        <v>6.2813999999999997</v>
      </c>
    </row>
    <row r="15" spans="1:5" x14ac:dyDescent="0.3">
      <c r="A15" s="12">
        <v>3271</v>
      </c>
      <c r="B15" s="13">
        <f>VLOOKUP(A15,Items[],4,0)</f>
        <v>59</v>
      </c>
      <c r="C15" s="14">
        <v>28</v>
      </c>
      <c r="D15" s="21">
        <f t="shared" si="1"/>
        <v>1652</v>
      </c>
      <c r="E15" s="13">
        <f>D15*Data!$F$4</f>
        <v>273.07560000000001</v>
      </c>
    </row>
    <row r="16" spans="1:5" x14ac:dyDescent="0.3">
      <c r="A16" s="12">
        <v>3273</v>
      </c>
      <c r="B16" s="13">
        <f>VLOOKUP(A16,Items[],4,0)</f>
        <v>59</v>
      </c>
      <c r="C16" s="14">
        <v>30</v>
      </c>
      <c r="D16" s="21">
        <f t="shared" si="1"/>
        <v>1770</v>
      </c>
      <c r="E16" s="13">
        <f>D16*Data!$F$4</f>
        <v>292.58100000000002</v>
      </c>
    </row>
    <row r="17" spans="1:5" ht="15" thickBot="1" x14ac:dyDescent="0.35">
      <c r="A17" s="15" t="s">
        <v>28</v>
      </c>
      <c r="B17" s="16"/>
      <c r="C17" s="16"/>
      <c r="D17" s="17">
        <f>SUM(D5:D16)</f>
        <v>17685</v>
      </c>
      <c r="E17" s="17">
        <f>SUM(E5:E16)</f>
        <v>2923.3305</v>
      </c>
    </row>
    <row r="18" spans="1:5" ht="14.4" thickTop="1" x14ac:dyDescent="0.3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zoomScaleNormal="100" workbookViewId="0">
      <selection activeCell="F5" sqref="F5"/>
    </sheetView>
  </sheetViews>
  <sheetFormatPr defaultColWidth="9.21875" defaultRowHeight="13.8" x14ac:dyDescent="0.3"/>
  <cols>
    <col min="1" max="1" width="11.109375" style="6" customWidth="1"/>
    <col min="2" max="2" width="17.21875" style="2" customWidth="1"/>
    <col min="3" max="3" width="12.33203125" style="2" bestFit="1" customWidth="1"/>
    <col min="4" max="4" width="11.21875" style="2" customWidth="1"/>
    <col min="5" max="5" width="9.21875" style="2"/>
    <col min="6" max="6" width="15.21875" style="2" bestFit="1" customWidth="1"/>
    <col min="7" max="16384" width="9.21875" style="2"/>
  </cols>
  <sheetData>
    <row r="1" spans="1:6" ht="23.4" x14ac:dyDescent="0.45">
      <c r="A1" s="1" t="s">
        <v>0</v>
      </c>
    </row>
    <row r="3" spans="1:6" ht="14.4" x14ac:dyDescent="0.3">
      <c r="A3" s="3" t="s">
        <v>1</v>
      </c>
      <c r="B3" s="4" t="s">
        <v>2</v>
      </c>
      <c r="C3" s="4" t="s">
        <v>3</v>
      </c>
      <c r="D3" s="4" t="s">
        <v>4</v>
      </c>
      <c r="F3" s="5" t="s">
        <v>31</v>
      </c>
    </row>
    <row r="4" spans="1:6" ht="14.4" x14ac:dyDescent="0.3">
      <c r="A4" s="6">
        <v>3243</v>
      </c>
      <c r="B4" s="2" t="s">
        <v>5</v>
      </c>
      <c r="C4" s="2" t="s">
        <v>6</v>
      </c>
      <c r="D4" s="7">
        <v>29</v>
      </c>
      <c r="F4" s="8">
        <f>[1]Rates!A2</f>
        <v>0.1653</v>
      </c>
    </row>
    <row r="5" spans="1:6" x14ac:dyDescent="0.3">
      <c r="A5" s="6">
        <v>3244</v>
      </c>
      <c r="B5" s="2" t="s">
        <v>7</v>
      </c>
      <c r="C5" s="2" t="s">
        <v>8</v>
      </c>
      <c r="D5" s="7">
        <v>19</v>
      </c>
    </row>
    <row r="6" spans="1:6" x14ac:dyDescent="0.3">
      <c r="A6" s="6">
        <v>3245</v>
      </c>
      <c r="B6" s="2" t="s">
        <v>9</v>
      </c>
      <c r="C6" s="2" t="s">
        <v>10</v>
      </c>
      <c r="D6" s="7">
        <v>129</v>
      </c>
    </row>
    <row r="7" spans="1:6" x14ac:dyDescent="0.3">
      <c r="A7" s="6">
        <v>3246</v>
      </c>
      <c r="B7" s="2" t="s">
        <v>11</v>
      </c>
      <c r="C7" s="2" t="s">
        <v>10</v>
      </c>
      <c r="D7" s="7">
        <v>59</v>
      </c>
    </row>
    <row r="8" spans="1:6" x14ac:dyDescent="0.3">
      <c r="A8" s="6">
        <v>3247</v>
      </c>
      <c r="B8" s="2" t="s">
        <v>12</v>
      </c>
      <c r="C8" s="2" t="s">
        <v>13</v>
      </c>
      <c r="D8" s="7">
        <v>39</v>
      </c>
    </row>
    <row r="9" spans="1:6" x14ac:dyDescent="0.3">
      <c r="A9" s="6">
        <v>3248</v>
      </c>
      <c r="B9" s="2" t="s">
        <v>14</v>
      </c>
      <c r="C9" s="2" t="s">
        <v>15</v>
      </c>
      <c r="D9" s="7">
        <v>99</v>
      </c>
    </row>
    <row r="10" spans="1:6" x14ac:dyDescent="0.3">
      <c r="A10" s="6">
        <v>3249</v>
      </c>
      <c r="B10" s="2" t="s">
        <v>16</v>
      </c>
      <c r="C10" s="2" t="s">
        <v>8</v>
      </c>
      <c r="D10" s="7">
        <v>199</v>
      </c>
    </row>
    <row r="11" spans="1:6" x14ac:dyDescent="0.3">
      <c r="A11" s="6">
        <v>3250</v>
      </c>
      <c r="B11" s="2" t="s">
        <v>16</v>
      </c>
      <c r="C11" s="2" t="s">
        <v>6</v>
      </c>
      <c r="D11" s="7">
        <v>199</v>
      </c>
    </row>
    <row r="12" spans="1:6" x14ac:dyDescent="0.3">
      <c r="A12" s="6">
        <v>3251</v>
      </c>
      <c r="B12" s="2" t="s">
        <v>7</v>
      </c>
      <c r="C12" s="2" t="s">
        <v>17</v>
      </c>
      <c r="D12" s="7">
        <v>19</v>
      </c>
    </row>
    <row r="13" spans="1:6" x14ac:dyDescent="0.3">
      <c r="A13" s="6">
        <v>3252</v>
      </c>
      <c r="B13" s="2" t="s">
        <v>9</v>
      </c>
      <c r="C13" s="2" t="s">
        <v>6</v>
      </c>
      <c r="D13" s="7">
        <v>129</v>
      </c>
    </row>
    <row r="14" spans="1:6" x14ac:dyDescent="0.3">
      <c r="A14" s="6">
        <v>3253</v>
      </c>
      <c r="B14" s="2" t="s">
        <v>11</v>
      </c>
      <c r="C14" s="2" t="s">
        <v>10</v>
      </c>
      <c r="D14" s="7">
        <v>59</v>
      </c>
    </row>
    <row r="15" spans="1:6" x14ac:dyDescent="0.3">
      <c r="A15" s="6">
        <v>3254</v>
      </c>
      <c r="B15" s="2" t="s">
        <v>14</v>
      </c>
      <c r="C15" s="2" t="s">
        <v>13</v>
      </c>
      <c r="D15" s="7">
        <v>99</v>
      </c>
    </row>
    <row r="16" spans="1:6" x14ac:dyDescent="0.3">
      <c r="A16" s="6">
        <v>3255</v>
      </c>
      <c r="B16" s="2" t="s">
        <v>9</v>
      </c>
      <c r="C16" s="2" t="s">
        <v>18</v>
      </c>
      <c r="D16" s="7">
        <v>129</v>
      </c>
    </row>
    <row r="17" spans="1:4" x14ac:dyDescent="0.3">
      <c r="A17" s="6">
        <v>3256</v>
      </c>
      <c r="B17" s="2" t="s">
        <v>16</v>
      </c>
      <c r="C17" s="2" t="s">
        <v>6</v>
      </c>
      <c r="D17" s="7">
        <v>199</v>
      </c>
    </row>
    <row r="18" spans="1:4" x14ac:dyDescent="0.3">
      <c r="A18" s="6">
        <v>3257</v>
      </c>
      <c r="B18" s="2" t="s">
        <v>5</v>
      </c>
      <c r="C18" s="2" t="s">
        <v>15</v>
      </c>
      <c r="D18" s="7">
        <v>29</v>
      </c>
    </row>
    <row r="19" spans="1:4" x14ac:dyDescent="0.3">
      <c r="A19" s="6">
        <v>3258</v>
      </c>
      <c r="B19" s="2" t="s">
        <v>5</v>
      </c>
      <c r="C19" s="2" t="s">
        <v>18</v>
      </c>
      <c r="D19" s="7">
        <v>29</v>
      </c>
    </row>
    <row r="20" spans="1:4" x14ac:dyDescent="0.3">
      <c r="A20" s="6">
        <v>3259</v>
      </c>
      <c r="B20" s="2" t="s">
        <v>12</v>
      </c>
      <c r="C20" s="2" t="s">
        <v>8</v>
      </c>
      <c r="D20" s="7">
        <v>39</v>
      </c>
    </row>
    <row r="21" spans="1:4" x14ac:dyDescent="0.3">
      <c r="A21" s="6">
        <v>3260</v>
      </c>
      <c r="B21" s="2" t="s">
        <v>14</v>
      </c>
      <c r="C21" s="2" t="s">
        <v>15</v>
      </c>
      <c r="D21" s="7">
        <v>99</v>
      </c>
    </row>
    <row r="22" spans="1:4" x14ac:dyDescent="0.3">
      <c r="A22" s="6">
        <v>3261</v>
      </c>
      <c r="B22" s="2" t="s">
        <v>7</v>
      </c>
      <c r="C22" s="2" t="s">
        <v>13</v>
      </c>
      <c r="D22" s="7">
        <v>19</v>
      </c>
    </row>
    <row r="23" spans="1:4" x14ac:dyDescent="0.3">
      <c r="A23" s="6">
        <v>3262</v>
      </c>
      <c r="B23" s="2" t="s">
        <v>9</v>
      </c>
      <c r="C23" s="2" t="s">
        <v>10</v>
      </c>
      <c r="D23" s="7">
        <v>129</v>
      </c>
    </row>
    <row r="24" spans="1:4" x14ac:dyDescent="0.3">
      <c r="A24" s="6">
        <v>3263</v>
      </c>
      <c r="B24" s="2" t="s">
        <v>12</v>
      </c>
      <c r="C24" s="2" t="s">
        <v>18</v>
      </c>
      <c r="D24" s="7">
        <v>39</v>
      </c>
    </row>
    <row r="25" spans="1:4" x14ac:dyDescent="0.3">
      <c r="A25" s="6">
        <v>3264</v>
      </c>
      <c r="B25" s="2" t="s">
        <v>9</v>
      </c>
      <c r="C25" s="2" t="s">
        <v>6</v>
      </c>
      <c r="D25" s="7">
        <v>129</v>
      </c>
    </row>
    <row r="26" spans="1:4" x14ac:dyDescent="0.3">
      <c r="A26" s="6">
        <v>3265</v>
      </c>
      <c r="B26" s="2" t="s">
        <v>11</v>
      </c>
      <c r="C26" s="2" t="s">
        <v>19</v>
      </c>
      <c r="D26" s="7">
        <v>59</v>
      </c>
    </row>
    <row r="27" spans="1:4" x14ac:dyDescent="0.3">
      <c r="A27" s="6">
        <v>3266</v>
      </c>
      <c r="B27" s="2" t="s">
        <v>7</v>
      </c>
      <c r="C27" s="2" t="s">
        <v>18</v>
      </c>
      <c r="D27" s="7">
        <v>19</v>
      </c>
    </row>
    <row r="28" spans="1:4" x14ac:dyDescent="0.3">
      <c r="A28" s="6">
        <v>3267</v>
      </c>
      <c r="B28" s="2" t="s">
        <v>9</v>
      </c>
      <c r="C28" s="2" t="s">
        <v>10</v>
      </c>
      <c r="D28" s="7">
        <v>129</v>
      </c>
    </row>
    <row r="29" spans="1:4" x14ac:dyDescent="0.3">
      <c r="A29" s="6">
        <v>3268</v>
      </c>
      <c r="B29" s="2" t="s">
        <v>7</v>
      </c>
      <c r="C29" s="2" t="s">
        <v>10</v>
      </c>
      <c r="D29" s="7">
        <v>19</v>
      </c>
    </row>
    <row r="30" spans="1:4" x14ac:dyDescent="0.3">
      <c r="A30" s="6">
        <v>3269</v>
      </c>
      <c r="B30" s="2" t="s">
        <v>11</v>
      </c>
      <c r="C30" s="2" t="s">
        <v>15</v>
      </c>
      <c r="D30" s="7">
        <v>59</v>
      </c>
    </row>
    <row r="31" spans="1:4" x14ac:dyDescent="0.3">
      <c r="A31" s="6">
        <v>3270</v>
      </c>
      <c r="B31" s="2" t="s">
        <v>5</v>
      </c>
      <c r="C31" s="2" t="s">
        <v>13</v>
      </c>
      <c r="D31" s="7">
        <v>29</v>
      </c>
    </row>
    <row r="32" spans="1:4" x14ac:dyDescent="0.3">
      <c r="A32" s="6">
        <v>3271</v>
      </c>
      <c r="B32" s="2" t="s">
        <v>11</v>
      </c>
      <c r="C32" s="2" t="s">
        <v>10</v>
      </c>
      <c r="D32" s="7">
        <v>59</v>
      </c>
    </row>
    <row r="33" spans="1:4" x14ac:dyDescent="0.3">
      <c r="A33" s="6">
        <v>3272</v>
      </c>
      <c r="B33" s="2" t="s">
        <v>16</v>
      </c>
      <c r="C33" s="2" t="s">
        <v>19</v>
      </c>
      <c r="D33" s="7">
        <v>199</v>
      </c>
    </row>
    <row r="34" spans="1:4" x14ac:dyDescent="0.3">
      <c r="A34" s="6">
        <v>3273</v>
      </c>
      <c r="B34" s="2" t="s">
        <v>11</v>
      </c>
      <c r="C34" s="2" t="s">
        <v>10</v>
      </c>
      <c r="D34" s="7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Anish Shakya</cp:lastModifiedBy>
  <dcterms:created xsi:type="dcterms:W3CDTF">2017-08-11T00:03:46Z</dcterms:created>
  <dcterms:modified xsi:type="dcterms:W3CDTF">2023-07-02T07:49:28Z</dcterms:modified>
</cp:coreProperties>
</file>