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\"/>
    </mc:Choice>
  </mc:AlternateContent>
  <xr:revisionPtr revIDLastSave="0" documentId="13_ncr:1_{7B7237FB-5ACB-4E08-B860-391302E37AB6}" xr6:coauthVersionLast="46" xr6:coauthVersionMax="46" xr10:uidLastSave="{00000000-0000-0000-0000-000000000000}"/>
  <bookViews>
    <workbookView xWindow="-110" yWindow="-110" windowWidth="19420" windowHeight="10420" xr2:uid="{50426726-0D61-482E-8C90-5E25F2687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J7" i="1"/>
  <c r="J3" i="1"/>
  <c r="J4" i="1"/>
  <c r="J5" i="1"/>
  <c r="J6" i="1"/>
  <c r="J2" i="1"/>
  <c r="B25" i="1"/>
  <c r="I7" i="1"/>
  <c r="I6" i="1"/>
  <c r="I5" i="1"/>
  <c r="I4" i="1"/>
  <c r="I3" i="1"/>
  <c r="I2" i="1"/>
  <c r="B23" i="1"/>
  <c r="B17" i="1"/>
  <c r="B21" i="1"/>
  <c r="B19" i="1"/>
  <c r="B9" i="1"/>
  <c r="H7" i="1"/>
  <c r="F7" i="1"/>
  <c r="H3" i="1"/>
  <c r="H4" i="1"/>
  <c r="H5" i="1"/>
  <c r="H6" i="1"/>
  <c r="H2" i="1"/>
  <c r="G4" i="1"/>
  <c r="G5" i="1"/>
  <c r="G6" i="1"/>
  <c r="G3" i="1"/>
  <c r="F3" i="1"/>
  <c r="F4" i="1"/>
  <c r="F5" i="1"/>
  <c r="F6" i="1"/>
  <c r="F2" i="1"/>
  <c r="B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<sst xmlns="http://schemas.openxmlformats.org/spreadsheetml/2006/main" count="28" uniqueCount="28">
  <si>
    <t>Age</t>
  </si>
  <si>
    <t>Frequency</t>
  </si>
  <si>
    <t>Less CV</t>
  </si>
  <si>
    <t>20-29</t>
  </si>
  <si>
    <t>30-39</t>
  </si>
  <si>
    <t>40-49</t>
  </si>
  <si>
    <t>50-59</t>
  </si>
  <si>
    <t>60-69</t>
  </si>
  <si>
    <t>Mid Point(X)</t>
  </si>
  <si>
    <t>LL</t>
  </si>
  <si>
    <t>UL</t>
  </si>
  <si>
    <t>f*x</t>
  </si>
  <si>
    <t>f*x^2</t>
  </si>
  <si>
    <t>Mean</t>
  </si>
  <si>
    <t>Median</t>
  </si>
  <si>
    <t>N=47</t>
  </si>
  <si>
    <t>N/2</t>
  </si>
  <si>
    <t>L</t>
  </si>
  <si>
    <t>C</t>
  </si>
  <si>
    <t>H</t>
  </si>
  <si>
    <t>F</t>
  </si>
  <si>
    <t>variance</t>
  </si>
  <si>
    <t>SD</t>
  </si>
  <si>
    <t>AM</t>
  </si>
  <si>
    <t>GM</t>
  </si>
  <si>
    <t>f*log(x)</t>
  </si>
  <si>
    <t>HM</t>
  </si>
  <si>
    <t>f/x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</si>
</sst>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" fontId="0" fillId="5" borderId="0" xfId="0" applyNumberFormat="1" applyFill="1"/>
    <xf numFmtId="0" fontId="0" fillId="5" borderId="0" xfId="0" applyNumberFormat="1" applyFill="1"/>
    <xf numFmtId="2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Mid Point(X)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34.5</c:v>
                </c:pt>
                <c:pt idx="1">
                  <c:v>49.5</c:v>
                </c:pt>
                <c:pt idx="2">
                  <c:v>64.5</c:v>
                </c:pt>
                <c:pt idx="3">
                  <c:v>79.5</c:v>
                </c:pt>
                <c:pt idx="4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0DF-9E52-806088F2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506031"/>
        <c:axId val="839506447"/>
      </c:barChart>
      <c:catAx>
        <c:axId val="8395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06447"/>
        <c:crosses val="autoZero"/>
        <c:auto val="1"/>
        <c:lblAlgn val="ctr"/>
        <c:lblOffset val="100"/>
        <c:noMultiLvlLbl val="0"/>
      </c:catAx>
      <c:valAx>
        <c:axId val="8395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0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76200</xdr:rowOff>
    </xdr:from>
    <xdr:to>
      <xdr:col>17</xdr:col>
      <xdr:colOff>561975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21955-3996-4986-A718-08B5F64BA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DE08-B5EC-450B-847C-6F04562259A3}">
  <dimension ref="A1:J27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2" max="2" width="9.453125" customWidth="1"/>
    <col min="3" max="3" width="11.54296875" customWidth="1"/>
    <col min="5" max="5" width="8.08984375" customWidth="1"/>
  </cols>
  <sheetData>
    <row r="1" spans="1:10" x14ac:dyDescent="0.3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</v>
      </c>
      <c r="H1" s="3" t="s">
        <v>12</v>
      </c>
      <c r="I1" s="3" t="s">
        <v>25</v>
      </c>
      <c r="J1" s="3" t="s">
        <v>27</v>
      </c>
    </row>
    <row r="2" spans="1:10" x14ac:dyDescent="0.35">
      <c r="A2" s="4" t="s">
        <v>3</v>
      </c>
      <c r="B2" s="4">
        <v>18</v>
      </c>
      <c r="C2" s="4">
        <f>D2+E2/2</f>
        <v>34.5</v>
      </c>
      <c r="D2" s="4">
        <v>20</v>
      </c>
      <c r="E2" s="4">
        <v>29</v>
      </c>
      <c r="F2" s="4">
        <f>B2*C2</f>
        <v>621</v>
      </c>
      <c r="G2" s="4">
        <v>18</v>
      </c>
      <c r="H2" s="4">
        <f>F2*C2</f>
        <v>21424.5</v>
      </c>
      <c r="I2" s="4">
        <f>2*LOG(34.5)</f>
        <v>3.0756381901465484</v>
      </c>
      <c r="J2" s="4">
        <f>B2/C2</f>
        <v>0.52173913043478259</v>
      </c>
    </row>
    <row r="3" spans="1:10" x14ac:dyDescent="0.35">
      <c r="A3" s="5" t="s">
        <v>4</v>
      </c>
      <c r="B3" s="4">
        <v>12</v>
      </c>
      <c r="C3" s="4">
        <f t="shared" ref="C3:C6" si="0">D3+E3/2</f>
        <v>49.5</v>
      </c>
      <c r="D3" s="4">
        <v>30</v>
      </c>
      <c r="E3" s="4">
        <v>39</v>
      </c>
      <c r="F3" s="4">
        <f t="shared" ref="F3:F6" si="1">B3*C3</f>
        <v>594</v>
      </c>
      <c r="G3" s="4">
        <f>G2+B3</f>
        <v>30</v>
      </c>
      <c r="H3" s="4">
        <f t="shared" ref="H3:H6" si="2">F3*C3</f>
        <v>29403</v>
      </c>
      <c r="I3" s="4">
        <f>2*LOG(49.5)</f>
        <v>3.3892103978671373</v>
      </c>
      <c r="J3" s="4">
        <f t="shared" ref="J3:J6" si="3">B3/C3</f>
        <v>0.24242424242424243</v>
      </c>
    </row>
    <row r="4" spans="1:10" x14ac:dyDescent="0.35">
      <c r="A4" s="6" t="s">
        <v>5</v>
      </c>
      <c r="B4" s="4">
        <v>9</v>
      </c>
      <c r="C4" s="4">
        <f t="shared" si="0"/>
        <v>64.5</v>
      </c>
      <c r="D4" s="4">
        <v>40</v>
      </c>
      <c r="E4" s="4">
        <v>49</v>
      </c>
      <c r="F4" s="4">
        <f t="shared" si="1"/>
        <v>580.5</v>
      </c>
      <c r="G4" s="4">
        <f t="shared" ref="G4:G6" si="4">G3+B4</f>
        <v>39</v>
      </c>
      <c r="H4" s="4">
        <f t="shared" si="2"/>
        <v>37442.25</v>
      </c>
      <c r="I4" s="4">
        <f>2*LOG(64.5)</f>
        <v>3.6191194292705355</v>
      </c>
      <c r="J4" s="4">
        <f t="shared" si="3"/>
        <v>0.13953488372093023</v>
      </c>
    </row>
    <row r="5" spans="1:10" x14ac:dyDescent="0.35">
      <c r="A5" s="5" t="s">
        <v>6</v>
      </c>
      <c r="B5" s="4">
        <v>6</v>
      </c>
      <c r="C5" s="4">
        <f t="shared" si="0"/>
        <v>79.5</v>
      </c>
      <c r="D5" s="4">
        <v>50</v>
      </c>
      <c r="E5" s="4">
        <v>59</v>
      </c>
      <c r="F5" s="4">
        <f t="shared" si="1"/>
        <v>477</v>
      </c>
      <c r="G5" s="4">
        <f t="shared" si="4"/>
        <v>45</v>
      </c>
      <c r="H5" s="4">
        <f t="shared" si="2"/>
        <v>37921.5</v>
      </c>
      <c r="I5" s="4">
        <f>2*LOG(79.5)</f>
        <v>3.8007342573129406</v>
      </c>
      <c r="J5" s="4">
        <f t="shared" si="3"/>
        <v>7.5471698113207544E-2</v>
      </c>
    </row>
    <row r="6" spans="1:10" x14ac:dyDescent="0.35">
      <c r="A6" s="7" t="s">
        <v>7</v>
      </c>
      <c r="B6" s="4">
        <v>2</v>
      </c>
      <c r="C6" s="4">
        <f t="shared" si="0"/>
        <v>94.5</v>
      </c>
      <c r="D6" s="4">
        <v>60</v>
      </c>
      <c r="E6" s="4">
        <v>69</v>
      </c>
      <c r="F6" s="4">
        <f t="shared" si="1"/>
        <v>189</v>
      </c>
      <c r="G6" s="4">
        <f t="shared" si="4"/>
        <v>47</v>
      </c>
      <c r="H6" s="4">
        <f t="shared" si="2"/>
        <v>17860.5</v>
      </c>
      <c r="I6" s="4">
        <f>2*LOG(94.5)</f>
        <v>3.9508636170185261</v>
      </c>
      <c r="J6" s="4">
        <f t="shared" si="3"/>
        <v>2.1164021164021163E-2</v>
      </c>
    </row>
    <row r="7" spans="1:10" x14ac:dyDescent="0.35">
      <c r="B7" s="8">
        <f>SUM(B2:B6)</f>
        <v>47</v>
      </c>
      <c r="F7" s="8">
        <f>SUM(F2:F6)</f>
        <v>2461.5</v>
      </c>
      <c r="H7" s="8">
        <f>SUM(H2:H6)</f>
        <v>144051.75</v>
      </c>
      <c r="I7" s="8">
        <f>SUM(I2:I6)</f>
        <v>17.835565891615687</v>
      </c>
      <c r="J7" s="8">
        <f>SUM(J2:J6)</f>
        <v>1.0003339758571839</v>
      </c>
    </row>
    <row r="9" spans="1:10" x14ac:dyDescent="0.35">
      <c r="A9" s="1" t="s">
        <v>13</v>
      </c>
      <c r="B9" s="2">
        <f>F7/B7</f>
        <v>52.372340425531917</v>
      </c>
    </row>
    <row r="11" spans="1:10" x14ac:dyDescent="0.35">
      <c r="A11" s="3" t="s">
        <v>15</v>
      </c>
    </row>
    <row r="12" spans="1:10" x14ac:dyDescent="0.35">
      <c r="A12" s="3" t="s">
        <v>16</v>
      </c>
      <c r="B12" s="4">
        <v>23.5</v>
      </c>
    </row>
    <row r="13" spans="1:10" x14ac:dyDescent="0.35">
      <c r="A13" s="3" t="s">
        <v>17</v>
      </c>
      <c r="B13" s="4">
        <v>30</v>
      </c>
    </row>
    <row r="14" spans="1:10" x14ac:dyDescent="0.35">
      <c r="A14" s="3" t="s">
        <v>18</v>
      </c>
      <c r="B14" s="4">
        <v>18</v>
      </c>
    </row>
    <row r="15" spans="1:10" x14ac:dyDescent="0.35">
      <c r="A15" s="3" t="s">
        <v>19</v>
      </c>
      <c r="B15" s="4">
        <v>9</v>
      </c>
    </row>
    <row r="16" spans="1:10" x14ac:dyDescent="0.35">
      <c r="A16" s="3" t="s">
        <v>20</v>
      </c>
      <c r="B16" s="4">
        <v>12</v>
      </c>
    </row>
    <row r="17" spans="1:2" x14ac:dyDescent="0.35">
      <c r="A17" s="1" t="s">
        <v>14</v>
      </c>
      <c r="B17" s="2">
        <f>B13+(B12-B14)*B15/B16</f>
        <v>34.125</v>
      </c>
    </row>
    <row r="19" spans="1:2" x14ac:dyDescent="0.35">
      <c r="A19" s="1" t="s">
        <v>21</v>
      </c>
      <c r="B19" s="2">
        <f>((B7*H7-F7)/47*46)</f>
        <v>6623971.3723404258</v>
      </c>
    </row>
    <row r="21" spans="1:2" x14ac:dyDescent="0.35">
      <c r="A21" s="1" t="s">
        <v>22</v>
      </c>
      <c r="B21" s="2">
        <f>SQRT(B19)</f>
        <v>2573.7077091892984</v>
      </c>
    </row>
    <row r="23" spans="1:2" x14ac:dyDescent="0.35">
      <c r="A23" s="1" t="s">
        <v>23</v>
      </c>
      <c r="B23" s="2">
        <f>F7/B7</f>
        <v>52.372340425531917</v>
      </c>
    </row>
    <row r="25" spans="1:2" x14ac:dyDescent="0.35">
      <c r="A25" s="1" t="s">
        <v>24</v>
      </c>
      <c r="B25" s="2">
        <f>10^(I7/B7)</f>
        <v>2.3959631006222493</v>
      </c>
    </row>
    <row r="27" spans="1:2" x14ac:dyDescent="0.35">
      <c r="A27" s="1" t="s">
        <v>26</v>
      </c>
      <c r="B27" s="2">
        <f>B7/J7</f>
        <v>46.984308375336155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2021-01-24T08:46:22Z</dcterms:created>
  <dcterms:modified xsi:type="dcterms:W3CDTF">2021-01-25T18:20:51Z</dcterms:modified>
</cp:coreProperties>
</file>