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/>
  <mc:AlternateContent xmlns:mc="http://schemas.openxmlformats.org/markup-compatibility/2006">
    <mc:Choice Requires="x15">
      <x15ac:absPath xmlns:x15ac="http://schemas.microsoft.com/office/spreadsheetml/2010/11/ac" url="D:\Data Science - internshala\Project\"/>
    </mc:Choice>
  </mc:AlternateContent>
  <xr:revisionPtr revIDLastSave="0" documentId="13_ncr:1_{EE47C713-D731-49D0-B3CE-389D388DF4D4}" xr6:coauthVersionLast="36" xr6:coauthVersionMax="36" xr10:uidLastSave="{00000000-0000-0000-0000-000000000000}"/>
  <bookViews>
    <workbookView xWindow="0" yWindow="0" windowWidth="19200" windowHeight="6930" activeTab="4" xr2:uid="{00000000-000D-0000-FFFF-FFFF00000000}"/>
  </bookViews>
  <sheets>
    <sheet name="NewCustomerList" sheetId="3" r:id="rId1"/>
    <sheet name="Pivot Table1" sheetId="5" r:id="rId2"/>
    <sheet name="Pivot Table 2" sheetId="6" r:id="rId3"/>
    <sheet name="Pivot Table 3" sheetId="8" r:id="rId4"/>
    <sheet name="Task 4-3a" sheetId="9" r:id="rId5"/>
  </sheets>
  <definedNames>
    <definedName name="_xlnm._FilterDatabase" localSheetId="0" hidden="1">NewCustomerList!$G$1:$G$1001</definedName>
    <definedName name="_xlchart.v5.0" hidden="1">'Pivot Table 2'!$A$13</definedName>
    <definedName name="_xlchart.v5.1" hidden="1">'Pivot Table 2'!$A$14:$A$16</definedName>
    <definedName name="_xlchart.v5.10" hidden="1">'Pivot Table 2'!$C$26</definedName>
    <definedName name="_xlchart.v5.11" hidden="1">'Pivot Table 2'!$C$27:$C$29</definedName>
    <definedName name="_xlchart.v5.2" hidden="1">'Pivot Table 2'!$B$13</definedName>
    <definedName name="_xlchart.v5.3" hidden="1">'Pivot Table 2'!$B$14:$B$16</definedName>
    <definedName name="_xlchart.v5.4" hidden="1">'Pivot Table 2'!$C$13</definedName>
    <definedName name="_xlchart.v5.5" hidden="1">'Pivot Table 2'!$C$14:$C$16</definedName>
    <definedName name="_xlchart.v5.6" hidden="1">'Pivot Table 2'!$A$26</definedName>
    <definedName name="_xlchart.v5.7" hidden="1">'Pivot Table 2'!$A$27:$A$29</definedName>
    <definedName name="_xlchart.v5.8" hidden="1">'Pivot Table 2'!$B$26</definedName>
    <definedName name="_xlchart.v5.9" hidden="1">'Pivot Table 2'!$B$27:$B$29</definedName>
  </definedNames>
  <calcPr calcId="191029"/>
  <pivotCaches>
    <pivotCache cacheId="26" r:id="rId6"/>
    <pivotCache cacheId="10" r:id="rId7"/>
  </pivotCaches>
  <extLst>
    <ext uri="GoogleSheetsCustomDataVersion2">
      <go:sheetsCustomData xmlns:go="http://customooxmlschemas.google.com/" r:id="rId8" roundtripDataChecksum="+3I2rbrajEbMwCvd4mpqYqyxxNUTJlukP+bghgmdw+g="/>
    </ext>
  </extLst>
</workbook>
</file>

<file path=xl/calcChain.xml><?xml version="1.0" encoding="utf-8"?>
<calcChain xmlns="http://schemas.openxmlformats.org/spreadsheetml/2006/main">
  <c r="J1002" i="9" l="1"/>
  <c r="J3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60" i="9"/>
  <c r="J61" i="9"/>
  <c r="J62" i="9"/>
  <c r="J63" i="9"/>
  <c r="J64" i="9"/>
  <c r="J65" i="9"/>
  <c r="J66" i="9"/>
  <c r="J67" i="9"/>
  <c r="J68" i="9"/>
  <c r="J69" i="9"/>
  <c r="J70" i="9"/>
  <c r="J71" i="9"/>
  <c r="J72" i="9"/>
  <c r="J73" i="9"/>
  <c r="J74" i="9"/>
  <c r="J75" i="9"/>
  <c r="J76" i="9"/>
  <c r="J77" i="9"/>
  <c r="J78" i="9"/>
  <c r="J79" i="9"/>
  <c r="J80" i="9"/>
  <c r="J81" i="9"/>
  <c r="J82" i="9"/>
  <c r="J83" i="9"/>
  <c r="J84" i="9"/>
  <c r="J85" i="9"/>
  <c r="J86" i="9"/>
  <c r="J87" i="9"/>
  <c r="J88" i="9"/>
  <c r="J89" i="9"/>
  <c r="J90" i="9"/>
  <c r="J91" i="9"/>
  <c r="J92" i="9"/>
  <c r="J93" i="9"/>
  <c r="J94" i="9"/>
  <c r="J95" i="9"/>
  <c r="J96" i="9"/>
  <c r="J97" i="9"/>
  <c r="J98" i="9"/>
  <c r="J99" i="9"/>
  <c r="J100" i="9"/>
  <c r="J101" i="9"/>
  <c r="J102" i="9"/>
  <c r="J103" i="9"/>
  <c r="J104" i="9"/>
  <c r="J105" i="9"/>
  <c r="J106" i="9"/>
  <c r="J107" i="9"/>
  <c r="J108" i="9"/>
  <c r="J109" i="9"/>
  <c r="J110" i="9"/>
  <c r="J111" i="9"/>
  <c r="J112" i="9"/>
  <c r="J113" i="9"/>
  <c r="J114" i="9"/>
  <c r="J115" i="9"/>
  <c r="J116" i="9"/>
  <c r="J117" i="9"/>
  <c r="J118" i="9"/>
  <c r="J119" i="9"/>
  <c r="J120" i="9"/>
  <c r="J121" i="9"/>
  <c r="J122" i="9"/>
  <c r="J123" i="9"/>
  <c r="J124" i="9"/>
  <c r="J125" i="9"/>
  <c r="J126" i="9"/>
  <c r="J127" i="9"/>
  <c r="J128" i="9"/>
  <c r="J129" i="9"/>
  <c r="J130" i="9"/>
  <c r="J131" i="9"/>
  <c r="J132" i="9"/>
  <c r="J133" i="9"/>
  <c r="J134" i="9"/>
  <c r="J135" i="9"/>
  <c r="J136" i="9"/>
  <c r="J137" i="9"/>
  <c r="J138" i="9"/>
  <c r="J139" i="9"/>
  <c r="J140" i="9"/>
  <c r="J141" i="9"/>
  <c r="J142" i="9"/>
  <c r="J143" i="9"/>
  <c r="J144" i="9"/>
  <c r="J145" i="9"/>
  <c r="J146" i="9"/>
  <c r="J147" i="9"/>
  <c r="J148" i="9"/>
  <c r="J149" i="9"/>
  <c r="J150" i="9"/>
  <c r="J151" i="9"/>
  <c r="J152" i="9"/>
  <c r="J153" i="9"/>
  <c r="J154" i="9"/>
  <c r="J155" i="9"/>
  <c r="J156" i="9"/>
  <c r="J157" i="9"/>
  <c r="J158" i="9"/>
  <c r="J159" i="9"/>
  <c r="J160" i="9"/>
  <c r="J161" i="9"/>
  <c r="J162" i="9"/>
  <c r="J163" i="9"/>
  <c r="J164" i="9"/>
  <c r="J165" i="9"/>
  <c r="J166" i="9"/>
  <c r="J167" i="9"/>
  <c r="J168" i="9"/>
  <c r="J169" i="9"/>
  <c r="J170" i="9"/>
  <c r="J171" i="9"/>
  <c r="J172" i="9"/>
  <c r="J173" i="9"/>
  <c r="J174" i="9"/>
  <c r="J175" i="9"/>
  <c r="J176" i="9"/>
  <c r="J177" i="9"/>
  <c r="J178" i="9"/>
  <c r="J179" i="9"/>
  <c r="J180" i="9"/>
  <c r="J181" i="9"/>
  <c r="J182" i="9"/>
  <c r="J183" i="9"/>
  <c r="J184" i="9"/>
  <c r="J185" i="9"/>
  <c r="J186" i="9"/>
  <c r="J187" i="9"/>
  <c r="J188" i="9"/>
  <c r="J189" i="9"/>
  <c r="J190" i="9"/>
  <c r="J191" i="9"/>
  <c r="J192" i="9"/>
  <c r="J193" i="9"/>
  <c r="J194" i="9"/>
  <c r="J195" i="9"/>
  <c r="J196" i="9"/>
  <c r="J197" i="9"/>
  <c r="J198" i="9"/>
  <c r="J199" i="9"/>
  <c r="J200" i="9"/>
  <c r="J201" i="9"/>
  <c r="J202" i="9"/>
  <c r="J203" i="9"/>
  <c r="J204" i="9"/>
  <c r="J205" i="9"/>
  <c r="J206" i="9"/>
  <c r="J207" i="9"/>
  <c r="J208" i="9"/>
  <c r="J209" i="9"/>
  <c r="J210" i="9"/>
  <c r="J211" i="9"/>
  <c r="J212" i="9"/>
  <c r="J213" i="9"/>
  <c r="J214" i="9"/>
  <c r="J215" i="9"/>
  <c r="J216" i="9"/>
  <c r="J217" i="9"/>
  <c r="J218" i="9"/>
  <c r="J219" i="9"/>
  <c r="J220" i="9"/>
  <c r="J221" i="9"/>
  <c r="J222" i="9"/>
  <c r="J223" i="9"/>
  <c r="J224" i="9"/>
  <c r="J225" i="9"/>
  <c r="J226" i="9"/>
  <c r="J227" i="9"/>
  <c r="J228" i="9"/>
  <c r="J229" i="9"/>
  <c r="J230" i="9"/>
  <c r="J231" i="9"/>
  <c r="J232" i="9"/>
  <c r="J233" i="9"/>
  <c r="J234" i="9"/>
  <c r="J235" i="9"/>
  <c r="J236" i="9"/>
  <c r="J237" i="9"/>
  <c r="J238" i="9"/>
  <c r="J239" i="9"/>
  <c r="J240" i="9"/>
  <c r="J241" i="9"/>
  <c r="J242" i="9"/>
  <c r="J243" i="9"/>
  <c r="J244" i="9"/>
  <c r="J245" i="9"/>
  <c r="J246" i="9"/>
  <c r="J247" i="9"/>
  <c r="J248" i="9"/>
  <c r="J249" i="9"/>
  <c r="J250" i="9"/>
  <c r="J251" i="9"/>
  <c r="J252" i="9"/>
  <c r="J253" i="9"/>
  <c r="J254" i="9"/>
  <c r="J255" i="9"/>
  <c r="J256" i="9"/>
  <c r="J257" i="9"/>
  <c r="J258" i="9"/>
  <c r="J259" i="9"/>
  <c r="J260" i="9"/>
  <c r="J261" i="9"/>
  <c r="J262" i="9"/>
  <c r="J263" i="9"/>
  <c r="J264" i="9"/>
  <c r="J265" i="9"/>
  <c r="J266" i="9"/>
  <c r="J267" i="9"/>
  <c r="J268" i="9"/>
  <c r="J269" i="9"/>
  <c r="J270" i="9"/>
  <c r="J271" i="9"/>
  <c r="J272" i="9"/>
  <c r="J273" i="9"/>
  <c r="J274" i="9"/>
  <c r="J275" i="9"/>
  <c r="J276" i="9"/>
  <c r="J277" i="9"/>
  <c r="J278" i="9"/>
  <c r="J279" i="9"/>
  <c r="J280" i="9"/>
  <c r="J281" i="9"/>
  <c r="J282" i="9"/>
  <c r="J283" i="9"/>
  <c r="J284" i="9"/>
  <c r="J285" i="9"/>
  <c r="J286" i="9"/>
  <c r="J287" i="9"/>
  <c r="J288" i="9"/>
  <c r="J289" i="9"/>
  <c r="J290" i="9"/>
  <c r="J291" i="9"/>
  <c r="J292" i="9"/>
  <c r="J293" i="9"/>
  <c r="J294" i="9"/>
  <c r="J295" i="9"/>
  <c r="J296" i="9"/>
  <c r="J297" i="9"/>
  <c r="J298" i="9"/>
  <c r="J299" i="9"/>
  <c r="J300" i="9"/>
  <c r="J301" i="9"/>
  <c r="J302" i="9"/>
  <c r="J303" i="9"/>
  <c r="J304" i="9"/>
  <c r="J305" i="9"/>
  <c r="J306" i="9"/>
  <c r="J307" i="9"/>
  <c r="J308" i="9"/>
  <c r="J309" i="9"/>
  <c r="J310" i="9"/>
  <c r="J311" i="9"/>
  <c r="J312" i="9"/>
  <c r="J313" i="9"/>
  <c r="J314" i="9"/>
  <c r="J315" i="9"/>
  <c r="J316" i="9"/>
  <c r="J317" i="9"/>
  <c r="J318" i="9"/>
  <c r="J319" i="9"/>
  <c r="J320" i="9"/>
  <c r="J321" i="9"/>
  <c r="J322" i="9"/>
  <c r="J323" i="9"/>
  <c r="J324" i="9"/>
  <c r="J325" i="9"/>
  <c r="J326" i="9"/>
  <c r="J327" i="9"/>
  <c r="J328" i="9"/>
  <c r="J329" i="9"/>
  <c r="J330" i="9"/>
  <c r="J331" i="9"/>
  <c r="J332" i="9"/>
  <c r="J333" i="9"/>
  <c r="J334" i="9"/>
  <c r="J335" i="9"/>
  <c r="J336" i="9"/>
  <c r="J337" i="9"/>
  <c r="J338" i="9"/>
  <c r="J339" i="9"/>
  <c r="J340" i="9"/>
  <c r="J341" i="9"/>
  <c r="J342" i="9"/>
  <c r="J343" i="9"/>
  <c r="J344" i="9"/>
  <c r="J345" i="9"/>
  <c r="J346" i="9"/>
  <c r="J347" i="9"/>
  <c r="J348" i="9"/>
  <c r="J349" i="9"/>
  <c r="J350" i="9"/>
  <c r="J351" i="9"/>
  <c r="J352" i="9"/>
  <c r="J353" i="9"/>
  <c r="J354" i="9"/>
  <c r="J355" i="9"/>
  <c r="J356" i="9"/>
  <c r="J357" i="9"/>
  <c r="J358" i="9"/>
  <c r="J359" i="9"/>
  <c r="J360" i="9"/>
  <c r="J361" i="9"/>
  <c r="J362" i="9"/>
  <c r="J363" i="9"/>
  <c r="J364" i="9"/>
  <c r="J365" i="9"/>
  <c r="J366" i="9"/>
  <c r="J367" i="9"/>
  <c r="J368" i="9"/>
  <c r="J369" i="9"/>
  <c r="J370" i="9"/>
  <c r="J371" i="9"/>
  <c r="J372" i="9"/>
  <c r="J373" i="9"/>
  <c r="J374" i="9"/>
  <c r="J375" i="9"/>
  <c r="J376" i="9"/>
  <c r="J377" i="9"/>
  <c r="J378" i="9"/>
  <c r="J379" i="9"/>
  <c r="J380" i="9"/>
  <c r="J381" i="9"/>
  <c r="J382" i="9"/>
  <c r="J383" i="9"/>
  <c r="J384" i="9"/>
  <c r="J385" i="9"/>
  <c r="J386" i="9"/>
  <c r="J387" i="9"/>
  <c r="J388" i="9"/>
  <c r="J389" i="9"/>
  <c r="J390" i="9"/>
  <c r="J391" i="9"/>
  <c r="J392" i="9"/>
  <c r="J393" i="9"/>
  <c r="J394" i="9"/>
  <c r="J395" i="9"/>
  <c r="J396" i="9"/>
  <c r="J397" i="9"/>
  <c r="J398" i="9"/>
  <c r="J399" i="9"/>
  <c r="J400" i="9"/>
  <c r="J401" i="9"/>
  <c r="J402" i="9"/>
  <c r="J403" i="9"/>
  <c r="J404" i="9"/>
  <c r="J405" i="9"/>
  <c r="J406" i="9"/>
  <c r="J407" i="9"/>
  <c r="J408" i="9"/>
  <c r="J409" i="9"/>
  <c r="J410" i="9"/>
  <c r="J411" i="9"/>
  <c r="J412" i="9"/>
  <c r="J413" i="9"/>
  <c r="J414" i="9"/>
  <c r="J415" i="9"/>
  <c r="J416" i="9"/>
  <c r="J417" i="9"/>
  <c r="J418" i="9"/>
  <c r="J419" i="9"/>
  <c r="J420" i="9"/>
  <c r="J421" i="9"/>
  <c r="J422" i="9"/>
  <c r="J423" i="9"/>
  <c r="J424" i="9"/>
  <c r="J425" i="9"/>
  <c r="J426" i="9"/>
  <c r="J427" i="9"/>
  <c r="J428" i="9"/>
  <c r="J429" i="9"/>
  <c r="J430" i="9"/>
  <c r="J431" i="9"/>
  <c r="J432" i="9"/>
  <c r="J433" i="9"/>
  <c r="J434" i="9"/>
  <c r="J435" i="9"/>
  <c r="J436" i="9"/>
  <c r="J437" i="9"/>
  <c r="J438" i="9"/>
  <c r="J439" i="9"/>
  <c r="J440" i="9"/>
  <c r="J441" i="9"/>
  <c r="J442" i="9"/>
  <c r="J443" i="9"/>
  <c r="J444" i="9"/>
  <c r="J445" i="9"/>
  <c r="J446" i="9"/>
  <c r="J447" i="9"/>
  <c r="J448" i="9"/>
  <c r="J449" i="9"/>
  <c r="J450" i="9"/>
  <c r="J451" i="9"/>
  <c r="J452" i="9"/>
  <c r="J453" i="9"/>
  <c r="J454" i="9"/>
  <c r="J455" i="9"/>
  <c r="J456" i="9"/>
  <c r="J457" i="9"/>
  <c r="J458" i="9"/>
  <c r="J459" i="9"/>
  <c r="J460" i="9"/>
  <c r="J461" i="9"/>
  <c r="J462" i="9"/>
  <c r="J463" i="9"/>
  <c r="J464" i="9"/>
  <c r="J465" i="9"/>
  <c r="J466" i="9"/>
  <c r="J467" i="9"/>
  <c r="J468" i="9"/>
  <c r="J469" i="9"/>
  <c r="J470" i="9"/>
  <c r="J471" i="9"/>
  <c r="J472" i="9"/>
  <c r="J473" i="9"/>
  <c r="J474" i="9"/>
  <c r="J475" i="9"/>
  <c r="J476" i="9"/>
  <c r="J477" i="9"/>
  <c r="J478" i="9"/>
  <c r="J479" i="9"/>
  <c r="J480" i="9"/>
  <c r="J481" i="9"/>
  <c r="J482" i="9"/>
  <c r="J483" i="9"/>
  <c r="J484" i="9"/>
  <c r="J485" i="9"/>
  <c r="J486" i="9"/>
  <c r="J487" i="9"/>
  <c r="J488" i="9"/>
  <c r="J489" i="9"/>
  <c r="J490" i="9"/>
  <c r="J491" i="9"/>
  <c r="J492" i="9"/>
  <c r="J493" i="9"/>
  <c r="J494" i="9"/>
  <c r="J495" i="9"/>
  <c r="J496" i="9"/>
  <c r="J497" i="9"/>
  <c r="J498" i="9"/>
  <c r="J499" i="9"/>
  <c r="J500" i="9"/>
  <c r="J501" i="9"/>
  <c r="J502" i="9"/>
  <c r="J503" i="9"/>
  <c r="J504" i="9"/>
  <c r="J505" i="9"/>
  <c r="J506" i="9"/>
  <c r="J507" i="9"/>
  <c r="J508" i="9"/>
  <c r="J509" i="9"/>
  <c r="J510" i="9"/>
  <c r="J511" i="9"/>
  <c r="J512" i="9"/>
  <c r="J513" i="9"/>
  <c r="J514" i="9"/>
  <c r="J515" i="9"/>
  <c r="J516" i="9"/>
  <c r="J517" i="9"/>
  <c r="J518" i="9"/>
  <c r="J519" i="9"/>
  <c r="J520" i="9"/>
  <c r="J521" i="9"/>
  <c r="J522" i="9"/>
  <c r="J523" i="9"/>
  <c r="J524" i="9"/>
  <c r="J525" i="9"/>
  <c r="J526" i="9"/>
  <c r="J527" i="9"/>
  <c r="J528" i="9"/>
  <c r="J529" i="9"/>
  <c r="J530" i="9"/>
  <c r="J531" i="9"/>
  <c r="J532" i="9"/>
  <c r="J533" i="9"/>
  <c r="J534" i="9"/>
  <c r="J535" i="9"/>
  <c r="J536" i="9"/>
  <c r="J537" i="9"/>
  <c r="J538" i="9"/>
  <c r="J539" i="9"/>
  <c r="J540" i="9"/>
  <c r="J541" i="9"/>
  <c r="J542" i="9"/>
  <c r="J543" i="9"/>
  <c r="J544" i="9"/>
  <c r="J545" i="9"/>
  <c r="J546" i="9"/>
  <c r="J547" i="9"/>
  <c r="J548" i="9"/>
  <c r="J549" i="9"/>
  <c r="J550" i="9"/>
  <c r="J551" i="9"/>
  <c r="J552" i="9"/>
  <c r="J553" i="9"/>
  <c r="J554" i="9"/>
  <c r="J555" i="9"/>
  <c r="J556" i="9"/>
  <c r="J557" i="9"/>
  <c r="J558" i="9"/>
  <c r="J559" i="9"/>
  <c r="J560" i="9"/>
  <c r="J561" i="9"/>
  <c r="J562" i="9"/>
  <c r="J563" i="9"/>
  <c r="J564" i="9"/>
  <c r="J565" i="9"/>
  <c r="J566" i="9"/>
  <c r="J567" i="9"/>
  <c r="J568" i="9"/>
  <c r="J569" i="9"/>
  <c r="J570" i="9"/>
  <c r="J571" i="9"/>
  <c r="J572" i="9"/>
  <c r="J573" i="9"/>
  <c r="J574" i="9"/>
  <c r="J575" i="9"/>
  <c r="J576" i="9"/>
  <c r="J577" i="9"/>
  <c r="J578" i="9"/>
  <c r="J579" i="9"/>
  <c r="J580" i="9"/>
  <c r="J581" i="9"/>
  <c r="J582" i="9"/>
  <c r="J583" i="9"/>
  <c r="J584" i="9"/>
  <c r="J585" i="9"/>
  <c r="J586" i="9"/>
  <c r="J587" i="9"/>
  <c r="J588" i="9"/>
  <c r="J589" i="9"/>
  <c r="J590" i="9"/>
  <c r="J591" i="9"/>
  <c r="J592" i="9"/>
  <c r="J593" i="9"/>
  <c r="J594" i="9"/>
  <c r="J595" i="9"/>
  <c r="J596" i="9"/>
  <c r="J597" i="9"/>
  <c r="J598" i="9"/>
  <c r="J599" i="9"/>
  <c r="J600" i="9"/>
  <c r="J601" i="9"/>
  <c r="J602" i="9"/>
  <c r="J603" i="9"/>
  <c r="J604" i="9"/>
  <c r="J605" i="9"/>
  <c r="J606" i="9"/>
  <c r="J607" i="9"/>
  <c r="J608" i="9"/>
  <c r="J609" i="9"/>
  <c r="J610" i="9"/>
  <c r="J611" i="9"/>
  <c r="J612" i="9"/>
  <c r="J613" i="9"/>
  <c r="J614" i="9"/>
  <c r="J615" i="9"/>
  <c r="J616" i="9"/>
  <c r="J617" i="9"/>
  <c r="J618" i="9"/>
  <c r="J619" i="9"/>
  <c r="J620" i="9"/>
  <c r="J621" i="9"/>
  <c r="J622" i="9"/>
  <c r="J623" i="9"/>
  <c r="J624" i="9"/>
  <c r="J625" i="9"/>
  <c r="J626" i="9"/>
  <c r="J627" i="9"/>
  <c r="J628" i="9"/>
  <c r="J629" i="9"/>
  <c r="J630" i="9"/>
  <c r="J631" i="9"/>
  <c r="J632" i="9"/>
  <c r="J633" i="9"/>
  <c r="J634" i="9"/>
  <c r="J635" i="9"/>
  <c r="J636" i="9"/>
  <c r="J637" i="9"/>
  <c r="J638" i="9"/>
  <c r="J639" i="9"/>
  <c r="J640" i="9"/>
  <c r="J641" i="9"/>
  <c r="J642" i="9"/>
  <c r="J643" i="9"/>
  <c r="J644" i="9"/>
  <c r="J645" i="9"/>
  <c r="J646" i="9"/>
  <c r="J647" i="9"/>
  <c r="J648" i="9"/>
  <c r="J649" i="9"/>
  <c r="J650" i="9"/>
  <c r="J651" i="9"/>
  <c r="J652" i="9"/>
  <c r="J653" i="9"/>
  <c r="J654" i="9"/>
  <c r="J655" i="9"/>
  <c r="J656" i="9"/>
  <c r="J657" i="9"/>
  <c r="J658" i="9"/>
  <c r="J659" i="9"/>
  <c r="J660" i="9"/>
  <c r="J661" i="9"/>
  <c r="J662" i="9"/>
  <c r="J663" i="9"/>
  <c r="J664" i="9"/>
  <c r="J665" i="9"/>
  <c r="J666" i="9"/>
  <c r="J667" i="9"/>
  <c r="J668" i="9"/>
  <c r="J669" i="9"/>
  <c r="J670" i="9"/>
  <c r="J671" i="9"/>
  <c r="J672" i="9"/>
  <c r="J673" i="9"/>
  <c r="J674" i="9"/>
  <c r="J675" i="9"/>
  <c r="J676" i="9"/>
  <c r="J677" i="9"/>
  <c r="J678" i="9"/>
  <c r="J679" i="9"/>
  <c r="J680" i="9"/>
  <c r="J681" i="9"/>
  <c r="J682" i="9"/>
  <c r="J683" i="9"/>
  <c r="J684" i="9"/>
  <c r="J685" i="9"/>
  <c r="J686" i="9"/>
  <c r="J687" i="9"/>
  <c r="J688" i="9"/>
  <c r="J689" i="9"/>
  <c r="J690" i="9"/>
  <c r="J691" i="9"/>
  <c r="J692" i="9"/>
  <c r="J693" i="9"/>
  <c r="J694" i="9"/>
  <c r="J695" i="9"/>
  <c r="J696" i="9"/>
  <c r="J697" i="9"/>
  <c r="J698" i="9"/>
  <c r="J699" i="9"/>
  <c r="J700" i="9"/>
  <c r="J701" i="9"/>
  <c r="J702" i="9"/>
  <c r="J703" i="9"/>
  <c r="J704" i="9"/>
  <c r="J705" i="9"/>
  <c r="J706" i="9"/>
  <c r="J707" i="9"/>
  <c r="J708" i="9"/>
  <c r="J709" i="9"/>
  <c r="J710" i="9"/>
  <c r="J711" i="9"/>
  <c r="J712" i="9"/>
  <c r="J713" i="9"/>
  <c r="J714" i="9"/>
  <c r="J715" i="9"/>
  <c r="J716" i="9"/>
  <c r="J717" i="9"/>
  <c r="J718" i="9"/>
  <c r="J719" i="9"/>
  <c r="J720" i="9"/>
  <c r="J721" i="9"/>
  <c r="J722" i="9"/>
  <c r="J723" i="9"/>
  <c r="J724" i="9"/>
  <c r="J725" i="9"/>
  <c r="J726" i="9"/>
  <c r="J727" i="9"/>
  <c r="J728" i="9"/>
  <c r="J729" i="9"/>
  <c r="J730" i="9"/>
  <c r="J731" i="9"/>
  <c r="J732" i="9"/>
  <c r="J733" i="9"/>
  <c r="J734" i="9"/>
  <c r="J735" i="9"/>
  <c r="J736" i="9"/>
  <c r="J737" i="9"/>
  <c r="J738" i="9"/>
  <c r="J739" i="9"/>
  <c r="J740" i="9"/>
  <c r="J741" i="9"/>
  <c r="J742" i="9"/>
  <c r="J743" i="9"/>
  <c r="J744" i="9"/>
  <c r="J745" i="9"/>
  <c r="J746" i="9"/>
  <c r="J747" i="9"/>
  <c r="J748" i="9"/>
  <c r="J749" i="9"/>
  <c r="J750" i="9"/>
  <c r="J751" i="9"/>
  <c r="J752" i="9"/>
  <c r="J753" i="9"/>
  <c r="J754" i="9"/>
  <c r="J755" i="9"/>
  <c r="J756" i="9"/>
  <c r="J757" i="9"/>
  <c r="J758" i="9"/>
  <c r="J759" i="9"/>
  <c r="J760" i="9"/>
  <c r="J761" i="9"/>
  <c r="J762" i="9"/>
  <c r="J763" i="9"/>
  <c r="J764" i="9"/>
  <c r="J765" i="9"/>
  <c r="J766" i="9"/>
  <c r="J767" i="9"/>
  <c r="J768" i="9"/>
  <c r="J769" i="9"/>
  <c r="J770" i="9"/>
  <c r="J771" i="9"/>
  <c r="J772" i="9"/>
  <c r="J773" i="9"/>
  <c r="J774" i="9"/>
  <c r="J775" i="9"/>
  <c r="J776" i="9"/>
  <c r="J777" i="9"/>
  <c r="J778" i="9"/>
  <c r="J779" i="9"/>
  <c r="J780" i="9"/>
  <c r="J781" i="9"/>
  <c r="J782" i="9"/>
  <c r="J783" i="9"/>
  <c r="J784" i="9"/>
  <c r="J785" i="9"/>
  <c r="J786" i="9"/>
  <c r="J787" i="9"/>
  <c r="J788" i="9"/>
  <c r="J789" i="9"/>
  <c r="J790" i="9"/>
  <c r="J791" i="9"/>
  <c r="J792" i="9"/>
  <c r="J793" i="9"/>
  <c r="J794" i="9"/>
  <c r="J795" i="9"/>
  <c r="J796" i="9"/>
  <c r="J797" i="9"/>
  <c r="J798" i="9"/>
  <c r="J799" i="9"/>
  <c r="J800" i="9"/>
  <c r="J801" i="9"/>
  <c r="J802" i="9"/>
  <c r="J803" i="9"/>
  <c r="J804" i="9"/>
  <c r="J805" i="9"/>
  <c r="J806" i="9"/>
  <c r="J807" i="9"/>
  <c r="J808" i="9"/>
  <c r="J809" i="9"/>
  <c r="J810" i="9"/>
  <c r="J811" i="9"/>
  <c r="J812" i="9"/>
  <c r="J813" i="9"/>
  <c r="J814" i="9"/>
  <c r="J815" i="9"/>
  <c r="J816" i="9"/>
  <c r="J817" i="9"/>
  <c r="J818" i="9"/>
  <c r="J819" i="9"/>
  <c r="J820" i="9"/>
  <c r="J821" i="9"/>
  <c r="J822" i="9"/>
  <c r="J823" i="9"/>
  <c r="J824" i="9"/>
  <c r="J825" i="9"/>
  <c r="J826" i="9"/>
  <c r="J827" i="9"/>
  <c r="J828" i="9"/>
  <c r="J829" i="9"/>
  <c r="J830" i="9"/>
  <c r="J831" i="9"/>
  <c r="J832" i="9"/>
  <c r="J833" i="9"/>
  <c r="J834" i="9"/>
  <c r="J835" i="9"/>
  <c r="J836" i="9"/>
  <c r="J837" i="9"/>
  <c r="J838" i="9"/>
  <c r="J839" i="9"/>
  <c r="J840" i="9"/>
  <c r="J841" i="9"/>
  <c r="J842" i="9"/>
  <c r="J843" i="9"/>
  <c r="J844" i="9"/>
  <c r="J845" i="9"/>
  <c r="J846" i="9"/>
  <c r="J847" i="9"/>
  <c r="J848" i="9"/>
  <c r="J849" i="9"/>
  <c r="J850" i="9"/>
  <c r="J851" i="9"/>
  <c r="J852" i="9"/>
  <c r="J853" i="9"/>
  <c r="J854" i="9"/>
  <c r="J855" i="9"/>
  <c r="J856" i="9"/>
  <c r="J857" i="9"/>
  <c r="J858" i="9"/>
  <c r="J859" i="9"/>
  <c r="J860" i="9"/>
  <c r="J861" i="9"/>
  <c r="J862" i="9"/>
  <c r="J863" i="9"/>
  <c r="J864" i="9"/>
  <c r="J865" i="9"/>
  <c r="J866" i="9"/>
  <c r="J867" i="9"/>
  <c r="J868" i="9"/>
  <c r="J869" i="9"/>
  <c r="J870" i="9"/>
  <c r="J871" i="9"/>
  <c r="J872" i="9"/>
  <c r="J873" i="9"/>
  <c r="J874" i="9"/>
  <c r="J875" i="9"/>
  <c r="J876" i="9"/>
  <c r="J877" i="9"/>
  <c r="J878" i="9"/>
  <c r="J879" i="9"/>
  <c r="J880" i="9"/>
  <c r="J881" i="9"/>
  <c r="J882" i="9"/>
  <c r="J883" i="9"/>
  <c r="J884" i="9"/>
  <c r="J885" i="9"/>
  <c r="J886" i="9"/>
  <c r="J887" i="9"/>
  <c r="J888" i="9"/>
  <c r="J889" i="9"/>
  <c r="J890" i="9"/>
  <c r="J891" i="9"/>
  <c r="J892" i="9"/>
  <c r="J893" i="9"/>
  <c r="J894" i="9"/>
  <c r="J895" i="9"/>
  <c r="J896" i="9"/>
  <c r="J897" i="9"/>
  <c r="J898" i="9"/>
  <c r="J899" i="9"/>
  <c r="J900" i="9"/>
  <c r="J901" i="9"/>
  <c r="J902" i="9"/>
  <c r="J903" i="9"/>
  <c r="J904" i="9"/>
  <c r="J905" i="9"/>
  <c r="J906" i="9"/>
  <c r="J907" i="9"/>
  <c r="J908" i="9"/>
  <c r="J909" i="9"/>
  <c r="J910" i="9"/>
  <c r="J911" i="9"/>
  <c r="J912" i="9"/>
  <c r="J913" i="9"/>
  <c r="J914" i="9"/>
  <c r="J915" i="9"/>
  <c r="J916" i="9"/>
  <c r="J917" i="9"/>
  <c r="J918" i="9"/>
  <c r="J919" i="9"/>
  <c r="J920" i="9"/>
  <c r="J921" i="9"/>
  <c r="J922" i="9"/>
  <c r="J923" i="9"/>
  <c r="J924" i="9"/>
  <c r="J925" i="9"/>
  <c r="J926" i="9"/>
  <c r="J927" i="9"/>
  <c r="J928" i="9"/>
  <c r="J929" i="9"/>
  <c r="J930" i="9"/>
  <c r="J931" i="9"/>
  <c r="J932" i="9"/>
  <c r="J933" i="9"/>
  <c r="J934" i="9"/>
  <c r="J935" i="9"/>
  <c r="J936" i="9"/>
  <c r="J937" i="9"/>
  <c r="J938" i="9"/>
  <c r="J939" i="9"/>
  <c r="J940" i="9"/>
  <c r="J941" i="9"/>
  <c r="J942" i="9"/>
  <c r="J943" i="9"/>
  <c r="J944" i="9"/>
  <c r="J945" i="9"/>
  <c r="J946" i="9"/>
  <c r="J947" i="9"/>
  <c r="J948" i="9"/>
  <c r="J949" i="9"/>
  <c r="J950" i="9"/>
  <c r="J951" i="9"/>
  <c r="J952" i="9"/>
  <c r="J953" i="9"/>
  <c r="J954" i="9"/>
  <c r="J955" i="9"/>
  <c r="J956" i="9"/>
  <c r="J957" i="9"/>
  <c r="J958" i="9"/>
  <c r="J959" i="9"/>
  <c r="J960" i="9"/>
  <c r="J961" i="9"/>
  <c r="J962" i="9"/>
  <c r="J963" i="9"/>
  <c r="J964" i="9"/>
  <c r="J965" i="9"/>
  <c r="J966" i="9"/>
  <c r="J967" i="9"/>
  <c r="J968" i="9"/>
  <c r="J969" i="9"/>
  <c r="J970" i="9"/>
  <c r="J971" i="9"/>
  <c r="J972" i="9"/>
  <c r="J973" i="9"/>
  <c r="J974" i="9"/>
  <c r="J975" i="9"/>
  <c r="J976" i="9"/>
  <c r="J977" i="9"/>
  <c r="J978" i="9"/>
  <c r="J979" i="9"/>
  <c r="J980" i="9"/>
  <c r="J981" i="9"/>
  <c r="J982" i="9"/>
  <c r="J983" i="9"/>
  <c r="J984" i="9"/>
  <c r="J985" i="9"/>
  <c r="J986" i="9"/>
  <c r="J987" i="9"/>
  <c r="J988" i="9"/>
  <c r="J989" i="9"/>
  <c r="J990" i="9"/>
  <c r="J991" i="9"/>
  <c r="J992" i="9"/>
  <c r="J993" i="9"/>
  <c r="J994" i="9"/>
  <c r="J995" i="9"/>
  <c r="J996" i="9"/>
  <c r="J997" i="9"/>
  <c r="J998" i="9"/>
  <c r="J999" i="9"/>
  <c r="J1000" i="9"/>
  <c r="J1001" i="9"/>
  <c r="J2" i="9"/>
  <c r="E1005" i="3"/>
  <c r="E1003" i="3"/>
  <c r="D1002" i="3"/>
  <c r="U1001" i="3" l="1"/>
  <c r="Q1001" i="3"/>
  <c r="R1001" i="3" s="1"/>
  <c r="S1001" i="3" s="1"/>
  <c r="T1001" i="3" s="1"/>
  <c r="U1000" i="3"/>
  <c r="Q1000" i="3"/>
  <c r="R1000" i="3" s="1"/>
  <c r="S1000" i="3" s="1"/>
  <c r="T1000" i="3" s="1"/>
  <c r="U999" i="3"/>
  <c r="Q999" i="3"/>
  <c r="R999" i="3" s="1"/>
  <c r="S999" i="3" s="1"/>
  <c r="T999" i="3" s="1"/>
  <c r="U998" i="3"/>
  <c r="Q998" i="3"/>
  <c r="R998" i="3" s="1"/>
  <c r="S998" i="3" s="1"/>
  <c r="T998" i="3" s="1"/>
  <c r="U997" i="3"/>
  <c r="Q997" i="3"/>
  <c r="R997" i="3" s="1"/>
  <c r="S997" i="3" s="1"/>
  <c r="T997" i="3" s="1"/>
  <c r="U996" i="3"/>
  <c r="Q996" i="3"/>
  <c r="R996" i="3" s="1"/>
  <c r="S996" i="3" s="1"/>
  <c r="T996" i="3" s="1"/>
  <c r="U995" i="3"/>
  <c r="Q995" i="3"/>
  <c r="R995" i="3" s="1"/>
  <c r="S995" i="3" s="1"/>
  <c r="T995" i="3" s="1"/>
  <c r="U994" i="3"/>
  <c r="Q994" i="3"/>
  <c r="R994" i="3" s="1"/>
  <c r="S994" i="3" s="1"/>
  <c r="T994" i="3" s="1"/>
  <c r="U993" i="3"/>
  <c r="Q993" i="3"/>
  <c r="R993" i="3" s="1"/>
  <c r="S993" i="3" s="1"/>
  <c r="T993" i="3" s="1"/>
  <c r="U992" i="3"/>
  <c r="Q992" i="3"/>
  <c r="R992" i="3" s="1"/>
  <c r="S992" i="3" s="1"/>
  <c r="T992" i="3" s="1"/>
  <c r="U991" i="3"/>
  <c r="Q991" i="3"/>
  <c r="R991" i="3" s="1"/>
  <c r="S991" i="3" s="1"/>
  <c r="T991" i="3" s="1"/>
  <c r="U990" i="3"/>
  <c r="Q990" i="3"/>
  <c r="R990" i="3" s="1"/>
  <c r="S990" i="3" s="1"/>
  <c r="T990" i="3" s="1"/>
  <c r="U989" i="3"/>
  <c r="Q989" i="3"/>
  <c r="R989" i="3" s="1"/>
  <c r="S989" i="3" s="1"/>
  <c r="T989" i="3" s="1"/>
  <c r="U988" i="3"/>
  <c r="Q988" i="3"/>
  <c r="R988" i="3" s="1"/>
  <c r="S988" i="3" s="1"/>
  <c r="T988" i="3" s="1"/>
  <c r="U987" i="3"/>
  <c r="Q987" i="3"/>
  <c r="R987" i="3" s="1"/>
  <c r="S987" i="3" s="1"/>
  <c r="T987" i="3" s="1"/>
  <c r="U986" i="3"/>
  <c r="Q986" i="3"/>
  <c r="R986" i="3" s="1"/>
  <c r="S986" i="3" s="1"/>
  <c r="T986" i="3" s="1"/>
  <c r="U985" i="3"/>
  <c r="Q985" i="3"/>
  <c r="R985" i="3" s="1"/>
  <c r="S985" i="3" s="1"/>
  <c r="T985" i="3" s="1"/>
  <c r="U984" i="3"/>
  <c r="Q984" i="3"/>
  <c r="R984" i="3" s="1"/>
  <c r="S984" i="3" s="1"/>
  <c r="T984" i="3" s="1"/>
  <c r="U983" i="3"/>
  <c r="Q983" i="3"/>
  <c r="R983" i="3" s="1"/>
  <c r="S983" i="3" s="1"/>
  <c r="T983" i="3" s="1"/>
  <c r="U982" i="3"/>
  <c r="Q982" i="3"/>
  <c r="R982" i="3" s="1"/>
  <c r="S982" i="3" s="1"/>
  <c r="T982" i="3" s="1"/>
  <c r="U981" i="3"/>
  <c r="Q981" i="3"/>
  <c r="R981" i="3" s="1"/>
  <c r="S981" i="3" s="1"/>
  <c r="T981" i="3" s="1"/>
  <c r="U980" i="3"/>
  <c r="Q980" i="3"/>
  <c r="R980" i="3" s="1"/>
  <c r="S980" i="3" s="1"/>
  <c r="T980" i="3" s="1"/>
  <c r="U979" i="3"/>
  <c r="Q979" i="3"/>
  <c r="R979" i="3" s="1"/>
  <c r="S979" i="3" s="1"/>
  <c r="T979" i="3" s="1"/>
  <c r="U978" i="3"/>
  <c r="Q978" i="3"/>
  <c r="R978" i="3" s="1"/>
  <c r="S978" i="3" s="1"/>
  <c r="T978" i="3" s="1"/>
  <c r="U977" i="3"/>
  <c r="Q977" i="3"/>
  <c r="R977" i="3" s="1"/>
  <c r="S977" i="3" s="1"/>
  <c r="T977" i="3" s="1"/>
  <c r="U976" i="3"/>
  <c r="Q976" i="3"/>
  <c r="R976" i="3" s="1"/>
  <c r="S976" i="3" s="1"/>
  <c r="T976" i="3" s="1"/>
  <c r="U975" i="3"/>
  <c r="Q975" i="3"/>
  <c r="R975" i="3" s="1"/>
  <c r="S975" i="3" s="1"/>
  <c r="T975" i="3" s="1"/>
  <c r="U974" i="3"/>
  <c r="Q974" i="3"/>
  <c r="R974" i="3" s="1"/>
  <c r="S974" i="3" s="1"/>
  <c r="T974" i="3" s="1"/>
  <c r="U973" i="3"/>
  <c r="Q973" i="3"/>
  <c r="R973" i="3" s="1"/>
  <c r="S973" i="3" s="1"/>
  <c r="T973" i="3" s="1"/>
  <c r="U972" i="3"/>
  <c r="Q972" i="3"/>
  <c r="R972" i="3" s="1"/>
  <c r="S972" i="3" s="1"/>
  <c r="T972" i="3" s="1"/>
  <c r="U971" i="3"/>
  <c r="Q971" i="3"/>
  <c r="R971" i="3" s="1"/>
  <c r="S971" i="3" s="1"/>
  <c r="T971" i="3" s="1"/>
  <c r="U970" i="3"/>
  <c r="Q970" i="3"/>
  <c r="R970" i="3" s="1"/>
  <c r="S970" i="3" s="1"/>
  <c r="T970" i="3" s="1"/>
  <c r="U969" i="3"/>
  <c r="Q969" i="3"/>
  <c r="R969" i="3" s="1"/>
  <c r="S969" i="3" s="1"/>
  <c r="T969" i="3" s="1"/>
  <c r="U968" i="3"/>
  <c r="Q968" i="3"/>
  <c r="R968" i="3" s="1"/>
  <c r="S968" i="3" s="1"/>
  <c r="T968" i="3" s="1"/>
  <c r="U967" i="3"/>
  <c r="Q967" i="3"/>
  <c r="R967" i="3" s="1"/>
  <c r="S967" i="3" s="1"/>
  <c r="T967" i="3" s="1"/>
  <c r="U966" i="3"/>
  <c r="Q966" i="3"/>
  <c r="R966" i="3" s="1"/>
  <c r="S966" i="3" s="1"/>
  <c r="T966" i="3" s="1"/>
  <c r="U965" i="3"/>
  <c r="Q965" i="3"/>
  <c r="R965" i="3" s="1"/>
  <c r="S965" i="3" s="1"/>
  <c r="T965" i="3" s="1"/>
  <c r="U964" i="3"/>
  <c r="Q964" i="3"/>
  <c r="R964" i="3" s="1"/>
  <c r="S964" i="3" s="1"/>
  <c r="T964" i="3" s="1"/>
  <c r="U963" i="3"/>
  <c r="Q963" i="3"/>
  <c r="R963" i="3" s="1"/>
  <c r="S963" i="3" s="1"/>
  <c r="T963" i="3" s="1"/>
  <c r="U962" i="3"/>
  <c r="Q962" i="3"/>
  <c r="R962" i="3" s="1"/>
  <c r="S962" i="3" s="1"/>
  <c r="T962" i="3" s="1"/>
  <c r="U961" i="3"/>
  <c r="Q961" i="3"/>
  <c r="R961" i="3" s="1"/>
  <c r="S961" i="3" s="1"/>
  <c r="T961" i="3" s="1"/>
  <c r="U960" i="3"/>
  <c r="Q960" i="3"/>
  <c r="R960" i="3" s="1"/>
  <c r="S960" i="3" s="1"/>
  <c r="T960" i="3" s="1"/>
  <c r="U959" i="3"/>
  <c r="Q959" i="3"/>
  <c r="R959" i="3" s="1"/>
  <c r="S959" i="3" s="1"/>
  <c r="T959" i="3" s="1"/>
  <c r="U958" i="3"/>
  <c r="Q958" i="3"/>
  <c r="R958" i="3" s="1"/>
  <c r="S958" i="3" s="1"/>
  <c r="T958" i="3" s="1"/>
  <c r="U957" i="3"/>
  <c r="Q957" i="3"/>
  <c r="R957" i="3" s="1"/>
  <c r="S957" i="3" s="1"/>
  <c r="T957" i="3" s="1"/>
  <c r="U956" i="3"/>
  <c r="Q956" i="3"/>
  <c r="R956" i="3" s="1"/>
  <c r="S956" i="3" s="1"/>
  <c r="T956" i="3" s="1"/>
  <c r="U955" i="3"/>
  <c r="Q955" i="3"/>
  <c r="R955" i="3" s="1"/>
  <c r="S955" i="3" s="1"/>
  <c r="T955" i="3" s="1"/>
  <c r="U954" i="3"/>
  <c r="Q954" i="3"/>
  <c r="R954" i="3" s="1"/>
  <c r="S954" i="3" s="1"/>
  <c r="T954" i="3" s="1"/>
  <c r="U953" i="3"/>
  <c r="Q953" i="3"/>
  <c r="R953" i="3" s="1"/>
  <c r="S953" i="3" s="1"/>
  <c r="T953" i="3" s="1"/>
  <c r="U952" i="3"/>
  <c r="Q952" i="3"/>
  <c r="R952" i="3" s="1"/>
  <c r="S952" i="3" s="1"/>
  <c r="T952" i="3" s="1"/>
  <c r="U951" i="3"/>
  <c r="Q951" i="3"/>
  <c r="R951" i="3" s="1"/>
  <c r="S951" i="3" s="1"/>
  <c r="T951" i="3" s="1"/>
  <c r="U950" i="3"/>
  <c r="Q950" i="3"/>
  <c r="R950" i="3" s="1"/>
  <c r="S950" i="3" s="1"/>
  <c r="T950" i="3" s="1"/>
  <c r="U949" i="3"/>
  <c r="Q949" i="3"/>
  <c r="R949" i="3" s="1"/>
  <c r="S949" i="3" s="1"/>
  <c r="T949" i="3" s="1"/>
  <c r="U948" i="3"/>
  <c r="Q948" i="3"/>
  <c r="R948" i="3" s="1"/>
  <c r="S948" i="3" s="1"/>
  <c r="T948" i="3" s="1"/>
  <c r="U947" i="3"/>
  <c r="Q947" i="3"/>
  <c r="R947" i="3" s="1"/>
  <c r="S947" i="3" s="1"/>
  <c r="T947" i="3" s="1"/>
  <c r="U946" i="3"/>
  <c r="Q946" i="3"/>
  <c r="R946" i="3" s="1"/>
  <c r="S946" i="3" s="1"/>
  <c r="T946" i="3" s="1"/>
  <c r="U945" i="3"/>
  <c r="Q945" i="3"/>
  <c r="R945" i="3" s="1"/>
  <c r="S945" i="3" s="1"/>
  <c r="T945" i="3" s="1"/>
  <c r="U944" i="3"/>
  <c r="Q944" i="3"/>
  <c r="R944" i="3" s="1"/>
  <c r="S944" i="3" s="1"/>
  <c r="T944" i="3" s="1"/>
  <c r="U943" i="3"/>
  <c r="Q943" i="3"/>
  <c r="R943" i="3" s="1"/>
  <c r="S943" i="3" s="1"/>
  <c r="T943" i="3" s="1"/>
  <c r="U942" i="3"/>
  <c r="Q942" i="3"/>
  <c r="R942" i="3" s="1"/>
  <c r="S942" i="3" s="1"/>
  <c r="T942" i="3" s="1"/>
  <c r="U941" i="3"/>
  <c r="Q941" i="3"/>
  <c r="R941" i="3" s="1"/>
  <c r="S941" i="3" s="1"/>
  <c r="T941" i="3" s="1"/>
  <c r="U940" i="3"/>
  <c r="Q940" i="3"/>
  <c r="R940" i="3" s="1"/>
  <c r="S940" i="3" s="1"/>
  <c r="T940" i="3" s="1"/>
  <c r="U939" i="3"/>
  <c r="Q939" i="3"/>
  <c r="R939" i="3" s="1"/>
  <c r="S939" i="3" s="1"/>
  <c r="T939" i="3" s="1"/>
  <c r="U938" i="3"/>
  <c r="Q938" i="3"/>
  <c r="R938" i="3" s="1"/>
  <c r="S938" i="3" s="1"/>
  <c r="T938" i="3" s="1"/>
  <c r="U937" i="3"/>
  <c r="Q937" i="3"/>
  <c r="R937" i="3" s="1"/>
  <c r="S937" i="3" s="1"/>
  <c r="T937" i="3" s="1"/>
  <c r="U936" i="3"/>
  <c r="Q936" i="3"/>
  <c r="R936" i="3" s="1"/>
  <c r="S936" i="3" s="1"/>
  <c r="T936" i="3" s="1"/>
  <c r="U935" i="3"/>
  <c r="Q935" i="3"/>
  <c r="R935" i="3" s="1"/>
  <c r="S935" i="3" s="1"/>
  <c r="T935" i="3" s="1"/>
  <c r="U934" i="3"/>
  <c r="Q934" i="3"/>
  <c r="R934" i="3" s="1"/>
  <c r="S934" i="3" s="1"/>
  <c r="T934" i="3" s="1"/>
  <c r="U933" i="3"/>
  <c r="Q933" i="3"/>
  <c r="R933" i="3" s="1"/>
  <c r="S933" i="3" s="1"/>
  <c r="T933" i="3" s="1"/>
  <c r="U932" i="3"/>
  <c r="Q932" i="3"/>
  <c r="R932" i="3" s="1"/>
  <c r="S932" i="3" s="1"/>
  <c r="T932" i="3" s="1"/>
  <c r="U931" i="3"/>
  <c r="Q931" i="3"/>
  <c r="R931" i="3" s="1"/>
  <c r="S931" i="3" s="1"/>
  <c r="T931" i="3" s="1"/>
  <c r="U930" i="3"/>
  <c r="Q930" i="3"/>
  <c r="R930" i="3" s="1"/>
  <c r="S930" i="3" s="1"/>
  <c r="T930" i="3" s="1"/>
  <c r="U929" i="3"/>
  <c r="Q929" i="3"/>
  <c r="R929" i="3" s="1"/>
  <c r="S929" i="3" s="1"/>
  <c r="T929" i="3" s="1"/>
  <c r="U928" i="3"/>
  <c r="Q928" i="3"/>
  <c r="R928" i="3" s="1"/>
  <c r="S928" i="3" s="1"/>
  <c r="T928" i="3" s="1"/>
  <c r="U927" i="3"/>
  <c r="Q927" i="3"/>
  <c r="R927" i="3" s="1"/>
  <c r="S927" i="3" s="1"/>
  <c r="T927" i="3" s="1"/>
  <c r="U926" i="3"/>
  <c r="Q926" i="3"/>
  <c r="R926" i="3" s="1"/>
  <c r="S926" i="3" s="1"/>
  <c r="T926" i="3" s="1"/>
  <c r="U925" i="3"/>
  <c r="Q925" i="3"/>
  <c r="R925" i="3" s="1"/>
  <c r="S925" i="3" s="1"/>
  <c r="T925" i="3" s="1"/>
  <c r="U924" i="3"/>
  <c r="Q924" i="3"/>
  <c r="R924" i="3" s="1"/>
  <c r="S924" i="3" s="1"/>
  <c r="T924" i="3" s="1"/>
  <c r="U923" i="3"/>
  <c r="Q923" i="3"/>
  <c r="R923" i="3" s="1"/>
  <c r="S923" i="3" s="1"/>
  <c r="T923" i="3" s="1"/>
  <c r="U922" i="3"/>
  <c r="Q922" i="3"/>
  <c r="R922" i="3" s="1"/>
  <c r="S922" i="3" s="1"/>
  <c r="T922" i="3" s="1"/>
  <c r="U921" i="3"/>
  <c r="Q921" i="3"/>
  <c r="R921" i="3" s="1"/>
  <c r="S921" i="3" s="1"/>
  <c r="T921" i="3" s="1"/>
  <c r="U920" i="3"/>
  <c r="Q920" i="3"/>
  <c r="R920" i="3" s="1"/>
  <c r="S920" i="3" s="1"/>
  <c r="T920" i="3" s="1"/>
  <c r="U919" i="3"/>
  <c r="Q919" i="3"/>
  <c r="R919" i="3" s="1"/>
  <c r="S919" i="3" s="1"/>
  <c r="T919" i="3" s="1"/>
  <c r="U918" i="3"/>
  <c r="Q918" i="3"/>
  <c r="R918" i="3" s="1"/>
  <c r="S918" i="3" s="1"/>
  <c r="T918" i="3" s="1"/>
  <c r="U917" i="3"/>
  <c r="Q917" i="3"/>
  <c r="R917" i="3" s="1"/>
  <c r="S917" i="3" s="1"/>
  <c r="T917" i="3" s="1"/>
  <c r="U916" i="3"/>
  <c r="Q916" i="3"/>
  <c r="R916" i="3" s="1"/>
  <c r="S916" i="3" s="1"/>
  <c r="T916" i="3" s="1"/>
  <c r="U915" i="3"/>
  <c r="Q915" i="3"/>
  <c r="R915" i="3" s="1"/>
  <c r="S915" i="3" s="1"/>
  <c r="T915" i="3" s="1"/>
  <c r="U914" i="3"/>
  <c r="Q914" i="3"/>
  <c r="R914" i="3" s="1"/>
  <c r="S914" i="3" s="1"/>
  <c r="T914" i="3" s="1"/>
  <c r="U913" i="3"/>
  <c r="Q913" i="3"/>
  <c r="R913" i="3" s="1"/>
  <c r="S913" i="3" s="1"/>
  <c r="T913" i="3" s="1"/>
  <c r="U912" i="3"/>
  <c r="Q912" i="3"/>
  <c r="R912" i="3" s="1"/>
  <c r="S912" i="3" s="1"/>
  <c r="T912" i="3" s="1"/>
  <c r="U911" i="3"/>
  <c r="Q911" i="3"/>
  <c r="R911" i="3" s="1"/>
  <c r="S911" i="3" s="1"/>
  <c r="T911" i="3" s="1"/>
  <c r="U910" i="3"/>
  <c r="Q910" i="3"/>
  <c r="R910" i="3" s="1"/>
  <c r="S910" i="3" s="1"/>
  <c r="T910" i="3" s="1"/>
  <c r="U909" i="3"/>
  <c r="Q909" i="3"/>
  <c r="R909" i="3" s="1"/>
  <c r="S909" i="3" s="1"/>
  <c r="T909" i="3" s="1"/>
  <c r="U908" i="3"/>
  <c r="Q908" i="3"/>
  <c r="R908" i="3" s="1"/>
  <c r="S908" i="3" s="1"/>
  <c r="T908" i="3" s="1"/>
  <c r="U907" i="3"/>
  <c r="Q907" i="3"/>
  <c r="R907" i="3" s="1"/>
  <c r="S907" i="3" s="1"/>
  <c r="T907" i="3" s="1"/>
  <c r="U906" i="3"/>
  <c r="Q906" i="3"/>
  <c r="R906" i="3" s="1"/>
  <c r="S906" i="3" s="1"/>
  <c r="T906" i="3" s="1"/>
  <c r="U905" i="3"/>
  <c r="Q905" i="3"/>
  <c r="R905" i="3" s="1"/>
  <c r="S905" i="3" s="1"/>
  <c r="T905" i="3" s="1"/>
  <c r="U904" i="3"/>
  <c r="Q904" i="3"/>
  <c r="R904" i="3" s="1"/>
  <c r="S904" i="3" s="1"/>
  <c r="T904" i="3" s="1"/>
  <c r="U903" i="3"/>
  <c r="Q903" i="3"/>
  <c r="R903" i="3" s="1"/>
  <c r="S903" i="3" s="1"/>
  <c r="T903" i="3" s="1"/>
  <c r="U902" i="3"/>
  <c r="Q902" i="3"/>
  <c r="R902" i="3" s="1"/>
  <c r="S902" i="3" s="1"/>
  <c r="T902" i="3" s="1"/>
  <c r="U901" i="3"/>
  <c r="Q901" i="3"/>
  <c r="R901" i="3" s="1"/>
  <c r="S901" i="3" s="1"/>
  <c r="T901" i="3" s="1"/>
  <c r="U900" i="3"/>
  <c r="Q900" i="3"/>
  <c r="R900" i="3" s="1"/>
  <c r="S900" i="3" s="1"/>
  <c r="T900" i="3" s="1"/>
  <c r="U899" i="3"/>
  <c r="Q899" i="3"/>
  <c r="R899" i="3" s="1"/>
  <c r="S899" i="3" s="1"/>
  <c r="T899" i="3" s="1"/>
  <c r="U898" i="3"/>
  <c r="Q898" i="3"/>
  <c r="R898" i="3" s="1"/>
  <c r="S898" i="3" s="1"/>
  <c r="T898" i="3" s="1"/>
  <c r="U897" i="3"/>
  <c r="Q897" i="3"/>
  <c r="R897" i="3" s="1"/>
  <c r="S897" i="3" s="1"/>
  <c r="T897" i="3" s="1"/>
  <c r="U896" i="3"/>
  <c r="Q896" i="3"/>
  <c r="R896" i="3" s="1"/>
  <c r="S896" i="3" s="1"/>
  <c r="T896" i="3" s="1"/>
  <c r="U895" i="3"/>
  <c r="Q895" i="3"/>
  <c r="R895" i="3" s="1"/>
  <c r="S895" i="3" s="1"/>
  <c r="T895" i="3" s="1"/>
  <c r="U894" i="3"/>
  <c r="Q894" i="3"/>
  <c r="R894" i="3" s="1"/>
  <c r="S894" i="3" s="1"/>
  <c r="T894" i="3" s="1"/>
  <c r="U893" i="3"/>
  <c r="Q893" i="3"/>
  <c r="R893" i="3" s="1"/>
  <c r="S893" i="3" s="1"/>
  <c r="T893" i="3" s="1"/>
  <c r="U892" i="3"/>
  <c r="Q892" i="3"/>
  <c r="R892" i="3" s="1"/>
  <c r="S892" i="3" s="1"/>
  <c r="T892" i="3" s="1"/>
  <c r="U891" i="3"/>
  <c r="Q891" i="3"/>
  <c r="R891" i="3" s="1"/>
  <c r="S891" i="3" s="1"/>
  <c r="T891" i="3" s="1"/>
  <c r="U890" i="3"/>
  <c r="Q890" i="3"/>
  <c r="R890" i="3" s="1"/>
  <c r="S890" i="3" s="1"/>
  <c r="T890" i="3" s="1"/>
  <c r="U889" i="3"/>
  <c r="Q889" i="3"/>
  <c r="R889" i="3" s="1"/>
  <c r="S889" i="3" s="1"/>
  <c r="T889" i="3" s="1"/>
  <c r="U888" i="3"/>
  <c r="Q888" i="3"/>
  <c r="R888" i="3" s="1"/>
  <c r="S888" i="3" s="1"/>
  <c r="T888" i="3" s="1"/>
  <c r="U887" i="3"/>
  <c r="Q887" i="3"/>
  <c r="R887" i="3" s="1"/>
  <c r="S887" i="3" s="1"/>
  <c r="T887" i="3" s="1"/>
  <c r="U886" i="3"/>
  <c r="Q886" i="3"/>
  <c r="R886" i="3" s="1"/>
  <c r="S886" i="3" s="1"/>
  <c r="T886" i="3" s="1"/>
  <c r="U885" i="3"/>
  <c r="Q885" i="3"/>
  <c r="R885" i="3" s="1"/>
  <c r="S885" i="3" s="1"/>
  <c r="T885" i="3" s="1"/>
  <c r="U884" i="3"/>
  <c r="Q884" i="3"/>
  <c r="R884" i="3" s="1"/>
  <c r="S884" i="3" s="1"/>
  <c r="T884" i="3" s="1"/>
  <c r="U883" i="3"/>
  <c r="Q883" i="3"/>
  <c r="R883" i="3" s="1"/>
  <c r="S883" i="3" s="1"/>
  <c r="T883" i="3" s="1"/>
  <c r="U882" i="3"/>
  <c r="Q882" i="3"/>
  <c r="R882" i="3" s="1"/>
  <c r="S882" i="3" s="1"/>
  <c r="T882" i="3" s="1"/>
  <c r="U881" i="3"/>
  <c r="Q881" i="3"/>
  <c r="R881" i="3" s="1"/>
  <c r="S881" i="3" s="1"/>
  <c r="T881" i="3" s="1"/>
  <c r="U880" i="3"/>
  <c r="Q880" i="3"/>
  <c r="R880" i="3" s="1"/>
  <c r="S880" i="3" s="1"/>
  <c r="T880" i="3" s="1"/>
  <c r="U879" i="3"/>
  <c r="Q879" i="3"/>
  <c r="R879" i="3" s="1"/>
  <c r="S879" i="3" s="1"/>
  <c r="T879" i="3" s="1"/>
  <c r="U878" i="3"/>
  <c r="Q878" i="3"/>
  <c r="R878" i="3" s="1"/>
  <c r="S878" i="3" s="1"/>
  <c r="T878" i="3" s="1"/>
  <c r="U877" i="3"/>
  <c r="Q877" i="3"/>
  <c r="R877" i="3" s="1"/>
  <c r="S877" i="3" s="1"/>
  <c r="T877" i="3" s="1"/>
  <c r="U876" i="3"/>
  <c r="Q876" i="3"/>
  <c r="R876" i="3" s="1"/>
  <c r="S876" i="3" s="1"/>
  <c r="T876" i="3" s="1"/>
  <c r="U875" i="3"/>
  <c r="Q875" i="3"/>
  <c r="R875" i="3" s="1"/>
  <c r="S875" i="3" s="1"/>
  <c r="T875" i="3" s="1"/>
  <c r="U874" i="3"/>
  <c r="Q874" i="3"/>
  <c r="R874" i="3" s="1"/>
  <c r="S874" i="3" s="1"/>
  <c r="T874" i="3" s="1"/>
  <c r="U873" i="3"/>
  <c r="Q873" i="3"/>
  <c r="R873" i="3" s="1"/>
  <c r="S873" i="3" s="1"/>
  <c r="T873" i="3" s="1"/>
  <c r="U872" i="3"/>
  <c r="Q872" i="3"/>
  <c r="R872" i="3" s="1"/>
  <c r="S872" i="3" s="1"/>
  <c r="T872" i="3" s="1"/>
  <c r="U871" i="3"/>
  <c r="Q871" i="3"/>
  <c r="R871" i="3" s="1"/>
  <c r="S871" i="3" s="1"/>
  <c r="T871" i="3" s="1"/>
  <c r="U870" i="3"/>
  <c r="Q870" i="3"/>
  <c r="R870" i="3" s="1"/>
  <c r="S870" i="3" s="1"/>
  <c r="T870" i="3" s="1"/>
  <c r="U869" i="3"/>
  <c r="Q869" i="3"/>
  <c r="R869" i="3" s="1"/>
  <c r="S869" i="3" s="1"/>
  <c r="T869" i="3" s="1"/>
  <c r="U868" i="3"/>
  <c r="Q868" i="3"/>
  <c r="R868" i="3" s="1"/>
  <c r="S868" i="3" s="1"/>
  <c r="T868" i="3" s="1"/>
  <c r="U867" i="3"/>
  <c r="Q867" i="3"/>
  <c r="R867" i="3" s="1"/>
  <c r="S867" i="3" s="1"/>
  <c r="T867" i="3" s="1"/>
  <c r="U866" i="3"/>
  <c r="Q866" i="3"/>
  <c r="R866" i="3" s="1"/>
  <c r="S866" i="3" s="1"/>
  <c r="T866" i="3" s="1"/>
  <c r="U865" i="3"/>
  <c r="Q865" i="3"/>
  <c r="R865" i="3" s="1"/>
  <c r="S865" i="3" s="1"/>
  <c r="T865" i="3" s="1"/>
  <c r="U864" i="3"/>
  <c r="Q864" i="3"/>
  <c r="R864" i="3" s="1"/>
  <c r="S864" i="3" s="1"/>
  <c r="T864" i="3" s="1"/>
  <c r="U863" i="3"/>
  <c r="Q863" i="3"/>
  <c r="R863" i="3" s="1"/>
  <c r="S863" i="3" s="1"/>
  <c r="T863" i="3" s="1"/>
  <c r="U862" i="3"/>
  <c r="Q862" i="3"/>
  <c r="R862" i="3" s="1"/>
  <c r="S862" i="3" s="1"/>
  <c r="T862" i="3" s="1"/>
  <c r="U861" i="3"/>
  <c r="Q861" i="3"/>
  <c r="R861" i="3" s="1"/>
  <c r="S861" i="3" s="1"/>
  <c r="T861" i="3" s="1"/>
  <c r="U860" i="3"/>
  <c r="Q860" i="3"/>
  <c r="R860" i="3" s="1"/>
  <c r="S860" i="3" s="1"/>
  <c r="T860" i="3" s="1"/>
  <c r="U859" i="3"/>
  <c r="Q859" i="3"/>
  <c r="R859" i="3" s="1"/>
  <c r="S859" i="3" s="1"/>
  <c r="T859" i="3" s="1"/>
  <c r="U858" i="3"/>
  <c r="Q858" i="3"/>
  <c r="R858" i="3" s="1"/>
  <c r="S858" i="3" s="1"/>
  <c r="T858" i="3" s="1"/>
  <c r="U857" i="3"/>
  <c r="Q857" i="3"/>
  <c r="R857" i="3" s="1"/>
  <c r="S857" i="3" s="1"/>
  <c r="T857" i="3" s="1"/>
  <c r="U856" i="3"/>
  <c r="Q856" i="3"/>
  <c r="R856" i="3" s="1"/>
  <c r="S856" i="3" s="1"/>
  <c r="T856" i="3" s="1"/>
  <c r="U855" i="3"/>
  <c r="Q855" i="3"/>
  <c r="R855" i="3" s="1"/>
  <c r="S855" i="3" s="1"/>
  <c r="T855" i="3" s="1"/>
  <c r="U854" i="3"/>
  <c r="Q854" i="3"/>
  <c r="R854" i="3" s="1"/>
  <c r="S854" i="3" s="1"/>
  <c r="T854" i="3" s="1"/>
  <c r="U853" i="3"/>
  <c r="Q853" i="3"/>
  <c r="R853" i="3" s="1"/>
  <c r="S853" i="3" s="1"/>
  <c r="T853" i="3" s="1"/>
  <c r="U852" i="3"/>
  <c r="Q852" i="3"/>
  <c r="R852" i="3" s="1"/>
  <c r="S852" i="3" s="1"/>
  <c r="T852" i="3" s="1"/>
  <c r="U851" i="3"/>
  <c r="Q851" i="3"/>
  <c r="R851" i="3" s="1"/>
  <c r="S851" i="3" s="1"/>
  <c r="T851" i="3" s="1"/>
  <c r="U850" i="3"/>
  <c r="Q850" i="3"/>
  <c r="R850" i="3" s="1"/>
  <c r="S850" i="3" s="1"/>
  <c r="T850" i="3" s="1"/>
  <c r="U849" i="3"/>
  <c r="Q849" i="3"/>
  <c r="R849" i="3" s="1"/>
  <c r="S849" i="3" s="1"/>
  <c r="T849" i="3" s="1"/>
  <c r="U848" i="3"/>
  <c r="Q848" i="3"/>
  <c r="R848" i="3" s="1"/>
  <c r="S848" i="3" s="1"/>
  <c r="T848" i="3" s="1"/>
  <c r="U847" i="3"/>
  <c r="Q847" i="3"/>
  <c r="R847" i="3" s="1"/>
  <c r="S847" i="3" s="1"/>
  <c r="T847" i="3" s="1"/>
  <c r="U846" i="3"/>
  <c r="Q846" i="3"/>
  <c r="R846" i="3" s="1"/>
  <c r="S846" i="3" s="1"/>
  <c r="T846" i="3" s="1"/>
  <c r="U845" i="3"/>
  <c r="Q845" i="3"/>
  <c r="R845" i="3" s="1"/>
  <c r="S845" i="3" s="1"/>
  <c r="T845" i="3" s="1"/>
  <c r="U844" i="3"/>
  <c r="Q844" i="3"/>
  <c r="R844" i="3" s="1"/>
  <c r="S844" i="3" s="1"/>
  <c r="T844" i="3" s="1"/>
  <c r="U843" i="3"/>
  <c r="Q843" i="3"/>
  <c r="R843" i="3" s="1"/>
  <c r="S843" i="3" s="1"/>
  <c r="T843" i="3" s="1"/>
  <c r="U842" i="3"/>
  <c r="Q842" i="3"/>
  <c r="R842" i="3" s="1"/>
  <c r="S842" i="3" s="1"/>
  <c r="T842" i="3" s="1"/>
  <c r="U841" i="3"/>
  <c r="Q841" i="3"/>
  <c r="R841" i="3" s="1"/>
  <c r="S841" i="3" s="1"/>
  <c r="T841" i="3" s="1"/>
  <c r="U840" i="3"/>
  <c r="Q840" i="3"/>
  <c r="R840" i="3" s="1"/>
  <c r="S840" i="3" s="1"/>
  <c r="T840" i="3" s="1"/>
  <c r="U839" i="3"/>
  <c r="Q839" i="3"/>
  <c r="R839" i="3" s="1"/>
  <c r="S839" i="3" s="1"/>
  <c r="T839" i="3" s="1"/>
  <c r="U838" i="3"/>
  <c r="Q838" i="3"/>
  <c r="R838" i="3" s="1"/>
  <c r="S838" i="3" s="1"/>
  <c r="T838" i="3" s="1"/>
  <c r="U837" i="3"/>
  <c r="Q837" i="3"/>
  <c r="R837" i="3" s="1"/>
  <c r="S837" i="3" s="1"/>
  <c r="T837" i="3" s="1"/>
  <c r="U836" i="3"/>
  <c r="Q836" i="3"/>
  <c r="R836" i="3" s="1"/>
  <c r="S836" i="3" s="1"/>
  <c r="T836" i="3" s="1"/>
  <c r="U835" i="3"/>
  <c r="Q835" i="3"/>
  <c r="R835" i="3" s="1"/>
  <c r="S835" i="3" s="1"/>
  <c r="T835" i="3" s="1"/>
  <c r="U834" i="3"/>
  <c r="Q834" i="3"/>
  <c r="R834" i="3" s="1"/>
  <c r="S834" i="3" s="1"/>
  <c r="T834" i="3" s="1"/>
  <c r="U833" i="3"/>
  <c r="Q833" i="3"/>
  <c r="R833" i="3" s="1"/>
  <c r="S833" i="3" s="1"/>
  <c r="T833" i="3" s="1"/>
  <c r="U832" i="3"/>
  <c r="Q832" i="3"/>
  <c r="R832" i="3" s="1"/>
  <c r="S832" i="3" s="1"/>
  <c r="T832" i="3" s="1"/>
  <c r="U831" i="3"/>
  <c r="Q831" i="3"/>
  <c r="R831" i="3" s="1"/>
  <c r="S831" i="3" s="1"/>
  <c r="T831" i="3" s="1"/>
  <c r="U830" i="3"/>
  <c r="Q830" i="3"/>
  <c r="R830" i="3" s="1"/>
  <c r="S830" i="3" s="1"/>
  <c r="T830" i="3" s="1"/>
  <c r="U829" i="3"/>
  <c r="Q829" i="3"/>
  <c r="R829" i="3" s="1"/>
  <c r="S829" i="3" s="1"/>
  <c r="T829" i="3" s="1"/>
  <c r="U828" i="3"/>
  <c r="Q828" i="3"/>
  <c r="R828" i="3" s="1"/>
  <c r="S828" i="3" s="1"/>
  <c r="T828" i="3" s="1"/>
  <c r="U827" i="3"/>
  <c r="Q827" i="3"/>
  <c r="R827" i="3" s="1"/>
  <c r="S827" i="3" s="1"/>
  <c r="T827" i="3" s="1"/>
  <c r="U826" i="3"/>
  <c r="Q826" i="3"/>
  <c r="R826" i="3" s="1"/>
  <c r="S826" i="3" s="1"/>
  <c r="T826" i="3" s="1"/>
  <c r="U825" i="3"/>
  <c r="Q825" i="3"/>
  <c r="R825" i="3" s="1"/>
  <c r="S825" i="3" s="1"/>
  <c r="T825" i="3" s="1"/>
  <c r="U824" i="3"/>
  <c r="Q824" i="3"/>
  <c r="R824" i="3" s="1"/>
  <c r="S824" i="3" s="1"/>
  <c r="T824" i="3" s="1"/>
  <c r="U823" i="3"/>
  <c r="Q823" i="3"/>
  <c r="R823" i="3" s="1"/>
  <c r="S823" i="3" s="1"/>
  <c r="T823" i="3" s="1"/>
  <c r="U822" i="3"/>
  <c r="Q822" i="3"/>
  <c r="R822" i="3" s="1"/>
  <c r="S822" i="3" s="1"/>
  <c r="T822" i="3" s="1"/>
  <c r="U821" i="3"/>
  <c r="Q821" i="3"/>
  <c r="R821" i="3" s="1"/>
  <c r="S821" i="3" s="1"/>
  <c r="T821" i="3" s="1"/>
  <c r="U820" i="3"/>
  <c r="Q820" i="3"/>
  <c r="R820" i="3" s="1"/>
  <c r="S820" i="3" s="1"/>
  <c r="T820" i="3" s="1"/>
  <c r="U819" i="3"/>
  <c r="Q819" i="3"/>
  <c r="R819" i="3" s="1"/>
  <c r="S819" i="3" s="1"/>
  <c r="T819" i="3" s="1"/>
  <c r="U818" i="3"/>
  <c r="Q818" i="3"/>
  <c r="R818" i="3" s="1"/>
  <c r="S818" i="3" s="1"/>
  <c r="T818" i="3" s="1"/>
  <c r="U817" i="3"/>
  <c r="Q817" i="3"/>
  <c r="R817" i="3" s="1"/>
  <c r="S817" i="3" s="1"/>
  <c r="T817" i="3" s="1"/>
  <c r="U816" i="3"/>
  <c r="Q816" i="3"/>
  <c r="R816" i="3" s="1"/>
  <c r="S816" i="3" s="1"/>
  <c r="T816" i="3" s="1"/>
  <c r="U815" i="3"/>
  <c r="Q815" i="3"/>
  <c r="R815" i="3" s="1"/>
  <c r="S815" i="3" s="1"/>
  <c r="T815" i="3" s="1"/>
  <c r="U814" i="3"/>
  <c r="Q814" i="3"/>
  <c r="R814" i="3" s="1"/>
  <c r="S814" i="3" s="1"/>
  <c r="T814" i="3" s="1"/>
  <c r="U813" i="3"/>
  <c r="Q813" i="3"/>
  <c r="R813" i="3" s="1"/>
  <c r="S813" i="3" s="1"/>
  <c r="T813" i="3" s="1"/>
  <c r="U812" i="3"/>
  <c r="Q812" i="3"/>
  <c r="R812" i="3" s="1"/>
  <c r="S812" i="3" s="1"/>
  <c r="T812" i="3" s="1"/>
  <c r="U811" i="3"/>
  <c r="Q811" i="3"/>
  <c r="R811" i="3" s="1"/>
  <c r="S811" i="3" s="1"/>
  <c r="T811" i="3" s="1"/>
  <c r="U810" i="3"/>
  <c r="Q810" i="3"/>
  <c r="R810" i="3" s="1"/>
  <c r="S810" i="3" s="1"/>
  <c r="T810" i="3" s="1"/>
  <c r="U809" i="3"/>
  <c r="Q809" i="3"/>
  <c r="R809" i="3" s="1"/>
  <c r="S809" i="3" s="1"/>
  <c r="T809" i="3" s="1"/>
  <c r="U808" i="3"/>
  <c r="Q808" i="3"/>
  <c r="R808" i="3" s="1"/>
  <c r="S808" i="3" s="1"/>
  <c r="T808" i="3" s="1"/>
  <c r="U807" i="3"/>
  <c r="Q807" i="3"/>
  <c r="R807" i="3" s="1"/>
  <c r="S807" i="3" s="1"/>
  <c r="T807" i="3" s="1"/>
  <c r="U806" i="3"/>
  <c r="Q806" i="3"/>
  <c r="R806" i="3" s="1"/>
  <c r="S806" i="3" s="1"/>
  <c r="T806" i="3" s="1"/>
  <c r="U805" i="3"/>
  <c r="Q805" i="3"/>
  <c r="R805" i="3" s="1"/>
  <c r="S805" i="3" s="1"/>
  <c r="T805" i="3" s="1"/>
  <c r="U804" i="3"/>
  <c r="Q804" i="3"/>
  <c r="R804" i="3" s="1"/>
  <c r="S804" i="3" s="1"/>
  <c r="T804" i="3" s="1"/>
  <c r="U803" i="3"/>
  <c r="Q803" i="3"/>
  <c r="R803" i="3" s="1"/>
  <c r="S803" i="3" s="1"/>
  <c r="T803" i="3" s="1"/>
  <c r="U802" i="3"/>
  <c r="Q802" i="3"/>
  <c r="R802" i="3" s="1"/>
  <c r="S802" i="3" s="1"/>
  <c r="T802" i="3" s="1"/>
  <c r="U801" i="3"/>
  <c r="Q801" i="3"/>
  <c r="R801" i="3" s="1"/>
  <c r="S801" i="3" s="1"/>
  <c r="T801" i="3" s="1"/>
  <c r="U800" i="3"/>
  <c r="Q800" i="3"/>
  <c r="R800" i="3" s="1"/>
  <c r="S800" i="3" s="1"/>
  <c r="T800" i="3" s="1"/>
  <c r="U799" i="3"/>
  <c r="Q799" i="3"/>
  <c r="R799" i="3" s="1"/>
  <c r="S799" i="3" s="1"/>
  <c r="T799" i="3" s="1"/>
  <c r="U798" i="3"/>
  <c r="Q798" i="3"/>
  <c r="R798" i="3" s="1"/>
  <c r="S798" i="3" s="1"/>
  <c r="T798" i="3" s="1"/>
  <c r="U797" i="3"/>
  <c r="Q797" i="3"/>
  <c r="R797" i="3" s="1"/>
  <c r="S797" i="3" s="1"/>
  <c r="T797" i="3" s="1"/>
  <c r="U796" i="3"/>
  <c r="Q796" i="3"/>
  <c r="R796" i="3" s="1"/>
  <c r="S796" i="3" s="1"/>
  <c r="T796" i="3" s="1"/>
  <c r="U795" i="3"/>
  <c r="Q795" i="3"/>
  <c r="R795" i="3" s="1"/>
  <c r="S795" i="3" s="1"/>
  <c r="T795" i="3" s="1"/>
  <c r="U794" i="3"/>
  <c r="Q794" i="3"/>
  <c r="R794" i="3" s="1"/>
  <c r="S794" i="3" s="1"/>
  <c r="T794" i="3" s="1"/>
  <c r="U793" i="3"/>
  <c r="Q793" i="3"/>
  <c r="R793" i="3" s="1"/>
  <c r="S793" i="3" s="1"/>
  <c r="T793" i="3" s="1"/>
  <c r="U792" i="3"/>
  <c r="Q792" i="3"/>
  <c r="R792" i="3" s="1"/>
  <c r="S792" i="3" s="1"/>
  <c r="T792" i="3" s="1"/>
  <c r="U791" i="3"/>
  <c r="Q791" i="3"/>
  <c r="R791" i="3" s="1"/>
  <c r="S791" i="3" s="1"/>
  <c r="T791" i="3" s="1"/>
  <c r="U790" i="3"/>
  <c r="Q790" i="3"/>
  <c r="R790" i="3" s="1"/>
  <c r="S790" i="3" s="1"/>
  <c r="T790" i="3" s="1"/>
  <c r="U789" i="3"/>
  <c r="Q789" i="3"/>
  <c r="R789" i="3" s="1"/>
  <c r="S789" i="3" s="1"/>
  <c r="T789" i="3" s="1"/>
  <c r="U788" i="3"/>
  <c r="Q788" i="3"/>
  <c r="R788" i="3" s="1"/>
  <c r="S788" i="3" s="1"/>
  <c r="T788" i="3" s="1"/>
  <c r="U787" i="3"/>
  <c r="Q787" i="3"/>
  <c r="R787" i="3" s="1"/>
  <c r="S787" i="3" s="1"/>
  <c r="T787" i="3" s="1"/>
  <c r="U786" i="3"/>
  <c r="Q786" i="3"/>
  <c r="R786" i="3" s="1"/>
  <c r="S786" i="3" s="1"/>
  <c r="T786" i="3" s="1"/>
  <c r="U785" i="3"/>
  <c r="Q785" i="3"/>
  <c r="R785" i="3" s="1"/>
  <c r="S785" i="3" s="1"/>
  <c r="T785" i="3" s="1"/>
  <c r="U784" i="3"/>
  <c r="Q784" i="3"/>
  <c r="R784" i="3" s="1"/>
  <c r="S784" i="3" s="1"/>
  <c r="T784" i="3" s="1"/>
  <c r="U783" i="3"/>
  <c r="Q783" i="3"/>
  <c r="R783" i="3" s="1"/>
  <c r="S783" i="3" s="1"/>
  <c r="T783" i="3" s="1"/>
  <c r="U782" i="3"/>
  <c r="Q782" i="3"/>
  <c r="R782" i="3" s="1"/>
  <c r="S782" i="3" s="1"/>
  <c r="T782" i="3" s="1"/>
  <c r="U781" i="3"/>
  <c r="Q781" i="3"/>
  <c r="R781" i="3" s="1"/>
  <c r="S781" i="3" s="1"/>
  <c r="T781" i="3" s="1"/>
  <c r="U780" i="3"/>
  <c r="Q780" i="3"/>
  <c r="R780" i="3" s="1"/>
  <c r="S780" i="3" s="1"/>
  <c r="T780" i="3" s="1"/>
  <c r="U779" i="3"/>
  <c r="Q779" i="3"/>
  <c r="R779" i="3" s="1"/>
  <c r="S779" i="3" s="1"/>
  <c r="T779" i="3" s="1"/>
  <c r="U778" i="3"/>
  <c r="Q778" i="3"/>
  <c r="R778" i="3" s="1"/>
  <c r="S778" i="3" s="1"/>
  <c r="T778" i="3" s="1"/>
  <c r="U777" i="3"/>
  <c r="Q777" i="3"/>
  <c r="R777" i="3" s="1"/>
  <c r="S777" i="3" s="1"/>
  <c r="T777" i="3" s="1"/>
  <c r="U776" i="3"/>
  <c r="Q776" i="3"/>
  <c r="R776" i="3" s="1"/>
  <c r="S776" i="3" s="1"/>
  <c r="T776" i="3" s="1"/>
  <c r="U775" i="3"/>
  <c r="Q775" i="3"/>
  <c r="R775" i="3" s="1"/>
  <c r="S775" i="3" s="1"/>
  <c r="T775" i="3" s="1"/>
  <c r="U774" i="3"/>
  <c r="Q774" i="3"/>
  <c r="R774" i="3" s="1"/>
  <c r="S774" i="3" s="1"/>
  <c r="T774" i="3" s="1"/>
  <c r="U773" i="3"/>
  <c r="Q773" i="3"/>
  <c r="R773" i="3" s="1"/>
  <c r="S773" i="3" s="1"/>
  <c r="T773" i="3" s="1"/>
  <c r="U772" i="3"/>
  <c r="Q772" i="3"/>
  <c r="R772" i="3" s="1"/>
  <c r="S772" i="3" s="1"/>
  <c r="T772" i="3" s="1"/>
  <c r="U771" i="3"/>
  <c r="Q771" i="3"/>
  <c r="R771" i="3" s="1"/>
  <c r="S771" i="3" s="1"/>
  <c r="T771" i="3" s="1"/>
  <c r="U770" i="3"/>
  <c r="Q770" i="3"/>
  <c r="R770" i="3" s="1"/>
  <c r="S770" i="3" s="1"/>
  <c r="T770" i="3" s="1"/>
  <c r="U769" i="3"/>
  <c r="Q769" i="3"/>
  <c r="R769" i="3" s="1"/>
  <c r="S769" i="3" s="1"/>
  <c r="T769" i="3" s="1"/>
  <c r="U768" i="3"/>
  <c r="Q768" i="3"/>
  <c r="R768" i="3" s="1"/>
  <c r="S768" i="3" s="1"/>
  <c r="T768" i="3" s="1"/>
  <c r="U767" i="3"/>
  <c r="Q767" i="3"/>
  <c r="R767" i="3" s="1"/>
  <c r="S767" i="3" s="1"/>
  <c r="T767" i="3" s="1"/>
  <c r="U766" i="3"/>
  <c r="Q766" i="3"/>
  <c r="R766" i="3" s="1"/>
  <c r="S766" i="3" s="1"/>
  <c r="T766" i="3" s="1"/>
  <c r="U765" i="3"/>
  <c r="Q765" i="3"/>
  <c r="R765" i="3" s="1"/>
  <c r="S765" i="3" s="1"/>
  <c r="T765" i="3" s="1"/>
  <c r="U764" i="3"/>
  <c r="Q764" i="3"/>
  <c r="R764" i="3" s="1"/>
  <c r="S764" i="3" s="1"/>
  <c r="T764" i="3" s="1"/>
  <c r="U763" i="3"/>
  <c r="Q763" i="3"/>
  <c r="R763" i="3" s="1"/>
  <c r="S763" i="3" s="1"/>
  <c r="T763" i="3" s="1"/>
  <c r="U762" i="3"/>
  <c r="Q762" i="3"/>
  <c r="R762" i="3" s="1"/>
  <c r="S762" i="3" s="1"/>
  <c r="T762" i="3" s="1"/>
  <c r="U761" i="3"/>
  <c r="Q761" i="3"/>
  <c r="R761" i="3" s="1"/>
  <c r="S761" i="3" s="1"/>
  <c r="T761" i="3" s="1"/>
  <c r="U760" i="3"/>
  <c r="Q760" i="3"/>
  <c r="R760" i="3" s="1"/>
  <c r="S760" i="3" s="1"/>
  <c r="T760" i="3" s="1"/>
  <c r="U759" i="3"/>
  <c r="Q759" i="3"/>
  <c r="R759" i="3" s="1"/>
  <c r="S759" i="3" s="1"/>
  <c r="T759" i="3" s="1"/>
  <c r="U758" i="3"/>
  <c r="Q758" i="3"/>
  <c r="R758" i="3" s="1"/>
  <c r="S758" i="3" s="1"/>
  <c r="T758" i="3" s="1"/>
  <c r="U757" i="3"/>
  <c r="Q757" i="3"/>
  <c r="R757" i="3" s="1"/>
  <c r="S757" i="3" s="1"/>
  <c r="T757" i="3" s="1"/>
  <c r="U756" i="3"/>
  <c r="Q756" i="3"/>
  <c r="R756" i="3" s="1"/>
  <c r="S756" i="3" s="1"/>
  <c r="T756" i="3" s="1"/>
  <c r="U755" i="3"/>
  <c r="Q755" i="3"/>
  <c r="R755" i="3" s="1"/>
  <c r="S755" i="3" s="1"/>
  <c r="T755" i="3" s="1"/>
  <c r="U754" i="3"/>
  <c r="Q754" i="3"/>
  <c r="R754" i="3" s="1"/>
  <c r="S754" i="3" s="1"/>
  <c r="T754" i="3" s="1"/>
  <c r="U753" i="3"/>
  <c r="Q753" i="3"/>
  <c r="R753" i="3" s="1"/>
  <c r="S753" i="3" s="1"/>
  <c r="T753" i="3" s="1"/>
  <c r="U752" i="3"/>
  <c r="Q752" i="3"/>
  <c r="R752" i="3" s="1"/>
  <c r="S752" i="3" s="1"/>
  <c r="T752" i="3" s="1"/>
  <c r="U751" i="3"/>
  <c r="Q751" i="3"/>
  <c r="R751" i="3" s="1"/>
  <c r="S751" i="3" s="1"/>
  <c r="T751" i="3" s="1"/>
  <c r="U750" i="3"/>
  <c r="Q750" i="3"/>
  <c r="R750" i="3" s="1"/>
  <c r="S750" i="3" s="1"/>
  <c r="T750" i="3" s="1"/>
  <c r="U749" i="3"/>
  <c r="Q749" i="3"/>
  <c r="R749" i="3" s="1"/>
  <c r="S749" i="3" s="1"/>
  <c r="T749" i="3" s="1"/>
  <c r="U748" i="3"/>
  <c r="Q748" i="3"/>
  <c r="R748" i="3" s="1"/>
  <c r="S748" i="3" s="1"/>
  <c r="T748" i="3" s="1"/>
  <c r="U747" i="3"/>
  <c r="Q747" i="3"/>
  <c r="R747" i="3" s="1"/>
  <c r="S747" i="3" s="1"/>
  <c r="T747" i="3" s="1"/>
  <c r="U746" i="3"/>
  <c r="Q746" i="3"/>
  <c r="R746" i="3" s="1"/>
  <c r="S746" i="3" s="1"/>
  <c r="T746" i="3" s="1"/>
  <c r="U745" i="3"/>
  <c r="Q745" i="3"/>
  <c r="R745" i="3" s="1"/>
  <c r="S745" i="3" s="1"/>
  <c r="T745" i="3" s="1"/>
  <c r="U744" i="3"/>
  <c r="Q744" i="3"/>
  <c r="R744" i="3" s="1"/>
  <c r="S744" i="3" s="1"/>
  <c r="T744" i="3" s="1"/>
  <c r="U743" i="3"/>
  <c r="Q743" i="3"/>
  <c r="R743" i="3" s="1"/>
  <c r="S743" i="3" s="1"/>
  <c r="T743" i="3" s="1"/>
  <c r="U742" i="3"/>
  <c r="Q742" i="3"/>
  <c r="R742" i="3" s="1"/>
  <c r="S742" i="3" s="1"/>
  <c r="T742" i="3" s="1"/>
  <c r="U741" i="3"/>
  <c r="Q741" i="3"/>
  <c r="R741" i="3" s="1"/>
  <c r="S741" i="3" s="1"/>
  <c r="T741" i="3" s="1"/>
  <c r="U740" i="3"/>
  <c r="Q740" i="3"/>
  <c r="R740" i="3" s="1"/>
  <c r="S740" i="3" s="1"/>
  <c r="T740" i="3" s="1"/>
  <c r="U739" i="3"/>
  <c r="Q739" i="3"/>
  <c r="R739" i="3" s="1"/>
  <c r="S739" i="3" s="1"/>
  <c r="T739" i="3" s="1"/>
  <c r="U738" i="3"/>
  <c r="Q738" i="3"/>
  <c r="R738" i="3" s="1"/>
  <c r="S738" i="3" s="1"/>
  <c r="T738" i="3" s="1"/>
  <c r="U737" i="3"/>
  <c r="Q737" i="3"/>
  <c r="R737" i="3" s="1"/>
  <c r="S737" i="3" s="1"/>
  <c r="T737" i="3" s="1"/>
  <c r="U736" i="3"/>
  <c r="Q736" i="3"/>
  <c r="R736" i="3" s="1"/>
  <c r="S736" i="3" s="1"/>
  <c r="T736" i="3" s="1"/>
  <c r="U735" i="3"/>
  <c r="Q735" i="3"/>
  <c r="R735" i="3" s="1"/>
  <c r="S735" i="3" s="1"/>
  <c r="T735" i="3" s="1"/>
  <c r="U734" i="3"/>
  <c r="Q734" i="3"/>
  <c r="R734" i="3" s="1"/>
  <c r="S734" i="3" s="1"/>
  <c r="T734" i="3" s="1"/>
  <c r="U733" i="3"/>
  <c r="Q733" i="3"/>
  <c r="R733" i="3" s="1"/>
  <c r="S733" i="3" s="1"/>
  <c r="T733" i="3" s="1"/>
  <c r="U732" i="3"/>
  <c r="Q732" i="3"/>
  <c r="R732" i="3" s="1"/>
  <c r="S732" i="3" s="1"/>
  <c r="T732" i="3" s="1"/>
  <c r="U731" i="3"/>
  <c r="Q731" i="3"/>
  <c r="R731" i="3" s="1"/>
  <c r="S731" i="3" s="1"/>
  <c r="T731" i="3" s="1"/>
  <c r="U730" i="3"/>
  <c r="Q730" i="3"/>
  <c r="R730" i="3" s="1"/>
  <c r="S730" i="3" s="1"/>
  <c r="T730" i="3" s="1"/>
  <c r="U729" i="3"/>
  <c r="Q729" i="3"/>
  <c r="R729" i="3" s="1"/>
  <c r="S729" i="3" s="1"/>
  <c r="T729" i="3" s="1"/>
  <c r="U728" i="3"/>
  <c r="Q728" i="3"/>
  <c r="R728" i="3" s="1"/>
  <c r="S728" i="3" s="1"/>
  <c r="T728" i="3" s="1"/>
  <c r="U727" i="3"/>
  <c r="Q727" i="3"/>
  <c r="R727" i="3" s="1"/>
  <c r="S727" i="3" s="1"/>
  <c r="T727" i="3" s="1"/>
  <c r="U726" i="3"/>
  <c r="Q726" i="3"/>
  <c r="R726" i="3" s="1"/>
  <c r="S726" i="3" s="1"/>
  <c r="T726" i="3" s="1"/>
  <c r="U725" i="3"/>
  <c r="Q725" i="3"/>
  <c r="R725" i="3" s="1"/>
  <c r="S725" i="3" s="1"/>
  <c r="T725" i="3" s="1"/>
  <c r="U724" i="3"/>
  <c r="Q724" i="3"/>
  <c r="R724" i="3" s="1"/>
  <c r="S724" i="3" s="1"/>
  <c r="T724" i="3" s="1"/>
  <c r="U723" i="3"/>
  <c r="Q723" i="3"/>
  <c r="R723" i="3" s="1"/>
  <c r="S723" i="3" s="1"/>
  <c r="T723" i="3" s="1"/>
  <c r="U722" i="3"/>
  <c r="Q722" i="3"/>
  <c r="R722" i="3" s="1"/>
  <c r="S722" i="3" s="1"/>
  <c r="T722" i="3" s="1"/>
  <c r="U721" i="3"/>
  <c r="Q721" i="3"/>
  <c r="R721" i="3" s="1"/>
  <c r="S721" i="3" s="1"/>
  <c r="T721" i="3" s="1"/>
  <c r="U720" i="3"/>
  <c r="Q720" i="3"/>
  <c r="R720" i="3" s="1"/>
  <c r="S720" i="3" s="1"/>
  <c r="T720" i="3" s="1"/>
  <c r="U719" i="3"/>
  <c r="Q719" i="3"/>
  <c r="R719" i="3" s="1"/>
  <c r="S719" i="3" s="1"/>
  <c r="T719" i="3" s="1"/>
  <c r="U718" i="3"/>
  <c r="Q718" i="3"/>
  <c r="R718" i="3" s="1"/>
  <c r="S718" i="3" s="1"/>
  <c r="T718" i="3" s="1"/>
  <c r="U717" i="3"/>
  <c r="Q717" i="3"/>
  <c r="R717" i="3" s="1"/>
  <c r="S717" i="3" s="1"/>
  <c r="T717" i="3" s="1"/>
  <c r="U716" i="3"/>
  <c r="Q716" i="3"/>
  <c r="R716" i="3" s="1"/>
  <c r="S716" i="3" s="1"/>
  <c r="T716" i="3" s="1"/>
  <c r="U715" i="3"/>
  <c r="Q715" i="3"/>
  <c r="R715" i="3" s="1"/>
  <c r="S715" i="3" s="1"/>
  <c r="T715" i="3" s="1"/>
  <c r="U714" i="3"/>
  <c r="Q714" i="3"/>
  <c r="R714" i="3" s="1"/>
  <c r="S714" i="3" s="1"/>
  <c r="T714" i="3" s="1"/>
  <c r="U713" i="3"/>
  <c r="Q713" i="3"/>
  <c r="R713" i="3" s="1"/>
  <c r="S713" i="3" s="1"/>
  <c r="T713" i="3" s="1"/>
  <c r="U712" i="3"/>
  <c r="Q712" i="3"/>
  <c r="R712" i="3" s="1"/>
  <c r="S712" i="3" s="1"/>
  <c r="T712" i="3" s="1"/>
  <c r="U711" i="3"/>
  <c r="Q711" i="3"/>
  <c r="R711" i="3" s="1"/>
  <c r="S711" i="3" s="1"/>
  <c r="T711" i="3" s="1"/>
  <c r="U710" i="3"/>
  <c r="Q710" i="3"/>
  <c r="R710" i="3" s="1"/>
  <c r="S710" i="3" s="1"/>
  <c r="T710" i="3" s="1"/>
  <c r="U709" i="3"/>
  <c r="Q709" i="3"/>
  <c r="R709" i="3" s="1"/>
  <c r="S709" i="3" s="1"/>
  <c r="T709" i="3" s="1"/>
  <c r="U708" i="3"/>
  <c r="Q708" i="3"/>
  <c r="R708" i="3" s="1"/>
  <c r="S708" i="3" s="1"/>
  <c r="T708" i="3" s="1"/>
  <c r="U707" i="3"/>
  <c r="Q707" i="3"/>
  <c r="R707" i="3" s="1"/>
  <c r="S707" i="3" s="1"/>
  <c r="T707" i="3" s="1"/>
  <c r="U706" i="3"/>
  <c r="Q706" i="3"/>
  <c r="R706" i="3" s="1"/>
  <c r="S706" i="3" s="1"/>
  <c r="T706" i="3" s="1"/>
  <c r="U705" i="3"/>
  <c r="Q705" i="3"/>
  <c r="R705" i="3" s="1"/>
  <c r="S705" i="3" s="1"/>
  <c r="T705" i="3" s="1"/>
  <c r="U704" i="3"/>
  <c r="Q704" i="3"/>
  <c r="R704" i="3" s="1"/>
  <c r="S704" i="3" s="1"/>
  <c r="T704" i="3" s="1"/>
  <c r="U703" i="3"/>
  <c r="Q703" i="3"/>
  <c r="R703" i="3" s="1"/>
  <c r="S703" i="3" s="1"/>
  <c r="T703" i="3" s="1"/>
  <c r="U702" i="3"/>
  <c r="Q702" i="3"/>
  <c r="R702" i="3" s="1"/>
  <c r="S702" i="3" s="1"/>
  <c r="T702" i="3" s="1"/>
  <c r="U701" i="3"/>
  <c r="Q701" i="3"/>
  <c r="R701" i="3" s="1"/>
  <c r="S701" i="3" s="1"/>
  <c r="T701" i="3" s="1"/>
  <c r="U700" i="3"/>
  <c r="Q700" i="3"/>
  <c r="R700" i="3" s="1"/>
  <c r="S700" i="3" s="1"/>
  <c r="T700" i="3" s="1"/>
  <c r="U699" i="3"/>
  <c r="Q699" i="3"/>
  <c r="R699" i="3" s="1"/>
  <c r="S699" i="3" s="1"/>
  <c r="T699" i="3" s="1"/>
  <c r="U698" i="3"/>
  <c r="Q698" i="3"/>
  <c r="R698" i="3" s="1"/>
  <c r="S698" i="3" s="1"/>
  <c r="T698" i="3" s="1"/>
  <c r="U697" i="3"/>
  <c r="Q697" i="3"/>
  <c r="R697" i="3" s="1"/>
  <c r="S697" i="3" s="1"/>
  <c r="T697" i="3" s="1"/>
  <c r="U696" i="3"/>
  <c r="Q696" i="3"/>
  <c r="R696" i="3" s="1"/>
  <c r="S696" i="3" s="1"/>
  <c r="T696" i="3" s="1"/>
  <c r="U695" i="3"/>
  <c r="Q695" i="3"/>
  <c r="R695" i="3" s="1"/>
  <c r="S695" i="3" s="1"/>
  <c r="T695" i="3" s="1"/>
  <c r="U694" i="3"/>
  <c r="Q694" i="3"/>
  <c r="R694" i="3" s="1"/>
  <c r="S694" i="3" s="1"/>
  <c r="T694" i="3" s="1"/>
  <c r="U693" i="3"/>
  <c r="Q693" i="3"/>
  <c r="R693" i="3" s="1"/>
  <c r="S693" i="3" s="1"/>
  <c r="T693" i="3" s="1"/>
  <c r="U692" i="3"/>
  <c r="Q692" i="3"/>
  <c r="R692" i="3" s="1"/>
  <c r="S692" i="3" s="1"/>
  <c r="T692" i="3" s="1"/>
  <c r="U691" i="3"/>
  <c r="Q691" i="3"/>
  <c r="R691" i="3" s="1"/>
  <c r="S691" i="3" s="1"/>
  <c r="T691" i="3" s="1"/>
  <c r="U690" i="3"/>
  <c r="Q690" i="3"/>
  <c r="R690" i="3" s="1"/>
  <c r="S690" i="3" s="1"/>
  <c r="T690" i="3" s="1"/>
  <c r="U689" i="3"/>
  <c r="Q689" i="3"/>
  <c r="R689" i="3" s="1"/>
  <c r="S689" i="3" s="1"/>
  <c r="T689" i="3" s="1"/>
  <c r="U688" i="3"/>
  <c r="Q688" i="3"/>
  <c r="R688" i="3" s="1"/>
  <c r="S688" i="3" s="1"/>
  <c r="T688" i="3" s="1"/>
  <c r="U687" i="3"/>
  <c r="Q687" i="3"/>
  <c r="R687" i="3" s="1"/>
  <c r="S687" i="3" s="1"/>
  <c r="T687" i="3" s="1"/>
  <c r="U686" i="3"/>
  <c r="Q686" i="3"/>
  <c r="R686" i="3" s="1"/>
  <c r="S686" i="3" s="1"/>
  <c r="T686" i="3" s="1"/>
  <c r="U685" i="3"/>
  <c r="Q685" i="3"/>
  <c r="R685" i="3" s="1"/>
  <c r="S685" i="3" s="1"/>
  <c r="T685" i="3" s="1"/>
  <c r="U684" i="3"/>
  <c r="Q684" i="3"/>
  <c r="R684" i="3" s="1"/>
  <c r="S684" i="3" s="1"/>
  <c r="T684" i="3" s="1"/>
  <c r="U683" i="3"/>
  <c r="Q683" i="3"/>
  <c r="R683" i="3" s="1"/>
  <c r="S683" i="3" s="1"/>
  <c r="T683" i="3" s="1"/>
  <c r="U682" i="3"/>
  <c r="Q682" i="3"/>
  <c r="R682" i="3" s="1"/>
  <c r="S682" i="3" s="1"/>
  <c r="T682" i="3" s="1"/>
  <c r="U681" i="3"/>
  <c r="Q681" i="3"/>
  <c r="R681" i="3" s="1"/>
  <c r="S681" i="3" s="1"/>
  <c r="T681" i="3" s="1"/>
  <c r="U680" i="3"/>
  <c r="Q680" i="3"/>
  <c r="R680" i="3" s="1"/>
  <c r="S680" i="3" s="1"/>
  <c r="T680" i="3" s="1"/>
  <c r="U679" i="3"/>
  <c r="Q679" i="3"/>
  <c r="R679" i="3" s="1"/>
  <c r="S679" i="3" s="1"/>
  <c r="T679" i="3" s="1"/>
  <c r="U678" i="3"/>
  <c r="Q678" i="3"/>
  <c r="R678" i="3" s="1"/>
  <c r="S678" i="3" s="1"/>
  <c r="T678" i="3" s="1"/>
  <c r="U677" i="3"/>
  <c r="Q677" i="3"/>
  <c r="R677" i="3" s="1"/>
  <c r="S677" i="3" s="1"/>
  <c r="T677" i="3" s="1"/>
  <c r="U676" i="3"/>
  <c r="Q676" i="3"/>
  <c r="R676" i="3" s="1"/>
  <c r="S676" i="3" s="1"/>
  <c r="T676" i="3" s="1"/>
  <c r="U675" i="3"/>
  <c r="Q675" i="3"/>
  <c r="R675" i="3" s="1"/>
  <c r="S675" i="3" s="1"/>
  <c r="T675" i="3" s="1"/>
  <c r="U674" i="3"/>
  <c r="Q674" i="3"/>
  <c r="R674" i="3" s="1"/>
  <c r="S674" i="3" s="1"/>
  <c r="T674" i="3" s="1"/>
  <c r="U673" i="3"/>
  <c r="Q673" i="3"/>
  <c r="R673" i="3" s="1"/>
  <c r="S673" i="3" s="1"/>
  <c r="T673" i="3" s="1"/>
  <c r="U672" i="3"/>
  <c r="Q672" i="3"/>
  <c r="R672" i="3" s="1"/>
  <c r="S672" i="3" s="1"/>
  <c r="T672" i="3" s="1"/>
  <c r="U671" i="3"/>
  <c r="Q671" i="3"/>
  <c r="R671" i="3" s="1"/>
  <c r="S671" i="3" s="1"/>
  <c r="T671" i="3" s="1"/>
  <c r="U670" i="3"/>
  <c r="Q670" i="3"/>
  <c r="R670" i="3" s="1"/>
  <c r="S670" i="3" s="1"/>
  <c r="T670" i="3" s="1"/>
  <c r="U669" i="3"/>
  <c r="Q669" i="3"/>
  <c r="R669" i="3" s="1"/>
  <c r="S669" i="3" s="1"/>
  <c r="T669" i="3" s="1"/>
  <c r="U668" i="3"/>
  <c r="Q668" i="3"/>
  <c r="R668" i="3" s="1"/>
  <c r="S668" i="3" s="1"/>
  <c r="T668" i="3" s="1"/>
  <c r="U667" i="3"/>
  <c r="Q667" i="3"/>
  <c r="R667" i="3" s="1"/>
  <c r="S667" i="3" s="1"/>
  <c r="T667" i="3" s="1"/>
  <c r="U666" i="3"/>
  <c r="Q666" i="3"/>
  <c r="R666" i="3" s="1"/>
  <c r="S666" i="3" s="1"/>
  <c r="T666" i="3" s="1"/>
  <c r="U665" i="3"/>
  <c r="Q665" i="3"/>
  <c r="R665" i="3" s="1"/>
  <c r="S665" i="3" s="1"/>
  <c r="T665" i="3" s="1"/>
  <c r="U664" i="3"/>
  <c r="Q664" i="3"/>
  <c r="R664" i="3" s="1"/>
  <c r="S664" i="3" s="1"/>
  <c r="T664" i="3" s="1"/>
  <c r="U663" i="3"/>
  <c r="Q663" i="3"/>
  <c r="R663" i="3" s="1"/>
  <c r="S663" i="3" s="1"/>
  <c r="T663" i="3" s="1"/>
  <c r="U662" i="3"/>
  <c r="Q662" i="3"/>
  <c r="R662" i="3" s="1"/>
  <c r="S662" i="3" s="1"/>
  <c r="T662" i="3" s="1"/>
  <c r="U661" i="3"/>
  <c r="Q661" i="3"/>
  <c r="R661" i="3" s="1"/>
  <c r="S661" i="3" s="1"/>
  <c r="T661" i="3" s="1"/>
  <c r="U660" i="3"/>
  <c r="Q660" i="3"/>
  <c r="R660" i="3" s="1"/>
  <c r="S660" i="3" s="1"/>
  <c r="T660" i="3" s="1"/>
  <c r="U659" i="3"/>
  <c r="Q659" i="3"/>
  <c r="R659" i="3" s="1"/>
  <c r="S659" i="3" s="1"/>
  <c r="T659" i="3" s="1"/>
  <c r="U658" i="3"/>
  <c r="Q658" i="3"/>
  <c r="R658" i="3" s="1"/>
  <c r="S658" i="3" s="1"/>
  <c r="T658" i="3" s="1"/>
  <c r="U657" i="3"/>
  <c r="Q657" i="3"/>
  <c r="R657" i="3" s="1"/>
  <c r="S657" i="3" s="1"/>
  <c r="T657" i="3" s="1"/>
  <c r="U656" i="3"/>
  <c r="Q656" i="3"/>
  <c r="R656" i="3" s="1"/>
  <c r="S656" i="3" s="1"/>
  <c r="T656" i="3" s="1"/>
  <c r="U655" i="3"/>
  <c r="Q655" i="3"/>
  <c r="R655" i="3" s="1"/>
  <c r="S655" i="3" s="1"/>
  <c r="T655" i="3" s="1"/>
  <c r="U654" i="3"/>
  <c r="Q654" i="3"/>
  <c r="R654" i="3" s="1"/>
  <c r="S654" i="3" s="1"/>
  <c r="T654" i="3" s="1"/>
  <c r="U653" i="3"/>
  <c r="Q653" i="3"/>
  <c r="R653" i="3" s="1"/>
  <c r="S653" i="3" s="1"/>
  <c r="T653" i="3" s="1"/>
  <c r="U652" i="3"/>
  <c r="Q652" i="3"/>
  <c r="R652" i="3" s="1"/>
  <c r="S652" i="3" s="1"/>
  <c r="T652" i="3" s="1"/>
  <c r="U651" i="3"/>
  <c r="Q651" i="3"/>
  <c r="R651" i="3" s="1"/>
  <c r="S651" i="3" s="1"/>
  <c r="T651" i="3" s="1"/>
  <c r="U650" i="3"/>
  <c r="Q650" i="3"/>
  <c r="R650" i="3" s="1"/>
  <c r="S650" i="3" s="1"/>
  <c r="T650" i="3" s="1"/>
  <c r="U649" i="3"/>
  <c r="Q649" i="3"/>
  <c r="R649" i="3" s="1"/>
  <c r="S649" i="3" s="1"/>
  <c r="T649" i="3" s="1"/>
  <c r="U648" i="3"/>
  <c r="Q648" i="3"/>
  <c r="R648" i="3" s="1"/>
  <c r="S648" i="3" s="1"/>
  <c r="T648" i="3" s="1"/>
  <c r="U647" i="3"/>
  <c r="Q647" i="3"/>
  <c r="R647" i="3" s="1"/>
  <c r="S647" i="3" s="1"/>
  <c r="T647" i="3" s="1"/>
  <c r="U646" i="3"/>
  <c r="Q646" i="3"/>
  <c r="R646" i="3" s="1"/>
  <c r="S646" i="3" s="1"/>
  <c r="T646" i="3" s="1"/>
  <c r="U645" i="3"/>
  <c r="Q645" i="3"/>
  <c r="R645" i="3" s="1"/>
  <c r="S645" i="3" s="1"/>
  <c r="T645" i="3" s="1"/>
  <c r="U644" i="3"/>
  <c r="Q644" i="3"/>
  <c r="R644" i="3" s="1"/>
  <c r="S644" i="3" s="1"/>
  <c r="T644" i="3" s="1"/>
  <c r="U643" i="3"/>
  <c r="Q643" i="3"/>
  <c r="R643" i="3" s="1"/>
  <c r="S643" i="3" s="1"/>
  <c r="T643" i="3" s="1"/>
  <c r="U642" i="3"/>
  <c r="Q642" i="3"/>
  <c r="R642" i="3" s="1"/>
  <c r="S642" i="3" s="1"/>
  <c r="T642" i="3" s="1"/>
  <c r="U641" i="3"/>
  <c r="Q641" i="3"/>
  <c r="R641" i="3" s="1"/>
  <c r="S641" i="3" s="1"/>
  <c r="T641" i="3" s="1"/>
  <c r="U640" i="3"/>
  <c r="Q640" i="3"/>
  <c r="R640" i="3" s="1"/>
  <c r="S640" i="3" s="1"/>
  <c r="T640" i="3" s="1"/>
  <c r="U639" i="3"/>
  <c r="Q639" i="3"/>
  <c r="R639" i="3" s="1"/>
  <c r="S639" i="3" s="1"/>
  <c r="T639" i="3" s="1"/>
  <c r="U638" i="3"/>
  <c r="Q638" i="3"/>
  <c r="R638" i="3" s="1"/>
  <c r="S638" i="3" s="1"/>
  <c r="T638" i="3" s="1"/>
  <c r="U637" i="3"/>
  <c r="Q637" i="3"/>
  <c r="R637" i="3" s="1"/>
  <c r="S637" i="3" s="1"/>
  <c r="T637" i="3" s="1"/>
  <c r="U636" i="3"/>
  <c r="Q636" i="3"/>
  <c r="R636" i="3" s="1"/>
  <c r="S636" i="3" s="1"/>
  <c r="T636" i="3" s="1"/>
  <c r="U635" i="3"/>
  <c r="Q635" i="3"/>
  <c r="R635" i="3" s="1"/>
  <c r="S635" i="3" s="1"/>
  <c r="T635" i="3" s="1"/>
  <c r="U634" i="3"/>
  <c r="Q634" i="3"/>
  <c r="R634" i="3" s="1"/>
  <c r="S634" i="3" s="1"/>
  <c r="T634" i="3" s="1"/>
  <c r="U633" i="3"/>
  <c r="Q633" i="3"/>
  <c r="R633" i="3" s="1"/>
  <c r="S633" i="3" s="1"/>
  <c r="T633" i="3" s="1"/>
  <c r="U632" i="3"/>
  <c r="Q632" i="3"/>
  <c r="R632" i="3" s="1"/>
  <c r="S632" i="3" s="1"/>
  <c r="T632" i="3" s="1"/>
  <c r="U631" i="3"/>
  <c r="Q631" i="3"/>
  <c r="R631" i="3" s="1"/>
  <c r="S631" i="3" s="1"/>
  <c r="T631" i="3" s="1"/>
  <c r="U630" i="3"/>
  <c r="Q630" i="3"/>
  <c r="R630" i="3" s="1"/>
  <c r="S630" i="3" s="1"/>
  <c r="T630" i="3" s="1"/>
  <c r="U629" i="3"/>
  <c r="Q629" i="3"/>
  <c r="R629" i="3" s="1"/>
  <c r="S629" i="3" s="1"/>
  <c r="T629" i="3" s="1"/>
  <c r="U628" i="3"/>
  <c r="Q628" i="3"/>
  <c r="R628" i="3" s="1"/>
  <c r="S628" i="3" s="1"/>
  <c r="T628" i="3" s="1"/>
  <c r="U627" i="3"/>
  <c r="Q627" i="3"/>
  <c r="R627" i="3" s="1"/>
  <c r="S627" i="3" s="1"/>
  <c r="T627" i="3" s="1"/>
  <c r="U626" i="3"/>
  <c r="Q626" i="3"/>
  <c r="R626" i="3" s="1"/>
  <c r="S626" i="3" s="1"/>
  <c r="T626" i="3" s="1"/>
  <c r="U625" i="3"/>
  <c r="Q625" i="3"/>
  <c r="R625" i="3" s="1"/>
  <c r="S625" i="3" s="1"/>
  <c r="T625" i="3" s="1"/>
  <c r="U624" i="3"/>
  <c r="Q624" i="3"/>
  <c r="R624" i="3" s="1"/>
  <c r="S624" i="3" s="1"/>
  <c r="T624" i="3" s="1"/>
  <c r="U623" i="3"/>
  <c r="Q623" i="3"/>
  <c r="R623" i="3" s="1"/>
  <c r="S623" i="3" s="1"/>
  <c r="T623" i="3" s="1"/>
  <c r="U622" i="3"/>
  <c r="Q622" i="3"/>
  <c r="R622" i="3" s="1"/>
  <c r="S622" i="3" s="1"/>
  <c r="T622" i="3" s="1"/>
  <c r="U621" i="3"/>
  <c r="Q621" i="3"/>
  <c r="R621" i="3" s="1"/>
  <c r="S621" i="3" s="1"/>
  <c r="T621" i="3" s="1"/>
  <c r="U620" i="3"/>
  <c r="Q620" i="3"/>
  <c r="R620" i="3" s="1"/>
  <c r="S620" i="3" s="1"/>
  <c r="T620" i="3" s="1"/>
  <c r="U619" i="3"/>
  <c r="Q619" i="3"/>
  <c r="R619" i="3" s="1"/>
  <c r="S619" i="3" s="1"/>
  <c r="T619" i="3" s="1"/>
  <c r="U618" i="3"/>
  <c r="Q618" i="3"/>
  <c r="R618" i="3" s="1"/>
  <c r="S618" i="3" s="1"/>
  <c r="T618" i="3" s="1"/>
  <c r="U617" i="3"/>
  <c r="Q617" i="3"/>
  <c r="R617" i="3" s="1"/>
  <c r="S617" i="3" s="1"/>
  <c r="T617" i="3" s="1"/>
  <c r="U616" i="3"/>
  <c r="Q616" i="3"/>
  <c r="R616" i="3" s="1"/>
  <c r="S616" i="3" s="1"/>
  <c r="T616" i="3" s="1"/>
  <c r="U615" i="3"/>
  <c r="Q615" i="3"/>
  <c r="R615" i="3" s="1"/>
  <c r="S615" i="3" s="1"/>
  <c r="T615" i="3" s="1"/>
  <c r="U614" i="3"/>
  <c r="Q614" i="3"/>
  <c r="R614" i="3" s="1"/>
  <c r="S614" i="3" s="1"/>
  <c r="T614" i="3" s="1"/>
  <c r="U613" i="3"/>
  <c r="Q613" i="3"/>
  <c r="R613" i="3" s="1"/>
  <c r="S613" i="3" s="1"/>
  <c r="T613" i="3" s="1"/>
  <c r="U612" i="3"/>
  <c r="Q612" i="3"/>
  <c r="R612" i="3" s="1"/>
  <c r="S612" i="3" s="1"/>
  <c r="T612" i="3" s="1"/>
  <c r="U611" i="3"/>
  <c r="Q611" i="3"/>
  <c r="R611" i="3" s="1"/>
  <c r="S611" i="3" s="1"/>
  <c r="T611" i="3" s="1"/>
  <c r="U610" i="3"/>
  <c r="Q610" i="3"/>
  <c r="R610" i="3" s="1"/>
  <c r="S610" i="3" s="1"/>
  <c r="T610" i="3" s="1"/>
  <c r="U609" i="3"/>
  <c r="Q609" i="3"/>
  <c r="R609" i="3" s="1"/>
  <c r="S609" i="3" s="1"/>
  <c r="T609" i="3" s="1"/>
  <c r="U608" i="3"/>
  <c r="Q608" i="3"/>
  <c r="R608" i="3" s="1"/>
  <c r="S608" i="3" s="1"/>
  <c r="T608" i="3" s="1"/>
  <c r="U607" i="3"/>
  <c r="Q607" i="3"/>
  <c r="R607" i="3" s="1"/>
  <c r="S607" i="3" s="1"/>
  <c r="T607" i="3" s="1"/>
  <c r="U606" i="3"/>
  <c r="Q606" i="3"/>
  <c r="R606" i="3" s="1"/>
  <c r="S606" i="3" s="1"/>
  <c r="T606" i="3" s="1"/>
  <c r="U605" i="3"/>
  <c r="Q605" i="3"/>
  <c r="R605" i="3" s="1"/>
  <c r="S605" i="3" s="1"/>
  <c r="T605" i="3" s="1"/>
  <c r="U604" i="3"/>
  <c r="Q604" i="3"/>
  <c r="R604" i="3" s="1"/>
  <c r="S604" i="3" s="1"/>
  <c r="T604" i="3" s="1"/>
  <c r="U603" i="3"/>
  <c r="Q603" i="3"/>
  <c r="R603" i="3" s="1"/>
  <c r="S603" i="3" s="1"/>
  <c r="T603" i="3" s="1"/>
  <c r="U602" i="3"/>
  <c r="Q602" i="3"/>
  <c r="R602" i="3" s="1"/>
  <c r="S602" i="3" s="1"/>
  <c r="T602" i="3" s="1"/>
  <c r="U601" i="3"/>
  <c r="Q601" i="3"/>
  <c r="R601" i="3" s="1"/>
  <c r="S601" i="3" s="1"/>
  <c r="T601" i="3" s="1"/>
  <c r="U600" i="3"/>
  <c r="Q600" i="3"/>
  <c r="R600" i="3" s="1"/>
  <c r="S600" i="3" s="1"/>
  <c r="T600" i="3" s="1"/>
  <c r="U599" i="3"/>
  <c r="Q599" i="3"/>
  <c r="R599" i="3" s="1"/>
  <c r="S599" i="3" s="1"/>
  <c r="T599" i="3" s="1"/>
  <c r="U598" i="3"/>
  <c r="Q598" i="3"/>
  <c r="R598" i="3" s="1"/>
  <c r="S598" i="3" s="1"/>
  <c r="T598" i="3" s="1"/>
  <c r="U597" i="3"/>
  <c r="Q597" i="3"/>
  <c r="R597" i="3" s="1"/>
  <c r="S597" i="3" s="1"/>
  <c r="T597" i="3" s="1"/>
  <c r="U596" i="3"/>
  <c r="Q596" i="3"/>
  <c r="R596" i="3" s="1"/>
  <c r="S596" i="3" s="1"/>
  <c r="T596" i="3" s="1"/>
  <c r="U595" i="3"/>
  <c r="Q595" i="3"/>
  <c r="R595" i="3" s="1"/>
  <c r="S595" i="3" s="1"/>
  <c r="T595" i="3" s="1"/>
  <c r="U594" i="3"/>
  <c r="Q594" i="3"/>
  <c r="R594" i="3" s="1"/>
  <c r="S594" i="3" s="1"/>
  <c r="T594" i="3" s="1"/>
  <c r="U593" i="3"/>
  <c r="Q593" i="3"/>
  <c r="R593" i="3" s="1"/>
  <c r="S593" i="3" s="1"/>
  <c r="T593" i="3" s="1"/>
  <c r="U592" i="3"/>
  <c r="Q592" i="3"/>
  <c r="R592" i="3" s="1"/>
  <c r="S592" i="3" s="1"/>
  <c r="T592" i="3" s="1"/>
  <c r="U591" i="3"/>
  <c r="Q591" i="3"/>
  <c r="R591" i="3" s="1"/>
  <c r="S591" i="3" s="1"/>
  <c r="T591" i="3" s="1"/>
  <c r="U590" i="3"/>
  <c r="Q590" i="3"/>
  <c r="R590" i="3" s="1"/>
  <c r="S590" i="3" s="1"/>
  <c r="T590" i="3" s="1"/>
  <c r="U589" i="3"/>
  <c r="Q589" i="3"/>
  <c r="R589" i="3" s="1"/>
  <c r="S589" i="3" s="1"/>
  <c r="T589" i="3" s="1"/>
  <c r="U588" i="3"/>
  <c r="Q588" i="3"/>
  <c r="R588" i="3" s="1"/>
  <c r="S588" i="3" s="1"/>
  <c r="T588" i="3" s="1"/>
  <c r="U587" i="3"/>
  <c r="Q587" i="3"/>
  <c r="R587" i="3" s="1"/>
  <c r="S587" i="3" s="1"/>
  <c r="T587" i="3" s="1"/>
  <c r="U586" i="3"/>
  <c r="Q586" i="3"/>
  <c r="R586" i="3" s="1"/>
  <c r="S586" i="3" s="1"/>
  <c r="T586" i="3" s="1"/>
  <c r="U585" i="3"/>
  <c r="Q585" i="3"/>
  <c r="R585" i="3" s="1"/>
  <c r="S585" i="3" s="1"/>
  <c r="T585" i="3" s="1"/>
  <c r="U584" i="3"/>
  <c r="Q584" i="3"/>
  <c r="R584" i="3" s="1"/>
  <c r="S584" i="3" s="1"/>
  <c r="T584" i="3" s="1"/>
  <c r="U583" i="3"/>
  <c r="Q583" i="3"/>
  <c r="R583" i="3" s="1"/>
  <c r="S583" i="3" s="1"/>
  <c r="T583" i="3" s="1"/>
  <c r="U582" i="3"/>
  <c r="Q582" i="3"/>
  <c r="R582" i="3" s="1"/>
  <c r="S582" i="3" s="1"/>
  <c r="T582" i="3" s="1"/>
  <c r="U581" i="3"/>
  <c r="Q581" i="3"/>
  <c r="R581" i="3" s="1"/>
  <c r="S581" i="3" s="1"/>
  <c r="T581" i="3" s="1"/>
  <c r="U580" i="3"/>
  <c r="Q580" i="3"/>
  <c r="R580" i="3" s="1"/>
  <c r="S580" i="3" s="1"/>
  <c r="T580" i="3" s="1"/>
  <c r="U579" i="3"/>
  <c r="Q579" i="3"/>
  <c r="R579" i="3" s="1"/>
  <c r="S579" i="3" s="1"/>
  <c r="T579" i="3" s="1"/>
  <c r="U578" i="3"/>
  <c r="Q578" i="3"/>
  <c r="R578" i="3" s="1"/>
  <c r="S578" i="3" s="1"/>
  <c r="T578" i="3" s="1"/>
  <c r="U577" i="3"/>
  <c r="Q577" i="3"/>
  <c r="R577" i="3" s="1"/>
  <c r="S577" i="3" s="1"/>
  <c r="T577" i="3" s="1"/>
  <c r="U576" i="3"/>
  <c r="Q576" i="3"/>
  <c r="R576" i="3" s="1"/>
  <c r="S576" i="3" s="1"/>
  <c r="T576" i="3" s="1"/>
  <c r="U575" i="3"/>
  <c r="Q575" i="3"/>
  <c r="R575" i="3" s="1"/>
  <c r="S575" i="3" s="1"/>
  <c r="T575" i="3" s="1"/>
  <c r="U574" i="3"/>
  <c r="Q574" i="3"/>
  <c r="R574" i="3" s="1"/>
  <c r="S574" i="3" s="1"/>
  <c r="T574" i="3" s="1"/>
  <c r="U573" i="3"/>
  <c r="Q573" i="3"/>
  <c r="R573" i="3" s="1"/>
  <c r="S573" i="3" s="1"/>
  <c r="T573" i="3" s="1"/>
  <c r="U572" i="3"/>
  <c r="Q572" i="3"/>
  <c r="R572" i="3" s="1"/>
  <c r="S572" i="3" s="1"/>
  <c r="T572" i="3" s="1"/>
  <c r="U571" i="3"/>
  <c r="Q571" i="3"/>
  <c r="R571" i="3" s="1"/>
  <c r="S571" i="3" s="1"/>
  <c r="T571" i="3" s="1"/>
  <c r="U570" i="3"/>
  <c r="Q570" i="3"/>
  <c r="R570" i="3" s="1"/>
  <c r="S570" i="3" s="1"/>
  <c r="T570" i="3" s="1"/>
  <c r="U569" i="3"/>
  <c r="Q569" i="3"/>
  <c r="R569" i="3" s="1"/>
  <c r="S569" i="3" s="1"/>
  <c r="T569" i="3" s="1"/>
  <c r="U568" i="3"/>
  <c r="Q568" i="3"/>
  <c r="R568" i="3" s="1"/>
  <c r="S568" i="3" s="1"/>
  <c r="T568" i="3" s="1"/>
  <c r="U567" i="3"/>
  <c r="Q567" i="3"/>
  <c r="R567" i="3" s="1"/>
  <c r="S567" i="3" s="1"/>
  <c r="T567" i="3" s="1"/>
  <c r="U566" i="3"/>
  <c r="Q566" i="3"/>
  <c r="R566" i="3" s="1"/>
  <c r="S566" i="3" s="1"/>
  <c r="T566" i="3" s="1"/>
  <c r="U565" i="3"/>
  <c r="Q565" i="3"/>
  <c r="R565" i="3" s="1"/>
  <c r="S565" i="3" s="1"/>
  <c r="T565" i="3" s="1"/>
  <c r="U564" i="3"/>
  <c r="Q564" i="3"/>
  <c r="R564" i="3" s="1"/>
  <c r="S564" i="3" s="1"/>
  <c r="T564" i="3" s="1"/>
  <c r="U563" i="3"/>
  <c r="Q563" i="3"/>
  <c r="R563" i="3" s="1"/>
  <c r="S563" i="3" s="1"/>
  <c r="T563" i="3" s="1"/>
  <c r="U562" i="3"/>
  <c r="Q562" i="3"/>
  <c r="R562" i="3" s="1"/>
  <c r="S562" i="3" s="1"/>
  <c r="T562" i="3" s="1"/>
  <c r="U561" i="3"/>
  <c r="Q561" i="3"/>
  <c r="R561" i="3" s="1"/>
  <c r="S561" i="3" s="1"/>
  <c r="T561" i="3" s="1"/>
  <c r="U560" i="3"/>
  <c r="Q560" i="3"/>
  <c r="R560" i="3" s="1"/>
  <c r="S560" i="3" s="1"/>
  <c r="T560" i="3" s="1"/>
  <c r="U559" i="3"/>
  <c r="Q559" i="3"/>
  <c r="R559" i="3" s="1"/>
  <c r="S559" i="3" s="1"/>
  <c r="T559" i="3" s="1"/>
  <c r="U558" i="3"/>
  <c r="Q558" i="3"/>
  <c r="R558" i="3" s="1"/>
  <c r="S558" i="3" s="1"/>
  <c r="T558" i="3" s="1"/>
  <c r="U557" i="3"/>
  <c r="Q557" i="3"/>
  <c r="R557" i="3" s="1"/>
  <c r="S557" i="3" s="1"/>
  <c r="T557" i="3" s="1"/>
  <c r="U556" i="3"/>
  <c r="Q556" i="3"/>
  <c r="R556" i="3" s="1"/>
  <c r="S556" i="3" s="1"/>
  <c r="T556" i="3" s="1"/>
  <c r="U555" i="3"/>
  <c r="Q555" i="3"/>
  <c r="R555" i="3" s="1"/>
  <c r="S555" i="3" s="1"/>
  <c r="T555" i="3" s="1"/>
  <c r="U554" i="3"/>
  <c r="Q554" i="3"/>
  <c r="R554" i="3" s="1"/>
  <c r="S554" i="3" s="1"/>
  <c r="T554" i="3" s="1"/>
  <c r="U553" i="3"/>
  <c r="Q553" i="3"/>
  <c r="R553" i="3" s="1"/>
  <c r="S553" i="3" s="1"/>
  <c r="T553" i="3" s="1"/>
  <c r="U552" i="3"/>
  <c r="Q552" i="3"/>
  <c r="R552" i="3" s="1"/>
  <c r="S552" i="3" s="1"/>
  <c r="T552" i="3" s="1"/>
  <c r="U551" i="3"/>
  <c r="Q551" i="3"/>
  <c r="R551" i="3" s="1"/>
  <c r="S551" i="3" s="1"/>
  <c r="T551" i="3" s="1"/>
  <c r="U550" i="3"/>
  <c r="Q550" i="3"/>
  <c r="R550" i="3" s="1"/>
  <c r="S550" i="3" s="1"/>
  <c r="T550" i="3" s="1"/>
  <c r="U549" i="3"/>
  <c r="Q549" i="3"/>
  <c r="R549" i="3" s="1"/>
  <c r="S549" i="3" s="1"/>
  <c r="T549" i="3" s="1"/>
  <c r="U548" i="3"/>
  <c r="Q548" i="3"/>
  <c r="R548" i="3" s="1"/>
  <c r="S548" i="3" s="1"/>
  <c r="T548" i="3" s="1"/>
  <c r="U547" i="3"/>
  <c r="Q547" i="3"/>
  <c r="R547" i="3" s="1"/>
  <c r="S547" i="3" s="1"/>
  <c r="T547" i="3" s="1"/>
  <c r="U546" i="3"/>
  <c r="Q546" i="3"/>
  <c r="R546" i="3" s="1"/>
  <c r="S546" i="3" s="1"/>
  <c r="T546" i="3" s="1"/>
  <c r="U545" i="3"/>
  <c r="Q545" i="3"/>
  <c r="R545" i="3" s="1"/>
  <c r="S545" i="3" s="1"/>
  <c r="T545" i="3" s="1"/>
  <c r="U544" i="3"/>
  <c r="Q544" i="3"/>
  <c r="R544" i="3" s="1"/>
  <c r="S544" i="3" s="1"/>
  <c r="T544" i="3" s="1"/>
  <c r="U543" i="3"/>
  <c r="Q543" i="3"/>
  <c r="R543" i="3" s="1"/>
  <c r="S543" i="3" s="1"/>
  <c r="T543" i="3" s="1"/>
  <c r="U542" i="3"/>
  <c r="Q542" i="3"/>
  <c r="R542" i="3" s="1"/>
  <c r="S542" i="3" s="1"/>
  <c r="T542" i="3" s="1"/>
  <c r="U541" i="3"/>
  <c r="Q541" i="3"/>
  <c r="R541" i="3" s="1"/>
  <c r="S541" i="3" s="1"/>
  <c r="T541" i="3" s="1"/>
  <c r="U540" i="3"/>
  <c r="Q540" i="3"/>
  <c r="R540" i="3" s="1"/>
  <c r="S540" i="3" s="1"/>
  <c r="T540" i="3" s="1"/>
  <c r="U539" i="3"/>
  <c r="Q539" i="3"/>
  <c r="R539" i="3" s="1"/>
  <c r="S539" i="3" s="1"/>
  <c r="T539" i="3" s="1"/>
  <c r="U538" i="3"/>
  <c r="Q538" i="3"/>
  <c r="R538" i="3" s="1"/>
  <c r="S538" i="3" s="1"/>
  <c r="T538" i="3" s="1"/>
  <c r="U537" i="3"/>
  <c r="Q537" i="3"/>
  <c r="R537" i="3" s="1"/>
  <c r="S537" i="3" s="1"/>
  <c r="T537" i="3" s="1"/>
  <c r="U536" i="3"/>
  <c r="Q536" i="3"/>
  <c r="R536" i="3" s="1"/>
  <c r="S536" i="3" s="1"/>
  <c r="T536" i="3" s="1"/>
  <c r="U535" i="3"/>
  <c r="Q535" i="3"/>
  <c r="R535" i="3" s="1"/>
  <c r="S535" i="3" s="1"/>
  <c r="T535" i="3" s="1"/>
  <c r="U534" i="3"/>
  <c r="Q534" i="3"/>
  <c r="R534" i="3" s="1"/>
  <c r="S534" i="3" s="1"/>
  <c r="T534" i="3" s="1"/>
  <c r="U533" i="3"/>
  <c r="Q533" i="3"/>
  <c r="R533" i="3" s="1"/>
  <c r="S533" i="3" s="1"/>
  <c r="T533" i="3" s="1"/>
  <c r="U532" i="3"/>
  <c r="Q532" i="3"/>
  <c r="R532" i="3" s="1"/>
  <c r="S532" i="3" s="1"/>
  <c r="T532" i="3" s="1"/>
  <c r="U531" i="3"/>
  <c r="Q531" i="3"/>
  <c r="R531" i="3" s="1"/>
  <c r="S531" i="3" s="1"/>
  <c r="T531" i="3" s="1"/>
  <c r="U530" i="3"/>
  <c r="Q530" i="3"/>
  <c r="R530" i="3" s="1"/>
  <c r="S530" i="3" s="1"/>
  <c r="T530" i="3" s="1"/>
  <c r="U529" i="3"/>
  <c r="Q529" i="3"/>
  <c r="R529" i="3" s="1"/>
  <c r="S529" i="3" s="1"/>
  <c r="T529" i="3" s="1"/>
  <c r="U528" i="3"/>
  <c r="Q528" i="3"/>
  <c r="R528" i="3" s="1"/>
  <c r="S528" i="3" s="1"/>
  <c r="T528" i="3" s="1"/>
  <c r="U527" i="3"/>
  <c r="Q527" i="3"/>
  <c r="R527" i="3" s="1"/>
  <c r="S527" i="3" s="1"/>
  <c r="T527" i="3" s="1"/>
  <c r="U526" i="3"/>
  <c r="Q526" i="3"/>
  <c r="R526" i="3" s="1"/>
  <c r="S526" i="3" s="1"/>
  <c r="T526" i="3" s="1"/>
  <c r="U525" i="3"/>
  <c r="Q525" i="3"/>
  <c r="R525" i="3" s="1"/>
  <c r="S525" i="3" s="1"/>
  <c r="T525" i="3" s="1"/>
  <c r="U524" i="3"/>
  <c r="Q524" i="3"/>
  <c r="R524" i="3" s="1"/>
  <c r="S524" i="3" s="1"/>
  <c r="T524" i="3" s="1"/>
  <c r="U523" i="3"/>
  <c r="Q523" i="3"/>
  <c r="R523" i="3" s="1"/>
  <c r="S523" i="3" s="1"/>
  <c r="T523" i="3" s="1"/>
  <c r="U522" i="3"/>
  <c r="Q522" i="3"/>
  <c r="R522" i="3" s="1"/>
  <c r="S522" i="3" s="1"/>
  <c r="T522" i="3" s="1"/>
  <c r="U521" i="3"/>
  <c r="Q521" i="3"/>
  <c r="R521" i="3" s="1"/>
  <c r="S521" i="3" s="1"/>
  <c r="T521" i="3" s="1"/>
  <c r="U520" i="3"/>
  <c r="Q520" i="3"/>
  <c r="R520" i="3" s="1"/>
  <c r="S520" i="3" s="1"/>
  <c r="T520" i="3" s="1"/>
  <c r="U519" i="3"/>
  <c r="Q519" i="3"/>
  <c r="R519" i="3" s="1"/>
  <c r="S519" i="3" s="1"/>
  <c r="T519" i="3" s="1"/>
  <c r="U518" i="3"/>
  <c r="Q518" i="3"/>
  <c r="R518" i="3" s="1"/>
  <c r="S518" i="3" s="1"/>
  <c r="T518" i="3" s="1"/>
  <c r="U517" i="3"/>
  <c r="Q517" i="3"/>
  <c r="R517" i="3" s="1"/>
  <c r="S517" i="3" s="1"/>
  <c r="T517" i="3" s="1"/>
  <c r="U516" i="3"/>
  <c r="Q516" i="3"/>
  <c r="R516" i="3" s="1"/>
  <c r="S516" i="3" s="1"/>
  <c r="T516" i="3" s="1"/>
  <c r="U515" i="3"/>
  <c r="Q515" i="3"/>
  <c r="R515" i="3" s="1"/>
  <c r="S515" i="3" s="1"/>
  <c r="T515" i="3" s="1"/>
  <c r="U514" i="3"/>
  <c r="Q514" i="3"/>
  <c r="R514" i="3" s="1"/>
  <c r="S514" i="3" s="1"/>
  <c r="T514" i="3" s="1"/>
  <c r="U513" i="3"/>
  <c r="Q513" i="3"/>
  <c r="R513" i="3" s="1"/>
  <c r="S513" i="3" s="1"/>
  <c r="T513" i="3" s="1"/>
  <c r="U512" i="3"/>
  <c r="Q512" i="3"/>
  <c r="R512" i="3" s="1"/>
  <c r="S512" i="3" s="1"/>
  <c r="T512" i="3" s="1"/>
  <c r="U511" i="3"/>
  <c r="Q511" i="3"/>
  <c r="R511" i="3" s="1"/>
  <c r="S511" i="3" s="1"/>
  <c r="T511" i="3" s="1"/>
  <c r="U510" i="3"/>
  <c r="Q510" i="3"/>
  <c r="R510" i="3" s="1"/>
  <c r="S510" i="3" s="1"/>
  <c r="T510" i="3" s="1"/>
  <c r="U509" i="3"/>
  <c r="Q509" i="3"/>
  <c r="R509" i="3" s="1"/>
  <c r="S509" i="3" s="1"/>
  <c r="T509" i="3" s="1"/>
  <c r="U508" i="3"/>
  <c r="Q508" i="3"/>
  <c r="R508" i="3" s="1"/>
  <c r="S508" i="3" s="1"/>
  <c r="T508" i="3" s="1"/>
  <c r="U507" i="3"/>
  <c r="Q507" i="3"/>
  <c r="R507" i="3" s="1"/>
  <c r="S507" i="3" s="1"/>
  <c r="T507" i="3" s="1"/>
  <c r="U506" i="3"/>
  <c r="Q506" i="3"/>
  <c r="R506" i="3" s="1"/>
  <c r="S506" i="3" s="1"/>
  <c r="T506" i="3" s="1"/>
  <c r="U505" i="3"/>
  <c r="Q505" i="3"/>
  <c r="R505" i="3" s="1"/>
  <c r="S505" i="3" s="1"/>
  <c r="T505" i="3" s="1"/>
  <c r="U504" i="3"/>
  <c r="Q504" i="3"/>
  <c r="R504" i="3" s="1"/>
  <c r="S504" i="3" s="1"/>
  <c r="T504" i="3" s="1"/>
  <c r="U503" i="3"/>
  <c r="Q503" i="3"/>
  <c r="R503" i="3" s="1"/>
  <c r="S503" i="3" s="1"/>
  <c r="T503" i="3" s="1"/>
  <c r="U502" i="3"/>
  <c r="Q502" i="3"/>
  <c r="R502" i="3" s="1"/>
  <c r="S502" i="3" s="1"/>
  <c r="T502" i="3" s="1"/>
  <c r="U501" i="3"/>
  <c r="Q501" i="3"/>
  <c r="R501" i="3" s="1"/>
  <c r="S501" i="3" s="1"/>
  <c r="T501" i="3" s="1"/>
  <c r="U500" i="3"/>
  <c r="Q500" i="3"/>
  <c r="R500" i="3" s="1"/>
  <c r="S500" i="3" s="1"/>
  <c r="T500" i="3" s="1"/>
  <c r="U499" i="3"/>
  <c r="Q499" i="3"/>
  <c r="R499" i="3" s="1"/>
  <c r="S499" i="3" s="1"/>
  <c r="T499" i="3" s="1"/>
  <c r="U498" i="3"/>
  <c r="Q498" i="3"/>
  <c r="R498" i="3" s="1"/>
  <c r="S498" i="3" s="1"/>
  <c r="T498" i="3" s="1"/>
  <c r="U497" i="3"/>
  <c r="Q497" i="3"/>
  <c r="R497" i="3" s="1"/>
  <c r="S497" i="3" s="1"/>
  <c r="T497" i="3" s="1"/>
  <c r="U496" i="3"/>
  <c r="Q496" i="3"/>
  <c r="R496" i="3" s="1"/>
  <c r="S496" i="3" s="1"/>
  <c r="T496" i="3" s="1"/>
  <c r="U495" i="3"/>
  <c r="Q495" i="3"/>
  <c r="R495" i="3" s="1"/>
  <c r="S495" i="3" s="1"/>
  <c r="T495" i="3" s="1"/>
  <c r="U494" i="3"/>
  <c r="Q494" i="3"/>
  <c r="R494" i="3" s="1"/>
  <c r="S494" i="3" s="1"/>
  <c r="T494" i="3" s="1"/>
  <c r="U493" i="3"/>
  <c r="Q493" i="3"/>
  <c r="R493" i="3" s="1"/>
  <c r="S493" i="3" s="1"/>
  <c r="T493" i="3" s="1"/>
  <c r="U492" i="3"/>
  <c r="Q492" i="3"/>
  <c r="R492" i="3" s="1"/>
  <c r="S492" i="3" s="1"/>
  <c r="T492" i="3" s="1"/>
  <c r="U491" i="3"/>
  <c r="Q491" i="3"/>
  <c r="R491" i="3" s="1"/>
  <c r="S491" i="3" s="1"/>
  <c r="T491" i="3" s="1"/>
  <c r="U490" i="3"/>
  <c r="Q490" i="3"/>
  <c r="R490" i="3" s="1"/>
  <c r="S490" i="3" s="1"/>
  <c r="T490" i="3" s="1"/>
  <c r="U489" i="3"/>
  <c r="Q489" i="3"/>
  <c r="R489" i="3" s="1"/>
  <c r="S489" i="3" s="1"/>
  <c r="T489" i="3" s="1"/>
  <c r="U488" i="3"/>
  <c r="Q488" i="3"/>
  <c r="R488" i="3" s="1"/>
  <c r="S488" i="3" s="1"/>
  <c r="T488" i="3" s="1"/>
  <c r="U487" i="3"/>
  <c r="Q487" i="3"/>
  <c r="R487" i="3" s="1"/>
  <c r="S487" i="3" s="1"/>
  <c r="T487" i="3" s="1"/>
  <c r="U486" i="3"/>
  <c r="Q486" i="3"/>
  <c r="R486" i="3" s="1"/>
  <c r="S486" i="3" s="1"/>
  <c r="T486" i="3" s="1"/>
  <c r="U485" i="3"/>
  <c r="Q485" i="3"/>
  <c r="R485" i="3" s="1"/>
  <c r="S485" i="3" s="1"/>
  <c r="T485" i="3" s="1"/>
  <c r="U484" i="3"/>
  <c r="Q484" i="3"/>
  <c r="R484" i="3" s="1"/>
  <c r="S484" i="3" s="1"/>
  <c r="T484" i="3" s="1"/>
  <c r="U483" i="3"/>
  <c r="Q483" i="3"/>
  <c r="R483" i="3" s="1"/>
  <c r="S483" i="3" s="1"/>
  <c r="T483" i="3" s="1"/>
  <c r="U482" i="3"/>
  <c r="Q482" i="3"/>
  <c r="R482" i="3" s="1"/>
  <c r="S482" i="3" s="1"/>
  <c r="T482" i="3" s="1"/>
  <c r="U481" i="3"/>
  <c r="Q481" i="3"/>
  <c r="R481" i="3" s="1"/>
  <c r="S481" i="3" s="1"/>
  <c r="T481" i="3" s="1"/>
  <c r="U480" i="3"/>
  <c r="Q480" i="3"/>
  <c r="R480" i="3" s="1"/>
  <c r="S480" i="3" s="1"/>
  <c r="T480" i="3" s="1"/>
  <c r="U479" i="3"/>
  <c r="Q479" i="3"/>
  <c r="R479" i="3" s="1"/>
  <c r="S479" i="3" s="1"/>
  <c r="T479" i="3" s="1"/>
  <c r="U478" i="3"/>
  <c r="Q478" i="3"/>
  <c r="R478" i="3" s="1"/>
  <c r="S478" i="3" s="1"/>
  <c r="T478" i="3" s="1"/>
  <c r="U477" i="3"/>
  <c r="Q477" i="3"/>
  <c r="R477" i="3" s="1"/>
  <c r="S477" i="3" s="1"/>
  <c r="T477" i="3" s="1"/>
  <c r="U476" i="3"/>
  <c r="Q476" i="3"/>
  <c r="R476" i="3" s="1"/>
  <c r="S476" i="3" s="1"/>
  <c r="T476" i="3" s="1"/>
  <c r="U475" i="3"/>
  <c r="Q475" i="3"/>
  <c r="R475" i="3" s="1"/>
  <c r="S475" i="3" s="1"/>
  <c r="T475" i="3" s="1"/>
  <c r="U474" i="3"/>
  <c r="Q474" i="3"/>
  <c r="R474" i="3" s="1"/>
  <c r="S474" i="3" s="1"/>
  <c r="T474" i="3" s="1"/>
  <c r="U473" i="3"/>
  <c r="Q473" i="3"/>
  <c r="R473" i="3" s="1"/>
  <c r="S473" i="3" s="1"/>
  <c r="T473" i="3" s="1"/>
  <c r="U472" i="3"/>
  <c r="Q472" i="3"/>
  <c r="R472" i="3" s="1"/>
  <c r="S472" i="3" s="1"/>
  <c r="T472" i="3" s="1"/>
  <c r="U471" i="3"/>
  <c r="Q471" i="3"/>
  <c r="R471" i="3" s="1"/>
  <c r="S471" i="3" s="1"/>
  <c r="T471" i="3" s="1"/>
  <c r="U470" i="3"/>
  <c r="Q470" i="3"/>
  <c r="R470" i="3" s="1"/>
  <c r="S470" i="3" s="1"/>
  <c r="T470" i="3" s="1"/>
  <c r="U469" i="3"/>
  <c r="Q469" i="3"/>
  <c r="R469" i="3" s="1"/>
  <c r="S469" i="3" s="1"/>
  <c r="T469" i="3" s="1"/>
  <c r="U468" i="3"/>
  <c r="Q468" i="3"/>
  <c r="R468" i="3" s="1"/>
  <c r="S468" i="3" s="1"/>
  <c r="T468" i="3" s="1"/>
  <c r="U467" i="3"/>
  <c r="Q467" i="3"/>
  <c r="R467" i="3" s="1"/>
  <c r="S467" i="3" s="1"/>
  <c r="T467" i="3" s="1"/>
  <c r="U466" i="3"/>
  <c r="Q466" i="3"/>
  <c r="R466" i="3" s="1"/>
  <c r="S466" i="3" s="1"/>
  <c r="T466" i="3" s="1"/>
  <c r="U465" i="3"/>
  <c r="Q465" i="3"/>
  <c r="R465" i="3" s="1"/>
  <c r="S465" i="3" s="1"/>
  <c r="T465" i="3" s="1"/>
  <c r="U464" i="3"/>
  <c r="Q464" i="3"/>
  <c r="R464" i="3" s="1"/>
  <c r="S464" i="3" s="1"/>
  <c r="T464" i="3" s="1"/>
  <c r="U463" i="3"/>
  <c r="Q463" i="3"/>
  <c r="R463" i="3" s="1"/>
  <c r="S463" i="3" s="1"/>
  <c r="T463" i="3" s="1"/>
  <c r="U462" i="3"/>
  <c r="Q462" i="3"/>
  <c r="R462" i="3" s="1"/>
  <c r="S462" i="3" s="1"/>
  <c r="T462" i="3" s="1"/>
  <c r="U461" i="3"/>
  <c r="Q461" i="3"/>
  <c r="R461" i="3" s="1"/>
  <c r="S461" i="3" s="1"/>
  <c r="T461" i="3" s="1"/>
  <c r="U460" i="3"/>
  <c r="Q460" i="3"/>
  <c r="R460" i="3" s="1"/>
  <c r="S460" i="3" s="1"/>
  <c r="T460" i="3" s="1"/>
  <c r="U459" i="3"/>
  <c r="Q459" i="3"/>
  <c r="R459" i="3" s="1"/>
  <c r="S459" i="3" s="1"/>
  <c r="T459" i="3" s="1"/>
  <c r="U458" i="3"/>
  <c r="Q458" i="3"/>
  <c r="R458" i="3" s="1"/>
  <c r="S458" i="3" s="1"/>
  <c r="T458" i="3" s="1"/>
  <c r="U457" i="3"/>
  <c r="Q457" i="3"/>
  <c r="R457" i="3" s="1"/>
  <c r="S457" i="3" s="1"/>
  <c r="T457" i="3" s="1"/>
  <c r="U456" i="3"/>
  <c r="Q456" i="3"/>
  <c r="R456" i="3" s="1"/>
  <c r="S456" i="3" s="1"/>
  <c r="T456" i="3" s="1"/>
  <c r="U455" i="3"/>
  <c r="Q455" i="3"/>
  <c r="R455" i="3" s="1"/>
  <c r="S455" i="3" s="1"/>
  <c r="T455" i="3" s="1"/>
  <c r="U454" i="3"/>
  <c r="Q454" i="3"/>
  <c r="R454" i="3" s="1"/>
  <c r="S454" i="3" s="1"/>
  <c r="T454" i="3" s="1"/>
  <c r="U453" i="3"/>
  <c r="Q453" i="3"/>
  <c r="R453" i="3" s="1"/>
  <c r="S453" i="3" s="1"/>
  <c r="T453" i="3" s="1"/>
  <c r="U452" i="3"/>
  <c r="Q452" i="3"/>
  <c r="R452" i="3" s="1"/>
  <c r="S452" i="3" s="1"/>
  <c r="T452" i="3" s="1"/>
  <c r="U451" i="3"/>
  <c r="Q451" i="3"/>
  <c r="R451" i="3" s="1"/>
  <c r="S451" i="3" s="1"/>
  <c r="T451" i="3" s="1"/>
  <c r="U450" i="3"/>
  <c r="Q450" i="3"/>
  <c r="R450" i="3" s="1"/>
  <c r="S450" i="3" s="1"/>
  <c r="T450" i="3" s="1"/>
  <c r="U449" i="3"/>
  <c r="Q449" i="3"/>
  <c r="R449" i="3" s="1"/>
  <c r="S449" i="3" s="1"/>
  <c r="T449" i="3" s="1"/>
  <c r="U448" i="3"/>
  <c r="Q448" i="3"/>
  <c r="R448" i="3" s="1"/>
  <c r="S448" i="3" s="1"/>
  <c r="T448" i="3" s="1"/>
  <c r="U447" i="3"/>
  <c r="Q447" i="3"/>
  <c r="R447" i="3" s="1"/>
  <c r="S447" i="3" s="1"/>
  <c r="T447" i="3" s="1"/>
  <c r="U446" i="3"/>
  <c r="Q446" i="3"/>
  <c r="R446" i="3" s="1"/>
  <c r="S446" i="3" s="1"/>
  <c r="T446" i="3" s="1"/>
  <c r="U445" i="3"/>
  <c r="Q445" i="3"/>
  <c r="R445" i="3" s="1"/>
  <c r="S445" i="3" s="1"/>
  <c r="T445" i="3" s="1"/>
  <c r="U444" i="3"/>
  <c r="Q444" i="3"/>
  <c r="R444" i="3" s="1"/>
  <c r="S444" i="3" s="1"/>
  <c r="T444" i="3" s="1"/>
  <c r="U443" i="3"/>
  <c r="Q443" i="3"/>
  <c r="R443" i="3" s="1"/>
  <c r="S443" i="3" s="1"/>
  <c r="T443" i="3" s="1"/>
  <c r="U442" i="3"/>
  <c r="Q442" i="3"/>
  <c r="R442" i="3" s="1"/>
  <c r="S442" i="3" s="1"/>
  <c r="T442" i="3" s="1"/>
  <c r="U441" i="3"/>
  <c r="Q441" i="3"/>
  <c r="R441" i="3" s="1"/>
  <c r="S441" i="3" s="1"/>
  <c r="T441" i="3" s="1"/>
  <c r="U440" i="3"/>
  <c r="Q440" i="3"/>
  <c r="R440" i="3" s="1"/>
  <c r="S440" i="3" s="1"/>
  <c r="T440" i="3" s="1"/>
  <c r="U439" i="3"/>
  <c r="Q439" i="3"/>
  <c r="R439" i="3" s="1"/>
  <c r="S439" i="3" s="1"/>
  <c r="T439" i="3" s="1"/>
  <c r="U438" i="3"/>
  <c r="Q438" i="3"/>
  <c r="R438" i="3" s="1"/>
  <c r="S438" i="3" s="1"/>
  <c r="T438" i="3" s="1"/>
  <c r="U437" i="3"/>
  <c r="Q437" i="3"/>
  <c r="R437" i="3" s="1"/>
  <c r="S437" i="3" s="1"/>
  <c r="T437" i="3" s="1"/>
  <c r="U436" i="3"/>
  <c r="Q436" i="3"/>
  <c r="R436" i="3" s="1"/>
  <c r="S436" i="3" s="1"/>
  <c r="T436" i="3" s="1"/>
  <c r="U435" i="3"/>
  <c r="Q435" i="3"/>
  <c r="R435" i="3" s="1"/>
  <c r="S435" i="3" s="1"/>
  <c r="T435" i="3" s="1"/>
  <c r="U434" i="3"/>
  <c r="Q434" i="3"/>
  <c r="R434" i="3" s="1"/>
  <c r="S434" i="3" s="1"/>
  <c r="T434" i="3" s="1"/>
  <c r="U433" i="3"/>
  <c r="Q433" i="3"/>
  <c r="R433" i="3" s="1"/>
  <c r="S433" i="3" s="1"/>
  <c r="T433" i="3" s="1"/>
  <c r="U432" i="3"/>
  <c r="Q432" i="3"/>
  <c r="R432" i="3" s="1"/>
  <c r="S432" i="3" s="1"/>
  <c r="T432" i="3" s="1"/>
  <c r="U431" i="3"/>
  <c r="Q431" i="3"/>
  <c r="R431" i="3" s="1"/>
  <c r="S431" i="3" s="1"/>
  <c r="T431" i="3" s="1"/>
  <c r="U430" i="3"/>
  <c r="Q430" i="3"/>
  <c r="R430" i="3" s="1"/>
  <c r="S430" i="3" s="1"/>
  <c r="T430" i="3" s="1"/>
  <c r="U429" i="3"/>
  <c r="Q429" i="3"/>
  <c r="R429" i="3" s="1"/>
  <c r="S429" i="3" s="1"/>
  <c r="T429" i="3" s="1"/>
  <c r="U428" i="3"/>
  <c r="Q428" i="3"/>
  <c r="R428" i="3" s="1"/>
  <c r="S428" i="3" s="1"/>
  <c r="T428" i="3" s="1"/>
  <c r="U427" i="3"/>
  <c r="Q427" i="3"/>
  <c r="R427" i="3" s="1"/>
  <c r="S427" i="3" s="1"/>
  <c r="T427" i="3" s="1"/>
  <c r="U426" i="3"/>
  <c r="Q426" i="3"/>
  <c r="R426" i="3" s="1"/>
  <c r="S426" i="3" s="1"/>
  <c r="T426" i="3" s="1"/>
  <c r="U425" i="3"/>
  <c r="Q425" i="3"/>
  <c r="R425" i="3" s="1"/>
  <c r="S425" i="3" s="1"/>
  <c r="T425" i="3" s="1"/>
  <c r="U424" i="3"/>
  <c r="Q424" i="3"/>
  <c r="R424" i="3" s="1"/>
  <c r="S424" i="3" s="1"/>
  <c r="T424" i="3" s="1"/>
  <c r="U423" i="3"/>
  <c r="Q423" i="3"/>
  <c r="R423" i="3" s="1"/>
  <c r="S423" i="3" s="1"/>
  <c r="T423" i="3" s="1"/>
  <c r="U422" i="3"/>
  <c r="Q422" i="3"/>
  <c r="R422" i="3" s="1"/>
  <c r="S422" i="3" s="1"/>
  <c r="T422" i="3" s="1"/>
  <c r="U421" i="3"/>
  <c r="Q421" i="3"/>
  <c r="R421" i="3" s="1"/>
  <c r="S421" i="3" s="1"/>
  <c r="T421" i="3" s="1"/>
  <c r="U420" i="3"/>
  <c r="Q420" i="3"/>
  <c r="R420" i="3" s="1"/>
  <c r="S420" i="3" s="1"/>
  <c r="T420" i="3" s="1"/>
  <c r="U419" i="3"/>
  <c r="Q419" i="3"/>
  <c r="R419" i="3" s="1"/>
  <c r="S419" i="3" s="1"/>
  <c r="T419" i="3" s="1"/>
  <c r="U418" i="3"/>
  <c r="Q418" i="3"/>
  <c r="R418" i="3" s="1"/>
  <c r="S418" i="3" s="1"/>
  <c r="T418" i="3" s="1"/>
  <c r="U417" i="3"/>
  <c r="Q417" i="3"/>
  <c r="R417" i="3" s="1"/>
  <c r="S417" i="3" s="1"/>
  <c r="T417" i="3" s="1"/>
  <c r="U416" i="3"/>
  <c r="Q416" i="3"/>
  <c r="R416" i="3" s="1"/>
  <c r="S416" i="3" s="1"/>
  <c r="T416" i="3" s="1"/>
  <c r="U415" i="3"/>
  <c r="Q415" i="3"/>
  <c r="R415" i="3" s="1"/>
  <c r="S415" i="3" s="1"/>
  <c r="T415" i="3" s="1"/>
  <c r="U414" i="3"/>
  <c r="Q414" i="3"/>
  <c r="R414" i="3" s="1"/>
  <c r="S414" i="3" s="1"/>
  <c r="T414" i="3" s="1"/>
  <c r="U413" i="3"/>
  <c r="Q413" i="3"/>
  <c r="R413" i="3" s="1"/>
  <c r="S413" i="3" s="1"/>
  <c r="T413" i="3" s="1"/>
  <c r="U412" i="3"/>
  <c r="Q412" i="3"/>
  <c r="R412" i="3" s="1"/>
  <c r="S412" i="3" s="1"/>
  <c r="T412" i="3" s="1"/>
  <c r="U411" i="3"/>
  <c r="Q411" i="3"/>
  <c r="R411" i="3" s="1"/>
  <c r="S411" i="3" s="1"/>
  <c r="T411" i="3" s="1"/>
  <c r="U410" i="3"/>
  <c r="Q410" i="3"/>
  <c r="R410" i="3" s="1"/>
  <c r="S410" i="3" s="1"/>
  <c r="T410" i="3" s="1"/>
  <c r="U409" i="3"/>
  <c r="Q409" i="3"/>
  <c r="R409" i="3" s="1"/>
  <c r="S409" i="3" s="1"/>
  <c r="T409" i="3" s="1"/>
  <c r="U408" i="3"/>
  <c r="Q408" i="3"/>
  <c r="R408" i="3" s="1"/>
  <c r="S408" i="3" s="1"/>
  <c r="T408" i="3" s="1"/>
  <c r="U407" i="3"/>
  <c r="Q407" i="3"/>
  <c r="R407" i="3" s="1"/>
  <c r="S407" i="3" s="1"/>
  <c r="T407" i="3" s="1"/>
  <c r="U406" i="3"/>
  <c r="Q406" i="3"/>
  <c r="R406" i="3" s="1"/>
  <c r="S406" i="3" s="1"/>
  <c r="T406" i="3" s="1"/>
  <c r="U405" i="3"/>
  <c r="Q405" i="3"/>
  <c r="R405" i="3" s="1"/>
  <c r="S405" i="3" s="1"/>
  <c r="T405" i="3" s="1"/>
  <c r="U404" i="3"/>
  <c r="Q404" i="3"/>
  <c r="R404" i="3" s="1"/>
  <c r="S404" i="3" s="1"/>
  <c r="T404" i="3" s="1"/>
  <c r="U403" i="3"/>
  <c r="Q403" i="3"/>
  <c r="R403" i="3" s="1"/>
  <c r="S403" i="3" s="1"/>
  <c r="T403" i="3" s="1"/>
  <c r="U402" i="3"/>
  <c r="Q402" i="3"/>
  <c r="R402" i="3" s="1"/>
  <c r="S402" i="3" s="1"/>
  <c r="T402" i="3" s="1"/>
  <c r="U401" i="3"/>
  <c r="Q401" i="3"/>
  <c r="R401" i="3" s="1"/>
  <c r="S401" i="3" s="1"/>
  <c r="T401" i="3" s="1"/>
  <c r="U400" i="3"/>
  <c r="Q400" i="3"/>
  <c r="R400" i="3" s="1"/>
  <c r="S400" i="3" s="1"/>
  <c r="T400" i="3" s="1"/>
  <c r="U399" i="3"/>
  <c r="Q399" i="3"/>
  <c r="R399" i="3" s="1"/>
  <c r="S399" i="3" s="1"/>
  <c r="T399" i="3" s="1"/>
  <c r="U398" i="3"/>
  <c r="Q398" i="3"/>
  <c r="R398" i="3" s="1"/>
  <c r="S398" i="3" s="1"/>
  <c r="T398" i="3" s="1"/>
  <c r="U397" i="3"/>
  <c r="Q397" i="3"/>
  <c r="R397" i="3" s="1"/>
  <c r="S397" i="3" s="1"/>
  <c r="T397" i="3" s="1"/>
  <c r="U396" i="3"/>
  <c r="Q396" i="3"/>
  <c r="R396" i="3" s="1"/>
  <c r="S396" i="3" s="1"/>
  <c r="T396" i="3" s="1"/>
  <c r="U395" i="3"/>
  <c r="Q395" i="3"/>
  <c r="R395" i="3" s="1"/>
  <c r="S395" i="3" s="1"/>
  <c r="T395" i="3" s="1"/>
  <c r="U394" i="3"/>
  <c r="Q394" i="3"/>
  <c r="R394" i="3" s="1"/>
  <c r="S394" i="3" s="1"/>
  <c r="T394" i="3" s="1"/>
  <c r="U393" i="3"/>
  <c r="Q393" i="3"/>
  <c r="R393" i="3" s="1"/>
  <c r="S393" i="3" s="1"/>
  <c r="T393" i="3" s="1"/>
  <c r="U392" i="3"/>
  <c r="Q392" i="3"/>
  <c r="R392" i="3" s="1"/>
  <c r="S392" i="3" s="1"/>
  <c r="T392" i="3" s="1"/>
  <c r="U391" i="3"/>
  <c r="Q391" i="3"/>
  <c r="R391" i="3" s="1"/>
  <c r="S391" i="3" s="1"/>
  <c r="T391" i="3" s="1"/>
  <c r="U390" i="3"/>
  <c r="Q390" i="3"/>
  <c r="R390" i="3" s="1"/>
  <c r="S390" i="3" s="1"/>
  <c r="T390" i="3" s="1"/>
  <c r="U389" i="3"/>
  <c r="Q389" i="3"/>
  <c r="R389" i="3" s="1"/>
  <c r="S389" i="3" s="1"/>
  <c r="T389" i="3" s="1"/>
  <c r="U388" i="3"/>
  <c r="Q388" i="3"/>
  <c r="R388" i="3" s="1"/>
  <c r="S388" i="3" s="1"/>
  <c r="T388" i="3" s="1"/>
  <c r="U387" i="3"/>
  <c r="Q387" i="3"/>
  <c r="R387" i="3" s="1"/>
  <c r="S387" i="3" s="1"/>
  <c r="T387" i="3" s="1"/>
  <c r="U386" i="3"/>
  <c r="Q386" i="3"/>
  <c r="R386" i="3" s="1"/>
  <c r="S386" i="3" s="1"/>
  <c r="T386" i="3" s="1"/>
  <c r="U385" i="3"/>
  <c r="Q385" i="3"/>
  <c r="R385" i="3" s="1"/>
  <c r="S385" i="3" s="1"/>
  <c r="T385" i="3" s="1"/>
  <c r="U384" i="3"/>
  <c r="Q384" i="3"/>
  <c r="R384" i="3" s="1"/>
  <c r="S384" i="3" s="1"/>
  <c r="T384" i="3" s="1"/>
  <c r="U383" i="3"/>
  <c r="Q383" i="3"/>
  <c r="R383" i="3" s="1"/>
  <c r="S383" i="3" s="1"/>
  <c r="T383" i="3" s="1"/>
  <c r="U382" i="3"/>
  <c r="Q382" i="3"/>
  <c r="R382" i="3" s="1"/>
  <c r="S382" i="3" s="1"/>
  <c r="T382" i="3" s="1"/>
  <c r="U381" i="3"/>
  <c r="Q381" i="3"/>
  <c r="R381" i="3" s="1"/>
  <c r="S381" i="3" s="1"/>
  <c r="T381" i="3" s="1"/>
  <c r="U380" i="3"/>
  <c r="Q380" i="3"/>
  <c r="R380" i="3" s="1"/>
  <c r="S380" i="3" s="1"/>
  <c r="T380" i="3" s="1"/>
  <c r="U379" i="3"/>
  <c r="Q379" i="3"/>
  <c r="R379" i="3" s="1"/>
  <c r="S379" i="3" s="1"/>
  <c r="T379" i="3" s="1"/>
  <c r="U378" i="3"/>
  <c r="Q378" i="3"/>
  <c r="R378" i="3" s="1"/>
  <c r="S378" i="3" s="1"/>
  <c r="T378" i="3" s="1"/>
  <c r="U377" i="3"/>
  <c r="Q377" i="3"/>
  <c r="R377" i="3" s="1"/>
  <c r="S377" i="3" s="1"/>
  <c r="T377" i="3" s="1"/>
  <c r="U376" i="3"/>
  <c r="Q376" i="3"/>
  <c r="R376" i="3" s="1"/>
  <c r="S376" i="3" s="1"/>
  <c r="T376" i="3" s="1"/>
  <c r="U375" i="3"/>
  <c r="Q375" i="3"/>
  <c r="R375" i="3" s="1"/>
  <c r="S375" i="3" s="1"/>
  <c r="T375" i="3" s="1"/>
  <c r="U374" i="3"/>
  <c r="Q374" i="3"/>
  <c r="R374" i="3" s="1"/>
  <c r="S374" i="3" s="1"/>
  <c r="T374" i="3" s="1"/>
  <c r="U373" i="3"/>
  <c r="Q373" i="3"/>
  <c r="R373" i="3" s="1"/>
  <c r="S373" i="3" s="1"/>
  <c r="T373" i="3" s="1"/>
  <c r="U372" i="3"/>
  <c r="Q372" i="3"/>
  <c r="R372" i="3" s="1"/>
  <c r="S372" i="3" s="1"/>
  <c r="T372" i="3" s="1"/>
  <c r="U371" i="3"/>
  <c r="Q371" i="3"/>
  <c r="R371" i="3" s="1"/>
  <c r="S371" i="3" s="1"/>
  <c r="T371" i="3" s="1"/>
  <c r="U370" i="3"/>
  <c r="Q370" i="3"/>
  <c r="R370" i="3" s="1"/>
  <c r="S370" i="3" s="1"/>
  <c r="T370" i="3" s="1"/>
  <c r="U369" i="3"/>
  <c r="Q369" i="3"/>
  <c r="R369" i="3" s="1"/>
  <c r="S369" i="3" s="1"/>
  <c r="T369" i="3" s="1"/>
  <c r="U368" i="3"/>
  <c r="Q368" i="3"/>
  <c r="R368" i="3" s="1"/>
  <c r="S368" i="3" s="1"/>
  <c r="T368" i="3" s="1"/>
  <c r="U367" i="3"/>
  <c r="Q367" i="3"/>
  <c r="R367" i="3" s="1"/>
  <c r="S367" i="3" s="1"/>
  <c r="T367" i="3" s="1"/>
  <c r="U366" i="3"/>
  <c r="Q366" i="3"/>
  <c r="R366" i="3" s="1"/>
  <c r="S366" i="3" s="1"/>
  <c r="T366" i="3" s="1"/>
  <c r="U365" i="3"/>
  <c r="Q365" i="3"/>
  <c r="R365" i="3" s="1"/>
  <c r="S365" i="3" s="1"/>
  <c r="T365" i="3" s="1"/>
  <c r="U364" i="3"/>
  <c r="Q364" i="3"/>
  <c r="R364" i="3" s="1"/>
  <c r="S364" i="3" s="1"/>
  <c r="T364" i="3" s="1"/>
  <c r="U363" i="3"/>
  <c r="Q363" i="3"/>
  <c r="R363" i="3" s="1"/>
  <c r="S363" i="3" s="1"/>
  <c r="T363" i="3" s="1"/>
  <c r="U362" i="3"/>
  <c r="Q362" i="3"/>
  <c r="R362" i="3" s="1"/>
  <c r="S362" i="3" s="1"/>
  <c r="T362" i="3" s="1"/>
  <c r="U361" i="3"/>
  <c r="Q361" i="3"/>
  <c r="R361" i="3" s="1"/>
  <c r="S361" i="3" s="1"/>
  <c r="T361" i="3" s="1"/>
  <c r="U360" i="3"/>
  <c r="Q360" i="3"/>
  <c r="R360" i="3" s="1"/>
  <c r="S360" i="3" s="1"/>
  <c r="T360" i="3" s="1"/>
  <c r="U359" i="3"/>
  <c r="Q359" i="3"/>
  <c r="R359" i="3" s="1"/>
  <c r="S359" i="3" s="1"/>
  <c r="T359" i="3" s="1"/>
  <c r="U358" i="3"/>
  <c r="Q358" i="3"/>
  <c r="R358" i="3" s="1"/>
  <c r="S358" i="3" s="1"/>
  <c r="T358" i="3" s="1"/>
  <c r="U357" i="3"/>
  <c r="Q357" i="3"/>
  <c r="R357" i="3" s="1"/>
  <c r="S357" i="3" s="1"/>
  <c r="T357" i="3" s="1"/>
  <c r="U356" i="3"/>
  <c r="Q356" i="3"/>
  <c r="R356" i="3" s="1"/>
  <c r="S356" i="3" s="1"/>
  <c r="T356" i="3" s="1"/>
  <c r="U355" i="3"/>
  <c r="Q355" i="3"/>
  <c r="R355" i="3" s="1"/>
  <c r="S355" i="3" s="1"/>
  <c r="T355" i="3" s="1"/>
  <c r="U354" i="3"/>
  <c r="Q354" i="3"/>
  <c r="R354" i="3" s="1"/>
  <c r="S354" i="3" s="1"/>
  <c r="T354" i="3" s="1"/>
  <c r="U353" i="3"/>
  <c r="Q353" i="3"/>
  <c r="R353" i="3" s="1"/>
  <c r="S353" i="3" s="1"/>
  <c r="T353" i="3" s="1"/>
  <c r="U352" i="3"/>
  <c r="Q352" i="3"/>
  <c r="R352" i="3" s="1"/>
  <c r="S352" i="3" s="1"/>
  <c r="T352" i="3" s="1"/>
  <c r="U351" i="3"/>
  <c r="Q351" i="3"/>
  <c r="R351" i="3" s="1"/>
  <c r="S351" i="3" s="1"/>
  <c r="T351" i="3" s="1"/>
  <c r="U350" i="3"/>
  <c r="Q350" i="3"/>
  <c r="R350" i="3" s="1"/>
  <c r="S350" i="3" s="1"/>
  <c r="T350" i="3" s="1"/>
  <c r="U349" i="3"/>
  <c r="Q349" i="3"/>
  <c r="R349" i="3" s="1"/>
  <c r="S349" i="3" s="1"/>
  <c r="T349" i="3" s="1"/>
  <c r="U348" i="3"/>
  <c r="Q348" i="3"/>
  <c r="R348" i="3" s="1"/>
  <c r="S348" i="3" s="1"/>
  <c r="T348" i="3" s="1"/>
  <c r="U347" i="3"/>
  <c r="Q347" i="3"/>
  <c r="R347" i="3" s="1"/>
  <c r="S347" i="3" s="1"/>
  <c r="T347" i="3" s="1"/>
  <c r="U346" i="3"/>
  <c r="Q346" i="3"/>
  <c r="R346" i="3" s="1"/>
  <c r="S346" i="3" s="1"/>
  <c r="T346" i="3" s="1"/>
  <c r="U345" i="3"/>
  <c r="Q345" i="3"/>
  <c r="R345" i="3" s="1"/>
  <c r="S345" i="3" s="1"/>
  <c r="T345" i="3" s="1"/>
  <c r="U344" i="3"/>
  <c r="Q344" i="3"/>
  <c r="R344" i="3" s="1"/>
  <c r="S344" i="3" s="1"/>
  <c r="T344" i="3" s="1"/>
  <c r="U343" i="3"/>
  <c r="Q343" i="3"/>
  <c r="R343" i="3" s="1"/>
  <c r="S343" i="3" s="1"/>
  <c r="T343" i="3" s="1"/>
  <c r="U342" i="3"/>
  <c r="Q342" i="3"/>
  <c r="R342" i="3" s="1"/>
  <c r="S342" i="3" s="1"/>
  <c r="T342" i="3" s="1"/>
  <c r="U341" i="3"/>
  <c r="Q341" i="3"/>
  <c r="R341" i="3" s="1"/>
  <c r="S341" i="3" s="1"/>
  <c r="T341" i="3" s="1"/>
  <c r="U340" i="3"/>
  <c r="Q340" i="3"/>
  <c r="R340" i="3" s="1"/>
  <c r="S340" i="3" s="1"/>
  <c r="T340" i="3" s="1"/>
  <c r="U339" i="3"/>
  <c r="Q339" i="3"/>
  <c r="R339" i="3" s="1"/>
  <c r="S339" i="3" s="1"/>
  <c r="T339" i="3" s="1"/>
  <c r="U338" i="3"/>
  <c r="Q338" i="3"/>
  <c r="R338" i="3" s="1"/>
  <c r="S338" i="3" s="1"/>
  <c r="T338" i="3" s="1"/>
  <c r="U337" i="3"/>
  <c r="Q337" i="3"/>
  <c r="R337" i="3" s="1"/>
  <c r="S337" i="3" s="1"/>
  <c r="T337" i="3" s="1"/>
  <c r="U336" i="3"/>
  <c r="Q336" i="3"/>
  <c r="R336" i="3" s="1"/>
  <c r="S336" i="3" s="1"/>
  <c r="T336" i="3" s="1"/>
  <c r="U335" i="3"/>
  <c r="Q335" i="3"/>
  <c r="R335" i="3" s="1"/>
  <c r="S335" i="3" s="1"/>
  <c r="T335" i="3" s="1"/>
  <c r="U334" i="3"/>
  <c r="Q334" i="3"/>
  <c r="R334" i="3" s="1"/>
  <c r="S334" i="3" s="1"/>
  <c r="T334" i="3" s="1"/>
  <c r="U333" i="3"/>
  <c r="Q333" i="3"/>
  <c r="R333" i="3" s="1"/>
  <c r="S333" i="3" s="1"/>
  <c r="T333" i="3" s="1"/>
  <c r="U332" i="3"/>
  <c r="Q332" i="3"/>
  <c r="R332" i="3" s="1"/>
  <c r="S332" i="3" s="1"/>
  <c r="T332" i="3" s="1"/>
  <c r="U331" i="3"/>
  <c r="Q331" i="3"/>
  <c r="R331" i="3" s="1"/>
  <c r="S331" i="3" s="1"/>
  <c r="T331" i="3" s="1"/>
  <c r="U330" i="3"/>
  <c r="Q330" i="3"/>
  <c r="R330" i="3" s="1"/>
  <c r="S330" i="3" s="1"/>
  <c r="T330" i="3" s="1"/>
  <c r="U329" i="3"/>
  <c r="Q329" i="3"/>
  <c r="R329" i="3" s="1"/>
  <c r="S329" i="3" s="1"/>
  <c r="T329" i="3" s="1"/>
  <c r="U328" i="3"/>
  <c r="Q328" i="3"/>
  <c r="R328" i="3" s="1"/>
  <c r="S328" i="3" s="1"/>
  <c r="T328" i="3" s="1"/>
  <c r="U327" i="3"/>
  <c r="Q327" i="3"/>
  <c r="R327" i="3" s="1"/>
  <c r="S327" i="3" s="1"/>
  <c r="T327" i="3" s="1"/>
  <c r="U326" i="3"/>
  <c r="Q326" i="3"/>
  <c r="R326" i="3" s="1"/>
  <c r="S326" i="3" s="1"/>
  <c r="T326" i="3" s="1"/>
  <c r="U325" i="3"/>
  <c r="Q325" i="3"/>
  <c r="R325" i="3" s="1"/>
  <c r="S325" i="3" s="1"/>
  <c r="T325" i="3" s="1"/>
  <c r="U324" i="3"/>
  <c r="Q324" i="3"/>
  <c r="R324" i="3" s="1"/>
  <c r="S324" i="3" s="1"/>
  <c r="T324" i="3" s="1"/>
  <c r="U323" i="3"/>
  <c r="Q323" i="3"/>
  <c r="R323" i="3" s="1"/>
  <c r="S323" i="3" s="1"/>
  <c r="T323" i="3" s="1"/>
  <c r="U322" i="3"/>
  <c r="Q322" i="3"/>
  <c r="R322" i="3" s="1"/>
  <c r="S322" i="3" s="1"/>
  <c r="T322" i="3" s="1"/>
  <c r="U321" i="3"/>
  <c r="Q321" i="3"/>
  <c r="R321" i="3" s="1"/>
  <c r="S321" i="3" s="1"/>
  <c r="T321" i="3" s="1"/>
  <c r="U320" i="3"/>
  <c r="Q320" i="3"/>
  <c r="R320" i="3" s="1"/>
  <c r="S320" i="3" s="1"/>
  <c r="T320" i="3" s="1"/>
  <c r="U319" i="3"/>
  <c r="Q319" i="3"/>
  <c r="R319" i="3" s="1"/>
  <c r="S319" i="3" s="1"/>
  <c r="T319" i="3" s="1"/>
  <c r="U318" i="3"/>
  <c r="Q318" i="3"/>
  <c r="R318" i="3" s="1"/>
  <c r="S318" i="3" s="1"/>
  <c r="T318" i="3" s="1"/>
  <c r="U317" i="3"/>
  <c r="Q317" i="3"/>
  <c r="R317" i="3" s="1"/>
  <c r="S317" i="3" s="1"/>
  <c r="T317" i="3" s="1"/>
  <c r="U316" i="3"/>
  <c r="Q316" i="3"/>
  <c r="R316" i="3" s="1"/>
  <c r="S316" i="3" s="1"/>
  <c r="T316" i="3" s="1"/>
  <c r="U315" i="3"/>
  <c r="Q315" i="3"/>
  <c r="R315" i="3" s="1"/>
  <c r="S315" i="3" s="1"/>
  <c r="T315" i="3" s="1"/>
  <c r="U314" i="3"/>
  <c r="Q314" i="3"/>
  <c r="R314" i="3" s="1"/>
  <c r="S314" i="3" s="1"/>
  <c r="T314" i="3" s="1"/>
  <c r="U313" i="3"/>
  <c r="Q313" i="3"/>
  <c r="R313" i="3" s="1"/>
  <c r="S313" i="3" s="1"/>
  <c r="T313" i="3" s="1"/>
  <c r="U312" i="3"/>
  <c r="Q312" i="3"/>
  <c r="R312" i="3" s="1"/>
  <c r="S312" i="3" s="1"/>
  <c r="T312" i="3" s="1"/>
  <c r="U311" i="3"/>
  <c r="Q311" i="3"/>
  <c r="R311" i="3" s="1"/>
  <c r="S311" i="3" s="1"/>
  <c r="T311" i="3" s="1"/>
  <c r="U310" i="3"/>
  <c r="Q310" i="3"/>
  <c r="R310" i="3" s="1"/>
  <c r="S310" i="3" s="1"/>
  <c r="T310" i="3" s="1"/>
  <c r="U309" i="3"/>
  <c r="Q309" i="3"/>
  <c r="R309" i="3" s="1"/>
  <c r="S309" i="3" s="1"/>
  <c r="T309" i="3" s="1"/>
  <c r="U308" i="3"/>
  <c r="Q308" i="3"/>
  <c r="R308" i="3" s="1"/>
  <c r="S308" i="3" s="1"/>
  <c r="T308" i="3" s="1"/>
  <c r="U307" i="3"/>
  <c r="Q307" i="3"/>
  <c r="R307" i="3" s="1"/>
  <c r="S307" i="3" s="1"/>
  <c r="T307" i="3" s="1"/>
  <c r="U306" i="3"/>
  <c r="Q306" i="3"/>
  <c r="R306" i="3" s="1"/>
  <c r="S306" i="3" s="1"/>
  <c r="T306" i="3" s="1"/>
  <c r="U305" i="3"/>
  <c r="Q305" i="3"/>
  <c r="R305" i="3" s="1"/>
  <c r="S305" i="3" s="1"/>
  <c r="T305" i="3" s="1"/>
  <c r="U304" i="3"/>
  <c r="Q304" i="3"/>
  <c r="R304" i="3" s="1"/>
  <c r="S304" i="3" s="1"/>
  <c r="T304" i="3" s="1"/>
  <c r="U303" i="3"/>
  <c r="Q303" i="3"/>
  <c r="R303" i="3" s="1"/>
  <c r="S303" i="3" s="1"/>
  <c r="T303" i="3" s="1"/>
  <c r="U302" i="3"/>
  <c r="Q302" i="3"/>
  <c r="R302" i="3" s="1"/>
  <c r="S302" i="3" s="1"/>
  <c r="T302" i="3" s="1"/>
  <c r="U301" i="3"/>
  <c r="Q301" i="3"/>
  <c r="R301" i="3" s="1"/>
  <c r="S301" i="3" s="1"/>
  <c r="T301" i="3" s="1"/>
  <c r="U300" i="3"/>
  <c r="Q300" i="3"/>
  <c r="R300" i="3" s="1"/>
  <c r="S300" i="3" s="1"/>
  <c r="T300" i="3" s="1"/>
  <c r="U299" i="3"/>
  <c r="Q299" i="3"/>
  <c r="R299" i="3" s="1"/>
  <c r="S299" i="3" s="1"/>
  <c r="T299" i="3" s="1"/>
  <c r="U298" i="3"/>
  <c r="Q298" i="3"/>
  <c r="R298" i="3" s="1"/>
  <c r="S298" i="3" s="1"/>
  <c r="T298" i="3" s="1"/>
  <c r="U297" i="3"/>
  <c r="Q297" i="3"/>
  <c r="R297" i="3" s="1"/>
  <c r="S297" i="3" s="1"/>
  <c r="T297" i="3" s="1"/>
  <c r="U296" i="3"/>
  <c r="Q296" i="3"/>
  <c r="R296" i="3" s="1"/>
  <c r="S296" i="3" s="1"/>
  <c r="T296" i="3" s="1"/>
  <c r="U295" i="3"/>
  <c r="Q295" i="3"/>
  <c r="R295" i="3" s="1"/>
  <c r="S295" i="3" s="1"/>
  <c r="T295" i="3" s="1"/>
  <c r="U294" i="3"/>
  <c r="Q294" i="3"/>
  <c r="R294" i="3" s="1"/>
  <c r="S294" i="3" s="1"/>
  <c r="T294" i="3" s="1"/>
  <c r="U293" i="3"/>
  <c r="Q293" i="3"/>
  <c r="R293" i="3" s="1"/>
  <c r="S293" i="3" s="1"/>
  <c r="T293" i="3" s="1"/>
  <c r="U292" i="3"/>
  <c r="Q292" i="3"/>
  <c r="R292" i="3" s="1"/>
  <c r="S292" i="3" s="1"/>
  <c r="T292" i="3" s="1"/>
  <c r="U291" i="3"/>
  <c r="Q291" i="3"/>
  <c r="R291" i="3" s="1"/>
  <c r="S291" i="3" s="1"/>
  <c r="T291" i="3" s="1"/>
  <c r="U290" i="3"/>
  <c r="Q290" i="3"/>
  <c r="R290" i="3" s="1"/>
  <c r="S290" i="3" s="1"/>
  <c r="T290" i="3" s="1"/>
  <c r="U289" i="3"/>
  <c r="Q289" i="3"/>
  <c r="R289" i="3" s="1"/>
  <c r="S289" i="3" s="1"/>
  <c r="T289" i="3" s="1"/>
  <c r="U288" i="3"/>
  <c r="Q288" i="3"/>
  <c r="R288" i="3" s="1"/>
  <c r="S288" i="3" s="1"/>
  <c r="T288" i="3" s="1"/>
  <c r="U287" i="3"/>
  <c r="Q287" i="3"/>
  <c r="R287" i="3" s="1"/>
  <c r="S287" i="3" s="1"/>
  <c r="T287" i="3" s="1"/>
  <c r="U286" i="3"/>
  <c r="Q286" i="3"/>
  <c r="R286" i="3" s="1"/>
  <c r="S286" i="3" s="1"/>
  <c r="T286" i="3" s="1"/>
  <c r="U285" i="3"/>
  <c r="Q285" i="3"/>
  <c r="R285" i="3" s="1"/>
  <c r="S285" i="3" s="1"/>
  <c r="T285" i="3" s="1"/>
  <c r="U284" i="3"/>
  <c r="Q284" i="3"/>
  <c r="R284" i="3" s="1"/>
  <c r="S284" i="3" s="1"/>
  <c r="T284" i="3" s="1"/>
  <c r="U283" i="3"/>
  <c r="Q283" i="3"/>
  <c r="R283" i="3" s="1"/>
  <c r="S283" i="3" s="1"/>
  <c r="T283" i="3" s="1"/>
  <c r="U282" i="3"/>
  <c r="Q282" i="3"/>
  <c r="R282" i="3" s="1"/>
  <c r="S282" i="3" s="1"/>
  <c r="T282" i="3" s="1"/>
  <c r="U281" i="3"/>
  <c r="Q281" i="3"/>
  <c r="R281" i="3" s="1"/>
  <c r="S281" i="3" s="1"/>
  <c r="T281" i="3" s="1"/>
  <c r="U280" i="3"/>
  <c r="Q280" i="3"/>
  <c r="R280" i="3" s="1"/>
  <c r="S280" i="3" s="1"/>
  <c r="T280" i="3" s="1"/>
  <c r="U279" i="3"/>
  <c r="Q279" i="3"/>
  <c r="R279" i="3" s="1"/>
  <c r="S279" i="3" s="1"/>
  <c r="T279" i="3" s="1"/>
  <c r="U278" i="3"/>
  <c r="Q278" i="3"/>
  <c r="R278" i="3" s="1"/>
  <c r="S278" i="3" s="1"/>
  <c r="T278" i="3" s="1"/>
  <c r="U277" i="3"/>
  <c r="Q277" i="3"/>
  <c r="R277" i="3" s="1"/>
  <c r="S277" i="3" s="1"/>
  <c r="T277" i="3" s="1"/>
  <c r="U276" i="3"/>
  <c r="Q276" i="3"/>
  <c r="R276" i="3" s="1"/>
  <c r="S276" i="3" s="1"/>
  <c r="T276" i="3" s="1"/>
  <c r="U275" i="3"/>
  <c r="Q275" i="3"/>
  <c r="R275" i="3" s="1"/>
  <c r="S275" i="3" s="1"/>
  <c r="T275" i="3" s="1"/>
  <c r="U274" i="3"/>
  <c r="Q274" i="3"/>
  <c r="R274" i="3" s="1"/>
  <c r="S274" i="3" s="1"/>
  <c r="T274" i="3" s="1"/>
  <c r="U273" i="3"/>
  <c r="Q273" i="3"/>
  <c r="R273" i="3" s="1"/>
  <c r="S273" i="3" s="1"/>
  <c r="T273" i="3" s="1"/>
  <c r="U272" i="3"/>
  <c r="Q272" i="3"/>
  <c r="R272" i="3" s="1"/>
  <c r="S272" i="3" s="1"/>
  <c r="T272" i="3" s="1"/>
  <c r="U271" i="3"/>
  <c r="Q271" i="3"/>
  <c r="R271" i="3" s="1"/>
  <c r="S271" i="3" s="1"/>
  <c r="T271" i="3" s="1"/>
  <c r="U270" i="3"/>
  <c r="Q270" i="3"/>
  <c r="R270" i="3" s="1"/>
  <c r="S270" i="3" s="1"/>
  <c r="T270" i="3" s="1"/>
  <c r="U269" i="3"/>
  <c r="Q269" i="3"/>
  <c r="R269" i="3" s="1"/>
  <c r="S269" i="3" s="1"/>
  <c r="T269" i="3" s="1"/>
  <c r="U268" i="3"/>
  <c r="Q268" i="3"/>
  <c r="R268" i="3" s="1"/>
  <c r="S268" i="3" s="1"/>
  <c r="T268" i="3" s="1"/>
  <c r="U267" i="3"/>
  <c r="Q267" i="3"/>
  <c r="R267" i="3" s="1"/>
  <c r="S267" i="3" s="1"/>
  <c r="T267" i="3" s="1"/>
  <c r="U266" i="3"/>
  <c r="Q266" i="3"/>
  <c r="R266" i="3" s="1"/>
  <c r="S266" i="3" s="1"/>
  <c r="T266" i="3" s="1"/>
  <c r="U265" i="3"/>
  <c r="Q265" i="3"/>
  <c r="R265" i="3" s="1"/>
  <c r="S265" i="3" s="1"/>
  <c r="T265" i="3" s="1"/>
  <c r="U264" i="3"/>
  <c r="Q264" i="3"/>
  <c r="R264" i="3" s="1"/>
  <c r="S264" i="3" s="1"/>
  <c r="T264" i="3" s="1"/>
  <c r="U263" i="3"/>
  <c r="Q263" i="3"/>
  <c r="R263" i="3" s="1"/>
  <c r="S263" i="3" s="1"/>
  <c r="T263" i="3" s="1"/>
  <c r="U262" i="3"/>
  <c r="Q262" i="3"/>
  <c r="R262" i="3" s="1"/>
  <c r="S262" i="3" s="1"/>
  <c r="T262" i="3" s="1"/>
  <c r="U261" i="3"/>
  <c r="Q261" i="3"/>
  <c r="R261" i="3" s="1"/>
  <c r="S261" i="3" s="1"/>
  <c r="T261" i="3" s="1"/>
  <c r="U260" i="3"/>
  <c r="Q260" i="3"/>
  <c r="R260" i="3" s="1"/>
  <c r="S260" i="3" s="1"/>
  <c r="T260" i="3" s="1"/>
  <c r="U259" i="3"/>
  <c r="Q259" i="3"/>
  <c r="R259" i="3" s="1"/>
  <c r="S259" i="3" s="1"/>
  <c r="T259" i="3" s="1"/>
  <c r="U258" i="3"/>
  <c r="Q258" i="3"/>
  <c r="R258" i="3" s="1"/>
  <c r="S258" i="3" s="1"/>
  <c r="T258" i="3" s="1"/>
  <c r="U257" i="3"/>
  <c r="Q257" i="3"/>
  <c r="R257" i="3" s="1"/>
  <c r="S257" i="3" s="1"/>
  <c r="T257" i="3" s="1"/>
  <c r="U256" i="3"/>
  <c r="Q256" i="3"/>
  <c r="R256" i="3" s="1"/>
  <c r="S256" i="3" s="1"/>
  <c r="T256" i="3" s="1"/>
  <c r="U255" i="3"/>
  <c r="Q255" i="3"/>
  <c r="R255" i="3" s="1"/>
  <c r="S255" i="3" s="1"/>
  <c r="T255" i="3" s="1"/>
  <c r="U254" i="3"/>
  <c r="Q254" i="3"/>
  <c r="R254" i="3" s="1"/>
  <c r="S254" i="3" s="1"/>
  <c r="T254" i="3" s="1"/>
  <c r="U253" i="3"/>
  <c r="Q253" i="3"/>
  <c r="R253" i="3" s="1"/>
  <c r="S253" i="3" s="1"/>
  <c r="T253" i="3" s="1"/>
  <c r="U252" i="3"/>
  <c r="Q252" i="3"/>
  <c r="R252" i="3" s="1"/>
  <c r="S252" i="3" s="1"/>
  <c r="T252" i="3" s="1"/>
  <c r="U251" i="3"/>
  <c r="Q251" i="3"/>
  <c r="R251" i="3" s="1"/>
  <c r="S251" i="3" s="1"/>
  <c r="T251" i="3" s="1"/>
  <c r="U250" i="3"/>
  <c r="Q250" i="3"/>
  <c r="R250" i="3" s="1"/>
  <c r="S250" i="3" s="1"/>
  <c r="T250" i="3" s="1"/>
  <c r="U249" i="3"/>
  <c r="Q249" i="3"/>
  <c r="R249" i="3" s="1"/>
  <c r="S249" i="3" s="1"/>
  <c r="T249" i="3" s="1"/>
  <c r="U248" i="3"/>
  <c r="Q248" i="3"/>
  <c r="R248" i="3" s="1"/>
  <c r="S248" i="3" s="1"/>
  <c r="T248" i="3" s="1"/>
  <c r="U247" i="3"/>
  <c r="Q247" i="3"/>
  <c r="R247" i="3" s="1"/>
  <c r="S247" i="3" s="1"/>
  <c r="T247" i="3" s="1"/>
  <c r="U246" i="3"/>
  <c r="Q246" i="3"/>
  <c r="R246" i="3" s="1"/>
  <c r="S246" i="3" s="1"/>
  <c r="T246" i="3" s="1"/>
  <c r="U245" i="3"/>
  <c r="Q245" i="3"/>
  <c r="R245" i="3" s="1"/>
  <c r="S245" i="3" s="1"/>
  <c r="T245" i="3" s="1"/>
  <c r="U244" i="3"/>
  <c r="Q244" i="3"/>
  <c r="R244" i="3" s="1"/>
  <c r="S244" i="3" s="1"/>
  <c r="T244" i="3" s="1"/>
  <c r="U243" i="3"/>
  <c r="Q243" i="3"/>
  <c r="R243" i="3" s="1"/>
  <c r="S243" i="3" s="1"/>
  <c r="T243" i="3" s="1"/>
  <c r="U242" i="3"/>
  <c r="Q242" i="3"/>
  <c r="R242" i="3" s="1"/>
  <c r="S242" i="3" s="1"/>
  <c r="T242" i="3" s="1"/>
  <c r="U241" i="3"/>
  <c r="Q241" i="3"/>
  <c r="R241" i="3" s="1"/>
  <c r="S241" i="3" s="1"/>
  <c r="T241" i="3" s="1"/>
  <c r="U240" i="3"/>
  <c r="Q240" i="3"/>
  <c r="R240" i="3" s="1"/>
  <c r="S240" i="3" s="1"/>
  <c r="T240" i="3" s="1"/>
  <c r="U239" i="3"/>
  <c r="Q239" i="3"/>
  <c r="R239" i="3" s="1"/>
  <c r="S239" i="3" s="1"/>
  <c r="T239" i="3" s="1"/>
  <c r="U238" i="3"/>
  <c r="Q238" i="3"/>
  <c r="R238" i="3" s="1"/>
  <c r="S238" i="3" s="1"/>
  <c r="T238" i="3" s="1"/>
  <c r="U237" i="3"/>
  <c r="Q237" i="3"/>
  <c r="R237" i="3" s="1"/>
  <c r="S237" i="3" s="1"/>
  <c r="T237" i="3" s="1"/>
  <c r="U236" i="3"/>
  <c r="Q236" i="3"/>
  <c r="R236" i="3" s="1"/>
  <c r="S236" i="3" s="1"/>
  <c r="T236" i="3" s="1"/>
  <c r="U235" i="3"/>
  <c r="Q235" i="3"/>
  <c r="R235" i="3" s="1"/>
  <c r="S235" i="3" s="1"/>
  <c r="T235" i="3" s="1"/>
  <c r="U234" i="3"/>
  <c r="Q234" i="3"/>
  <c r="R234" i="3" s="1"/>
  <c r="S234" i="3" s="1"/>
  <c r="T234" i="3" s="1"/>
  <c r="U233" i="3"/>
  <c r="Q233" i="3"/>
  <c r="R233" i="3" s="1"/>
  <c r="S233" i="3" s="1"/>
  <c r="T233" i="3" s="1"/>
  <c r="U232" i="3"/>
  <c r="Q232" i="3"/>
  <c r="R232" i="3" s="1"/>
  <c r="S232" i="3" s="1"/>
  <c r="T232" i="3" s="1"/>
  <c r="U231" i="3"/>
  <c r="Q231" i="3"/>
  <c r="R231" i="3" s="1"/>
  <c r="S231" i="3" s="1"/>
  <c r="T231" i="3" s="1"/>
  <c r="U230" i="3"/>
  <c r="Q230" i="3"/>
  <c r="R230" i="3" s="1"/>
  <c r="S230" i="3" s="1"/>
  <c r="T230" i="3" s="1"/>
  <c r="U229" i="3"/>
  <c r="Q229" i="3"/>
  <c r="R229" i="3" s="1"/>
  <c r="S229" i="3" s="1"/>
  <c r="T229" i="3" s="1"/>
  <c r="U228" i="3"/>
  <c r="Q228" i="3"/>
  <c r="R228" i="3" s="1"/>
  <c r="S228" i="3" s="1"/>
  <c r="T228" i="3" s="1"/>
  <c r="U227" i="3"/>
  <c r="Q227" i="3"/>
  <c r="R227" i="3" s="1"/>
  <c r="S227" i="3" s="1"/>
  <c r="T227" i="3" s="1"/>
  <c r="U226" i="3"/>
  <c r="Q226" i="3"/>
  <c r="R226" i="3" s="1"/>
  <c r="S226" i="3" s="1"/>
  <c r="T226" i="3" s="1"/>
  <c r="U225" i="3"/>
  <c r="Q225" i="3"/>
  <c r="R225" i="3" s="1"/>
  <c r="S225" i="3" s="1"/>
  <c r="T225" i="3" s="1"/>
  <c r="U224" i="3"/>
  <c r="Q224" i="3"/>
  <c r="R224" i="3" s="1"/>
  <c r="S224" i="3" s="1"/>
  <c r="T224" i="3" s="1"/>
  <c r="U223" i="3"/>
  <c r="Q223" i="3"/>
  <c r="R223" i="3" s="1"/>
  <c r="S223" i="3" s="1"/>
  <c r="T223" i="3" s="1"/>
  <c r="U222" i="3"/>
  <c r="Q222" i="3"/>
  <c r="R222" i="3" s="1"/>
  <c r="S222" i="3" s="1"/>
  <c r="T222" i="3" s="1"/>
  <c r="U221" i="3"/>
  <c r="Q221" i="3"/>
  <c r="R221" i="3" s="1"/>
  <c r="S221" i="3" s="1"/>
  <c r="T221" i="3" s="1"/>
  <c r="U220" i="3"/>
  <c r="Q220" i="3"/>
  <c r="R220" i="3" s="1"/>
  <c r="S220" i="3" s="1"/>
  <c r="T220" i="3" s="1"/>
  <c r="U219" i="3"/>
  <c r="Q219" i="3"/>
  <c r="R219" i="3" s="1"/>
  <c r="S219" i="3" s="1"/>
  <c r="T219" i="3" s="1"/>
  <c r="U218" i="3"/>
  <c r="Q218" i="3"/>
  <c r="R218" i="3" s="1"/>
  <c r="S218" i="3" s="1"/>
  <c r="T218" i="3" s="1"/>
  <c r="U217" i="3"/>
  <c r="Q217" i="3"/>
  <c r="R217" i="3" s="1"/>
  <c r="S217" i="3" s="1"/>
  <c r="T217" i="3" s="1"/>
  <c r="U216" i="3"/>
  <c r="Q216" i="3"/>
  <c r="R216" i="3" s="1"/>
  <c r="S216" i="3" s="1"/>
  <c r="T216" i="3" s="1"/>
  <c r="U215" i="3"/>
  <c r="Q215" i="3"/>
  <c r="R215" i="3" s="1"/>
  <c r="S215" i="3" s="1"/>
  <c r="T215" i="3" s="1"/>
  <c r="U214" i="3"/>
  <c r="Q214" i="3"/>
  <c r="R214" i="3" s="1"/>
  <c r="S214" i="3" s="1"/>
  <c r="T214" i="3" s="1"/>
  <c r="U213" i="3"/>
  <c r="Q213" i="3"/>
  <c r="R213" i="3" s="1"/>
  <c r="S213" i="3" s="1"/>
  <c r="T213" i="3" s="1"/>
  <c r="U212" i="3"/>
  <c r="Q212" i="3"/>
  <c r="R212" i="3" s="1"/>
  <c r="S212" i="3" s="1"/>
  <c r="T212" i="3" s="1"/>
  <c r="U211" i="3"/>
  <c r="Q211" i="3"/>
  <c r="R211" i="3" s="1"/>
  <c r="S211" i="3" s="1"/>
  <c r="T211" i="3" s="1"/>
  <c r="U210" i="3"/>
  <c r="Q210" i="3"/>
  <c r="R210" i="3" s="1"/>
  <c r="S210" i="3" s="1"/>
  <c r="T210" i="3" s="1"/>
  <c r="U209" i="3"/>
  <c r="Q209" i="3"/>
  <c r="R209" i="3" s="1"/>
  <c r="S209" i="3" s="1"/>
  <c r="T209" i="3" s="1"/>
  <c r="U208" i="3"/>
  <c r="Q208" i="3"/>
  <c r="R208" i="3" s="1"/>
  <c r="S208" i="3" s="1"/>
  <c r="T208" i="3" s="1"/>
  <c r="U207" i="3"/>
  <c r="Q207" i="3"/>
  <c r="R207" i="3" s="1"/>
  <c r="S207" i="3" s="1"/>
  <c r="T207" i="3" s="1"/>
  <c r="U206" i="3"/>
  <c r="Q206" i="3"/>
  <c r="R206" i="3" s="1"/>
  <c r="S206" i="3" s="1"/>
  <c r="T206" i="3" s="1"/>
  <c r="U205" i="3"/>
  <c r="Q205" i="3"/>
  <c r="R205" i="3" s="1"/>
  <c r="S205" i="3" s="1"/>
  <c r="T205" i="3" s="1"/>
  <c r="U204" i="3"/>
  <c r="Q204" i="3"/>
  <c r="R204" i="3" s="1"/>
  <c r="S204" i="3" s="1"/>
  <c r="T204" i="3" s="1"/>
  <c r="U203" i="3"/>
  <c r="Q203" i="3"/>
  <c r="R203" i="3" s="1"/>
  <c r="S203" i="3" s="1"/>
  <c r="T203" i="3" s="1"/>
  <c r="U202" i="3"/>
  <c r="Q202" i="3"/>
  <c r="R202" i="3" s="1"/>
  <c r="S202" i="3" s="1"/>
  <c r="T202" i="3" s="1"/>
  <c r="U201" i="3"/>
  <c r="Q201" i="3"/>
  <c r="R201" i="3" s="1"/>
  <c r="S201" i="3" s="1"/>
  <c r="T201" i="3" s="1"/>
  <c r="U200" i="3"/>
  <c r="Q200" i="3"/>
  <c r="R200" i="3" s="1"/>
  <c r="S200" i="3" s="1"/>
  <c r="T200" i="3" s="1"/>
  <c r="U199" i="3"/>
  <c r="Q199" i="3"/>
  <c r="R199" i="3" s="1"/>
  <c r="S199" i="3" s="1"/>
  <c r="T199" i="3" s="1"/>
  <c r="U198" i="3"/>
  <c r="Q198" i="3"/>
  <c r="R198" i="3" s="1"/>
  <c r="S198" i="3" s="1"/>
  <c r="T198" i="3" s="1"/>
  <c r="U197" i="3"/>
  <c r="Q197" i="3"/>
  <c r="R197" i="3" s="1"/>
  <c r="S197" i="3" s="1"/>
  <c r="T197" i="3" s="1"/>
  <c r="U196" i="3"/>
  <c r="Q196" i="3"/>
  <c r="R196" i="3" s="1"/>
  <c r="S196" i="3" s="1"/>
  <c r="T196" i="3" s="1"/>
  <c r="U195" i="3"/>
  <c r="Q195" i="3"/>
  <c r="R195" i="3" s="1"/>
  <c r="S195" i="3" s="1"/>
  <c r="T195" i="3" s="1"/>
  <c r="U194" i="3"/>
  <c r="Q194" i="3"/>
  <c r="R194" i="3" s="1"/>
  <c r="S194" i="3" s="1"/>
  <c r="T194" i="3" s="1"/>
  <c r="U193" i="3"/>
  <c r="Q193" i="3"/>
  <c r="R193" i="3" s="1"/>
  <c r="S193" i="3" s="1"/>
  <c r="T193" i="3" s="1"/>
  <c r="U192" i="3"/>
  <c r="Q192" i="3"/>
  <c r="R192" i="3" s="1"/>
  <c r="S192" i="3" s="1"/>
  <c r="T192" i="3" s="1"/>
  <c r="U191" i="3"/>
  <c r="Q191" i="3"/>
  <c r="R191" i="3" s="1"/>
  <c r="S191" i="3" s="1"/>
  <c r="T191" i="3" s="1"/>
  <c r="U190" i="3"/>
  <c r="Q190" i="3"/>
  <c r="R190" i="3" s="1"/>
  <c r="S190" i="3" s="1"/>
  <c r="T190" i="3" s="1"/>
  <c r="U189" i="3"/>
  <c r="Q189" i="3"/>
  <c r="R189" i="3" s="1"/>
  <c r="S189" i="3" s="1"/>
  <c r="T189" i="3" s="1"/>
  <c r="U188" i="3"/>
  <c r="Q188" i="3"/>
  <c r="R188" i="3" s="1"/>
  <c r="S188" i="3" s="1"/>
  <c r="T188" i="3" s="1"/>
  <c r="U187" i="3"/>
  <c r="Q187" i="3"/>
  <c r="R187" i="3" s="1"/>
  <c r="S187" i="3" s="1"/>
  <c r="T187" i="3" s="1"/>
  <c r="U186" i="3"/>
  <c r="Q186" i="3"/>
  <c r="R186" i="3" s="1"/>
  <c r="S186" i="3" s="1"/>
  <c r="T186" i="3" s="1"/>
  <c r="U185" i="3"/>
  <c r="Q185" i="3"/>
  <c r="R185" i="3" s="1"/>
  <c r="S185" i="3" s="1"/>
  <c r="T185" i="3" s="1"/>
  <c r="U184" i="3"/>
  <c r="Q184" i="3"/>
  <c r="R184" i="3" s="1"/>
  <c r="S184" i="3" s="1"/>
  <c r="T184" i="3" s="1"/>
  <c r="U183" i="3"/>
  <c r="Q183" i="3"/>
  <c r="R183" i="3" s="1"/>
  <c r="S183" i="3" s="1"/>
  <c r="T183" i="3" s="1"/>
  <c r="U182" i="3"/>
  <c r="Q182" i="3"/>
  <c r="R182" i="3" s="1"/>
  <c r="S182" i="3" s="1"/>
  <c r="T182" i="3" s="1"/>
  <c r="U181" i="3"/>
  <c r="Q181" i="3"/>
  <c r="R181" i="3" s="1"/>
  <c r="S181" i="3" s="1"/>
  <c r="T181" i="3" s="1"/>
  <c r="U180" i="3"/>
  <c r="Q180" i="3"/>
  <c r="R180" i="3" s="1"/>
  <c r="S180" i="3" s="1"/>
  <c r="T180" i="3" s="1"/>
  <c r="U179" i="3"/>
  <c r="Q179" i="3"/>
  <c r="R179" i="3" s="1"/>
  <c r="S179" i="3" s="1"/>
  <c r="T179" i="3" s="1"/>
  <c r="U178" i="3"/>
  <c r="Q178" i="3"/>
  <c r="R178" i="3" s="1"/>
  <c r="S178" i="3" s="1"/>
  <c r="T178" i="3" s="1"/>
  <c r="U177" i="3"/>
  <c r="Q177" i="3"/>
  <c r="R177" i="3" s="1"/>
  <c r="S177" i="3" s="1"/>
  <c r="T177" i="3" s="1"/>
  <c r="U176" i="3"/>
  <c r="Q176" i="3"/>
  <c r="R176" i="3" s="1"/>
  <c r="S176" i="3" s="1"/>
  <c r="T176" i="3" s="1"/>
  <c r="U175" i="3"/>
  <c r="Q175" i="3"/>
  <c r="R175" i="3" s="1"/>
  <c r="S175" i="3" s="1"/>
  <c r="T175" i="3" s="1"/>
  <c r="U174" i="3"/>
  <c r="Q174" i="3"/>
  <c r="R174" i="3" s="1"/>
  <c r="S174" i="3" s="1"/>
  <c r="T174" i="3" s="1"/>
  <c r="U173" i="3"/>
  <c r="Q173" i="3"/>
  <c r="R173" i="3" s="1"/>
  <c r="S173" i="3" s="1"/>
  <c r="T173" i="3" s="1"/>
  <c r="U172" i="3"/>
  <c r="Q172" i="3"/>
  <c r="R172" i="3" s="1"/>
  <c r="S172" i="3" s="1"/>
  <c r="T172" i="3" s="1"/>
  <c r="U171" i="3"/>
  <c r="Q171" i="3"/>
  <c r="R171" i="3" s="1"/>
  <c r="S171" i="3" s="1"/>
  <c r="T171" i="3" s="1"/>
  <c r="U170" i="3"/>
  <c r="Q170" i="3"/>
  <c r="R170" i="3" s="1"/>
  <c r="S170" i="3" s="1"/>
  <c r="T170" i="3" s="1"/>
  <c r="U169" i="3"/>
  <c r="Q169" i="3"/>
  <c r="R169" i="3" s="1"/>
  <c r="S169" i="3" s="1"/>
  <c r="T169" i="3" s="1"/>
  <c r="U168" i="3"/>
  <c r="Q168" i="3"/>
  <c r="R168" i="3" s="1"/>
  <c r="S168" i="3" s="1"/>
  <c r="T168" i="3" s="1"/>
  <c r="U167" i="3"/>
  <c r="Q167" i="3"/>
  <c r="R167" i="3" s="1"/>
  <c r="S167" i="3" s="1"/>
  <c r="T167" i="3" s="1"/>
  <c r="U166" i="3"/>
  <c r="Q166" i="3"/>
  <c r="R166" i="3" s="1"/>
  <c r="S166" i="3" s="1"/>
  <c r="T166" i="3" s="1"/>
  <c r="U165" i="3"/>
  <c r="Q165" i="3"/>
  <c r="R165" i="3" s="1"/>
  <c r="S165" i="3" s="1"/>
  <c r="T165" i="3" s="1"/>
  <c r="U164" i="3"/>
  <c r="Q164" i="3"/>
  <c r="R164" i="3" s="1"/>
  <c r="S164" i="3" s="1"/>
  <c r="T164" i="3" s="1"/>
  <c r="U163" i="3"/>
  <c r="Q163" i="3"/>
  <c r="R163" i="3" s="1"/>
  <c r="S163" i="3" s="1"/>
  <c r="T163" i="3" s="1"/>
  <c r="U162" i="3"/>
  <c r="Q162" i="3"/>
  <c r="R162" i="3" s="1"/>
  <c r="S162" i="3" s="1"/>
  <c r="T162" i="3" s="1"/>
  <c r="U161" i="3"/>
  <c r="Q161" i="3"/>
  <c r="R161" i="3" s="1"/>
  <c r="S161" i="3" s="1"/>
  <c r="T161" i="3" s="1"/>
  <c r="U160" i="3"/>
  <c r="Q160" i="3"/>
  <c r="R160" i="3" s="1"/>
  <c r="S160" i="3" s="1"/>
  <c r="T160" i="3" s="1"/>
  <c r="U159" i="3"/>
  <c r="Q159" i="3"/>
  <c r="R159" i="3" s="1"/>
  <c r="S159" i="3" s="1"/>
  <c r="T159" i="3" s="1"/>
  <c r="U158" i="3"/>
  <c r="Q158" i="3"/>
  <c r="R158" i="3" s="1"/>
  <c r="S158" i="3" s="1"/>
  <c r="T158" i="3" s="1"/>
  <c r="U157" i="3"/>
  <c r="Q157" i="3"/>
  <c r="R157" i="3" s="1"/>
  <c r="S157" i="3" s="1"/>
  <c r="T157" i="3" s="1"/>
  <c r="U156" i="3"/>
  <c r="Q156" i="3"/>
  <c r="R156" i="3" s="1"/>
  <c r="S156" i="3" s="1"/>
  <c r="T156" i="3" s="1"/>
  <c r="U155" i="3"/>
  <c r="Q155" i="3"/>
  <c r="R155" i="3" s="1"/>
  <c r="S155" i="3" s="1"/>
  <c r="T155" i="3" s="1"/>
  <c r="U154" i="3"/>
  <c r="Q154" i="3"/>
  <c r="R154" i="3" s="1"/>
  <c r="S154" i="3" s="1"/>
  <c r="T154" i="3" s="1"/>
  <c r="U153" i="3"/>
  <c r="Q153" i="3"/>
  <c r="R153" i="3" s="1"/>
  <c r="S153" i="3" s="1"/>
  <c r="T153" i="3" s="1"/>
  <c r="U152" i="3"/>
  <c r="Q152" i="3"/>
  <c r="R152" i="3" s="1"/>
  <c r="S152" i="3" s="1"/>
  <c r="T152" i="3" s="1"/>
  <c r="U151" i="3"/>
  <c r="Q151" i="3"/>
  <c r="R151" i="3" s="1"/>
  <c r="S151" i="3" s="1"/>
  <c r="T151" i="3" s="1"/>
  <c r="U150" i="3"/>
  <c r="Q150" i="3"/>
  <c r="R150" i="3" s="1"/>
  <c r="S150" i="3" s="1"/>
  <c r="T150" i="3" s="1"/>
  <c r="U149" i="3"/>
  <c r="Q149" i="3"/>
  <c r="R149" i="3" s="1"/>
  <c r="S149" i="3" s="1"/>
  <c r="T149" i="3" s="1"/>
  <c r="U148" i="3"/>
  <c r="Q148" i="3"/>
  <c r="R148" i="3" s="1"/>
  <c r="S148" i="3" s="1"/>
  <c r="T148" i="3" s="1"/>
  <c r="U147" i="3"/>
  <c r="Q147" i="3"/>
  <c r="R147" i="3" s="1"/>
  <c r="S147" i="3" s="1"/>
  <c r="T147" i="3" s="1"/>
  <c r="U146" i="3"/>
  <c r="Q146" i="3"/>
  <c r="R146" i="3" s="1"/>
  <c r="S146" i="3" s="1"/>
  <c r="T146" i="3" s="1"/>
  <c r="U145" i="3"/>
  <c r="Q145" i="3"/>
  <c r="R145" i="3" s="1"/>
  <c r="S145" i="3" s="1"/>
  <c r="T145" i="3" s="1"/>
  <c r="U144" i="3"/>
  <c r="Q144" i="3"/>
  <c r="R144" i="3" s="1"/>
  <c r="S144" i="3" s="1"/>
  <c r="T144" i="3" s="1"/>
  <c r="U143" i="3"/>
  <c r="Q143" i="3"/>
  <c r="R143" i="3" s="1"/>
  <c r="S143" i="3" s="1"/>
  <c r="T143" i="3" s="1"/>
  <c r="U142" i="3"/>
  <c r="Q142" i="3"/>
  <c r="R142" i="3" s="1"/>
  <c r="S142" i="3" s="1"/>
  <c r="T142" i="3" s="1"/>
  <c r="U141" i="3"/>
  <c r="Q141" i="3"/>
  <c r="R141" i="3" s="1"/>
  <c r="S141" i="3" s="1"/>
  <c r="T141" i="3" s="1"/>
  <c r="U140" i="3"/>
  <c r="Q140" i="3"/>
  <c r="R140" i="3" s="1"/>
  <c r="S140" i="3" s="1"/>
  <c r="T140" i="3" s="1"/>
  <c r="U139" i="3"/>
  <c r="Q139" i="3"/>
  <c r="R139" i="3" s="1"/>
  <c r="S139" i="3" s="1"/>
  <c r="T139" i="3" s="1"/>
  <c r="U138" i="3"/>
  <c r="Q138" i="3"/>
  <c r="R138" i="3" s="1"/>
  <c r="S138" i="3" s="1"/>
  <c r="T138" i="3" s="1"/>
  <c r="U137" i="3"/>
  <c r="Q137" i="3"/>
  <c r="R137" i="3" s="1"/>
  <c r="S137" i="3" s="1"/>
  <c r="T137" i="3" s="1"/>
  <c r="U136" i="3"/>
  <c r="Q136" i="3"/>
  <c r="R136" i="3" s="1"/>
  <c r="S136" i="3" s="1"/>
  <c r="T136" i="3" s="1"/>
  <c r="U135" i="3"/>
  <c r="Q135" i="3"/>
  <c r="R135" i="3" s="1"/>
  <c r="S135" i="3" s="1"/>
  <c r="T135" i="3" s="1"/>
  <c r="U134" i="3"/>
  <c r="Q134" i="3"/>
  <c r="R134" i="3" s="1"/>
  <c r="S134" i="3" s="1"/>
  <c r="T134" i="3" s="1"/>
  <c r="U133" i="3"/>
  <c r="Q133" i="3"/>
  <c r="R133" i="3" s="1"/>
  <c r="S133" i="3" s="1"/>
  <c r="T133" i="3" s="1"/>
  <c r="U132" i="3"/>
  <c r="Q132" i="3"/>
  <c r="R132" i="3" s="1"/>
  <c r="S132" i="3" s="1"/>
  <c r="T132" i="3" s="1"/>
  <c r="U131" i="3"/>
  <c r="Q131" i="3"/>
  <c r="R131" i="3" s="1"/>
  <c r="S131" i="3" s="1"/>
  <c r="T131" i="3" s="1"/>
  <c r="U130" i="3"/>
  <c r="Q130" i="3"/>
  <c r="R130" i="3" s="1"/>
  <c r="S130" i="3" s="1"/>
  <c r="T130" i="3" s="1"/>
  <c r="U129" i="3"/>
  <c r="Q129" i="3"/>
  <c r="R129" i="3" s="1"/>
  <c r="S129" i="3" s="1"/>
  <c r="T129" i="3" s="1"/>
  <c r="U128" i="3"/>
  <c r="Q128" i="3"/>
  <c r="R128" i="3" s="1"/>
  <c r="S128" i="3" s="1"/>
  <c r="T128" i="3" s="1"/>
  <c r="U127" i="3"/>
  <c r="Q127" i="3"/>
  <c r="R127" i="3" s="1"/>
  <c r="S127" i="3" s="1"/>
  <c r="T127" i="3" s="1"/>
  <c r="U126" i="3"/>
  <c r="Q126" i="3"/>
  <c r="R126" i="3" s="1"/>
  <c r="S126" i="3" s="1"/>
  <c r="T126" i="3" s="1"/>
  <c r="U125" i="3"/>
  <c r="Q125" i="3"/>
  <c r="R125" i="3" s="1"/>
  <c r="S125" i="3" s="1"/>
  <c r="T125" i="3" s="1"/>
  <c r="U124" i="3"/>
  <c r="Q124" i="3"/>
  <c r="R124" i="3" s="1"/>
  <c r="S124" i="3" s="1"/>
  <c r="T124" i="3" s="1"/>
  <c r="U123" i="3"/>
  <c r="Q123" i="3"/>
  <c r="R123" i="3" s="1"/>
  <c r="S123" i="3" s="1"/>
  <c r="T123" i="3" s="1"/>
  <c r="U122" i="3"/>
  <c r="Q122" i="3"/>
  <c r="R122" i="3" s="1"/>
  <c r="S122" i="3" s="1"/>
  <c r="T122" i="3" s="1"/>
  <c r="U121" i="3"/>
  <c r="Q121" i="3"/>
  <c r="R121" i="3" s="1"/>
  <c r="S121" i="3" s="1"/>
  <c r="T121" i="3" s="1"/>
  <c r="U120" i="3"/>
  <c r="Q120" i="3"/>
  <c r="R120" i="3" s="1"/>
  <c r="S120" i="3" s="1"/>
  <c r="T120" i="3" s="1"/>
  <c r="U119" i="3"/>
  <c r="Q119" i="3"/>
  <c r="R119" i="3" s="1"/>
  <c r="S119" i="3" s="1"/>
  <c r="T119" i="3" s="1"/>
  <c r="U118" i="3"/>
  <c r="Q118" i="3"/>
  <c r="R118" i="3" s="1"/>
  <c r="S118" i="3" s="1"/>
  <c r="T118" i="3" s="1"/>
  <c r="U117" i="3"/>
  <c r="Q117" i="3"/>
  <c r="R117" i="3" s="1"/>
  <c r="S117" i="3" s="1"/>
  <c r="T117" i="3" s="1"/>
  <c r="U116" i="3"/>
  <c r="Q116" i="3"/>
  <c r="R116" i="3" s="1"/>
  <c r="S116" i="3" s="1"/>
  <c r="T116" i="3" s="1"/>
  <c r="U115" i="3"/>
  <c r="Q115" i="3"/>
  <c r="R115" i="3" s="1"/>
  <c r="S115" i="3" s="1"/>
  <c r="T115" i="3" s="1"/>
  <c r="U114" i="3"/>
  <c r="Q114" i="3"/>
  <c r="R114" i="3" s="1"/>
  <c r="S114" i="3" s="1"/>
  <c r="T114" i="3" s="1"/>
  <c r="U113" i="3"/>
  <c r="Q113" i="3"/>
  <c r="R113" i="3" s="1"/>
  <c r="S113" i="3" s="1"/>
  <c r="T113" i="3" s="1"/>
  <c r="U112" i="3"/>
  <c r="Q112" i="3"/>
  <c r="R112" i="3" s="1"/>
  <c r="S112" i="3" s="1"/>
  <c r="T112" i="3" s="1"/>
  <c r="U111" i="3"/>
  <c r="Q111" i="3"/>
  <c r="R111" i="3" s="1"/>
  <c r="S111" i="3" s="1"/>
  <c r="T111" i="3" s="1"/>
  <c r="U110" i="3"/>
  <c r="Q110" i="3"/>
  <c r="R110" i="3" s="1"/>
  <c r="S110" i="3" s="1"/>
  <c r="T110" i="3" s="1"/>
  <c r="U109" i="3"/>
  <c r="Q109" i="3"/>
  <c r="R109" i="3" s="1"/>
  <c r="S109" i="3" s="1"/>
  <c r="T109" i="3" s="1"/>
  <c r="U108" i="3"/>
  <c r="Q108" i="3"/>
  <c r="R108" i="3" s="1"/>
  <c r="S108" i="3" s="1"/>
  <c r="T108" i="3" s="1"/>
  <c r="U107" i="3"/>
  <c r="Q107" i="3"/>
  <c r="R107" i="3" s="1"/>
  <c r="S107" i="3" s="1"/>
  <c r="T107" i="3" s="1"/>
  <c r="U106" i="3"/>
  <c r="Q106" i="3"/>
  <c r="R106" i="3" s="1"/>
  <c r="S106" i="3" s="1"/>
  <c r="T106" i="3" s="1"/>
  <c r="U105" i="3"/>
  <c r="Q105" i="3"/>
  <c r="R105" i="3" s="1"/>
  <c r="S105" i="3" s="1"/>
  <c r="T105" i="3" s="1"/>
  <c r="U104" i="3"/>
  <c r="Q104" i="3"/>
  <c r="R104" i="3" s="1"/>
  <c r="S104" i="3" s="1"/>
  <c r="T104" i="3" s="1"/>
  <c r="U103" i="3"/>
  <c r="Q103" i="3"/>
  <c r="R103" i="3" s="1"/>
  <c r="S103" i="3" s="1"/>
  <c r="T103" i="3" s="1"/>
  <c r="U102" i="3"/>
  <c r="Q102" i="3"/>
  <c r="R102" i="3" s="1"/>
  <c r="S102" i="3" s="1"/>
  <c r="T102" i="3" s="1"/>
  <c r="U101" i="3"/>
  <c r="Q101" i="3"/>
  <c r="R101" i="3" s="1"/>
  <c r="S101" i="3" s="1"/>
  <c r="T101" i="3" s="1"/>
  <c r="U100" i="3"/>
  <c r="Q100" i="3"/>
  <c r="R100" i="3" s="1"/>
  <c r="S100" i="3" s="1"/>
  <c r="T100" i="3" s="1"/>
  <c r="U99" i="3"/>
  <c r="Q99" i="3"/>
  <c r="R99" i="3" s="1"/>
  <c r="S99" i="3" s="1"/>
  <c r="T99" i="3" s="1"/>
  <c r="U98" i="3"/>
  <c r="Q98" i="3"/>
  <c r="R98" i="3" s="1"/>
  <c r="S98" i="3" s="1"/>
  <c r="T98" i="3" s="1"/>
  <c r="U97" i="3"/>
  <c r="Q97" i="3"/>
  <c r="R97" i="3" s="1"/>
  <c r="S97" i="3" s="1"/>
  <c r="T97" i="3" s="1"/>
  <c r="U96" i="3"/>
  <c r="Q96" i="3"/>
  <c r="R96" i="3" s="1"/>
  <c r="S96" i="3" s="1"/>
  <c r="T96" i="3" s="1"/>
  <c r="U95" i="3"/>
  <c r="Q95" i="3"/>
  <c r="R95" i="3" s="1"/>
  <c r="S95" i="3" s="1"/>
  <c r="T95" i="3" s="1"/>
  <c r="U94" i="3"/>
  <c r="Q94" i="3"/>
  <c r="R94" i="3" s="1"/>
  <c r="S94" i="3" s="1"/>
  <c r="T94" i="3" s="1"/>
  <c r="U93" i="3"/>
  <c r="Q93" i="3"/>
  <c r="R93" i="3" s="1"/>
  <c r="S93" i="3" s="1"/>
  <c r="T93" i="3" s="1"/>
  <c r="U92" i="3"/>
  <c r="Q92" i="3"/>
  <c r="R92" i="3" s="1"/>
  <c r="S92" i="3" s="1"/>
  <c r="T92" i="3" s="1"/>
  <c r="U91" i="3"/>
  <c r="Q91" i="3"/>
  <c r="R91" i="3" s="1"/>
  <c r="S91" i="3" s="1"/>
  <c r="T91" i="3" s="1"/>
  <c r="U90" i="3"/>
  <c r="Q90" i="3"/>
  <c r="R90" i="3" s="1"/>
  <c r="S90" i="3" s="1"/>
  <c r="T90" i="3" s="1"/>
  <c r="U89" i="3"/>
  <c r="Q89" i="3"/>
  <c r="R89" i="3" s="1"/>
  <c r="S89" i="3" s="1"/>
  <c r="T89" i="3" s="1"/>
  <c r="U88" i="3"/>
  <c r="Q88" i="3"/>
  <c r="R88" i="3" s="1"/>
  <c r="S88" i="3" s="1"/>
  <c r="T88" i="3" s="1"/>
  <c r="U87" i="3"/>
  <c r="Q87" i="3"/>
  <c r="R87" i="3" s="1"/>
  <c r="S87" i="3" s="1"/>
  <c r="T87" i="3" s="1"/>
  <c r="U86" i="3"/>
  <c r="Q86" i="3"/>
  <c r="R86" i="3" s="1"/>
  <c r="S86" i="3" s="1"/>
  <c r="T86" i="3" s="1"/>
  <c r="U85" i="3"/>
  <c r="Q85" i="3"/>
  <c r="R85" i="3" s="1"/>
  <c r="S85" i="3" s="1"/>
  <c r="T85" i="3" s="1"/>
  <c r="U84" i="3"/>
  <c r="Q84" i="3"/>
  <c r="R84" i="3" s="1"/>
  <c r="S84" i="3" s="1"/>
  <c r="T84" i="3" s="1"/>
  <c r="U83" i="3"/>
  <c r="Q83" i="3"/>
  <c r="R83" i="3" s="1"/>
  <c r="S83" i="3" s="1"/>
  <c r="T83" i="3" s="1"/>
  <c r="U82" i="3"/>
  <c r="Q82" i="3"/>
  <c r="R82" i="3" s="1"/>
  <c r="S82" i="3" s="1"/>
  <c r="T82" i="3" s="1"/>
  <c r="U81" i="3"/>
  <c r="Q81" i="3"/>
  <c r="R81" i="3" s="1"/>
  <c r="S81" i="3" s="1"/>
  <c r="T81" i="3" s="1"/>
  <c r="U80" i="3"/>
  <c r="Q80" i="3"/>
  <c r="R80" i="3" s="1"/>
  <c r="S80" i="3" s="1"/>
  <c r="T80" i="3" s="1"/>
  <c r="U79" i="3"/>
  <c r="Q79" i="3"/>
  <c r="R79" i="3" s="1"/>
  <c r="S79" i="3" s="1"/>
  <c r="T79" i="3" s="1"/>
  <c r="U78" i="3"/>
  <c r="Q78" i="3"/>
  <c r="R78" i="3" s="1"/>
  <c r="S78" i="3" s="1"/>
  <c r="T78" i="3" s="1"/>
  <c r="U77" i="3"/>
  <c r="Q77" i="3"/>
  <c r="R77" i="3" s="1"/>
  <c r="S77" i="3" s="1"/>
  <c r="T77" i="3" s="1"/>
  <c r="U76" i="3"/>
  <c r="Q76" i="3"/>
  <c r="R76" i="3" s="1"/>
  <c r="S76" i="3" s="1"/>
  <c r="T76" i="3" s="1"/>
  <c r="U75" i="3"/>
  <c r="Q75" i="3"/>
  <c r="R75" i="3" s="1"/>
  <c r="S75" i="3" s="1"/>
  <c r="T75" i="3" s="1"/>
  <c r="U74" i="3"/>
  <c r="Q74" i="3"/>
  <c r="R74" i="3" s="1"/>
  <c r="S74" i="3" s="1"/>
  <c r="T74" i="3" s="1"/>
  <c r="U73" i="3"/>
  <c r="Q73" i="3"/>
  <c r="R73" i="3" s="1"/>
  <c r="S73" i="3" s="1"/>
  <c r="T73" i="3" s="1"/>
  <c r="U72" i="3"/>
  <c r="Q72" i="3"/>
  <c r="R72" i="3" s="1"/>
  <c r="S72" i="3" s="1"/>
  <c r="T72" i="3" s="1"/>
  <c r="U71" i="3"/>
  <c r="Q71" i="3"/>
  <c r="R71" i="3" s="1"/>
  <c r="S71" i="3" s="1"/>
  <c r="T71" i="3" s="1"/>
  <c r="U70" i="3"/>
  <c r="Q70" i="3"/>
  <c r="R70" i="3" s="1"/>
  <c r="S70" i="3" s="1"/>
  <c r="T70" i="3" s="1"/>
  <c r="U69" i="3"/>
  <c r="Q69" i="3"/>
  <c r="R69" i="3" s="1"/>
  <c r="S69" i="3" s="1"/>
  <c r="T69" i="3" s="1"/>
  <c r="U68" i="3"/>
  <c r="Q68" i="3"/>
  <c r="R68" i="3" s="1"/>
  <c r="S68" i="3" s="1"/>
  <c r="T68" i="3" s="1"/>
  <c r="U67" i="3"/>
  <c r="Q67" i="3"/>
  <c r="R67" i="3" s="1"/>
  <c r="S67" i="3" s="1"/>
  <c r="T67" i="3" s="1"/>
  <c r="U66" i="3"/>
  <c r="Q66" i="3"/>
  <c r="R66" i="3" s="1"/>
  <c r="S66" i="3" s="1"/>
  <c r="T66" i="3" s="1"/>
  <c r="U65" i="3"/>
  <c r="Q65" i="3"/>
  <c r="R65" i="3" s="1"/>
  <c r="S65" i="3" s="1"/>
  <c r="T65" i="3" s="1"/>
  <c r="U64" i="3"/>
  <c r="Q64" i="3"/>
  <c r="R64" i="3" s="1"/>
  <c r="S64" i="3" s="1"/>
  <c r="T64" i="3" s="1"/>
  <c r="U63" i="3"/>
  <c r="Q63" i="3"/>
  <c r="R63" i="3" s="1"/>
  <c r="S63" i="3" s="1"/>
  <c r="T63" i="3" s="1"/>
  <c r="U62" i="3"/>
  <c r="Q62" i="3"/>
  <c r="R62" i="3" s="1"/>
  <c r="S62" i="3" s="1"/>
  <c r="T62" i="3" s="1"/>
  <c r="U61" i="3"/>
  <c r="Q61" i="3"/>
  <c r="R61" i="3" s="1"/>
  <c r="S61" i="3" s="1"/>
  <c r="T61" i="3" s="1"/>
  <c r="U60" i="3"/>
  <c r="Q60" i="3"/>
  <c r="R60" i="3" s="1"/>
  <c r="S60" i="3" s="1"/>
  <c r="T60" i="3" s="1"/>
  <c r="U59" i="3"/>
  <c r="Q59" i="3"/>
  <c r="R59" i="3" s="1"/>
  <c r="S59" i="3" s="1"/>
  <c r="T59" i="3" s="1"/>
  <c r="U58" i="3"/>
  <c r="Q58" i="3"/>
  <c r="R58" i="3" s="1"/>
  <c r="S58" i="3" s="1"/>
  <c r="T58" i="3" s="1"/>
  <c r="U57" i="3"/>
  <c r="Q57" i="3"/>
  <c r="R57" i="3" s="1"/>
  <c r="S57" i="3" s="1"/>
  <c r="T57" i="3" s="1"/>
  <c r="U56" i="3"/>
  <c r="Q56" i="3"/>
  <c r="R56" i="3" s="1"/>
  <c r="S56" i="3" s="1"/>
  <c r="T56" i="3" s="1"/>
  <c r="U55" i="3"/>
  <c r="Q55" i="3"/>
  <c r="R55" i="3" s="1"/>
  <c r="S55" i="3" s="1"/>
  <c r="T55" i="3" s="1"/>
  <c r="U54" i="3"/>
  <c r="Q54" i="3"/>
  <c r="R54" i="3" s="1"/>
  <c r="S54" i="3" s="1"/>
  <c r="T54" i="3" s="1"/>
  <c r="U53" i="3"/>
  <c r="Q53" i="3"/>
  <c r="R53" i="3" s="1"/>
  <c r="S53" i="3" s="1"/>
  <c r="T53" i="3" s="1"/>
  <c r="U52" i="3"/>
  <c r="Q52" i="3"/>
  <c r="R52" i="3" s="1"/>
  <c r="S52" i="3" s="1"/>
  <c r="T52" i="3" s="1"/>
  <c r="U51" i="3"/>
  <c r="Q51" i="3"/>
  <c r="R51" i="3" s="1"/>
  <c r="S51" i="3" s="1"/>
  <c r="T51" i="3" s="1"/>
  <c r="U50" i="3"/>
  <c r="Q50" i="3"/>
  <c r="R50" i="3" s="1"/>
  <c r="S50" i="3" s="1"/>
  <c r="T50" i="3" s="1"/>
  <c r="U49" i="3"/>
  <c r="Q49" i="3"/>
  <c r="R49" i="3" s="1"/>
  <c r="S49" i="3" s="1"/>
  <c r="T49" i="3" s="1"/>
  <c r="U48" i="3"/>
  <c r="Q48" i="3"/>
  <c r="R48" i="3" s="1"/>
  <c r="S48" i="3" s="1"/>
  <c r="T48" i="3" s="1"/>
  <c r="U47" i="3"/>
  <c r="Q47" i="3"/>
  <c r="R47" i="3" s="1"/>
  <c r="S47" i="3" s="1"/>
  <c r="T47" i="3" s="1"/>
  <c r="U46" i="3"/>
  <c r="Q46" i="3"/>
  <c r="R46" i="3" s="1"/>
  <c r="S46" i="3" s="1"/>
  <c r="T46" i="3" s="1"/>
  <c r="U45" i="3"/>
  <c r="Q45" i="3"/>
  <c r="R45" i="3" s="1"/>
  <c r="S45" i="3" s="1"/>
  <c r="T45" i="3" s="1"/>
  <c r="U44" i="3"/>
  <c r="Q44" i="3"/>
  <c r="R44" i="3" s="1"/>
  <c r="S44" i="3" s="1"/>
  <c r="T44" i="3" s="1"/>
  <c r="U43" i="3"/>
  <c r="Q43" i="3"/>
  <c r="R43" i="3" s="1"/>
  <c r="S43" i="3" s="1"/>
  <c r="T43" i="3" s="1"/>
  <c r="U42" i="3"/>
  <c r="Q42" i="3"/>
  <c r="R42" i="3" s="1"/>
  <c r="S42" i="3" s="1"/>
  <c r="T42" i="3" s="1"/>
  <c r="U41" i="3"/>
  <c r="Q41" i="3"/>
  <c r="R41" i="3" s="1"/>
  <c r="S41" i="3" s="1"/>
  <c r="T41" i="3" s="1"/>
  <c r="U40" i="3"/>
  <c r="Q40" i="3"/>
  <c r="R40" i="3" s="1"/>
  <c r="S40" i="3" s="1"/>
  <c r="T40" i="3" s="1"/>
  <c r="U39" i="3"/>
  <c r="Q39" i="3"/>
  <c r="R39" i="3" s="1"/>
  <c r="S39" i="3" s="1"/>
  <c r="T39" i="3" s="1"/>
  <c r="U38" i="3"/>
  <c r="Q38" i="3"/>
  <c r="R38" i="3" s="1"/>
  <c r="S38" i="3" s="1"/>
  <c r="T38" i="3" s="1"/>
  <c r="U37" i="3"/>
  <c r="Q37" i="3"/>
  <c r="R37" i="3" s="1"/>
  <c r="S37" i="3" s="1"/>
  <c r="T37" i="3" s="1"/>
  <c r="U36" i="3"/>
  <c r="Q36" i="3"/>
  <c r="R36" i="3" s="1"/>
  <c r="S36" i="3" s="1"/>
  <c r="T36" i="3" s="1"/>
  <c r="U35" i="3"/>
  <c r="Q35" i="3"/>
  <c r="R35" i="3" s="1"/>
  <c r="S35" i="3" s="1"/>
  <c r="T35" i="3" s="1"/>
  <c r="U34" i="3"/>
  <c r="Q34" i="3"/>
  <c r="R34" i="3" s="1"/>
  <c r="S34" i="3" s="1"/>
  <c r="T34" i="3" s="1"/>
  <c r="U33" i="3"/>
  <c r="Q33" i="3"/>
  <c r="R33" i="3" s="1"/>
  <c r="S33" i="3" s="1"/>
  <c r="T33" i="3" s="1"/>
  <c r="U32" i="3"/>
  <c r="Q32" i="3"/>
  <c r="R32" i="3" s="1"/>
  <c r="S32" i="3" s="1"/>
  <c r="T32" i="3" s="1"/>
  <c r="U31" i="3"/>
  <c r="Q31" i="3"/>
  <c r="R31" i="3" s="1"/>
  <c r="S31" i="3" s="1"/>
  <c r="T31" i="3" s="1"/>
  <c r="U30" i="3"/>
  <c r="Q30" i="3"/>
  <c r="R30" i="3" s="1"/>
  <c r="S30" i="3" s="1"/>
  <c r="T30" i="3" s="1"/>
  <c r="U29" i="3"/>
  <c r="Q29" i="3"/>
  <c r="R29" i="3" s="1"/>
  <c r="S29" i="3" s="1"/>
  <c r="T29" i="3" s="1"/>
  <c r="U28" i="3"/>
  <c r="Q28" i="3"/>
  <c r="R28" i="3" s="1"/>
  <c r="S28" i="3" s="1"/>
  <c r="T28" i="3" s="1"/>
  <c r="U27" i="3"/>
  <c r="Q27" i="3"/>
  <c r="R27" i="3" s="1"/>
  <c r="S27" i="3" s="1"/>
  <c r="T27" i="3" s="1"/>
  <c r="U26" i="3"/>
  <c r="Q26" i="3"/>
  <c r="R26" i="3" s="1"/>
  <c r="S26" i="3" s="1"/>
  <c r="T26" i="3" s="1"/>
  <c r="U25" i="3"/>
  <c r="Q25" i="3"/>
  <c r="R25" i="3" s="1"/>
  <c r="S25" i="3" s="1"/>
  <c r="T25" i="3" s="1"/>
  <c r="U24" i="3"/>
  <c r="Q24" i="3"/>
  <c r="R24" i="3" s="1"/>
  <c r="S24" i="3" s="1"/>
  <c r="T24" i="3" s="1"/>
  <c r="U23" i="3"/>
  <c r="Q23" i="3"/>
  <c r="R23" i="3" s="1"/>
  <c r="S23" i="3" s="1"/>
  <c r="T23" i="3" s="1"/>
  <c r="U22" i="3"/>
  <c r="Q22" i="3"/>
  <c r="R22" i="3" s="1"/>
  <c r="S22" i="3" s="1"/>
  <c r="T22" i="3" s="1"/>
  <c r="U21" i="3"/>
  <c r="Q21" i="3"/>
  <c r="R21" i="3" s="1"/>
  <c r="S21" i="3" s="1"/>
  <c r="T21" i="3" s="1"/>
  <c r="U20" i="3"/>
  <c r="Q20" i="3"/>
  <c r="R20" i="3" s="1"/>
  <c r="S20" i="3" s="1"/>
  <c r="T20" i="3" s="1"/>
  <c r="U19" i="3"/>
  <c r="Q19" i="3"/>
  <c r="R19" i="3" s="1"/>
  <c r="S19" i="3" s="1"/>
  <c r="T19" i="3" s="1"/>
  <c r="U18" i="3"/>
  <c r="Q18" i="3"/>
  <c r="R18" i="3" s="1"/>
  <c r="S18" i="3" s="1"/>
  <c r="T18" i="3" s="1"/>
  <c r="U17" i="3"/>
  <c r="Q17" i="3"/>
  <c r="R17" i="3" s="1"/>
  <c r="S17" i="3" s="1"/>
  <c r="T17" i="3" s="1"/>
  <c r="U16" i="3"/>
  <c r="Q16" i="3"/>
  <c r="R16" i="3" s="1"/>
  <c r="S16" i="3" s="1"/>
  <c r="T16" i="3" s="1"/>
  <c r="U15" i="3"/>
  <c r="Q15" i="3"/>
  <c r="R15" i="3" s="1"/>
  <c r="S15" i="3" s="1"/>
  <c r="T15" i="3" s="1"/>
  <c r="U14" i="3"/>
  <c r="Q14" i="3"/>
  <c r="R14" i="3" s="1"/>
  <c r="S14" i="3" s="1"/>
  <c r="T14" i="3" s="1"/>
  <c r="U13" i="3"/>
  <c r="Q13" i="3"/>
  <c r="R13" i="3" s="1"/>
  <c r="S13" i="3" s="1"/>
  <c r="T13" i="3" s="1"/>
  <c r="U12" i="3"/>
  <c r="Q12" i="3"/>
  <c r="R12" i="3" s="1"/>
  <c r="S12" i="3" s="1"/>
  <c r="T12" i="3" s="1"/>
  <c r="U11" i="3"/>
  <c r="Q11" i="3"/>
  <c r="R11" i="3" s="1"/>
  <c r="S11" i="3" s="1"/>
  <c r="T11" i="3" s="1"/>
  <c r="U10" i="3"/>
  <c r="Q10" i="3"/>
  <c r="R10" i="3" s="1"/>
  <c r="S10" i="3" s="1"/>
  <c r="T10" i="3" s="1"/>
  <c r="U9" i="3"/>
  <c r="Q9" i="3"/>
  <c r="R9" i="3" s="1"/>
  <c r="S9" i="3" s="1"/>
  <c r="T9" i="3" s="1"/>
  <c r="U8" i="3"/>
  <c r="Q8" i="3"/>
  <c r="R8" i="3" s="1"/>
  <c r="S8" i="3" s="1"/>
  <c r="T8" i="3" s="1"/>
  <c r="U7" i="3"/>
  <c r="Q7" i="3"/>
  <c r="R7" i="3" s="1"/>
  <c r="S7" i="3" s="1"/>
  <c r="T7" i="3" s="1"/>
  <c r="U6" i="3"/>
  <c r="Q6" i="3"/>
  <c r="R6" i="3" s="1"/>
  <c r="S6" i="3" s="1"/>
  <c r="T6" i="3" s="1"/>
  <c r="U5" i="3"/>
  <c r="Q5" i="3"/>
  <c r="R5" i="3" s="1"/>
  <c r="S5" i="3" s="1"/>
  <c r="T5" i="3" s="1"/>
  <c r="U4" i="3"/>
  <c r="Q4" i="3"/>
  <c r="R4" i="3" s="1"/>
  <c r="S4" i="3" s="1"/>
  <c r="T4" i="3" s="1"/>
  <c r="U3" i="3"/>
  <c r="Q3" i="3"/>
  <c r="R3" i="3" s="1"/>
  <c r="S3" i="3" s="1"/>
  <c r="T3" i="3" s="1"/>
  <c r="U2" i="3"/>
  <c r="Q2" i="3"/>
  <c r="R2" i="3" s="1"/>
  <c r="S2" i="3" s="1"/>
  <c r="T2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Nirmal Durai</author>
  </authors>
  <commentList>
    <comment ref="G1" authorId="0" shapeId="0" xr:uid="{9ABCA115-3978-4E78-A0A0-99ECEE7476DA}">
      <text>
        <r>
          <rPr>
            <b/>
            <sz val="9"/>
            <color indexed="81"/>
            <rFont val="Tahoma"/>
            <charset val="1"/>
          </rPr>
          <t>NA are categorized under others.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Nirmal Durai</author>
  </authors>
  <commentList>
    <comment ref="G1" authorId="0" shapeId="0" xr:uid="{2A419CFD-380A-4B52-BDD1-C55735666800}">
      <text>
        <r>
          <rPr>
            <b/>
            <sz val="9"/>
            <color indexed="81"/>
            <rFont val="Tahoma"/>
            <charset val="1"/>
          </rPr>
          <t>NA are categorized under others.</t>
        </r>
      </text>
    </comment>
  </commentList>
</comments>
</file>

<file path=xl/sharedStrings.xml><?xml version="1.0" encoding="utf-8"?>
<sst xmlns="http://schemas.openxmlformats.org/spreadsheetml/2006/main" count="20877" uniqueCount="4566">
  <si>
    <t>first_name</t>
  </si>
  <si>
    <t>last_name</t>
  </si>
  <si>
    <t>gender</t>
  </si>
  <si>
    <t>past_3_years_bike_related_purchases</t>
  </si>
  <si>
    <t>DOB</t>
  </si>
  <si>
    <t>job_title</t>
  </si>
  <si>
    <t>job_industry_category</t>
  </si>
  <si>
    <t>wealth_segment</t>
  </si>
  <si>
    <t>deceased_indicator</t>
  </si>
  <si>
    <t>owns_car</t>
  </si>
  <si>
    <t>tenure</t>
  </si>
  <si>
    <t>Executive Secretary</t>
  </si>
  <si>
    <t>Health</t>
  </si>
  <si>
    <t>Mass Customer</t>
  </si>
  <si>
    <t>N</t>
  </si>
  <si>
    <t>Yes</t>
  </si>
  <si>
    <t>Male</t>
  </si>
  <si>
    <t>Administrative Officer</t>
  </si>
  <si>
    <t>Financial Services</t>
  </si>
  <si>
    <t>Recruiting Manager</t>
  </si>
  <si>
    <t>Property</t>
  </si>
  <si>
    <t>IT</t>
  </si>
  <si>
    <t>No</t>
  </si>
  <si>
    <t>Female</t>
  </si>
  <si>
    <t>Senior Editor</t>
  </si>
  <si>
    <t>Affluent Customer</t>
  </si>
  <si>
    <t>Retail</t>
  </si>
  <si>
    <t>High Net Worth</t>
  </si>
  <si>
    <t>Media Manager I</t>
  </si>
  <si>
    <t>Business Systems Development Analyst</t>
  </si>
  <si>
    <t>Argiculture</t>
  </si>
  <si>
    <t>Senior Quality Engineer</t>
  </si>
  <si>
    <t>Nuclear Power Engineer</t>
  </si>
  <si>
    <t>Manufacturing</t>
  </si>
  <si>
    <t>Developer I</t>
  </si>
  <si>
    <t>Account Executive</t>
  </si>
  <si>
    <t>Junior Executive</t>
  </si>
  <si>
    <t>Harlin</t>
  </si>
  <si>
    <t>Media Manager IV</t>
  </si>
  <si>
    <t>Sales Associate</t>
  </si>
  <si>
    <t>Professor</t>
  </si>
  <si>
    <t>Geological Engineer</t>
  </si>
  <si>
    <t>Project Manager</t>
  </si>
  <si>
    <t>Safety Technician I</t>
  </si>
  <si>
    <t>Research Assistant I</t>
  </si>
  <si>
    <t>Geoff</t>
  </si>
  <si>
    <t>Accounting Assistant III</t>
  </si>
  <si>
    <t>Editor</t>
  </si>
  <si>
    <t>Research Nurse</t>
  </si>
  <si>
    <t>Staff Accountant III</t>
  </si>
  <si>
    <t>Telecommunications</t>
  </si>
  <si>
    <t>Legal Assistant</t>
  </si>
  <si>
    <t>Hacon</t>
  </si>
  <si>
    <t>Product Engineer</t>
  </si>
  <si>
    <t>U</t>
  </si>
  <si>
    <t>Information Systems Manager</t>
  </si>
  <si>
    <t>VP Quality Control</t>
  </si>
  <si>
    <t>Laurie</t>
  </si>
  <si>
    <t>Social Worker</t>
  </si>
  <si>
    <t>Cordi</t>
  </si>
  <si>
    <t>Senior Cost Accountant</t>
  </si>
  <si>
    <t>Hunfredo</t>
  </si>
  <si>
    <t>Assistant Media Planner</t>
  </si>
  <si>
    <t>Entertainment</t>
  </si>
  <si>
    <t>Payment Adjustment Coordinator</t>
  </si>
  <si>
    <t>Food Chemist</t>
  </si>
  <si>
    <t>Accountant III</t>
  </si>
  <si>
    <t>Director of Sales</t>
  </si>
  <si>
    <t>Senior Financial Analyst</t>
  </si>
  <si>
    <t>Registered Nurse</t>
  </si>
  <si>
    <t>Nolly</t>
  </si>
  <si>
    <t>Computer Systems Analyst II</t>
  </si>
  <si>
    <t>Agnella</t>
  </si>
  <si>
    <t>Software Test Engineer II</t>
  </si>
  <si>
    <t>Paralegal</t>
  </si>
  <si>
    <t>VP Sales</t>
  </si>
  <si>
    <t>Chief Design Engineer</t>
  </si>
  <si>
    <t>Physical Therapy Assistant</t>
  </si>
  <si>
    <t>Nadiya</t>
  </si>
  <si>
    <t>Help Desk Operator</t>
  </si>
  <si>
    <t>Ebony</t>
  </si>
  <si>
    <t>Anselm</t>
  </si>
  <si>
    <t>Vernon</t>
  </si>
  <si>
    <t>Web Developer II</t>
  </si>
  <si>
    <t>Dahlia</t>
  </si>
  <si>
    <t>Research Associate</t>
  </si>
  <si>
    <t>Sammy</t>
  </si>
  <si>
    <t>Teacher</t>
  </si>
  <si>
    <t>VP Product Management</t>
  </si>
  <si>
    <t>Statistician II</t>
  </si>
  <si>
    <t>Automation Specialist IV</t>
  </si>
  <si>
    <t>Data Coordiator</t>
  </si>
  <si>
    <t>Gleda</t>
  </si>
  <si>
    <t>Software Test Engineer III</t>
  </si>
  <si>
    <t>Internal Auditor</t>
  </si>
  <si>
    <t>Analyst Programmer</t>
  </si>
  <si>
    <t>Occupational Therapist</t>
  </si>
  <si>
    <t>Speech Pathologist</t>
  </si>
  <si>
    <t>Quality Control Specialist</t>
  </si>
  <si>
    <t>Dylan</t>
  </si>
  <si>
    <t>Gordon</t>
  </si>
  <si>
    <t>Civil Engineer</t>
  </si>
  <si>
    <t>Software Engineer III</t>
  </si>
  <si>
    <t>Community Outreach Specialist</t>
  </si>
  <si>
    <t>Safety Technician IV</t>
  </si>
  <si>
    <t>Reggie</t>
  </si>
  <si>
    <t>VP Accounting</t>
  </si>
  <si>
    <t>General Manager</t>
  </si>
  <si>
    <t>Nurse Practicioner</t>
  </si>
  <si>
    <t>Automation Specialist II</t>
  </si>
  <si>
    <t>Maribeth</t>
  </si>
  <si>
    <t>Glyn</t>
  </si>
  <si>
    <t>Marketing Assistant</t>
  </si>
  <si>
    <t>Marketing Manager</t>
  </si>
  <si>
    <t>Staff Scientist</t>
  </si>
  <si>
    <t>Sunny</t>
  </si>
  <si>
    <t>Assistant Professor</t>
  </si>
  <si>
    <t>Budget/Accounting Analyst IV</t>
  </si>
  <si>
    <t>Associate Professor</t>
  </si>
  <si>
    <t>Sloan</t>
  </si>
  <si>
    <t>Pauncefort</t>
  </si>
  <si>
    <t>Graphic Designer</t>
  </si>
  <si>
    <t>Administrative Assistant II</t>
  </si>
  <si>
    <t>Cliff</t>
  </si>
  <si>
    <t>Compensation Analyst</t>
  </si>
  <si>
    <t>Systems Administrator III</t>
  </si>
  <si>
    <t>Weidar</t>
  </si>
  <si>
    <t>Financial Advisor</t>
  </si>
  <si>
    <t>Chemical Engineer</t>
  </si>
  <si>
    <t>Web Designer I</t>
  </si>
  <si>
    <t>McCulloch</t>
  </si>
  <si>
    <t>Mel</t>
  </si>
  <si>
    <t>Senior Developer</t>
  </si>
  <si>
    <t>Office Assistant II</t>
  </si>
  <si>
    <t>Recruiter</t>
  </si>
  <si>
    <t>Operator</t>
  </si>
  <si>
    <t>Programmer Analyst III</t>
  </si>
  <si>
    <t>Quality Engineer</t>
  </si>
  <si>
    <t>Environmental Tech</t>
  </si>
  <si>
    <t>Analog Circuit Design manager</t>
  </si>
  <si>
    <t>Cost Accountant</t>
  </si>
  <si>
    <t>Librarian</t>
  </si>
  <si>
    <t>Structural Analysis Engineer</t>
  </si>
  <si>
    <t>Jammal</t>
  </si>
  <si>
    <t>Pharmacist</t>
  </si>
  <si>
    <t>Assistant Manager</t>
  </si>
  <si>
    <t>Accountant I</t>
  </si>
  <si>
    <t>Geologist III</t>
  </si>
  <si>
    <t>Software Test Engineer I</t>
  </si>
  <si>
    <t>Structural Engineer</t>
  </si>
  <si>
    <t>Audry</t>
  </si>
  <si>
    <t>Safety Technician II</t>
  </si>
  <si>
    <t>Programmer Analyst II</t>
  </si>
  <si>
    <t>Verla</t>
  </si>
  <si>
    <t>Design Engineer</t>
  </si>
  <si>
    <t>Rolfe</t>
  </si>
  <si>
    <t>Statistician I</t>
  </si>
  <si>
    <t>VP Marketing</t>
  </si>
  <si>
    <t>Desktop Support Technician</t>
  </si>
  <si>
    <t>Actuary</t>
  </si>
  <si>
    <t>Markus</t>
  </si>
  <si>
    <t>Database Administrator III</t>
  </si>
  <si>
    <t>Electrical Engineer</t>
  </si>
  <si>
    <t>Tax Accountant</t>
  </si>
  <si>
    <t>Nev</t>
  </si>
  <si>
    <t>Clinical Specialist</t>
  </si>
  <si>
    <t>Ossie</t>
  </si>
  <si>
    <t>Database Administrator IV</t>
  </si>
  <si>
    <t>Systems Administrator II</t>
  </si>
  <si>
    <t>Art</t>
  </si>
  <si>
    <t>Leona</t>
  </si>
  <si>
    <t>Reginald</t>
  </si>
  <si>
    <t>Account Coordinator</t>
  </si>
  <si>
    <t>Programmer III</t>
  </si>
  <si>
    <t>Wells</t>
  </si>
  <si>
    <t>Quillan</t>
  </si>
  <si>
    <t>Nurse</t>
  </si>
  <si>
    <t>Technical Writer</t>
  </si>
  <si>
    <t>Staff Accountant II</t>
  </si>
  <si>
    <t>Marissa</t>
  </si>
  <si>
    <t>Dymick</t>
  </si>
  <si>
    <t>Cordie</t>
  </si>
  <si>
    <t>Dental Hygienist</t>
  </si>
  <si>
    <t>Sales Representative</t>
  </si>
  <si>
    <t>Budget/Accounting Analyst III</t>
  </si>
  <si>
    <t>Computer Systems Analyst IV</t>
  </si>
  <si>
    <t>Geologist I</t>
  </si>
  <si>
    <t>Financial Analyst</t>
  </si>
  <si>
    <t>Kiley</t>
  </si>
  <si>
    <t>Accounting Assistant II</t>
  </si>
  <si>
    <t>Senior Sales Associate</t>
  </si>
  <si>
    <t>Database Administrator II</t>
  </si>
  <si>
    <t>Engineer I</t>
  </si>
  <si>
    <t>Budget/Accounting Analyst I</t>
  </si>
  <si>
    <t>Developer IV</t>
  </si>
  <si>
    <t>Shane</t>
  </si>
  <si>
    <t>Database Administrator I</t>
  </si>
  <si>
    <t>Maurizia</t>
  </si>
  <si>
    <t>Jaimie</t>
  </si>
  <si>
    <t>Odlin</t>
  </si>
  <si>
    <t>Genni</t>
  </si>
  <si>
    <t>Environmental Specialist</t>
  </si>
  <si>
    <t>Computer Systems Analyst I</t>
  </si>
  <si>
    <t>Guenna</t>
  </si>
  <si>
    <t>Account Representative IV</t>
  </si>
  <si>
    <t>Groucock</t>
  </si>
  <si>
    <t>Debbi</t>
  </si>
  <si>
    <t>Iannuzzelli</t>
  </si>
  <si>
    <t>Statistician IV</t>
  </si>
  <si>
    <t>Human Resources Manager</t>
  </si>
  <si>
    <t>GIS Technical Architect</t>
  </si>
  <si>
    <t>Programmer IV</t>
  </si>
  <si>
    <t>Nicole</t>
  </si>
  <si>
    <t>Mavra</t>
  </si>
  <si>
    <t>Nichole</t>
  </si>
  <si>
    <t>Accounting Assistant IV</t>
  </si>
  <si>
    <t>Programmer II</t>
  </si>
  <si>
    <t>Favelle</t>
  </si>
  <si>
    <t>Moina</t>
  </si>
  <si>
    <t>Levy</t>
  </si>
  <si>
    <t>Peria</t>
  </si>
  <si>
    <t>Engineer III</t>
  </si>
  <si>
    <t>Halette</t>
  </si>
  <si>
    <t>Sinclair</t>
  </si>
  <si>
    <t>Rhona</t>
  </si>
  <si>
    <t>Chryste</t>
  </si>
  <si>
    <t>Denys</t>
  </si>
  <si>
    <t>Dory</t>
  </si>
  <si>
    <t>Software Consultant</t>
  </si>
  <si>
    <t>Biostatistician IV</t>
  </si>
  <si>
    <t>Himsworth</t>
  </si>
  <si>
    <t>Gale</t>
  </si>
  <si>
    <t>Done</t>
  </si>
  <si>
    <t>Amby</t>
  </si>
  <si>
    <t>Reinhard</t>
  </si>
  <si>
    <t>Raff</t>
  </si>
  <si>
    <t>Sheena</t>
  </si>
  <si>
    <t>Help Desk Technician</t>
  </si>
  <si>
    <t>Eugenie</t>
  </si>
  <si>
    <t>Automation Specialist I</t>
  </si>
  <si>
    <t>Melany</t>
  </si>
  <si>
    <t>Developer III</t>
  </si>
  <si>
    <t>Human Resources Assistant I</t>
  </si>
  <si>
    <t>Kippy</t>
  </si>
  <si>
    <t>O'Shirine</t>
  </si>
  <si>
    <t>Geologist IV</t>
  </si>
  <si>
    <t>Media Manager II</t>
  </si>
  <si>
    <t>Mason</t>
  </si>
  <si>
    <t>Statistician III</t>
  </si>
  <si>
    <t>Andrea</t>
  </si>
  <si>
    <t>Lucius</t>
  </si>
  <si>
    <t>Engineer II</t>
  </si>
  <si>
    <t>Vinny</t>
  </si>
  <si>
    <t>Health Coach II</t>
  </si>
  <si>
    <t>Developer II</t>
  </si>
  <si>
    <t>Craggy</t>
  </si>
  <si>
    <t>Hovie</t>
  </si>
  <si>
    <t>Sandor</t>
  </si>
  <si>
    <t>Systems Administrator I</t>
  </si>
  <si>
    <t>Andee</t>
  </si>
  <si>
    <t>Emeline</t>
  </si>
  <si>
    <t>Datha</t>
  </si>
  <si>
    <t>Etan</t>
  </si>
  <si>
    <t>Web Developer I</t>
  </si>
  <si>
    <t>Software Engineer II</t>
  </si>
  <si>
    <t>Jayme</t>
  </si>
  <si>
    <t>Duff</t>
  </si>
  <si>
    <t>Zebulen</t>
  </si>
  <si>
    <t>Bruck</t>
  </si>
  <si>
    <t>Petrovsky</t>
  </si>
  <si>
    <t>Accounting Assistant I</t>
  </si>
  <si>
    <t>Carolann</t>
  </si>
  <si>
    <t>Rebeca</t>
  </si>
  <si>
    <t>Research Assistant II</t>
  </si>
  <si>
    <t>Programmer Analyst IV</t>
  </si>
  <si>
    <t>Health Coach I</t>
  </si>
  <si>
    <t>Gardiner</t>
  </si>
  <si>
    <t>Accountant II</t>
  </si>
  <si>
    <t>Automation Specialist III</t>
  </si>
  <si>
    <t>Donn</t>
  </si>
  <si>
    <t>Seymour</t>
  </si>
  <si>
    <t>Administrative Assistant I</t>
  </si>
  <si>
    <t>Health Coach IV</t>
  </si>
  <si>
    <t>Malvin</t>
  </si>
  <si>
    <t>Welby</t>
  </si>
  <si>
    <t>Bambi</t>
  </si>
  <si>
    <t>Media Manager III</t>
  </si>
  <si>
    <t>Account Representative III</t>
  </si>
  <si>
    <t>Web Designer IV</t>
  </si>
  <si>
    <t>Farr</t>
  </si>
  <si>
    <t>Dexter</t>
  </si>
  <si>
    <t>Budget/Accounting Analyst II</t>
  </si>
  <si>
    <t>Web Developer IV</t>
  </si>
  <si>
    <t>Bevvy</t>
  </si>
  <si>
    <t>Frederik</t>
  </si>
  <si>
    <t>Francklin</t>
  </si>
  <si>
    <t>Gregg</t>
  </si>
  <si>
    <t>Kissie</t>
  </si>
  <si>
    <t>Harland</t>
  </si>
  <si>
    <t>Programmer I</t>
  </si>
  <si>
    <t>Ailyn</t>
  </si>
  <si>
    <t>Kaesmakers</t>
  </si>
  <si>
    <t>Software Test Engineer IV</t>
  </si>
  <si>
    <t>Lisette</t>
  </si>
  <si>
    <t>Ardis</t>
  </si>
  <si>
    <t>Marc</t>
  </si>
  <si>
    <t>Chilcott</t>
  </si>
  <si>
    <t>Teddy</t>
  </si>
  <si>
    <t>Research Assistant IV</t>
  </si>
  <si>
    <t>Maris</t>
  </si>
  <si>
    <t>Dmych</t>
  </si>
  <si>
    <t>Lura</t>
  </si>
  <si>
    <t>Account Representative I</t>
  </si>
  <si>
    <t>Worthington</t>
  </si>
  <si>
    <t>Chickie</t>
  </si>
  <si>
    <t>Accountant IV</t>
  </si>
  <si>
    <t>Conroy</t>
  </si>
  <si>
    <t>Clevey</t>
  </si>
  <si>
    <t>Kariotta</t>
  </si>
  <si>
    <t>Dorian</t>
  </si>
  <si>
    <t>Cammy</t>
  </si>
  <si>
    <t>Carry</t>
  </si>
  <si>
    <t>Terrel</t>
  </si>
  <si>
    <t>Porty</t>
  </si>
  <si>
    <t>Aldin</t>
  </si>
  <si>
    <t>Cracker</t>
  </si>
  <si>
    <t>Godleman</t>
  </si>
  <si>
    <t>Human Resources Assistant IV</t>
  </si>
  <si>
    <t>Brook</t>
  </si>
  <si>
    <t>Yardley</t>
  </si>
  <si>
    <t>Krystyna</t>
  </si>
  <si>
    <t>Jo</t>
  </si>
  <si>
    <t>Kellyann</t>
  </si>
  <si>
    <t>Dena</t>
  </si>
  <si>
    <t>Office Assistant I</t>
  </si>
  <si>
    <t>Lars</t>
  </si>
  <si>
    <t>Andree</t>
  </si>
  <si>
    <t>Colas</t>
  </si>
  <si>
    <t>Cord</t>
  </si>
  <si>
    <t>Leighton</t>
  </si>
  <si>
    <t>Human Resources Assistant II</t>
  </si>
  <si>
    <t>Mechanical Systems Engineer</t>
  </si>
  <si>
    <t>Thorn</t>
  </si>
  <si>
    <t>Free</t>
  </si>
  <si>
    <t>Giorgi</t>
  </si>
  <si>
    <t>Gretel</t>
  </si>
  <si>
    <t>Terrence</t>
  </si>
  <si>
    <t>Engineer IV</t>
  </si>
  <si>
    <t>Elbertina</t>
  </si>
  <si>
    <t>Griswold</t>
  </si>
  <si>
    <t>Andy</t>
  </si>
  <si>
    <t>Zach</t>
  </si>
  <si>
    <t>Dorie</t>
  </si>
  <si>
    <t>Evonne</t>
  </si>
  <si>
    <t>Coulman</t>
  </si>
  <si>
    <t>Dominick</t>
  </si>
  <si>
    <t>Health Coach III</t>
  </si>
  <si>
    <t>Forrester</t>
  </si>
  <si>
    <t>Shellysheldon</t>
  </si>
  <si>
    <t>Deana</t>
  </si>
  <si>
    <t>Michal</t>
  </si>
  <si>
    <t>Office Assistant IV</t>
  </si>
  <si>
    <t>Brena</t>
  </si>
  <si>
    <t>Ilise</t>
  </si>
  <si>
    <t>Chaim</t>
  </si>
  <si>
    <t>Celia</t>
  </si>
  <si>
    <t>Ludovico</t>
  </si>
  <si>
    <t>Bertot</t>
  </si>
  <si>
    <t>Stephani</t>
  </si>
  <si>
    <t>Claresta</t>
  </si>
  <si>
    <t>Martino</t>
  </si>
  <si>
    <t>Dyann</t>
  </si>
  <si>
    <t>Kaine</t>
  </si>
  <si>
    <t>Byrom</t>
  </si>
  <si>
    <t>Aundrea</t>
  </si>
  <si>
    <t>Software Engineer I</t>
  </si>
  <si>
    <t>Carroll</t>
  </si>
  <si>
    <t>Lolly</t>
  </si>
  <si>
    <t>Human Resources Assistant III</t>
  </si>
  <si>
    <t>Glenn</t>
  </si>
  <si>
    <t>Ellwood</t>
  </si>
  <si>
    <t>Kipper</t>
  </si>
  <si>
    <t>Francisca</t>
  </si>
  <si>
    <t>Staff Accountant I</t>
  </si>
  <si>
    <t>Tomkin</t>
  </si>
  <si>
    <t>Fudge</t>
  </si>
  <si>
    <t>Fretson</t>
  </si>
  <si>
    <t>Irving</t>
  </si>
  <si>
    <t>Shay</t>
  </si>
  <si>
    <t>Averil</t>
  </si>
  <si>
    <t>Christie</t>
  </si>
  <si>
    <t>Cicily</t>
  </si>
  <si>
    <t>Sibylla</t>
  </si>
  <si>
    <t>Leisha</t>
  </si>
  <si>
    <t>Hyman</t>
  </si>
  <si>
    <t>Rockie</t>
  </si>
  <si>
    <t>Computer Systems Analyst III</t>
  </si>
  <si>
    <t>Ellie</t>
  </si>
  <si>
    <t>Shilstone</t>
  </si>
  <si>
    <t>Adria</t>
  </si>
  <si>
    <t>Dimitri</t>
  </si>
  <si>
    <t>Rikki</t>
  </si>
  <si>
    <t>Roddy</t>
  </si>
  <si>
    <t>Tiphanie</t>
  </si>
  <si>
    <t>Web Designer II</t>
  </si>
  <si>
    <t>Staff Accountant IV</t>
  </si>
  <si>
    <t>Ahmed</t>
  </si>
  <si>
    <t>Omero</t>
  </si>
  <si>
    <t>Kaela</t>
  </si>
  <si>
    <t>Agneta</t>
  </si>
  <si>
    <t>Disbrow</t>
  </si>
  <si>
    <t>Trayhorn</t>
  </si>
  <si>
    <t>Charlie</t>
  </si>
  <si>
    <t>MacKibbon</t>
  </si>
  <si>
    <t>Sonia</t>
  </si>
  <si>
    <t>Rosabelle</t>
  </si>
  <si>
    <t>Bartram</t>
  </si>
  <si>
    <t>Latrena</t>
  </si>
  <si>
    <t>Katy</t>
  </si>
  <si>
    <t>Vladimir</t>
  </si>
  <si>
    <t>Sonni</t>
  </si>
  <si>
    <t>Kennicott</t>
  </si>
  <si>
    <t>Karly</t>
  </si>
  <si>
    <t>Sturgeon</t>
  </si>
  <si>
    <t>Clow</t>
  </si>
  <si>
    <t>Xenia</t>
  </si>
  <si>
    <t>Launce</t>
  </si>
  <si>
    <t>Hursey</t>
  </si>
  <si>
    <t>Loise</t>
  </si>
  <si>
    <t>Rupert</t>
  </si>
  <si>
    <t>Teodor</t>
  </si>
  <si>
    <t>Poul</t>
  </si>
  <si>
    <t>Alfonso</t>
  </si>
  <si>
    <t>Marie-jeanne</t>
  </si>
  <si>
    <t>Mariette</t>
  </si>
  <si>
    <t>Kirkup</t>
  </si>
  <si>
    <t>Gothart</t>
  </si>
  <si>
    <t>Adriana</t>
  </si>
  <si>
    <t>Diane</t>
  </si>
  <si>
    <t>O'Moylane</t>
  </si>
  <si>
    <t>Gorce</t>
  </si>
  <si>
    <t>Kurten</t>
  </si>
  <si>
    <t>Dunstan</t>
  </si>
  <si>
    <t>Trudie</t>
  </si>
  <si>
    <t>Otes</t>
  </si>
  <si>
    <t>Jobina</t>
  </si>
  <si>
    <t>Account Representative II</t>
  </si>
  <si>
    <t>Mandie</t>
  </si>
  <si>
    <t>Charlena</t>
  </si>
  <si>
    <t>Anet</t>
  </si>
  <si>
    <t>Huberto</t>
  </si>
  <si>
    <t>Allyson</t>
  </si>
  <si>
    <t>Leese</t>
  </si>
  <si>
    <t>Hallsy</t>
  </si>
  <si>
    <t>Toopin</t>
  </si>
  <si>
    <t>Dmitri</t>
  </si>
  <si>
    <t>Thornton</t>
  </si>
  <si>
    <t>Grunder</t>
  </si>
  <si>
    <t>Carl</t>
  </si>
  <si>
    <t>Midden</t>
  </si>
  <si>
    <t>Paschke</t>
  </si>
  <si>
    <t>Kenneth</t>
  </si>
  <si>
    <t>Jacobo</t>
  </si>
  <si>
    <t>Whitney</t>
  </si>
  <si>
    <t>Philbert</t>
  </si>
  <si>
    <t>Opal</t>
  </si>
  <si>
    <t>Elianora</t>
  </si>
  <si>
    <t>Skipp</t>
  </si>
  <si>
    <t>Mikel</t>
  </si>
  <si>
    <t>Wyndham</t>
  </si>
  <si>
    <t>Gregorius</t>
  </si>
  <si>
    <t>Renie</t>
  </si>
  <si>
    <t>Hilario</t>
  </si>
  <si>
    <t>Napoleon</t>
  </si>
  <si>
    <t>Andrew</t>
  </si>
  <si>
    <t>Symon</t>
  </si>
  <si>
    <t>Roldan</t>
  </si>
  <si>
    <t>Programmer Analyst I</t>
  </si>
  <si>
    <t>Lavena</t>
  </si>
  <si>
    <t>Jesse</t>
  </si>
  <si>
    <t>Linette</t>
  </si>
  <si>
    <t>Augustus</t>
  </si>
  <si>
    <t>Gerri</t>
  </si>
  <si>
    <t>Szymon</t>
  </si>
  <si>
    <t>Wrennie</t>
  </si>
  <si>
    <t>Cirillo</t>
  </si>
  <si>
    <t>Engracia</t>
  </si>
  <si>
    <t>Farris</t>
  </si>
  <si>
    <t>David</t>
  </si>
  <si>
    <t>Kaylyn</t>
  </si>
  <si>
    <t>Karney</t>
  </si>
  <si>
    <t>Odilia</t>
  </si>
  <si>
    <t>Malpass</t>
  </si>
  <si>
    <t>Bobby</t>
  </si>
  <si>
    <t>Jim</t>
  </si>
  <si>
    <t>Garey</t>
  </si>
  <si>
    <t>Gaultiero</t>
  </si>
  <si>
    <t>Isadora</t>
  </si>
  <si>
    <t>Elmira</t>
  </si>
  <si>
    <t>Devonne</t>
  </si>
  <si>
    <t>Carolan</t>
  </si>
  <si>
    <t>Tanner</t>
  </si>
  <si>
    <t>Shalcras</t>
  </si>
  <si>
    <t>Garbott</t>
  </si>
  <si>
    <t>Yancy</t>
  </si>
  <si>
    <t>Orly</t>
  </si>
  <si>
    <t>Simonette</t>
  </si>
  <si>
    <t>Kathe</t>
  </si>
  <si>
    <t>Mick</t>
  </si>
  <si>
    <t>Tabbie</t>
  </si>
  <si>
    <t>Mussington</t>
  </si>
  <si>
    <t>Aloysius</t>
  </si>
  <si>
    <t>Manya</t>
  </si>
  <si>
    <t>Marinna</t>
  </si>
  <si>
    <t>Gabrila</t>
  </si>
  <si>
    <t>Systems Administrator IV</t>
  </si>
  <si>
    <t>Lotty</t>
  </si>
  <si>
    <t>Felice</t>
  </si>
  <si>
    <t>Estevan</t>
  </si>
  <si>
    <t>Carita</t>
  </si>
  <si>
    <t>Giselbert</t>
  </si>
  <si>
    <t>Arty</t>
  </si>
  <si>
    <t>Brooke</t>
  </si>
  <si>
    <t>Marcelia</t>
  </si>
  <si>
    <t>Dawn</t>
  </si>
  <si>
    <t>Zollie</t>
  </si>
  <si>
    <t>Padriac</t>
  </si>
  <si>
    <t>Demetria</t>
  </si>
  <si>
    <t>Research Assistant III</t>
  </si>
  <si>
    <t>Hadlee</t>
  </si>
  <si>
    <t>Clarine</t>
  </si>
  <si>
    <t>Carr</t>
  </si>
  <si>
    <t>Dolorita</t>
  </si>
  <si>
    <t>Cissiee</t>
  </si>
  <si>
    <t>Rozamond</t>
  </si>
  <si>
    <t>Jamie</t>
  </si>
  <si>
    <t>Micheil</t>
  </si>
  <si>
    <t>Antonin</t>
  </si>
  <si>
    <t>Margette</t>
  </si>
  <si>
    <t>Jeno</t>
  </si>
  <si>
    <t>Burchill</t>
  </si>
  <si>
    <t>Emery</t>
  </si>
  <si>
    <t>Dumingos</t>
  </si>
  <si>
    <t>Starmont</t>
  </si>
  <si>
    <t>Tristam</t>
  </si>
  <si>
    <t>Shelli</t>
  </si>
  <si>
    <t>Caitrin</t>
  </si>
  <si>
    <t>Alanna</t>
  </si>
  <si>
    <t>Cecelia</t>
  </si>
  <si>
    <t>Hamel</t>
  </si>
  <si>
    <t>Freddi</t>
  </si>
  <si>
    <t>Alexa</t>
  </si>
  <si>
    <t>Anthony</t>
  </si>
  <si>
    <t>Lek</t>
  </si>
  <si>
    <t>Esther</t>
  </si>
  <si>
    <t>Ottilie</t>
  </si>
  <si>
    <t>Erasmus</t>
  </si>
  <si>
    <t>Michie</t>
  </si>
  <si>
    <t>Blinnie</t>
  </si>
  <si>
    <t>Ariel</t>
  </si>
  <si>
    <t>Queenie</t>
  </si>
  <si>
    <t>Diego</t>
  </si>
  <si>
    <t>Sherrie</t>
  </si>
  <si>
    <t>Kingaby</t>
  </si>
  <si>
    <t>Eddy</t>
  </si>
  <si>
    <t>O'Fallone</t>
  </si>
  <si>
    <t>Viki</t>
  </si>
  <si>
    <t>Gorini</t>
  </si>
  <si>
    <t>Lesley</t>
  </si>
  <si>
    <t>Renell</t>
  </si>
  <si>
    <t>Emelen</t>
  </si>
  <si>
    <t>Dodi</t>
  </si>
  <si>
    <t>Lermit</t>
  </si>
  <si>
    <t>Paquito</t>
  </si>
  <si>
    <t>Hatchell</t>
  </si>
  <si>
    <t>O'Donnell</t>
  </si>
  <si>
    <t>Tina</t>
  </si>
  <si>
    <t>Sybilla</t>
  </si>
  <si>
    <t>Roseman</t>
  </si>
  <si>
    <t>Britt</t>
  </si>
  <si>
    <t>Irvine</t>
  </si>
  <si>
    <t>Vyky</t>
  </si>
  <si>
    <t>Augusta</t>
  </si>
  <si>
    <t>Henryson</t>
  </si>
  <si>
    <t>Jeanne</t>
  </si>
  <si>
    <t>Calida</t>
  </si>
  <si>
    <t>Cazzie</t>
  </si>
  <si>
    <t>Erett</t>
  </si>
  <si>
    <t>Rosene</t>
  </si>
  <si>
    <t>Hussein</t>
  </si>
  <si>
    <t>Quentin</t>
  </si>
  <si>
    <t>Daisi</t>
  </si>
  <si>
    <t>Lela</t>
  </si>
  <si>
    <t>Idale</t>
  </si>
  <si>
    <t>Kori</t>
  </si>
  <si>
    <t>Sylas</t>
  </si>
  <si>
    <t>Leal</t>
  </si>
  <si>
    <t>Asher</t>
  </si>
  <si>
    <t>Damian</t>
  </si>
  <si>
    <t>Rand</t>
  </si>
  <si>
    <t>Vitia</t>
  </si>
  <si>
    <t>Crum</t>
  </si>
  <si>
    <t>Nichols</t>
  </si>
  <si>
    <t>Saladin</t>
  </si>
  <si>
    <t>Tanya</t>
  </si>
  <si>
    <t>Jamal</t>
  </si>
  <si>
    <t>Burk</t>
  </si>
  <si>
    <t>Cristie</t>
  </si>
  <si>
    <t>Becka</t>
  </si>
  <si>
    <t>Almira</t>
  </si>
  <si>
    <t>Winnifred</t>
  </si>
  <si>
    <t>Kelsey</t>
  </si>
  <si>
    <t>Lucine</t>
  </si>
  <si>
    <t>Leonora</t>
  </si>
  <si>
    <t>Jammie</t>
  </si>
  <si>
    <t>Springthorpe</t>
  </si>
  <si>
    <t>Averill</t>
  </si>
  <si>
    <t>Roch</t>
  </si>
  <si>
    <t>Taylor</t>
  </si>
  <si>
    <t>Dutchburn</t>
  </si>
  <si>
    <t>Wilfrid</t>
  </si>
  <si>
    <t>Keriann</t>
  </si>
  <si>
    <t>Austine</t>
  </si>
  <si>
    <t>Macewan</t>
  </si>
  <si>
    <t>Farra</t>
  </si>
  <si>
    <t>Rochette</t>
  </si>
  <si>
    <t>Nalani</t>
  </si>
  <si>
    <t>MacCart</t>
  </si>
  <si>
    <t>Timi</t>
  </si>
  <si>
    <t>Conway</t>
  </si>
  <si>
    <t>Chicky</t>
  </si>
  <si>
    <t>Sharron</t>
  </si>
  <si>
    <t>Rosas</t>
  </si>
  <si>
    <t>Toma</t>
  </si>
  <si>
    <t>Dukie</t>
  </si>
  <si>
    <t>Solomon</t>
  </si>
  <si>
    <t>Clamp</t>
  </si>
  <si>
    <t>Griffith</t>
  </si>
  <si>
    <t>Ange</t>
  </si>
  <si>
    <t>Chanda</t>
  </si>
  <si>
    <t>Riki</t>
  </si>
  <si>
    <t>Stephen</t>
  </si>
  <si>
    <t>Eachelle</t>
  </si>
  <si>
    <t>Davie</t>
  </si>
  <si>
    <t>Shannen</t>
  </si>
  <si>
    <t>Morgen</t>
  </si>
  <si>
    <t>Josepha</t>
  </si>
  <si>
    <t>Cal</t>
  </si>
  <si>
    <t>Barnebas</t>
  </si>
  <si>
    <t>Clotilda</t>
  </si>
  <si>
    <t>Disley</t>
  </si>
  <si>
    <t>Conrad</t>
  </si>
  <si>
    <t>Frans</t>
  </si>
  <si>
    <t>Perry</t>
  </si>
  <si>
    <t>Jacqui</t>
  </si>
  <si>
    <t>Wylie</t>
  </si>
  <si>
    <t>Roberto</t>
  </si>
  <si>
    <t>Benoit</t>
  </si>
  <si>
    <t>Lillis</t>
  </si>
  <si>
    <t>Penchen</t>
  </si>
  <si>
    <t>Nils</t>
  </si>
  <si>
    <t>Nicolas</t>
  </si>
  <si>
    <t>address</t>
  </si>
  <si>
    <t>postcode</t>
  </si>
  <si>
    <t>state</t>
  </si>
  <si>
    <t>country</t>
  </si>
  <si>
    <t>property_valuation</t>
  </si>
  <si>
    <t>Rank</t>
  </si>
  <si>
    <t>Value</t>
  </si>
  <si>
    <t>Brister</t>
  </si>
  <si>
    <t>1957-07-12</t>
  </si>
  <si>
    <t>45 Shopko Center</t>
  </si>
  <si>
    <t>4500</t>
  </si>
  <si>
    <t>QLD</t>
  </si>
  <si>
    <t>Australia</t>
  </si>
  <si>
    <t>Morly</t>
  </si>
  <si>
    <t>Genery</t>
  </si>
  <si>
    <t>1970-03-22</t>
  </si>
  <si>
    <t>14 Mccormick Park</t>
  </si>
  <si>
    <t>2113</t>
  </si>
  <si>
    <t>NSW</t>
  </si>
  <si>
    <t>Ardelis</t>
  </si>
  <si>
    <t>5 Colorado Crossing</t>
  </si>
  <si>
    <t>3505</t>
  </si>
  <si>
    <t>VIC</t>
  </si>
  <si>
    <t>Stutt</t>
  </si>
  <si>
    <t>1979-01-28</t>
  </si>
  <si>
    <t>207 Annamark Plaza</t>
  </si>
  <si>
    <t>4814</t>
  </si>
  <si>
    <t>Melinda</t>
  </si>
  <si>
    <t>1965-09-21</t>
  </si>
  <si>
    <t>115 Montana Place</t>
  </si>
  <si>
    <t>2093</t>
  </si>
  <si>
    <t>Druci</t>
  </si>
  <si>
    <t>Brandli</t>
  </si>
  <si>
    <t>1951-04-29</t>
  </si>
  <si>
    <t>89105 Pearson Terrace</t>
  </si>
  <si>
    <t>4075</t>
  </si>
  <si>
    <t>Rutledge</t>
  </si>
  <si>
    <t>Hallt</t>
  </si>
  <si>
    <t>1976-10-06</t>
  </si>
  <si>
    <t>7 Nevada Crossing</t>
  </si>
  <si>
    <t>2620</t>
  </si>
  <si>
    <t>Nancie</t>
  </si>
  <si>
    <t>Vian</t>
  </si>
  <si>
    <t>1972-12-27</t>
  </si>
  <si>
    <t>85 Carioca Point</t>
  </si>
  <si>
    <t>Karlowicz</t>
  </si>
  <si>
    <t>1972-04-28</t>
  </si>
  <si>
    <t>717 West Drive</t>
  </si>
  <si>
    <t>2200</t>
  </si>
  <si>
    <t>Barthel</t>
  </si>
  <si>
    <t>Docket</t>
  </si>
  <si>
    <t>1985-08-02</t>
  </si>
  <si>
    <t>80 Scofield Junction</t>
  </si>
  <si>
    <t>4151</t>
  </si>
  <si>
    <t>Rockwell</t>
  </si>
  <si>
    <t>Matson</t>
  </si>
  <si>
    <t>1995-01-01</t>
  </si>
  <si>
    <t>3682 Crowley Point</t>
  </si>
  <si>
    <t>4573</t>
  </si>
  <si>
    <t>Wheeler</t>
  </si>
  <si>
    <t>Winward</t>
  </si>
  <si>
    <t>1999-08-30</t>
  </si>
  <si>
    <t>3 Golden Leaf Point</t>
  </si>
  <si>
    <t>3216</t>
  </si>
  <si>
    <t>Olag</t>
  </si>
  <si>
    <t>1990-05-13</t>
  </si>
  <si>
    <t>0484 North Avenue</t>
  </si>
  <si>
    <t>2032</t>
  </si>
  <si>
    <t>Melba</t>
  </si>
  <si>
    <t>Spellacy</t>
  </si>
  <si>
    <t>1976-12-09</t>
  </si>
  <si>
    <t>0591 Anzinger Circle</t>
  </si>
  <si>
    <t>2232</t>
  </si>
  <si>
    <t>Feares</t>
  </si>
  <si>
    <t>1964-04-19</t>
  </si>
  <si>
    <t>39 Kedzie Pass</t>
  </si>
  <si>
    <t>4053</t>
  </si>
  <si>
    <t>Swire</t>
  </si>
  <si>
    <t>1954-03-31</t>
  </si>
  <si>
    <t>64 Granby Parkway</t>
  </si>
  <si>
    <t>2500</t>
  </si>
  <si>
    <t>Monkleigh</t>
  </si>
  <si>
    <t>1993-08-22</t>
  </si>
  <si>
    <t>610 Swallow Street</t>
  </si>
  <si>
    <t>4051</t>
  </si>
  <si>
    <t>Beswetherick</t>
  </si>
  <si>
    <t>61 4th Street</t>
  </si>
  <si>
    <t>3040</t>
  </si>
  <si>
    <t>Quick</t>
  </si>
  <si>
    <t>1938-11-09</t>
  </si>
  <si>
    <t>1550 Russell Way</t>
  </si>
  <si>
    <t>2222</t>
  </si>
  <si>
    <t>Willavize</t>
  </si>
  <si>
    <t>1954-08-12</t>
  </si>
  <si>
    <t>193 North Point</t>
  </si>
  <si>
    <t>2190</t>
  </si>
  <si>
    <t>Teddie</t>
  </si>
  <si>
    <t>1968-12-21</t>
  </si>
  <si>
    <t>321 Raven Plaza</t>
  </si>
  <si>
    <t>2161</t>
  </si>
  <si>
    <t>Gaston</t>
  </si>
  <si>
    <t>Dallaghan</t>
  </si>
  <si>
    <t>1993-09-29</t>
  </si>
  <si>
    <t>656 Fuller Street</t>
  </si>
  <si>
    <t>2783</t>
  </si>
  <si>
    <t>Otis</t>
  </si>
  <si>
    <t>Ottey</t>
  </si>
  <si>
    <t>1998-02-05</t>
  </si>
  <si>
    <t>1562 Merchant Street</t>
  </si>
  <si>
    <t>4744</t>
  </si>
  <si>
    <t>Tabbatha</t>
  </si>
  <si>
    <t>663 8th Parkway</t>
  </si>
  <si>
    <t>2257</t>
  </si>
  <si>
    <t>Schnitter</t>
  </si>
  <si>
    <t>1982-10-11</t>
  </si>
  <si>
    <t>67 Shelley Street</t>
  </si>
  <si>
    <t>4703</t>
  </si>
  <si>
    <t>Rourke</t>
  </si>
  <si>
    <t>Gillbard</t>
  </si>
  <si>
    <t>1945-08-03</t>
  </si>
  <si>
    <t>75 Cordelia Trail</t>
  </si>
  <si>
    <t>4817</t>
  </si>
  <si>
    <t>Dyane</t>
  </si>
  <si>
    <t>Burwell</t>
  </si>
  <si>
    <t>1952-06-27</t>
  </si>
  <si>
    <t>51 Hooker Court</t>
  </si>
  <si>
    <t>2640</t>
  </si>
  <si>
    <t>Claudine</t>
  </si>
  <si>
    <t>Barstowk</t>
  </si>
  <si>
    <t>1966-07-20</t>
  </si>
  <si>
    <t>1859 Forest Circle</t>
  </si>
  <si>
    <t>Roze</t>
  </si>
  <si>
    <t>1960-12-10</t>
  </si>
  <si>
    <t>44557 Rutledge Court</t>
  </si>
  <si>
    <t>4171</t>
  </si>
  <si>
    <t>De Freyne</t>
  </si>
  <si>
    <t>1960-11-22</t>
  </si>
  <si>
    <t>11184 East Drive</t>
  </si>
  <si>
    <t>3056</t>
  </si>
  <si>
    <t>Claibourn</t>
  </si>
  <si>
    <t>1980-01-26</t>
  </si>
  <si>
    <t>555 Hermina Avenue</t>
  </si>
  <si>
    <t>2280</t>
  </si>
  <si>
    <t>Brien</t>
  </si>
  <si>
    <t>Heaton</t>
  </si>
  <si>
    <t>1951-11-28</t>
  </si>
  <si>
    <t>8 Novick Trail</t>
  </si>
  <si>
    <t>2470</t>
  </si>
  <si>
    <t>1987-01-15</t>
  </si>
  <si>
    <t>74 Welch Pass</t>
  </si>
  <si>
    <t>McNess</t>
  </si>
  <si>
    <t>1981-09-22</t>
  </si>
  <si>
    <t>3 Pleasure Drive</t>
  </si>
  <si>
    <t>4122</t>
  </si>
  <si>
    <t>Maisie</t>
  </si>
  <si>
    <t>Maddox</t>
  </si>
  <si>
    <t>8 Dennis Point</t>
  </si>
  <si>
    <t>3226</t>
  </si>
  <si>
    <t>Arleen</t>
  </si>
  <si>
    <t>Casbolt</t>
  </si>
  <si>
    <t>1975-05-10</t>
  </si>
  <si>
    <t>41042 Lotheville Crossing</t>
  </si>
  <si>
    <t>Farlie</t>
  </si>
  <si>
    <t>Petford</t>
  </si>
  <si>
    <t>1968-03-25</t>
  </si>
  <si>
    <t>2330 Butternut Trail</t>
  </si>
  <si>
    <t>2017</t>
  </si>
  <si>
    <t>Mitchell</t>
  </si>
  <si>
    <t>MacCague</t>
  </si>
  <si>
    <t>1979-04-11</t>
  </si>
  <si>
    <t>240 Acker Avenue</t>
  </si>
  <si>
    <t>3190</t>
  </si>
  <si>
    <t>Garik</t>
  </si>
  <si>
    <t>Whitwell</t>
  </si>
  <si>
    <t>1955-06-13</t>
  </si>
  <si>
    <t>04 Dexter Way</t>
  </si>
  <si>
    <t>3280</t>
  </si>
  <si>
    <t>1993-08-28</t>
  </si>
  <si>
    <t>011 Northland Trail</t>
  </si>
  <si>
    <t>2160</t>
  </si>
  <si>
    <t>Incogna</t>
  </si>
  <si>
    <t>1953-02-13</t>
  </si>
  <si>
    <t>8 Grayhawk Circle</t>
  </si>
  <si>
    <t>2756</t>
  </si>
  <si>
    <t>Colene</t>
  </si>
  <si>
    <t>Fishleigh</t>
  </si>
  <si>
    <t>1985-03-14</t>
  </si>
  <si>
    <t>44 Darwin Lane</t>
  </si>
  <si>
    <t>3149</t>
  </si>
  <si>
    <t>Neile</t>
  </si>
  <si>
    <t>Argent</t>
  </si>
  <si>
    <t>1946-10-25</t>
  </si>
  <si>
    <t>2548 Arrowood Pass</t>
  </si>
  <si>
    <t>2024</t>
  </si>
  <si>
    <t>Corinna</t>
  </si>
  <si>
    <t>Suggey</t>
  </si>
  <si>
    <t>1966-09-18</t>
  </si>
  <si>
    <t>938 Ilene Road</t>
  </si>
  <si>
    <t>2761</t>
  </si>
  <si>
    <t>Arling</t>
  </si>
  <si>
    <t>1961-12-05</t>
  </si>
  <si>
    <t>6 Melby Center</t>
  </si>
  <si>
    <t>3027</t>
  </si>
  <si>
    <t>Gipsy</t>
  </si>
  <si>
    <t>Ewestace</t>
  </si>
  <si>
    <t>1956-08-30</t>
  </si>
  <si>
    <t>08708 Moulton Park</t>
  </si>
  <si>
    <t>2034</t>
  </si>
  <si>
    <t>Kybbye</t>
  </si>
  <si>
    <t>1956-07-16</t>
  </si>
  <si>
    <t>306 Clemons Junction</t>
  </si>
  <si>
    <t>4852</t>
  </si>
  <si>
    <t>Gobourn</t>
  </si>
  <si>
    <t>1994-12-04</t>
  </si>
  <si>
    <t>18 Grim Road</t>
  </si>
  <si>
    <t>4305</t>
  </si>
  <si>
    <t>1977-05-14</t>
  </si>
  <si>
    <t>169 Bashford Drive</t>
  </si>
  <si>
    <t>3741</t>
  </si>
  <si>
    <t>Thaxter</t>
  </si>
  <si>
    <t>Kingsbury</t>
  </si>
  <si>
    <t>1950-05-03</t>
  </si>
  <si>
    <t>3 Vermont Lane</t>
  </si>
  <si>
    <t>2067</t>
  </si>
  <si>
    <t>Heinrick</t>
  </si>
  <si>
    <t>998 Gale Park</t>
  </si>
  <si>
    <t>3174</t>
  </si>
  <si>
    <t>Steuhlmeyer</t>
  </si>
  <si>
    <t>1999-03-22</t>
  </si>
  <si>
    <t>64 Mcguire Trail</t>
  </si>
  <si>
    <t>4017</t>
  </si>
  <si>
    <t>Kelsall</t>
  </si>
  <si>
    <t>1993-12-19</t>
  </si>
  <si>
    <t>74127 Blaine Point</t>
  </si>
  <si>
    <t>3805</t>
  </si>
  <si>
    <t>Odessa</t>
  </si>
  <si>
    <t>Mc Andrew</t>
  </si>
  <si>
    <t>1981-12-01</t>
  </si>
  <si>
    <t>31756 Meadow Valley Lane</t>
  </si>
  <si>
    <t>Seekings</t>
  </si>
  <si>
    <t>1995-03-25</t>
  </si>
  <si>
    <t>293 Mayfield Street</t>
  </si>
  <si>
    <t>3166</t>
  </si>
  <si>
    <t>Martelle</t>
  </si>
  <si>
    <t>Tuppeny</t>
  </si>
  <si>
    <t>1981-02-03</t>
  </si>
  <si>
    <t>261 Grayhawk Way</t>
  </si>
  <si>
    <t>2226</t>
  </si>
  <si>
    <t>Briant</t>
  </si>
  <si>
    <t>Ladley</t>
  </si>
  <si>
    <t>1979-12-17</t>
  </si>
  <si>
    <t>2 Schlimgen Terrace</t>
  </si>
  <si>
    <t>2750</t>
  </si>
  <si>
    <t>Marylou</t>
  </si>
  <si>
    <t>1972-10-31</t>
  </si>
  <si>
    <t>76733 Sunbrook Terrace</t>
  </si>
  <si>
    <t>3196</t>
  </si>
  <si>
    <t>Whittaker</t>
  </si>
  <si>
    <t>1966-07-29</t>
  </si>
  <si>
    <t>683 Florence Way</t>
  </si>
  <si>
    <t>3156</t>
  </si>
  <si>
    <t>Normy</t>
  </si>
  <si>
    <t>Goodinge</t>
  </si>
  <si>
    <t>7232 Fulton Parkway</t>
  </si>
  <si>
    <t>3810</t>
  </si>
  <si>
    <t>Lorrie</t>
  </si>
  <si>
    <t>Antonelli</t>
  </si>
  <si>
    <t>1983-02-11</t>
  </si>
  <si>
    <t>06936 Bobwhite Circle</t>
  </si>
  <si>
    <t>Jedediah</t>
  </si>
  <si>
    <t>Kedie</t>
  </si>
  <si>
    <t>1971-12-29</t>
  </si>
  <si>
    <t>283 Acker Drive</t>
  </si>
  <si>
    <t>2763</t>
  </si>
  <si>
    <t>Smallcombe</t>
  </si>
  <si>
    <t>1942-02-06</t>
  </si>
  <si>
    <t>9 Mosinee Parkway</t>
  </si>
  <si>
    <t>2072</t>
  </si>
  <si>
    <t>Iltchev</t>
  </si>
  <si>
    <t>1967-03-18</t>
  </si>
  <si>
    <t>45 Becker Place</t>
  </si>
  <si>
    <t>4504</t>
  </si>
  <si>
    <t>Cristen</t>
  </si>
  <si>
    <t>Maroney</t>
  </si>
  <si>
    <t>1999-11-21</t>
  </si>
  <si>
    <t>27 Karstens Crossing</t>
  </si>
  <si>
    <t>4214</t>
  </si>
  <si>
    <t>Dorothy</t>
  </si>
  <si>
    <t>Barnardo</t>
  </si>
  <si>
    <t>1983-02-01</t>
  </si>
  <si>
    <t>9630 Cottonwood Avenue</t>
  </si>
  <si>
    <t>2168</t>
  </si>
  <si>
    <t>Rosmunda</t>
  </si>
  <si>
    <t>Duxbarry</t>
  </si>
  <si>
    <t>1996-07-20</t>
  </si>
  <si>
    <t>989 Graedel Terrace</t>
  </si>
  <si>
    <t>4208</t>
  </si>
  <si>
    <t>Riha</t>
  </si>
  <si>
    <t>1984-10-07</t>
  </si>
  <si>
    <t>76 Bartelt Center</t>
  </si>
  <si>
    <t>4078</t>
  </si>
  <si>
    <t>Gunner</t>
  </si>
  <si>
    <t>Petti</t>
  </si>
  <si>
    <t>1999-06-08</t>
  </si>
  <si>
    <t>29778 Mendota Drive</t>
  </si>
  <si>
    <t>4036</t>
  </si>
  <si>
    <t>Vivienne</t>
  </si>
  <si>
    <t>Crayden</t>
  </si>
  <si>
    <t>1988-09-18</t>
  </si>
  <si>
    <t>69 Algoma Center</t>
  </si>
  <si>
    <t>4173</t>
  </si>
  <si>
    <t>Sherilyn</t>
  </si>
  <si>
    <t>Canero</t>
  </si>
  <si>
    <t>1996-08-03</t>
  </si>
  <si>
    <t>8288 Lyons Way</t>
  </si>
  <si>
    <t>2484</t>
  </si>
  <si>
    <t>Bessie</t>
  </si>
  <si>
    <t>Roscow</t>
  </si>
  <si>
    <t>1994-08-04</t>
  </si>
  <si>
    <t>4185 Florence Trail</t>
  </si>
  <si>
    <t>2121</t>
  </si>
  <si>
    <t>Kevina</t>
  </si>
  <si>
    <t>Ferandez</t>
  </si>
  <si>
    <t>1999-09-21</t>
  </si>
  <si>
    <t>9608 Heffernan Drive</t>
  </si>
  <si>
    <t>4068</t>
  </si>
  <si>
    <t>Clementet</t>
  </si>
  <si>
    <t>1968-02-16</t>
  </si>
  <si>
    <t>9 Union Center</t>
  </si>
  <si>
    <t>2147</t>
  </si>
  <si>
    <t>Mabelle</t>
  </si>
  <si>
    <t>Wellbelove</t>
  </si>
  <si>
    <t>1958-04-21</t>
  </si>
  <si>
    <t>800 Emmet Park</t>
  </si>
  <si>
    <t>2219</t>
  </si>
  <si>
    <t>Hasheem</t>
  </si>
  <si>
    <t>1974-09-17</t>
  </si>
  <si>
    <t>12351 Spenser Pass</t>
  </si>
  <si>
    <t>Tobias</t>
  </si>
  <si>
    <t>Woodhams</t>
  </si>
  <si>
    <t>1961-04-15</t>
  </si>
  <si>
    <t>4 Valley Edge Plaza</t>
  </si>
  <si>
    <t>2759</t>
  </si>
  <si>
    <t>Glennis</t>
  </si>
  <si>
    <t>Flintoff</t>
  </si>
  <si>
    <t>1956-10-22</t>
  </si>
  <si>
    <t>1601 Rutledge Lane</t>
  </si>
  <si>
    <t>3030</t>
  </si>
  <si>
    <t>Mensler</t>
  </si>
  <si>
    <t>1972-01-14</t>
  </si>
  <si>
    <t>0 Mockingbird Plaza</t>
  </si>
  <si>
    <t>2212</t>
  </si>
  <si>
    <t>Katheryn</t>
  </si>
  <si>
    <t>Kinner</t>
  </si>
  <si>
    <t>1973-11-28</t>
  </si>
  <si>
    <t>1665 Kenwood Center</t>
  </si>
  <si>
    <t>2518</t>
  </si>
  <si>
    <t>Sumner</t>
  </si>
  <si>
    <t>Carrivick</t>
  </si>
  <si>
    <t>1995-04-09</t>
  </si>
  <si>
    <t>5 4th Center</t>
  </si>
  <si>
    <t>2097</t>
  </si>
  <si>
    <t>Valerie</t>
  </si>
  <si>
    <t>Pickover</t>
  </si>
  <si>
    <t>1965-09-08</t>
  </si>
  <si>
    <t>92214 Spenser Road</t>
  </si>
  <si>
    <t>Rooson</t>
  </si>
  <si>
    <t>1981-02-22</t>
  </si>
  <si>
    <t>5186 Main Trail</t>
  </si>
  <si>
    <t>2046</t>
  </si>
  <si>
    <t>Gardie</t>
  </si>
  <si>
    <t>Crellim</t>
  </si>
  <si>
    <t>564 Forest Dale Avenue</t>
  </si>
  <si>
    <t>3161</t>
  </si>
  <si>
    <t>Sean</t>
  </si>
  <si>
    <t>O'Loughlin</t>
  </si>
  <si>
    <t>1961-03-22</t>
  </si>
  <si>
    <t>83 Old Gate Point</t>
  </si>
  <si>
    <t>2576</t>
  </si>
  <si>
    <t>Pietra</t>
  </si>
  <si>
    <t>Buckleigh</t>
  </si>
  <si>
    <t>1949-04-29</t>
  </si>
  <si>
    <t>387 Dixon Alley</t>
  </si>
  <si>
    <t>Marysa</t>
  </si>
  <si>
    <t>Rouchy</t>
  </si>
  <si>
    <t>1999-02-15</t>
  </si>
  <si>
    <t>411 Twin Pines Way</t>
  </si>
  <si>
    <t>2026</t>
  </si>
  <si>
    <t>Kahaleel</t>
  </si>
  <si>
    <t>1942-11-01</t>
  </si>
  <si>
    <t>12 Arapahoe Park</t>
  </si>
  <si>
    <t>2035</t>
  </si>
  <si>
    <t>1950-02-10</t>
  </si>
  <si>
    <t>4915 Debra Center</t>
  </si>
  <si>
    <t>2479</t>
  </si>
  <si>
    <t>Sid</t>
  </si>
  <si>
    <t>Carlone</t>
  </si>
  <si>
    <t>1971-08-18</t>
  </si>
  <si>
    <t>76 Sunnyside Avenue</t>
  </si>
  <si>
    <t>4670</t>
  </si>
  <si>
    <t>Juster</t>
  </si>
  <si>
    <t>1992-04-19</t>
  </si>
  <si>
    <t>1 Talisman Avenue</t>
  </si>
  <si>
    <t>2125</t>
  </si>
  <si>
    <t>Patricia</t>
  </si>
  <si>
    <t>Everix</t>
  </si>
  <si>
    <t>91164 Washington Terrace</t>
  </si>
  <si>
    <t>2263</t>
  </si>
  <si>
    <t>Andromache</t>
  </si>
  <si>
    <t>Bonafacino</t>
  </si>
  <si>
    <t>1977-09-01</t>
  </si>
  <si>
    <t>74 Carpenter Street</t>
  </si>
  <si>
    <t>2015</t>
  </si>
  <si>
    <t>Abramamov</t>
  </si>
  <si>
    <t>1952-09-21</t>
  </si>
  <si>
    <t>6776 Anderson Center</t>
  </si>
  <si>
    <t>4037</t>
  </si>
  <si>
    <t>Nobe</t>
  </si>
  <si>
    <t>McAughtry</t>
  </si>
  <si>
    <t>1 Orin Hill</t>
  </si>
  <si>
    <t>4510</t>
  </si>
  <si>
    <t>Jehu</t>
  </si>
  <si>
    <t>Prestedge</t>
  </si>
  <si>
    <t>1999-10-20</t>
  </si>
  <si>
    <t>88 Annamark Avenue</t>
  </si>
  <si>
    <t>2138</t>
  </si>
  <si>
    <t>Mawne</t>
  </si>
  <si>
    <t>1943-02-08</t>
  </si>
  <si>
    <t>37439 High Crossing Circle</t>
  </si>
  <si>
    <t>3350</t>
  </si>
  <si>
    <t>Karlik</t>
  </si>
  <si>
    <t>1994-10-31</t>
  </si>
  <si>
    <t>5 Nevada Point</t>
  </si>
  <si>
    <t>Bengt</t>
  </si>
  <si>
    <t>Bilson</t>
  </si>
  <si>
    <t>1972-11-02</t>
  </si>
  <si>
    <t>67 Grayhawk Circle</t>
  </si>
  <si>
    <t>Evangelin</t>
  </si>
  <si>
    <t>Boc</t>
  </si>
  <si>
    <t>2000-05-09</t>
  </si>
  <si>
    <t>0 Meadow Ridge Street</t>
  </si>
  <si>
    <t>3173</t>
  </si>
  <si>
    <t>Hanny</t>
  </si>
  <si>
    <t>Treven</t>
  </si>
  <si>
    <t>1991-01-22</t>
  </si>
  <si>
    <t>5 Quincy Street</t>
  </si>
  <si>
    <t>4118</t>
  </si>
  <si>
    <t>Gina</t>
  </si>
  <si>
    <t>Mallon</t>
  </si>
  <si>
    <t>1994-02-11</t>
  </si>
  <si>
    <t>13025 Johnson Plaza</t>
  </si>
  <si>
    <t>Reynold</t>
  </si>
  <si>
    <t>Elman</t>
  </si>
  <si>
    <t>1940-01-18</t>
  </si>
  <si>
    <t>966 Sunnyside Center</t>
  </si>
  <si>
    <t>2390</t>
  </si>
  <si>
    <t>Flossy</t>
  </si>
  <si>
    <t>Concannon</t>
  </si>
  <si>
    <t>1980-10-20</t>
  </si>
  <si>
    <t>802 Mallory Park</t>
  </si>
  <si>
    <t>3919</t>
  </si>
  <si>
    <t>Wiltshire</t>
  </si>
  <si>
    <t>1961-10-20</t>
  </si>
  <si>
    <t>93 Judy Drive</t>
  </si>
  <si>
    <t>3047</t>
  </si>
  <si>
    <t>Escot</t>
  </si>
  <si>
    <t>1946-10-23</t>
  </si>
  <si>
    <t>94 Manitowish Court</t>
  </si>
  <si>
    <t>4116</t>
  </si>
  <si>
    <t>Jiruca</t>
  </si>
  <si>
    <t>1963-06-16</t>
  </si>
  <si>
    <t>5013 Erie Crossing</t>
  </si>
  <si>
    <t>2230</t>
  </si>
  <si>
    <t>Lyon</t>
  </si>
  <si>
    <t>Brittan</t>
  </si>
  <si>
    <t>1972-04-23</t>
  </si>
  <si>
    <t>540 Sachs Road</t>
  </si>
  <si>
    <t>3153</t>
  </si>
  <si>
    <t>Aridatha</t>
  </si>
  <si>
    <t>Sephton</t>
  </si>
  <si>
    <t>1961-10-22</t>
  </si>
  <si>
    <t>422 Forster Circle</t>
  </si>
  <si>
    <t>2340</t>
  </si>
  <si>
    <t>Bryan</t>
  </si>
  <si>
    <t>1969-11-09</t>
  </si>
  <si>
    <t>4275 Bluestem Pass</t>
  </si>
  <si>
    <t>Franciska</t>
  </si>
  <si>
    <t>Stigell</t>
  </si>
  <si>
    <t>1968-11-15</t>
  </si>
  <si>
    <t>6 Anderson Junction</t>
  </si>
  <si>
    <t>3802</t>
  </si>
  <si>
    <t>Jordan</t>
  </si>
  <si>
    <t>Clampe</t>
  </si>
  <si>
    <t>1939-12-09</t>
  </si>
  <si>
    <t>276 Westend Road</t>
  </si>
  <si>
    <t>4207</t>
  </si>
  <si>
    <t>1961-11-05</t>
  </si>
  <si>
    <t>69 Garrison Point</t>
  </si>
  <si>
    <t>2223</t>
  </si>
  <si>
    <t>Meriel</t>
  </si>
  <si>
    <t>Tapp</t>
  </si>
  <si>
    <t>1995-08-13</t>
  </si>
  <si>
    <t>65 Milwaukee Hill</t>
  </si>
  <si>
    <t>Dolley</t>
  </si>
  <si>
    <t>4252 Dovetail Pass</t>
  </si>
  <si>
    <t>4129</t>
  </si>
  <si>
    <t>Milan</t>
  </si>
  <si>
    <t>1997-11-13</t>
  </si>
  <si>
    <t>56 Riverside Street</t>
  </si>
  <si>
    <t>2546</t>
  </si>
  <si>
    <t>Rollo</t>
  </si>
  <si>
    <t>Louedey</t>
  </si>
  <si>
    <t>1946-07-09</t>
  </si>
  <si>
    <t>7 Cascade Park</t>
  </si>
  <si>
    <t>2089</t>
  </si>
  <si>
    <t>Jerrine</t>
  </si>
  <si>
    <t>Cosbey</t>
  </si>
  <si>
    <t>1978-01-11</t>
  </si>
  <si>
    <t>29307 Russell Avenue</t>
  </si>
  <si>
    <t>3094</t>
  </si>
  <si>
    <t>Rubinshtein</t>
  </si>
  <si>
    <t>1987-10-08</t>
  </si>
  <si>
    <t>3 Mcguire Crossing</t>
  </si>
  <si>
    <t>Coutts</t>
  </si>
  <si>
    <t>1952-12-14</t>
  </si>
  <si>
    <t>6 Golf View Alley</t>
  </si>
  <si>
    <t>2287</t>
  </si>
  <si>
    <t>Ashby</t>
  </si>
  <si>
    <t>Bispham</t>
  </si>
  <si>
    <t>1981-10-29</t>
  </si>
  <si>
    <t>83716 Russell Lane</t>
  </si>
  <si>
    <t>2145</t>
  </si>
  <si>
    <t>Alexander</t>
  </si>
  <si>
    <t>Broadbent</t>
  </si>
  <si>
    <t>1997-05-28</t>
  </si>
  <si>
    <t>265 Stephen Trail</t>
  </si>
  <si>
    <t>2209</t>
  </si>
  <si>
    <t>Lagadu</t>
  </si>
  <si>
    <t>1969-07-20</t>
  </si>
  <si>
    <t>2 Charing Cross Trail</t>
  </si>
  <si>
    <t>Rantoull</t>
  </si>
  <si>
    <t>1975-03-13</t>
  </si>
  <si>
    <t>8350 Moulton Terrace</t>
  </si>
  <si>
    <t>Ludvig</t>
  </si>
  <si>
    <t>Andren</t>
  </si>
  <si>
    <t>1941-02-22</t>
  </si>
  <si>
    <t>578 Waywood Circle</t>
  </si>
  <si>
    <t>4306</t>
  </si>
  <si>
    <t>Elsworth</t>
  </si>
  <si>
    <t>Abbitt</t>
  </si>
  <si>
    <t>1956-02-08</t>
  </si>
  <si>
    <t>9722 Northport Way</t>
  </si>
  <si>
    <t>3500</t>
  </si>
  <si>
    <t>Aggas</t>
  </si>
  <si>
    <t>1953-02-27</t>
  </si>
  <si>
    <t>7026 Katie Lane</t>
  </si>
  <si>
    <t>3818</t>
  </si>
  <si>
    <t>Ricki</t>
  </si>
  <si>
    <t>Dobrowski</t>
  </si>
  <si>
    <t>1975-03-10</t>
  </si>
  <si>
    <t>8 Eggendart Pass</t>
  </si>
  <si>
    <t>2835</t>
  </si>
  <si>
    <t>Georgetta</t>
  </si>
  <si>
    <t>Lovett</t>
  </si>
  <si>
    <t>1940-02-02</t>
  </si>
  <si>
    <t>1 Bluejay Place</t>
  </si>
  <si>
    <t>4405</t>
  </si>
  <si>
    <t>Cogger</t>
  </si>
  <si>
    <t>1990-07-12</t>
  </si>
  <si>
    <t>28970 Monument Lane</t>
  </si>
  <si>
    <t>2560</t>
  </si>
  <si>
    <t>Aurie</t>
  </si>
  <si>
    <t>Rhead</t>
  </si>
  <si>
    <t>1962-07-28</t>
  </si>
  <si>
    <t>235 Mendota Court</t>
  </si>
  <si>
    <t>2650</t>
  </si>
  <si>
    <t>Skettles</t>
  </si>
  <si>
    <t>1965-07-03</t>
  </si>
  <si>
    <t>49309 Redwing Lane</t>
  </si>
  <si>
    <t>3240</t>
  </si>
  <si>
    <t>Sharline</t>
  </si>
  <si>
    <t>Abyss</t>
  </si>
  <si>
    <t>1960-03-18</t>
  </si>
  <si>
    <t>367 Bay Point</t>
  </si>
  <si>
    <t>4011</t>
  </si>
  <si>
    <t>Nowell</t>
  </si>
  <si>
    <t>Preddy</t>
  </si>
  <si>
    <t>1985-07-23</t>
  </si>
  <si>
    <t>932 Glendale Avenue</t>
  </si>
  <si>
    <t>2173</t>
  </si>
  <si>
    <t>Lacy</t>
  </si>
  <si>
    <t>Drance</t>
  </si>
  <si>
    <t>1978-02-05</t>
  </si>
  <si>
    <t>492 Waywood Lane</t>
  </si>
  <si>
    <t>Padraig</t>
  </si>
  <si>
    <t>Snel</t>
  </si>
  <si>
    <t>1970-11-08</t>
  </si>
  <si>
    <t>12683 Mifflin Point</t>
  </si>
  <si>
    <t>2114</t>
  </si>
  <si>
    <t>Malorie</t>
  </si>
  <si>
    <t>Votier</t>
  </si>
  <si>
    <t>1990-05-29</t>
  </si>
  <si>
    <t>6160 Weeping Birch Hill</t>
  </si>
  <si>
    <t>4509</t>
  </si>
  <si>
    <t>Shepperd</t>
  </si>
  <si>
    <t>Ricards</t>
  </si>
  <si>
    <t>1967-09-27</t>
  </si>
  <si>
    <t>7 Oakridge Lane</t>
  </si>
  <si>
    <t>2284</t>
  </si>
  <si>
    <t>Daryl</t>
  </si>
  <si>
    <t>1979-06-18</t>
  </si>
  <si>
    <t>0 Dexter Parkway</t>
  </si>
  <si>
    <t>2380</t>
  </si>
  <si>
    <t>Norina</t>
  </si>
  <si>
    <t>Blakeway</t>
  </si>
  <si>
    <t>1980-02-11</t>
  </si>
  <si>
    <t>75813 Lawn Lane</t>
  </si>
  <si>
    <t>3081</t>
  </si>
  <si>
    <t>My</t>
  </si>
  <si>
    <t>Chaston</t>
  </si>
  <si>
    <t>1966-07-16</t>
  </si>
  <si>
    <t>74613 Northport Park</t>
  </si>
  <si>
    <t>3765</t>
  </si>
  <si>
    <t>Isak</t>
  </si>
  <si>
    <t>Bergstram</t>
  </si>
  <si>
    <t>2001-03-08</t>
  </si>
  <si>
    <t>68 Karstens Pass</t>
  </si>
  <si>
    <t>2176</t>
  </si>
  <si>
    <t>Grannie</t>
  </si>
  <si>
    <t>1949-03-06</t>
  </si>
  <si>
    <t>87254 Hermina Pass</t>
  </si>
  <si>
    <t>4217</t>
  </si>
  <si>
    <t>Lourenco</t>
  </si>
  <si>
    <t>1975-12-27</t>
  </si>
  <si>
    <t>801 Atwood Alley</t>
  </si>
  <si>
    <t>Casbourne</t>
  </si>
  <si>
    <t>1981-08-08</t>
  </si>
  <si>
    <t>2 Morrow Alley</t>
  </si>
  <si>
    <t>Balasini</t>
  </si>
  <si>
    <t>1950-11-05</t>
  </si>
  <si>
    <t>92934 Mallory Trail</t>
  </si>
  <si>
    <t>2164</t>
  </si>
  <si>
    <t>Tyne</t>
  </si>
  <si>
    <t>Coate</t>
  </si>
  <si>
    <t>1965-07-15</t>
  </si>
  <si>
    <t>90820 Thackeray Street</t>
  </si>
  <si>
    <t>2218</t>
  </si>
  <si>
    <t>Anders</t>
  </si>
  <si>
    <t>1969-10-02</t>
  </si>
  <si>
    <t>48 Ludington Plaza</t>
  </si>
  <si>
    <t>2153</t>
  </si>
  <si>
    <t>Capener</t>
  </si>
  <si>
    <t>1969-05-21</t>
  </si>
  <si>
    <t>49185 Derek Circle</t>
  </si>
  <si>
    <t>3977</t>
  </si>
  <si>
    <t>Bernardine</t>
  </si>
  <si>
    <t>Delmonti</t>
  </si>
  <si>
    <t>1971-03-31</t>
  </si>
  <si>
    <t>0721 Meadow Ridge Pass</t>
  </si>
  <si>
    <t>2540</t>
  </si>
  <si>
    <t>Daisy</t>
  </si>
  <si>
    <t>Spowart</t>
  </si>
  <si>
    <t>1967-12-18</t>
  </si>
  <si>
    <t>115 Westridge Road</t>
  </si>
  <si>
    <t>4570</t>
  </si>
  <si>
    <t>Minshall</t>
  </si>
  <si>
    <t>1961-12-26</t>
  </si>
  <si>
    <t>7 Myrtle Lane</t>
  </si>
  <si>
    <t>2324</t>
  </si>
  <si>
    <t>Archibald</t>
  </si>
  <si>
    <t>Blessed</t>
  </si>
  <si>
    <t>1969-02-10</t>
  </si>
  <si>
    <t>7795 Memorial Drive</t>
  </si>
  <si>
    <t>2016</t>
  </si>
  <si>
    <t>Feodor</t>
  </si>
  <si>
    <t>Englishby</t>
  </si>
  <si>
    <t>1961-08-14</t>
  </si>
  <si>
    <t>24695 Boyd Road</t>
  </si>
  <si>
    <t>3201</t>
  </si>
  <si>
    <t>Skippie</t>
  </si>
  <si>
    <t>Yearsley</t>
  </si>
  <si>
    <t>1956-09-04</t>
  </si>
  <si>
    <t>95306 John Wall Avenue</t>
  </si>
  <si>
    <t>4350</t>
  </si>
  <si>
    <t>Bill</t>
  </si>
  <si>
    <t>1963-04-24</t>
  </si>
  <si>
    <t>6704 Pine View Lane</t>
  </si>
  <si>
    <t>2170</t>
  </si>
  <si>
    <t>Tessa</t>
  </si>
  <si>
    <t>Friese</t>
  </si>
  <si>
    <t>98158 Alpine Point</t>
  </si>
  <si>
    <t>4212</t>
  </si>
  <si>
    <t>Roseanne</t>
  </si>
  <si>
    <t>Caruth</t>
  </si>
  <si>
    <t>1957-05-25</t>
  </si>
  <si>
    <t>33652 Lyons Alley</t>
  </si>
  <si>
    <t>Tedra</t>
  </si>
  <si>
    <t>Goodbanne</t>
  </si>
  <si>
    <t>1978-01-15</t>
  </si>
  <si>
    <t>8 Debs Road</t>
  </si>
  <si>
    <t>3934</t>
  </si>
  <si>
    <t>Harme</t>
  </si>
  <si>
    <t>1951-06-11</t>
  </si>
  <si>
    <t>101 Starling Pass</t>
  </si>
  <si>
    <t>2564</t>
  </si>
  <si>
    <t>Leisman</t>
  </si>
  <si>
    <t>1986-08-07</t>
  </si>
  <si>
    <t>35151 Bunker Hill Crossing</t>
  </si>
  <si>
    <t>2068</t>
  </si>
  <si>
    <t>Amil</t>
  </si>
  <si>
    <t>Ennor</t>
  </si>
  <si>
    <t>1995-08-04</t>
  </si>
  <si>
    <t>2093 Amoth Pass</t>
  </si>
  <si>
    <t>3109</t>
  </si>
  <si>
    <t>Shawna</t>
  </si>
  <si>
    <t>Hinrichsen</t>
  </si>
  <si>
    <t>1969-08-27</t>
  </si>
  <si>
    <t>57343 Eagan Avenue</t>
  </si>
  <si>
    <t>2326</t>
  </si>
  <si>
    <t>Fonsie</t>
  </si>
  <si>
    <t>Levane</t>
  </si>
  <si>
    <t>1951-07-10</t>
  </si>
  <si>
    <t>83 Armistice Terrace</t>
  </si>
  <si>
    <t>Emilie</t>
  </si>
  <si>
    <t>Brody</t>
  </si>
  <si>
    <t>1979-05-22</t>
  </si>
  <si>
    <t>5388 Burrows Alley</t>
  </si>
  <si>
    <t>2073</t>
  </si>
  <si>
    <t>Robert</t>
  </si>
  <si>
    <t>Corkill</t>
  </si>
  <si>
    <t>1976-03-12</t>
  </si>
  <si>
    <t>5612 Toban Point</t>
  </si>
  <si>
    <t>2227</t>
  </si>
  <si>
    <t>Elvira</t>
  </si>
  <si>
    <t>1973-03-18</t>
  </si>
  <si>
    <t>65 Ridge Oak Court</t>
  </si>
  <si>
    <t>2471</t>
  </si>
  <si>
    <t>Juliana</t>
  </si>
  <si>
    <t>Mitchenson</t>
  </si>
  <si>
    <t>1989-01-05</t>
  </si>
  <si>
    <t>74 Russell Terrace</t>
  </si>
  <si>
    <t>Regine</t>
  </si>
  <si>
    <t>Bownes</t>
  </si>
  <si>
    <t>1952-07-01</t>
  </si>
  <si>
    <t>255 Loeprich Lane</t>
  </si>
  <si>
    <t>3752</t>
  </si>
  <si>
    <t>Abner</t>
  </si>
  <si>
    <t>Fraschetti</t>
  </si>
  <si>
    <t>1986-01-23</t>
  </si>
  <si>
    <t>67 Northport Avenue</t>
  </si>
  <si>
    <t>Alvira</t>
  </si>
  <si>
    <t>1955-06-05</t>
  </si>
  <si>
    <t>823 Wayridge Trail</t>
  </si>
  <si>
    <t>2205</t>
  </si>
  <si>
    <t>Sawyer</t>
  </si>
  <si>
    <t>Sponton</t>
  </si>
  <si>
    <t>1956-02-22</t>
  </si>
  <si>
    <t>5 Golf Terrace</t>
  </si>
  <si>
    <t>2126</t>
  </si>
  <si>
    <t>Vickers</t>
  </si>
  <si>
    <t>1989-11-18</t>
  </si>
  <si>
    <t>40809 Truax Way</t>
  </si>
  <si>
    <t>Paten</t>
  </si>
  <si>
    <t>Cayet</t>
  </si>
  <si>
    <t>1995-02-19</t>
  </si>
  <si>
    <t>1398 Burning Wood Way</t>
  </si>
  <si>
    <t>3850</t>
  </si>
  <si>
    <t>Loria</t>
  </si>
  <si>
    <t>Tappington</t>
  </si>
  <si>
    <t>1955-09-06</t>
  </si>
  <si>
    <t>3920 Swallow Junction</t>
  </si>
  <si>
    <t>3038</t>
  </si>
  <si>
    <t>Kiefer</t>
  </si>
  <si>
    <t>1992-07-05</t>
  </si>
  <si>
    <t>4 Warner Park</t>
  </si>
  <si>
    <t>2146</t>
  </si>
  <si>
    <t>Alderwick</t>
  </si>
  <si>
    <t>1939-01-29</t>
  </si>
  <si>
    <t>534 Lien Lane</t>
  </si>
  <si>
    <t>3122</t>
  </si>
  <si>
    <t>McDonand</t>
  </si>
  <si>
    <t>1952-04-01</t>
  </si>
  <si>
    <t>48 Shoshone Park</t>
  </si>
  <si>
    <t>2066</t>
  </si>
  <si>
    <t>Iain</t>
  </si>
  <si>
    <t>Haversham</t>
  </si>
  <si>
    <t>1950-12-26</t>
  </si>
  <si>
    <t>170 Briar Crest Place</t>
  </si>
  <si>
    <t>2120</t>
  </si>
  <si>
    <t>Newham</t>
  </si>
  <si>
    <t>1975-03-26</t>
  </si>
  <si>
    <t>0193 Northland Street</t>
  </si>
  <si>
    <t>4179</t>
  </si>
  <si>
    <t>Rappaport</t>
  </si>
  <si>
    <t>1965-01-08</t>
  </si>
  <si>
    <t>5219 Pearson Drive</t>
  </si>
  <si>
    <t>2148</t>
  </si>
  <si>
    <t>Rustman</t>
  </si>
  <si>
    <t>1974-12-09</t>
  </si>
  <si>
    <t>6156 Summit Center</t>
  </si>
  <si>
    <t>4352</t>
  </si>
  <si>
    <t>Guinane</t>
  </si>
  <si>
    <t>1946-03-24</t>
  </si>
  <si>
    <t>803 Badeau Point</t>
  </si>
  <si>
    <t>2177</t>
  </si>
  <si>
    <t>Mazin</t>
  </si>
  <si>
    <t>1974-03-25</t>
  </si>
  <si>
    <t>735 Westridge Road</t>
  </si>
  <si>
    <t>2454</t>
  </si>
  <si>
    <t>Eustacia</t>
  </si>
  <si>
    <t>Dornan</t>
  </si>
  <si>
    <t>1985-09-02</t>
  </si>
  <si>
    <t>1190 Hanson Street</t>
  </si>
  <si>
    <t>3806</t>
  </si>
  <si>
    <t>Maury</t>
  </si>
  <si>
    <t>Galego</t>
  </si>
  <si>
    <t>1992-07-27</t>
  </si>
  <si>
    <t>370 Division Junction</t>
  </si>
  <si>
    <t>3032</t>
  </si>
  <si>
    <t>Kernar</t>
  </si>
  <si>
    <t>1971-11-28</t>
  </si>
  <si>
    <t>90 Northport Hill</t>
  </si>
  <si>
    <t>2228</t>
  </si>
  <si>
    <t>Brigitte</t>
  </si>
  <si>
    <t>Whellams</t>
  </si>
  <si>
    <t>77785 Veith Lane</t>
  </si>
  <si>
    <t>2766</t>
  </si>
  <si>
    <t>Kinna</t>
  </si>
  <si>
    <t>Kollasch</t>
  </si>
  <si>
    <t>1986-11-09</t>
  </si>
  <si>
    <t>232 Knutson Park</t>
  </si>
  <si>
    <t>4060</t>
  </si>
  <si>
    <t>Maurizio</t>
  </si>
  <si>
    <t>Comi</t>
  </si>
  <si>
    <t>1996-05-30</t>
  </si>
  <si>
    <t>25805 Eagan Place</t>
  </si>
  <si>
    <t>Fendley</t>
  </si>
  <si>
    <t>1992-03-27</t>
  </si>
  <si>
    <t>743 Debra Court</t>
  </si>
  <si>
    <t>2117</t>
  </si>
  <si>
    <t>Franklin</t>
  </si>
  <si>
    <t>Wohler</t>
  </si>
  <si>
    <t>1938-10-16</t>
  </si>
  <si>
    <t>6966 Delladonna Street</t>
  </si>
  <si>
    <t>2250</t>
  </si>
  <si>
    <t>Petchell</t>
  </si>
  <si>
    <t>1970-03-19</t>
  </si>
  <si>
    <t>98221 Pennsylvania Place</t>
  </si>
  <si>
    <t>Ermentrude</t>
  </si>
  <si>
    <t>Heindle</t>
  </si>
  <si>
    <t>1969-08-02</t>
  </si>
  <si>
    <t>307 Knutson Center</t>
  </si>
  <si>
    <t>Lerway</t>
  </si>
  <si>
    <t>1944-01-05</t>
  </si>
  <si>
    <t>593 Alpine Drive</t>
  </si>
  <si>
    <t>3195</t>
  </si>
  <si>
    <t>Vincent</t>
  </si>
  <si>
    <t>Jopke</t>
  </si>
  <si>
    <t>1972-03-10</t>
  </si>
  <si>
    <t>45788 Stang Plaza</t>
  </si>
  <si>
    <t>3687</t>
  </si>
  <si>
    <t>Jeffryes</t>
  </si>
  <si>
    <t>1981-02-16</t>
  </si>
  <si>
    <t>96515 Di Loreto Pass</t>
  </si>
  <si>
    <t>4109</t>
  </si>
  <si>
    <t>Collete</t>
  </si>
  <si>
    <t>1990-01-09</t>
  </si>
  <si>
    <t>8625 Dakota Plaza</t>
  </si>
  <si>
    <t>2210</t>
  </si>
  <si>
    <t>Leonid</t>
  </si>
  <si>
    <t>Dorricott</t>
  </si>
  <si>
    <t>1993-11-18</t>
  </si>
  <si>
    <t>02 Hoffman Road</t>
  </si>
  <si>
    <t>2448</t>
  </si>
  <si>
    <t>Berney</t>
  </si>
  <si>
    <t>1966-01-02</t>
  </si>
  <si>
    <t>496 Logan Center</t>
  </si>
  <si>
    <t>Massel</t>
  </si>
  <si>
    <t>1940-12-05</t>
  </si>
  <si>
    <t>6065 Talisman Crossing</t>
  </si>
  <si>
    <t>Dobbs</t>
  </si>
  <si>
    <t>1959-04-19</t>
  </si>
  <si>
    <t>72 Eliot Place</t>
  </si>
  <si>
    <t>1945-02-13</t>
  </si>
  <si>
    <t>67 Bluejay Plaza</t>
  </si>
  <si>
    <t>2300</t>
  </si>
  <si>
    <t>Rosemonde</t>
  </si>
  <si>
    <t>Cartwight</t>
  </si>
  <si>
    <t>1952-10-20</t>
  </si>
  <si>
    <t>518 Paget Hill</t>
  </si>
  <si>
    <t>4605</t>
  </si>
  <si>
    <t>Alano</t>
  </si>
  <si>
    <t>Satchel</t>
  </si>
  <si>
    <t>1998-11-26</t>
  </si>
  <si>
    <t>87107 Shelley Crossing</t>
  </si>
  <si>
    <t>2429</t>
  </si>
  <si>
    <t>Corrine</t>
  </si>
  <si>
    <t>Baribal</t>
  </si>
  <si>
    <t>1948-10-12</t>
  </si>
  <si>
    <t>3 Mallory Circle</t>
  </si>
  <si>
    <t>Harniman</t>
  </si>
  <si>
    <t>1976-08-27</t>
  </si>
  <si>
    <t>1582 Bashford Drive</t>
  </si>
  <si>
    <t>4018</t>
  </si>
  <si>
    <t>Darte</t>
  </si>
  <si>
    <t>1955-08-18</t>
  </si>
  <si>
    <t>3 Homewood Park</t>
  </si>
  <si>
    <t>Jenelle</t>
  </si>
  <si>
    <t>Fearnill</t>
  </si>
  <si>
    <t>1958-01-03</t>
  </si>
  <si>
    <t>06 Old Gate Park</t>
  </si>
  <si>
    <t>2144</t>
  </si>
  <si>
    <t>Tannie</t>
  </si>
  <si>
    <t>Gambrell</t>
  </si>
  <si>
    <t>1967-05-25</t>
  </si>
  <si>
    <t>49 Surrey Point</t>
  </si>
  <si>
    <t>4710</t>
  </si>
  <si>
    <t>1967-12-12</t>
  </si>
  <si>
    <t>59254 Northland Alley</t>
  </si>
  <si>
    <t>Abbie</t>
  </si>
  <si>
    <t>Oldman</t>
  </si>
  <si>
    <t>1983-11-26</t>
  </si>
  <si>
    <t>4 North Drive</t>
  </si>
  <si>
    <t>Curner</t>
  </si>
  <si>
    <t>1997-03-13</t>
  </si>
  <si>
    <t>89 Parkside Street</t>
  </si>
  <si>
    <t>3021</t>
  </si>
  <si>
    <t>Killen</t>
  </si>
  <si>
    <t>1956-10-16</t>
  </si>
  <si>
    <t>7 Hazelcrest Place</t>
  </si>
  <si>
    <t>2165</t>
  </si>
  <si>
    <t>Roberta</t>
  </si>
  <si>
    <t>Goodale</t>
  </si>
  <si>
    <t>1947-02-28</t>
  </si>
  <si>
    <t>013 David Junction</t>
  </si>
  <si>
    <t>4211</t>
  </si>
  <si>
    <t>Barabisch</t>
  </si>
  <si>
    <t>2000-04-07</t>
  </si>
  <si>
    <t>840 Graceland Street</t>
  </si>
  <si>
    <t>Rosalinde</t>
  </si>
  <si>
    <t>Cubuzzi</t>
  </si>
  <si>
    <t>1997-09-04</t>
  </si>
  <si>
    <t>6 Lotheville Trail</t>
  </si>
  <si>
    <t>2444</t>
  </si>
  <si>
    <t>Cami</t>
  </si>
  <si>
    <t>Barnbrook</t>
  </si>
  <si>
    <t>1963-01-01</t>
  </si>
  <si>
    <t>890 Truax Lane</t>
  </si>
  <si>
    <t>4285</t>
  </si>
  <si>
    <t>Stollen</t>
  </si>
  <si>
    <t>1980-02-16</t>
  </si>
  <si>
    <t>72922 Cambridge Terrace</t>
  </si>
  <si>
    <t>Hayball</t>
  </si>
  <si>
    <t>1994-04-15</t>
  </si>
  <si>
    <t>60461 Esch Avenue</t>
  </si>
  <si>
    <t>1981-06-20</t>
  </si>
  <si>
    <t>6 Novick Alley</t>
  </si>
  <si>
    <t>Kort</t>
  </si>
  <si>
    <t>76 Donald Trail</t>
  </si>
  <si>
    <t>Gretna</t>
  </si>
  <si>
    <t>Thredder</t>
  </si>
  <si>
    <t>1966-01-08</t>
  </si>
  <si>
    <t>1607 Westridge Drive</t>
  </si>
  <si>
    <t>2203</t>
  </si>
  <si>
    <t>Tobiah</t>
  </si>
  <si>
    <t>Heinsius</t>
  </si>
  <si>
    <t>2000-01-25</t>
  </si>
  <si>
    <t>3630 Dawn Crossing</t>
  </si>
  <si>
    <t>2446</t>
  </si>
  <si>
    <t>Wallace</t>
  </si>
  <si>
    <t>Newart</t>
  </si>
  <si>
    <t>29007 Dapin Street</t>
  </si>
  <si>
    <t>4650</t>
  </si>
  <si>
    <t>Hersh</t>
  </si>
  <si>
    <t>Stubbert</t>
  </si>
  <si>
    <t>2000-06-25</t>
  </si>
  <si>
    <t>68 Fairfield Street</t>
  </si>
  <si>
    <t>4115</t>
  </si>
  <si>
    <t>Hatti</t>
  </si>
  <si>
    <t>Carletti</t>
  </si>
  <si>
    <t>6 Iowa Center</t>
  </si>
  <si>
    <t>2519</t>
  </si>
  <si>
    <t>Wyn</t>
  </si>
  <si>
    <t>Saynor</t>
  </si>
  <si>
    <t>1964-06-22</t>
  </si>
  <si>
    <t>5 Briar Crest Road</t>
  </si>
  <si>
    <t>2099</t>
  </si>
  <si>
    <t>Stivani</t>
  </si>
  <si>
    <t>1954-11-13</t>
  </si>
  <si>
    <t>945 Bobwhite Court</t>
  </si>
  <si>
    <t>2430</t>
  </si>
  <si>
    <t>Abigale</t>
  </si>
  <si>
    <t>Sives</t>
  </si>
  <si>
    <t>1963-12-13</t>
  </si>
  <si>
    <t>2 Glendale Center</t>
  </si>
  <si>
    <t>Artus</t>
  </si>
  <si>
    <t>1978-05-31</t>
  </si>
  <si>
    <t>21824 Northridge Alley</t>
  </si>
  <si>
    <t>Danny</t>
  </si>
  <si>
    <t>Bodle</t>
  </si>
  <si>
    <t>1943-09-24</t>
  </si>
  <si>
    <t>68 Anthes Park</t>
  </si>
  <si>
    <t>2007</t>
  </si>
  <si>
    <t>Vittorio</t>
  </si>
  <si>
    <t>Boxen</t>
  </si>
  <si>
    <t>1965-08-15</t>
  </si>
  <si>
    <t>3 Anthes Court</t>
  </si>
  <si>
    <t>Deborah</t>
  </si>
  <si>
    <t>1943-07-14</t>
  </si>
  <si>
    <t>036 Redwing Street</t>
  </si>
  <si>
    <t>2011</t>
  </si>
  <si>
    <t>Agace</t>
  </si>
  <si>
    <t>Hedge</t>
  </si>
  <si>
    <t>1997-07-23</t>
  </si>
  <si>
    <t>92 Petterle Place</t>
  </si>
  <si>
    <t>3429</t>
  </si>
  <si>
    <t>Rolland</t>
  </si>
  <si>
    <t>Esmead</t>
  </si>
  <si>
    <t>1940-07-13</t>
  </si>
  <si>
    <t>Walklate</t>
  </si>
  <si>
    <t>1943-10-05</t>
  </si>
  <si>
    <t>87 Sheridan Junction</t>
  </si>
  <si>
    <t>2281</t>
  </si>
  <si>
    <t>Mariquilla</t>
  </si>
  <si>
    <t>1939-04-04</t>
  </si>
  <si>
    <t>811 Melrose Park</t>
  </si>
  <si>
    <t>2224</t>
  </si>
  <si>
    <t>Leticia</t>
  </si>
  <si>
    <t>Danovich</t>
  </si>
  <si>
    <t>1941-10-02</t>
  </si>
  <si>
    <t>2 Logan Avenue</t>
  </si>
  <si>
    <t>4307</t>
  </si>
  <si>
    <t>Harman</t>
  </si>
  <si>
    <t>Lynds</t>
  </si>
  <si>
    <t>1961-05-27</t>
  </si>
  <si>
    <t>538 Gina Way</t>
  </si>
  <si>
    <t>4105</t>
  </si>
  <si>
    <t>Matyushkin</t>
  </si>
  <si>
    <t>1974-01-24</t>
  </si>
  <si>
    <t>52761 Portage Crossing</t>
  </si>
  <si>
    <t>3170</t>
  </si>
  <si>
    <t>Robenia</t>
  </si>
  <si>
    <t>Monks</t>
  </si>
  <si>
    <t>1959-05-08</t>
  </si>
  <si>
    <t>8 Fieldstone Street</t>
  </si>
  <si>
    <t>4065</t>
  </si>
  <si>
    <t>Roman</t>
  </si>
  <si>
    <t>Eastwood</t>
  </si>
  <si>
    <t>1969-09-21</t>
  </si>
  <si>
    <t>8957 Anhalt Alley</t>
  </si>
  <si>
    <t>3004</t>
  </si>
  <si>
    <t>1957-11-15</t>
  </si>
  <si>
    <t>5 High Crossing Junction</t>
  </si>
  <si>
    <t>4556</t>
  </si>
  <si>
    <t>Airey</t>
  </si>
  <si>
    <t>1950-09-05</t>
  </si>
  <si>
    <t>75760 Toban Junction</t>
  </si>
  <si>
    <t>4006</t>
  </si>
  <si>
    <t>Katharine</t>
  </si>
  <si>
    <t>Redbourn</t>
  </si>
  <si>
    <t>1967-09-11</t>
  </si>
  <si>
    <t>178 Waxwing Trail</t>
  </si>
  <si>
    <t>3134</t>
  </si>
  <si>
    <t>Stoneham</t>
  </si>
  <si>
    <t>1963-05-02</t>
  </si>
  <si>
    <t>8648 Green Alley</t>
  </si>
  <si>
    <t>4680</t>
  </si>
  <si>
    <t>Ellsworth</t>
  </si>
  <si>
    <t>Andrieux</t>
  </si>
  <si>
    <t>1971-04-26</t>
  </si>
  <si>
    <t>08912 Carberry Place</t>
  </si>
  <si>
    <t>Federico</t>
  </si>
  <si>
    <t>Leuty</t>
  </si>
  <si>
    <t>1978-12-11</t>
  </si>
  <si>
    <t>720 Menomonie Crossing</t>
  </si>
  <si>
    <t>Ferdy</t>
  </si>
  <si>
    <t>Hornung</t>
  </si>
  <si>
    <t>1974-05-14</t>
  </si>
  <si>
    <t>0686 Hallows Trail</t>
  </si>
  <si>
    <t>4506</t>
  </si>
  <si>
    <t>Christescu</t>
  </si>
  <si>
    <t>1975-03-12</t>
  </si>
  <si>
    <t>6668 Blue Bill Park Plaza</t>
  </si>
  <si>
    <t>Shadow</t>
  </si>
  <si>
    <t>Yakutin</t>
  </si>
  <si>
    <t>1967-02-03</t>
  </si>
  <si>
    <t>06 Dwight Park</t>
  </si>
  <si>
    <t>4119</t>
  </si>
  <si>
    <t>Sharai</t>
  </si>
  <si>
    <t>Priddie</t>
  </si>
  <si>
    <t>1961-01-16</t>
  </si>
  <si>
    <t>5202 Crowley Place</t>
  </si>
  <si>
    <t>Celeste</t>
  </si>
  <si>
    <t>1980-09-16</t>
  </si>
  <si>
    <t>14709 Portage Avenue</t>
  </si>
  <si>
    <t>2166</t>
  </si>
  <si>
    <t>Lea</t>
  </si>
  <si>
    <t>Ilyinski</t>
  </si>
  <si>
    <t>1997-09-25</t>
  </si>
  <si>
    <t>895 Glendale Park</t>
  </si>
  <si>
    <t>Olechnowicz</t>
  </si>
  <si>
    <t>1939-07-17</t>
  </si>
  <si>
    <t>0474 Bowman Hill</t>
  </si>
  <si>
    <t>3031</t>
  </si>
  <si>
    <t>Delly</t>
  </si>
  <si>
    <t>Sunman</t>
  </si>
  <si>
    <t>1959-04-11</t>
  </si>
  <si>
    <t>652 Fuller Terrace</t>
  </si>
  <si>
    <t>3206</t>
  </si>
  <si>
    <t>Ryhorovich</t>
  </si>
  <si>
    <t>1962-03-03</t>
  </si>
  <si>
    <t>5356 Sugar Plaza</t>
  </si>
  <si>
    <t>4818</t>
  </si>
  <si>
    <t>Hamberston</t>
  </si>
  <si>
    <t>2000-09-25</t>
  </si>
  <si>
    <t>7 Schiller Point</t>
  </si>
  <si>
    <t>4113</t>
  </si>
  <si>
    <t>Romaines</t>
  </si>
  <si>
    <t>1971-11-27</t>
  </si>
  <si>
    <t>9193 Prairieview Drive</t>
  </si>
  <si>
    <t>2155</t>
  </si>
  <si>
    <t>Bembridge</t>
  </si>
  <si>
    <t>1969-07-06</t>
  </si>
  <si>
    <t>13272 Basil Avenue</t>
  </si>
  <si>
    <t>3103</t>
  </si>
  <si>
    <t>Lewin</t>
  </si>
  <si>
    <t>1991-06-07</t>
  </si>
  <si>
    <t>29 Aberg Crossing</t>
  </si>
  <si>
    <t>4210</t>
  </si>
  <si>
    <t>Bogey</t>
  </si>
  <si>
    <t>Attew</t>
  </si>
  <si>
    <t>1992-11-18</t>
  </si>
  <si>
    <t>4 Monterey Road</t>
  </si>
  <si>
    <t>4165</t>
  </si>
  <si>
    <t>Zondra</t>
  </si>
  <si>
    <t>Ringham</t>
  </si>
  <si>
    <t>1948-01-13</t>
  </si>
  <si>
    <t>416 Lighthouse Bay Lane</t>
  </si>
  <si>
    <t>Apfel</t>
  </si>
  <si>
    <t>1996-02-19</t>
  </si>
  <si>
    <t>05475 Elgar Place</t>
  </si>
  <si>
    <t>Alleen</t>
  </si>
  <si>
    <t>Eaken</t>
  </si>
  <si>
    <t>1938-08-31</t>
  </si>
  <si>
    <t>343 Lakewood Center</t>
  </si>
  <si>
    <t>Schimann</t>
  </si>
  <si>
    <t>1969-11-17</t>
  </si>
  <si>
    <t>47 Kim Terrace</t>
  </si>
  <si>
    <t>2566</t>
  </si>
  <si>
    <t>Antonietta</t>
  </si>
  <si>
    <t>Egle</t>
  </si>
  <si>
    <t>1973-09-25</t>
  </si>
  <si>
    <t>590 Hagan Parkway</t>
  </si>
  <si>
    <t>Waycott</t>
  </si>
  <si>
    <t>1951-12-16</t>
  </si>
  <si>
    <t>94694 Eagle Crest Terrace</t>
  </si>
  <si>
    <t>Lark</t>
  </si>
  <si>
    <t>Gonet</t>
  </si>
  <si>
    <t>1972-01-17</t>
  </si>
  <si>
    <t>261 Orin Center</t>
  </si>
  <si>
    <t>Cletis</t>
  </si>
  <si>
    <t>Longley</t>
  </si>
  <si>
    <t>1996-07-01</t>
  </si>
  <si>
    <t>667 Waxwing Plaza</t>
  </si>
  <si>
    <t>3199</t>
  </si>
  <si>
    <t>Di Lucia</t>
  </si>
  <si>
    <t>1961-01-03</t>
  </si>
  <si>
    <t>83509 Delaware Street</t>
  </si>
  <si>
    <t>2480</t>
  </si>
  <si>
    <t>Theresa</t>
  </si>
  <si>
    <t>Cowper</t>
  </si>
  <si>
    <t>1976-08-24</t>
  </si>
  <si>
    <t>88 Mifflin Pass</t>
  </si>
  <si>
    <t>2529</t>
  </si>
  <si>
    <t>Raraty</t>
  </si>
  <si>
    <t>1956-06-28</t>
  </si>
  <si>
    <t>10 Dexter Park</t>
  </si>
  <si>
    <t>Egon</t>
  </si>
  <si>
    <t>Ortells</t>
  </si>
  <si>
    <t>3 Sundown Hill</t>
  </si>
  <si>
    <t>Shovlar</t>
  </si>
  <si>
    <t>1966-03-07</t>
  </si>
  <si>
    <t>655 Glendale Trail</t>
  </si>
  <si>
    <t>3976</t>
  </si>
  <si>
    <t>Duny</t>
  </si>
  <si>
    <t>1953-03-12</t>
  </si>
  <si>
    <t>39192 Glendale Alley</t>
  </si>
  <si>
    <t>2092</t>
  </si>
  <si>
    <t>1962-10-06</t>
  </si>
  <si>
    <t>7307 Lake View Crossing</t>
  </si>
  <si>
    <t>3804</t>
  </si>
  <si>
    <t>Raye</t>
  </si>
  <si>
    <t>Roo</t>
  </si>
  <si>
    <t>1199 Express Plaza</t>
  </si>
  <si>
    <t>3046</t>
  </si>
  <si>
    <t>1 Namekagon Point</t>
  </si>
  <si>
    <t>3791</t>
  </si>
  <si>
    <t>Frossell</t>
  </si>
  <si>
    <t>1968-10-14</t>
  </si>
  <si>
    <t>602 Meadow Vale Lane</t>
  </si>
  <si>
    <t>2111</t>
  </si>
  <si>
    <t>1971-09-18</t>
  </si>
  <si>
    <t>6784 Spohn Alley</t>
  </si>
  <si>
    <t>67 Shelley Crossing</t>
  </si>
  <si>
    <t>Shutle</t>
  </si>
  <si>
    <t>1959-01-05</t>
  </si>
  <si>
    <t>07 Dayton Court</t>
  </si>
  <si>
    <t>4005</t>
  </si>
  <si>
    <t>Konstanze</t>
  </si>
  <si>
    <t>1967-01-09</t>
  </si>
  <si>
    <t>351 Sunfield Lane</t>
  </si>
  <si>
    <t>4370</t>
  </si>
  <si>
    <t>Bink</t>
  </si>
  <si>
    <t>Bentje</t>
  </si>
  <si>
    <t>1957-03-23</t>
  </si>
  <si>
    <t>8427 Moulton Place</t>
  </si>
  <si>
    <t>2680</t>
  </si>
  <si>
    <t>Taber</t>
  </si>
  <si>
    <t>1947-04-22</t>
  </si>
  <si>
    <t>984 Del Sol Junction</t>
  </si>
  <si>
    <t>4659</t>
  </si>
  <si>
    <t>Dannatt</t>
  </si>
  <si>
    <t>1958-12-28</t>
  </si>
  <si>
    <t>3 Pepper Wood Hill</t>
  </si>
  <si>
    <t>4218</t>
  </si>
  <si>
    <t>Giana</t>
  </si>
  <si>
    <t>Staresmeare</t>
  </si>
  <si>
    <t>1976-04-20</t>
  </si>
  <si>
    <t>8737 Scoville Center</t>
  </si>
  <si>
    <t>2770</t>
  </si>
  <si>
    <t>Morton</t>
  </si>
  <si>
    <t>Petkens</t>
  </si>
  <si>
    <t>1990-11-13</t>
  </si>
  <si>
    <t>385 Montana Place</t>
  </si>
  <si>
    <t>3012</t>
  </si>
  <si>
    <t>Vittoria</t>
  </si>
  <si>
    <t>1981-06-03</t>
  </si>
  <si>
    <t>3 Surrey Court</t>
  </si>
  <si>
    <t>2019</t>
  </si>
  <si>
    <t>Atwood</t>
  </si>
  <si>
    <t>1972-07-30</t>
  </si>
  <si>
    <t>2 Magdeline Street</t>
  </si>
  <si>
    <t>Tribbeck</t>
  </si>
  <si>
    <t>1958-12-07</t>
  </si>
  <si>
    <t>93235 Hoard Trail</t>
  </si>
  <si>
    <t>3165</t>
  </si>
  <si>
    <t>Bartholomaus</t>
  </si>
  <si>
    <t>1963-05-11</t>
  </si>
  <si>
    <t>356 Carberry Avenue</t>
  </si>
  <si>
    <t>3082</t>
  </si>
  <si>
    <t>Kermit</t>
  </si>
  <si>
    <t>Lebond</t>
  </si>
  <si>
    <t>1980-02-01</t>
  </si>
  <si>
    <t>71 Ludington Center</t>
  </si>
  <si>
    <t>Biddie</t>
  </si>
  <si>
    <t>1988-01-30</t>
  </si>
  <si>
    <t>2116 Continental Terrace</t>
  </si>
  <si>
    <t>2795</t>
  </si>
  <si>
    <t>Marrow</t>
  </si>
  <si>
    <t>1970-08-08</t>
  </si>
  <si>
    <t>2760</t>
  </si>
  <si>
    <t>Sitford</t>
  </si>
  <si>
    <t>1965-02-27</t>
  </si>
  <si>
    <t>7 Elgar Road</t>
  </si>
  <si>
    <t>Chitham</t>
  </si>
  <si>
    <t>1991-02-14</t>
  </si>
  <si>
    <t>00003 Hoffman Pass</t>
  </si>
  <si>
    <t>Blackader</t>
  </si>
  <si>
    <t>1947-10-08</t>
  </si>
  <si>
    <t>71 Stone Corner Avenue</t>
  </si>
  <si>
    <t>Crinidge</t>
  </si>
  <si>
    <t>1988-01-10</t>
  </si>
  <si>
    <t>0 Esker Avenue</t>
  </si>
  <si>
    <t>4019</t>
  </si>
  <si>
    <t>Pollen</t>
  </si>
  <si>
    <t>1993-08-09</t>
  </si>
  <si>
    <t>61825 Debs Terrace</t>
  </si>
  <si>
    <t>3167</t>
  </si>
  <si>
    <t>Bidnall</t>
  </si>
  <si>
    <t>1981-08-05</t>
  </si>
  <si>
    <t>11 Oak Terrace</t>
  </si>
  <si>
    <t>Boman</t>
  </si>
  <si>
    <t>1949-05-20</t>
  </si>
  <si>
    <t>7 Michigan Hill</t>
  </si>
  <si>
    <t>2076</t>
  </si>
  <si>
    <t>Abramovici</t>
  </si>
  <si>
    <t>1955-07-17</t>
  </si>
  <si>
    <t>8 Randy Park</t>
  </si>
  <si>
    <t>Brynna</t>
  </si>
  <si>
    <t>Tivers</t>
  </si>
  <si>
    <t>1974-08-09</t>
  </si>
  <si>
    <t>0 Mayfield Parkway</t>
  </si>
  <si>
    <t>4272</t>
  </si>
  <si>
    <t>1954-11-09</t>
  </si>
  <si>
    <t>57903 Hanson Parkway</t>
  </si>
  <si>
    <t>2570</t>
  </si>
  <si>
    <t>Alfi</t>
  </si>
  <si>
    <t>Sabbins</t>
  </si>
  <si>
    <t>1959-06-12</t>
  </si>
  <si>
    <t>763 Ridgeway Place</t>
  </si>
  <si>
    <t>2344</t>
  </si>
  <si>
    <t>Loleta</t>
  </si>
  <si>
    <t>Aberdalgy</t>
  </si>
  <si>
    <t>1981-02-15</t>
  </si>
  <si>
    <t>99 Westend Court</t>
  </si>
  <si>
    <t>Aldric</t>
  </si>
  <si>
    <t>Birney</t>
  </si>
  <si>
    <t>1971-08-19</t>
  </si>
  <si>
    <t>5 Caliangt Center</t>
  </si>
  <si>
    <t>Natividad</t>
  </si>
  <si>
    <t>Balducci</t>
  </si>
  <si>
    <t>1991-02-07</t>
  </si>
  <si>
    <t>4472 Washington Junction</t>
  </si>
  <si>
    <t>1965-12-13</t>
  </si>
  <si>
    <t>31675 Corry Way</t>
  </si>
  <si>
    <t>Seamus</t>
  </si>
  <si>
    <t>Cains</t>
  </si>
  <si>
    <t>1989-12-15</t>
  </si>
  <si>
    <t>4882 Dakota Center</t>
  </si>
  <si>
    <t>2305</t>
  </si>
  <si>
    <t>Guss</t>
  </si>
  <si>
    <t>Karim</t>
  </si>
  <si>
    <t>1968-11-24</t>
  </si>
  <si>
    <t>4 Warner Circle</t>
  </si>
  <si>
    <t>Julietta</t>
  </si>
  <si>
    <t>Setchfield</t>
  </si>
  <si>
    <t>1992-01-31</t>
  </si>
  <si>
    <t>4 Manufacturers Crossing</t>
  </si>
  <si>
    <t>4170</t>
  </si>
  <si>
    <t>Symson</t>
  </si>
  <si>
    <t>1978-05-13</t>
  </si>
  <si>
    <t>016 Westport Park</t>
  </si>
  <si>
    <t>3073</t>
  </si>
  <si>
    <t>Fann</t>
  </si>
  <si>
    <t>1957-10-17</t>
  </si>
  <si>
    <t>19 Debs Parkway</t>
  </si>
  <si>
    <t>3029</t>
  </si>
  <si>
    <t>Cisar</t>
  </si>
  <si>
    <t>1985-03-26</t>
  </si>
  <si>
    <t>665 Sachs Way</t>
  </si>
  <si>
    <t>Clari</t>
  </si>
  <si>
    <t>Voas</t>
  </si>
  <si>
    <t>1955-07-28</t>
  </si>
  <si>
    <t>4110 Mifflin Center</t>
  </si>
  <si>
    <t>2127</t>
  </si>
  <si>
    <t>Hedman</t>
  </si>
  <si>
    <t>1981-09-11</t>
  </si>
  <si>
    <t>62 Spaight Center</t>
  </si>
  <si>
    <t>Paxon</t>
  </si>
  <si>
    <t>Roomes</t>
  </si>
  <si>
    <t>3 Express Lane</t>
  </si>
  <si>
    <t>Parnell</t>
  </si>
  <si>
    <t>Lamprey</t>
  </si>
  <si>
    <t>1977-04-08</t>
  </si>
  <si>
    <t>7353 Mallard Junction</t>
  </si>
  <si>
    <t>Honey</t>
  </si>
  <si>
    <t>Gosdin</t>
  </si>
  <si>
    <t>1981-11-29</t>
  </si>
  <si>
    <t>066 Warner Trail</t>
  </si>
  <si>
    <t>2582</t>
  </si>
  <si>
    <t>Sonny</t>
  </si>
  <si>
    <t>McCart</t>
  </si>
  <si>
    <t>1992-08-27</t>
  </si>
  <si>
    <t>52752 Barby Hill</t>
  </si>
  <si>
    <t>3020</t>
  </si>
  <si>
    <t>Turtle</t>
  </si>
  <si>
    <t>57025 New Castle Street</t>
  </si>
  <si>
    <t>Deirdre</t>
  </si>
  <si>
    <t>Burgoine</t>
  </si>
  <si>
    <t>1955-01-08</t>
  </si>
  <si>
    <t>0 Stoughton Park</t>
  </si>
  <si>
    <t>3000</t>
  </si>
  <si>
    <t>Haleigh</t>
  </si>
  <si>
    <t>1952-05-19</t>
  </si>
  <si>
    <t>49 Jana Point</t>
  </si>
  <si>
    <t>4503</t>
  </si>
  <si>
    <t>Aldridge</t>
  </si>
  <si>
    <t>Poskitt</t>
  </si>
  <si>
    <t>1982-02-10</t>
  </si>
  <si>
    <t>7 Fordem Point</t>
  </si>
  <si>
    <t>4161</t>
  </si>
  <si>
    <t>Zechariah</t>
  </si>
  <si>
    <t>McReidy</t>
  </si>
  <si>
    <t>797 Westend Street</t>
  </si>
  <si>
    <t>Costi</t>
  </si>
  <si>
    <t>1972-11-26</t>
  </si>
  <si>
    <t>5316 Farwell Hill</t>
  </si>
  <si>
    <t>2800</t>
  </si>
  <si>
    <t>Alon</t>
  </si>
  <si>
    <t>1999-06-23</t>
  </si>
  <si>
    <t>770 Crest Line Parkway</t>
  </si>
  <si>
    <t>Pickthorne</t>
  </si>
  <si>
    <t>1959-12-25</t>
  </si>
  <si>
    <t>50 American Street</t>
  </si>
  <si>
    <t>Nil</t>
  </si>
  <si>
    <t>Shirer</t>
  </si>
  <si>
    <t>1997-09-27</t>
  </si>
  <si>
    <t>4793 Mcbride Pass</t>
  </si>
  <si>
    <t>3013</t>
  </si>
  <si>
    <t>Erhard</t>
  </si>
  <si>
    <t>1978-05-27</t>
  </si>
  <si>
    <t>01124 Dottie Lane</t>
  </si>
  <si>
    <t>3630</t>
  </si>
  <si>
    <t>Axtens</t>
  </si>
  <si>
    <t>1945-08-08</t>
  </si>
  <si>
    <t>42681 Carey Alley</t>
  </si>
  <si>
    <t>Haskell</t>
  </si>
  <si>
    <t>Moxted</t>
  </si>
  <si>
    <t>1943-08-27</t>
  </si>
  <si>
    <t>2941 Talisman Alley</t>
  </si>
  <si>
    <t>1999-10-24</t>
  </si>
  <si>
    <t>990 Hoffman Avenue</t>
  </si>
  <si>
    <t>Lincoln</t>
  </si>
  <si>
    <t>Boler</t>
  </si>
  <si>
    <t>1976-01-24</t>
  </si>
  <si>
    <t>5 Summer Ridge Court</t>
  </si>
  <si>
    <t>3207</t>
  </si>
  <si>
    <t>Westmerland</t>
  </si>
  <si>
    <t>1956-06-19</t>
  </si>
  <si>
    <t>102 Charing Cross Terrace</t>
  </si>
  <si>
    <t>Kylynn</t>
  </si>
  <si>
    <t>Drowsfield</t>
  </si>
  <si>
    <t>1975-03-28</t>
  </si>
  <si>
    <t>5 Trailsway Avenue</t>
  </si>
  <si>
    <t>3059</t>
  </si>
  <si>
    <t>Ruckhard</t>
  </si>
  <si>
    <t>1969-10-09</t>
  </si>
  <si>
    <t>23694 Leroy Place</t>
  </si>
  <si>
    <t>4560</t>
  </si>
  <si>
    <t>Celestina</t>
  </si>
  <si>
    <t>Lethardy</t>
  </si>
  <si>
    <t>1968-12-11</t>
  </si>
  <si>
    <t>53 Memorial Street</t>
  </si>
  <si>
    <t>3163</t>
  </si>
  <si>
    <t>Petrakov</t>
  </si>
  <si>
    <t>1951-11-27</t>
  </si>
  <si>
    <t>691 Valley Edge Alley</t>
  </si>
  <si>
    <t>Bessy</t>
  </si>
  <si>
    <t>1939-12-22</t>
  </si>
  <si>
    <t>60073 Pankratz Pass</t>
  </si>
  <si>
    <t>Van den Broek</t>
  </si>
  <si>
    <t>1964-09-28</t>
  </si>
  <si>
    <t>8 Schlimgen Drive</t>
  </si>
  <si>
    <t>4055</t>
  </si>
  <si>
    <t>Lucilia</t>
  </si>
  <si>
    <t>1952-04-15</t>
  </si>
  <si>
    <t>0237 Mallard Place</t>
  </si>
  <si>
    <t>Pollington</t>
  </si>
  <si>
    <t>1941-07-21</t>
  </si>
  <si>
    <t>69710 Northfield Center</t>
  </si>
  <si>
    <t>2256</t>
  </si>
  <si>
    <t>Sturch</t>
  </si>
  <si>
    <t>1961-02-11</t>
  </si>
  <si>
    <t>1 Kinsman Crossing</t>
  </si>
  <si>
    <t>4158</t>
  </si>
  <si>
    <t>Caron</t>
  </si>
  <si>
    <t>Kezar</t>
  </si>
  <si>
    <t>1953-08-08</t>
  </si>
  <si>
    <t>40553 Rigney Avenue</t>
  </si>
  <si>
    <t>Stirland</t>
  </si>
  <si>
    <t>1981-05-26</t>
  </si>
  <si>
    <t>48578 Farmco Park</t>
  </si>
  <si>
    <t>3235</t>
  </si>
  <si>
    <t>Gallagher</t>
  </si>
  <si>
    <t>Bromell</t>
  </si>
  <si>
    <t>1956-12-02</t>
  </si>
  <si>
    <t>91634 Badeau Crossing</t>
  </si>
  <si>
    <t>Murial</t>
  </si>
  <si>
    <t>Bulloch</t>
  </si>
  <si>
    <t>1964-10-01</t>
  </si>
  <si>
    <t>391 Old Shore Lane</t>
  </si>
  <si>
    <t>Delinda</t>
  </si>
  <si>
    <t>Ech</t>
  </si>
  <si>
    <t>1944-10-21</t>
  </si>
  <si>
    <t>28 Golf View Terrace</t>
  </si>
  <si>
    <t>3101</t>
  </si>
  <si>
    <t>Tapenden</t>
  </si>
  <si>
    <t>1953-10-19</t>
  </si>
  <si>
    <t>0197 Sachs Avenue</t>
  </si>
  <si>
    <t>2747</t>
  </si>
  <si>
    <t>Giulietta</t>
  </si>
  <si>
    <t>2002-02-27</t>
  </si>
  <si>
    <t>48297 Stuart Circle</t>
  </si>
  <si>
    <t>Jakaway</t>
  </si>
  <si>
    <t>1980-07-30</t>
  </si>
  <si>
    <t>67 Heath Circle</t>
  </si>
  <si>
    <t>2290</t>
  </si>
  <si>
    <t>Brynn</t>
  </si>
  <si>
    <t>Goodyear</t>
  </si>
  <si>
    <t>1944-11-10</t>
  </si>
  <si>
    <t>3 Sheridan Lane</t>
  </si>
  <si>
    <t>3075</t>
  </si>
  <si>
    <t>1971-01-11</t>
  </si>
  <si>
    <t>04 Oakridge Plaza</t>
  </si>
  <si>
    <t>2075</t>
  </si>
  <si>
    <t>Tamas</t>
  </si>
  <si>
    <t>Swatman</t>
  </si>
  <si>
    <t>78 Clarendon Drive</t>
  </si>
  <si>
    <t>4551</t>
  </si>
  <si>
    <t>Pace</t>
  </si>
  <si>
    <t>Clemonts</t>
  </si>
  <si>
    <t>1990-07-28</t>
  </si>
  <si>
    <t>335 Cambridge Hill</t>
  </si>
  <si>
    <t>Tracy</t>
  </si>
  <si>
    <t>Andrejevic</t>
  </si>
  <si>
    <t>5675 Burning Wood Trail</t>
  </si>
  <si>
    <t>Muffin</t>
  </si>
  <si>
    <t>Grigolon</t>
  </si>
  <si>
    <t>1979-10-31</t>
  </si>
  <si>
    <t>4597 Marcy Point</t>
  </si>
  <si>
    <t>Allsun</t>
  </si>
  <si>
    <t>Biner</t>
  </si>
  <si>
    <t>1997-12-26</t>
  </si>
  <si>
    <t>9 Walton Way</t>
  </si>
  <si>
    <t>2641</t>
  </si>
  <si>
    <t>Elleyne</t>
  </si>
  <si>
    <t>1957-09-03</t>
  </si>
  <si>
    <t>27429 Dottie Plaza</t>
  </si>
  <si>
    <t>3145</t>
  </si>
  <si>
    <t>Southers</t>
  </si>
  <si>
    <t>1999-11-08</t>
  </si>
  <si>
    <t>42 Donald Hill</t>
  </si>
  <si>
    <t>2323</t>
  </si>
  <si>
    <t>Bourley</t>
  </si>
  <si>
    <t>1981-08-17</t>
  </si>
  <si>
    <t>3 Hoepker Parkway</t>
  </si>
  <si>
    <t>4152</t>
  </si>
  <si>
    <t>Tinwell</t>
  </si>
  <si>
    <t>1971-12-24</t>
  </si>
  <si>
    <t>19561 Express Street</t>
  </si>
  <si>
    <t>2777</t>
  </si>
  <si>
    <t>Gerik</t>
  </si>
  <si>
    <t>Woodroof</t>
  </si>
  <si>
    <t>1959-06-13</t>
  </si>
  <si>
    <t>41 Kropf Road</t>
  </si>
  <si>
    <t>3175</t>
  </si>
  <si>
    <t>MacConnulty</t>
  </si>
  <si>
    <t>1957-10-01</t>
  </si>
  <si>
    <t>0516 Fremont Point</t>
  </si>
  <si>
    <t>Fontelles</t>
  </si>
  <si>
    <t>1994-10-21</t>
  </si>
  <si>
    <t>7872 South Junction</t>
  </si>
  <si>
    <t>3197</t>
  </si>
  <si>
    <t>Giulia</t>
  </si>
  <si>
    <t>Hazart</t>
  </si>
  <si>
    <t>81 Donald Parkway</t>
  </si>
  <si>
    <t>Whit</t>
  </si>
  <si>
    <t>Emloch</t>
  </si>
  <si>
    <t>1963-08-20</t>
  </si>
  <si>
    <t>105 Carpenter Court</t>
  </si>
  <si>
    <t>2220</t>
  </si>
  <si>
    <t>Rowan</t>
  </si>
  <si>
    <t>Summerly</t>
  </si>
  <si>
    <t>1974-07-05</t>
  </si>
  <si>
    <t>58231 Tomscot Plaza</t>
  </si>
  <si>
    <t>Ian</t>
  </si>
  <si>
    <t>Rabat</t>
  </si>
  <si>
    <t>1975-08-04</t>
  </si>
  <si>
    <t>3 Loeprich Point</t>
  </si>
  <si>
    <t>3204</t>
  </si>
  <si>
    <t>McAmish</t>
  </si>
  <si>
    <t>5773 Acker Way</t>
  </si>
  <si>
    <t>Jermy</t>
  </si>
  <si>
    <t>1960-09-12</t>
  </si>
  <si>
    <t>540 Katie Street</t>
  </si>
  <si>
    <t>4128</t>
  </si>
  <si>
    <t>Link</t>
  </si>
  <si>
    <t>9495 Jenna Way</t>
  </si>
  <si>
    <t>4600</t>
  </si>
  <si>
    <t>Harriet</t>
  </si>
  <si>
    <t>Brattan</t>
  </si>
  <si>
    <t>1986-12-03</t>
  </si>
  <si>
    <t>66 Ruskin Parkway</t>
  </si>
  <si>
    <t>3579</t>
  </si>
  <si>
    <t>Sada</t>
  </si>
  <si>
    <t>Branton</t>
  </si>
  <si>
    <t>1974-06-24</t>
  </si>
  <si>
    <t>9736 Mitchell Pass</t>
  </si>
  <si>
    <t>Mc-Kerley</t>
  </si>
  <si>
    <t>1942-01-23</t>
  </si>
  <si>
    <t>9 Springview Terrace</t>
  </si>
  <si>
    <t>1963-01-14</t>
  </si>
  <si>
    <t>1914 Oakridge Place</t>
  </si>
  <si>
    <t>2456</t>
  </si>
  <si>
    <t>Mangion</t>
  </si>
  <si>
    <t>1996-01-24</t>
  </si>
  <si>
    <t>179 Anzinger Center</t>
  </si>
  <si>
    <t>Strudwick</t>
  </si>
  <si>
    <t>1964-01-31</t>
  </si>
  <si>
    <t>62 Melrose Court</t>
  </si>
  <si>
    <t>2211</t>
  </si>
  <si>
    <t>Dillet</t>
  </si>
  <si>
    <t>1944-10-05</t>
  </si>
  <si>
    <t>84650 Novick Point</t>
  </si>
  <si>
    <t>2261</t>
  </si>
  <si>
    <t>Palmer</t>
  </si>
  <si>
    <t>Heaven</t>
  </si>
  <si>
    <t>1995-05-18</t>
  </si>
  <si>
    <t>5 Hoard Parkway</t>
  </si>
  <si>
    <t>3754</t>
  </si>
  <si>
    <t>Porter</t>
  </si>
  <si>
    <t>Buckenhill</t>
  </si>
  <si>
    <t>1954-06-14</t>
  </si>
  <si>
    <t>376 Talmadge Street</t>
  </si>
  <si>
    <t>4124</t>
  </si>
  <si>
    <t>Kizzee</t>
  </si>
  <si>
    <t>Kemston</t>
  </si>
  <si>
    <t>1961-09-29</t>
  </si>
  <si>
    <t>5979 Green Ridge Way</t>
  </si>
  <si>
    <t>2767</t>
  </si>
  <si>
    <t>Ducker</t>
  </si>
  <si>
    <t>1973-08-25</t>
  </si>
  <si>
    <t>2972 Holy Cross Crossing</t>
  </si>
  <si>
    <t>Giffie</t>
  </si>
  <si>
    <t>Offill</t>
  </si>
  <si>
    <t>1993-03-02</t>
  </si>
  <si>
    <t>89 Riverside Court</t>
  </si>
  <si>
    <t>4740</t>
  </si>
  <si>
    <t>Fara</t>
  </si>
  <si>
    <t>Sarath</t>
  </si>
  <si>
    <t>1948-06-30</t>
  </si>
  <si>
    <t>540 Forest Run Plaza</t>
  </si>
  <si>
    <t>Raatz</t>
  </si>
  <si>
    <t>817 Bunker Hill Place</t>
  </si>
  <si>
    <t>Tamar</t>
  </si>
  <si>
    <t>Windmill</t>
  </si>
  <si>
    <t>1939-08-28</t>
  </si>
  <si>
    <t>4669 Troy Place</t>
  </si>
  <si>
    <t>2207</t>
  </si>
  <si>
    <t>Kipp</t>
  </si>
  <si>
    <t>Stockport</t>
  </si>
  <si>
    <t>1982-12-10</t>
  </si>
  <si>
    <t>02 Roth Drive</t>
  </si>
  <si>
    <t>2022</t>
  </si>
  <si>
    <t>Packston</t>
  </si>
  <si>
    <t>Wackett</t>
  </si>
  <si>
    <t>1950-04-26</t>
  </si>
  <si>
    <t>7 Northridge Court</t>
  </si>
  <si>
    <t>3192</t>
  </si>
  <si>
    <t>Hanson</t>
  </si>
  <si>
    <t>Eastes</t>
  </si>
  <si>
    <t>1990-05-20</t>
  </si>
  <si>
    <t>5735 Starling Plaza</t>
  </si>
  <si>
    <t>Bausor</t>
  </si>
  <si>
    <t>1961-12-22</t>
  </si>
  <si>
    <t>97 Transport Plaza</t>
  </si>
  <si>
    <t>Fawdrie</t>
  </si>
  <si>
    <t>2002-01-17</t>
  </si>
  <si>
    <t>67183 Anniversary Parkway</t>
  </si>
  <si>
    <t>Nora</t>
  </si>
  <si>
    <t>1961-01-05</t>
  </si>
  <si>
    <t>2 Emmet Parkway</t>
  </si>
  <si>
    <t>4342</t>
  </si>
  <si>
    <t>Eastment</t>
  </si>
  <si>
    <t>1942-08-09</t>
  </si>
  <si>
    <t>61926 Tomscot Hill</t>
  </si>
  <si>
    <t>Glowacz</t>
  </si>
  <si>
    <t>1979-03-24</t>
  </si>
  <si>
    <t>07 Susan Lane</t>
  </si>
  <si>
    <t>Bastien</t>
  </si>
  <si>
    <t>Ibbeson</t>
  </si>
  <si>
    <t>1976-11-04</t>
  </si>
  <si>
    <t>43094 Kedzie Pass</t>
  </si>
  <si>
    <t>2487</t>
  </si>
  <si>
    <t>Otha</t>
  </si>
  <si>
    <t>Langworthy</t>
  </si>
  <si>
    <t>1967-01-20</t>
  </si>
  <si>
    <t>678 Lyons Trail</t>
  </si>
  <si>
    <t>3130</t>
  </si>
  <si>
    <t>Gannie</t>
  </si>
  <si>
    <t>Bargh</t>
  </si>
  <si>
    <t>1955-02-13</t>
  </si>
  <si>
    <t>1832 Burning Wood Place</t>
  </si>
  <si>
    <t>Dwayne</t>
  </si>
  <si>
    <t>Doel</t>
  </si>
  <si>
    <t>5642 Debs Terrace</t>
  </si>
  <si>
    <t>Huckleby</t>
  </si>
  <si>
    <t>1977-09-10</t>
  </si>
  <si>
    <t>73 Riverside Trail</t>
  </si>
  <si>
    <t>3777</t>
  </si>
  <si>
    <t>Kiggel</t>
  </si>
  <si>
    <t>1980-08-15</t>
  </si>
  <si>
    <t>05 Everett Trail</t>
  </si>
  <si>
    <t>Kippar</t>
  </si>
  <si>
    <t>Brimilcome</t>
  </si>
  <si>
    <t>1938-11-29</t>
  </si>
  <si>
    <t>082 Welch Lane</t>
  </si>
  <si>
    <t>Beretta</t>
  </si>
  <si>
    <t>1996-02-29</t>
  </si>
  <si>
    <t>72 Mccormick Circle</t>
  </si>
  <si>
    <t>3023</t>
  </si>
  <si>
    <t>1983-03-08</t>
  </si>
  <si>
    <t>15669 Arizona Trail</t>
  </si>
  <si>
    <t>3194</t>
  </si>
  <si>
    <t>Mair</t>
  </si>
  <si>
    <t>1957-12-05</t>
  </si>
  <si>
    <t>79 Armistice Parkway</t>
  </si>
  <si>
    <t>Copins</t>
  </si>
  <si>
    <t>1946-03-15</t>
  </si>
  <si>
    <t>330 Melby Terrace</t>
  </si>
  <si>
    <t>2259</t>
  </si>
  <si>
    <t>Terlinden</t>
  </si>
  <si>
    <t>1995-12-09</t>
  </si>
  <si>
    <t>2637 Monument Trail</t>
  </si>
  <si>
    <t>3106</t>
  </si>
  <si>
    <t>Hilliard</t>
  </si>
  <si>
    <t>Dullard</t>
  </si>
  <si>
    <t>1954-07-18</t>
  </si>
  <si>
    <t>37919 Old Gate Park</t>
  </si>
  <si>
    <t>2163</t>
  </si>
  <si>
    <t>Justinn</t>
  </si>
  <si>
    <t>Haruard</t>
  </si>
  <si>
    <t>1958-08-28</t>
  </si>
  <si>
    <t>00 Judy Terrace</t>
  </si>
  <si>
    <t>Meach</t>
  </si>
  <si>
    <t>1938-09-10</t>
  </si>
  <si>
    <t>79 Armistice Junction</t>
  </si>
  <si>
    <t>2765</t>
  </si>
  <si>
    <t>Shardlow</t>
  </si>
  <si>
    <t>1963-10-15</t>
  </si>
  <si>
    <t>7 Clemons Circle</t>
  </si>
  <si>
    <t>Dennis</t>
  </si>
  <si>
    <t>Varnham</t>
  </si>
  <si>
    <t>1953-05-17</t>
  </si>
  <si>
    <t>6455 Mayfield Street</t>
  </si>
  <si>
    <t>Litherborough</t>
  </si>
  <si>
    <t>1989-01-14</t>
  </si>
  <si>
    <t>7873 Meadow Vale Plaza</t>
  </si>
  <si>
    <t>2460</t>
  </si>
  <si>
    <t>Salomon</t>
  </si>
  <si>
    <t>Perkins</t>
  </si>
  <si>
    <t>1998-01-12</t>
  </si>
  <si>
    <t>45 Banding Hill</t>
  </si>
  <si>
    <t>2009</t>
  </si>
  <si>
    <t>Sherill</t>
  </si>
  <si>
    <t>1991-12-18</t>
  </si>
  <si>
    <t>53 Moulton Avenue</t>
  </si>
  <si>
    <t>2880</t>
  </si>
  <si>
    <t>Learie</t>
  </si>
  <si>
    <t>1948-01-24</t>
  </si>
  <si>
    <t>7 Sauthoff Park</t>
  </si>
  <si>
    <t>Prinett</t>
  </si>
  <si>
    <t>1970-01-21</t>
  </si>
  <si>
    <t>9082 Waywood Avenue</t>
  </si>
  <si>
    <t>Donaugh</t>
  </si>
  <si>
    <t>Benedict</t>
  </si>
  <si>
    <t>1991-12-01</t>
  </si>
  <si>
    <t>30049 Brown Road</t>
  </si>
  <si>
    <t>2233</t>
  </si>
  <si>
    <t>Harwell</t>
  </si>
  <si>
    <t>Kleinstein</t>
  </si>
  <si>
    <t>1993-10-18</t>
  </si>
  <si>
    <t>7 Huxley Trail</t>
  </si>
  <si>
    <t>Cheston</t>
  </si>
  <si>
    <t>Hritzko</t>
  </si>
  <si>
    <t>1945-11-08</t>
  </si>
  <si>
    <t>3 Service Center</t>
  </si>
  <si>
    <t>Suzy</t>
  </si>
  <si>
    <t>Trounson</t>
  </si>
  <si>
    <t>1947-07-19</t>
  </si>
  <si>
    <t>0627 Golf Center</t>
  </si>
  <si>
    <t>Jobie</t>
  </si>
  <si>
    <t>Runacres</t>
  </si>
  <si>
    <t>1975-01-08</t>
  </si>
  <si>
    <t>24960 Shopko Crossing</t>
  </si>
  <si>
    <t>2528</t>
  </si>
  <si>
    <t>Filisov</t>
  </si>
  <si>
    <t>1969-02-09</t>
  </si>
  <si>
    <t>43 Stoughton Drive</t>
  </si>
  <si>
    <t>2154</t>
  </si>
  <si>
    <t>Cleare</t>
  </si>
  <si>
    <t>247 Blue Bill Park Parkway</t>
  </si>
  <si>
    <t>Wanless</t>
  </si>
  <si>
    <t>1940-11-10</t>
  </si>
  <si>
    <t>2 David Pass</t>
  </si>
  <si>
    <t>2720</t>
  </si>
  <si>
    <t>Circuit</t>
  </si>
  <si>
    <t>1974-12-12</t>
  </si>
  <si>
    <t>3867 Barby Hill</t>
  </si>
  <si>
    <t>2140</t>
  </si>
  <si>
    <t>Marilin</t>
  </si>
  <si>
    <t>Frome</t>
  </si>
  <si>
    <t>1975-12-22</t>
  </si>
  <si>
    <t>52 Bobwhite Court</t>
  </si>
  <si>
    <t>Arel</t>
  </si>
  <si>
    <t>Abramovitz</t>
  </si>
  <si>
    <t>1957-11-12</t>
  </si>
  <si>
    <t>32249 Sycamore Way</t>
  </si>
  <si>
    <t>Kit</t>
  </si>
  <si>
    <t>Easdon</t>
  </si>
  <si>
    <t>1978-10-26</t>
  </si>
  <si>
    <t>3 Roth Junction</t>
  </si>
  <si>
    <t>Aimeric</t>
  </si>
  <si>
    <t>72423 Surrey Street</t>
  </si>
  <si>
    <t>3753</t>
  </si>
  <si>
    <t>Swales</t>
  </si>
  <si>
    <t>76 Green Ridge Drive</t>
  </si>
  <si>
    <t>Frederich</t>
  </si>
  <si>
    <t>Glantz</t>
  </si>
  <si>
    <t>1997-08-27</t>
  </si>
  <si>
    <t>9 Glacier Hill Circle</t>
  </si>
  <si>
    <t>2762</t>
  </si>
  <si>
    <t>Rodolph</t>
  </si>
  <si>
    <t>Denniss</t>
  </si>
  <si>
    <t>1974-08-07</t>
  </si>
  <si>
    <t>91281 Transport Center</t>
  </si>
  <si>
    <t>3356</t>
  </si>
  <si>
    <t>Craggie</t>
  </si>
  <si>
    <t>Dering</t>
  </si>
  <si>
    <t>1952-10-05</t>
  </si>
  <si>
    <t>11 Paget Road</t>
  </si>
  <si>
    <t>Johna</t>
  </si>
  <si>
    <t>Bunker</t>
  </si>
  <si>
    <t>3686 Waubesa Way</t>
  </si>
  <si>
    <t>3065</t>
  </si>
  <si>
    <t>Giralda</t>
  </si>
  <si>
    <t>MacPeake</t>
  </si>
  <si>
    <t>1941-04-04</t>
  </si>
  <si>
    <t>6 Killdeer Way</t>
  </si>
  <si>
    <t>2705</t>
  </si>
  <si>
    <t>Rodney</t>
  </si>
  <si>
    <t>Trethewey</t>
  </si>
  <si>
    <t>1997-03-17</t>
  </si>
  <si>
    <t>737 Service Lane</t>
  </si>
  <si>
    <t>Theresina</t>
  </si>
  <si>
    <t>1987-03-01</t>
  </si>
  <si>
    <t>253 Katie Junction</t>
  </si>
  <si>
    <t>Howerd</t>
  </si>
  <si>
    <t>1964-01-22</t>
  </si>
  <si>
    <t>481 Moulton Place</t>
  </si>
  <si>
    <t>2440</t>
  </si>
  <si>
    <t>Ladewig</t>
  </si>
  <si>
    <t>1972-05-17</t>
  </si>
  <si>
    <t>3864 Sheridan Alley</t>
  </si>
  <si>
    <t>4130</t>
  </si>
  <si>
    <t>Claudell</t>
  </si>
  <si>
    <t>Rounsefell</t>
  </si>
  <si>
    <t>1993-11-27</t>
  </si>
  <si>
    <t>61416 Karstens Place</t>
  </si>
  <si>
    <t>Garwin</t>
  </si>
  <si>
    <t>Nurden</t>
  </si>
  <si>
    <t>1958-04-19</t>
  </si>
  <si>
    <t>0 Union Parkway</t>
  </si>
  <si>
    <t>3142</t>
  </si>
  <si>
    <t>Bunny</t>
  </si>
  <si>
    <t>Leebetter</t>
  </si>
  <si>
    <t>1966-04-30</t>
  </si>
  <si>
    <t>4 Lukken Lane</t>
  </si>
  <si>
    <t>4301</t>
  </si>
  <si>
    <t>Matias</t>
  </si>
  <si>
    <t>Melloi</t>
  </si>
  <si>
    <t>1977-02-03</t>
  </si>
  <si>
    <t>1507 Schlimgen Trail</t>
  </si>
  <si>
    <t>Dowyer</t>
  </si>
  <si>
    <t>1998-11-22</t>
  </si>
  <si>
    <t>4 Meadow Ridge Place</t>
  </si>
  <si>
    <t>2090</t>
  </si>
  <si>
    <t>1996-11-24</t>
  </si>
  <si>
    <t>31 Melody Circle</t>
  </si>
  <si>
    <t>3814</t>
  </si>
  <si>
    <t>Katie</t>
  </si>
  <si>
    <t>Warhurst</t>
  </si>
  <si>
    <t>1991-12-02</t>
  </si>
  <si>
    <t>96 Rutledge Drive</t>
  </si>
  <si>
    <t>3064</t>
  </si>
  <si>
    <t>Bryden</t>
  </si>
  <si>
    <t>1943-04-06</t>
  </si>
  <si>
    <t>2905 Towne Place</t>
  </si>
  <si>
    <t>Stearne</t>
  </si>
  <si>
    <t>Trolley</t>
  </si>
  <si>
    <t>1982-02-01</t>
  </si>
  <si>
    <t>638 Caliangt Avenue</t>
  </si>
  <si>
    <t>2137</t>
  </si>
  <si>
    <t>Larose</t>
  </si>
  <si>
    <t>1985-01-29</t>
  </si>
  <si>
    <t>9645 Moose Terrace</t>
  </si>
  <si>
    <t>Laurena</t>
  </si>
  <si>
    <t>1961-07-31</t>
  </si>
  <si>
    <t>7 Messerschmidt Crossing</t>
  </si>
  <si>
    <t>Heloise</t>
  </si>
  <si>
    <t>Fairpool</t>
  </si>
  <si>
    <t>1976-09-07</t>
  </si>
  <si>
    <t>005 Loeprich Way</t>
  </si>
  <si>
    <t>1972-08-27</t>
  </si>
  <si>
    <t>3653 Steensland Road</t>
  </si>
  <si>
    <t>4103</t>
  </si>
  <si>
    <t>Marcellina</t>
  </si>
  <si>
    <t>Baynton</t>
  </si>
  <si>
    <t>1947-03-11</t>
  </si>
  <si>
    <t>56 Comanche Terrace</t>
  </si>
  <si>
    <t>3141</t>
  </si>
  <si>
    <t>66 Merry Court</t>
  </si>
  <si>
    <t>2033</t>
  </si>
  <si>
    <t>Canton</t>
  </si>
  <si>
    <t>1974-11-25</t>
  </si>
  <si>
    <t>92 Ludington Street</t>
  </si>
  <si>
    <t>Sparsholt</t>
  </si>
  <si>
    <t>1940-05-19</t>
  </si>
  <si>
    <t>37 Rigney Park</t>
  </si>
  <si>
    <t>2171</t>
  </si>
  <si>
    <t>Lucky</t>
  </si>
  <si>
    <t>Klainman</t>
  </si>
  <si>
    <t>1947-11-26</t>
  </si>
  <si>
    <t>0796 Barnett Plaza</t>
  </si>
  <si>
    <t>3758</t>
  </si>
  <si>
    <t>Olenchenko</t>
  </si>
  <si>
    <t>1965-02-03</t>
  </si>
  <si>
    <t>415 Rockefeller Trail</t>
  </si>
  <si>
    <t>Sand</t>
  </si>
  <si>
    <t>1977-03-20</t>
  </si>
  <si>
    <t>846 Loftsgordon Crossing</t>
  </si>
  <si>
    <t>Lynnett</t>
  </si>
  <si>
    <t>Tipper</t>
  </si>
  <si>
    <t>1993-08-03</t>
  </si>
  <si>
    <t>9 Ridgeview Avenue</t>
  </si>
  <si>
    <t>Stigers</t>
  </si>
  <si>
    <t>1972-05-19</t>
  </si>
  <si>
    <t>6218 Delladonna Parkway</t>
  </si>
  <si>
    <t>Billing</t>
  </si>
  <si>
    <t>1970-12-17</t>
  </si>
  <si>
    <t>095 Glacier Hill Circle</t>
  </si>
  <si>
    <t>2571</t>
  </si>
  <si>
    <t>Norah</t>
  </si>
  <si>
    <t>Mapis</t>
  </si>
  <si>
    <t>2000-12-09</t>
  </si>
  <si>
    <t>057 Victoria Crossing</t>
  </si>
  <si>
    <t>Rosenbaum</t>
  </si>
  <si>
    <t>2001-08-04</t>
  </si>
  <si>
    <t>0 Memorial Road</t>
  </si>
  <si>
    <t>Ceciley</t>
  </si>
  <si>
    <t>Harg</t>
  </si>
  <si>
    <t>1990-10-19</t>
  </si>
  <si>
    <t>409 Starling Lane</t>
  </si>
  <si>
    <t>4172</t>
  </si>
  <si>
    <t>Torry</t>
  </si>
  <si>
    <t>de la Valette Parisot</t>
  </si>
  <si>
    <t>1967-03-14</t>
  </si>
  <si>
    <t>36963 Pierstorff Terrace</t>
  </si>
  <si>
    <t>3168</t>
  </si>
  <si>
    <t>Sigismund</t>
  </si>
  <si>
    <t>Sedger</t>
  </si>
  <si>
    <t>1999-11-29</t>
  </si>
  <si>
    <t>8069 Sunbrook Way</t>
  </si>
  <si>
    <t>Headon</t>
  </si>
  <si>
    <t>1956-04-21</t>
  </si>
  <si>
    <t>9 Hovde Way</t>
  </si>
  <si>
    <t>2322</t>
  </si>
  <si>
    <t>1979-07-28</t>
  </si>
  <si>
    <t>94 Barby Lane</t>
  </si>
  <si>
    <t>Bernlin</t>
  </si>
  <si>
    <t>2001-12-29</t>
  </si>
  <si>
    <t>0492 Kings Street</t>
  </si>
  <si>
    <t>Fanstone</t>
  </si>
  <si>
    <t>1972-07-29</t>
  </si>
  <si>
    <t>1 Fair Oaks Alley</t>
  </si>
  <si>
    <t>Blondie</t>
  </si>
  <si>
    <t>1995-10-03</t>
  </si>
  <si>
    <t>780 Norway Maple Hill</t>
  </si>
  <si>
    <t>2565</t>
  </si>
  <si>
    <t>Killingsworth</t>
  </si>
  <si>
    <t>1957-02-14</t>
  </si>
  <si>
    <t>625 Mandrake Junction</t>
  </si>
  <si>
    <t>Carola</t>
  </si>
  <si>
    <t>Philler</t>
  </si>
  <si>
    <t>1951-04-30</t>
  </si>
  <si>
    <t>1037 Roth Park</t>
  </si>
  <si>
    <t>Fitzgerald</t>
  </si>
  <si>
    <t>Hellikes</t>
  </si>
  <si>
    <t>315 Center Park</t>
  </si>
  <si>
    <t>Ingmar</t>
  </si>
  <si>
    <t>Okenden</t>
  </si>
  <si>
    <t>1959-03-01</t>
  </si>
  <si>
    <t>1 Graceland Plaza</t>
  </si>
  <si>
    <t>1939-03-06</t>
  </si>
  <si>
    <t>98555 Victoria Hill</t>
  </si>
  <si>
    <t>Mollatt</t>
  </si>
  <si>
    <t>1961-08-27</t>
  </si>
  <si>
    <t>31121 Pierstorff Center</t>
  </si>
  <si>
    <t>Georgi</t>
  </si>
  <si>
    <t>1970-01-14</t>
  </si>
  <si>
    <t>59 Garrison Terrace</t>
  </si>
  <si>
    <t>3215</t>
  </si>
  <si>
    <t>Adolpho</t>
  </si>
  <si>
    <t>Bellerby</t>
  </si>
  <si>
    <t>1944-10-25</t>
  </si>
  <si>
    <t>2763 Buhler Circle</t>
  </si>
  <si>
    <t>Hatt</t>
  </si>
  <si>
    <t>1966-06-27</t>
  </si>
  <si>
    <t>309 Maple Wood Pass</t>
  </si>
  <si>
    <t>3930</t>
  </si>
  <si>
    <t>Lucien</t>
  </si>
  <si>
    <t>1966-09-14</t>
  </si>
  <si>
    <t>777 Fairfield Court</t>
  </si>
  <si>
    <t>McCloid</t>
  </si>
  <si>
    <t>1994-03-13</t>
  </si>
  <si>
    <t>99 Quincy Parkway</t>
  </si>
  <si>
    <t>Openshaw</t>
  </si>
  <si>
    <t>1975-06-15</t>
  </si>
  <si>
    <t>902 Westend Lane</t>
  </si>
  <si>
    <t>2318</t>
  </si>
  <si>
    <t>Alexina</t>
  </si>
  <si>
    <t>Mabley</t>
  </si>
  <si>
    <t>1975-10-12</t>
  </si>
  <si>
    <t>9 Rieder Junction</t>
  </si>
  <si>
    <t>2573</t>
  </si>
  <si>
    <t>Pyffe</t>
  </si>
  <si>
    <t>1965-05-28</t>
  </si>
  <si>
    <t>734 Veith Way</t>
  </si>
  <si>
    <t>3155</t>
  </si>
  <si>
    <t>Claudette</t>
  </si>
  <si>
    <t>Renackowna</t>
  </si>
  <si>
    <t>1996-02-11</t>
  </si>
  <si>
    <t>0800 Dahle Alley</t>
  </si>
  <si>
    <t>Poolton</t>
  </si>
  <si>
    <t>1944-06-14</t>
  </si>
  <si>
    <t>5 Macpherson Drive</t>
  </si>
  <si>
    <t>Park</t>
  </si>
  <si>
    <t>1977-11-08</t>
  </si>
  <si>
    <t>07 Boyd Drive</t>
  </si>
  <si>
    <t>Lindstrom</t>
  </si>
  <si>
    <t>1997-11-01</t>
  </si>
  <si>
    <t>427 Oak Avenue</t>
  </si>
  <si>
    <t>Liane</t>
  </si>
  <si>
    <t>Poizer</t>
  </si>
  <si>
    <t>1952-05-05</t>
  </si>
  <si>
    <t>390 Express Plaza</t>
  </si>
  <si>
    <t>Romonda</t>
  </si>
  <si>
    <t>1960-05-09</t>
  </si>
  <si>
    <t>703 Ludington Plaza</t>
  </si>
  <si>
    <t>Sula</t>
  </si>
  <si>
    <t>Thomann</t>
  </si>
  <si>
    <t>1989-03-17</t>
  </si>
  <si>
    <t>7 Dayton Circle</t>
  </si>
  <si>
    <t>Earley</t>
  </si>
  <si>
    <t>1954-10-21</t>
  </si>
  <si>
    <t>79 Manufacturers Plaza</t>
  </si>
  <si>
    <t>Philipsson</t>
  </si>
  <si>
    <t>1967-02-02</t>
  </si>
  <si>
    <t>600 Artisan Drive</t>
  </si>
  <si>
    <t>Aisthorpe</t>
  </si>
  <si>
    <t>1976-09-20</t>
  </si>
  <si>
    <t>0 Veith Way</t>
  </si>
  <si>
    <t>Cariotta</t>
  </si>
  <si>
    <t>2336 Continental Point</t>
  </si>
  <si>
    <t>2527</t>
  </si>
  <si>
    <t>George</t>
  </si>
  <si>
    <t>Jose</t>
  </si>
  <si>
    <t>1960-12-19</t>
  </si>
  <si>
    <t>535 Corben Point</t>
  </si>
  <si>
    <t>Kissiah</t>
  </si>
  <si>
    <t>Foat</t>
  </si>
  <si>
    <t>1690 Forster Place</t>
  </si>
  <si>
    <t>Milty</t>
  </si>
  <si>
    <t>Brauninger</t>
  </si>
  <si>
    <t>1945-07-10</t>
  </si>
  <si>
    <t>Killian</t>
  </si>
  <si>
    <t>Nettles</t>
  </si>
  <si>
    <t>1980-09-01</t>
  </si>
  <si>
    <t>16 Pepper Wood Junction</t>
  </si>
  <si>
    <t>3803</t>
  </si>
  <si>
    <t>Fredia</t>
  </si>
  <si>
    <t>4 Arapahoe Terrace</t>
  </si>
  <si>
    <t>4014</t>
  </si>
  <si>
    <t>Katleen</t>
  </si>
  <si>
    <t>Arnoult</t>
  </si>
  <si>
    <t>540 Farragut Avenue</t>
  </si>
  <si>
    <t>Fibbens</t>
  </si>
  <si>
    <t>1980-03-14</t>
  </si>
  <si>
    <t>938 Bartillon Hill</t>
  </si>
  <si>
    <t>Inglebert</t>
  </si>
  <si>
    <t>Aspinal</t>
  </si>
  <si>
    <t>1973-10-13</t>
  </si>
  <si>
    <t>612 Annamark Center</t>
  </si>
  <si>
    <t>Devenny</t>
  </si>
  <si>
    <t>1999-05-14</t>
  </si>
  <si>
    <t>18 Sage Plaza</t>
  </si>
  <si>
    <t>3152</t>
  </si>
  <si>
    <t>Adriane</t>
  </si>
  <si>
    <t>Richardson</t>
  </si>
  <si>
    <t>4 Randy Street</t>
  </si>
  <si>
    <t>3070</t>
  </si>
  <si>
    <t>Jodi</t>
  </si>
  <si>
    <t>1954-01-30</t>
  </si>
  <si>
    <t>05 Corry Center</t>
  </si>
  <si>
    <t>4021</t>
  </si>
  <si>
    <t>Emelia</t>
  </si>
  <si>
    <t>Ackwood</t>
  </si>
  <si>
    <t>1988-09-30</t>
  </si>
  <si>
    <t>1 South Street</t>
  </si>
  <si>
    <t>4183</t>
  </si>
  <si>
    <t>Huke</t>
  </si>
  <si>
    <t>1971-06-28</t>
  </si>
  <si>
    <t>4810 Kim Park</t>
  </si>
  <si>
    <t>3858</t>
  </si>
  <si>
    <t>Isa</t>
  </si>
  <si>
    <t>Fominov</t>
  </si>
  <si>
    <t>2001-06-21</t>
  </si>
  <si>
    <t>80388 Ryan Place</t>
  </si>
  <si>
    <t>2010</t>
  </si>
  <si>
    <t>Zabrina</t>
  </si>
  <si>
    <t>Margram</t>
  </si>
  <si>
    <t>1964-05-15</t>
  </si>
  <si>
    <t>1092 Kinsman Parkway</t>
  </si>
  <si>
    <t>Maddalena</t>
  </si>
  <si>
    <t>Angood</t>
  </si>
  <si>
    <t>1999-07-28</t>
  </si>
  <si>
    <t>1 Bluejay Court</t>
  </si>
  <si>
    <t>2320</t>
  </si>
  <si>
    <t>Sofie</t>
  </si>
  <si>
    <t>Worsfold</t>
  </si>
  <si>
    <t>1954-10-06</t>
  </si>
  <si>
    <t>7 Maple Wood Plaza</t>
  </si>
  <si>
    <t>4125</t>
  </si>
  <si>
    <t>Vasilyev</t>
  </si>
  <si>
    <t>1951-10-14</t>
  </si>
  <si>
    <t>12 Eastlawn Terrace</t>
  </si>
  <si>
    <t>Rowland</t>
  </si>
  <si>
    <t>1956-05-17</t>
  </si>
  <si>
    <t>24929 Spaight Junction</t>
  </si>
  <si>
    <t>3796</t>
  </si>
  <si>
    <t>Cohane</t>
  </si>
  <si>
    <t>1991-01-23</t>
  </si>
  <si>
    <t>846 Daystar Lane</t>
  </si>
  <si>
    <t>2000</t>
  </si>
  <si>
    <t>Bailey</t>
  </si>
  <si>
    <t>Bereford</t>
  </si>
  <si>
    <t>1950-09-30</t>
  </si>
  <si>
    <t>36 Golf Course Circle</t>
  </si>
  <si>
    <t>Whitehurst</t>
  </si>
  <si>
    <t>1980-05-29</t>
  </si>
  <si>
    <t>0 Nelson Crossing</t>
  </si>
  <si>
    <t>Antony</t>
  </si>
  <si>
    <t>Tuma</t>
  </si>
  <si>
    <t>1954-03-10</t>
  </si>
  <si>
    <t>93264 Almo Plaza</t>
  </si>
  <si>
    <t>3078</t>
  </si>
  <si>
    <t>Corene</t>
  </si>
  <si>
    <t>Hallgate</t>
  </si>
  <si>
    <t>1964-11-06</t>
  </si>
  <si>
    <t>2109 Shoshone Court</t>
  </si>
  <si>
    <t>Nico</t>
  </si>
  <si>
    <t>Chadwick</t>
  </si>
  <si>
    <t>1953-05-24</t>
  </si>
  <si>
    <t>355 Roxbury Lane</t>
  </si>
  <si>
    <t>Joline</t>
  </si>
  <si>
    <t>Skipperbottom</t>
  </si>
  <si>
    <t>1972-06-27</t>
  </si>
  <si>
    <t>2 Warrior Crossing</t>
  </si>
  <si>
    <t>Ivy</t>
  </si>
  <si>
    <t>08470 Kingsford Lane</t>
  </si>
  <si>
    <t>Dallas</t>
  </si>
  <si>
    <t>Lavalde</t>
  </si>
  <si>
    <t>1998-12-19</t>
  </si>
  <si>
    <t>16898 Donald Plaza</t>
  </si>
  <si>
    <t>Amabel</t>
  </si>
  <si>
    <t>1981-09-14</t>
  </si>
  <si>
    <t>3128 Mallory Pass</t>
  </si>
  <si>
    <t>1986-01-10</t>
  </si>
  <si>
    <t>799 Luster Road</t>
  </si>
  <si>
    <t>3051</t>
  </si>
  <si>
    <t>Haddrell</t>
  </si>
  <si>
    <t>1955-04-08</t>
  </si>
  <si>
    <t>53 Dryden Trail</t>
  </si>
  <si>
    <t>2358</t>
  </si>
  <si>
    <t>Mucklow</t>
  </si>
  <si>
    <t>1952-12-04</t>
  </si>
  <si>
    <t>5512 Ronald Regan Hill</t>
  </si>
  <si>
    <t>1956-05-29</t>
  </si>
  <si>
    <t>72 Melrose Street</t>
  </si>
  <si>
    <t>4074</t>
  </si>
  <si>
    <t>Jethro</t>
  </si>
  <si>
    <t>Mertel</t>
  </si>
  <si>
    <t>3460 Dapin Street</t>
  </si>
  <si>
    <t>2262</t>
  </si>
  <si>
    <t>Dwain</t>
  </si>
  <si>
    <t>Hatch</t>
  </si>
  <si>
    <t>1994-11-16</t>
  </si>
  <si>
    <t>5 Hovde Lane</t>
  </si>
  <si>
    <t>3028</t>
  </si>
  <si>
    <t>Lucretia</t>
  </si>
  <si>
    <t>D'Agostini</t>
  </si>
  <si>
    <t>1978-12-14</t>
  </si>
  <si>
    <t>4 Gale Center</t>
  </si>
  <si>
    <t>3185</t>
  </si>
  <si>
    <t>Claude</t>
  </si>
  <si>
    <t>Bowstead</t>
  </si>
  <si>
    <t>1997-11-29</t>
  </si>
  <si>
    <t>5263 Stone Corner Crossing</t>
  </si>
  <si>
    <t>2217</t>
  </si>
  <si>
    <t>MacGregor</t>
  </si>
  <si>
    <t>1965-04-22</t>
  </si>
  <si>
    <t>0439 Mandrake Park</t>
  </si>
  <si>
    <t>Laurel</t>
  </si>
  <si>
    <t>Devennie</t>
  </si>
  <si>
    <t>1976-09-25</t>
  </si>
  <si>
    <t>069 Hoard Pass</t>
  </si>
  <si>
    <t>Darthe</t>
  </si>
  <si>
    <t>89 Green Ridge Point</t>
  </si>
  <si>
    <t>Angie</t>
  </si>
  <si>
    <t>Tansley</t>
  </si>
  <si>
    <t>1950-11-30</t>
  </si>
  <si>
    <t>8 Cardinal Junction</t>
  </si>
  <si>
    <t>Dalligan</t>
  </si>
  <si>
    <t>1998-02-19</t>
  </si>
  <si>
    <t>240 Main Hill</t>
  </si>
  <si>
    <t>3200</t>
  </si>
  <si>
    <t>Crooke</t>
  </si>
  <si>
    <t>1977-06-30</t>
  </si>
  <si>
    <t>67081 Burrows Center</t>
  </si>
  <si>
    <t>Borsi</t>
  </si>
  <si>
    <t>1972-04-27</t>
  </si>
  <si>
    <t>0 Kipling Way</t>
  </si>
  <si>
    <t>2289</t>
  </si>
  <si>
    <t>Morganica</t>
  </si>
  <si>
    <t>Ainsbury</t>
  </si>
  <si>
    <t>1973-01-06</t>
  </si>
  <si>
    <t>1 Raven Way</t>
  </si>
  <si>
    <t>2151</t>
  </si>
  <si>
    <t>Champion</t>
  </si>
  <si>
    <t>1984-07-06</t>
  </si>
  <si>
    <t>261 Holy Cross Park</t>
  </si>
  <si>
    <t>Beverlee</t>
  </si>
  <si>
    <t>Querree</t>
  </si>
  <si>
    <t>1991-04-21</t>
  </si>
  <si>
    <t>891 Ohio Terrace</t>
  </si>
  <si>
    <t>Eitter</t>
  </si>
  <si>
    <t>1408 Hovde Circle</t>
  </si>
  <si>
    <t>Reiko</t>
  </si>
  <si>
    <t>Degenhardt</t>
  </si>
  <si>
    <t>1976-01-16</t>
  </si>
  <si>
    <t>50897 Northfield Road</t>
  </si>
  <si>
    <t>4280</t>
  </si>
  <si>
    <t>Dunsmore</t>
  </si>
  <si>
    <t>1999-04-21</t>
  </si>
  <si>
    <t>596 Boyd Park</t>
  </si>
  <si>
    <t>Gabey</t>
  </si>
  <si>
    <t>1958-05-14</t>
  </si>
  <si>
    <t>8 Fordem Place</t>
  </si>
  <si>
    <t>Devey</t>
  </si>
  <si>
    <t>1995-10-01</t>
  </si>
  <si>
    <t>656 Kennedy Crossing</t>
  </si>
  <si>
    <t>Ramas</t>
  </si>
  <si>
    <t>1993-11-02</t>
  </si>
  <si>
    <t>2 Jackson Place</t>
  </si>
  <si>
    <t>1972-03-24</t>
  </si>
  <si>
    <t>39408 Manufacturers Road</t>
  </si>
  <si>
    <t>3335</t>
  </si>
  <si>
    <t>Chico</t>
  </si>
  <si>
    <t>Dye</t>
  </si>
  <si>
    <t>1994-02-04</t>
  </si>
  <si>
    <t>168 Schlimgen Center</t>
  </si>
  <si>
    <t>2526</t>
  </si>
  <si>
    <t>Davidde</t>
  </si>
  <si>
    <t>Cockroft</t>
  </si>
  <si>
    <t>1947-04-21</t>
  </si>
  <si>
    <t>8 Kim Avenue</t>
  </si>
  <si>
    <t>2158</t>
  </si>
  <si>
    <t>1950-03-31</t>
  </si>
  <si>
    <t>920 Cambridge Way</t>
  </si>
  <si>
    <t>Chaney</t>
  </si>
  <si>
    <t>1951-01-29</t>
  </si>
  <si>
    <t>4 Schlimgen Trail</t>
  </si>
  <si>
    <t>4701</t>
  </si>
  <si>
    <t>Kamila</t>
  </si>
  <si>
    <t>Parsonage</t>
  </si>
  <si>
    <t>1954-03-08</t>
  </si>
  <si>
    <t>31 Mccormick Court</t>
  </si>
  <si>
    <t>4131</t>
  </si>
  <si>
    <t>Barth</t>
  </si>
  <si>
    <t>Sapshed</t>
  </si>
  <si>
    <t>1994-06-16</t>
  </si>
  <si>
    <t>65 Milwaukee Lane</t>
  </si>
  <si>
    <t>4520</t>
  </si>
  <si>
    <t>Collacombe</t>
  </si>
  <si>
    <t>1967-04-07</t>
  </si>
  <si>
    <t>76 Mendota Park</t>
  </si>
  <si>
    <t>Olive</t>
  </si>
  <si>
    <t>Mozzi</t>
  </si>
  <si>
    <t>1955-07-06</t>
  </si>
  <si>
    <t>26667 Rigney Place</t>
  </si>
  <si>
    <t>2567</t>
  </si>
  <si>
    <t>1955-11-25</t>
  </si>
  <si>
    <t>898 Muir Court</t>
  </si>
  <si>
    <t>2142</t>
  </si>
  <si>
    <t>Virginia</t>
  </si>
  <si>
    <t>De Antoni</t>
  </si>
  <si>
    <t>1964-03-14</t>
  </si>
  <si>
    <t>88093 Pierstorff Plaza</t>
  </si>
  <si>
    <t>2030</t>
  </si>
  <si>
    <t>1986-09-25</t>
  </si>
  <si>
    <t>3319 Anthes Crossing</t>
  </si>
  <si>
    <t>3177</t>
  </si>
  <si>
    <t>Oswald</t>
  </si>
  <si>
    <t>MacCarlich</t>
  </si>
  <si>
    <t>1991-11-24</t>
  </si>
  <si>
    <t>16 Mosinee Place</t>
  </si>
  <si>
    <t>4717</t>
  </si>
  <si>
    <t>Howgate</t>
  </si>
  <si>
    <t>2001-09-27</t>
  </si>
  <si>
    <t>197 Northport Plaza</t>
  </si>
  <si>
    <t>4213</t>
  </si>
  <si>
    <t>Karol</t>
  </si>
  <si>
    <t>Salthouse</t>
  </si>
  <si>
    <t>1968-07-29</t>
  </si>
  <si>
    <t>10236 Mifflin Avenue</t>
  </si>
  <si>
    <t>Esdras</t>
  </si>
  <si>
    <t>Birchett</t>
  </si>
  <si>
    <t>1950-12-09</t>
  </si>
  <si>
    <t>5287 Clarendon Plaza</t>
  </si>
  <si>
    <t>2258</t>
  </si>
  <si>
    <t>Gertray</t>
  </si>
  <si>
    <t>1942-08-23</t>
  </si>
  <si>
    <t>38407 Sutteridge Circle</t>
  </si>
  <si>
    <t>Charmain</t>
  </si>
  <si>
    <t>Styles</t>
  </si>
  <si>
    <t>1965-02-25</t>
  </si>
  <si>
    <t>423 Holy Cross Lane</t>
  </si>
  <si>
    <t>Harlene</t>
  </si>
  <si>
    <t>Nono</t>
  </si>
  <si>
    <t>0307 Namekagon Crossing</t>
  </si>
  <si>
    <t>Kirsteni</t>
  </si>
  <si>
    <t>Gritskov</t>
  </si>
  <si>
    <t>1998-05-12</t>
  </si>
  <si>
    <t>743 Stuart Terrace</t>
  </si>
  <si>
    <t>Summersby</t>
  </si>
  <si>
    <t>1943-10-27</t>
  </si>
  <si>
    <t>1478 Oak Valley Park</t>
  </si>
  <si>
    <t>Shepherd</t>
  </si>
  <si>
    <t>1976-08-12</t>
  </si>
  <si>
    <t>8970 Anhalt Junction</t>
  </si>
  <si>
    <t>Berenice</t>
  </si>
  <si>
    <t>1994-10-15</t>
  </si>
  <si>
    <t>563 Waywood Park</t>
  </si>
  <si>
    <t>Crosio</t>
  </si>
  <si>
    <t>9313 Mayer Street</t>
  </si>
  <si>
    <t>3133</t>
  </si>
  <si>
    <t>1973-01-04</t>
  </si>
  <si>
    <t>2978 Mccormick Center</t>
  </si>
  <si>
    <t>2028</t>
  </si>
  <si>
    <t>Debbie</t>
  </si>
  <si>
    <t>Tillman</t>
  </si>
  <si>
    <t>1990-07-06</t>
  </si>
  <si>
    <t>527 Jay Trail</t>
  </si>
  <si>
    <t>Judie</t>
  </si>
  <si>
    <t>Pirkis</t>
  </si>
  <si>
    <t>1995-07-18</t>
  </si>
  <si>
    <t>6 Loftsgordon Pass</t>
  </si>
  <si>
    <t>Flin</t>
  </si>
  <si>
    <t>Yoskowitz</t>
  </si>
  <si>
    <t>1995-12-17</t>
  </si>
  <si>
    <t>9940 Manley Drive</t>
  </si>
  <si>
    <t>2574</t>
  </si>
  <si>
    <t>Noel</t>
  </si>
  <si>
    <t>1951-10-28</t>
  </si>
  <si>
    <t>0736 West Crossing</t>
  </si>
  <si>
    <t>3585</t>
  </si>
  <si>
    <t>Letizia</t>
  </si>
  <si>
    <t>Poore</t>
  </si>
  <si>
    <t>1938-08-30</t>
  </si>
  <si>
    <t>95796 Mcbride Drive</t>
  </si>
  <si>
    <t>3677</t>
  </si>
  <si>
    <t>Raynard</t>
  </si>
  <si>
    <t>1996-04-13</t>
  </si>
  <si>
    <t>20187 Loomis Court</t>
  </si>
  <si>
    <t>4132</t>
  </si>
  <si>
    <t>1994-04-17</t>
  </si>
  <si>
    <t>17393 Colorado Hill</t>
  </si>
  <si>
    <t>Ethelred</t>
  </si>
  <si>
    <t>Sissel</t>
  </si>
  <si>
    <t>1974-12-25</t>
  </si>
  <si>
    <t>65 Rutledge Parkway</t>
  </si>
  <si>
    <t>2539</t>
  </si>
  <si>
    <t>Pabst</t>
  </si>
  <si>
    <t>1987-04-20</t>
  </si>
  <si>
    <t>02023 Loeprich Drive</t>
  </si>
  <si>
    <t>3037</t>
  </si>
  <si>
    <t>Woolford</t>
  </si>
  <si>
    <t>1979-10-22</t>
  </si>
  <si>
    <t>9107 Pine View Plaza</t>
  </si>
  <si>
    <t>Haddacks</t>
  </si>
  <si>
    <t>1996-05-10</t>
  </si>
  <si>
    <t>822 Di Loreto Junction</t>
  </si>
  <si>
    <t>Dudgeon</t>
  </si>
  <si>
    <t>1965-02-09</t>
  </si>
  <si>
    <t>2712 Namekagon Crossing</t>
  </si>
  <si>
    <t>Levin</t>
  </si>
  <si>
    <t>Coxen</t>
  </si>
  <si>
    <t>1955-10-22</t>
  </si>
  <si>
    <t>32 Hazelcrest Court</t>
  </si>
  <si>
    <t>2753</t>
  </si>
  <si>
    <t>Kauschke</t>
  </si>
  <si>
    <t>9 Forster Circle</t>
  </si>
  <si>
    <t>Kyle</t>
  </si>
  <si>
    <t>1958-07-19</t>
  </si>
  <si>
    <t>07226 Anzinger Avenue</t>
  </si>
  <si>
    <t>Lanie</t>
  </si>
  <si>
    <t>Cobbold</t>
  </si>
  <si>
    <t>936 Porter Lane</t>
  </si>
  <si>
    <t>Gilbert</t>
  </si>
  <si>
    <t>1994-11-07</t>
  </si>
  <si>
    <t>6 Havey Pass</t>
  </si>
  <si>
    <t>Gerianne</t>
  </si>
  <si>
    <t>Kaysor</t>
  </si>
  <si>
    <t>882 Toban Lane</t>
  </si>
  <si>
    <t>McOnie</t>
  </si>
  <si>
    <t>1939-05-26</t>
  </si>
  <si>
    <t>844 Forster Place</t>
  </si>
  <si>
    <t>2096</t>
  </si>
  <si>
    <t>Kingdon</t>
  </si>
  <si>
    <t>1996-01-21</t>
  </si>
  <si>
    <t>42590 Bellgrove Court</t>
  </si>
  <si>
    <t>Anson</t>
  </si>
  <si>
    <t>Dearnaly</t>
  </si>
  <si>
    <t>1997-06-29</t>
  </si>
  <si>
    <t>6060 Veith Crossing</t>
  </si>
  <si>
    <t>2103</t>
  </si>
  <si>
    <t>Critten</t>
  </si>
  <si>
    <t>1973-01-29</t>
  </si>
  <si>
    <t>25 Lakeland Point</t>
  </si>
  <si>
    <t>Garreth</t>
  </si>
  <si>
    <t>Minett</t>
  </si>
  <si>
    <t>1961-05-23</t>
  </si>
  <si>
    <t>21667 Randy Crossing</t>
  </si>
  <si>
    <t>Sommer</t>
  </si>
  <si>
    <t>1966-09-19</t>
  </si>
  <si>
    <t>608 Dapin Court</t>
  </si>
  <si>
    <t>3129</t>
  </si>
  <si>
    <t>Annabell</t>
  </si>
  <si>
    <t>Downer</t>
  </si>
  <si>
    <t>8738 Lukken Terrace</t>
  </si>
  <si>
    <t>Maximilian</t>
  </si>
  <si>
    <t>Geffen</t>
  </si>
  <si>
    <t>1955-07-13</t>
  </si>
  <si>
    <t>8634 Wayridge Pass</t>
  </si>
  <si>
    <t>Ajay</t>
  </si>
  <si>
    <t>Worham</t>
  </si>
  <si>
    <t>1979-09-30</t>
  </si>
  <si>
    <t>5 Homewood Road</t>
  </si>
  <si>
    <t>Jamison</t>
  </si>
  <si>
    <t>Cashin</t>
  </si>
  <si>
    <t>1970-05-19</t>
  </si>
  <si>
    <t>7 Dunning Avenue</t>
  </si>
  <si>
    <t>2477</t>
  </si>
  <si>
    <t>1998-08-24</t>
  </si>
  <si>
    <t>67 Beilfuss Plaza</t>
  </si>
  <si>
    <t>Nicol</t>
  </si>
  <si>
    <t>Swinford</t>
  </si>
  <si>
    <t>976 Roxbury Alley</t>
  </si>
  <si>
    <t>4157</t>
  </si>
  <si>
    <t>Agna</t>
  </si>
  <si>
    <t>Cowpe</t>
  </si>
  <si>
    <t>1969-03-05</t>
  </si>
  <si>
    <t>2 Main Lane</t>
  </si>
  <si>
    <t>4114</t>
  </si>
  <si>
    <t>Prosh</t>
  </si>
  <si>
    <t>1950-05-08</t>
  </si>
  <si>
    <t>6115 Forest Crossing</t>
  </si>
  <si>
    <t>1951-03-19</t>
  </si>
  <si>
    <t>432 Ronald Regan Court</t>
  </si>
  <si>
    <t>3782</t>
  </si>
  <si>
    <t>Pottage</t>
  </si>
  <si>
    <t>1957-06-10</t>
  </si>
  <si>
    <t>8600 Forster Lane</t>
  </si>
  <si>
    <t>Brookz</t>
  </si>
  <si>
    <t>1963-07-31</t>
  </si>
  <si>
    <t>6692 Independence Way</t>
  </si>
  <si>
    <t>2070</t>
  </si>
  <si>
    <t>1956-07-05</t>
  </si>
  <si>
    <t>770 Farmco Point</t>
  </si>
  <si>
    <t>2049</t>
  </si>
  <si>
    <t>Ungerechts</t>
  </si>
  <si>
    <t>602 Toban Center</t>
  </si>
  <si>
    <t>4020</t>
  </si>
  <si>
    <t>Nanni</t>
  </si>
  <si>
    <t>Girodias</t>
  </si>
  <si>
    <t>1959-01-08</t>
  </si>
  <si>
    <t>74 Shopko Pass</t>
  </si>
  <si>
    <t>Delcina</t>
  </si>
  <si>
    <t>1968-12-26</t>
  </si>
  <si>
    <t>804 Washington Point</t>
  </si>
  <si>
    <t>Pimblett</t>
  </si>
  <si>
    <t>1955-09-29</t>
  </si>
  <si>
    <t>97 Merrick Center</t>
  </si>
  <si>
    <t>Adshad</t>
  </si>
  <si>
    <t>1940-06-07</t>
  </si>
  <si>
    <t>29 Tennyson Alley</t>
  </si>
  <si>
    <t>Ewell</t>
  </si>
  <si>
    <t>Paulusch</t>
  </si>
  <si>
    <t>1998-01-15</t>
  </si>
  <si>
    <t>8194 Lien Street</t>
  </si>
  <si>
    <t>4032</t>
  </si>
  <si>
    <t>Madison</t>
  </si>
  <si>
    <t>1967-01-19</t>
  </si>
  <si>
    <t>9503 New Castle Street</t>
  </si>
  <si>
    <t>Taree</t>
  </si>
  <si>
    <t>1960-04-12</t>
  </si>
  <si>
    <t>0 Emmet Trail</t>
  </si>
  <si>
    <t>Godsil</t>
  </si>
  <si>
    <t>1993-09-20</t>
  </si>
  <si>
    <t>7 Spaight Drive</t>
  </si>
  <si>
    <t>O'Scandall</t>
  </si>
  <si>
    <t>1973-07-13</t>
  </si>
  <si>
    <t>45000 Randy Court</t>
  </si>
  <si>
    <t>Keynd</t>
  </si>
  <si>
    <t>1961-04-20</t>
  </si>
  <si>
    <t>65 David Pass</t>
  </si>
  <si>
    <t>4221</t>
  </si>
  <si>
    <t>Augie</t>
  </si>
  <si>
    <t>Swallwell</t>
  </si>
  <si>
    <t>1939-08-22</t>
  </si>
  <si>
    <t>7 Golden Leaf Avenue</t>
  </si>
  <si>
    <t>2400</t>
  </si>
  <si>
    <t>Dillon</t>
  </si>
  <si>
    <t>Bannister</t>
  </si>
  <si>
    <t>1945-12-24</t>
  </si>
  <si>
    <t>43 Dayton Drive</t>
  </si>
  <si>
    <t>2062</t>
  </si>
  <si>
    <t>Osbourn</t>
  </si>
  <si>
    <t>Gherardini</t>
  </si>
  <si>
    <t>1987-05-01</t>
  </si>
  <si>
    <t>5 Dryden Road</t>
  </si>
  <si>
    <t>2782</t>
  </si>
  <si>
    <t>Lissa</t>
  </si>
  <si>
    <t>Gawn</t>
  </si>
  <si>
    <t>1962-09-21</t>
  </si>
  <si>
    <t>14183 Iowa Center</t>
  </si>
  <si>
    <t>McConway</t>
  </si>
  <si>
    <t>1975-10-31</t>
  </si>
  <si>
    <t>95 Del Mar Court</t>
  </si>
  <si>
    <t>Kearney</t>
  </si>
  <si>
    <t>Cuddehy</t>
  </si>
  <si>
    <t>1997-05-18</t>
  </si>
  <si>
    <t>98 Shoshone Road</t>
  </si>
  <si>
    <t>Bichard</t>
  </si>
  <si>
    <t>1954-01-06</t>
  </si>
  <si>
    <t>7199 Springview Parkway</t>
  </si>
  <si>
    <t>Oscroft</t>
  </si>
  <si>
    <t>1950-03-18</t>
  </si>
  <si>
    <t>045 Magdeline Court</t>
  </si>
  <si>
    <t>3690</t>
  </si>
  <si>
    <t>Menard</t>
  </si>
  <si>
    <t>Venmore</t>
  </si>
  <si>
    <t>1978-04-04</t>
  </si>
  <si>
    <t>5 Hoard Trail</t>
  </si>
  <si>
    <t>2197</t>
  </si>
  <si>
    <t>Breeds</t>
  </si>
  <si>
    <t>1954-10-19</t>
  </si>
  <si>
    <t>93 Scofield Pass</t>
  </si>
  <si>
    <t>Kata</t>
  </si>
  <si>
    <t>Harrop</t>
  </si>
  <si>
    <t>1950-05-04</t>
  </si>
  <si>
    <t>2 Ridgeway Avenue</t>
  </si>
  <si>
    <t>2196</t>
  </si>
  <si>
    <t>Pierrette</t>
  </si>
  <si>
    <t>Gummie</t>
  </si>
  <si>
    <t>1966-08-04</t>
  </si>
  <si>
    <t>29 Maple Trail</t>
  </si>
  <si>
    <t>3143</t>
  </si>
  <si>
    <t>Nady</t>
  </si>
  <si>
    <t>Withinshaw</t>
  </si>
  <si>
    <t>1968-02-17</t>
  </si>
  <si>
    <t>7 Brentwood Circle</t>
  </si>
  <si>
    <t>Demott</t>
  </si>
  <si>
    <t>Mullaly</t>
  </si>
  <si>
    <t>1982-12-15</t>
  </si>
  <si>
    <t>28 Hazelcrest Drive</t>
  </si>
  <si>
    <t>2525</t>
  </si>
  <si>
    <t>Wendye</t>
  </si>
  <si>
    <t>Kleinplatz</t>
  </si>
  <si>
    <t>1996-05-28</t>
  </si>
  <si>
    <t>01 Reindahl Circle</t>
  </si>
  <si>
    <t>Irvin</t>
  </si>
  <si>
    <t>Bevans</t>
  </si>
  <si>
    <t>1962-07-12</t>
  </si>
  <si>
    <t>5880 Hauk Street</t>
  </si>
  <si>
    <t>Madella</t>
  </si>
  <si>
    <t>Marquiss</t>
  </si>
  <si>
    <t>0 Larry Park</t>
  </si>
  <si>
    <t>Speedy</t>
  </si>
  <si>
    <t>1940-05-23</t>
  </si>
  <si>
    <t>69 Sunfield Terrace</t>
  </si>
  <si>
    <t>2558</t>
  </si>
  <si>
    <t>Wolf</t>
  </si>
  <si>
    <t>Craft</t>
  </si>
  <si>
    <t>1995-07-19</t>
  </si>
  <si>
    <t>7513 Swallow Drive</t>
  </si>
  <si>
    <t>Newsome</t>
  </si>
  <si>
    <t>1981-07-06</t>
  </si>
  <si>
    <t>058 Morningstar Center</t>
  </si>
  <si>
    <t>Sindee</t>
  </si>
  <si>
    <t>Jasik</t>
  </si>
  <si>
    <t>1942-10-21</t>
  </si>
  <si>
    <t>0689 Melby Park</t>
  </si>
  <si>
    <t>4030</t>
  </si>
  <si>
    <t>Truman</t>
  </si>
  <si>
    <t>Arlett</t>
  </si>
  <si>
    <t>1958-06-25</t>
  </si>
  <si>
    <t>3 Spohn Circle</t>
  </si>
  <si>
    <t>Rewan</t>
  </si>
  <si>
    <t>1988-01-07</t>
  </si>
  <si>
    <t>91 Calypso Trail</t>
  </si>
  <si>
    <t>Israel</t>
  </si>
  <si>
    <t>Brough</t>
  </si>
  <si>
    <t>1976-10-29</t>
  </si>
  <si>
    <t>43863 Victoria Lane</t>
  </si>
  <si>
    <t>Hovenden</t>
  </si>
  <si>
    <t>1997-04-03</t>
  </si>
  <si>
    <t>54782 Lake View Parkway</t>
  </si>
  <si>
    <t>3178</t>
  </si>
  <si>
    <t>Caritta</t>
  </si>
  <si>
    <t>Compston</t>
  </si>
  <si>
    <t>1958-04-25</t>
  </si>
  <si>
    <t>48971 Marquette Point</t>
  </si>
  <si>
    <t>Annabelle</t>
  </si>
  <si>
    <t>Hanwell</t>
  </si>
  <si>
    <t>99 Sherman Parkway</t>
  </si>
  <si>
    <t>3083</t>
  </si>
  <si>
    <t>Darryl</t>
  </si>
  <si>
    <t>Hovee</t>
  </si>
  <si>
    <t>1944-04-28</t>
  </si>
  <si>
    <t>381 Emmet Terrace</t>
  </si>
  <si>
    <t>2047</t>
  </si>
  <si>
    <t>Nesbitt</t>
  </si>
  <si>
    <t>1985-03-25</t>
  </si>
  <si>
    <t>7 Beilfuss Road</t>
  </si>
  <si>
    <t>Gibard</t>
  </si>
  <si>
    <t>1942-07-06</t>
  </si>
  <si>
    <t>37068 Montana Street</t>
  </si>
  <si>
    <t>7 Elgar Hill</t>
  </si>
  <si>
    <t>3060</t>
  </si>
  <si>
    <t>Trowsdale</t>
  </si>
  <si>
    <t>1968-07-12</t>
  </si>
  <si>
    <t>36506 Bartillon Point</t>
  </si>
  <si>
    <t>3816</t>
  </si>
  <si>
    <t>Tittershill</t>
  </si>
  <si>
    <t>1991-12-21</t>
  </si>
  <si>
    <t>8 Scott Drive</t>
  </si>
  <si>
    <t>3150</t>
  </si>
  <si>
    <t>Pickring</t>
  </si>
  <si>
    <t>1959-07-28</t>
  </si>
  <si>
    <t>Diss</t>
  </si>
  <si>
    <t>1980-10-29</t>
  </si>
  <si>
    <t>22 Shelley Plaza</t>
  </si>
  <si>
    <t>3198</t>
  </si>
  <si>
    <t>Davers</t>
  </si>
  <si>
    <t>1940-10-26</t>
  </si>
  <si>
    <t>504 Stuart Pass</t>
  </si>
  <si>
    <t>2130</t>
  </si>
  <si>
    <t>Sinclar</t>
  </si>
  <si>
    <t>5 Red Cloud Place</t>
  </si>
  <si>
    <t>3222</t>
  </si>
  <si>
    <t>Whyatt</t>
  </si>
  <si>
    <t>1960-01-21</t>
  </si>
  <si>
    <t>264 Valley Edge Pass</t>
  </si>
  <si>
    <t>Maleck</t>
  </si>
  <si>
    <t>1960-02-14</t>
  </si>
  <si>
    <t>5 Southridge Hill</t>
  </si>
  <si>
    <t>Essie</t>
  </si>
  <si>
    <t>Withur</t>
  </si>
  <si>
    <t>1941-02-26</t>
  </si>
  <si>
    <t>539 Graceland Pass</t>
  </si>
  <si>
    <t>3444</t>
  </si>
  <si>
    <t>Cecil</t>
  </si>
  <si>
    <t>Gant</t>
  </si>
  <si>
    <t>1976-07-16</t>
  </si>
  <si>
    <t>22435 Barnett Court</t>
  </si>
  <si>
    <t>Eshmade</t>
  </si>
  <si>
    <t>46057 Harbort Hill</t>
  </si>
  <si>
    <t>4304</t>
  </si>
  <si>
    <t>Ted</t>
  </si>
  <si>
    <t>Izacenko</t>
  </si>
  <si>
    <t>1959-08-01</t>
  </si>
  <si>
    <t>2 Shasta Place</t>
  </si>
  <si>
    <t>Nixie</t>
  </si>
  <si>
    <t>Shoesmith</t>
  </si>
  <si>
    <t>1956-12-04</t>
  </si>
  <si>
    <t>77608 Donald Center</t>
  </si>
  <si>
    <t>4516</t>
  </si>
  <si>
    <t>Briana</t>
  </si>
  <si>
    <t>Trill</t>
  </si>
  <si>
    <t>1944-03-18</t>
  </si>
  <si>
    <t>0433 La Follette Road</t>
  </si>
  <si>
    <t>Cobbie</t>
  </si>
  <si>
    <t>Bruyett</t>
  </si>
  <si>
    <t>1956-03-19</t>
  </si>
  <si>
    <t>8593 Prairie Rose Way</t>
  </si>
  <si>
    <t>Dwelly</t>
  </si>
  <si>
    <t>1940-03-11</t>
  </si>
  <si>
    <t>179 Carey Terrace</t>
  </si>
  <si>
    <t>Kibble</t>
  </si>
  <si>
    <t>1962-08-05</t>
  </si>
  <si>
    <t>3 Ruskin Hill</t>
  </si>
  <si>
    <t>2122</t>
  </si>
  <si>
    <t>Naper</t>
  </si>
  <si>
    <t>1952-04-07</t>
  </si>
  <si>
    <t>87 Crescent Oaks Alley</t>
  </si>
  <si>
    <t>Huntingdon</t>
  </si>
  <si>
    <t>1966-08-11</t>
  </si>
  <si>
    <t>08822 Duke Road</t>
  </si>
  <si>
    <t>Lizbeth</t>
  </si>
  <si>
    <t>Garvan</t>
  </si>
  <si>
    <t>1996-09-06</t>
  </si>
  <si>
    <t>5 Schurz Street</t>
  </si>
  <si>
    <t>2141</t>
  </si>
  <si>
    <t>Ackery</t>
  </si>
  <si>
    <t>1970-09-09</t>
  </si>
  <si>
    <t>344 Darwin Junction</t>
  </si>
  <si>
    <t>Myrtie</t>
  </si>
  <si>
    <t>Ostrich</t>
  </si>
  <si>
    <t>1996-06-18</t>
  </si>
  <si>
    <t>320 Acker Drive</t>
  </si>
  <si>
    <t>2251</t>
  </si>
  <si>
    <t>Ross</t>
  </si>
  <si>
    <t>Vidgen</t>
  </si>
  <si>
    <t>1947-12-28</t>
  </si>
  <si>
    <t>2874 Bay Hill</t>
  </si>
  <si>
    <t>Sibby</t>
  </si>
  <si>
    <t>Skinner</t>
  </si>
  <si>
    <t>1981-05-05</t>
  </si>
  <si>
    <t>3 Sunbrook Alley</t>
  </si>
  <si>
    <t>4178</t>
  </si>
  <si>
    <t>Selle</t>
  </si>
  <si>
    <t>Casper</t>
  </si>
  <si>
    <t>1978-03-27</t>
  </si>
  <si>
    <t>34 Jay Hill</t>
  </si>
  <si>
    <t>Froment</t>
  </si>
  <si>
    <t>1977-07-19</t>
  </si>
  <si>
    <t>78 Bluestem Road</t>
  </si>
  <si>
    <t>3860</t>
  </si>
  <si>
    <t>Ritmeyer</t>
  </si>
  <si>
    <t>1980-04-09</t>
  </si>
  <si>
    <t>0 Express Lane</t>
  </si>
  <si>
    <t>Keenan</t>
  </si>
  <si>
    <t>Moriarty</t>
  </si>
  <si>
    <t>1994-12-23</t>
  </si>
  <si>
    <t>077 Hansons Point</t>
  </si>
  <si>
    <t>Davide</t>
  </si>
  <si>
    <t>Senten</t>
  </si>
  <si>
    <t>1941-02-23</t>
  </si>
  <si>
    <t>23737 Bartillon Street</t>
  </si>
  <si>
    <t>Fiveash</t>
  </si>
  <si>
    <t>1992-10-10</t>
  </si>
  <si>
    <t>2 Anniversary Trail</t>
  </si>
  <si>
    <t>4508</t>
  </si>
  <si>
    <t>Willard</t>
  </si>
  <si>
    <t>Booton</t>
  </si>
  <si>
    <t>1938-09-02</t>
  </si>
  <si>
    <t>05 Ronald Regan Alley</t>
  </si>
  <si>
    <t>Debby</t>
  </si>
  <si>
    <t>Balmadier</t>
  </si>
  <si>
    <t>1992-06-24</t>
  </si>
  <si>
    <t>738 Spaight Drive</t>
  </si>
  <si>
    <t>1978-04-20</t>
  </si>
  <si>
    <t>8 Bunker Hill Court</t>
  </si>
  <si>
    <t>2298</t>
  </si>
  <si>
    <t>Harvey</t>
  </si>
  <si>
    <t>Dwelley</t>
  </si>
  <si>
    <t>1973-08-30</t>
  </si>
  <si>
    <t>2077</t>
  </si>
  <si>
    <t>Patrice</t>
  </si>
  <si>
    <t>Pariss</t>
  </si>
  <si>
    <t>1954-06-15</t>
  </si>
  <si>
    <t>3745 Thierer Trail</t>
  </si>
  <si>
    <t>Arman</t>
  </si>
  <si>
    <t>Yakubov</t>
  </si>
  <si>
    <t>11121 Jackson Crossing</t>
  </si>
  <si>
    <t>Gypps</t>
  </si>
  <si>
    <t>1991-06-01</t>
  </si>
  <si>
    <t>1 Elgar Alley</t>
  </si>
  <si>
    <t>Cathleen</t>
  </si>
  <si>
    <t>Le Teve</t>
  </si>
  <si>
    <t>1950-11-06</t>
  </si>
  <si>
    <t>32834 Caliangt Way</t>
  </si>
  <si>
    <t>Thaddus</t>
  </si>
  <si>
    <t>Joder</t>
  </si>
  <si>
    <t>1957-12-10</t>
  </si>
  <si>
    <t>27185 Fisk Drive</t>
  </si>
  <si>
    <t>1961-11-03</t>
  </si>
  <si>
    <t>2 Harper Junction</t>
  </si>
  <si>
    <t>2069</t>
  </si>
  <si>
    <t>Jillane</t>
  </si>
  <si>
    <t>Simion</t>
  </si>
  <si>
    <t>1974-07-03</t>
  </si>
  <si>
    <t>7 Caliangt Street</t>
  </si>
  <si>
    <t>4209</t>
  </si>
  <si>
    <t>Lynnell</t>
  </si>
  <si>
    <t>1981-01-29</t>
  </si>
  <si>
    <t>5331 Ilene Parkway</t>
  </si>
  <si>
    <t>MacAdie</t>
  </si>
  <si>
    <t>1009 Roxbury Point</t>
  </si>
  <si>
    <t>2110</t>
  </si>
  <si>
    <t>Ferdinand</t>
  </si>
  <si>
    <t>Billie</t>
  </si>
  <si>
    <t>1965-09-04</t>
  </si>
  <si>
    <t>660 Carey Avenue</t>
  </si>
  <si>
    <t>Bussens</t>
  </si>
  <si>
    <t>1973-04-29</t>
  </si>
  <si>
    <t>25 Oneill Alley</t>
  </si>
  <si>
    <t>4102</t>
  </si>
  <si>
    <t>Vezey</t>
  </si>
  <si>
    <t>1953-08-07</t>
  </si>
  <si>
    <t>2 Golden Leaf Parkway</t>
  </si>
  <si>
    <t>3759</t>
  </si>
  <si>
    <t>Baylis</t>
  </si>
  <si>
    <t>1951-07-22</t>
  </si>
  <si>
    <t>18 Dottie Park</t>
  </si>
  <si>
    <t>Raybould</t>
  </si>
  <si>
    <t>1975-11-18</t>
  </si>
  <si>
    <t>85 Badeau Pass</t>
  </si>
  <si>
    <t>3158</t>
  </si>
  <si>
    <t>Weare</t>
  </si>
  <si>
    <t>1946-08-22</t>
  </si>
  <si>
    <t>784 Lotheville Court</t>
  </si>
  <si>
    <t>2541</t>
  </si>
  <si>
    <t>Alta</t>
  </si>
  <si>
    <t>Pithcock</t>
  </si>
  <si>
    <t>1999-11-18</t>
  </si>
  <si>
    <t>57568 Northview Junction</t>
  </si>
  <si>
    <t>Keunemann</t>
  </si>
  <si>
    <t>1972-09-04</t>
  </si>
  <si>
    <t>283 Golf View Lane</t>
  </si>
  <si>
    <t>Bertine</t>
  </si>
  <si>
    <t>Smalles</t>
  </si>
  <si>
    <t>1983-12-10</t>
  </si>
  <si>
    <t>7 Johnson Hill</t>
  </si>
  <si>
    <t>Wilbert</t>
  </si>
  <si>
    <t>O'Loughnan</t>
  </si>
  <si>
    <t>1983-05-18</t>
  </si>
  <si>
    <t>22580 Doe Crossing Drive</t>
  </si>
  <si>
    <t>Fellibrand</t>
  </si>
  <si>
    <t>1971-10-11</t>
  </si>
  <si>
    <t>96081 Lakewood Hill</t>
  </si>
  <si>
    <t>Miran</t>
  </si>
  <si>
    <t>Runchman</t>
  </si>
  <si>
    <t>1975-07-09</t>
  </si>
  <si>
    <t>6634 Old Gate Parkway</t>
  </si>
  <si>
    <t>Dorotea</t>
  </si>
  <si>
    <t>Fenwick</t>
  </si>
  <si>
    <t>1950-10-12</t>
  </si>
  <si>
    <t>72 Lukken Crossing</t>
  </si>
  <si>
    <t>Jenny</t>
  </si>
  <si>
    <t>Massy</t>
  </si>
  <si>
    <t>1963-10-16</t>
  </si>
  <si>
    <t>6 Meadow Ridge Pass</t>
  </si>
  <si>
    <t>Petrolli</t>
  </si>
  <si>
    <t>1965-09-09</t>
  </si>
  <si>
    <t>290 Menomonie Circle</t>
  </si>
  <si>
    <t>Beatrix</t>
  </si>
  <si>
    <t>McGivena</t>
  </si>
  <si>
    <t>1966-10-18</t>
  </si>
  <si>
    <t>6 Sutherland Parkway</t>
  </si>
  <si>
    <t>4879</t>
  </si>
  <si>
    <t>Hallad</t>
  </si>
  <si>
    <t>1999-11-30</t>
  </si>
  <si>
    <t>1 Oriole Crossing</t>
  </si>
  <si>
    <t>3184</t>
  </si>
  <si>
    <t>Butland</t>
  </si>
  <si>
    <t>1966-01-30</t>
  </si>
  <si>
    <t>51837 Canary Center</t>
  </si>
  <si>
    <t>Brendis</t>
  </si>
  <si>
    <t>Pineaux</t>
  </si>
  <si>
    <t>43030 Carberry Way</t>
  </si>
  <si>
    <t>Lancastle</t>
  </si>
  <si>
    <t>1972-10-23</t>
  </si>
  <si>
    <t>0 Bay Drive</t>
  </si>
  <si>
    <t>Glendon</t>
  </si>
  <si>
    <t>Malham</t>
  </si>
  <si>
    <t>1965-08-21</t>
  </si>
  <si>
    <t>6 Anzinger Pass</t>
  </si>
  <si>
    <t>Bentke</t>
  </si>
  <si>
    <t>19453 Ramsey Point</t>
  </si>
  <si>
    <t>3067</t>
  </si>
  <si>
    <t>Schaben</t>
  </si>
  <si>
    <t>1969-03-06</t>
  </si>
  <si>
    <t>1861 Chive Court</t>
  </si>
  <si>
    <t>2199</t>
  </si>
  <si>
    <t>Voysey</t>
  </si>
  <si>
    <t>1970-03-11</t>
  </si>
  <si>
    <t>9 Westerfield Point</t>
  </si>
  <si>
    <t>3437</t>
  </si>
  <si>
    <t>Lanny</t>
  </si>
  <si>
    <t>Currall</t>
  </si>
  <si>
    <t>1997-10-23</t>
  </si>
  <si>
    <t>3 Redwing Center</t>
  </si>
  <si>
    <t>Son</t>
  </si>
  <si>
    <t>Varney</t>
  </si>
  <si>
    <t>189 Bayside Court</t>
  </si>
  <si>
    <t>Caltun</t>
  </si>
  <si>
    <t>1956-09-15</t>
  </si>
  <si>
    <t>174 Farwell Point</t>
  </si>
  <si>
    <t>1961-12-10</t>
  </si>
  <si>
    <t>356 Pennsylvania Point</t>
  </si>
  <si>
    <t>2128</t>
  </si>
  <si>
    <t>Killie</t>
  </si>
  <si>
    <t>Densie</t>
  </si>
  <si>
    <t>1997-03-28</t>
  </si>
  <si>
    <t>62 Dryden Junction</t>
  </si>
  <si>
    <t>2042</t>
  </si>
  <si>
    <t>Mandi</t>
  </si>
  <si>
    <t>Adamsson</t>
  </si>
  <si>
    <t>1992-04-07</t>
  </si>
  <si>
    <t>25 Westerfield Road</t>
  </si>
  <si>
    <t>Kylila</t>
  </si>
  <si>
    <t>Basezzi</t>
  </si>
  <si>
    <t>1945-06-11</t>
  </si>
  <si>
    <t>64 Armistice Point</t>
  </si>
  <si>
    <t>Matten</t>
  </si>
  <si>
    <t>1991-03-06</t>
  </si>
  <si>
    <t>74 Everett Court</t>
  </si>
  <si>
    <t>4408</t>
  </si>
  <si>
    <t>Leonards</t>
  </si>
  <si>
    <t>1981-04-14</t>
  </si>
  <si>
    <t>38 Nobel Lane</t>
  </si>
  <si>
    <t>Curzey</t>
  </si>
  <si>
    <t>1990-04-04</t>
  </si>
  <si>
    <t>6936 Homewood Avenue</t>
  </si>
  <si>
    <t>Fancie</t>
  </si>
  <si>
    <t>Woofendell</t>
  </si>
  <si>
    <t>1966-09-17</t>
  </si>
  <si>
    <t>8 Crowley Center</t>
  </si>
  <si>
    <t>Emtage</t>
  </si>
  <si>
    <t>1963-09-01</t>
  </si>
  <si>
    <t>44 Ronald Regan Parkway</t>
  </si>
  <si>
    <t>Fleote</t>
  </si>
  <si>
    <t>1975-09-20</t>
  </si>
  <si>
    <t>174 Lotheville Crossing</t>
  </si>
  <si>
    <t>Cecily</t>
  </si>
  <si>
    <t>Faircley</t>
  </si>
  <si>
    <t>1947-06-12</t>
  </si>
  <si>
    <t>8 Bluejay Road</t>
  </si>
  <si>
    <t>Glory</t>
  </si>
  <si>
    <t>1939-09-09</t>
  </si>
  <si>
    <t>4286 Rowland Circle</t>
  </si>
  <si>
    <t>Wark</t>
  </si>
  <si>
    <t>1974-02-21</t>
  </si>
  <si>
    <t>44 Thompson Center</t>
  </si>
  <si>
    <t>2134</t>
  </si>
  <si>
    <t>Tomaso</t>
  </si>
  <si>
    <t>Horsley</t>
  </si>
  <si>
    <t>2001-04-16</t>
  </si>
  <si>
    <t>70360 Onsgard Plaza</t>
  </si>
  <si>
    <t>Gilli</t>
  </si>
  <si>
    <t>Christophers</t>
  </si>
  <si>
    <t>1948-03-02</t>
  </si>
  <si>
    <t>53870 Jay Pass</t>
  </si>
  <si>
    <t>4575</t>
  </si>
  <si>
    <t>Errick</t>
  </si>
  <si>
    <t>Burgin</t>
  </si>
  <si>
    <t>1998-08-19</t>
  </si>
  <si>
    <t>417 Killdeer Alley</t>
  </si>
  <si>
    <t>Renard</t>
  </si>
  <si>
    <t>1976-07-19</t>
  </si>
  <si>
    <t>28 Prentice Trail</t>
  </si>
  <si>
    <t>Agnola</t>
  </si>
  <si>
    <t>Batterson</t>
  </si>
  <si>
    <t>1980-01-03</t>
  </si>
  <si>
    <t>216 Bultman Park</t>
  </si>
  <si>
    <t>Wandtke</t>
  </si>
  <si>
    <t>1962-05-12</t>
  </si>
  <si>
    <t>435 Mitchell Street</t>
  </si>
  <si>
    <t>Mikol</t>
  </si>
  <si>
    <t>Eck</t>
  </si>
  <si>
    <t>15621 Twin Pines Crossing</t>
  </si>
  <si>
    <t>Phyllis</t>
  </si>
  <si>
    <t>Wibberley</t>
  </si>
  <si>
    <t>1971-01-10</t>
  </si>
  <si>
    <t>03 Bellgrove Avenue</t>
  </si>
  <si>
    <t>Burt</t>
  </si>
  <si>
    <t>Vasechkin</t>
  </si>
  <si>
    <t>1950-04-15</t>
  </si>
  <si>
    <t>89100 Rusk Crossing</t>
  </si>
  <si>
    <t>3338</t>
  </si>
  <si>
    <t>Saundercock</t>
  </si>
  <si>
    <t>82 Gina Junction</t>
  </si>
  <si>
    <t>Phinnessy</t>
  </si>
  <si>
    <t>1960-07-04</t>
  </si>
  <si>
    <t>077 Dennis Lane</t>
  </si>
  <si>
    <t>Frederigo</t>
  </si>
  <si>
    <t>Cribbott</t>
  </si>
  <si>
    <t>1965-03-15</t>
  </si>
  <si>
    <t>42280 Namekagon Crossing</t>
  </si>
  <si>
    <t>Glenda</t>
  </si>
  <si>
    <t>Eliet</t>
  </si>
  <si>
    <t>1974-06-17</t>
  </si>
  <si>
    <t>1 Fordem Way</t>
  </si>
  <si>
    <t>3844</t>
  </si>
  <si>
    <t>Darb</t>
  </si>
  <si>
    <t>1969-06-04</t>
  </si>
  <si>
    <t>780 Bonner Pass</t>
  </si>
  <si>
    <t>4034</t>
  </si>
  <si>
    <t>Van den Velde</t>
  </si>
  <si>
    <t>1996-03-18</t>
  </si>
  <si>
    <t>77916 Moland Park</t>
  </si>
  <si>
    <t>Sidsaff</t>
  </si>
  <si>
    <t>1973-09-29</t>
  </si>
  <si>
    <t>00 Southridge Avenue</t>
  </si>
  <si>
    <t>2036</t>
  </si>
  <si>
    <t>Meade</t>
  </si>
  <si>
    <t>Bampton</t>
  </si>
  <si>
    <t>1982-04-25</t>
  </si>
  <si>
    <t>7870 Stuart Crossing</t>
  </si>
  <si>
    <t>Flore</t>
  </si>
  <si>
    <t>Cashen</t>
  </si>
  <si>
    <t>1978-06-21</t>
  </si>
  <si>
    <t>4 Vera Pass</t>
  </si>
  <si>
    <t>Firbanks</t>
  </si>
  <si>
    <t>7234 Sycamore Pass</t>
  </si>
  <si>
    <t>Petr</t>
  </si>
  <si>
    <t>Westman</t>
  </si>
  <si>
    <t>1987-11-02</t>
  </si>
  <si>
    <t>98454 Dapin Park</t>
  </si>
  <si>
    <t>Yorgos</t>
  </si>
  <si>
    <t>Dewhurst</t>
  </si>
  <si>
    <t>1950-09-09</t>
  </si>
  <si>
    <t>4 Talmadge Road</t>
  </si>
  <si>
    <t>Simmonds</t>
  </si>
  <si>
    <t>Bapty</t>
  </si>
  <si>
    <t>2002-01-04</t>
  </si>
  <si>
    <t>47 Susan Park</t>
  </si>
  <si>
    <t>2025</t>
  </si>
  <si>
    <t>Hagen</t>
  </si>
  <si>
    <t>MacCarter</t>
  </si>
  <si>
    <t>1983-02-08</t>
  </si>
  <si>
    <t>7 Ramsey Trail</t>
  </si>
  <si>
    <t>3172</t>
  </si>
  <si>
    <t>Stanwix</t>
  </si>
  <si>
    <t>1960-10-01</t>
  </si>
  <si>
    <t>6026 Mallory Drive</t>
  </si>
  <si>
    <t>4561</t>
  </si>
  <si>
    <t>Gwillym</t>
  </si>
  <si>
    <t>1999-02-22</t>
  </si>
  <si>
    <t>1 Eliot Plaza</t>
  </si>
  <si>
    <t>1990-04-06</t>
  </si>
  <si>
    <t>66 Hoffman Court</t>
  </si>
  <si>
    <t>1965-12-22</t>
  </si>
  <si>
    <t>7 Sycamore Terrace</t>
  </si>
  <si>
    <t>Pendle</t>
  </si>
  <si>
    <t>1938-08-05</t>
  </si>
  <si>
    <t>31281 Meadow Valley Way</t>
  </si>
  <si>
    <t>Juliann</t>
  </si>
  <si>
    <t>Siemantel</t>
  </si>
  <si>
    <t>1947-12-15</t>
  </si>
  <si>
    <t>28 Parkside Park</t>
  </si>
  <si>
    <t>Janaye</t>
  </si>
  <si>
    <t>Eade</t>
  </si>
  <si>
    <t>1984-12-13</t>
  </si>
  <si>
    <t>2782 Northridge Street</t>
  </si>
  <si>
    <t>2420</t>
  </si>
  <si>
    <t>Stranio</t>
  </si>
  <si>
    <t>1953-04-02</t>
  </si>
  <si>
    <t>3662 Beilfuss Lane</t>
  </si>
  <si>
    <t>Rochford</t>
  </si>
  <si>
    <t>1989-07-23</t>
  </si>
  <si>
    <t>56334 Vera Crossing</t>
  </si>
  <si>
    <t>Elvin</t>
  </si>
  <si>
    <t>1993-06-02</t>
  </si>
  <si>
    <t>79 Sheridan Point</t>
  </si>
  <si>
    <t>2231</t>
  </si>
  <si>
    <t>Viant</t>
  </si>
  <si>
    <t>95960 Warner Parkway</t>
  </si>
  <si>
    <t>3842</t>
  </si>
  <si>
    <t>Milligan</t>
  </si>
  <si>
    <t>1988-03-05</t>
  </si>
  <si>
    <t>04769 Dahle Plaza</t>
  </si>
  <si>
    <t>Kellina</t>
  </si>
  <si>
    <t>Haygreen</t>
  </si>
  <si>
    <t>1966-01-19</t>
  </si>
  <si>
    <t>5731 Bunker Hill Lane</t>
  </si>
  <si>
    <t>Yuma</t>
  </si>
  <si>
    <t>Dennick</t>
  </si>
  <si>
    <t>1972-11-10</t>
  </si>
  <si>
    <t>89244 Macpherson Trail</t>
  </si>
  <si>
    <t>Ashleigh</t>
  </si>
  <si>
    <t>1996-04-05</t>
  </si>
  <si>
    <t>922 Utah Avenue</t>
  </si>
  <si>
    <t>Therese</t>
  </si>
  <si>
    <t>Brotherhood</t>
  </si>
  <si>
    <t>1981-07-28</t>
  </si>
  <si>
    <t>25044 Bay Avenue</t>
  </si>
  <si>
    <t>Pansie</t>
  </si>
  <si>
    <t>Beccero</t>
  </si>
  <si>
    <t>1964-07-07</t>
  </si>
  <si>
    <t>315 Hudson Road</t>
  </si>
  <si>
    <t>Reinaldos</t>
  </si>
  <si>
    <t>Simmig</t>
  </si>
  <si>
    <t>1955-01-15</t>
  </si>
  <si>
    <t>6112 Mariners Cove Park</t>
  </si>
  <si>
    <t>3147</t>
  </si>
  <si>
    <t>Calhoun</t>
  </si>
  <si>
    <t>1992-10-13</t>
  </si>
  <si>
    <t>176 Fallview Plaza</t>
  </si>
  <si>
    <t>Winn</t>
  </si>
  <si>
    <t>1994-04-12</t>
  </si>
  <si>
    <t>544 Pawling Road</t>
  </si>
  <si>
    <t>Rafi</t>
  </si>
  <si>
    <t>Brettelle</t>
  </si>
  <si>
    <t>1956-08-12</t>
  </si>
  <si>
    <t>11 Brickson Park Alley</t>
  </si>
  <si>
    <t>Fey</t>
  </si>
  <si>
    <t>1957-09-04</t>
  </si>
  <si>
    <t>77 Paget Park</t>
  </si>
  <si>
    <t>Verne</t>
  </si>
  <si>
    <t>Loalday</t>
  </si>
  <si>
    <t>1982-03-20</t>
  </si>
  <si>
    <t>598 Memorial Place</t>
  </si>
  <si>
    <t>2082</t>
  </si>
  <si>
    <t>Eleonora</t>
  </si>
  <si>
    <t>Wiszniewski</t>
  </si>
  <si>
    <t>1980-04-23</t>
  </si>
  <si>
    <t>6227 Quincy Terrace</t>
  </si>
  <si>
    <t>Fayre</t>
  </si>
  <si>
    <t>Brannigan</t>
  </si>
  <si>
    <t>31351 Sunbrook Place</t>
  </si>
  <si>
    <t>2234</t>
  </si>
  <si>
    <t>Noirel</t>
  </si>
  <si>
    <t>1974-01-26</t>
  </si>
  <si>
    <t>80 Schiller Center</t>
  </si>
  <si>
    <t>2292</t>
  </si>
  <si>
    <t>Troyes</t>
  </si>
  <si>
    <t>1973-03-12</t>
  </si>
  <si>
    <t>1217 Melody Alley</t>
  </si>
  <si>
    <t>Brankley</t>
  </si>
  <si>
    <t>1954-09-21</t>
  </si>
  <si>
    <t>46 Westerfield Place</t>
  </si>
  <si>
    <t>2195</t>
  </si>
  <si>
    <t>Jackie</t>
  </si>
  <si>
    <t>Pays</t>
  </si>
  <si>
    <t>1955-11-09</t>
  </si>
  <si>
    <t>75024 Ronald Regan Hill</t>
  </si>
  <si>
    <t>2135</t>
  </si>
  <si>
    <t>Schlagman</t>
  </si>
  <si>
    <t>1951-08-25</t>
  </si>
  <si>
    <t>15 Fisk Road</t>
  </si>
  <si>
    <t>1969-10-03</t>
  </si>
  <si>
    <t>96 Hermina Place</t>
  </si>
  <si>
    <t>Amara</t>
  </si>
  <si>
    <t>1966-11-17</t>
  </si>
  <si>
    <t>99376 Namekagon Street</t>
  </si>
  <si>
    <t>Morison</t>
  </si>
  <si>
    <t>1938-06-08</t>
  </si>
  <si>
    <t>276 Derek Circle</t>
  </si>
  <si>
    <t>Cherye</t>
  </si>
  <si>
    <t>Stanfield</t>
  </si>
  <si>
    <t>1981-07-05</t>
  </si>
  <si>
    <t>56766 Mariners Cove Place</t>
  </si>
  <si>
    <t>Ansell</t>
  </si>
  <si>
    <t>Tolhurst</t>
  </si>
  <si>
    <t>1949-08-11</t>
  </si>
  <si>
    <t>13 Montana Place</t>
  </si>
  <si>
    <t>Erminie</t>
  </si>
  <si>
    <t>Rabidge</t>
  </si>
  <si>
    <t>1982-03-09</t>
  </si>
  <si>
    <t>1969 Melody Lane</t>
  </si>
  <si>
    <t>Beckey</t>
  </si>
  <si>
    <t>1974-05-21</t>
  </si>
  <si>
    <t>02463 Portage Center</t>
  </si>
  <si>
    <t>2107</t>
  </si>
  <si>
    <t>Darlleen</t>
  </si>
  <si>
    <t>1980-09-14</t>
  </si>
  <si>
    <t>383 Graceland Avenue</t>
  </si>
  <si>
    <t>Bryon</t>
  </si>
  <si>
    <t>Goundry</t>
  </si>
  <si>
    <t>1951-02-05</t>
  </si>
  <si>
    <t>005 Kensington Street</t>
  </si>
  <si>
    <t>Sherwin</t>
  </si>
  <si>
    <t>Minocchi</t>
  </si>
  <si>
    <t>1947-07-13</t>
  </si>
  <si>
    <t>1 Alpine Crossing</t>
  </si>
  <si>
    <t>2536</t>
  </si>
  <si>
    <t>Luci</t>
  </si>
  <si>
    <t>Dyter</t>
  </si>
  <si>
    <t>1952-05-30</t>
  </si>
  <si>
    <t>2 Namekagon Trail</t>
  </si>
  <si>
    <t>3981</t>
  </si>
  <si>
    <t>Pudney</t>
  </si>
  <si>
    <t>1964-11-10</t>
  </si>
  <si>
    <t>6771 Pleasure Terrace</t>
  </si>
  <si>
    <t>4557</t>
  </si>
  <si>
    <t>Elegood</t>
  </si>
  <si>
    <t>1940-11-25</t>
  </si>
  <si>
    <t>2632 Del Mar Point</t>
  </si>
  <si>
    <t>Blay</t>
  </si>
  <si>
    <t>1985-12-19</t>
  </si>
  <si>
    <t>Dorolice</t>
  </si>
  <si>
    <t>Osmon</t>
  </si>
  <si>
    <t>1961-01-15</t>
  </si>
  <si>
    <t>602 Clove Center</t>
  </si>
  <si>
    <t>McReedy</t>
  </si>
  <si>
    <t>1968-11-23</t>
  </si>
  <si>
    <t>04153 Johnson Point</t>
  </si>
  <si>
    <t>2193</t>
  </si>
  <si>
    <t>Chaffey</t>
  </si>
  <si>
    <t>9 Spohn Way</t>
  </si>
  <si>
    <t>4127</t>
  </si>
  <si>
    <t>1978-07-10</t>
  </si>
  <si>
    <t>6030 Becker Plaza</t>
  </si>
  <si>
    <t>1991-02-06</t>
  </si>
  <si>
    <t>4 Mallory Pass</t>
  </si>
  <si>
    <t>Hencke</t>
  </si>
  <si>
    <t>1952-12-09</t>
  </si>
  <si>
    <t>64037 Swallow Crossing</t>
  </si>
  <si>
    <t>Winchcum</t>
  </si>
  <si>
    <t>2000-04-10</t>
  </si>
  <si>
    <t>4594 Jackson Hill</t>
  </si>
  <si>
    <t>Rowen</t>
  </si>
  <si>
    <t>Sollas</t>
  </si>
  <si>
    <t>1960-04-23</t>
  </si>
  <si>
    <t>4 Anzinger Street</t>
  </si>
  <si>
    <t>Boothe</t>
  </si>
  <si>
    <t>Hayselden</t>
  </si>
  <si>
    <t>1940-05-18</t>
  </si>
  <si>
    <t>33 Pond Point</t>
  </si>
  <si>
    <t>2291</t>
  </si>
  <si>
    <t>Noak</t>
  </si>
  <si>
    <t>Sleany</t>
  </si>
  <si>
    <t>1965-05-04</t>
  </si>
  <si>
    <t>1 Roth Plaza</t>
  </si>
  <si>
    <t>3121</t>
  </si>
  <si>
    <t>Callean</t>
  </si>
  <si>
    <t>Wass</t>
  </si>
  <si>
    <t>1988-12-15</t>
  </si>
  <si>
    <t>0593 Stoughton Center</t>
  </si>
  <si>
    <t>Keelby</t>
  </si>
  <si>
    <t>Sudlow</t>
  </si>
  <si>
    <t>1988-09-01</t>
  </si>
  <si>
    <t>8042 Cherokee Court</t>
  </si>
  <si>
    <t>Rodrique</t>
  </si>
  <si>
    <t>1978-08-06</t>
  </si>
  <si>
    <t>5864 Mcbride Trail</t>
  </si>
  <si>
    <t>Brod</t>
  </si>
  <si>
    <t>Attrey</t>
  </si>
  <si>
    <t>1966-11-05</t>
  </si>
  <si>
    <t>180 Lakewood Park</t>
  </si>
  <si>
    <t>2194</t>
  </si>
  <si>
    <t>Manny</t>
  </si>
  <si>
    <t>Mandy</t>
  </si>
  <si>
    <t>1977-01-28</t>
  </si>
  <si>
    <t>6 Union Center</t>
  </si>
  <si>
    <t>Becky</t>
  </si>
  <si>
    <t>Lassen</t>
  </si>
  <si>
    <t>1973-05-11</t>
  </si>
  <si>
    <t>41153 Pond Park</t>
  </si>
  <si>
    <t>Heakey</t>
  </si>
  <si>
    <t>1971-05-31</t>
  </si>
  <si>
    <t>6233 Fulton Point</t>
  </si>
  <si>
    <t>3337</t>
  </si>
  <si>
    <t>Herbert</t>
  </si>
  <si>
    <t>1995-10-10</t>
  </si>
  <si>
    <t>05123 Bobwhite Plaza</t>
  </si>
  <si>
    <t>Bence</t>
  </si>
  <si>
    <t>2000-04-17</t>
  </si>
  <si>
    <t>3413 Schmedeman Court</t>
  </si>
  <si>
    <t>Renate</t>
  </si>
  <si>
    <t>Whyte</t>
  </si>
  <si>
    <t>1963-12-08</t>
  </si>
  <si>
    <t>4189 Laurel Center</t>
  </si>
  <si>
    <t>Woolforde</t>
  </si>
  <si>
    <t>1992-03-09</t>
  </si>
  <si>
    <t>76 Melody Avenue</t>
  </si>
  <si>
    <t>Dunleavy</t>
  </si>
  <si>
    <t>1962-05-05</t>
  </si>
  <si>
    <t>1 Mcguire Lane</t>
  </si>
  <si>
    <t>Toope</t>
  </si>
  <si>
    <t>1973-08-11</t>
  </si>
  <si>
    <t>8734 Fulton Hill</t>
  </si>
  <si>
    <t>2156</t>
  </si>
  <si>
    <t>Swetenham</t>
  </si>
  <si>
    <t>1967-10-05</t>
  </si>
  <si>
    <t>660 Hallows Place</t>
  </si>
  <si>
    <t>Mullinder</t>
  </si>
  <si>
    <t>1962-08-26</t>
  </si>
  <si>
    <t>43 Pond Junction</t>
  </si>
  <si>
    <t>Jared</t>
  </si>
  <si>
    <t>Fendlow</t>
  </si>
  <si>
    <t>1963-08-25</t>
  </si>
  <si>
    <t>6195 Bellgrove Lane</t>
  </si>
  <si>
    <t>Hansed</t>
  </si>
  <si>
    <t>768 Southridge Drive</t>
  </si>
  <si>
    <t>2112</t>
  </si>
  <si>
    <t>Deeming</t>
  </si>
  <si>
    <t>63386 Talisman Hill</t>
  </si>
  <si>
    <t>Monty</t>
  </si>
  <si>
    <t>Thomazin</t>
  </si>
  <si>
    <t>1951-09-16</t>
  </si>
  <si>
    <t>30738 Muir Avenue</t>
  </si>
  <si>
    <t>3105</t>
  </si>
  <si>
    <t>Briano</t>
  </si>
  <si>
    <t>Janowski</t>
  </si>
  <si>
    <t>1994-07-17</t>
  </si>
  <si>
    <t>3259 Eagan Parkway</t>
  </si>
  <si>
    <t>Ginger</t>
  </si>
  <si>
    <t>1939-02-19</t>
  </si>
  <si>
    <t>160 Fremont Point</t>
  </si>
  <si>
    <t>Logan</t>
  </si>
  <si>
    <t>Colomb</t>
  </si>
  <si>
    <t>1948-01-01</t>
  </si>
  <si>
    <t>266 Lakewood Terrace</t>
  </si>
  <si>
    <t>Devinn</t>
  </si>
  <si>
    <t>1979-09-29</t>
  </si>
  <si>
    <t>5280 Waxwing Point</t>
  </si>
  <si>
    <t>2071</t>
  </si>
  <si>
    <t>Catha</t>
  </si>
  <si>
    <t>Davitt</t>
  </si>
  <si>
    <t>1958-04-16</t>
  </si>
  <si>
    <t>192 South Junction</t>
  </si>
  <si>
    <t>Melosa</t>
  </si>
  <si>
    <t>McOwan</t>
  </si>
  <si>
    <t>2001-04-17</t>
  </si>
  <si>
    <t>900 Victoria Way</t>
  </si>
  <si>
    <t>Leete</t>
  </si>
  <si>
    <t>1973-04-14</t>
  </si>
  <si>
    <t>06 Main Alley</t>
  </si>
  <si>
    <t>4300</t>
  </si>
  <si>
    <t>Wilburt</t>
  </si>
  <si>
    <t>Padden</t>
  </si>
  <si>
    <t>1994-09-30</t>
  </si>
  <si>
    <t>22 Muir Avenue</t>
  </si>
  <si>
    <t>Godsmark</t>
  </si>
  <si>
    <t>1995-10-19</t>
  </si>
  <si>
    <t>4871 Caliangt Hill</t>
  </si>
  <si>
    <t>Guilbert</t>
  </si>
  <si>
    <t>Bearns</t>
  </si>
  <si>
    <t>1982-10-29</t>
  </si>
  <si>
    <t>47776 Packers Street</t>
  </si>
  <si>
    <t>Meridith</t>
  </si>
  <si>
    <t>Urwin</t>
  </si>
  <si>
    <t>1997-03-07</t>
  </si>
  <si>
    <t>535 Graedel Circle</t>
  </si>
  <si>
    <t>Leeland</t>
  </si>
  <si>
    <t>1957-01-24</t>
  </si>
  <si>
    <t>9 Stephen Center</t>
  </si>
  <si>
    <t>Gerta</t>
  </si>
  <si>
    <t>Porrett</t>
  </si>
  <si>
    <t>1959-11-13</t>
  </si>
  <si>
    <t>074 Badeau Crossing</t>
  </si>
  <si>
    <t>3250</t>
  </si>
  <si>
    <t>Karrah</t>
  </si>
  <si>
    <t>Howell</t>
  </si>
  <si>
    <t>1956-11-07</t>
  </si>
  <si>
    <t>4897 Melody Road</t>
  </si>
  <si>
    <t>Alick</t>
  </si>
  <si>
    <t>Baise</t>
  </si>
  <si>
    <t>1998-08-16</t>
  </si>
  <si>
    <t>096 Gateway Road</t>
  </si>
  <si>
    <t>Casandra</t>
  </si>
  <si>
    <t>Betteridge</t>
  </si>
  <si>
    <t>1942-09-10</t>
  </si>
  <si>
    <t>68 Bluestem Center</t>
  </si>
  <si>
    <t>Maurine</t>
  </si>
  <si>
    <t>Clee</t>
  </si>
  <si>
    <t>1980-09-13</t>
  </si>
  <si>
    <t>6 Maple Plaza</t>
  </si>
  <si>
    <t>Darwin</t>
  </si>
  <si>
    <t>Bumpas</t>
  </si>
  <si>
    <t>6812 Gina Point</t>
  </si>
  <si>
    <t>Hayes</t>
  </si>
  <si>
    <t>Daveren</t>
  </si>
  <si>
    <t>1953-03-27</t>
  </si>
  <si>
    <t>1 Becker Parkway</t>
  </si>
  <si>
    <t>Piper</t>
  </si>
  <si>
    <t>Issacov</t>
  </si>
  <si>
    <t>1939-11-08</t>
  </si>
  <si>
    <t>52201 Tony Avenue</t>
  </si>
  <si>
    <t>2088</t>
  </si>
  <si>
    <t>Pendrey</t>
  </si>
  <si>
    <t>2382 Anthes Crossing</t>
  </si>
  <si>
    <t>Sile</t>
  </si>
  <si>
    <t>Zappel</t>
  </si>
  <si>
    <t>1958-03-29</t>
  </si>
  <si>
    <t>44350 Buell Alley</t>
  </si>
  <si>
    <t>Happel</t>
  </si>
  <si>
    <t>1979-02-10</t>
  </si>
  <si>
    <t>23 Del Sol Alley</t>
  </si>
  <si>
    <t>Egor</t>
  </si>
  <si>
    <t>1980-11-26</t>
  </si>
  <si>
    <t>79 Mockingbird Plaza</t>
  </si>
  <si>
    <t>Reinald</t>
  </si>
  <si>
    <t>Bembrigg</t>
  </si>
  <si>
    <t>1953-08-21</t>
  </si>
  <si>
    <t>858 Portage Hill</t>
  </si>
  <si>
    <t>Line</t>
  </si>
  <si>
    <t>2000-05-20</t>
  </si>
  <si>
    <t>629 Grasskamp Junction</t>
  </si>
  <si>
    <t>Gerleit</t>
  </si>
  <si>
    <t>1990-09-15</t>
  </si>
  <si>
    <t>88 Aberg Circle</t>
  </si>
  <si>
    <t>Karoly</t>
  </si>
  <si>
    <t>1947-04-06</t>
  </si>
  <si>
    <t>18 Morning Circle</t>
  </si>
  <si>
    <t>Piecha</t>
  </si>
  <si>
    <t>1964-12-07</t>
  </si>
  <si>
    <t>7523 Eggendart Hill</t>
  </si>
  <si>
    <t>Mycah</t>
  </si>
  <si>
    <t>Beaston</t>
  </si>
  <si>
    <t>2 Mandrake Street</t>
  </si>
  <si>
    <t>2221</t>
  </si>
  <si>
    <t>Clemmie</t>
  </si>
  <si>
    <t>Bartoszewicz</t>
  </si>
  <si>
    <t>1958-07-28</t>
  </si>
  <si>
    <t>727 Morrow Parkway</t>
  </si>
  <si>
    <t>Randall</t>
  </si>
  <si>
    <t>1974-07-28</t>
  </si>
  <si>
    <t>83497 Memorial Plaza</t>
  </si>
  <si>
    <t>Donica</t>
  </si>
  <si>
    <t>Humby</t>
  </si>
  <si>
    <t>1967-06-01</t>
  </si>
  <si>
    <t>488 Briar Crest Court</t>
  </si>
  <si>
    <t>2101</t>
  </si>
  <si>
    <t>Loach</t>
  </si>
  <si>
    <t>1961-08-23</t>
  </si>
  <si>
    <t>78451 South Street</t>
  </si>
  <si>
    <t>Breawood</t>
  </si>
  <si>
    <t>1953-10-12</t>
  </si>
  <si>
    <t>6 Prairieview Pass</t>
  </si>
  <si>
    <t>Babara</t>
  </si>
  <si>
    <t>5 Ohio Road</t>
  </si>
  <si>
    <t>3169</t>
  </si>
  <si>
    <t>Rodolphe</t>
  </si>
  <si>
    <t>Glenton</t>
  </si>
  <si>
    <t>4787 Golf Terrace</t>
  </si>
  <si>
    <t>Thorvald</t>
  </si>
  <si>
    <t>Duckerin</t>
  </si>
  <si>
    <t>1995-10-20</t>
  </si>
  <si>
    <t>4 Pine View Junction</t>
  </si>
  <si>
    <t>Paulina</t>
  </si>
  <si>
    <t>1956-03-08</t>
  </si>
  <si>
    <t>097 Hollow Ridge Alley</t>
  </si>
  <si>
    <t>2118</t>
  </si>
  <si>
    <t>Padefield</t>
  </si>
  <si>
    <t>1948-08-03</t>
  </si>
  <si>
    <t>860 Barby Lane</t>
  </si>
  <si>
    <t>4275</t>
  </si>
  <si>
    <t>Lizette</t>
  </si>
  <si>
    <t>McKeaveney</t>
  </si>
  <si>
    <t>1994-04-11</t>
  </si>
  <si>
    <t>6412 Butternut Road</t>
  </si>
  <si>
    <t>2050</t>
  </si>
  <si>
    <t>Bhar</t>
  </si>
  <si>
    <t>1966-04-07</t>
  </si>
  <si>
    <t>15 Weeping Birch Crossing</t>
  </si>
  <si>
    <t>Strafford</t>
  </si>
  <si>
    <t>891 Sachtjen Hill</t>
  </si>
  <si>
    <t>Brigg</t>
  </si>
  <si>
    <t>1973-10-10</t>
  </si>
  <si>
    <t>771 Union Crossing</t>
  </si>
  <si>
    <t>Judi</t>
  </si>
  <si>
    <t>Cazereau</t>
  </si>
  <si>
    <t>1997-03-03</t>
  </si>
  <si>
    <t>22 Farmco Avenue</t>
  </si>
  <si>
    <t>3851</t>
  </si>
  <si>
    <t>Shara</t>
  </si>
  <si>
    <t>Bramhill</t>
  </si>
  <si>
    <t>01 Bunker Hill Drive</t>
  </si>
  <si>
    <t>Raleigh</t>
  </si>
  <si>
    <t>Pont</t>
  </si>
  <si>
    <t>1964-11-02</t>
  </si>
  <si>
    <t>7650 Gulseth Parkway</t>
  </si>
  <si>
    <t>3139</t>
  </si>
  <si>
    <t>Zachariah</t>
  </si>
  <si>
    <t>Meininking</t>
  </si>
  <si>
    <t>1938-06-09</t>
  </si>
  <si>
    <t>24815 Lindbergh Avenue</t>
  </si>
  <si>
    <t>2749</t>
  </si>
  <si>
    <t>1994-03-29</t>
  </si>
  <si>
    <t>924 Lindbergh Court</t>
  </si>
  <si>
    <t>Adriena</t>
  </si>
  <si>
    <t>Giffin</t>
  </si>
  <si>
    <t>1957-03-17</t>
  </si>
  <si>
    <t>1 Manitowish Court</t>
  </si>
  <si>
    <t>Antoinette</t>
  </si>
  <si>
    <t>1980-07-28</t>
  </si>
  <si>
    <t>9 Derek Alley</t>
  </si>
  <si>
    <t>3058</t>
  </si>
  <si>
    <t>Hopkynson</t>
  </si>
  <si>
    <t>1971-10-18</t>
  </si>
  <si>
    <t>5990 Fairfield Pass</t>
  </si>
  <si>
    <t>Briand</t>
  </si>
  <si>
    <t>1956-10-05</t>
  </si>
  <si>
    <t>1 Mandrake Way</t>
  </si>
  <si>
    <t>Burstow</t>
  </si>
  <si>
    <t>1972-07-02</t>
  </si>
  <si>
    <t>4011 Prairieview Court</t>
  </si>
  <si>
    <t>2031</t>
  </si>
  <si>
    <t>Yetts</t>
  </si>
  <si>
    <t>1999-06-18</t>
  </si>
  <si>
    <t>53877 Dakota Crossing</t>
  </si>
  <si>
    <t>2871</t>
  </si>
  <si>
    <t>Alflat</t>
  </si>
  <si>
    <t>1984-09-01</t>
  </si>
  <si>
    <t>49 Northfield Drive</t>
  </si>
  <si>
    <t>Kelcie</t>
  </si>
  <si>
    <t>2000-03-24</t>
  </si>
  <si>
    <t>0 Summit Center</t>
  </si>
  <si>
    <t>Fabio</t>
  </si>
  <si>
    <t>Commuzzo</t>
  </si>
  <si>
    <t>1961-10-02</t>
  </si>
  <si>
    <t>66 Shopko Circle</t>
  </si>
  <si>
    <t>Heall</t>
  </si>
  <si>
    <t>Andrioli</t>
  </si>
  <si>
    <t>1941-06-17</t>
  </si>
  <si>
    <t>370 Eastwood Road</t>
  </si>
  <si>
    <t>4133</t>
  </si>
  <si>
    <t>Rickert</t>
  </si>
  <si>
    <t>Brasted</t>
  </si>
  <si>
    <t>1959-09-18</t>
  </si>
  <si>
    <t>20 Hoffman Park</t>
  </si>
  <si>
    <t>Hedwig</t>
  </si>
  <si>
    <t>1952-08-21</t>
  </si>
  <si>
    <t>6293 Hooker Point</t>
  </si>
  <si>
    <t>Penrod</t>
  </si>
  <si>
    <t>Tomasicchio</t>
  </si>
  <si>
    <t>1968-05-28</t>
  </si>
  <si>
    <t>30 Harper Trail</t>
  </si>
  <si>
    <t>Pancho</t>
  </si>
  <si>
    <t>Edis</t>
  </si>
  <si>
    <t>1970-12-30</t>
  </si>
  <si>
    <t>64467 Pankratz Pass</t>
  </si>
  <si>
    <t>Andriana</t>
  </si>
  <si>
    <t>Gosnoll</t>
  </si>
  <si>
    <t>1964-05-19</t>
  </si>
  <si>
    <t>900 Brown Junction</t>
  </si>
  <si>
    <t>Nilson</t>
  </si>
  <si>
    <t>Wiggam</t>
  </si>
  <si>
    <t>1996-02-15</t>
  </si>
  <si>
    <t>8845 Spaight Way</t>
  </si>
  <si>
    <t>3049</t>
  </si>
  <si>
    <t>Denny</t>
  </si>
  <si>
    <t>Spleving</t>
  </si>
  <si>
    <t>1973-05-13</t>
  </si>
  <si>
    <t>85420 Myrtle Road</t>
  </si>
  <si>
    <t>Roth</t>
  </si>
  <si>
    <t>276 Anthes Court</t>
  </si>
  <si>
    <t>2450</t>
  </si>
  <si>
    <t>Olia</t>
  </si>
  <si>
    <t>O' Mullan</t>
  </si>
  <si>
    <t>6315 Mendota Parkway</t>
  </si>
  <si>
    <t>Juarez</t>
  </si>
  <si>
    <t>1967-03-02</t>
  </si>
  <si>
    <t>66904 American Ash Hill</t>
  </si>
  <si>
    <t>Dru</t>
  </si>
  <si>
    <t>1963-03-04</t>
  </si>
  <si>
    <t>90 Morningstar Drive</t>
  </si>
  <si>
    <t>Shaw</t>
  </si>
  <si>
    <t>MacEvilly</t>
  </si>
  <si>
    <t>2000-05-06</t>
  </si>
  <si>
    <t>34020 Sheridan Park</t>
  </si>
  <si>
    <t>2768</t>
  </si>
  <si>
    <t>1957-11-17</t>
  </si>
  <si>
    <t>58 Meadow Valley Court</t>
  </si>
  <si>
    <t>2330</t>
  </si>
  <si>
    <t>Aleece</t>
  </si>
  <si>
    <t>Feige</t>
  </si>
  <si>
    <t>1975-09-16</t>
  </si>
  <si>
    <t>2030 Anderson Lane</t>
  </si>
  <si>
    <t>Strutton</t>
  </si>
  <si>
    <t>1991-05-21</t>
  </si>
  <si>
    <t>07 Acker Pass</t>
  </si>
  <si>
    <t>A'field</t>
  </si>
  <si>
    <t>1960-12-27</t>
  </si>
  <si>
    <t>31815 Vermont Drive</t>
  </si>
  <si>
    <t>4227</t>
  </si>
  <si>
    <t>Hildegarde</t>
  </si>
  <si>
    <t>Bamb</t>
  </si>
  <si>
    <t>1961-02-10</t>
  </si>
  <si>
    <t>5070 Division Parkway</t>
  </si>
  <si>
    <t>3910</t>
  </si>
  <si>
    <t>1939-01-15</t>
  </si>
  <si>
    <t>4 Fordem Avenue</t>
  </si>
  <si>
    <t>Clissold</t>
  </si>
  <si>
    <t>1987-11-16</t>
  </si>
  <si>
    <t>659 Comanche Plaza</t>
  </si>
  <si>
    <t>Julita</t>
  </si>
  <si>
    <t>Prene</t>
  </si>
  <si>
    <t>1979-05-16</t>
  </si>
  <si>
    <t>5 Myrtle Junction</t>
  </si>
  <si>
    <t>Ashlen</t>
  </si>
  <si>
    <t>Willbond</t>
  </si>
  <si>
    <t>1984-05-15</t>
  </si>
  <si>
    <t>723 Grayhawk Way</t>
  </si>
  <si>
    <t>Keely</t>
  </si>
  <si>
    <t>Bointon</t>
  </si>
  <si>
    <t>1988-10-16</t>
  </si>
  <si>
    <t>55 Dorton Point</t>
  </si>
  <si>
    <t>4154</t>
  </si>
  <si>
    <t>Gaskin</t>
  </si>
  <si>
    <t>1950-06-15</t>
  </si>
  <si>
    <t>9 Killdeer Circle</t>
  </si>
  <si>
    <t>2643</t>
  </si>
  <si>
    <t>Sheilakathryn</t>
  </si>
  <si>
    <t>Huff</t>
  </si>
  <si>
    <t>1958-05-15</t>
  </si>
  <si>
    <t>04 Miller Drive</t>
  </si>
  <si>
    <t>Rubia</t>
  </si>
  <si>
    <t>Evetts</t>
  </si>
  <si>
    <t>1990-12-21</t>
  </si>
  <si>
    <t>64213 Miller Point</t>
  </si>
  <si>
    <t>Cross</t>
  </si>
  <si>
    <t>1981-04-06</t>
  </si>
  <si>
    <t>24593 Jackson Parkway</t>
  </si>
  <si>
    <t>Wilone</t>
  </si>
  <si>
    <t>Champley</t>
  </si>
  <si>
    <t>1983-11-06</t>
  </si>
  <si>
    <t>9346 Lyons Point</t>
  </si>
  <si>
    <t>Lezlie</t>
  </si>
  <si>
    <t>Clemits</t>
  </si>
  <si>
    <t>1973-05-30</t>
  </si>
  <si>
    <t>0504 Nevada Drive</t>
  </si>
  <si>
    <t>Oller</t>
  </si>
  <si>
    <t>1959-08-20</t>
  </si>
  <si>
    <t>817 Loftsgordon Road</t>
  </si>
  <si>
    <t>Dulce</t>
  </si>
  <si>
    <t>Bradwell</t>
  </si>
  <si>
    <t>1957-07-03</t>
  </si>
  <si>
    <t>30 Lukken Point</t>
  </si>
  <si>
    <t>4159</t>
  </si>
  <si>
    <t>Dechelette</t>
  </si>
  <si>
    <t>4 Kingsford Trail</t>
  </si>
  <si>
    <t>Joane</t>
  </si>
  <si>
    <t>Caldes</t>
  </si>
  <si>
    <t>Furman</t>
  </si>
  <si>
    <t>1993-08-11</t>
  </si>
  <si>
    <t>6660 Riverside Circle</t>
  </si>
  <si>
    <t>Ogdan</t>
  </si>
  <si>
    <t>Blenkinship</t>
  </si>
  <si>
    <t>1951-01-18</t>
  </si>
  <si>
    <t>21712 Texas Court</t>
  </si>
  <si>
    <t>Agget</t>
  </si>
  <si>
    <t>1976-07-25</t>
  </si>
  <si>
    <t>122 Marcy Park</t>
  </si>
  <si>
    <t>2213</t>
  </si>
  <si>
    <t>Stephi</t>
  </si>
  <si>
    <t>Highton</t>
  </si>
  <si>
    <t>1987-09-09</t>
  </si>
  <si>
    <t>293 Mendota Park</t>
  </si>
  <si>
    <t>Scoles</t>
  </si>
  <si>
    <t>47 Scofield Junction</t>
  </si>
  <si>
    <t>3620</t>
  </si>
  <si>
    <t>Newport</t>
  </si>
  <si>
    <t>1960-08-31</t>
  </si>
  <si>
    <t>9 Washington Center</t>
  </si>
  <si>
    <t>3340</t>
  </si>
  <si>
    <t>Brinson</t>
  </si>
  <si>
    <t>1963-08-10</t>
  </si>
  <si>
    <t>7109 Grayhawk Avenue</t>
  </si>
  <si>
    <t>Reinold</t>
  </si>
  <si>
    <t>Natt</t>
  </si>
  <si>
    <t>1964-08-23</t>
  </si>
  <si>
    <t>70 Evergreen Hill</t>
  </si>
  <si>
    <t>Roberts</t>
  </si>
  <si>
    <t>1945-10-31</t>
  </si>
  <si>
    <t>20139 Lakewood Plaza</t>
  </si>
  <si>
    <t>Jacklin</t>
  </si>
  <si>
    <t>Duchant</t>
  </si>
  <si>
    <t>1940-03-18</t>
  </si>
  <si>
    <t>9 Memorial Road</t>
  </si>
  <si>
    <t>Gabbitas</t>
  </si>
  <si>
    <t>1946-09-09</t>
  </si>
  <si>
    <t>3094 Elka Place</t>
  </si>
  <si>
    <t>Claudetta</t>
  </si>
  <si>
    <t>Ricciardiello</t>
  </si>
  <si>
    <t>31 Schurz Parkway</t>
  </si>
  <si>
    <t>3181</t>
  </si>
  <si>
    <t>Angele</t>
  </si>
  <si>
    <t>Cadore</t>
  </si>
  <si>
    <t>1954-09-06</t>
  </si>
  <si>
    <t>85894 Amoth Court</t>
  </si>
  <si>
    <t>Hast</t>
  </si>
  <si>
    <t>955 Burning Wood Way</t>
  </si>
  <si>
    <t>2478</t>
  </si>
  <si>
    <t>Messenger</t>
  </si>
  <si>
    <t>27 Crownhardt Center</t>
  </si>
  <si>
    <t>Sim</t>
  </si>
  <si>
    <t>Constantinou</t>
  </si>
  <si>
    <t>1992-08-09</t>
  </si>
  <si>
    <t>41002 Loomis Park</t>
  </si>
  <si>
    <t>Shanon</t>
  </si>
  <si>
    <t>1941-08-19</t>
  </si>
  <si>
    <t>10 Cottonwood Point</t>
  </si>
  <si>
    <t>2530</t>
  </si>
  <si>
    <t>Oddboy</t>
  </si>
  <si>
    <t>1988-08-22</t>
  </si>
  <si>
    <t>2115 Maryland Alley</t>
  </si>
  <si>
    <t>Edin</t>
  </si>
  <si>
    <t>Patinkin</t>
  </si>
  <si>
    <t>1992-03-26</t>
  </si>
  <si>
    <t>6 Milwaukee Hill</t>
  </si>
  <si>
    <t>3015</t>
  </si>
  <si>
    <t>Ivanchikov</t>
  </si>
  <si>
    <t>1994-02-10</t>
  </si>
  <si>
    <t>6792 Kropf Hill</t>
  </si>
  <si>
    <t>Michele</t>
  </si>
  <si>
    <t>Pammenter</t>
  </si>
  <si>
    <t>1983-06-26</t>
  </si>
  <si>
    <t>37 Mesta Road</t>
  </si>
  <si>
    <t>Abelevitz</t>
  </si>
  <si>
    <t>1976-11-25</t>
  </si>
  <si>
    <t>85340 Hovde Way</t>
  </si>
  <si>
    <t>Bangs</t>
  </si>
  <si>
    <t>1966-03-03</t>
  </si>
  <si>
    <t>02643 Moose Court</t>
  </si>
  <si>
    <t>Candy</t>
  </si>
  <si>
    <t>1977-12-08</t>
  </si>
  <si>
    <t>59252 Maryland Drive</t>
  </si>
  <si>
    <t>Noami</t>
  </si>
  <si>
    <t>Cokly</t>
  </si>
  <si>
    <t>1962-09-17</t>
  </si>
  <si>
    <t>2886 Buena Vista Terrace</t>
  </si>
  <si>
    <t>2038</t>
  </si>
  <si>
    <t>Lyndell</t>
  </si>
  <si>
    <t>Jereatt</t>
  </si>
  <si>
    <t>1994-11-28</t>
  </si>
  <si>
    <t>58770 Monterey Plaza</t>
  </si>
  <si>
    <t>Maximilien</t>
  </si>
  <si>
    <t>Bourget</t>
  </si>
  <si>
    <t>1969-04-29</t>
  </si>
  <si>
    <t>2941 Loftsgordon Hill</t>
  </si>
  <si>
    <t>Benedikta</t>
  </si>
  <si>
    <t>Naptin</t>
  </si>
  <si>
    <t>345 Fieldstone Park</t>
  </si>
  <si>
    <t>Rhodie</t>
  </si>
  <si>
    <t>Gaskall</t>
  </si>
  <si>
    <t>1964-02-01</t>
  </si>
  <si>
    <t>251 Pierstorff Alley</t>
  </si>
  <si>
    <t>Afton</t>
  </si>
  <si>
    <t>Andrassy</t>
  </si>
  <si>
    <t>1998-10-14</t>
  </si>
  <si>
    <t>220 Cody Alley</t>
  </si>
  <si>
    <t>Blondell</t>
  </si>
  <si>
    <t>Dibdall</t>
  </si>
  <si>
    <t>1967-01-03</t>
  </si>
  <si>
    <t>34 Bunting Pass</t>
  </si>
  <si>
    <t>3048</t>
  </si>
  <si>
    <t>Dunstall</t>
  </si>
  <si>
    <t>1975-07-30</t>
  </si>
  <si>
    <t>99 Park Meadow Hill</t>
  </si>
  <si>
    <t>Benedikt</t>
  </si>
  <si>
    <t>Adamou</t>
  </si>
  <si>
    <t>4 Bluestem Pass</t>
  </si>
  <si>
    <t>3564</t>
  </si>
  <si>
    <t>Don</t>
  </si>
  <si>
    <t>Spratling</t>
  </si>
  <si>
    <t>1969-01-05</t>
  </si>
  <si>
    <t>078 Erie Point</t>
  </si>
  <si>
    <t>Moll</t>
  </si>
  <si>
    <t>Ogilby</t>
  </si>
  <si>
    <t>1980-12-19</t>
  </si>
  <si>
    <t>6 Hansons Crossing</t>
  </si>
  <si>
    <t>4123</t>
  </si>
  <si>
    <t>Seldner</t>
  </si>
  <si>
    <t>1975-02-25</t>
  </si>
  <si>
    <t>8 Saint Paul Junction</t>
  </si>
  <si>
    <t>Inglis</t>
  </si>
  <si>
    <t>Pickaver</t>
  </si>
  <si>
    <t>1994-06-25</t>
  </si>
  <si>
    <t>14067 Armistice Plaza</t>
  </si>
  <si>
    <t>Clarabelle</t>
  </si>
  <si>
    <t>Broschek</t>
  </si>
  <si>
    <t>8491 Pennsylvania Crossing</t>
  </si>
  <si>
    <t>4035</t>
  </si>
  <si>
    <t>Tillie</t>
  </si>
  <si>
    <t>Bisseker</t>
  </si>
  <si>
    <t>1960-08-10</t>
  </si>
  <si>
    <t>59208 Barnett Avenue</t>
  </si>
  <si>
    <t>2104</t>
  </si>
  <si>
    <t>Babcock</t>
  </si>
  <si>
    <t>1986-01-17</t>
  </si>
  <si>
    <t>36 Killdeer Crossing</t>
  </si>
  <si>
    <t>Evered</t>
  </si>
  <si>
    <t>Gludor</t>
  </si>
  <si>
    <t>305 Sloan Junction</t>
  </si>
  <si>
    <t>Finan</t>
  </si>
  <si>
    <t>1967-08-23</t>
  </si>
  <si>
    <t>88 Shopko Way</t>
  </si>
  <si>
    <t>Frieda</t>
  </si>
  <si>
    <t>Tavinor</t>
  </si>
  <si>
    <t>1999-03-04</t>
  </si>
  <si>
    <t>7 Mallory Lane</t>
  </si>
  <si>
    <t>Budden</t>
  </si>
  <si>
    <t>1998-06-03</t>
  </si>
  <si>
    <t>79907 Randy Center</t>
  </si>
  <si>
    <t>2192</t>
  </si>
  <si>
    <t>Alex</t>
  </si>
  <si>
    <t>Patshull</t>
  </si>
  <si>
    <t>446 High Crossing Way</t>
  </si>
  <si>
    <t>Outridge</t>
  </si>
  <si>
    <t>2001-01-24</t>
  </si>
  <si>
    <t>1530 Columbus Lane</t>
  </si>
  <si>
    <t>3186</t>
  </si>
  <si>
    <t>Bodega</t>
  </si>
  <si>
    <t>1968-06-12</t>
  </si>
  <si>
    <t>669 Declaration Street</t>
  </si>
  <si>
    <t>Esme</t>
  </si>
  <si>
    <t>Pilipets</t>
  </si>
  <si>
    <t>1967-05-06</t>
  </si>
  <si>
    <t>9 Ruskin Way</t>
  </si>
  <si>
    <t>3228</t>
  </si>
  <si>
    <t>Beverly</t>
  </si>
  <si>
    <t>Domnick</t>
  </si>
  <si>
    <t>1938-12-10</t>
  </si>
  <si>
    <t>8 Burning Wood Junction</t>
  </si>
  <si>
    <t>Artemis</t>
  </si>
  <si>
    <t>Swanson</t>
  </si>
  <si>
    <t>1977-02-12</t>
  </si>
  <si>
    <t>5 Melvin Park</t>
  </si>
  <si>
    <t>Daryle</t>
  </si>
  <si>
    <t>Marginson</t>
  </si>
  <si>
    <t>1986-06-27</t>
  </si>
  <si>
    <t>21316 Ohio Place</t>
  </si>
  <si>
    <t>Anshell</t>
  </si>
  <si>
    <t>1992-04-08</t>
  </si>
  <si>
    <t>93 Sutherland Terrace</t>
  </si>
  <si>
    <t>Shorrock</t>
  </si>
  <si>
    <t>1951-08-23</t>
  </si>
  <si>
    <t>1560 Grim Avenue</t>
  </si>
  <si>
    <t>4720</t>
  </si>
  <si>
    <t>Bertrando</t>
  </si>
  <si>
    <t>Carass</t>
  </si>
  <si>
    <t>1956-06-25</t>
  </si>
  <si>
    <t>1 Quincy Road</t>
  </si>
  <si>
    <t>Munns</t>
  </si>
  <si>
    <t>1951-09-17</t>
  </si>
  <si>
    <t>607 Memorial Avenue</t>
  </si>
  <si>
    <t>2074</t>
  </si>
  <si>
    <t>Pauline</t>
  </si>
  <si>
    <t>Dallosso</t>
  </si>
  <si>
    <t>9594 Badeau Street</t>
  </si>
  <si>
    <t>Lauralee</t>
  </si>
  <si>
    <t>1987-09-21</t>
  </si>
  <si>
    <t>9460 Monument Park</t>
  </si>
  <si>
    <t>3277</t>
  </si>
  <si>
    <t>Consalve</t>
  </si>
  <si>
    <t>Ballay</t>
  </si>
  <si>
    <t>72 Village Terrace</t>
  </si>
  <si>
    <t>Prewer</t>
  </si>
  <si>
    <t>694 Coolidge Center</t>
  </si>
  <si>
    <t>Pegg</t>
  </si>
  <si>
    <t>1943-03-15</t>
  </si>
  <si>
    <t>31854 Anniversary Terrace</t>
  </si>
  <si>
    <t>Kellen</t>
  </si>
  <si>
    <t>Pawelski</t>
  </si>
  <si>
    <t>1945-07-26</t>
  </si>
  <si>
    <t>125 Manufacturers Parkway</t>
  </si>
  <si>
    <t>Jermaine</t>
  </si>
  <si>
    <t>Bagshawe</t>
  </si>
  <si>
    <t>1954-05-14</t>
  </si>
  <si>
    <t>260 Briar Crest Drive</t>
  </si>
  <si>
    <t>Jachtym</t>
  </si>
  <si>
    <t>1974-05-15</t>
  </si>
  <si>
    <t>56 Moland Crossing</t>
  </si>
  <si>
    <t>Laundon</t>
  </si>
  <si>
    <t>1973-12-18</t>
  </si>
  <si>
    <t>1 Shelley Pass</t>
  </si>
  <si>
    <t>Etheridge</t>
  </si>
  <si>
    <t>1959-07-13</t>
  </si>
  <si>
    <t>0535 Jay Point</t>
  </si>
  <si>
    <t>2422</t>
  </si>
  <si>
    <t>Fishburn</t>
  </si>
  <si>
    <t>1990-07-02</t>
  </si>
  <si>
    <t>6 Caliangt Way</t>
  </si>
  <si>
    <t>3079</t>
  </si>
  <si>
    <t>Romanetti</t>
  </si>
  <si>
    <t>1959-10-07</t>
  </si>
  <si>
    <t>2 Sloan Way</t>
  </si>
  <si>
    <t>Wortley</t>
  </si>
  <si>
    <t>2001-10-17</t>
  </si>
  <si>
    <t>04 Union Crossing</t>
  </si>
  <si>
    <t>Melloney</t>
  </si>
  <si>
    <t>Temby</t>
  </si>
  <si>
    <t>1954-10-05</t>
  </si>
  <si>
    <t>33475 Fair Oaks Junction</t>
  </si>
  <si>
    <t>4702</t>
  </si>
  <si>
    <t>Dickie</t>
  </si>
  <si>
    <t>Cubbini</t>
  </si>
  <si>
    <t>1952-12-17</t>
  </si>
  <si>
    <t>57666 Victoria Way</t>
  </si>
  <si>
    <t>4215</t>
  </si>
  <si>
    <t>Duffill</t>
  </si>
  <si>
    <t>1955-10-02</t>
  </si>
  <si>
    <t>21875 Grover Drive</t>
  </si>
  <si>
    <t>NA</t>
  </si>
  <si>
    <t>72008 7Th Avenue</t>
  </si>
  <si>
    <t>2 7Th Way</t>
  </si>
  <si>
    <t>54 6Th Trail</t>
  </si>
  <si>
    <t>653 2Nd Park</t>
  </si>
  <si>
    <t>59846 2Nd Pass</t>
  </si>
  <si>
    <t>7021 5Th Alley</t>
  </si>
  <si>
    <t>42 3Rd Plaza</t>
  </si>
  <si>
    <t>Others</t>
  </si>
  <si>
    <t>Row Labels</t>
  </si>
  <si>
    <t>Grand Total</t>
  </si>
  <si>
    <t>Column Labels</t>
  </si>
  <si>
    <t>Count of first_name</t>
  </si>
  <si>
    <t>This pivot table will show you the count of new customers segmented by wealth and job industry.</t>
  </si>
  <si>
    <t>the average past 3 years bike related purchases for new customers</t>
  </si>
  <si>
    <t>(blank)</t>
  </si>
  <si>
    <t>Average of past_3_years_bike_related_purchases</t>
  </si>
  <si>
    <t xml:space="preserve">Country </t>
  </si>
  <si>
    <t>2. New Customer Location Analysis:</t>
  </si>
  <si>
    <t>○ Create a map or chart showing the distribution of new customers by state.</t>
  </si>
  <si>
    <t>Average of property_valuation</t>
  </si>
  <si>
    <t>Analyze the correlation between property_valuation and customer wealth_segment</t>
  </si>
  <si>
    <t>Potential revenue</t>
  </si>
  <si>
    <t>Potential revenue from new customers</t>
  </si>
  <si>
    <t>○ Estimate potential revenue based on past_3_years_bike_related_purchases and value.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</si>
</sst>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&quot;-&quot;mm&quot;-&quot;dd"/>
    <numFmt numFmtId="173" formatCode="[$$-409]#,##0.00"/>
  </numFmts>
  <fonts count="8" x14ac:knownFonts="1">
    <font>
      <sz val="10"/>
      <color rgb="FF000000"/>
      <name val="Arial"/>
      <scheme val="minor"/>
    </font>
    <font>
      <sz val="10"/>
      <color rgb="FF000000"/>
      <name val="Arial"/>
    </font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9"/>
      <color indexed="81"/>
      <name val="Tahoma"/>
      <charset val="1"/>
    </font>
    <font>
      <sz val="10"/>
      <color rgb="FF000000"/>
      <name val="Arial"/>
      <family val="2"/>
      <scheme val="minor"/>
    </font>
    <font>
      <sz val="10"/>
      <name val="Arial"/>
      <family val="2"/>
      <scheme val="major"/>
    </font>
  </fonts>
  <fills count="7">
    <fill>
      <patternFill patternType="none"/>
    </fill>
    <fill>
      <patternFill patternType="gray125"/>
    </fill>
    <fill>
      <patternFill patternType="solid">
        <fgColor theme="2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AAAAAA"/>
      </left>
      <right style="thin">
        <color rgb="FFAAAAAA"/>
      </right>
      <top/>
      <bottom/>
      <diagonal/>
    </border>
    <border>
      <left style="thin">
        <color rgb="FFAAAAAA"/>
      </left>
      <right style="thin">
        <color rgb="FFAAAAAA"/>
      </right>
      <top style="thin">
        <color rgb="FFAAAAAA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 applyFont="1" applyAlignment="1"/>
    <xf numFmtId="0" fontId="1" fillId="0" borderId="0" xfId="0" applyFont="1"/>
    <xf numFmtId="0" fontId="1" fillId="0" borderId="1" xfId="0" applyFont="1" applyBorder="1"/>
    <xf numFmtId="49" fontId="3" fillId="2" borderId="2" xfId="0" applyNumberFormat="1" applyFont="1" applyFill="1" applyBorder="1"/>
    <xf numFmtId="0" fontId="1" fillId="0" borderId="3" xfId="0" applyFont="1" applyBorder="1"/>
    <xf numFmtId="49" fontId="1" fillId="0" borderId="2" xfId="0" applyNumberFormat="1" applyFont="1" applyBorder="1"/>
    <xf numFmtId="49" fontId="2" fillId="0" borderId="1" xfId="0" applyNumberFormat="1" applyFont="1" applyBorder="1"/>
    <xf numFmtId="1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left"/>
    </xf>
    <xf numFmtId="0" fontId="2" fillId="0" borderId="1" xfId="0" applyFont="1" applyBorder="1"/>
    <xf numFmtId="2" fontId="2" fillId="0" borderId="1" xfId="0" applyNumberFormat="1" applyFont="1" applyBorder="1"/>
    <xf numFmtId="14" fontId="2" fillId="0" borderId="1" xfId="0" applyNumberFormat="1" applyFont="1" applyBorder="1"/>
    <xf numFmtId="49" fontId="4" fillId="0" borderId="1" xfId="0" applyNumberFormat="1" applyFont="1" applyBorder="1"/>
    <xf numFmtId="0" fontId="4" fillId="0" borderId="1" xfId="0" applyFont="1" applyBorder="1"/>
    <xf numFmtId="49" fontId="3" fillId="2" borderId="2" xfId="0" applyNumberFormat="1" applyFont="1" applyFill="1" applyBorder="1" applyAlignment="1">
      <alignment horizontal="left"/>
    </xf>
    <xf numFmtId="49" fontId="2" fillId="0" borderId="1" xfId="0" applyNumberFormat="1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pivotButton="1" applyFont="1" applyAlignment="1"/>
    <xf numFmtId="0" fontId="0" fillId="0" borderId="0" xfId="0" applyNumberFormat="1" applyFont="1" applyAlignment="1"/>
    <xf numFmtId="0" fontId="7" fillId="0" borderId="0" xfId="0" applyFont="1" applyAlignment="1">
      <alignment horizontal="left" vertical="center"/>
    </xf>
    <xf numFmtId="0" fontId="2" fillId="0" borderId="1" xfId="0" applyNumberFormat="1" applyFont="1" applyBorder="1"/>
    <xf numFmtId="3" fontId="2" fillId="0" borderId="1" xfId="0" applyNumberFormat="1" applyFont="1" applyBorder="1"/>
    <xf numFmtId="4" fontId="2" fillId="0" borderId="4" xfId="0" applyNumberFormat="1" applyFont="1" applyBorder="1"/>
    <xf numFmtId="4" fontId="2" fillId="0" borderId="0" xfId="0" applyNumberFormat="1" applyFont="1" applyBorder="1"/>
    <xf numFmtId="0" fontId="6" fillId="0" borderId="0" xfId="0" applyFont="1" applyAlignment="1"/>
    <xf numFmtId="0" fontId="0" fillId="0" borderId="0" xfId="0" applyFont="1" applyAlignment="1">
      <alignment wrapText="1"/>
    </xf>
    <xf numFmtId="0" fontId="6" fillId="3" borderId="5" xfId="0" applyFont="1" applyFill="1" applyBorder="1" applyAlignment="1">
      <alignment horizontal="left" vertical="top" wrapText="1"/>
    </xf>
    <xf numFmtId="0" fontId="6" fillId="3" borderId="0" xfId="0" applyFont="1" applyFill="1" applyAlignment="1">
      <alignment horizontal="left" vertical="top" wrapText="1"/>
    </xf>
    <xf numFmtId="2" fontId="0" fillId="0" borderId="0" xfId="0" applyNumberFormat="1" applyFont="1" applyAlignment="1"/>
    <xf numFmtId="4" fontId="0" fillId="0" borderId="0" xfId="0" applyNumberFormat="1" applyFont="1" applyAlignment="1"/>
    <xf numFmtId="173" fontId="0" fillId="4" borderId="1" xfId="0" applyNumberFormat="1" applyFont="1" applyFill="1" applyBorder="1" applyAlignment="1"/>
    <xf numFmtId="173" fontId="0" fillId="4" borderId="6" xfId="0" applyNumberFormat="1" applyFont="1" applyFill="1" applyBorder="1" applyAlignment="1"/>
    <xf numFmtId="49" fontId="3" fillId="5" borderId="2" xfId="0" applyNumberFormat="1" applyFont="1" applyFill="1" applyBorder="1" applyAlignment="1"/>
    <xf numFmtId="0" fontId="0" fillId="0" borderId="0" xfId="0" applyFont="1" applyFill="1" applyAlignment="1"/>
    <xf numFmtId="49" fontId="4" fillId="6" borderId="5" xfId="0" applyNumberFormat="1" applyFont="1" applyFill="1" applyBorder="1" applyAlignment="1">
      <alignment horizontal="center" wrapText="1"/>
    </xf>
    <xf numFmtId="49" fontId="4" fillId="6" borderId="0" xfId="0" applyNumberFormat="1" applyFont="1" applyFill="1" applyBorder="1" applyAlignment="1">
      <alignment horizontal="center" wrapText="1"/>
    </xf>
    <xf numFmtId="0" fontId="6" fillId="0" borderId="0" xfId="0" applyFont="1" applyFill="1" applyAlignment="1"/>
  </cellXfs>
  <cellStyles count="1">
    <cellStyle name="Normal" xfId="0" builtinId="0"/>
  </cellStyles>
  <dxfs count="9">
    <dxf>
      <alignment wrapText="1"/>
    </dxf>
    <dxf>
      <alignment wrapText="1"/>
    </dxf>
    <dxf>
      <alignment wrapText="0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[TASK 4.xlsx]Pivot Table 2!PivotTable3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 2'!$B$3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 2'!$A$4:$A$7</c:f>
              <c:strCache>
                <c:ptCount val="3"/>
                <c:pt idx="0">
                  <c:v>NSW</c:v>
                </c:pt>
                <c:pt idx="1">
                  <c:v>QLD</c:v>
                </c:pt>
                <c:pt idx="2">
                  <c:v>VIC</c:v>
                </c:pt>
              </c:strCache>
            </c:strRef>
          </c:cat>
          <c:val>
            <c:numRef>
              <c:f>'Pivot Table 2'!$B$4:$B$7</c:f>
              <c:numCache>
                <c:formatCode>General</c:formatCode>
                <c:ptCount val="3"/>
                <c:pt idx="0">
                  <c:v>506</c:v>
                </c:pt>
                <c:pt idx="1">
                  <c:v>228</c:v>
                </c:pt>
                <c:pt idx="2">
                  <c:v>266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4C-42DE-B3E0-0D6386B1E8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37563808"/>
        <c:axId val="940120448"/>
      </c:barChart>
      <c:catAx>
        <c:axId val="9375638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0120448"/>
        <c:crosses val="autoZero"/>
        <c:auto val="1"/>
        <c:lblAlgn val="ctr"/>
        <c:lblOffset val="100"/>
        <c:noMultiLvlLbl val="0"/>
      </c:catAx>
      <c:valAx>
        <c:axId val="940120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7563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[TASK 4.xlsx]Pivot Table 3!PivotTable11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'Pivot Table 3'!$B$3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 3'!$A$4:$A$7</c:f>
              <c:strCache>
                <c:ptCount val="3"/>
                <c:pt idx="0">
                  <c:v>Affluent Customer</c:v>
                </c:pt>
                <c:pt idx="1">
                  <c:v>High Net Worth</c:v>
                </c:pt>
                <c:pt idx="2">
                  <c:v>Mass Customer</c:v>
                </c:pt>
              </c:strCache>
            </c:strRef>
          </c:cat>
          <c:val>
            <c:numRef>
              <c:f>'Pivot Table 3'!$B$4:$B$7</c:f>
              <c:numCache>
                <c:formatCode>General</c:formatCode>
                <c:ptCount val="3"/>
                <c:pt idx="0">
                  <c:v>6</c:v>
                </c:pt>
                <c:pt idx="1">
                  <c:v>9</c:v>
                </c:pt>
                <c:pt idx="2">
                  <c:v>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95-48E4-B32D-92A074A993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60646096"/>
        <c:axId val="940123360"/>
      </c:barChart>
      <c:catAx>
        <c:axId val="8606460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0123360"/>
        <c:crosses val="autoZero"/>
        <c:auto val="1"/>
        <c:lblAlgn val="ctr"/>
        <c:lblOffset val="100"/>
        <c:noMultiLvlLbl val="0"/>
      </c:catAx>
      <c:valAx>
        <c:axId val="94012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0646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_xlchart.v5.7</cx:f>
        <cx:nf>_xlchart.v5.6</cx:nf>
      </cx:strDim>
      <cx:numDim type="colorVal">
        <cx:f>_xlchart.v5.9</cx:f>
        <cx:nf>_xlchart.v5.8</cx:nf>
      </cx:numDim>
    </cx:data>
    <cx:data id="1">
      <cx:strDim type="cat">
        <cx:f>_xlchart.v5.7</cx:f>
        <cx:nf>_xlchart.v5.6</cx:nf>
      </cx:strDim>
      <cx:numDim type="colorVal">
        <cx:f>_xlchart.v5.11</cx:f>
        <cx:nf>_xlchart.v5.10</cx:nf>
      </cx:numDim>
    </cx:data>
  </cx:chartData>
  <cx:chart>
    <cx:title pos="t" align="ctr" overlay="0">
      <cx:tx>
        <cx:txData>
          <cx:v>state wise distribution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Arial"/>
              <a:cs typeface="Arial"/>
            </a:rPr>
            <a:t>state wise distribution</a:t>
          </a:r>
        </a:p>
      </cx:txPr>
    </cx:title>
    <cx:plotArea>
      <cx:plotAreaRegion>
        <cx:series layoutId="regionMap" uniqueId="{678051E7-2F50-4E13-B44F-D1B6C47ABD09}" formatIdx="0">
          <cx:dataLabels>
            <cx:visibility seriesName="0" categoryName="0" value="1"/>
          </cx:dataLabels>
          <cx:dataId val="0"/>
          <cx:layoutPr>
            <cx:geography cultureLanguage="en-US" cultureRegion="QA" attribution="Powered by Bing">
              <cx:geoCache provider="{E9337A44-BEBE-4D9F-B70C-5C5E7DAFC167}">
                <cx:binary>1Hxnb9zIuuZfMfx56anIKh6cucAlOyi0bMu2nL4QGllmzpm/fh9qgrspnubaF1jsehJGVPfDt96c
6t8P/b8e4sf78kWfxGn1r4f+95d+Xef/+u236sF/TO6rV0nwUGZV9r1+9ZAlv2XfvwcPj799K++7
IPV+Y4SK3x78+7J+7F/+17/xbd5jdsge7usgS2+bx3J491g1cV2debb46MX9tyRIN0FVl8FDTX9/
+fr9p5cvHtM6qIcPQ/74+8uTX3j54rf51zyDfBHjrermGz5rcPaKmtKkWlt//tEvX8RZ6v31nAr1
ihBNLW4pMv2hf2O/vk/w+deP3Yv3WVP7Lz7dx4/V3w+XXuzpte6/fSsfqwpEPf134QtOqPmL2oes
SevpBD0c5u8v/7vBYdzHwf3LF0GVOX8+dLKJnv++ezqA307P/7/+PfsBjmT2kyMWzc9v7dEzDn28
dM4dxM9yyHylJXhgMvrEgYkFJxwSrzgRzCLK/JODf2P/yaGPkJqsnM7qP8vMMmt+fHLGkyf6/j/j
ye1hc+4EfpInjL2SpiLmdOxPf57zRAppUa7+Bv2TGRClx7SK79Nvf//8/1xTjj87Y8gTcf+PM+Q/
v96xXJ781s/aMiZfKaaJ0Jz+ZcxONYWLV8IiVHEu/mban9h/MufIrPznV1pWlaOPnlDwf8FW/Wc7
9o/d39zX99snh3Fkys4//dsGzj56YkNOKP1bni+//f6SsiPOTd/w18f+wzH//ZHH+6rGh6X1ihKL
mlAe05Kc8pcvusenJ5S9shhlwuLaMoUW4uWLNCtrH24MnxEMHxUmtZQkloLiVZNfwjPBXylBBH6u
LUopZ/ofB/02iwcvS/85i7/+/0XaJG+zIK2r31/CH+Z//tb0nhpeUAFbw+RyCJrmeIn84f4dYgD8
Mv1fXpKp2vI7dlBv0tROfTvone5zlm/SaHt0LAtI1gqSPEUaPVdESrbsEGlqB2TrBVdmbI9ORl+X
xbUhpH0ez1zBm54fUdbT0SMxB16t3tiFvmzjjduHvwAiBWfKshg4YpFTkFyIUBrFQA+IpzZh/JUl
DyUN937GV4Cm05nzSVqaSSnBdIQ4p0CJKoN+aD12SCt9WQS5o7XvRDm8xD8B1AKPFlAUN4VQysRf
ikDsjs8sbgmXWZKJg9e33Yd6cHMnJoHaRHHFL85DTYI1IwhQCk7FlASiPINSfRmmXlyKQ9Ex7SgV
j5te+O7NeZQFIVCCMqkpp0SY5ky824zllEouDmlXBBveyg+N1/nbMdf5zdBWYoVLbOkAJYJLyrhg
QrAZVa32jEIzLQ6mIA1zjEQld1mX0dDug94LcJpcx3YgyzawddeSqyjyyvumTPpoU2VWJbdeJ93O
NsRYxk6rcnXfhF3u7aisDd8e/TD8kPX16ASchN/9ouyCTZCy9osXKNa8bYfOugjzKJLbqMfDFfIo
4oBnTDMJlZBERQWs2ql8NFVHhDc24sAD4m9rWrwWUeBtfEOLCzIqp3eNN4lovuZuPV7FlVHZRan5
4TxP6aRUM9GxTA17ivjdNMHd07cwc7cw6xaHzLhBN6wntrDqm1APgV0N4c4gxVbmtZ1a5NIvxzWV
XzoES1OoCLMsk+Ffp/AiU8St+SgPIsozh3v5cJvSd1VZjVtR1/EhCMWGaFJsLDO8jIySv5GqN69W
DuE5KzSiaIvBEzALwjZ7i1qzMKmDRh4YjYrPZpO6F0TpL20bRhcBY912iEl00wxjszeKOt9SN6AX
VR8bl+df5Jkew6fBhSnCIfRKSXZ6Gjm3Kt7pzLg2o8HcD5bq34+yc1cM03OeA0YSBdNkIn/jBG70
2DJxQStesca4Lr2NcserXuXfrMgYbW4Sxw/93O6oDiFuwY33/ucplJTAScKMWIrPTrrPaNSV3mhc
a3pV0tjuzK/nAZ4ZqYm2HwBi5kSG0StJxDrjmrHbZLhqS6exLolcMYWT6TnRGskl51pKLbhJYXhP
TzCLFW2syrKu65ZThwbyvTDKXVCycBOGbnTh6djf/jRhJ5Az2ah0WSZVpKxr9SYuvlB2p6O7it+d
B3lmcmd0zSSji3yvbTPTuvbI1y69l/Syi2/PQywwCMEbY4RIisNTMwYRblaRIQL/YBijE3rasVjj
9N5ty9vdeaQFbTpBmjGpq8KUstH3Dw11d5nU+yboP52HWJCDKRI14ee1ZoTNbHihW9YnRegfurzx
9+1YXOrIq7apZ15Hbj7cVH5AVvzGElVw9tqE2YRbVDOq2nho6iKvAemV+2LovpSmenueqjWImai1
pTcUWQGIcih9m6vSs3O5FlJOmj5TIaXw+rBBlkT8PQOho9uUudv4Byiq67VX2tgPcOc1xCC1rnXx
vtZ8xfAtiZ6SCukBMj2mzZnxachQsJgD0mM3xGOT1BndbVB5v8KiHzhzEae5FapWdv7BjMq96Ghr
+0PSr4A8SzYknyJL2B7kPJqYM8dNYrcMZAsQ+sZMt5mwmyF+04bDXie2UawFY4vcOkKbCXoSRWoM
ssE/JF6yZ01yRUvyLfEHO7P4xg2pXVa5Izu1YvSePO8zKTnCncWAdDBbI3KBW/rvSFHvK6vZeMVV
Hto+Y5/bYthEnrQpLe2gaZwkuvbjR8+/SCrXCYyvXXmDym3XCnv06huva+0u24ZmtEusaF9xue+z
epNqz6bGhVcOv2Dpjjk0cfAoaaqJKnQSE/+Qd/6OIqbAEW56g9syuT+vsEtm6BhpJtidrM1GDpAF
v7ktSf66GP1vXvnJC3xmG03lnEdjk2o+Y4rSxLK0SZieEupjwlqrMTo1cv/QysAe9QUK41b1lY6l
PQ7NF97qDx4S0r74bISbRNpufBvmqe2XwyYb1aZJr8L21gwHhyvX1mrnyXhFNxbcmFJHLzg7eTds
fFJqC5Y/i60dQYD5uumJ74hxWHPLS7ZSEwQCCqkXcsqZYgSkN2neUP8QZ3G5aaQw7UaI5PL8kS9Z
rmOU2YkPrem7teyhBsF91ZQ3nfG1HsRVwpKVk1skhzEIk0TbAlXjU9aGcSUjJMf+ISIf/DzbtGxc
QVjijf4HATWTU4SAhGNXtiClNmI7skpbl7e/Esco8IIRLixBGJ9xpcnqYSyD0T+49NYb+EVGCsfg
+UravUiKnEJ1JMUIzmakZEGe8rx2YYIh+kb7MR+/dvlKbrKIYXIULRlBmd+anh8ZEWZmxAxC0z+E
6Y07cieq9qEsVhzj8zQMzkQfoczOi/MRFBZ+cOhZSuykFmxTmZ5/Obpevg1CdmPy/HMedE7lyS+y
qpOtx8t+5S2WrNjxS8yEvJcedwUDqWNfGXYRC2sz9AG3g6GXtja8Lcm6tSLNIqYiyMBRuUABeBZN
ucFAiqgBCy+TobXbrLf1KBzB3gzvfkGDj4DYKR9lbzZlqyaT1Da2we8l6kJwUuPQrZzioqk4ApqF
8OGUtbS99g+Z9b5uc7vXjSP5lc7z7XmKFiVTCU6eclWkhqcUwbdZvEMh5ZAad16otuVwZwRrAcAi
NZoixSIKDKIzmWhYwbvSCINDyL4rb7Sj8LWl442o/RWnRhctn0aRWE5VANSST8npm9RQZRUEh5ab
djHUG53si+4m/SPyUf5IL3qHhPZobUi6q6zANlbYtnCaGlU1iRYEomLUQk7hoy4OA9VPhFp3Nb/z
kX+tmZKlvP8EYyYarCR12ktgmMLYIwpWV+YQbPNdPcQXQ1HtjfibodmKmCycq6YSthgtSo2qw8y0
NIp1CFS94KDd7jYs5IYS07d/WhSnPrQGjCUkSlmnh+eqpjaqNAkObiN3SI0NHm1Lt1gRkUVKjlBm
tqIxjbDueRocfDe2G1XYFqp05wlZgkAViprExD/wXaeEZEXr98Sqg8Oob5q03HmtuYKwoFBIVFFd
N1EnRq9kJgNW68denVbBoSQfA3bT9dk7n91wEq8UFpfkGaaBcQstNwoNPqUk4G7lx4WEPJuPInln
dHd1vBbmLSQlaLb8wJjpTFah+xHGIjgIf2yuvIgXTpOJfI+S/lWSq0+hVUW3RBe3XRitpV9r9M3O
sR5JYTQtsCv91mo/hvJLbX0/LwxTO2seZ5/QN5OGUQe07yszOBjXFTX38sIc7LG1XS+0+WMyFLai
e9F0NlIvlawd7pKgHB/udABHgUfNeNf4HQ8OURPbQ7ot5KcgIbYVPZynchEH4bOyBEcLTc1idZE3
OiK+RBD12ezvu3Yrig+EvPsFEDR6JOWIMLSanWTWCzMUk1Pk6kJE+8Ch6jpeE4lFSo5AZidmptTw
+ajgEAer28oqeGeWbLCrMuJO0Avt/ApNFmIX+F5G1QxORcJICgbDqvzYrrx8Y9ZXcYFxIbYmCgtB
EjoEmPOR7KnoNDOvvRBFUyr4jZL6NiJqFnaOGTQb0Zd20lyfJ2vJEZ+gzSwHHVy3aEKgjeVGfUqM
0i7jWzraaDD51XUTcjvv77oM5ldtvcizh0GsnOyiXUEXjXAkEIzPS1Npn0cuVbCRvYd6AUPzxGmG
TtslacWmpJZrxwUfN+UQdfvMzasVYV00LUfwk1k40jyrYLSm03Eb1mA3gbJd4261DPsUz8ySeNTB
zKldrZhgcsbUMfG1QZpyMtC1bRhvijaAlN6EyecA7s0qP6k7ml0iKtqgn7aS1Ew6/QybEsxioI/I
LDkT3YaYKIr5TXD4OGSV7QeZHbe+k0XXquc7rn4hT9PiCG5S3KMDzcLQS+IScKSPbalu4/JxDD+e
F9slph1jzAJVTxi9Yj0w8vYqy+6D5naQK6e2pIbHEDNLqQ3fL4p2gtgIdpOybWFc6OGxoivivxgn
CqrAHQtKz8TsvFyXtlwPkP/KbxyExHbmvfNysgkb41vj5weSjq6Ttpd1FL0+f4rL0AxyyawpCppD
513MaTa59CT3+KU5JoFtdU2/CWiu94rEre25RblHfY8eeFl1ezNJvJVzXvS7yGvQCcToI1N6dtCh
EQcFoQT0s9vMHLJd1BSbseWYxixvOBjAjfFyKhvynGxjY992l0FKVlpMiwJ19BKzSgypy9ILRB8c
CnpjlaVNqtvVZtmiHgphKq2mzGdeqNayitq4zhBAlTRyUtcyL6XppdsmHuVllDfCLofhmshcPJzn
86IoC0SFApV/ROwzf2x2IsnaGMB1HpMr2op9SOno6NRsN8qTehMU/XB5HnOZrRINd6Jg1clTWfPI
DDT50IZxU8CsS+OmKe6i9oLxbVbXO2psLNQjG/3RjcQ2oPEWVaVt++X8C0xEPbN6UqBoivFAamLW
6MQMdbV2G7OdspTQvVG12KA9taK6i0JzBDETGh0Gpll2SFFI9nHMC2ckN9wsVrKtRan5ATIve5W+
T5jyAWIk+WdEp2H0vleNnVTBbRs8xPGKrCyFVRBOLbUpuaZs7qhcV5SDlYOm5GocBjuOr1Bt9pMV
r7sokiaCKYKhDIGe3il3WjrqwjUhkr0ebIxxOUp+jWW6ocG63i2SpBgGLtD5Qt2QnWLROCyHuAdW
2GsnCJhTZ99zNmxlt2bKFgVCISVmYBhM+kzRrC7O67yCKc/iyu7db/6wY81Oy+sxdp1LS+cOmm1B
ndrCdFxEWGba7rrh23nBX3uJ6fmR4qW1gjOhULwwvPfLwKmDqzH44zzGolCiSjQVATCAR2cYic59
ghGO4GAhPJP6og+p4xdvPX+n8p07rqAtU/QDbSYsnhuNsiiRp0sfYxLlJqmonfu350latBdHJM1D
ilTEURCDdzUrHNP96uW/pMlHCDOLpDjGm7IKh5Y2Tm2+8xJ36/vjLm57x/pYjt6KdXpiwjMLeIQ3
M09Nr8Kyd1vU2ELXYf2bKCrssHqTBZdTK6gJrvI+i2xJ3oUy2UvebPystj1IZLQ28rNytnOjEpm0
C4MElPtx6ITq1nUj+zz3FkVEo0EvBAasUJc6FfpxNCxfxQOsZNB8rxo1Xo6m/Jz2PFuJmRaNyRHQ
TPKLrpB9bOJQ++ieJpGDFRbbTxLbbasVktaQZlJP3VJgRg5I6SgvCpZdoXWDMYdNmt2fP7tF7hyR
NJN8naZNzusOBmP0OjswH6OgXJP9Nf7MZH8QSZeVDTBGdZf4fJtWf9Ao2Z4nZA1kJvCYEVbcJxAz
DaZE7ndMHKwGcctcwUYBEYgrtJ7xn4SiSkQPQUtovO/S0TaS7wPpD3WwImjLxPwAmrGfe6lvCQ8n
pgrzOuGPetBbo9QrQrbohzVib4zOCsmeorgjZ5HXncoGhuC796TCFBdXNia/MzukclvGAb3WHg1X
DNMyZT8wZ7qaxQXGRyUwm/ae0GELicv7fAVk0UNhyhEjziZCjLlByInnI7MfkVVk36OY22Z7IYLH
ljiluetTcvnzkicZHD5G303TmktFWodNaPUWav1+SvZFZohN7obdvoqyeAXqqQkzN+toIAqsIqHr
igH9U1NXNVHZCMxEYiRpvKgsams4rSjeVn62z/K9Ve+mJLKLqm3UDhs13krVvK8bcVWR2okMEtlj
PezP07+kFVJgmhxTWRgllzP1ZrodrSzCOwVBv0EoR9PvaW3YfbM9j7NkqiRmvCWm1qd5xplSdOGQ
172Ow0PsvRu872iCnf/+Jak5/v6ZKQx9F5UnIwkPWYrJHtPmNLIj71M+NE4JB5lGm/N4ixk4Zrsx
nkkpQadgBuhHUhRjPRFkdcWuLCKxGyOT22GfqQsvZ5FdxZbnFGZk2bnXJ58HCzO6519iSR+n+TaM
hqHsaOq52VRRnUkTRFPvI/OIg1aYYX48j7HEOFNLak2bJDAz0/MjOxOlY1OPLAsPaZzcVcj2bYyH
5b9gzGCSTc5QRyCYLT4FKYJiGLIhDQ9FlQqnIX7rEEwDbdo8f6jyFs7aMvtfsDNoyZoaoQe2YeYN
N9SFy4FkQ3gYyI1X3bUydqLsC3UTJ0luBitbIXHixVz51TS5zZDNCDLf2ghiCz0KvwkPOlQfc26z
5kvILvr0IujdtzR/i/xzRToWEbFfxwTHCClStdNDzTgJYiM2w0NbbRHzZDpF3jLUTiY8lEyV7RX9
50Lq3Xl5oc81URCOzQdsHKCXiabWKWwl8yT3ew+Nige1E/GmSK5p7DR/uI+o0PTUsfpDMexF52AT
oY2uRrNyfIy3eKvl+OeSixdBTmdhehvnPS9PdRgmjHOv8A/WcGjIhqYrArRQGgYA1mNMDWKnEedT
SgefFBwbEBgC6pBy1MFmvDBK9605FJikvuv6xyHNna4sHG64r4fGXJGoxYNGZ5JSC+1DPl9JKHJl
Dv5Y+Qf4GtuLSrtDR76lpVNva/EFfcUVvOcRB1bAEEfAflOUo+WM3FjlaYmtL/9QqMoJ2q9V3jtt
9xCbOz8JV9zSEpbEypGauuFwzbNiRpwbiZ95GAPhbb5lyfvxg6FGjELbifjp+qFA2xWToRhLwwDU
fATKanzlRxkCAEN8j0IEUfEVjYIVUXmuigJ9d4wlMcZgaub2LaG1EYwJSkF1gPZIclf0oWPdD+a9
kT6yT1a3khEvSAbgJEpn8OpTX/lUMMuE9bIa0LPIuhhdEWPD3U/C3bHoUmcWAqpvKyrP8H2ntm0i
7wfe9PzIRxiYSAnSCmk+NeNd7lKnzeVl7Ku9pu1Hjrlhr/8+1l+Nyzio7bWKxkK98hR9Jpelr/tO
DyibGL5xoXRvZ6O7c1V+VQVXYeTeWI3cVrm+cLt6x0i2yVvpIAdY0Y6FgACvMTWIsKuEBdpny2XE
1ZmcKium1V+ymjmCfB3Cj0Mc7Ku4cjj/MjSe3fI13/k8CIBSWhamtVEvRVw5C0TchFDPymKYOTOy
tdXaaOGgz70mwgtFCYzRY9hxWkhAfXEuwyjXBnKIMe0+Dt/I3ieb3B+cSPiOL6g9JPadvDT3Y3uR
GnZWrTQ7F8wBzCyK7woz3BDoSeCPBGwyEMXgBahaqQfaV3YcfijLRyt8G4YPK7I8WZaZLJ9AzWIq
rRqhjQ5QRXcfDo+ZfB0kmW1679S4F+aVq3dZ9mkFc0F/jjHnVRYxKpqjmQJ9jSq7eu3LiyC7Dt19
/0ddvvOlsPG3sFBB268ALxGLFhKqLih6IsmenavnljjuHqrjxwfRPpLiPnqsCHe8qHF0/UFob5cY
a8n+85QD04lY/QUrsSGJZOCUmW5Gy2bokR/35XYq7LrawkLu6LB0xQwutMhPkWaxq46qkXlTHS0Z
GwdbjEb1KS3ZFikXt7Az62RG7Azk2s/9t4wle9965w79Tw/44B2mOSVsokBPn8zGkej2lTuGZKK2
NQzqlEaX267CgIjJw2zFyyyqKHISgulpGGOs25ye7OBWo5/QIcAqbeYIXl/E+RsvQSv3ohAisoX+
SAW2a5W7USLZTl1CFkcHPxy3JXNXErIFlwe6f7zL7OxN1oa8ydCXS1EyzFPLdq37SJW2aSp7bBI7
9ANntbq9ZAuPQWchr4W1rCmdhw2m0Z2V602Xqp3uHs+rzSJpFlrlgmOMDlnL6TFXuSmxRGJBXUd6
Ueo9b6xNXZsbLcrHUG9GwZ2wIRfnQReiWaRGaO9g8wuh5rzjm6VtYxKfovYSY02izYXhJJw3K15s
STePUWbOhGWGp4sOxRdmxPvaZxdNccs7FB7W5gAWgSgMNzaT0T0n0/MjtUh62TZuY0A8UEjbYpwv
32dSfRdQwB2tPL0S5S2eHqoOYsoFTNR7TuHqUequyAS2qAZMyIy3Q9ZszvNnkaBp8xDhscTGx0z0
oqbCJKUBG54UlsPlDSXZ1vCuVquLS3EGm7phfwPNTq4ZjHTsJyDqy4NK/G3hMyfs20t0CTa0ak07
GPsdscIHlB2+/M+InIlHz6VX1pMfNseLcNwV8ds8C23qDStiuMgu5FUoSaEPLOQMR+fYFXQlNmcQ
TzlY1uHJuD1PyUKIjO0NbCJOyZOJpOZUIHhcdjFWRbD5wNINmqQuImWTfo7rYJej3az6FVc7sX8e
VmBbhIJv+JeaJ+M8LiL8GJsDYb0dTIzEXtQ/30nB7v8RxEwwBoO3IdY4g8NQvwvbflN5sc2GtVX0
RTk/QpmxhsuUMCPDJkD3PQMJSt1inWPM78+zZ/qWc8c1C0xyBLu4cQC09Ky0o7jYFv111L/uw8bJ
wxVRWKNoJgqJlaIhjLHyQ5NXNzocrjL/sS8+sbB8d56oRSDco4IqK2aGyHx0vomMltYE2lOQYSOK
j3TgNxXZ9F65EggsCtsR0MxBYYyrlN6UblY0R2xOpwzQkl/dtJArXmmRT9hPxRiUNW2KTop8ZMbL
JKdWGoFPuBfAGfhVhC7hhzpEW01k/vfzx7eoskdYE9VHWBSDo/0YYi5EiWp806Uu2SeDflMr+lhW
KtinyfCHScZsRXMXuYZbbzTsEWqt88o1rVgi/AZDCIrU2VZ52BXJUvd9KiRW//2w/xXTZ6EcoUzs
/ov5zF81kkEUEnCxQq1VZhGcPVb4VmR+SUJQudbIVTm88DyhGks3V3ke/znqBx2u+e26FV8DmSlW
EOmk1dOUTUSvalliB/bGzNbuB1lyFdPiBCp9KOEgMDqVCjcvMJtvodZRKV68p21R2NIIs5UEdKF3
IzDU+wNmJnyh14h6SHt4XcvKLtKw4Ji1i7/GZZjs4tgKMVVMh41Xjs22txpz67KIbFrX8DepaZrb
dowSu4tNfkH9wELwO3pXuDpmdXVlimPmdvP4NSdhPtKR3mPmn0NAJXMys8PUQL3tPVxUweWFFleN
e82tyEG2V6/WuJa5jaEtLpTGitjshGjhxpYVoKNVbbForYddende/5dsDSp1/wDMaOMSF9kEI6pM
CHiuMWKot6VIt7jeKUF5x38jxmBF8xdDrSk+1RRGe6r0np5mN6Bl5w2IhmWeW9u8MbJN0pHMNtIu
2kasjOyi8VIn1Ujq8jrLv5QyW6syLx4rLAEiPvFkFU7fIQ47s/FdBu9Ev2J30gpL24/+OH+yS5YV
1XqsZ2LIWGk506HUw00gzI3QBFQbwq4KXm0MZP7pV0wseNVKe/yp+vhMRo/QZqdKrcwkKYftCRjZ
Kdchw4BIebhFE2jb1vnOKL8mfEBQ1mw1qy7Pk7poLiTuckE1Fncb6BmpFg1yPxWwSWm7L7XT/4r5
Bq/++f4ZcW47QDcMfH/vJhvKMnsM1oLjyWw+O78jiJkeGP1oDKqDhxBFt4tYsGP0uhqai5B8yPhH
2durweui5h0hTs+PrEotu9DgI4gKxUPcG9q2/GiDG5821eA/hnR3nkWLEn+ENov9EmIw3Y2QxhDD
y2NRvpmcRuOVv1CYgU8XJm6GwEU4ZM4pqlsSPm0vRPdF+EcYXv3KRgi8BorCJi5NxKV581t24Bii
phxgskZ/gxbch1RviupDv3brxKJKIVPCQPhUBkbgcMqgBmMUsU9Q6IrD5rrOMidMPowmBnZr046V
sDXvcJ2CjxJF0OyHRK8Vh5dYhkIeurcchl+QGcuoWYgg65DNS/Y9xqQTmigNoM/LxYKVwreDVYha
0FebW2POk4CkGUDKFi01Xtl5s49DvkHRYpP5md2lK7ZiQdEAiFwN0yjwAPMgCWMjg3IputIYgXNC
N3wjCDwqwzWCg/VRyuCqIVe1WmvbTuo7U29MumIrHwP1DFfVzSxUaZhl0ZhFeCgt1O5M0/hQBdFN
bRTuJiUq/vlUAcYKI+0YCMX9IXJWGMlE1Meij57mMmK0KHN60+nb84xbMB8nGOxUOmWYYgnADcND
jQblINyrSA223990zccy0JvzYItSMvUpcFsamiHzLqXbIYbjXhsexPjUx09qu5DC3zGXxLuMdPdG
4WXI783H87gLKoB52h+4M7bVQsejNvLwYNSO8G6Ivq/WLhRZggBZJkwJChfPMpEMORax4i48WJ2+
8dz6GhXztl8ZhZ7ecy5+uCAUCwdoqmBjbkZHZbYNsTyAKIYpncdMrW2QL8k3lguw8GpN8+Nzu9vT
SmJBUoWHKUrEFQ3BzsQEZuq+O8+PJaE7hpl5yYqnLhI3TD8EMa6viXdMX7KLoEw2Ivx8HmlJ4o6R
Zt4RZbeClwMIUsPOaMvUjgn53MsCzT5qp3ob859faRS4ve3HEU5vdOSPU4EuAiEiPHDrXqobM9i2
hW9j0eZ/RthkH49gLDXUFaLF8ODRS9Hh5iQjO0zFnuhjVJR2nJcr9nZRvn+QNW+VhC2XtXI55HtE
l1a5lVNNdzw2yffzdC25S5wfGolYXEI5bj6IN0bSilLDxWRMigktlXxhnF2SrnwdZvVD0e5a8lg+
Sh8lwTEjaxe7LIoLJhswg4rr0DB0cHqqpduWbsUNTKppDPlVeboxaYo1/DC2c4VltRF3OD2cJ3gN
clYPwkVb7tglgOwofRM3iEVSXM4Y4iaPqroUcb71vewXbP40v/E3lTMzgvs607xlUXSIzNDJfdPb
lQnP7Kyjhl368UXStdEK5KL4IJqbEnXcZTPvK+YjLowtpyFiFm8btNlDlCcrc6WRsAiCHexpOQoX
y83vRuuNKseiCtowornHzKbf3K22LRe5hbRz2n/ChUnmTLvj3A9xKS4yvqBjTjRguYz84ebIOjHW
yC6YuxIBLGvDEd5MzSMj89O0AF4ehLde0dljfqXHGxrsWlZticvshF9G8Zd8Lb9ePMsfwPO1Osso
CC5y4ChY08tUYEfR1Fs0/9+eF/5lFIwWTi4T+jY7Tl0nbhX0JmZvUA9X2VUZl7h6an8eZMlr4qpG
Mm0qwXXOF+dxfZ8K6gQgoaSHqIyvW+Hen4dYomMaqEOxFdee4AbtU7thMr9D1QUQEWbkh/ReWHe4
le8XMHCBEnYK8MbPmtWpTLJGBgEi3vrKwKZfMpR2iOr7eZSlCADzxv+g0FNKtNfirhrTg50vb1M+
bvsaN8slV9KQ/5u0K1mOW1eWX8QIziC3JHuU1JQsydOGIXngPIHghK9/CZ13z+1GM5ph35UX7VAR
QAEoVGVmrVwoH1RBOZg5tySdtfZURFAbZ7gok5gelMIqvQlAsj3rk2lD04YGscHIk6pAUbE1S/sx
04unbhy/kZEknhLzaVdrceo1plMHyZy2nsp77k2JClll6nxx7Bg0+xrM+s6I3UObpeD3pUWyIxPr
7xmg+5DuxENoiLs1lZVFd0B8K2DyqPfLmJGoMSBFg/zzPc8ynxRsg8g9JWuX1Qd66GoGQa/F+xUU
Z2D/LtfKiDjeYzFgzlaxBdz56Bqz75il4IHYm1nPXvXiWTcF6hkoL/qU2NlnLWv9wX40qvc+SwI+
1oduPEEXuXSeAKrfqvprrOi+VW1YcVKgc+bBqbe3PWwpXWuIIBYixSiVI6a4/Owyg8KEmiAat5u7
bCyf0gHoXl4frCQL1Jnfz1nywEpgxKs2cb0hgYxy3e/arvNqkgY6MY5zqm+idlZXTtvFZTv7MGkX
54adNZ0FyLbdT/6UNV567Mxof3v4a0bE7+eB25S5RmEAs90Vqa98bqdflbOSPVk88MBMBlpbyBXJ
hMm2nVv4C0VsOH3K3MxX1ZXjbvGQODMgjSHp2m5WUhgYiwDSp3AvXX/O48+3Z2rplaCfWRFfcTZT
dTagtUGGx/bkHKrhOE5HaDoUp4ytOOTSnX5uR3ojUM1x4Uw4iHTrRJRgAvoagqBUcVE3+AkPvD2q
pcQ18MAQBgDsCBtAXp2eO2h70MLLEAoZOvdHAv7sVALw9Knrgoxqd3jkD8rag0EcBleHxZlZac3q
SNFqPiJhQpONAxlLEwGt1/DJ1xLidYbr25Pm9Vq7hq1fXMUzu9IqpmPqFLlIYhhRqAL5hIFpIMRZ
7oYior49t4u2wLAWJB4h/yhdXnMHpslsYSUHcixYHnm5BlZ+Mey7KEXCd03+V0zZ1ZSemZNusIxY
6WBSOKgbv6GuBKGB17pcufUXI0AQISBtCGwnej1Ih7xLS9OqJ3AT9Giyfa1JjtzxNf4WgXFdQsUl
ZrumVD5DNLei2evfzOe/tuV7rOJtOUwjbI/FYzR3e2Z2PpBAXuP8ctO/yXadDVSXFi8ZFFo3BJwP
Ba8gPEuKetcDNvtU5bz8C1wuenRAS0kwnlBpla4gU0tqWo9IRN01VuvrDRSH1WmllrLojGc2pNuE
91AXLEcNB73ae4w5/ly+2TQLRsjSo9x3e6UWXfHMmPj97KzEdphrCGln9yVpvmhKuoks8lN17eC2
meXDC+xn0TDNAPxf2s1238YsoaCkNQb1ZqsIm8i6a8rjUNcHJeenpjo2rl++r5gVa3+10xwh+CYk
RAFnuBze1KsVKTnMtlEX1Bnxy+YVGltseJmawjOG2jNQAtzxdg1zt3iVokqABDPelaCTXRpWEMBk
HF020FWhJD5Jp+kwRmq3uz2+NSvS8CINPGeqCyvQq/UV0sxBlOP4um1l0UeABBEyqehdIFcSgfrs
i4ni4iHQrO03rhCb5iu1eLH+Vwt1ZkPyQ7MFu6Gc8EgxskQXuXnL54WKS25O/AmcpP9xSJI7MuTZ
bLvDkIzo6IxvWpDna5TX5RFBSAuVZmR3bbHNz3ZW3k9WYswwoaKdifHbglAZe8mq8i9cQCTigadD
TZs4kqPNtknSccRdUjAOqMJhTszNny//uQXJyfQ4M3Jd7/BaID/qDoiHKGzb1ehmyZWBGAWKChgZ
0bHvcrqUdFIKZcR1T7sjmMhTHDhZHqC0G5h4jc3+VDxo5V5R6baKP5XVqYroik8snbuguKE4BBlS
COWILzxbsDnnA7q8YMFMODgU7KE/1pub3raCKrUDbuWvfzGvZ/Zkly9c5rIS9pTSOYC77ht986DU
88q7YYlKA+qeYYKlDM0h1Lwux9XGRVqUEx4O/dAElDy44+w17RFJNSgBDhBSTByvxPvNqAJlgjz5
S7/We0CMRN7c518g+Wiaqc1QzfgCp/rcU2vLS9d3sjVN3kUPOhun5Kd1nuYTYbBiW9uUeI66ci+v
jUK6+42GU8AMxDzSE9j/uCNHpVrxweUxAJMG2QwLSQ7JBwd9UKyc4YnrRMZ7EtuOnzQaD/7G8f5r
RHK8DKoMVSSIuUgIpa1+dKwfLKpW3G55tv5rRDphc6urjJGLGDdt9lHsBM2k7VcR54tWPlBikGeE
HoJ4op3tWWdos9pREfvVdgvVjx4Set0AcUuuKOX29qwtHg8g1YvGHYCvO9I2arS6meMMphLN3pCv
ypx7U723xnhj/tXcAXAFZxbt+WRJ3yKpLaS1uKhRq34Vfxew865cSXov3U8C1fUfI9KmNExm4fJC
5Ofqqe1pfES3uXEmW8MsK2iDGWuI3MX5s0SbQqRvBEPgcqlS4lC0A1Ph2raiIQHJMh8MmmSraDkN
KtdEySQdy5XMzBJx2QBT+l+r0rViJmXDGUX5iXf0qHfctzV1N2uQtqqrDR/cA5mHQH8zB3c7pe5P
sENOxIrv7eyR59nRUJ4EWkkoytx2pkW/BQcW9QbgTzU5fw0oQKtz10HYjexbTnbUjH0HFdP/zYo0
eKvoutlqXdxoKt56qJS6r/a8liVf9CPgDD56U4IGKxkZ40otEenm97XuBFB/jFRIr7mzz4cVh12e
s/8YQtOySweKapCEZkXJPnLl+WAeVcI8NBn8m9Px3/EAlnJpBo9INesGjKdxp0CP3b1t5kGxKjEs
3P3qTjwzI91WZpcpAvgCdYRI36Ig+wjavJulfs8eBGEQnI+/uL4gKwm9B6gVgMoqXV9llGeqkmO/
J+pp+qSVGNNfuNu5BenyasYxabmKYysZnxP+ax4e+nQtd73kBGCPiIZ5oOOg3Hu5Onrd5A7ErhGM
Vtk+qc09eNaZlaz4wNLiAJsJ9jMCdyHucGlFUUgX93mW36fd7EGHepMDAYBqhqZUvtJyL8tWFmfp
cLREF0vBxSXokXxp0ADb1+ARy8H/6VOv6ufoZ8xT4jvt4PiNi9YCeqT9zYkMXBf6kQg6DrTKL41G
U+E6w1jm96b5tam2uEx3ymcr8VPa7G4fRIvzeWZJ8gxrrOhUxTS/j4ZxKzioSbSlzgD5Cpx5bjvG
e9VY88Zlm3h+gYkGgr4sgjO0o14bfMzv+xaYaRRm613DjOLA3Rw9qfJJ3eDxvknzzF7Joi/mOiBb
869l6USc62hqKsiL3s90BsVXi4Eonh/6XkNrQR/osMTT0cmJZu9Adq/cd0vbA8GJyGFCGArE9csl
rQpQY/XaytHlIP8yVfN8MOf8azrb8cphvDhI8O5cCK2gJTGwkJeW5jZx6iJFpGqMzaaOEHIn/pDX
W+u9M+y7oflcjm7QOT9vO9LSPjmzKktI6HPkDKWJ0LXWHhJ2VzUKkMbPU3wEUHNlKpfutXNT0j1Q
jjrEMEUVoQRkpAOkraUPXRqjKPh6e0wfzU7lq+DcknQVKBiTmgt0Fq29Ki02bQqA0VT+AsAtj5Ch
IsM2VwvPnFGHjMavfbnLpmM9vvF6OI1rW1VsxauPAY4GsgfQVwHs4XJdexKXJKmRurVpE6C/1VQ2
29vjXfJRdBr514I0sSlKYxCTgQVojgZ9TjaY2NWHwbJ/ggeIMiFizSsSkxoRxJTphBg6sXYFGOm1
CjIRYs4oCkY+eLUx6R7r+zulWKNsLzrpmWlpEzpUS+uI46VAi62G8zuePLekEI9n/mivSvOIBble
sP8OVLqrHFJaCOURVyfuK/Crvh2nW9bl6F2oq7vO3I0TBC1dNWSZsnLfL7oKyJaonBoqsN3SXaxF
GdFjS0C74jcn+h3HKxtjcQee/X3piGlSdKXJKRBx6H/TUBqSamcl9Qbq0CsDWTYkWlkC7YnKu3QR
ZnPuTsWMjLup15up4GhYp+14tVWAx7/t+4uugQgMilFCLU7Ge1hmhshSoO9YqfqikIvu25u0czat
YQV0jQKyuNPOrEmOmBhdjgIlJlBxHyIHyA9o6dvfb49IrsqL1wsavuO2QWIfWnPyPWv2OddqSC+f
lBxAN5HGKnQslAo9MUSi7x1B42SSOgwSNcWhjGIbtPp8ZzW/pgjSp3pjAHRR0KOpDfNxptb7yudJ
a/vxeZCxATUFQB4UhaXTxukRWpVRQk6xgwKpYt9TFj3n0IWu3c86+jjYDg/srt9HHZDEOGDNezSM
6jRnow2hvqa2JOfi/v9rEGwgekXSVsaBj8o0upBbJSf9M7pNEyf17G+uzxMfpBKrf09/aKPvPpJ+
f3sWJLeDcDRiAQNEIGSUBIJa2km9nesdzXL3xIdqMydf69LwlfqRcJRBVvaSfPDKtuQLpOVjlPYc
tow26D9Hv2k41UEXJPqudbw1nJsU5P1jTPAwwCkH+lPmSKAjEbIVGYMxw9509TObFBC5Yq/gXlx/
NT/dnsYrXxLTeGZN/H6WbTK0IW5MvXdPlf2bzZ2HerJnO9/QpnplEqWN+zEs5EhEc3QVORH5mNCo
PSuFm0SnAl1vWgGTSL67PVmxsjQcnHYoj+H0FmYuh2OPMSAlWhqdiB7kCNZiv0zunLUuc4sOYaH4
BqyRA1yRXD6iGN5YEJjhqdc+AacFXThQL/a5B/zOWo/tpZmDlBFq3igmoU4rebqa9WbWKFl0ijLq
xxkE4t6NtaqidO+J1UFqTFx6kNdRTTmhrnPEG2oTKyfINHbBaNWKZ4z6WttLWejmHzNg8EFQ/qMX
kbQ8DN2d8j4plFP0Sh+1F1ODdLnf/+Ki68v2aH+yBsB9d9xaiXuX1gvJHHS2E+11gX2UIkA8LahS
GapyUimCp2Q7o/1xl3+3S38QWulRoKMHR7lWkbs+oiCeiuoiOjIA1gnBmEtnpC50NqzGiEMUq72B
/3RZ5w39O9G+WtAXu72Pr08NsKNt9LlD0CIEI6R7sc3Q2x6CGwn45r+mVHtx+gc1h55oxzy0iwlG
c+X41fXLGA1LCVt4TopmMyB8yrqiPU06yus+DU2cT2X31vu5KprOeOlYnDi/Z9aPsUZftf5TRyyv
hHJiqrC7num7dPDQaGAwHkhT4gdsGDp4rvln6Yd/vg/YUOiOGmANyTo0fOZ25AJxEzrRfd7EWz21
tkr3q4m+Kn0R3J78DzzGWcAqjH1AKOBhNraPLd3IgwUsJpCOaVgNz1n1LRpf+Xw/W+jtZXebEYGX
9bNVoHfi8cKvqx8VDfXWM80vAwQ2mcVVyMCWHssNr0X349vfdr2zIeYJvxdqfrgx5DSMyrpsnksj
C7U0L4OuyguvmCJ3ZYfpC2bg4jhEwNMHmF4Gg/M54lFhtnlo6djMjAWFmh8KqLs16OUcK4+sbg89
es6QL9EEmbIs0JMc2lIgKoM8Roovaln6ih1Ec7OZsy2jBWKuCRLyVlCma/tSHJjSahlCrAUUPRuJ
FENaLQ33A0lmNQ+BremqZ7Om2xZx0mi/9/q4j0rXMw63F2HhJICeCkTEHEhsYc9I509S6VrBiZOH
1D0m9EXrH1NI7nT3Eyo8ty3JYp/CFUHUR94Yj0QMTk5iJHHZlq0aVWFSD1uAV7w0nz2KkY7AfDUx
DaPcgRtGQT5/1qLqoYUiz+1PuB4s5ha0R6GzuKCJ2ac5acaotU6K4vopSNNZ5xczoG56sXP+eJcj
+QvVX1R9VGBw5KWM7TmnupPi3qostk1LJfHQXVa/h3hbFiRmZ4Zmb6zx264HKIw6gjRCgB6RKx28
SNDHyMmVU9pohj+byeig7UasbXgxzFt1BqGO6Rb5fHtar0945FCF5hX4aDjW5B2m1fagNfqknDh1
KPerJrVsn+D/UZzwdRd53RxBq7tJ1U7dqIpariXiFlwLEAKRoTaRfzQdOYSzba00tZHjC6IYPNap
0PuNisZf95VeQia3wkYdihIldyjleVWZfy5Lm+4Ryuo7izXOiqdfh0WQs0U4ieqWiiSz/Egbk7Sq
IDhShIk6aZtK0ScfNiHY1vRr8cOCqQ+mDuSJ0WvQcaXLtRqddKKJm4fdZBhB7rSKP1G999DUaK1j
6AeO8PJwQhEAfH9USU3sZUMKGmplRpPGPivDxkk8VhiB03ZelFB/uLMRq+Dc0KdX7ON7HCJQX68o
2bOi3DXdlli1R+m0ncv2vasA5VvZa9cvPTzyBa0TikAIfa9mXDOGIkkA7wjVyN2MI656bTfMZRA1
T3r+HWqJPrG2BvdstmPkrijXkjPXy4AcA9QtNBxukA2UIa04XU2m16QMI/VoQn+7cougJLvb2+xq
cwsqNcjwcC0dsf1HKHn2IIrNHnuAKBXiGvOYmLrfd08uZHB7K6ymYXvb2HVgKlmTriLLVPo+nuM6
5M5wgKKdp0aHZgpes4e0mD3FOunGWqR4HYQLm6iNiAcSFlHWmEM41g3uROuwG/GsTLSh3mQghwFK
80bNudviskrvsiHtt21fzoExd9mREMI2keqC7xhlylsCVuLKdl6adwf5O4TpePbihLkMluPBmNk8
zHUIbXd4UUrQrZwNBG0Gsu9gOLYbbs5rTW2vTzRMBZ4jhgbxbRGkS0apk9nd2Nl1WI2E+VZn6ofY
JI3XjmW87WgX7504xu2lQJnKzsvozq6Ub7VG2sPYMuf3ijOI18/F1hdfgzQKLhfE08jtXE6B6owj
eJZ6HVrPZG/cZQ3SSt7gTb8Nf8q99IDmOZBKWBNukVHViI+FWSDUBNTOQgH/0myjTrlBWrMOJ17v
W8324ic6N0En6lha6qFXT+9uiyRorZWCy+KSi/cROoGpIGiImPJsq7npDFYhj5tQ7dlr188ZiCxG
5usWB1IdGgKePfLq/fYkX50hGCw0zbDD0SoAd7i4Zc9sgrtF0O2P12FKU3OrGJkCOFKv+NQka7XI
q5BYmIJmrQEYI17WctBn87lDrKU1IYm+G/qr7b7eHspVQCD9fensQHday64yswl1EkSfMwbomwcR
96rYwVFumxL7QPJMtI6A7A6anOEGkFeq4JRnEYTVw/x3c2gecwg4B23v9y+J+T9akq7aUaNAlbpG
E1puSJxDPQQs96fu0/ysoNX4Gt1lwQMvxiXtuFTn9liIcZnFs5VuNOspeYshSbIWQCwsFeBF6BMj
bnTx76XXtRnPcsuZsVR2MA/Am/5uETGp8bNeNH4+rUlzLHjehTlpRzuuMiMIhDnuvBnZS79GVV1y
BwOSucBg4hF11QbDVRynSlssUgHVQ6V7secjmiFF7UFDYzOL+wOoiLcd8Dr2QFrDApEF+Q1BXZW1
bPM6Hlicw9mBXuDNQ9r6TepN90g2/4xeqtmrnUMGDZk1uNHSTKKsJ6TEoTx41V5dR9JS7QgcxKnu
EgW4OIMFt0e2ZkH8fnYgdYna5JUDCwPjyqbM49rLZyTxb1tZckBc9dC90R2C6E06KxAtqQUgwthW
8UZ7KcyDAXHyfA+mTN9vb5sSviyfFeg0gfKkhfgJKanLAdlZMbt5WrdhjIYLzoNWPOll5U1kpey0
NG/nZqQC1xDptO46YQaOwKojNIBvj2PJANDFYKYJnDGCwctxTMyeGzx42tBxOl8rH6r1WF9MhTRV
2EFoSg2JBzTjlo+FotJcC3kqlAH7I3HA9vbswxjkCPENslXTR03fD4CJb6a9272mQMHrXpZ7o0/7
wNK2KKuUaxyPhcW7+CL55IBgYNlNBAUOhe3VXBW+6FXJ7wGKQrend+EiRhQvYm0dHXvwnryc3lip
EehppAunbea8FuN9s6YuunC4X1iQrpKs7NmYNbBgjLOvDr9t5y5FPKtlsVf9ISFdxFCAG+FZDtyR
UKiXnUW1ixb9ZFjYG0zxkWtM8G7Iin2RAQX55xP30T4VPimU9qRc0mgPiByTjoUc0Bs0jtYyJB7+
sN3Wx3iwuxCJG/B9JHIuVwd2Z4cTxkKgM4K8ZLskz9/QyO3Yjs1KFLgUhEOfAkR+C9kq5FGlsykb
Oxyxes/ChCV3WrebCZzffDbIM8ltvzSzba6hm6li7jvF3iVF9McHlgZpZYhYmBCzAgZTmlCztPKq
stouxIf4TvSr0F8iUF+NNWbTtcfj3YwyOcDCyOEgU3o5p32fpFlh2V2oQc4/qyAyQvWdUq9lAMXS
XB4qGh7JiOaxpwDYkiv/jMaWXg2chZWZAZ31Umfouw3NW9dD5yq/NQ+33XHBHDJgDvTcUIYlRK7D
TsxAZ8fcYAio7c9Kv42zzdD5av9Cfd6qa6XY6z2tnVu7qsRO0QQGmsbC9nf81Jknkmxfh+JPe6TA
/S/NSC6psbmmsTaz0K5+zNkQzOSOtt808jBEQZoi1IhMj2U/b8/k9dkLo0ho4ZIWSvOmdPaOdTe5
Smmy0NwZAfnU32evtw1ch22XBqRNbYEBCgQoDOi72Qd/1rMDY1dD2Oq2mQU/vxiH+IyziCbKC1rS
GGZSCJiZw53IRUVrmK4FRwD4EgcT3q5CyV4ai1aUTQNUIguL5qCn3ZGNSIBGlTe2T2ip83R7RAsr
Y+JFDngXEdwFGaHLBuR5nXTswzmrfnKQjLK48yjXAmtcexMvBLqgMwFArxMIPonsxOXssVm1RzPW
+zA5xKfmMPxQj/Ql3rFjfs9+R1+H3e2hLWSgLu1Jp5JaRsqUqVofsi07IPJ4MQ/NxthYB/bnN/6l
JTHLZ36hjWoGtKoKS+arG7fvQK1+R/+1lbhicQI11LOhhyjwBnLj796yixphTB+O2QO0EC0jfqbW
RlGONv1tj03jxyg5uhr6ApS+a9Sfqni/MqULGwCpWyTX0DsG/8p5HK5GqdL0dR+6kGshEHxUDS+J
7/R6G1mPnAe8qHxKvDkJrOKRIQfXuPdrDPKFY/niG6TDRNfraObT0OMWQKqW3fdGce+wbt+h8a5K
+DeuriXTFkdt2EimAZWDi0A6M+te70a7wibR530y/6qaBIozK0fLorcCCvGvEelxMVTESpx86sNi
vBsgMkk1f7I4iHGfjGlXxAdqf0mfby/n0ubHq9OET4nGaHKQXutZaZcaTDIz9Y02NCu0d/0SWWvl
lUU76PQA5ShkI7UPvz7bHtx2kxLC232YZu4bJJ0DJ1Hey+zLbBp/tUXOTElnTM8JerN0Zh82W4QF
LGCO11D0i9r2o5cUQUo9yoLpW7e2McTqSKEJyBTgbEL8DHtDTuDzIdO42mCIblbfC7HQvtq0deqh
lBMAT7MZOcrh+AZtiLbNOL2qVRfeXkwxsltfIPmP0k3UThN8QTFQiCixVwtNSW6bWNwHZ4OUHqZ9
5rhjBUhVGAN52QEZ7w73pr0yDlkxSkQoF1MpLWHZt3OaK7Bi7NPvXes1P98TzUs3uu2brVcCiHQ3
7Aukj5FF/YqSfLdvftXv1eTbzCszr0MNePKzX6s4lLUJlq4TI0rSGhr0uCrRr2TQNgTacLfnd/mA
h+QcZL/Q7gAsceke4dwltQETme6ZuedC5iqghx/6tO0HL3vLD/qn2xYXd+aZQfH72c5MjV4DXVqM
6Vgc0LLGH42VMV1X/cRynpmQjmv0LVenDOEZrgzzpWgf0tjrIYUD7Q92ROr+YBX2sUp9Ey07KyDB
gLe9j+3Ys6buoDao65uDZyqzZ0ER3RlXMi0LYePFt0mhVtEinhsdDL/dNKxFeuLJfkLbqg6E5Ml+
nKm+8qJYeBCiDSwe0khVAbCCPuiX8510aFJkKPEQ9uyTio59zE0folQgtPQHPn2qkLjnyAGW0J6g
lrqfkmaN3b204kJPGQ3ddZAGZGKsXTTqbOt8DJWReka86/TRM+gPM19Z96WzAtAcaOVBjQAVTWmk
VWcSPXe1EVEK0ixIrb/zdk2GfSkScFB+QMIWJwbOjcvZNPIcS0SyKWx5u8lU6OVCyO5xmiLQlzdW
cHurLPkK4JAG+GwQ+Ibc26Wx0u2VSLfLKVTywR+TDOh2QGZHr2XV3YCupW2e79BU5rbRpbfAuVHp
xKUKyvBFmU94rf1K8i0hwFR9tesDHm63DX3UOaTrA0ElOtYJNCGgn9J6jUPr1rUNS6SOfZp2aKlA
973KXhqdQabk3ay+VdBxTrsw7eptZjo7W4Me5VutDN/t1NnxWfFsWm0mdBpujGjbjj9dtE5vS4Dn
1lQ0ZA6OuCKAEUcyAEgcPCbkl4RmJWgYS7AWpbrv68D+arlocLpx58Ivi3e2KX+k7jaB5Npmin4k
rbdGbhWTIU/WuX3pnHZiZ+oAOoMvZPqhJcqzA3L57QVZqF1ijOhnCmE3kAyvgjNC0dzEatsp5LgE
oqj/7hgn22IPZR0m3IGWF/B2/W/A5TeEW2tPp4VwBm9moIzRXw853KuqWG/1phGNM6Rq3dHXnXmv
TgBrWIoRvSjp8K4a82mMmbKDIkG7SVQa5D3Jgolr48o8LOxxMD0EXBxZd+T5pRtqUPDqYWWGLzHV
b239S3X7R+iB+KPiu/131V1RtpEbOH64lg00jIvaCNI+8uu7cyLLHNkwo/TY+Fo87c1mM5DRn6AI
w5NNCZQKoH1z81aaX2jrhvStj6NjkbVrTI2FgxqIaAgUozSkY+jSvelUnVPEHZ9DVoXZdOI9iIjG
HRl2DtnMDB2J3F0zzndQ4z2gVYOnplvVPjHtV2WtsgeXvAFJN4AtkcnH2SAdfQNE3uMePULCrr7r
G8RWaC8woCFhqJ30YUMeuPOVxCtSV0tXJQrWYKkIVTlABqQ9Fil8HnNW8hBtkjaTOXlJv0dnIbXn
KBUAXOkgwah7ecy9xlB3EXHXEnILpwwIGICEobIESQK8ky5PfDutJwp1ex622Ze6H++7N0zRXZu5
rd+OrZdEja+ofjN7oMtQZR/3IILHP4eq+rnaHub6wNFVPD1BaBDroMnvbseYe97rKg/7CXBau+UH
0OXWKoLXHndpRPI4La+shFichwU7Qli5bFDh2oxRcPtgW7ICrDoRSCtBRpWutGQYLYMyqoZWFvs1
1AnBbP9dDC+3rSxNmBDFBIQbcCdThhQ62UhGC+rGoT3Pd6NOUs+A+OltGwtPdqG8KXjnKHTZrrwv
FAoIZcmYGib9MZr2tnZMlQeWnYqoQyXXQMe3GK2Z6UpVYWloLsrEAkoEsIcuTaDeZHpKIliNbTCW
Rz7nG9HvcCV+W1omF4A4OLhQICDSnk+gXlngZFLDGn+f5tEO8L1nSM29NUm6uT2PiwM6MyUNiLtV
obLCUkPN5JthfsjrNaXeNQvi97NnjhMlsdG2JiyoM6CFUL+EOutKbH8d8CKHghMbNBNsVZySlzaS
LNUJtUpVYGLyKNmq7YNoqXx7qhaiAmEFhRYo27jYQmLZzkaS1kPZNwS7pwIt3nfxJuo946gH1ZE9
VN/XVNGu580E/hgpDSFEhRSxNCaSdIOGQelhbM4Bo7tiWOsVcj1r+NOIM5DRBNriSsvT7RSly7rC
CNE1cJMVdDOC4VcCn3V73q69GZEUHlyi4I0bTC5ATBQp2ppxM5yb3MvVAwO7iVvHNF+DwywYwlkA
vhH6GmDOZENEKfVhhB5pWLF2m9npYxM5v40OXBJWfrk9poXFwSMOshcQTABRRa6W4v1WlbzKSYib
0kvU782qRMiCtwHABkw0yodC6U3uqMtm06o4q52QAKdX3rN2fuoiNO0mo+t1WV+BBKK8WekIxMX0
4JYoVNwe4vVsAp2CE0hD/QYHhFyBS0GDnLiZumHSQZFB9cE9tylSeOkK/nfFjlx7m2aogydD4oZK
kvlRmnkDsL66exiK99sDuo5mxYAc+DmBG4JWf7l9p1nV6Tzkbti4D7N+RKIARHPrU1+9aejwkQ7G
p9v2rvm+wj3EAxwkDSGBL0VRtW1VOVVMJbQSZnq5vu+0o1qPj9RRvb4c/DpRfeoGZvTg8ifA/71O
+dmMBgKZzlMBoU3/PKy7/CCxFGcHmOswnRSqo4T6U1t4yleLeYeI+fFLdRwe6IOyvT0BCxMONJcG
IVMTsrpo+3ppzogj9Ndx9OSRoEUVV97y3thTpd2k0Qw6FyB4q1DuK1+CITAaERIgdHRQpr606EBj
LNLj1gZT7NmdS4Y+fkg5D0T5PY7xn+6PD1viTMPTCA6lX9pitKdl4oz2qXes+Zh23avT9QWgkpRs
M8soViZTBIAXz16YA6QVdX6c2eBqSM5EGwM1XGqRkzoETe+cGns30OHZtKPP9pCvWbtKuAj2ruCE
oDQJOKsqhaNx05isgyLDqSdfbfJlaOM7i3ro9uVVGVJXpuOb/dqEXo8QNhFbYYeivoZ1vJzQgkY1
0jG5c6IDt4O6ZY+ILXd0iJB4LmbLR9ea1Yr8ok1sCkEwQ21JPsfHvNKaPmfOqaVV5cPmviZ2t6tj
VdsD23Fn9BHkInKF7fK6+gYRKt1PXatBMzluP9du+711ukegkaIwsnkRtEPWbW5voqtLGtI0Ku4y
se4mXqPSJiKj4qboiOGcMoWBDcwNP+7LL01ZPt+2c53/FoZ0CyEBwALIUkrxRqlogxkXsXuyHzDe
z5xB18GDDqbFXkGJ8dJn4/d8QE4REhq726avLlNYRntPGw9cMIWhk3O58B11zWToG/ekZMW41SiI
i2D9OSsx4jVBAWZEU3Xh0EASfFy4Z6ef5cZNRAvTPRGV2t/nuMddoyWm+5XovHtvWYlDeh5j9yvX
HDh6H6V57Ck4a5rtBN1nJ+jThBT7BGIyu5I641pvhKVpgNofuqgRE+huOe/jxJ1a9tAEOFEe8/uY
ALKZ6PO4MtlL02DjBgQvAaBhFDqkxK1dQ4ei0yOQzAlr7tDUAvk7jebA1fRR49kc6k9oUOdszHy0
TpoBqHRlN7HPRjQkVZyMQAUasvpumY8r8fXVmQNgJxp5qCK7iMYVcsDTtVOTq1lehqWONiRmmmi7
OCrYUxRrnZ+k4DqCGRR5rYNGqZUCZYzbXni10T7MCw0zpLMBPxbLc+YeDuTE1L5JQEMipRtUg5pu
cuhhI6m5Knl9dU1BOAXaEogbUfzVoQt1aWpuUzRutJ3k0eXd+LMoEeAPqUb3c1eooM8k/dvtoV0/
lmFQTK6gDYhnq3SI5HZl9UUap49298OcXkatCCZQu9LXRucADLTbSPEVMwtum10Ypjiy4GRCCxu5
pMthxslA0zZ30sfKMOleb3V0weLM3OR2h8Yfc6WtONBVvIFOMOf2pBt5rOGoeLZjlOSuHT+1yqcc
JBALOVq/1Ne4Cx9P/YsLGdYQ1QD0jFQZ1A3kU4uxBKqR2v9xdmZLbhvL1n4iRGAebgFOTbJbbEnd
lnWDkGUJ8zzj6c+H9n+OmyCC+Nve3jdWhJJVyMrKyly5VnDpHGXXHqxtvGk30obJuk28kWxhGzmC
s+toiv4p/0wujYTmi9OtwaInK7NfwfUAFx7VSnCb2mzNghRWdcOA9CXRKMqlUeqELTQpqvYXgtR/
Rb63xqK08FFJ6eA3pzD85r3XH1VuVFUomji+IFwljS6KQJeXoVrTEV7y2Cszs3RHKiq1DYQkvvi+
t2cqzEi9E1JE+yzaZp7rxHS/G8U85NIamdlNFCKde7++WRaiKnLcG5EQXcQ02mj9KYw/Ff2TKF3o
Qdlp/ISAzcoNv/QJ31ucOVInRLXK4Ywv5fAkWOWmPlBFFvJdCa/2hw8kFW2TKx4INI/X2aYa6HO2
ciAnF7WkoN4G+yR4VZLuaZSrlaO/8P24ZESZmUqe4rI6J6kwy9CqRznKLkOGlECtOexjAL2WvwuT
8CBJTso0kRYyFHd/ibela6ZhgLlJb8Qj5E2z79eVWSB3xghlT1V/L3pnGO2Ksr21k/1tnTxIcWGX
4l4K4oMuqCurvj0b17ZnX9KK674fRQnb/RcfBa04PSSN5wx/rKxxSsWuD/1kR5scVaNjOKcTS9Fp
hPK9yC6CdKk0xckqb9+759A6UTGmJgpTwkUTft63+vYQv2d1OjnvLshhCHojzbLs0hLgopfyi/ZX
9Bx+ak/qxrQDJ9uDqj5nO/HE6O6n4Zw/hdt4P17Ez/LnYV/vtIe1o3ob76+24c0H3/2gZCod1E2V
XaRa2Ajw8mi96iTlgySmdj2Wjts1f97fg9vgcG1xdqOVfh964sjGt9WzJxLmx8e02hXBJuiePGCi
q8J6N0kJWRpYFA7RVLCHBuR6z+skT1syluwCN5DTSsLGM+UDyvT3l7VkhcuD/3GnUQlUrq1YVWFa
RTbmF8W1ybKE76v4ndtq1pRu4q8wuVHOAsJ4bcL1+pTnul9cBBf2JJoQ7QY9v9FWlErZ1gX/reoj
cZP1cAzGSp/8wbxP4lSekT/cX+vCGaWjCYkFs95vj6rrH5IObkAWoeWXQO14r3m7tDgyS2KX4Rph
xcKuUh14I6m16JPPhVyynEYtZbn8kjWDnYr9pQSHhuT6CmZr2rnZseTtBFKY+5iSx3xGxFKTSBvb
pLiYadzuCl8UHa0Zi939bVvwfAZOacrCW0dNcG6l8sciKoOhuNC23mlud4Sq4jk8CcHwpySYP4Z4
3BfeymlbiuVXRqcf9e6A+503NJlZFZdByB6i8LUoqYqVx0RobWhybUNrAII/9LmTCsKLVwaX+2te
+oAM2eKy9BTAuM+ORSsbvZ+0UnFxa23X9LXTts22FrKVW2PRzFRjoTRO02p+Y7kjNS0rV4uLL9DQ
LcDZCbW5G3L97/vLWQiXIJf/tTO7nUw/0DrwDsVFMx7komQY/quUIgZ6zuJPzOWvwLumv23ulnDe
gjqdAK5gT6+/ndc0SeRrZXnpq7R+VrNQf22yyHLoGlbnNpPzbSiFayR3S2EG0AQPjmlS8JY+yogp
taJkWV600D+INYe7sDXpJ7XVSPkMOxfvq2ZM9wJ8kh/eXJXQNqnW061hpvR6uRIQBTOHFekyapm8
Tc2vbYFmZp9GzxoDrUFtGo4l0Am9b/X27E/NAQgyWS6l+jmpXwQIIYmFqroMRgliQor910rXw+f7
VhaSOaomvIsZpQLsBSbgenFpkYhCkKgsLhmiQ+UP+hGy/GCjCJoHFY9Yfc6Krn8NhYb5bb0RdhHv
38PKj5ju1muH4kdMtKM8uKZe0syh9Miso1iyqotSFrKtGBY1t9L6IfWq9zAOIBuNduIPcTV0/uIm
28ZeaVGNDT88wDmVkKhO8pqmNwNk63ozsqoWp6JJdUF9rNgCHqkR60iK/f3lLn3Z91ZmmUZrljSt
AoqLpmV0W94skK4NVb29b+X2kE5r4eKdVFQgaphZcZnmroKEPZWa4qTUbgiVk/4zlP2953ma4+vN
CsTnNtZhEEIMTILY5rxcb55cBIkiWBjUxMHaS770U5bcjJH10liJqrf3PA9inWagDHBpQiNcW6LC
aTDCWNaXqvy77V+V5keRvJTuSkxd2MArK7Pnd0rlt1eKrL5Qugs3AQyFtl8YLiyHiWynKlJZXmqs
EdbMfYN0hKYwraVJXwVyqtnShpKJP6vRygu4mc7J86KkQO6rKxHtJpbOzczWJtd5OvaFCaDdrOCC
ggwJJYTul9vCpVE9G/6vYagemHTJPugjc7uza3fs8j6mVFxeLP0VqZV6eOnD1/t+P8WK97HkzcS0
h2SitBrmAc1T6QzHlVddjOi7jFBXCZy0TZUt4yxo3jNdo2r2CJj9vtU3Icm5WSIHYJWJ44CS97VP
FmNS5jkqj5dB3YWfghf5T/1r8Nge3XP623C8I8J0jmobTvUQe8ewXwkpc1+F2n/iiKBDTrFoautc
Wx9SvXFdl7ZKENvaz7TzH0JT3xSStoGzfiV1ukGez43NonUe+7KfeFJ9sWJKoDsRpoDCrtKBsbNW
ZYBgFKLh2PdEp4Oa9oa+FeS08p26KeEI1QzNDfauZLXT9Houxwe3qNBwjaOA6Tg9iINwk7eVOB5k
PQbno+R6FTvF2I6/73+xeRBhFQBA+VKgGumKzFmzeFd6eh2P7UUZ2nCPooq8jwYfMn0/PLhDuaZm
dNMxfrM3SbVzumFLVWdHLsizTkniuLswGSg/BkktvFRDYjyg9+NvXaGtCC/5SGFRrFpHiXJhk+cK
PL562CJLbcpONsqHMM+pNQqC/BByAki9ktWJm3kBgt85ETLqTNmTZRHKr13JEwa1h7q4u4SNa9m6
nJ00q6z+jEepPMdKqNg9ZcJtoWfBA0M70rE0o3EFiXV7hCf019ReB/7FLTsLgmmXKnmWyd0l6NTu
SNnnSYBK4Zta5vU2EPrsUxO4L4anPEl5264c5LdW5PVBnlpIRH6q6bxq5+D3WB5i+uhKfwk9ufhU
xm6/02RloH3kjw45iriLFEYCG0loz9aYZE960voHYN75NvHy7kcYh+lTVCuyE3YC9Jyx1lHAENON
0ldIR3Zpso39gjibl8ZR5ujA2tRGT9Afdk5tqa7NgwiSWcQkHF0cPuvBaO1asfUOQqt/KbOidRj4
3Arkh3aX1IqtpWm28uxcuB7oxkLfC3XzlOPPAXipF5UxQvD9xbf+ajJ54w1IvvivZhYdzEi+9C5o
LHlHIviFX3j/WC5EsivTsxuCJrGvgnnvLil60lrkfil16VtvRU9Ve4wESu73zd3kv5O703qf5t7p
iKvzlK/K4b7rxbi/SIjNm5m6CSH1BSHrxLJiZ0LtKDXarDmwFU/drdi+veyvbc/8XE3bxiiNtL+0
xiDZVcFgzihv2njfCD8S13Bky92gUBfZahXtu2BniKYDZFqJ16CPS5v+9rqBjZbJknnqZoXi2BZ9
yfcOG5spVJE8oGWmb6h+g7hYST6WVs0VxY/Vp8EIdZZkG4NVKVU7csBCgd6jq0kHrbTKj/sRNI9T
jQY9TaijZ35kKn6CspjZX/REe279nT6qDAj+rVpQv7ysfMeF7aMJpwLqJF4RO6c/f1fLyAyvpomk
D5egLg6Br9ml+VogOsNgztAJtmSNR62yPqUGvU76zqx1sHw7Mw6V8TMF+J2W8f7+T5rn4sRuHqoU
HWhiUZib7/HQl66WF8F48VyV12nTV7DmAj8OEPn+8Oec8JLMU7B4Lu/569gqQzQzx2S8RK7W2QHJ
/9bNUNG8v6CFpIOriHAE9w1AeYoAsz1utVTwglK6RF5bb+M4qB9yUc3s3FS7fTcI8vNA4x5SaM/b
eYVibJiJNzaw65obrR3bvRS7xjmysnTn+UnxWGextEf4z3D8skldOA0b5dmCyHcl4V3ICymUEFpQ
Pwa1hJtc/+42jwezNUPlMnjJhoqFuvU3jfVbbWw932nQrw1OaNeJDQ1GsIFgMf02TueutPO1YuJC
qLv+KbMUlb64IWgJP0U/6k668zeX8kdoB7ti7Tkvs6brK9SiWatSb6Z9Std/dsIVq4s6SUmVC9ef
nWyLo7QJdz+Vo3tKnejLfcdY8HRs8eIjlEJ1Ox9nGJtM9HQJW6haMQ/3Khnb0lqDL93miiyIZhfw
LNwPcND1R4QitfWrMFEuZfQCf98uHKptjCCS769t3eQON1tHOofwLpcRyMJrS4GiFGatZ8ol/lMX
DqgC7YcQafodNTXhOGZOd9AkO1kjm74NyWiDAxnhAT/VzeeklmEX4KTBqF1KTT8OiKU4mhZZ2w9/
KeIwdD3ctLAozhnPFbkL1D4qzUstteXGiOrYHsryPNZBuFKfXPAJ/I5iBGBhqIjmGHtVbmMZVTHz
EmpCsNGMoN6ojZpsrAxam/uLWtg5Jk5FAPtQvTFONnN1UanqxA8N8yIUqo6UiWzuGG4KPx7OeaAQ
y6GgBEE3t2IIlVLnvWBekkopH1qy0IBbpAn/qJE0eb6/opvNI++FXQxTOMM0CnHtgYbg5XEexNal
ksXsOXK9TNkJstkTqhjOW6USvTUHWIae7iTyOjnFLAcKGH8zc8MQyPVjRPBy23K/G0pnu9q+axJb
icbLUOxU5rT1srC90t3zn7atQFvS+xhamfbHm+wRhIH8Htxn9q4dZSut2t5AACn8UosbRfkeBscP
MurMjEBAfr291LV1PwdrNclFCeWjMgy2rG/D/pfkdQfIRUF8r/bNZ076j00qczIVVoad5ld06KZ+
2SmgHRvwQdpFUMqNBdybjBDu5dAGO8gUWMk4mJYx7+LXTpIyuM2k3DFPjJUoMAul//wWA/pt+Hop
OM/jtSuEUlRX/JYgIRMbg8fsTY6sdiImLu578uKy35mavWTzoWuiJkL4NRT9fSWWdiVJKwdzOgzv
wvU/q0HPCAg9ClAEt+uvOVi53+k9MqlK9Sj75kZHI7cgyFDF4OX+en89i8aAiiJCQH0JFZ5rY5bZ
tEKdY6ys/NdeP9ZquRO8Zi9ED2bOxPR9a7OD+c/SqIIz4zXxuM7nsqmbtHVkYU1I4EeKnDI9xiBU
7xtZ/ETT2D59DpZlzU5/2eVVRHyOzpRDvgMZGS4g9PyV5+ySy7Ecxn7BxxE+Z37g+0Gh8WaPziKo
1zB5pPAKy8XER582K6aWNo0JPGim4PmfZLKvP1FljW4ehkh8qkfJddLv2R/392vJBd7//bMsuNMS
ZH26Ijob0kYclX0KybIZD8ccbewuDnf3rS2vBqQ4dH4AwuZ1dquIybobYlUv6naS0dEPLUj71+jn
5onpm6tNXfT/tTM7Rak4eAKzPeE5js9RVjF0UztG9UcBJ6zkJjsJvYI+/1VFa4Fx0TEmObAJ7sfj
YhbwYYGDf9EnFqXtsep4nBV/+Mnf8bgGllzycmju/tfO2/rfvQ/LVshqzSMQpcmnMvhU+SsxdfE7
TQO9yAZNHbSZg5uRZ7hVgFBvIT3mUbm14qNvCZv7zrDoeu+MzFy79bMooMcTITwNb8HfvhV/kUB7
2o1w7GpxpQL4JtE6D6xvM8r/b0kzR3eTtOuaYYp1wy4VUtvXKmaSHagRqr2eyedhND/F4hc9Hh2v
e2YGx6mon+TWdvTlTeB9T8rnpHmgrmxJKAx+FjO7EY3a7gvt8/1tmdUq//HdacqAiXIuSnO2LUEq
IdijsvcpFGHCd1kXtlr9t9AZtiA8oJLqRR/Lz24MznbG7Co10JuIaFYCCLPyTVhHdjqszBMtfu13
y5odDcM3jT4QsVI3v1Ivpd54EK2vWriJ827FsRZPB/wYPE6pnsBCfR0zFX+gpsv84Lk13J9WdGir
/uf9b7R4Pt5ZmH7Bu/MXur1UmwVSxF2ebfMyCTcKM+ZhDX/3fUOLAYWqFg1koAJoDV4b8pPKDCoZ
AWsr/O4iYx5RvXYbJ1w5HfNewj8+8M7O7MCLWdB5msA1k8THvu2ctD31wcnsin1etlvYOsAH+/JL
06TO0J8sCFiN0Huu8+qQDr3dZ9XKBi96y7vfMzsEZYFGQK2zwf3GoH3SacaXTKjsomj2Xk37/v4u
L35OyFfR7AbCQ1p7vctRWzIe2WYcOSu284Ku02h3+coBmI7RTQCCL4r6JOg87qZrI3QgrG7sx+is
Gd23wleflaDaZQgCZ5umoALAo3IlF5pDot6+KgQx1DLooU8MCdcmx2giyGkx6ZkKPByHNjm6xTfB
aBytOOlZtlHVxqFfmzaObvx5f0+XPJc0jJlU4N/QLcyWm3WM1Alxim3hIoztg5XVaMA2TiquwQTu
W7p5AOmqUAmlyNeTxuKIKsjOLJ87S7vwclnxkzVLs+QS3eoasSMsAd49KRZUJ179KCSNI0Ixs/Lx
lnzy3/1j5vr621lRlAS+EEfnYIztTvhOmaNPf/yHb0RdAxkpSg23NiQkqZOEU1Z3e1X1T171NtIf
j2sIb3npPAOx+D9LyvVqkD4UPFFuOc8D04BBDxGwsaUZIZTJRqr0v71ueIz7cm8lyWVgbi4x0mcj
zmgfjFv4+g7VD8YlX6Kw3XmeNNiSsY+6P/1uPIAnsuxY7R98oR5tyUR8Gnq/le++fJCmVjiQRpq8
cz5PNGripAn4+Wk3vjCviSjcvhx+SqbvIB5ZCdGp0dQnLTFPvlfb9IhX4vOi4xmQFRpT9gLJ9/X2
weOZd4wGcZgSN9pLtOIfWsRmX5VRKp5KIV+bMlh0Pgaf6UEwHWvNaaIlXe9DGi04H1MrG1Vs9F2d
JjVBsVhDSC3m6lNVDZgDYCkgONdra/VBQQEFW5l7aYV8PxpmBigr/0JH+Siaw4vplVvdbXdKUl3u
+/9SovDe9Mwra7/u86GQojNQscwxtNZw+lZeowle3EwTYqhpUA0w7OzjyZBFk+tpBP68mE5yUz+K
ytqTZ8lDqBgAFAGvgWzX9OfvMpLRFclHMpf0Nq0fRiN98KPyEDUw3cAXsFINXdo25n0laoeoLDLa
c20ri5SqMFKBh7wcfTHQgEf6ba2NurRp721Mf/5uPXItpLrfTetB+yjoH+sxBdO2ciUvbtqUWqGo
BtJlPkRoFomcaLFFVKr7Xex9z3OUeNCcCmGJ+7inoZf3f5Zmnwc1iqbRXBNLym+TAVmkAO4bWNyv
dwZmTpYXqsv8FvsViHvKcXYUQBG5lsKs7dcsn2h8I3QZGeK+EB6VmCJR+Ti0O1lMd/9hMUhV6tSn
p/xlZkfrMuZSchZjlc9Zwpj88DKuoboWnfidjVl+4npmNMQ+TpwKL20VOASDlW++uFs06PjuDILw
9rx24baq49JMovhcRNm2rBCkU56LqN56+torYc6FNiV6vHUAmVAFZcZn/l6HA9ErUojVz1oVdKha
k9AJQtRtJK21JLuRvejUeq7o+HEpQCFRf1MG97GJw/KktRFdQlGAnI5ma2kK+scd8+qnzRzTEPqe
5havfLEtna4/1rFud6sETwvuP3H5IgxF1U8k/l3vNUSdSdM3QngWJW/jZeoh9F5olBeKZ2fuK+xL
en8UDAhKvdwJdOoLp7ATmZgeV7750u+YMOyAjhlnI1W4/h2BIbWikVFlMEphVwtbK5IdJXv58PFg
huNfI7Mbc0g9Uw1bjAyUtgJl2CIEateGeLhvZsF/GfGBngHQDtfyfNI+9vuA/nNCmA+NTZMKtt+D
O8q2SrK2a0uWUFVU9KkhOolgXO+am2hVqQtY4ndsC8Hf+E2+k4yT1q1lcpO3zR5hjMvDy84ULi3R
eWTxaC/XQs17mop4sJFr9WikbQbAsPqTYlgGRiX3tve3cckl3puchQEr15lolKhGDBmIaXf4HDM7
7YXS5r6ZxT1kSmkaZgScMk+jolLy0lEa+FodRLFtO5HwtQe/+aRp8Rrad3FJ9HXpjoPHpDox+15D
ZxZeSHxWh5f6EGtf13paC8F5QmbAQQ5lLO+0mQEpbeNGq734HPt6aqeAfpzeKtfexwvLuLIyC01i
nBcirMoxOdOub3o7ImzW/QcRylNshiqD1Ezm7QAr4GwtWlEWkjSG8dmVKCuOn6FGMutiJZOdbsSZ
X18ZmS1Fjv0gMb2EuwbKp+3YRV/ErtQ2fgiteqBmMZNIjFsgAbfyglzcQqgJpoEA2A7VWQYd+k0z
thZVdlHqg41YVNus7rqN0Xz8AcT6/rUzixCxYHmB3rKJaR4erPTVNzrbynrHaFeC3kKAwBAKPIQ+
1BPmk0hdWahjUJbxGVgWMtw1QUJ9kmNEsAQJGF/kP9w/tosbCEHgNA9EpWQ+qKJYiNgbZRqf60Te
8TDeCM3vKjZW3GOpvgf4f8ILgcEkY59lVHHuj3Jcsayu9wjikoesb7w1IvHRlyJ7aNynzvyrC41v
Xu069Xj09XYXhbEdfbWkrVDlL2a6tvKFgHX1k2ZxUbN8zaV+Ep/7ctvyJIrSw3SPtc0Hh8v+OYD/
rn3OVSNlrTkMbRWfW/eld9WDVHWUuzIn7XdJs8oGPF2+NycR8iUwchNryvy4+3JVs7V5fM4GiHGa
JA4fik7ymcdFx1dIkvTZzM3mc6p47RZFxnDDyNYPtVPD56JNrW//wbtQqtBBjDGrO6cpQTMizsIR
75I1+asgFlxAhrhJI2/l8nlLMOerZnh1AlgD0gLqcH0jmKNcj5bAHrtj3NkUwxoCj8bAoJo/l7K7
E8Nq76rNvlUVxxX3avQ7oQkcfYni595fcfalI/Xut8w54pQRhqtexrHCilcdsAS/z7ZZ8nx/a5cC
xXsrs0xPowONlhXfWYz+EDJbVe0WzSTtz7Wu+ZyC58193xuaZXtZnzDaqhU0Mu2mdOB2/JVXzsBQ
G2inL1AiNO7mt7sS1pfO5nubs7CuKhW4IJNwIebKNqELkISVw0jU/4fM1dJ5Ae4wgQIIu4zZXHtO
HeqWJ8Aqem6LZ6Pa0DMlIMH4KIUPEE34whfB2EYSRCVf7n+/pboTD4Z/Dc/2NVc6Lm0wQueod3dC
e+ya7QhAu98hHT41BJEetdsiXjkpi875zupsZ/OmjD3fbAgPSIUyo2G7LmqKa++hRSuM78IBwCAm
40PXm+pVyQAgGp+Jx2zjMZtkdS/Cmt7g4gmg0Q3GCR4uADjXRtqqhFc34sw30ndfKfcRL52JTlew
+3htim0+QPB2ClDbAMWI9irTgLOvxZAbg9xqmpwRgdjWMlTaen/wxl2tf7HEB7drt16x1Yrv4Zo2
6tJW6kA0J3ZpbM+RmgH5u2cEVXJ2c4jUab11ph2vGVnaysmCAWhgApRMf/6u2qWVUqJXhpWcS0P/
u+nEr1Xe7vpE/pqD3+qDtZT0Jlt8g5VPGoD0o0BQzlLSoecpLYRef0K9iJalIEo7n/y3kk6eou69
ql9x+iV7LI1LBvIhSm2z7M1M6jjsu747yY2V/UyNoHQoLXobaE/CXZtqP2hfmYcsrNbAlLduw0qh
+eVBxKw8xPSzlYqF7val2HWnutFDaI/86HMfoc+kjtYhjaJPolL83dSifFbSsD37uqY/WEoq2/dj
zc3n5VcQ2+DQmY7LDWS7S6uhqQW/PyWNQj32O1KPdmwVeys/wWG2Up29id28nwE+Tdx8oG+RDrn2
pbLVotyLDD5u/6S04TZStUcAMYcg1deg6AumJvjohMHl0XlTp4tTz49QyuxP9Tf12D0KjuEEL95L
9KhewifhWL5kf1V/rc3zLBulYkuNhQrxzfUujH1SGmZ/GsD7DV3mWGa0lYXITvw1hMqSKZwGjkNa
73y+6c/fHcuBqc4mS+rh1EctUNJjXKMnJj2m0et9/5g+yVX2RHhDhpZhTwCyE+zv2o6RZLo0hM1w
ksM/vOJbuFbnXjoGDG4DvyR0osw6j54WrbVEiczhlJXBTjBeQ2C34NecMEvPZpxu/JQsPzecUf7W
6eb+46v7R3LUosLDo/56dQpCAHEWWP2Jx77s1F4CHDQu1kjAFr4VBLEUACl2UpOYp7p1LwVlVANO
qCBx02vxuQzExwxeYrukdHV/RQvxDHg2dTFcA2z7nNtblsd0hIWG7dRzmGlbnYHgvCs3aSYnfwVG
IJ4zPseBJErc3rd8cxsZ4lQU52EBfM4CI3S9l/5oBMOQwDSWx9CKS/XkjoW+8theNGLQRRJBhaKj
M7uNREXIpFj2h5MYIWhZaA5GZPmjKea0EjTmeG3zIoXa93olg1SLStQEw6mJf0VRbUs8TlAwMVc2
bCH0UhSj68b0IcFwXknKGLIrm0IcTrH+0xB2Gl2xOD4ytOWY7RqMZHLk2THmaE3PrDdulnnXVFOE
2g3qYDzRWECUwfvajslxUH6HouzIsiOVL43eP3/cIZiSAh1ECCZhnW1j36VCAaKFEKyHtqs+p2a8
oVay4vBLu0i4hSydJpmGUvL1x7LAHPlZYAynHIBMJGzzSvkVD/lTkxunLk5XvtlCOJzaiig2MDVA
2JqFw0xUSyhGx/GUBk35y0ziCasfj+bn+1u3FDEQRlAn4IPCV5slyVUf61moasMpQIdwkzOJ/1xC
0v2pjYj2mVTLK8RZS1HD5Erm/xTvaRFcb6JSq53lGsp4ktLkIOYnxRd+tnCkG9GuKsZdpa3RzCz4
I7nAVJUTgREyL3htEN53y4hUXzyNWr31pXGbRkColFc4ixMEuGBiS9bExBb2FJMIHjB7AYv/fO6z
bsJKSEJM+oW/q5E8Eno7LX4pa6I7Cw7JKBOjxKLICBVzfNdLG0aDIpbeiCe3knLbHUL1e5YhxJzr
PsyWsRojU+Cu0awsfMCpDQJsWYUSDM+cGdW1oErh/z0F/TP03Ts3PkWSxnyJxrPRt5O1Cf+lzXxv
b+YwOW9waP1xGC1g6G10t/U+XLvKljbyvQ15tqYhNqHSVsdTqz0Y8XNXd1tL3uvxY15/cIR0Osig
IKb+DsjsW3LqlEnPNBuS4QSOai9UoIqTdltCYfzhY80Timg4wd6wNtu1ukfnbVDz4TT0EsOIbvnc
i9uwaU91vtbbXPhAb+IR0JwRrMAFXW9eEsFyliYpd1juRHX0IqiJaGuVvDE1byWrn/6q2d1yZWp2
ljNjkBUkILnHtM9SJNncLO64EhAXfAG8Hm046KQngOLMhsbzTazDHqmqJrNRxlB/Ni14CAOen839
b7QQ4QntNAwIFHAaz6krElbgaxGh180VWwBhKo+/7lu4Le/gbSRnTOxxaU34x+tvI9S+DNuTxGK8
/DkLLq53MOuvufhQdsG2LXw7MI6R+PW+1aWvxFAUsQ+/I+DO7kl8ckwSeLhPgYYSphCMB0WJAtvz
muf/YEilTcH3gu5xztEcQpvhdQarwx08t9iEJS95K9zet7K8ibAZvD1esTPLLky9Kwdd4DvlWbgZ
hN+R+6PbBZ9Sp3lohadhDSWzEGBpuZDf4hnTrTwzV3sU5AwhHk8gHDaeCFg1sYXI2IfysRyGo68I
KwtcOMAY5NVgisxcgc65dhJXzEZ4mfPxpPYaYNwsewl8ABMuGIsdzAk/V7ZzKu7NDrEFwo2hRBJR
vt7MnCV7vsHk/HhC4qg7KkYX2T1dQ8eIuu6QMzJlD2pY2EHpm6co6JWDIgbpJ92I9RIKbKs+RejI
OPd/1MJRpPVOEgTsGW3O+VSWLI3CINc1yVaDwohUWhA1FHm5kkAuHAys4EEMrk+N49lppHycel7R
jKfuKD4Pf6/JzyxkOhCsUIQE/AaSa16kq0XTUxFLIbVyjX3pMlf02Yx/xkb00LmxyJxHHT0ofbZy
2hfiJdT7ZCAQXPCamffuhIZQohsDW6f3tluhNTx8TlKugmrcNONf97/T0hv+vbV5G6srG1lN0hZf
PRrfitcesdaduRm+mY2TPchr1hZ3lJoO/xJkiKSzk9EX+HDFjpZGfcpl8cAE4aFw9a9D8zOOP2nu
C1NNj0j9GuOmyE+FuJW78FwkJH2ek2ifE9EXD4ESrfjR0oGlf2lMnEeQUMz1RBHSGJmoxY8U5bMq
P4bQt6jjU5isLX9a3vVJhcmJgQvup0nxas6U7pmlAgCWSKR3L6r1xaBnX8SPWflbk+rXMFAd00LE
4yi4H39DYph2HdThEAYxKHm972h2NAi6FXxlVCbQbvRIb83W0bVf5Xdfs334x+771e2HBsRBAsMt
OWnwzSdMBlHv46goSTLF9IkYSQMWFuokPzcy4xbdQ5hL3SbWhpWwcxsQJrMTgmRKBG6IETtr7FKj
JhTq8R+Csq+tL2OwEm5vb5MJnvJGJMKb9WZ0smxgAJN9TGTpFj7qzdAptmq9WpB8i222cz+M82We
fmq1MnRIkQumlOtP1xhxJWgq4UCExeyQqXR+ecH436U8WCnQ3Lbz30wh2kwxeWIvmWVq9TCqPVfJ
eMp/pkW6T4Rm08CUWta9XRf+pmt5UnopA1b+qa+eurp4Tsazrk5CtF5Lu79z1HhNUGHJkXBYk/MC
CI9/rpcfUUyS/IS7VEr+ZObEHnYNPVF0rLxzTaHxw/kw71qOKCj0CVszL5mOXmHqoS6OJzd76oTf
DCg2a02025vx2sRsQbRfSjdSJTa5+6Md/1I+/h5iGIipHFqQTPpBkXC9YXWi62kxvZVBoO/gAOTo
+c0rvK8rKOelc0Cnk6BJyZIReXlmp2EkO/IC3uSgm/V9A87kIS+f+r2nP9+PJbcXIit6Z2nKf97V
y0eIBDWlwJLsI/0qNTsL3ldmj06DhzKytRJC1tY1fb931lSqh9LQYi0Ujr9klMkURxu2ubC/v6il
SAXAjGll6hoyLcBrM+WgJVptTm6Qhhs3zjc57b9+WGUjnj7D/MoBNUCPiEt3aqhe2+lzrSSHobog
EDL0wO6Uxg79IbV7+CY7/+/UKr9Iff6pi7w9NH5VYK3cBHNRJx7ofL53v2Dm8Jzd1CWd4Sqow53g
V+cpalqedRyiHa8YtD9f4yDfBe4GTZ+odnpxDXK6uNeKZLHPQK8QgrzeA7ep1K6t2QMxfzLj2M60
s1B/dKJ+WqUK0HOq1XLHTnHsndtoQhvndUvFQ+9+pONnZp5WC+hLkYPvCJoBf6HrMjsHnZjWNfcE
WcqmPZQv9/3xNgXi97/7y2dun6hy5Y0mf3ktHKPsc+4/jpAvtdv7VhaPMpA0SmzkQDf6UrJHuzIP
XHLb8gDnriacuswOS6fpdvcNLV0bvF/55tO8LpDc688hDoYr1TmG6Os8Cj6axm70i9n+V0U+uG77
FRk4wzaylVrskqNNBEVwOJDTEHyvrYZC3EadGImnPKqcEDVD+VMKPv4/LO2dkdmX0sQQHI0Wiqe+
tV5zr9lmfbuDmsDJId+E9nBbGsYuyda0qZbiIu844IskkXA7zOI9jGwU67uCeF9+1Y2LjiKVoiJF
/ylElmwo/7i/yKWdZGyL9gqtvYmV7Hon5TgfcFasWXX/rRK8k9BX50QIH+6bWfL692Zmi0otqNoL
PxdPQbrVWicJT+H/kHZlu3Hj2vaLBGiW+CqpZk+y49jJi+AkjmZRIzV8/V30Oae7ihaKSG4jaKAR
dG2R3Nzc41oV8tlfr0tZU0Y0CnxMUeCtFG1wTHIDFedWPcX7ApTpjWfPWwYs1aDaxYnE3K5uHA9X
ARKJvnexJjsD3qkZdTxflo7ccRJvtOyF4Hm5vqLVfSM2PHy0HfAxlMvjIUPVdBiNUE9uCsYwzpd6
76DSBnzQ63LWVgO4GoDwIF0EIG3h9WojI87ajsGZgZEwkwq8pImnZT+uS1lbzbkUQdnayiibIRnV
0xgO3bvmvCrzTkrWtSqEh73IHgIaS6wkp2jfZAVV1RN4X2eQ0ah+NOzSQbJhawYWCoa6DGb2UATl
G3r2DCk4/XqeDRWTo3cV1mAOnT/FPmHzRl6ZXHmQgLiD9iL8G0xLYrG1mnQkuCaFnZYFLnM/5ZmX
gRTj6frpfMbYQE0G7Jj82YAmAG/uck34drXN5oidmvLUOK9jtY0o8I9vXP2bon1tmyDKjvO7+QCg
7rI6pYD6KOYb9ylVjskerK9m7kW++cMYgk5GUbqSybz8NGG7AV3fkQlTpCf6xg5F8Ljs5u039cb6
dn0L1nyoiy3gynV2rFlOqshNIKcHUsFyO8aZZ9DAIZvKOCSdR76NeWga++RZak8+HBfBgbwQLVz1
HEdvjAyiW3pI1YMR7awKqWdP1wAWui+zFzP1tVclcbw52kaln36hykO9BVRNqwAp7XGxkW2Nb/L9
Ym508t7ru9a+aZfbGP8z9fRt8pw91rEHvux9pxwrF8PbixfJcDk/Eg7XliGERa4zstZghJ06zL2n
xzZ7diPN08fnXrO9HJUWx/Ey5JuGZLuMfjK/09uupNtYeUyzXY4O8owe3OnVqpODebLiV615qKrA
MkHzVJuYiAsKYGJbg1e5z5nyuwPVbwpUiUzy9n9UIK8tgz81Z4pgJ5NDmikeT2b1gOLgVAeLYXt2
vOfgM4sHQufn5CfA5A9OFCywl+Dozu8t6ts4heZUoEcm2afOneLn8cvsBowcepYE4LWhYNe2T/19
Gk6H+KhvTCC8kWGDTQMl9LE9auUT3YLta/L1+d4MXRKW2XOu3E3qrvbGp+lro3lpfs/u7Nyjujdh
7A/NrtE9KQOg3RAZmutK3hI3D51NgBsE1CUGvS83op5dpZuQcjgBMQstf3PZbey2WQ5lQ2PfnSr9
lFEQoseGfQ8Wp/FL2Q2ZP02zbND8A/bl8kR0UKBhqhRVQT7eIdwPrWDNwMZ0PAFje4seTF+z2BeG
fDcyq/7S9if3vXFMr0UjBW20TUHsjaEeyPw9B+lpNhqbyfJm5Fh6jzPCFGO+AcbYnid7iyT3GtVr
BsXvd4Pd7l2e2cecrFue+s7eq7bEfZWuRdhUHRjaTU0S9DUqxznxnVdrr+Ba0HvjFOebKXbRg7uZ
pj0ZgrQE1FaCbDFKkyBG0u6ze8PxTGWfblIGikQ/AkI0/UW3yREJRscI6eDhufCsP/bgsP3oPoOz
g2ILHqNLPUhqykbDLsfTd/PwYDz8sd29/HVhQ1IjQVBZ4NejfsFZtNtS3/Uu+tapz6sZinZH2LLp
5/LbYNx0dYygKZHlbj8G3z9pGKZrHEwXQtXE98/N2oxTe4zoKJnvFVV5AB6YR8fkgebWsUoXr9Zb
NC/DjFEUDGY9UBs/iood1cnj4C5PCZt/In93m7Ru5RWsu2VNtEfV5jGKSxyqn2pGEGN2UdmSSdtX
y7jpja3hnpzhcazQDu3YfqzIDBmO5dOa0AmGsUlOxiI2kYCXjJWFW42nNivRA5kFtGQodmwi1Dyu
n+FHYHJNlKAhdauZIO1qR/gO9mMbVxjaRc8KtUOggjwbVhoUlYK+bycAV9otG4tXltdB9dgn70XX
e0Cb2TNX9QbjbWyPIED3dWva6eVe8pWffSloGu8wgJODwqglODlRzFwKhrPxFBeps50Vtq0qjaNh
23YApuHshirRHXrGYfNzczMoVhP0JssCpZsJwPtBZLt0iomLNwwgA+yqrQkYipsE1C+welW1SRvX
g5UskWdZbISMvb3tdLN/vL6Mj8awT5sNXxrd9DDPwIy4vI4YfAAiB+nGEwXoo6MD9HEATqhCrYMJ
cOsOBIzubprfTAU0nLcNybYu8Spt3LrafKjhyYz5m94swfWv4kKFj0J3DYp4KIJgplDEPef4sXxr
x9PoRo8V2fU01ICSP3TlHm2pDTslS7+9LnLlOCESc6C8NAmXVb/ch6nBvDHJVYjkrNbZEfCRf7Mo
g5snNLQh+WRcSqh70LL3BbrfKzgASbLr9TtHL/yO7QrUnIcjnSV92fyefNrFM4GChmJEsrIohcBx
2hip52KEwNrN1obJbuzK2w7wZeSUOUwDqnJiL3ZLlGksJmye5uwzmu3hY91ad7F61/1sv7Ii2saa
xEhwO/55bf9KFCJAML1H5RJDYprtO5/+RL/5YZC1O64KgcuCBluwOGCS6/LEhtjMXZtq48mtI6+c
v5NI2ablo5Gww1B+B53CdRVc1fozcYKCVGa51DTBmorDeAvqTve+OyiZVx07iWJ8jmxxXGeCBMWY
dXNu8hmCWPas0xLe6C9HuQFIl+ROrURbl4KEaGvoCrt0XNhI47XcDe/Rt9I3fpuY7/Q6SXFjXQXP
1iQEXIW+9Jghh6jsoX0wVFBpD9sysLftEQ+II7nKsg0UXqgFedfamSBs9stHjPGP90CRuK4MKxHk
5d4JnkxmoLbgtHzv7pMH1nv9D/YyBMlR3Q4HNLQNLxJ5/MZ8ulFnGyg8BJx3saPwJU79FsMBzXO5
M3bqTeIpBwsdxTKoh895oovViXW7qpkINZ15RI1hz4a7boIuypoE1t62cz0XmxdSNvQkVXF/h8Jr
Ur/cV4lXLcFy0isfepF4yUnZuVvVCxy2Sb5LbtnqEqFzqKRw0gJxOkCZ0qpSIphfTCMcC3BNdZMG
MnCJKq7ryZkYQRdJVpapouAyx6fFCOh7DwZJZBrYlo1bkoBIuoHlTzbAt/IlLpBsgYKGOooOahv+
ZJr5xs12ibVzl1l2DVavGjLKqIYBaApD0Jc2uAYXdtYzHeFCdTB32Y1xAtWa7Wf3be/Z4JQ5FBuV
eUpothKHd92i8JkxMCbAuRZnxnqgq+TAD4GKIhvC9GU/vBKLbpzq5OYjUF8xdVR/A2aaP5qR5FA/
es7Fy8gBbDDhyKdLxBi1WPquBoENnrcmCc1i19kvTsF2ZnWzqPeWAdDZ+EdremYGNCz9VkvTwIxP
Q7cb2y8z/zjyTSXb2Nz/OUgsuKuAUYDCC+aH0A8kWIkopQwQsQUGT9LHevytLN/n8avEEq3p1b8y
PjWJZXqa9Oi7mU7ZjWXvga23LU7Jne1Ne8BNhfaTNx4MydO7KpI7m0D/UpEeFV5EVamcuNawrHl6
6/S7ie5MJ7y+rDVngvPC/U8E/4SzRJBjML0ZMIF1ip5Nf9n3HrmbjonMFVvzIc6lCM+gBVApBB/5
BJP35JDcszNltxRoeLF3rXro+r0UDEwkokG5GCqB3DWUASMhgDi5XJhej2UFVInpBLCMDd3HG5QX
nLvm1joSv92z43R0HtIfy9bexfcyfpE163AuW7AOTlm51rJUmCnbMVRPMJ13tJ+vn9vnwXu+PlT9
eQeRDmAdQUaJBJBmdpDRBui33ruHdNfv853j1zvzUdmWW1dSEuDKJl7+c4GCH1iquTmBR3M6jf7k
yZCPVnfsbDWCpndGOTpZX2LHyhEj7s29Nv0Ah/QdTlBypz66j66tQ9B4UEXN0cSwDuVp2zzWX7pN
/AaMpQPz3MOyT49NkB/tQ3OYdsVef83unG/R3XzqHiSu4erdRlsNYFUAb4ppPUE/s8js9RwrtoDu
fVcolqfVleyZ4mfyaa0GODbAOYDuJ7F87aIfsTb4mZFt+tw/mUd3A8DpfXrT3nWHgW0lOskf9Wvi
hKfXyOyc0qrGlOPvbk+eetw8Y5tutFO9Hx/G1+SueHtC/lfy4K/qztkiBeOfV0uR2oQrJuD6xw3a
Jf2y+ZIPkiSeRMxHVHFmKUt1qgZqQwxz90r7xJb7xbybZZn5tTQT2jL+ObKP9/9MDIDeMd/jUIhp
9mUZuLv6YDeeVwVg2wi0Y/dkemDMyh+sTeMbITtqR/f/t5+ibzPHFNBqQ4P9tF/VaZckmpeDor4w
Je7E6g34gHDFAAQaTviGn60U06IqAQX1dGqWHZpIUccG0eN1jVy1WWciBC+0dADAGyHBf5pIhu7U
Ow1beV3Cx2581nkORPufVQg6T9OaZbOLVZTh2HjVN0v3iuq2Yo/omnu3VUyNomNeIvSDAOmaUEHl
bQccYEWPdSF7HnvGj+VmfnN37R4oeFvnVv0Jhxfc1/uj8Q3hhFJ7MogGyarRZX55dmY/TDnpWnzA
fN959rHz7V9m7XUjkjkeJt/fBhm653VtQUbsUiIo4pia1thnQEK4yi5NN10veeHWzRdUEZSGuGRE
OMoyVmyztWC+XEx02F/L+Kl5ANawJ63hrzrxuMX/SBLOTwX5aRd1uGL51/EINNytfqj30b72gVPy
V0YZzpeD+VgOYiw8NFG3JKo9DDAoenBvMJBCe8breLe8gDbOvnGO4y978KOfNECkW8WycGX1BTqT
LlzyOEoqU3GgqVnpg8SF/gYhpXuI33PdQ5bRfWp+dZW0mLMaqACs5581C/c+bWu9YWj5QZ86Kpsk
vlGNwOgO2f1kqL5btJ47hxU5xMVLYv8gSeKRfBuNh7T/mcfVS1w9ZxO762djP8uGiFY94bMvE3Ss
AfgWNWt+Gu2LqSvASdosjqf/rNIwLvz87yLV860QVI2mwOReNAZVizZGE2h4lRv/gDI8nktUerxq
f1OXQfqFHP7GMP67UjGXokVmtiwRVpo1h+KhnWOM0r3Y7TZmX1rtV1N8ZxpcLjfspb0G677xmWjB
VgwKwaBUhuNXw+jWDjsfaO5+vRkD12uC6dh6usRyrL4zZwIFZ7wnlppGozqdYpdqQaOAPa6OFEOS
uln1QM6kCB54qmvFrGcjlpXtW93TEFuQ/GhKI12+PZ9elzM5gjNuzTTP44GbWiBHHHT2rVTvB830
ssgzapuX5alyDxpxyavGVf+aWMFQwecx1bnA8oCblPvkLtq6+7n3mpfrirn2kGAmGwQsKKrYGCy5
fEjKqE2yol+mE51T3552rIbXKIOBWRWCcRUM7wHhCpIuhUyKRqusMxC560cCDvOmD3VLNhwjEyJY
uYQCTsWKdIS4xtd4cD3VPvTV4/XdWtNs8H3/sxDBXmW1yeJOhww3eoqyHwqI3q4LWDOI5wKE4xjb
EXMSGgSgv8qd/QHcO/XGbg4YFJkohtUkD9LqepC7woAjiuAYWrw8mKzutEGjEFcfFF8GDbF6IGc/
LhzIlFhZTgf8eL5HSfBVkUQgHxPb4g3hw0L/+3jhMHg2cpoa/L5+W3rhdD+BnshrwuxNC+Mvvf8b
/7G9fjqrpvRcpHg8ruuOvaMhgkyfgQOExrzo2DuNP5RW4HZAiOreAXdWzU9106JFUAW6ajt4c/xN
8h1864SlYwyFLxxJPoJZ78tza6PY7DPHxIUq0tLxmWXUb66bJscMBPbxxiwse/bSUUVTmVao5VOU
1CbQKzJNmw5565A9w5xyEShmo+aAZSvdo2VV001vkSFGm1gt6+Nf+14+U4rTgq35NAMFKu5C6Ueu
1h3GhKuhVH7Spil2ekxmv4qs5OQshmwYZFUotzZglcKQk1jwnPRJTYH4joiKPevjG+kOTW0i7vlV
m0/Xz2NF0/kcOUIrQKah7YL//VnsxsDNAkJgSMonwwzMJrH3md5SH4EBkWj9yqKA3QXUdADeIvYV
Tz42amUwVXTV0sZXmxzznMsNSLki5Xa2yy/Xl7XyBKHZFc0knNscYwyCts+kNaPOjNB4z9QXZF7R
akXu+EieQe/UbAkApBFel7jypmPEClSAHHXCICIwNkOlCOPtmopJBhJvyyUngQtyu8MACLgO/Ca7
vxDHNxIJZYzNirF9UrkVHSt0DxNAZhookii9uctV9z12WtnztHJwmEvisywGRtg/oa6mbglOtbHQ
TiaNAB7c+sm0+Dkm2W1z+dL2spLT2tlpANJDwwhGhTCnf6mSTZ04do+GdmApLdt03vddS4I0UzZu
7Bw7p3ptbO39z3eTA7xgJ9FXDoDQS5HMiVU1Kl31lP82SuN32Tegm/gJpvrffyEHR4amEw2z8GKu
t09bB4y2g3YqQU+Qz28YVO81r+sayeO4cqthOhD5AhhY492Ql+vR9Maq8p4BaJEmrw6pt+NiBYA/
lSjhWgEe08MYrwVmg4GoVDgq2uWdjYYk7aQr9RJaVtkHJaKwrTZp08YlzNnMU9+9uyRTAJPL4gOz
XBnq44p2copgDoYFfqlP4AqDnk9xilrhyUV7ap+zbeHWWzeOb3uib5L81/UTXIv4L8QJlkUzE2qC
vkI7OZnq1yhK1k4TmNMPmFBS5DsbD5Btxv5U2dsERKR/7mRBOnD+0eKI3kZTCIimWYuaCnisJ6pR
z4nw5C3RbiQu2qVv63pXqOavQqklQ7ArFxLvNbBu+NwNCHkEoa5pdB12H1pbJV/AqFu9VMw4KOoX
ahVbw64lXadrB2qhrxEAFhBoifff1aokIgwNuwB2CqoMzeVRfZM2+bbsYhCqWpEkgb+2PDiumPLl
JEOqiGKr54uuUrvUT3HiLyoqoWgHjJtbFgM5ur3J0MByXYVW1wcaFYyFAYgdVdjLy9nP82BT1JxP
dBk8DnxMbqwi3Zfoyi51GTjXyrOEiZx/hInJbnsZJ7dxOv00MMz+MK3BQBOC2jJNk4eeyfgUBbvj
AtAH89dIe2O6lE+NC5qyGH0B6NXKCFuz95Ps3kF2aJy+Xt8/4bw+hADVBC8R5gX5gV3uHyq3hhOZ
rRG645tDwmXsvDi9yaMDQKUYVYPr0oTT+q80OBEwMAAm+piRP3OQ1K5tmKNPRpgvqeKNWbrRh6Lb
mKkT1CigLz2TpCCEE/uPQMxP4w+oFNHOfrk8Mk0tqJI1I0RbXTaELRr1q+IYA0rw+sKEAOq/cmA5
kbzk4TPf5rOFGWC4KyjMethmxuDz0pZnxNqwuy5lfTX/ShGUvU5HK0uZboQJqqdWt+NgklPceOB+
vi5oTfUwo4nYAvxE1qdtK7qyyTJiGKGpqH6J5vKUWh6wM65LWV/Ov1L0y02L0ceJRw7LMS1rO+Z3
GCHxbK31pLO9suUISq4kGLqkJgRB+zC08Zg0X11HYmjXNAAIn/ymAt8Ai7pczDIvqdUbuEgdWoiR
103ZfW4WMqy+teuKpxkJaxTsMPMo6DMlw8i758xwIE9ufG+plD0SgPPXOnuKFQM4RPo0Ha4f09ql
xRQ9/Cyk//GCCCszmnrImEqMsGrbjdu+R8rjgmIGJscCUBBtrwtb04lzYfxjzi6SG01dkdUKdEK/
rdNvZn1IWj+yJGAca0tyQe3noB0cxlWkFFIYwJNsmpohAHC+WtNmwUSJfgPgj32vy/Cq1mTx2TqE
6I4FL1I4MqNoUpBcjWaYfEnZdxsvYGz8Knu2yWrJ3q2oIFSPA3ajqI1gl1+Ds73TzXg23Smzwzha
2gOafDFdUoAJ/PoJrayHWzlEX2gtgqkTbm3bulo7AKw6jKtBB86NFTKt9VEDBngacmFWGr9eF7ii
EhiJBhkuACoxjSQOI1mLmdt5VjphjdsXKKD/853GOmHmHDNhswzOYFUaKs2oCgGFThefqD4fO0o7
SJt7Kyl95PlA+zRZxTT4k764PwBgmRiS12PlVmPOE1AVeBR5C6Jg14chNWZzwSulNLcGIDEWDPVV
h6xy72iE5rm4lSjKij0EPxPg2hGJYlpWHDBuSkxHlZ1lhBFwgmz6ViaTv0yypOLqTp5JEd7EyuiX
pqGwG2jHMxjaKeFgjxSltr94rS6WI2xfpk65lQE6ItTMBY3EGn2zR6QAnaiRDsatKb+Do0IWCTYe
pbTLK9YYY0KHLAZmbz/tzCVU5vShiRnGBAowDNwRAwN81GvAi9O67DRb98YYKLGfJPulBNpf0xgS
/5ev7SwDyB0P3QFpBHCZ0OIH7OfLD6r0slWjOjLChSBGi37Phe6nd4CMWaKw7krwuozx/s/vIwIK
RBVI4WEKRTjXqaF6bpe1FRaAv3FAJMnyp3J+T1CyvC5oRU0xug8OHDghGFgQh7q7anbUHnwV4azc
uegaBQakLYnGVnT0QoRgMrNlrlGQ6O0wWZZ051b2IVdzhpnnwvJgbahkRSsWGmw7LiDaHAsZQhGb
MWZjkukuIJ91msYnMtelZ1QRlVjotX37QJbmHU6cMOJSJ9wZvF49y60w7jN480AOaFNgCMvC55W7
YKAGAqXDfYC5FMR0Npz4GUwQYWJuMgfDl+jYXkCrM5jPKmihr+vCip5DGPxrRM3wfESlA4jeAITg
1goRze5o3PsjQNzbH9X83BXJVgW1Tv71LyQCGgENAgAnRO/D5S6C+T1mJoXEOdafjSTJj0NpPHdt
76A5HAzSTpEmBzYrSrAA6TW4LnzlRTBArgw4A7yztqkKelnNeRylGbVC29xa0ZsRKL467MfhmMlm
qdZuAIbGkJPHUYLyXVhmAzcpUpUet1kxvFL/Pg2JV0Sdn5Pw+pJW1QUtTZgTQwAIwMfL/bTJOCHF
GVkhBqs2vfreG29O+9gDnGaU1WrXRMFmoApjGA4IDASjSDoAa8FE2SF6tG6X2Jt8m0gOSMzWccPL
yVv/kSGcUO86WaHllR26bN5mY/Mc24AKaN9pVfp1n4BgfNp1cfSQpTKTv3ZiqKAiBc5TugijLzdy
qKYxpmSxw9IGJ8liOIE+Rr7Vk3tXS39fPzSx0vWxzHNhgnr0cdouVTbboa1HNN2hkqKqGxAw1zcO
08hPbRltQEam9gPJ2ZFhKOpW6Yb8+8wUd5toLpIyEXQ89rtcJy/Xv211H0wLOJ4E/4Z7fbkPWTJq
yMcUdhg19Ofcf9djAATE5fcyknL18p8SXlkkYABzC5Q8DoYt6G4WNc1/ngkQxHlAz1S0IKqcfd8r
/qJ5SdV4A+3e+6nc6trb9VWuPRmgMUWGG1UlQBUKqzTTarYB6mSHmF3fFaPkqVjbw/NfF5x5K7IU
zS7w68CcAG5K7hfLrni+vgJ+E8TNQ75T1XATASNrC9F37y7d7AJFN3TpXYwB7kk//k30ja3BZUd4
Cmv5aQbDKvqiUqkTRuWJYi3ga7++iLWNAloSwMc4kike1UtlS+cpdrSmccI24VhGc7wHwYYUYGZt
q/DSuNBnC6OMDv/7swhutiOad/NkI1G1SzDY9SRlGVu1W+ciBFWeQWTgTgwiVCXeOS66kEi6iVxg
VmQbvYn9dlIPaTv6wBD983QPYJp4GAziMVwiwV8YiwiJC263aLRpMxJoneOBzFcfmMQ2rz2eZ4LE
NC0pmJKzQYfNwsxzxYAZcaNoSMgpraeWmkcMSZJx9dSAf43UMMwDGEsuT20w2tnVamKHdW156N7d
xm6E5mAZ6rNEjFjH1vrFGLMFYpLWce/LThv3IOj6CZ5uia+1ZnKA+ogmfIRVgNQSTI4C7sIGyWcn
7J3YK/vMH1sZts/adcL4MfqDkYEBlYxgd+YFE5PtEsMmKLWvjx1YjMJSz7xeyvuzIgnqhisLcHcc
jti+OtdTglqdYoeO+nWEv720J0DTgF9T4tqv+BwXcgQliPppGcoMKyoAD+M+YozPG5wycPRwdgZJ
vmBFE/6VhTZjwQMg4xCNFVc4tTc8HaNWbua75v6PLR4H/UC0gjwBKoHCgpY5YUTN8DTAUJgBNaoa
0JZL62vt3Hmt7sh6xle0DrhqgIUFIi9cGzGFTnrNjVwdiZem/4keLr/Snq4vaHXXzgQIC8piAGlF
JgSk2re8uOsMDJjGh+syVrWNoOqNdBX8drGtOC/7uKvnygmt/qBZv9GUkdZhh/aF62L4pwpPKvbq
XzGCETeZoSntgKUUdhptrBZ4hMDbYF5FtdTvuvltoIN1aGxKnpKilpg7sWrLfUITUTMYXNARglkr
Qf3Af5xEmONyQwvtEjqb9xUDovczIk4PQHz7JHnSy7fBemTmILlkYof9J9GCadIbpVlSB6INyNSM
/ti2y05L8sCBlfpZAS05jqZNbJj7ihT3XVRI3ID1tetopNB0AMagW/LS1o85iKEalqNBF4BEwxQf
wRt1RBIEMDU3mC096XZyyuoaWG0ufaT56/VzX7sjeGQ4VjOmYQCGeSm9KcycUbw2oc46gLsWeu6n
qipzd1feT5QCCVphoMLIVHBTd+aFLAstaNm0bgjP0Jvab8B62o7mYwZcnjHdjsPv64taizFQWAAG
HXxEjO+JiQQLA1LKFKkucEOCaXrK3YBSADjuazXag2g26O02WNwvCpue68ZrSQJkLVlhZc18I5wD
4yXobvjeXq657gZoa1+S8Dbut5G6Z63vKkEha8dZEwM4KxTkkVJAf4zgC+doHnPiGSl6ZbQ3I2F7
9MpshnhT2/Yh1iVWYs0YYf4GQT0k2ujrvVyTMzSgeh1NOyymGiAwFeqRRWdYh1Kv7a0Oji7J7Vwz
sMghOChNocMPZcNLefOsxEqeGghMCYZ7VKs2POT0gZqWyWi5VlfG0UuRv0Zbmsir4ALr0SIMK5tZ
j5YmBxABI9W8Jr5JUlvyDopjRR82xzoTJlx5qwdpbwePNgRdIeAVxrmw97VFgVqngIYpADoj81hj
doERp3SjTeXG0jOMk/T6FxpRFSgGdN6ORqL7Y+RoD+gPbTZT0RhHREXVXpkzDMqnMoyNNUvBtwaV
TaCH2CJFSIKCrdoCrTxs6PwMCvADdkvyDqyLgGMFRk84CmIhKE+aanYRK4dpYb/XWvN9VmfZTNfa
feFdEBzxl9PmCPdFj/Nu6nsLe2+NfhFpO3cYTpMb+bHWApQn+bNZgo+jRk6bBykooCHcEzS4yMsU
wF52uJSjdmsZHONuJuPOBLPij2KaWHjd9K3pMcJWdJ9Ch9G8IiyPDHNnMwLnNAHMkDWjQ6+jXgdw
RFJtr0taOyzcFwD9Y2Fw6QQlLhU0ro6Uu8HMSbczwbW07UaGFLK6Hjj1BlBlETqIL0fdYUrCrrmL
VY27XKfAPwRMX40orJBN0qwu6EwUf8TOHinXSlNtslGGREMxC1KQOHpuacumL9ZMGpxRAIJbuo2S
h+Dq6LzdIgadVkiiWvcUu++8xFkYgLUiWUgkEyWc0DgWDFVV7tRTezeWtusNKabSimmR+MFrKQBw
haHNHzUsNGKLnJcR5gVz28wQfFUPGfutOH1gF7ti2qZODrzBfEPSh1gGk7GqGsjfo94Ov9UQo9dZ
Aw4dySDUqumxHMyH1qUPZgK4T7t7/AtdhzfBoQB4p7CgGkkTjTMrkKtRzeLOSFASVP9wuvrDUCA6
5kADnNhVrNj2RWy3pJyckDX9YSTtNovir3Wi3oA64sf11ayZwDNRorddjG7eLC5E5WZ3tOz31HjR
h2bL+6+lHDprh8TJQPCHw56JWNrwExiSNK4TjnQTA+a4BLbxppA15MukCJq+aCpm0uF4hpru1ctj
PQXIX9d0e33f1qSgsRMMsoiVkePkf39mILBGrdZKWDx9KG/S9KjHhjdPja+gN+uPJaEoBYuHIJlH
fYKk2F1cRePxUA02Bh9B1yvoYzZuX5aeSxpZ8L+iD/AgkR9EFg8aKGabIhIbs9EmJJy6dFctBB4I
TtOfFepP+fBeGlEh8YBWTK2FQXRou4EUOMgGL3eyQjdfM0yUhJZdvDdpCXSmSZExg6yEtGhPhT+I
FQHVzxWUoitbqxzHnoTt4OsFMHahGYCsXBqv/k7rzfUTW7G1Fv7hqIVAKYLvcrmiUoNX4aYDCbVs
qT0102Ovs9MvtWntrgtaOywk0kzEFbxcLr4fEUmaJTFaEmbae1cdSatsbQgrqO47xst1WauLAtwn
FwaMKZE2GS55jVGNmYTx8Igmt0q7zWUA6Ct3isdp/4jgyz27U3mWpOCEYNg3YvoolGxjoCCrcRWk
YyK5VGs7h2CIxy/Iq8LFvhSlT2nZjA1Ww5wfLDOO9LnFhPLC55tkBbU11UOfCurLGspInybci5ba
hKGaFbIUDJN+0mzusqPbA3gZFaXrZ7SWPwCq/7+yhJhszt02nlsVO1j45XH5gQ5O8pgeUuZtFCBz
ySCG1g7sX3HAx7/cxTGeKVVA6Rk6QDfpTnpzM73Y6q/ri1rfP46eiyYU1Kv1SyEYZ1A6dzZJOI7f
u/SrZj6XJBi7wSPxvW7mwSQjLljVDeCL/U+gYJCYNVpurC8EHWGx59pAFdNe8+WBqjes6STGb+1W
2WDs4uYPD8kHpNuZylOmajPKZASV+LAbvzD6MDa9f30D104Jrjm/tEDmRAXhcgMXe5q7EtCbIbDT
fK0KLToFkflbyt++thYHoyzwZoGT+am8VGFyqtc6KHqU9HmAZtL6kbRqeVvp1e4vVoShA4QaKJeh
Xna5InA3ttViRtA74ysGuTyaPiK3kvxF5YUbCNQQEH+jwCg8GrXZ05GobRS2UZBb/kC80vlyfSUi
ZBZ39SCDoGmBM8V9fivK3sTspBphVNnKttjd7uBqfee3ZpX5QH6ubrQie9F1t90gl7b4I6BjjxV1
qt1Qasp9NmssMJdk2ZWJoW4MlqM3y1DnWz0BfEyPmezN9Q/m3q2QG/5o5EAyC6zl6GK83PoGSI1T
75Ao7Bf1Nmrjh0q5qaKngrGdhdLUTL5dl7d2GXnjyP/kCRYtypKYMuAnh2ixJ8CYRpm6i99iGSnK
WtRyvi7RN1UV7JdmRVGYWPovEmlgGMrKoEXmBK0tQMfXELpE26zLvdaU5QXWLg4a0HhxD9nXTxfH
XYp8zjG7FabjG/DVPKX/4dayXMeaFQC4M8QgpkBWRXBKHKA7G2mfRWE5O4DFVsZ8p+XGt74xASiq
2DJwsZVzw9gTn2YBoQnoP/jnnBk2bdRJ1CcwOpb1qKe/m4HxW2qDuKyScRKvPBCIxniPBtQR8+XC
K0TqBV3BdaGEOUgPTQr4yXL2NXYzMz6M7Jt55C9U9qqvnBlynkA/JDwOxNN+ub6ocou5qB1+D2Z0
h3mJEnsypVyTgWl5zk2GtDWWdymjaZUpU2ZTCbNR3zEMl0SVviX55voN+yyFtwoiaYz32wI9lLB9
sdZgwL2GYui4X3FiegZIRnXzjwcYLqV8sqWRRtDJE4V2NfqRSYNExk/2WcG5BJR9LYyqg2xG0LhI
5W2JYxWFBaANjddoTAKlvy3Zw99s1/+RdmVNcuLM9hcRwb68ArXSK7bbbb8Q7Q2EWIRAbL/+Hnq+
G9Ol4hbh7z7MEjETzpJIpVKZJ8/518zi+B8cWwxqmRikxjmqFB4Rz5zPWlId68rboha+PkKXC5JC
LRlbkwgI8D07YOtpwyy0Dt5h/MuZTFxA6DShDYt6jeEArC1tW0laJCC97i0jWmXiBqq6d4CoykHd
SI2NbGclP13mrWFLW6BOKA5dbh43xq7UGIMXdPtSPKpTH1jm3TSUgVLsbfpU6J/TQdkXXr2BDlm5
ZxfL9sIgby0IT+mz4eXCWmZhM+v2h5Z/4YZfOVBfKPfMPuhGPGf7tgHCjriPyVPF96qyg3qGNz6q
GX01E/czL7em1a7DFn4RNkM1gI/EIJ4UQaAIZBkENX4MdX2vQMRO7KCvz7h8xi+6yII0vO23yx93
eXEDGIMCAqbHMC+Ck3659Sgu8g4ZdgLKIwRF3itZmNfM3Mg1V4LJkqYvah54zEO68tLKoKgpyPpb
bPOEcEV3SAn9ZmuqcGXnMIaCuwW5nYW8TNq52iF0UBQE/LkZ914bFP0LBpmXRJBN4TT9LJ1ft/du
JTuAugPq2wDrgq0fsN3LZUFFyeyqjivPTt2OfNcoGngKFIzKgD9l7sYfds9z3ce8R/lZQWNKBA3g
ux2mxTvv74EMiwN7Dq5wyJsDgX35U6y2bxS3spRnrbTQnG+at9HstwYOZSrpJSqAgQQXAp7G6Jte
veymfvSm2sCC3cLX9fJkOlBMQiZkTG7gdfuiAhXcvWvQR4ws7IWCea2/Bw/iJyxIXsC6wLovP42s
yrFTNHaV50E/5/wrFNfcNoB+x+1Pu+awH61I28n4RK3Ec5Rnhb227pMBdVU2b9i4zpmxkqUShAQF
HSv5UAil4xpPaRqjdEKKw8EZvuR1OH2q/37kEcWZhbJlIX9AEV5y0xl0BcOslWmcpweAh0PK7r05
DwT99veb9tGOdGc4rS3azi7SOMsBfJuac7PM7rGN22Ll/rtYjRSyydy0qWVj2/J8RnPkXPfHxLL9
KgMVzdYnWnV4R/dwuE2Anm1V8oNmbJjQ3DaN5/pbYexAvJlr7tFQtCfLPGWsCHP+ZBWNPz63enMS
Y7OFv3unp5ICNAZt/v0F0sezIfjI0rZL4xdi+0AiGL49hOWziIjjZzRgBKWjgCfBXVA2G7fj2k7j
Vl7qAyBWv2INaPRiEajr03jR25t2efsficNx2jgJa6cN/Pd46qAsiqev9HCfwf0AQgYjjQv+yNjO
FYds2PDNlTQQpN3/mpDuuUGx9DqZzTReioiKwX3beHCK7LA59rt2C4FBBqhjZ4ErybmMB8JpJyM8
i7uniZxb8nvkUceagKRvgj8mKtkCBy2JuOwgHwzK75xqhhw0V7ssrmzb7+ffjZJDQxALTBYyhLta
y3wdVOxF3vq3j/ta/Frmc22U4lFAf8/qPqS8S98VyvIwTDnbU9dCmvR1QBt5MtHTu3fFFj3Z2if8
aE/ykrorcW86bRZ7Aowr0/NME39hqt0a5HiftpR3FCkRqki41fEv0qOkAdXE2FZDFuv0aE1fWRtl
9s/BrX3u3AFyhlS4Tu91iFJWsTZ/H6tPrbJvyv5Amv/iXHz8IdKKHZKpGGDRs5j3UZF+b/WXbNxw
n7Wjt0i926g14UKV1UULLx/nTDeymMFPukQPVBBRdv1Wt2rNV9ATc0GXgfkRjAtfpiej0I3cs1MC
Da5Qq7+PrHnRymMed073Rt3Ptx1zzVE+GpPOupuZnA6dmyF9B8vkaEZUe8q4r7fd7v9nSL4dSg3I
o9bJYkJoyKbfWlEFZquhcKJvWJL3DxNouL+XKQMUfKA9JV+tHU6zkeTDc1PtvFzdt1rIGrA3GWE2
77xk44q9epDJ5qQ7VmggDCUTHaAsYSK/C/Qq1LIfs/MztWPd1kJ3+jWRvUU2kDDyhQPMkKGCMwbD
OahaQizg0kt0ZhHLSgz1eebNvlAgWGm6Q8xHpQxAVHTqiPrn9gdcM4jXFmpES7cWo1WXBkuN896m
pQbkLCTXKvtYqC9Oh9vOIkFPtmT/1qzhsYUiG/pVGOmQPqI+1E4zGEx7HimpAqt1fiSVuk+4+yr6
6Zmk5tajQL6LFjnNZZBVx3sAUBsZMOCWrG4ZRiCeZ5UGTm/dVcb8oir1GXXtIC3Ek9Eku65xN2oh
y2f6GD8lszJ4YCLgxJ4ozCKx+OMhSfHU9uX2h9syIYXoHJwXeGZmqP9S/VwW3R4Nz40jJ0fGBf4A
IDoK7DhG4AKQvhZnacaEQ9LYS8v97HgHXBdHwr/eXsj1J7q0svjMh0vUtD3SJwVyc3UsoLxZB5Xh
BaX2qSgoZIDRqfPu0Yj8dNvo1tKWaPPBKGgbE73vYNQQmGlNgQStd16jbZzmZYMu3QBLAwYUJIjA
TKKVcWlloubMRgtWzKr1Dd4ETjsEmCYt8i1Y1pYlyRsSb6oUOlVpDJFTVBdGdQd9FrrVVl/dNUgM
2Qs3EorX0noGqxJjy2DFgoxS5YHXpQk37+OrmgLcDoXKBd2DY4vKv2SlUZjqmiNy4WF0AKtPFb91
MHxcPLX7imbvM88U03MhOCOeb3vF9ZmCZTgx0lZUw0DPd/m9qqKCiInw8L0yvURyk4P2NTed/W0r
K7uIKgWyRuQaYJ+Qq9d2ZaZtgtss9vTqBA4Fv9PSE7Ufb1tZ8YgLK8t//+DhqZLpFBxkWay57i6r
vjD7nHVsrzQbo/xXD8Tlc+H9jgciSk8oOy3L/WBoNFhumCUSGyN5owJSL5kbWtUzG/80/KFsvwtV
8yfrNIwYy4BaZvm3xCjv9lEQBooFm4oxt0v7ANMDCJtWBLekFmaQPq3GL9MnIPS3su+177ZMACw3
MzitLOmM6Wnptl6Gl0SezIeqh7RBrxwd8+nvvxsGERe1VGB/8Pa8XM4I7KBbZCOJNYuA2cUJ9OSx
VYF/3tIwWHMQdAXweAGbAOaapRDY2RV3hDuR2HIPECE8IWZkKiTDx2Sj9Ll2qsAniio66M7QA5dX
lDYpraCXECdG9h3yvNTX1JSGt7ftKmFDiV4FeA6uiN2DF0pfByQFUAuvGI1L8aWcnoUDrn2tOxXm
3qX1HvCPYG5yH0+YraGgqzmKxTKen+geQgBzOdGXX0wXk+qmhpHHijP5FqQUZ/eg2hhKfxyV+dg4
5OCwQJDIdNq92jUhL155vqVfcr3JABAuOhEA7QDIJbNFcZIkTCEJjevnKt4irrkqwWCJGHxHdQK9
+He3vFxiZQ5MyZ20iNMSswwnD+LYSTwKcUd6evTUHQX+jjw4lB3c7AD1m0cvO9ZMf0bE2XCm60OI
iU90g/Hqxkc23/UMP0QbbhKQ6/RTGU/FT4P9Ak6yGTYi2poJeBJgfkCZWuifXi6W6FAo8IBBj/lr
Ix61+79Gp2E3wf/zrwEpYmZZYdXgJy7jxLJ8pYmYr01IuO9zFOpvn4rVpYBZFxNxuEihOnu5lClP
ulIMTRkPYjwNydGuq4fCVE63rVxHEnfZKqTzwJ0A3Cxdm3zueCtMrYyzyT6b6G/oxQ+oijyV06/b
hlZSA1jCGVsqE3hEywUXhzA1nRIdn6ZoAwJmUvHaVSBaoedatIEGASTbRBKZbKHi1g7AhWHp9T6n
tjspOQzbLM6Gxu/rL8Q8s9E8FCULaK+EDP+gARTuDVw8YvqD1NVGudCLb2+B/AxefAfUaWh+g5pg
YTO+/KIgpQKIe7bLuOmFn+apnw6f6+FkI/SYzkJCveFBq/be83+AkwHplRYOZm3XQVEE502bvpis
A495wSqOUutonwZDy4NZq4p9Xpv98fZKl7B5mTwv45wI6GgvIcWQ4eRF3SsjmHRAG2iKs13gJeCE
rhoS1/w6KuOGsbUgDi4wDxfhUvICudPlvjaFxSGoPlc4KSWSFcBOHs2ckVCwJMyVgQVlR7q9VZpd
iEk45VC7TnEH5Rx+0uoyO6bdREN3rIqNYZ+17UdzFucKEQNUTFKoGDD4WE0NQ0j3qjszsb6UdnEy
iuQ0seShqR55Dvji7X1f9XXw1gJatDS40JG+3AoLuuKjIHYVO9rD+JoNh95AeB+bAxq/TXrom8yv
+yfbOeta6y8gGfpSnNkWI+HKhYY2HoaPFgY/YKokR68b4HLSpKqhbo+Bttlo3J0GcauN62QtdEHX
HfobaALjTpGyhk4zSx1vpzp2D2gHvRROqG58wbUQ/NGCdIAMa+L6rMJChhSE6L+y+dncMPHunNJR
QeEIcz8Y9ABa3Fq86MOl2A6dPqC8U8Wz6vnozpjKa7LTh5/mwYVmScVCMznqmeoP1Y7b56J4A0fa
ECWgty3/TPVr9QB6hnncDd1hwIvL0vdCRZfltlut7AO2WMMBQ4kLQCtpHzpFgLRXw3SunU+HqVtk
AMA5mvGtOuvVrDIiJLrRmGdF08hdhC8vN2MuLaFVZl/haW+WvsNc8K6rARDhO2Gd1R+MvDB0x5kV
0CRUNsELKw51YX357x8+hVfN81BlqIur4KtyH+bhQdHOlLz9F5u5vHY81ETRk5aqdlAYpBMAjggL
iYKHDvU7aBHk2daLR5andN/3cnmH44WwDCZLx0OtIOeuZAgF6XxsGdTb0scetf/W82fArYb8nrND
Pg94wdaB58YV2QODCBq0AGKSPnHP+RdCHtNx342BxoQPjYZD5d5pCT8rw0arbiVe4GWE6jDobpAh
ytyipBvAPaU7VVzUoIGyXMxECka3QEFrnxdYMBASeYtejwwyYN44j71tVnEzvKWjeiBgbK5nP3P/
3P7A10Ux9MQXmk9MOYELTZ6LVrWCurQr6rhxPnkAvJL2j5vQYAIQzfsxFM9DYm+cz5Xr9sKiFPXz
sSvyDK2P2AWfXFOFDXSTGf2jN2XYK2TD2OohBa0T0N0AXgMIKTmwlkGiYDaHOp6mIK+hxsxeaufJ
a9uQ8y5Iif1CxYn3JmoW5nNDNmoja49FZBQLKRLuF4Dn5RhRAHGHMgxyuZr51TD6KsnuE7ffN47y
NLDpe1Wnvin6z+XYQti9nTeunTVnxalCFRx0ZkhxpICdTSTpM8Ak40pNlH3bNdXXqVXUjVLCipWF
kRYgbbyXcJlKp9ezsyIvGsrisWmd3eDO46nMubaROq24KqoiSJ7wsl+G2KS9bBW78ZzeZLEwX4v0
AdrKh0TVjhrR9h5zAmcAEqL/S9Ak4hJgckA1AmCKK09mmuNNbXMoJzVxSTs3sLXaCPre3KIdXTkS
MADvAFMOinXvCkgfYnkxZ1WqKG0TgyDls1rsSNofnXQIiP17E2mwcj1e2JLuDWbmblOjOhBbE9qP
sxll7XS2vGHD868/FpweatQLggiFAhnUaFWlStqm4rFq7oUYjaOpN+aej/k5z9mDTvj3rlP1veNm
W6Ob15ksLIP0dkm1gOuXITgFDsIEeTIeT+W5zvFE8h5QCVJyGhperCZbEz/X+7mYAwJhGbhF7X05
Gx++He91IM8cm8elHbZ9pNQPAM1sRLGVzcQvBngNBQl0s+Sxaw7bmldUXawNTQQA3KPbfqckAoHk
Hi2+7zXZGZvpzfWZ9haPR70OqHwke1LkGPigQwoh77BlzNpPQ64HigBA8/b1s7J7mMI3luFDVFlQ
qrjcvd7mVaEVtoi581Oxniur9sv89baNtd3D6A0EQBb+ZdzZlza8gTbEYZaIc0MLVaIgUaXZuW+L
4AyFlD+UpQAbbUkOrVSrgUv3zIXNBQUE/HVpFXpDdktp18VWaTzWnQe0onHy+tRH86fJrLuZEJ/S
/FXQLLQTEvb5Q160G4F5pY6x/IpFBHVp9eJ1c/krSohE54mouxjKCKE97nBR+qLYtdM303jQFNWv
6z5oMBNwe8tlzTbkc5d2l2/y4VQo1G2GYWy6WPwZ3NA1farEDKQ9c2g9ZC9Qusl2I7pThu9VgbP1
TFm5dS+sywpFZTpbuHRhXSXqG+9/DcMhTU1/1NodovjUHkGmBQ6c0MSle3vh15F86SNpYEMEyHAR
1L1c94jyppP3HJarX5Z10ocTZehoCn9u291tU+8VyMvH2KUt/dIWyEApxQsAHrZwMh1Y8tiZL9UA
GgOIYIAZemoUn/34ZgyPVZuionFXej/RhOTDbtxws61VS09oc0Jfv037Ltaz/mR5YIOAjLz1Vuru
3WSSDWMrb4Vl3SiFIyxhP+VHKEQYHJAcll3M7EL/5RqDeka9yJug8avyP2IWAw/IlHTzjoLcQfhu
kqsa5PB4Ve/NfhC7OclL9tR0aFGlpWX+aKucFT4ZC+dTXVY6AzEDHazdbOvk2cy53oagqKfKQVML
Vh6y2hLqaWzt3IhcpcoeiTFUW4zxspbv+wFCKQa1QCipoCijXn7cVnh01K0JH9dXd/VhPOaPxtE5
Jmd1Bw1HyED4gzjY0af6h51CSTh0NmrTq/Hr4w+QPJlwY+RWNXdx98ryvemnz/qupNE4/pzVY94I
3znxJqTaRsJ6/e7BxzV0wFIwm4BhAdmp2ZBTkWHdgogiYHaS+EKvyuPoJP1Xp0zSeOMULRt5dYo+
GJR9l1Y190AzFOdjA6Wf5qgDh+PoJ+rUYYeqYzm+lOYcQE78tuGV+xUtDgwd4O+osMrkTTinkN7S
9C4mpW4ENKWDb/Vzur9tZeV+RYECgQi1PaTM8v2qWB3vVKcQcVNGHfmW6L91YyPTWynj4YHxwYZ0
xzhJ6qgptIxi23pV+7gpzj3fDbu6uRtAWdBGAMK0X2xfRHp7z5u3FADs24tcjfcff4F021T6MKdi
oAJZ+jlLxT1vjZDy3xnFTPSui1yji/ggPnd0i6th7SOi/gN3XWbmwZN0eUpZ1uqewhsRK7Orfqpz
pC+YDEi+3F7fqhWUFFCJR5MI9dJLK+CoSRumcxFbVq2eCp03JwuTxBvwxJWnMqp6SGBBAAFEJtor
l2YS3ucJo4aIMbu3N9/cgx3UASTaX4yge6jMDf/Xl4MlH7yP5qS9y4y+E4zoIh4IRm4tMlKwxo7i
uznYWTizXNwxrsyPGCXEyL6hVZFhJ6gDaa4IQNhDdvOcdiFqGuoDxrdzdLBL91SMVb9Xs3nYtwrm
cE09aV4a6hUPtTqDXj0lWyNE1wkWgP4LXh3dAyADrrj4Jzx9zJa4fVwqLPtlNEUWVAPXnuoh1e7m
liWYwzYKMBtAqwEEPGzuzhrYZH/e9pCrY45fgWfW+6g0mPbk15YwnL6d8mIAfNw4EfCS8Cw9dd0W
W9KVIy5m4Iao0UFUD/+49BAlmwDU0sWAk24Vr6nb2SN4XQbMOtxeztUl8G4H5WXwPS/FKSkmG0pF
02HiQ9ygCx0WRvmn6sEIaBYTVKpIHd62trp5ILX7X2vLqj/kqnruWlWKhCm2vSoJPLtQdnMBlneO
QsnfhuP3haHNtEwZY2RW2sCKNnxMmnaI0XLwGz05F2UfOmTeuLzXv9O/ZqRLtAHoJzfAmxVnrvUZ
o+3JWe+9bCPur24bCABAJKwv6b4UlYgqBkayHtuW80MFCUu74efB1Xa3v86qL/xrRgZpCc+kbo+x
0rjTf3f9eYCQcJ9/avRxw87GcmRhQ4fOzFIsfBoXk8oOuhl5K3y70zfC3hLVLqIe6kg4QyhHAt2D
4UMpyDKP6oQm4xCreZN9q50EjKYZT3p/UO1+ZwIjHiZEn0JIi21VEVZWCLosdPdARQH4kvyiLxhU
DJyyGGOhtIFb4CFo852GqenbH2xthSBQRaSAugWY1Zaf8eE4ZRrBrmn1iGLWjpmx3kKhuhi1gGdY
mnABEy+3JndWfGShzsckJ+AaSJqlTdVZCw5BfR6BGjFKv+ECcp9q/ptkNWYzxm463l7hljnp5nK5
YfS5PYzxMAx7z5lbvwN/gM+ScgytxN24l1cOMwbc4TCojmBm9wo+1em8MjJ1jKuiPJpqf0Bz62/h
o3DKjyako2wKfQBfnD7GdvHVbIewVe6p+ZYkW/I4qx7471LeL9MPrlFxAVS2bowxLb5ClGSn0QY6
JNNGYJI2DKUWHXMyyMhQUgKMX24AZngVUsds9KhiDt2rVgJWjKybw9tOsG4FDROwQC/98sVJPqxF
pW0iHMr1CE3R8aAT+49dkXLjIpTrKP+sBZWxxQLYaWTPHmk+iw7fJ6qhN8V83uXzU6Xy6clsWbvL
ao3uk9Lapczl8L+W3il1Mfj5mM+7bAR7cwam9zNTZ9uHZPMY3N4COfP/z69bVFIWkQ7gOy/3wCUj
pgf0QY+ybMbEju7rmXegtncatCosiyixwBNNRNTyZ9U9VI3jp/MLLw+ujrqTs3FOlkP+IbK+/xhg
tRbuG0iYo9h3+WMURc1LBZ136EMEon3zytzn9SGZJt+mG6bWvr0NzAAqapgEvqqqZagvtbWuaFGr
WOJI4WtBQUe24cfv2l7yijAnD5whfAytDymSFhVnZS9SuFhZ6Md61s3jkGT90RqxvcSt1Hg2uzys
3fRrneA7W9mgHgZDnMyEfgaNnTgJF0knnyDepHVNs4fAHQQght4ITPzJfs4TDNxXXAndrtBR4wXb
bZtoxc51ayX0jNk+9hYkD6qq0cJuUF4sg5anrNcSbKv62orR3AOIm+1uu5V0gbx/SGC8NExGAJZ6
RdLaODXth9nUowbcM0fhqklkMkZ/mln7bSh79wgNUTccC278+S8M4yUOMUdgHK5k+jLqGXWXeno0
K/aeJ+yhyqo9a/mjo05HI53OdbHFWb/mSaCPA50qgL4QMZAyXYUIPmZmYUQZyrjQ8jqP7bTVXZKf
x+8bipkzDKYAxoUegpwOgjgOhX4DssbVYWr3zSF7ab95s08Sf/hl/6BbwoBy7ejKoLQqdHY0oScw
mBujn5Y77YdC/eLN/kSJb7ylT6kRisTfIoRcN4taigbFeCxXzq5NRh2NQ384GpKnPguLR3pv3/Xm
XhW+9gDqjhfxxLuNa0DGc/2zVuA/EHUcUP3KFL9tZY6jiim8qBUiSOf7nIT1sLPUr26OEnfu155v
1C+5qvhF/mcTNbcagsGlCZ1zwMWBKJPqhGOdQJJ7SPRIUVxQUOUm5vRBjToHppuWp7IGMXiv2vNu
drX2J0+VZt+kTn2uUxPgea/5VCla6ttaB5AFqfhdy8dPtw+VdOf/sz+YhwLJCcp5iGOXYZl4Cloy
CmqlGnPnuC5bsdONzjrUxrBVB1oLHMvo1T+mUPC6NAWkSgU4bWpEs7GzSQaI5snTUT8s6hOSgjt9
6+EoV0yktYH+8dLgQCeb6xRrEyY7T01/P5XqflCaB5Al7XNeB0yPNKPYK/YUAMwZ8Ort9uaurhhN
quU9DrlCWd0bxfEe7VdiRGYLwHnXtK9MVUPdmb8zm+IJM6eHitCNBH/N59Cuw0ajw4tGvAxqsNVk
VNLcVSNinOnoHhIrDcxJf/DmX93XFPoeRmiM96nDIqBnwhk/pHGGw4Te1/bxW3EvnHdcwshBIGUt
s8okqZdU2VxokVOWe2J9TlolakDkQnZF/zABXqYz9ayyx9Q+coBqq+Qpdb+rSbpxdawkH8g60aPF
NwBZ2tWjx0nbwjAHLUrqB3xphJ9kN80JcEy/qUe2Yo70AFn8DtZczEWhve2BsPPS7yAQ1wws0bXI
TblvaeO+rKaDy+jXwbZ89JyMhIUEKnyFLvzRihwnDasyfR55+0SqbqdMW4WhtStmqQFAXAHJMNoV
0gusn+ysrBVHi7javMz6l8zEwHhRfvJ6sOVPoHsdUfDw0vHUGV/1agt9vrb7S/ULYRD1InjC5X4I
atvCG5GP9YqyL6ez1tJdNRQ+5tW1LVz0kkZKSRlqRf9rCwXZS1sGrzMXPDRapLXn6aWr/MH0va/2
nd2dyWYTeSU9WCiKMCWGvy04/ktjOT69WzCqR6YBOZR+CjyQy2a/nnP+uUaXb7DTe7ubgglANI4B
heR5gkLK7RCz9hNAUriMF6qApsjwWM8WOTWFhwOGel+oVDZKZE6x1aeQq8HvLo1uF8qKKI4hTZFi
t26OBMMtBI+2PjloKTDY1meDt4HN651jZOca3A59EvYdPalN5Sdj1Ih5zxj7k03awUMEKgYC5odf
NQTBxrk8aSwDglg9Qcx34/hdB90liXLASglYBJ4BUtQvTAbVSNrqUcfFgFfXrkm/kG7XGic1CUnq
/L79AVbMIRcFkRPqupiikuf5DTtXND7ikcXS3guGCXxG3Dpyqw5ID5nSjk+4wIetBuRKMoVoClJj
lHktfHU5M9W8rEKo03SwIXi7yv5RJoCme6Fn5fcCMHnnJZ9/Fs0vM91pS9GFdlsIyP/jFyz6j5iN
gdKttM8gRPGUQZn0aCRDjoGH+pSz5E6oEEF2f5Tan0zJP6WDdXKU9jdqZrjnq6Af+8Pt7b8+78s+
uHiQAEQHahYptoxZUaULY01kfyktZ5eZUIAu9wJwGOFZx4Y+A8pw2+JKML00KYWYitdp2Zd4AFmK
ECGhRrN35tmI9S4fdu4E1TEzN6tfrYkhSF4YRdCVxPUVwba00hdDl7Hu8odI90yduzZBUNcjT8mV
/VhkzdPkzcXe5L36fHvRKwEAtsCKAaQijj+++GWos5W87WuguSOemfvcBKLaNskLZASr3gqU9pGA
ntzw63HcsaQGCftDofjzS2cHdvJYjnt3/AmUxaQB5ImyLfUh37L1Wa5v3ctfKO1GmmYU3VRdj9I6
+WVmxIeSEJgad9PoJ8l4ZsUnzLXtifo1cU9leYf0L9UeCN5ZYqsmLnedEC0vf4p03c4cFIwzNjMS
wD1+gkCtpga9cRr6Y9EEJQt5vlEhlNn7/rEIQD2G3pDigDHv8vOAf8kD6ayrR6rRDv4wPNqDPw93
nLl+bmkn3f3V5OyoAamAHmjV7bn2eQJJS5dBA7LZT2kkaOCmG7/qXZVTdlD8HBR/lyoMqDQuf1Wj
s6ZWGJ7PkHcqPusTaXdV2o+hOs33PDGUx9nKyULC68R532La36vUXdppz1rigFXNtL85ohtCL7Hd
oKmzIiSe2x8zr33D/xR5eDY/QYLiVesceu6conquqV4+CDS7wxGYtsCcy+nUi1b7L4LOIla1pJLA
ZcuF0uXKt/teeS+BDL2P+uD0XGseNKvMWglq134yvBSklLWqeT7YJty/v+KQVy6T94tU6VUr2HTL
TjfAFRXZvRk2HP1X23cZgRKur0y2D2mMra6BjGZaHAxwHsCk8S3RT3+PDx/qqbajOAnIlo2otAV0
fnuVfxp7tw4FKbKfoKKb7gyzn3KftLQ6og8OPq7ZuEupxoHYIBPg3Kn3NrBOA6i7KX57NZQmq6LJ
7pQm2eKrWIkEuPpRtVk08jA1Jt1MdEyLvNF6IwLX4qEx9d7PGqGHAvoMgU6Src78dQqG1jK8G3rQ
oAxAln3p5dXYa7noejNSulfdJH69RX60cschYICeEShuzN55UjgB/Qo302IwowT0EXndhA3aNIb9
DPHBhbvkWFC//Xo73i9/pHRyQd0L1nUH0x6Y9JXWVJd177AuN6MZLfxjaaj5fSE42A0zVwtUkec7
Jmy2v210LW7iKkerA6kUIEYyLYyNINaZBbEiPtevIDc8NUb2OSHecRbisemjNIWo90zOZtJthKqV
LA7vVMBo8UZEwUMuE41e5TVW75qRx3Xv1IEwfAf5dzBqQ6p3Tyiw7T6mH37zKuUbsWSJgdJOL9fq
ooeCvBRP5UvvSRxbuOBXtKKi93xal/DVFz5tXN8rLrqM8IBxCgkxptOlLAlIJhSi0MeIKAcnWgpe
Gt9Tmq3RrrVNBLoSLZdFcwM0O5dLGUsFgO7JsiK166PBNAInexuTU5ZmOzYlKNVuSiktmyNvHt6U
qKvhbQkEsbSuHurZomOuFY1pmMZLkwVxR/WhOd9NaGQG/Pufcqt8unI0kAFhDNM1MGSEQHO5StwK
rWB1aUce+VKVe5UeCPgsprQMKjpu9BjWbKF0CRJtTG54hix7rY9NKtBEsiNH6AdioyXXaBiwUg5G
Vfpe9vr35+89v4NGFIrR0JK4XJrQ2kbpTM2JOuUetM1Wt6vIoa6h1KrT5164d54ZlvWW9uO124BH
FTuKCZhlmuq9hPvhauGNSzJrSpyoTIZdWml90Ft4L3g2RAzHIbSNMg88Pm7JbF6fiXc+b5wKuA6G
uKSDBwqPucZ71Y10Tqc90/Ijp/mWIO1Kh/DSilRrnxSwpdRm5UaiyV6NlPqzBoYSJQ8Tt94bbRJC
UvVp+GoA5O5lUZsofp/96nOyY1tErte+hF+CmI7MQdUwDbF8hg/b7ChNrqgidSPWqLuS3KPkzSbh
616GNuRGVeL6Br60JTX7Eq9teht3RVRl+RPUs/AMt3dG8ciKeSvorFwaiy2UV5EQYdTTltZVjIPZ
WJy7kbZsqdKTNwLVQrD3MRqKlNMACFL9nJY28A0AfNzbDR2+3j44a670TngA++i0ytWRkdZT0g+t
GykZ+ALVrht8g5nm4baV1ZUCQwFAG9wVgEPJl9ohNdW5Em6U5p9GxvystPzCeCxBtTqq5SFPGkQ+
N8zJz9uG174mij4opqHeACmvxbM+eI7u9KNgKXa4bsrmNA/j+Gyl6r2Tjeq9YQ/q6e/NgbrFxW0I
rjFcKJfmqAL5xZ7O7vuNqCiPA/9OMjxetK0iytpn+2hIigDeaNRT00xu1IO7AU9mjF75t5eyZUH6
YhBJnMRQwoJqRrr3MmUbLrEWOhc1MtQfcRNdUaSPwNKbSqe6ERhm/ORX/ywejfkAeidrq6p2nYMu
c/HgO8IoFa52uZdSldQqR6G4kVd/SyofmbRIw2LaBdXoD9bfzfDisYEkDOOYyD9NFY1mKXwQl2PT
CtuNSorhdLNOeACBU2sjSF1nXhBLQvMexBLo7mLE6dLP+s4WI+etE1XKl3pUg8mtg2LaWMqWEcmZ
GYVSpUo6J8r1zG971Wfa/f/biOzIhvgf0q5rOXJcyX4RI+jNK01ZylVJrW69MFrdEkHv7dfvgebu
7SKKW4ienYeJidBEJQEkEmlOnszNABR9xzwNHbm8R4uaC+LZ27q8shK4WogAKbE6+i0Z786SELrL
ExGPUxTuQKV4jKrEqdTavS1mRaURRcHUIIErgiOVXqkLY1PLw6BF6Mc/6lHkWmHxUIZ+ooIsSX2d
U1A+NyMHjbli3RT4rGCXwJtIM7lLgVM+ZzMstngsja2uPRtOodS2xcvQrO0e5qCguxFeI/D49Csu
lpWL4dhN2Swe4Tv3OzNK3UTIjQ0ZebWeNUGAvZg0mAFlxtUzHwqi2MrYP6Dd32q9cnJiPfb1wLE8
q2JQUgX6BYb3Ku+KgqcOGmmIUdCmSow7Ep877eXvVQHvzlc+C7rAevekTMRStRrxmFWtPdWbvO+9
vvzo81dMh+NVp+kjtgwlMHSdjuYFKQWdbEYXfHlACIpM1EHFY3jfBndtVbiVriNZd+g4oebKm4Du
GVQHqdlBPoXRBAw7nMXYaMWjoL+rwSd4om/vGu/3mde6keREJQN+f57uzeLnv/t9+Fk0IQS3/ctL
udgoZZTiVK96jCc1qwZGE6wTiVXvbi9iTb2Q38JoPHCVo77B2OZKy0hdxpJ4TIqPVKkccIxhMhvH
r1k98gshjG0ONEkAnEfGSvoI1MH9A/Q41MhPRXxDfwDHFVgzM5crYmy03IRh0reieGz7ZqvIP/Ox
sxM9cTXeeNc1AwoTjZlItA8fJMJLRVYmYEV7HN0RXPWFHTTfxvmE/llF32S83MWqqsHK4FVAchcU
DktRQRsicG0s2GrKyjSDSZ4HZljbNQ2IaMwyoZ26LOxb1QZpRogvHtFR+FNu1ZOIYQpKbKdhsrmt
cauSYKHx9gCcBBuwXAsRtNkgKHwedWWTqbZWIRwFvxGvA3XtdKh1RjkeHPwoTC3FmEk/kAyez1Hr
LLu7byVPQI5Y6g3MFSIoVnN86bV7hGo4sJ+IrUHdy1i1MkpIoSCFcDQCzMJDpRr/j1fwxl2sIG2+
AL14beAaAl/APNpZDBiRZkS0wl/d5eF4jBJtsuPc3LTaQbc6u41CW0KLVFuE/iimbsAbfb62r+Ci
BTkNyMHhMzIGI5BDK6qlRDpObWur3bfCfLQSiJq2te4W6dNtZeFJY5Rl1ksdrUMZEKYZsWu19JpQ
HDC81DbDzSxMXtUqBcdbXTNWSMlglALNzADKtlQcMU/SWsKAomMZbFVQy5lDv5Wtj7hOnV4d3/9+
fUCzI6CGPgBDxFxssYqTHo0d4hEcKIArW8cOORgznNy4soHBtLUo5ZjH1eVhzCNICtH6gDhzuTw9
DhVpLKCoMoDBMhgh+hwTPrIdss5wMnmoibVrAcguLCQeYnizzPmZejyjVNhIxxLzIPSDHNxpMYeM
a6VMDHfiQgZz07M5KiwtQZ0KYwts4L1w/VSnNZ8HSXInFcOQ8h3qYX30q+VxXqztJfX94M9oaCtl
X2i8qJ3coMuNpvFmkAcU4a9BFxwMK4G7yTGbazsJJgrMNIXLTgPD5blJpFe6KYQsHQTqQaJ9y6vS
aZuMo/3rYjQkB0GWTKkPl2LwBIEPRepQ9CuelA7deok9pDxO0bUnAMqASiVQzUgI0n298GyQh6wE
1GGk4xBWDsY/hsJk1+bjPHJiwpVnU8W5YGoqkvEKIt2lnFwvG0GlscCYJrM9oly3k4uGNyhhZTXU
TNBkETJGKpu1mVVpGot8FI9ml41eqKiNp8yS3YejG5qlwLGIKweE2AbJRZBh0aGWjLYXQ6EpZIAv
pcbn2LibmxN3StS6CEqVASOIMgNzaQMETF3Q4YUGIYmFsdf6XT41PYb+NJzz4Qli1jKaTVJWWOxR
Lz/B11uSp0njOOmrIlCJoSyptKGXeTDRDyXJEV3LNOe2OR3wftk5b2bTqp6B3YqypOKCsHqWCZEQ
kYFIR0UKMOhxstQ9qqavt5+KVTVDmI6KAcwAaKaWyjygv0VLpFI6purQumWgJY6gasGunUnzO7IA
rb0tb82uUm8TlNUgEbruP5gba9CKLpeO4lx1e8y5m11Vq2IHqR4RuSKBeEaUaZjdWkHR+xhtFZJc
grts4CGg1lZO880iMmMYGcOqfGtF8HmEGC5HEduhfNdYwbc+d3WhO3GWTJ0XJjZF6GAC1oGgywTD
+XKPZTQfTqD/lI7zpkbX8qFVdiS1t8kzXMaWo5krjwe46CmijGb7YNOXstC9ZvXGAFlAftlauQsm
OBiY7muU5UZVX26vbMWPoogCoBdBtY/GS2ZhJdqIR7HBWRbZMcuPgglIrv42d6VrKt86k2Oj1qWh
uAXrLgMbSP9+Yd8llKwrUmNpNV7gzAP5Y+Oov6valXgkemuqgUfqv5IYC9+2MYx/Bkk9hhUb72X2
NmiDo+ecs1qzIhdiWKc3HawInLRwmhrzFVxNjkh+Ysz37SOin8rq3qUMxuqGI7hnMVIR+mCb26Lc
doZ3385O93tIOatZ0zy4nCDjA1knLhVzPLNlVn1SjHAllFJ2zWbOPdWI6j1c1M7JszJ8wIgt3it5
tTxgJOFtAjsLLA3KyIy6N+AENWJgII7yPNtyEO6HsP/edpvRsva9WtrR/HtIyLfbe3p1bkgzUbMM
HwOQOYD0l4oo1pHa170sHIWseBCqfSxmJ0treB7oldmgYoCFpcgRGnCyIQPocARLDYRjmlWuZD3r
vzFXp0KfFFrvwk0XVfsx5yRTV1aGpwCFXDQsoa2GjdfzZEZTgyoSPwEEiY7J62fbGjgqyRPCPDkT
jH9fJTLxI3FPIg8zBBTz+1+f0GIdzNYFGPirZBpEEL3B/LjPATeYN3jh6nmmgfLFXjGqJ1QWgrph
Ir5+yDf1X78Z+HWASnCbkHKm3XpLHeujFD9v4CSG/B45fVt7tYwf6bgJx0NbfIaYAG72f6/WNG9P
Zzqh0IwE1FJkpaslRtPNBPOKgX62ajAOG87Yc8zElW2lC0NeifaV4MNFxrYOIUEpqNWJDx/bEcQE
mI/GlrLD1H/e1oEre7QUxIZRYm7qQoOBcD6IVxD8vmaRH+hbNB46Ig/hda3RyARREiAknrCmq0c3
EBQwWWqZH+HaVKjgpaEd/fVrgR++FMIcT9+oSJDMECIQ8FRZkCA0myz768sJKeiGpW6tec2MG0xa
3Pexmvmz+RMEbk6eHnLCOZlrVAVdyoUQZiltTxKkC5XMN0IAprLB6zPDrcvk+2T2d1YMGushqG25
Uz0yAYWo1GgxLCsfOEVnrEs0I/HSF2sHqNP4V6XkPGj3W6o+IW0x9nkU+RbxS81AmWpb8VraOTLY
qUTqPKkxkUjkj9ZbLVoOvcNVx8tT86Qw772aEKtoaqyk1l+0prQxgauTa/v21eIJYSz4kDdTGVEh
mLEUYdiMNLWuFoWcOO6LhW3hu9ARMIBKAOODy4Xc4PJUGjmKCswlz/ymT+3EJLspCO1EBa2xY3bJ
ndiVXgEyCjAD+FLxCjpXJa03fZMBr504SfoB5dmJjbqXo9Ke68G9vQnXhgzxOcrO+ELkzxX2PC2R
DCVwXIVfqg2gw4aQbDpJz5wI4z29Semi7W151+/NUh5zspjKEkqJQQofc1FddW5A9/H/lMAca5J2
ZG6HpPDHJHR0/SPixQvX3tpyCcyz3IvBRDQNS0A9s+9qu44hR/iQ9Ke60F2kRT195DykvF1jXmmQ
hCKkLNPCVwrNlbS73hA5u7ZyGRZ6QP9+EZZYQ1EXXRAXfidtx9k6ztpBS3hU16tCDISPYPxF7slg
jmbSIhKmY1mA8RGRCAq33/sSNiTI64+/1zL6/iNEx4VDVX25miQSCzS4VoWfEdB8omc+Uu/RHcYD
Q61cHpSD4NwgE4ShY2zfstQAxy2gddjPMG/McMzvQ4NeSx6Z/JoUOBmgOaDT+0w2xG/a1OoieDV+
InhZKT6BmvkTbGjArPPAKCtqhpNB2xzYf1DDYBtl8wGNyL2eF74158Ux0Im8saLm2+2zWVECWu6U
kEOAcwTgy/JsMGTFLNVMLfxYDJv9iJnr78I4xHaL9B3PxK9t3aUsRuEGM5GRGoasaH4Rq3qvaT9G
vMlqzqOkvIbFIWhExpamYeAVXnFxtv2EzEmv44YawiaFR+DMSbct69pRlNTtRYxMrcKHlOj7pn28
vaEr9mghmtlQJJUyygyBW4WquA3dl90UrigpvDb9bcW1bQip30UTr9q1urngZUajOpxFjH9YHqSU
BI2U1EXhN/ZoPqWiTcjO6Pe3F7eqLX+EsFEqCCLAJdLjJovgCA7Kly7GEOHc6HmVrTXVR6oEaX20
BiO/z2wicKKYZdJN0MqWqAelKEZ3SqvRvr2aa2+eptBAHkJbQzAGlv79wsrKZq0lahCW8J5QFxSy
42h098iE/YrQ1mpbqsyJvld3D80g0EfMhAND0FKeUnRqDsr/wjejIveSaS48Ia3NTSESHmnZ2gaC
35AWYSivF2sLm6TT9FpJSt+qgm0jN2h7DbQOGJnbO7i2IsCKYDwAQUWPBKt0nZThC4rSb8zHScfE
T0RCTdZ7t6WsLAbJAwr9Ak4K9p05pzZKTQz5aUtfFbfgcYaEf+F3ITEClxCM8KB0YZ9C0sZCSuq+
8pOofDSL9FiQ+UOVyYeWK3/9tIPuAk00iAxAeoLq7VIJujRLcsmKMj+OfwrFK6IC1Xi6vV/Xp7IU
wfi4dK5b1xdx5qPYN/aRjSYLKX+5LePazEEG+h2QqAXQFCqwXMZMMKai1iEj7at9oIMg/aUa7szw
pKRbEfw0IkfT6LYs/falPGbbwCqMspkMeRbyFeLd5CT5y2DuRd7IxrW9gzeEqXjIqSMVQ/9+aRMS
/IMMfuaXmGSTh/oxje5UkDPc3r1rKXCHQHyHfBiYYCBoKcWMi1AX8jHzx1H1xunUq7nLTSZdHxGE
mAqK2Qq8IngRSyFVBeNZ6Qjuh2p2itGw1QG9Bv1nREYHzZbFtilSzrquH6GlSMZut5PcGl2PSD/W
BEcavhlA6UEhBl7afnX/wDSKVCnSPYAjLJcGYFGkj6IMOYPqZeiQssA0wMXQrqwGyAPKaPpFU8HS
lk8lHqFENzJfLlPHCCREZRmSBuKZe1TXFg5W+kISY0enORPLVoMkq3uNxjtr4M3quxYARBamCcA5
QD0OUMzlhsmmICGhNAXHKtvlSbOZIh4873qzaDsSBX/C9wL4k3ncwGuvSGVTWEehq71E+BZmM5q7
8wNlZ799ea7ZbCgWC+AlcLegIQnh33Ix0yyVIHSsAsAofueta4nfUPAAZ39gy5MtzPKuFw5odhbM
6b1EJqFs/bDeK23kabwGmms9RD4L9M6AbVFoOtupV8ZWNyv9DLqzyRz80uhTbx5QJqgtMdvdXvX1
bQavHKXJQn0YSEuLMRmkjgF9TdoApZB2W5pIRCSRo5P8p5yj5SKbtmh0fqrl19tSVxaIjaZ1CQvA
1Cs2wwH0ag0iG+FYKr0rK34UvuQhL790bdsRFKIpHC4R3nlU/pbnORbgDB5aZFUrNdhY+mjDIoaT
tZnIW6f8/OsFQTlR/KCYAR1h4lKWqdWVUvZh5IOn8T013nLpKcm1b7eFrNw2GA08j3gX0b7JEhsq
cgjbbiWhb5WR5aZA/KApF47LbSkr2wYOX7zBqFxCH1j7LqddNU9ISANhdwcmlnuluY/VJynrMWj1
/bYo6jEsX19EuqhqY4yahE5HhfEo5Az8/iQQkJwzezcjzR4J6UBpNpgK7KTlZ6VzEvrXagd5aKSn
p4RbxQ5B6Qjc5JlYEeZaTjuVzL5WCkcL5Bm3l8XuIM1IIyWBTm1KyIX/XCpDpI6zESUdEptR1h+r
RqhQNsryjVgI8JfBFerE2A1OAye7NrTbIdmCrgJgffBvdkxrFoepisgz9pv8IEgvtIzUft5eF6t/
EIH+VzqxlLIyXhUTmyAycjmJEp8YaMkpxvAcahmvNft68zQEGOAXgqLLKFrSdV54StFgxhg12CZ+
ANiaCTxFYMje1A+/CrAUxhiLentNK9sG8k7cJWRFAXdkX7AIk0ZFDdxtvtEgLQv2+Bj9LD9uy2Bt
LN03BYMCLeSR6MRARh+Mzozi2hoTH9PCnakEDKf4qY+P4C+wx+45q+2+fvt7iejmxfsBVxMBG5O9
nDM5ykozScGcL/2qu2h+xLjc4cHUc9Gtmjrek0CftmM1NNukangsXOy1puvFUwIWJ6QswBLCrFcc
QUxbi3HqqxY4K+LW3JWd9r01B7cbxq0yH7iOztoOAxeo0z1Gc6/BvGJj3aoRhqSkvjljSAu6fBUn
GNqNKlaGnQpJ7GipUnhZLQaYKtU3nPt+5TlgwYi9gUeGGUP+jkXMCp3QmaOW5v7cmXBQo6realLa
OypGxLhGM5RbsS0rL5HLbieVoPa2wzG29vk4doqd6/nkYQJ1fyraID1GWV2cUgxN4ySQVi4vevIx
CA1uLcWBMba2DzUMu1Gk1Md0m8RLBbV+SzWh5uQirriavraCDpEEaQnwk2z3EajDclOqTEwqfinK
z/gBGMdiqz+DfDG4S2SnxJyAD0XY3Vb3FZtBofQAOsKHwRVjXnpLwbi8WcLxl9Jn3X+Qe1k4ZOf4
5baUFbVeSGFcUbUzigw1ntRP8mPYYAQ4pqgbz+DAqrTUFnnUPjrzNv6zkX/WxFxhTWmNsIyV1G8z
bXQGuQ7BV6OJXpAqsxc2bejeXt2KIQQ+BJQfuLogemGdiz5MEsr5k/pTAYZGvPeHTOU8v2vHhGWB
3YlypeDXlqZdS5OuwQ1K/aIrMTBVjK07BELkkEup8VjI6WyXdcx5FtcODcAUGEO40pTvfikTWaOo
TTLoYxc8Th6myNrS/ItUn/HH7e1bsUDg1EeuB1GKipwVI2cySSUaNULvphfQSIopYycM8GvuyiCv
vGkQtD1SrOR+KoR3IGV55bBV6ZT9lcbJYBVhlEVI0JEOKpzMr8ZkQ9IBHPTVD6MCJrv2eqE+zw15
yxOOxqxpKJxr5BwtpMfQ9rHc2kEdKmBXdWQbgsSm9c6RPAX12fRu7+yaYuKFRv0FzjyoNenfLxyC
PNJaY8DUOj9tDw0IaJTwruSV+dc0E+2SX8VbdBmy3G6DonXDJFIZkW3sAFjAmAKjtgfeSMqv9pRL
j5feaoyKBvyLxiVATC8XgwE+6mBlZe5P5WOEwX95KDqg3Y6bJ0W0xRwce8Um64AjeKuD1hbKh8Jy
A8Hyaj20B8ywJIECYHVroBk6emiG7xLZYa7roZx50fDarl9+KN2xi13vSnx+Hze5r4A4F0VqzEPf
zEnGOdtrFUIwA64nOtISOT+2AV/sqgmD74ENk/uX5KQgzp6ldAc6ct6zdL0cJOQpcSVwrWA4Yc1A
W3VAMJZi7o9ZYUvgaRKk96qLbXEuHMoDog3AELXkRUrOpiggtk+ASJ3tvtM2RPh9W6FX3AXMSgGo
FY8kssJXwWI+oAFs0gNgcOpNl3vBfWpt2/l3lB3gIGxIO+yyWQZPNsbKjb9LLXqqlNqZ9M8h2tz+
kivYAq7t4ksYqzXrVSnIGJjk64arTh5QTg+d12/6Tbonj+ah3yunoreT3m7STVncz4mNnovb33BV
VGO/gXlWSwUYEPBRI63sfh884iSe3X1v73lX7wsYs7x6y7UyNjKqW0HIWgs20us8adP77V71pGdr
Uxzw1h2Sp+gwH/tjuzO8RzDGboQtmIK3uFvb8OFzl51rG61Qu35buLkHhuGNwTGn1y8Vvg/xDu4C
jd90xs5VYx1XID/N/SpJ6k2izLj/plE7Utp1W1GLFa8heuDlecs7gpVbCMk0RyIjZjDYkEuZ01iX
4zj3k1mw23JbdU6d2k27v33Sa2LA2AQgPe31QpJzaVIyAW6BOFa5L2ppisgHkyLU4q7GoKyIl45Z
20sd0QdGYSFgxQDBpSgLtty0SlivsQZBnwaAaNf7SnAEexowONUPLeEZGPrxrHZR74ny46I/ge2A
mM10AmyK5H6KmWxitRGGDwMLi98CNK4HEprIUzDDhr4m7QZOm/dVnwK9QRey2YwNGiCDFkjY3K/n
XxbZNhKS1uGPtGoxQciuiqdu/FX0m7DjRBRcuYz1CDCbLYkLyLVMfWMMlps1jwXZSwcLeoQB2XMH
zsfprcA8kNuatGbNMQQHZUhavUNqeHm8sVzMeT/VuCpCHTskyWMU35EzkpqCV1db0ySUZCn1CVwr
THBfiiLqNKBJUs39SAO1r0WIsO3AjGMbwTBvCquNvVg3OlAQ5hXnuny5jKxKXYi2mJzikFVzCux6
7oe65iiJ+mLpb+2wkax406vtXmoxSlH1ZnBrnq3JRXw5jIdIfh3r9C7Q6+3UPiI5v5Mf9QpR5u0D
uGrDpSp3+W3M0RtqpBjgGsHRWwfZcBtpFxK0plD+rk04PVreiJgFz5fFeS2+CmXXm0K72UA9gSEu
jOBBbyuryrEp2QmJlP0DeM+Db3rhfNS25CCzYrdO6sl2ab/+wIQTJ3HRWuKUTrQJN/S/Exf+lBdw
3BiqBFcfhdwRUugUCK0xlq2tW90SkgEGNN92UeEU08OcbYo03xK7ii27nnnUcNc3AN2B9BCATkXK
j62QY37LKHdgbPPjdNZsow6PgSWGtkCq3e2Tvjbal4KQsl/qf1wrjawmLaB8vXkMEuM1BIVXrZpO
LXI2Ub3aRCqJQpMpqS2a3paSMJZoQBYF4AyrI+/ILnVOn2aE88iuKO5SCqM/Tad3pNV7oLkMC05g
68jlh1VVDiI6Zypmm2gYhdZhoIHgYZRCY5eaysnNrR4dst6Uzx3dXF9feOFZa+owCyPdUcN6QaK2
lu5E+eX2oV0bLSwS/cawV8g7Aim83MqoMps8EIfCH56M9lA5pWbPxAm+J4RjB67jpqUgeqYXazHl
Ko8NYPD91kIrvCuU217faM9izbn2q3K+7jvNcGNFSzlToqhV3InYs1bDbXqV4rPVdE5UH0yQ397e
vFWNv5BFz+9iTSRoK7MMIasFI5DiTRJxwsrjJkOubQa27kIM/YwLMXFXC2pgjgB0GU6o22iXBuYp
9AY3bL1R3txeE2//mGjODM06yyap8PXo0yQxEpOnFPk/QeeS2/CWxTzNU5dkeZnKgHJ1BTq48rvY
GGtblkdbBsK5zzfBJD1MSsjpBuItkH7WxW42A2ZkpToWWM/qXRqoOwxfd7VhhxyFbSgctPf6GmF0
DYPm2FnK2kYaQ2CmNQgbP4Potya3tpbZUEYpixzjcZQGjkqur+6PQOb48hlQj6nCpkraexzYjVk5
zT5QH/TTbTVZt46gVP3flTGnp/dwrQjI6vw48rtvmmA+T603xG9T3W/nYWfBb7eSbo84HW1RHB39
aj1ZvqL0RvwRzpwhOHlTCTF46QOunttR2SS2oCXI5NeAWtqhPn03pAnFCuAuDS9OLBBYKlX0Guh6
7OpZnB/MVgCtpwD2bs620Kfn6st0sC0iSkIWQWXuahZavRAMQNhl99GxcgTDFl6Sx+4sZ/b8+G9k
0T5tOkYKIATG1GlK1ljRhOeBmNtI/a4UthKMjn5uBqcVf8gmfJxy+69kWkjjITtFWyKXt8dK8Yo0
GmxRu5lEzQus7311ljH3WTkJw0s4f4wV54Wiq2B3FMxuAFQjdYiWMeYZLiWpCfoMRnYu80diWXet
NHm3V7V2S1H/Ap6D5pyv+CIGMQVpYW5Cl41dCzMwZEfSDc4gPmZBapP2rVI5uWb6MlwsipIFYJ4v
IlsKrkZuj7k9VhebRtMaGHgato7S/paal2DmXFGeDOaSlB0Zh7wQxhPmw4GQIHHAle30wbfbe8cY
nH9WAppoIGEoToMdTpsLZZIGNZlOQTuLZ4LMiYv0cryrSinzhDqS7/VgGjiOEeO1/Ecoir4gdANv
oEaXfmHDK6vtOiROxxOpVZ1y8QsZZsSSapo2c6TWv0D7o74Cs1tuBiIEzf72ktk81Jd4gL4gGZRV
iPiYS14J8yxkAnZ2iMt7c94Jiq8B71z0+x6tpYMcnzptZw1/59n8RyqSoKDRgmPDJtF1rc7neIin
k9qdVCH1OuIK3dugHwbyfHuB9PtZ7YQIjF4DHwjmMzHbGyVAPRGLjCfDQsrFDOpNUCS6jaKW6CiB
ygsR104TEToa1AAbB80m82YZWTINObBhpylUmpPVDGNka3Gt9xuLTHOKmreJmYBTOIF9J9CLcP4X
Gwsnm+a00PKva4yFUdM5kfJenk9zWQOqGLlmZu3GNvtIhfGHovS8kbZXVwazX1CAAZ0BaHCQ5WK2
F/mHKuurvjsR+DqThtEYKADX/btAfuW8aW9XR0llocqN8EFDopBNb0nKXKeNYHYnPRo2eSmD3BHY
yz7cyzJnF69vBURRHmCYaDSRA++5vJRFMvRGo9Q9qlmdpw93UNetGoybLvidGqUddqXdkei50wWO
z8OYbxM8yzLMKZ4juqUoqy8FGxmmKyeDiQnpZeiM0btJDhEBLAgzo3/0gbblzlJZ2VSwKAD1iacC
/TG6shSYIlCfizwSTzUQmZgdFZDySR5jhPE9541fl4SCFtBvwJ2wSzNJVNdJEYsnOXotZfTJb+MQ
KQuBB4Bb2UI032B2BwaH0NQVs4WhFI0jmS3xlNTGfSm3HrwkH22slVHbbRz75Ri/FxmnyLu2uEuh
8nIbpZBoUQcMwilsIqchezH8jfs/Ke9/ac1AAwN4Fd5brA9AQuatjeEodtWEtZHfIsZ6yvE3Xa6c
SeG8CldW7KtdktKTUKIBvEzL1ZRt2AxS0kinkpAf8qSigcnNVOleJb0POENHdO/2utikKvQeOXKK
W0QWmfoRzMLCXgpFZVTVE27jZsZMN3QDbs3UcnI5tWNMYhlNUI535bkSEwzE+sURf318yEgAd4Vd
pRA2merUxSPc14FQaPpsntqmw9Ce+7xItnmNunnmFeLZij7L8Uc8P+XbStnFUeLp+puA1gbOLlCr
snirkElD+uKL7Ibm8Zm7aE25kgepHpxSoSYUISMcB/iS2AuJh5u7tttAzAP3h9Iynio0giwXHJlT
KqW6TM6ZqNqKbwkPVYNnqXSC5IWzt/SrmVWhNA//AkALtMSxGIEBoUlmTF10VppUO4Rh9X0YIuk+
mXJ5o+VC9mqlMvhiRAzyalJx3leS/tAkQ3NI8vao6ILMcbiudlnDBqMlGAki9EQhpbZculYqkVFK
+J7efGj65yEfvMRQNpxVX10hSMGMFVrXotASdtUJenkk8rXq0M0+jYfefR938WfkDD8KTMYtHdNO
PcO1Ynt85JI1Xr9fX9Jh1oHPQrsCC+kvZSnAnPk+Oo9mYnfzs5GdSffUmhHQWJ9FWXsyisETby4Q
E95QSDVaK4GiQbst6l2s/ooyRusCSBudkyr0tAlsfFrucvaVWu+FNjEy6Ddc3FSsCjUQQk/vO1wr
2Yldy4sKu/8s7fLF4ORX1vfxYkWMrghRmsu92EbnzhsGLxYc3e3c0JE614hdHuSDt33MnVQ1Aa3Q
HYQJY2wHyu+IWBzvguV1+M8JgTYRwAOU4b8q4xe7pwRW1oUD9AIp3n1yDJ8srz8AENB7olvfDTvh
GTwBPFDFla2hR6bAaUPZBkOQv+a8XwiNitbQExnrivESO2CJcomR4j1uzVMTJW+ZzEuLXVlzRiBz
amlKkL8KoSNhHtqZFR5i+b3Wv+tlz9GPNVMCP41yDeGig7l/qYxNVKeJrI3ROZJUFON0TBdJ4TE6
gynyaNl4ohi9N0gqg8wIoqb0PAkYgmEFNqINnoKsXi+EDmjDQIbvyv/UszAZZznA9RI/wkLa6qR9
ajLlLhoPaVrulZ+DXO2FVLhPDB5zLwui/Ec5L2QzPlQaKDU6nqzorBrOnDqR6ZYbMFPVwXsl3FWy
bST7sMdAXxthzW2rsqIwYMIGiS9iUdomy5xjWGuRLvW4FqJR7JNqOlnqaNkp2hmUro05e7xykoDm
URpfBGrApDLC0qJF0SzCSdYY1u0gWjwJANFue1PhrGrl3tGqPAaIGqDyw2u01M58MFN8CM5SetC6
c6V6kYJ0rZf9JW8KPTeaHQQ6Hj4LGgwY3y3VwOucgwrxDI98J1gvSXofmxIny3Tl1VMh6KmHGcEg
AcDkl4tB1a8mXZ3GZ7Buz7EftbUrSKdY2mLSpT2WrasIHCeYzcz+s64LkYwZSRQiI04H8X7xCQA+
KezvuWv++JB/S4aj27Jl67uG11rG5qL/IxSJAzQcoCeLbYKS8hkuIsni86w42Wdxn72p3rCd97pT
Jvusd0wOjGJ9X//IY7SxibUK+GnI67uD9VqmT0QEM5KjVgBnb3kYMJ4w5hDzehLaWCnBYEoszDFF
9BeajjG6hnDOrP0wmggteKOSrkOLL835s0LmGHutjrs0xgrDYAB04LkS7TFxS2VwUmX0kuAjHDY1
cjXawHkduGfJPOipniriOEFnpV9FF+97ydwJL1U4nePW7zFRrccITbMnjhXfdw2PXYDuJeMo4cL8
WTa1DhevropWYjEDx/95UoXcS8t+hp9U5d5ty7nmISFgg/HU6Px5VCmXYuqsnIo+zuNz7sNG2LKx
TYt9JNsN8WrBHuYjryq0qkMXAhmrlgGKAEZ8HKfuzLuY2BiGa6OlZHr9fXtlLBDln5t4IYh5jqoA
cxtlCYKib9NneTaO5kf2E3RQg5c+SJn9K7WVww9fLux5dPKT5Egvtz9gXX0uPoC9mqI6xlML9Skm
OzxhzK5yN2zEzeBWz+3W2LsccfQeXCnMhTj2cgKfOfcjxI0upjy/yR+P6kPpKcQZt7716MYfGkci
7ySZi1mSVsvAORyf6+CuVwGNPw9INUgUQ0NOxXMc84Cfa8885k9S0lVM10Bda6mrgtQX6ADBiQ7l
/QhIUf6ZvtXF5vY+rm/jHyHMpa+UMJ7CoonPQSVjUPasvxO5lpxoGnnDr9YcJgodMWjWEGB/NkuZ
J3HeYDRbfG61GE0Zh2kT7BW/a140/RDGv6p6Nz1j5h4I5nndkv/H5fgjmlml0cggc8AA07M5PgTp
R6MfldZpMHy5Cu1JPDayW1e/9OfuZ9w5avMtVIkd/EpBdt9UT5r1qpqbGECm2zu/frx/vomxeFk2
VOAMxnaEsRC4WpV0mwyDtlxwdJ6FefBuS+NuAeP2IEecRYVR4DFryKb+ogNIezu13kOtf2xb1MTH
g546ZXkYP0ks7QdzN0qbOMGwVaCKI0ee8dA+Kcq+S3l4n/Wb9Wcn6N8vbD+ICMHGQk9HzI7yQXfG
bN/b1kv4KPKYJKhRuDYa/5XEcqxpqPtpekE3Qasle5rqyG3UnMdO/3+Ywj9iGKNfqBYxywELsqwX
2fASv6/tRLEz13yND+Tj9smys5j/sfzgraV5eGAMWPYfgXRCG7Y9npjME617MDRvi/6Zjq2a5E1l
vaT7uH4ZGudY/jab49RtUmGPCv3/kHZlu5HjyvKLBGhfXrXV6lXeXwS77ZEoido36utvyOfc6Spa
KKH7YNDTPWiMU0kmyWQyMkJ6vfwdyxH2+zv4s1W30rETVWwlub4tJkcDbH6jTleZzrDab6h+DQhA
Wza2rLkjVDnGopmfQ0Dqe0ybOyHcdsK7Tm31fuWzFkpbaBb5d3j4e0XST6WSATQR9H38Kph+3mxZ
DOX1G1zWmqy4U7vKgYLHvi63qfVLTl5pbxPpHgV/piRe3qno59iWzM8rN9PILpOvIlq4U20clMHO
TAbxzLVnleWt8uSbucN8QJdwmuNdI1Afi7csSO+qK7oZveFBfY7v0kBYewdcPAVO7HFndzarBEHe
PAmqMJp81kCiU60gs4emnlUJ1KXVjt0fKj4WzgHoHZyv9oxCakMysDhyBZDvAgSHNNqJ/b1iuaW4
beMJhfMHZfL11pnM3g7pA4NYDLNV6jRI9o3WptFK6C6mhaffxO3FJfpShbKtMN4Q022mV1XAZyXE
LYTJV9pfaWbaZf+GNwz/cnAuTvSpYW5XHhR5UqsWayaODkUeKOBiVsiNUYH9/6YgPl4nQzTiuqVx
hLj3ZdtL9+1T09yuWw6VYiQTTJeiAMFZNFVHR1pKdvxiymtdaEv77omt7/E/2eH1sraSFv8EdSHZ
qkjscW3JLJ2mpxa4LVdVE6nBY1MSUJltMybvaNVsp0J2RCNeQZYtXtEANgetNQgKIHrH2YqIzkpZ
hDdN7uFU9IR3wyk3pTNe9VdsJUtYDs0TY9xWME1GW1f9AGMiJHOdoXN7ozyUXggW1rTbCtML09e0
kBdrCacecvuBoOPxulGwZ8o9tVnpaO22lp36wbqBOEURERuVDLNz0LZgCE8gSL0cmUu70al1PrUf
m8yQG+x+YWUWmwg1IdcaVZxbA9L7y6YWj+pTW/O3nERmXOZ1XoBgJYiKgz45VLySxBocwldmZwvj
sR+IE9U3hW+upSKL2+DJvHLboDQa45QyGI6N7aj8U6GEYTmjDZaXDTE+jYfLfi4dgqduchtcKlha
XeLmG5D8uhZzLwHICv2LYY9KUTQhG3Yv21v2bmaGw0v9/Ah8Pqz9iI61qGXY5HfarBGMZginHDa0
dc1AqVdrsfOK4/M6gIH+NcfFa6Sk4IUz4Z6F9vLSi66ke8OB5BjyCWiUowq9djdb3NBQQcQTIThN
UUs/96+u847WoQmDsWDZykAme9JQRLg8iksPINLMevf/ZrjjQSY50IAE53KS3cQKuqJ9o7pBMzsW
qK3OSrtfYM0BCl7P7YLFtiI7hr5WFlrcWU++gTsnxtJC90KCbxigE75RDpJki19F7pTNc/2p3Jau
nl5n0oNZ7hshx9P7Wo2Rb8f9zm9/DwJ6xc7HOop7ImSdhMNZxCPrPnrsc1szH7sUaKFNBRmSdNum
9+lwNO+K57TcWMKeZGgDZInTy8mGGmDBk29J9TqY9wnIkv6nOYKY+vnn5ej8Q/EFn0fFTYaun+46
bjdd+zGlfg5lBdOfwjshPbZivxMhTpNMvW1Wa6yni+v730n6QS85haPaD7KO8tnGil0KjZa7YE2Q
Y/HcgzALtMYRkbO6+rmnmSx3lRjJJLAOaYIXD5l5KvmkxjFv35K6s7tScmvT0/rXlSGedwt+eZ8a
5pbBNKQgeh0YCcL0qYv/oQ/XAMXvxdaO2KeQ2N3H3WWDSyEPehtw9OA5YqZOO3e0bFkMFfUG+4aW
oEXrRqSPTYQOpWQt717aRk4NcY6RbGpFxazw1jgOdkkGRzOfLruyFBinFrjVG/aVZrQNXEm10pGh
0z0NxzS7GZKPKve1fk1ueNEcUNEgaUPFCvoC5yNHJaIK2jxTrVQ5VZm7YZrZtGEgCNISBySokqsk
tX/ZR75X+3uHmPvgYRisNnitOreaSIJRQjcTVt32lxCAMVYL3VtK7H5buemn4jly72z/FAXOm+Wb
odKxnMSpgtkOtXm7vonelHvRn97EZ+Fv0tsTD3kGJInQfNAHPI4lWejo/UEx3Da6062VNGEx24RO
ISrFM9gEl77zkQTyRe2ZMper007EDUQYXSKT4hHd30dZz+u7mqXMplVlHUFT096qqZbsLs/mHCL8
Yj/9hHlxnmRkVmMqAu2SJDAkV61bO+52fc7s3DwI6kpyvbT8gGD8hr2go42vSHZiCxakCuWgyKzM
PS1rzUbpS3AvO7RYoDFwW0BootsZvVHnHhlNX+Agx93EYEEf7YfqCetOmf6pvnJANkHb1qU2+Zw0
P/kIRXewtmHpgQfq4/JnLDl7+hXcIimY1AlNg/teFIn6Ri9KoFJFCItctrKYUAOHCqjWTBuILvlz
Z6dO78MmQfKexR4YuCH4InvgEBSKWzRS4dx2KvNKPPbt57ha3fte53zonNrmQqedxsGoLaSB+ngD
9Y192Ar7rqA7Oj7K4r4X51fJxBmbV7n8RfrMYZKf9kcm4J151zcfTHP7ZKtJu6bwEf9uFL4LZbJL
pWSrEgqBDWGXjKlH+s1fjRkuA0DvAvPNj5muozGqZciWBwr+oI9CvJombSvYKmgtp6c43RHUQ+vS
N1YOh3kufo4XmrRVtKhKQNadz1U7WZBTR44UNLEKiE1mgcxCiasNEyAPfdnHxegD7eL/m5qP+JNV
rWfDlPXDhOcadBB4cVtOW/SXPFw2MofwJX+4a0BvhsBstiKuraW0TfdxzRw9Su04CoMweg8H0zOi
NRjUYlYEKvF/PZs9P/Gsr0IAlygmz5SiXQQlAC1PHEPBdbUjbqQUbgx0pD4dx8YWE+Ze9nhpBkFl
NOOUgIcGqdC5cXTT5f0ANr5ABU2ZJxda7gtpLLhpoud/sS/P9K4iMiKQcvK8xQIkvtBKb82lKmq3
eH8nvQuuKk/sdS/KVzKwRb/AADnzbEAShd8yUWGtdJbEaaCEMRS3YkBsydAQt8untcvjmiluX1Rz
BkALpWlQtZm+SXEd9tI0Ir5IzbVizuIGNdOP/tctnbvKiF0qhHKiZ4FY1pnitWbdZnZkNUbn16Sf
qqtwkgbK9oKGWpYjDgok5wYyhGARmiTNS/FUSLxSl4myVZIwlXZ0MqLu0FryKLsySfDnSMmVyukG
Q6B3RlSQ+h9JjCvUEXV53LBQSwpby2udHcxBBs11pI9Nta3FEpozfS82rQ2CjMJ0sIzQtLV2OCzs
ArM4xwxdQlUA5OHn4WoxmpFKVlJkTJX3MdmV+9U4xP6FbnU7AQ/A5cWxdPAiK8SVDOBzwLV5gYtq
StGUaLZZUJufkl7vDZxJoRrGQFSIgVB8NSXImgSUnrPp2LH8aiCemj7kQ+gPytcoBKH2CdWNz8tf
tZAiKyjFoK0OSFcwnnGbbm4NWTuWEQ3UuLZlQbRzMff1DLxnpQ9CBbscXi8bXNqhYPG7X2J+d+VF
mZE4lg0TCA1av5XsHOKnjv2lvE+PXQC98r8wBt7bWe0PzJYAdJ1PcdJRowCNE6h4dn1AN11l90/Z
3qE3yb5aAQMtrFxgOH6bmqPtZOctYtiS+9mvDMdzbBpfcRm/axJd2/oWA+nU0vwlJ5a0IQwhQAZL
bD+kWzRN4yUiZI8QpwDx17YQrnIPMu8qujLRYvxkis/oakZvc1I+rozuUvBgN7TAxDuzvPInNjWh
oVfSigZjfTXKXjo6mTh6FkinHuWX+r6qvPwuymdddioyOyP3uWzH40Yr7i9/yEKSPsNn/v0O7typ
jWpKKqGgAaWtDWITqYJi5gwtidYooZa2jFNLXDzpZa4P6OqlQe6Tu2LtEf67C4tLGc4c4WLIiAhj
eYgBJcwxCjepN0n6kIBa6pB/VR9FbPdfEyAJjvjMtvmjeT1g4tdy5qWX07njAJ2FoM+b1QzPw6vN
1BiKNS3CK7ytd7p5XXbO6IqNbXV2/Vr3jjT8ap8g1ZjXdqNApOy26m1pY9S4bOarmPXFZQVAH2Qi
Z0Ydi5tbmk99Jlf4mm4/QlR9Cl974UBNPESxctsKB2ACYu1V1W/GrvVp34C8ley1+A/JmubbtYII
A2E3QJQgLuT2yXZKR0FSeho8Seo7VJBs04SATu9lGuhhXbnfhlKgCq+p+j4oawfV4oxA8R1ZFURU
5mbM8xkZq7CqTXNEfN+j5dPbqbvpo9qQDd0Zd733CCo4R/ywXBEMaM2hW9nXlkL+t/EfBU8x7uu8
VCcagB0YSIXmQMVVaP08iXzcz3dRsPECwwwhsHMHtYw1oL8WEXLTXi+dTPUbPHZA39TRnupHC0LS
hlevqVp9V0QuWeXKQxqaFEE6PHvm9u7g5S4Bg57f3qhOyOzR7tz0Vtgr3uuuvdGO48Mmv++vx+t4
q/1TuHgBvicfl7ex73rGpQ/iruYxmvsbs8AHaba8b95L/yN2Gif5vKrQcdC7nacF1hYCaV/V9q44
WPjG+iDc/2pcw4s21qPpAiuwa7fRVWa/Ip/bSPj/JtvYdA+JnTmXP5YnAvxeEadzxgVlW1RtJPf4
WBBgos+M3hHdyYLWEVz52ZPuNa/bhtfic7drne1l0z+PHSCZkfzPyGw8evI1brmpjERVWR1kAkQ9
QDRpxT6ejDtsT6iyhSj6XrY3e3I+LWh5QnQCUTyDxfjnlVJJ876qyzYwH+Fov/sFiGb9RN21+utC
vWumE521bED0CvF2bpPRBtWk6JCDIbKLATDo7i35OAyqbYylK6S7qkOb8Ao2fF5avHMGiLnmaiWo
qEXuRGusPqqKomgDNdEOUoKOXSv+rHvF7+Xyn8vj+HMngYabCNEpCdbQ1cWFdzhSlZiAVgVRIx5B
K4Gb1JqM5M9M4NwEF5RmMuSlzqo2MIbRz5oSb3zbqnKJKQEjs3ImrLjD9wPlLNU7jcDW2Kr3UZb6
SriGgl4zwQWEWOpJIXWzOwwCgpFmJ9Hz5Tn5uZYw+biqgy0X//4hxxI3YVH1WoY5KRlUS9Cc1cSm
O5HC1bLCS6rhH0usV/p912xyRzrwNqoYhrQNaJg4il7tmBnZOb3FfmJ3PbA26vayk0vDCLIEEBnM
otYg4Dk/XhIlMXI1xzBqE9M9ZiRghNLFl8tGFmqN81D+tsIdJ0NUq1klIbwru3kELZibHp/Dzp72
jkbccaUhfHkMfxub//7kDkDavJg0K28D5jBmk3frrWWgrXu67NPP5OvcJW45UasGe34IK6MfP8RP
ayfw0mr9PWLg0Dh3QhowC1GLvUdrVE+YAs3qkeAF6NTo1JXjammbOzXFraQhLQE4m+Y9vPlVgoQH
7LSPwp/SouJMnMfLAO4RcijY5rjNVFKruCEEVqZRcGm5IZLi10ry0XamfXlmlv35bWkO+ZP5t6w4
GQu5bYMit3I7lCFVLOUH4I6ehKpYyQAXowBN5kh+Af1G9++5La1txzTRGGKtitw8BhpP+piQlF32
aHn9ILMGJzoQ2T90AAZg6Etpgpm4vooagLLl2hOsfFeaYNiOPdmIrsFl7RSR8gKiZW+MxtfLX7Do
55xeo9kaFDa8CiOJKEg6crENsvS1sOBmdoziNXjxmhFu4eodtNRpLMFLS/DjIT5kwnBLBbKyxy5c
JSHQhHwaPAQzu6zE7UZhZAmdoYYIEPoVorIkmmAEzRwwPtIaoqoptbPpSx7A1axASmz0kp56XYH3
iCK50dLCkXEFrchDOcXby6O8kDiefxk3AkCrVKSrDRw5uES6Qu2G9zWA7v+Ek0evje0gARXsGo/G
tdb7+qcZmGFja2qwdq/5ufngM/CmjjuuDB58vqGha9XcDMcezX2p5cTy7ShLh4zuGbU1ffXRbT7S
zrOsuVKN2zRA0fODJuezIAgaa9Sym9HIE7EZ3dXpe2F52ltUveOOawPpKdAvsAmtrN2fRx9gSODU
AeUL8i6LJxk2yxEkIQZaGGPjTdMPdfpxeTYXclYYmPkJVDznoU159vxkI6o7dSoyNemDthl63bbK
VJSu+hQv/UfamRbZ4M/WhySYneKq1JwgP59WxlYWgNNyL3/Lz6WFBnq89c13AnSH8i/gYjpFqRnG
Y4AitURcsHCI24TpYulCu2+Nb+LnBgxjMvRK5kvBzDpz7ncnUCkCl+UYCFm2UylrnFLCnjEmI+6O
+VrqvOiaAjUgcJgoeMvkV/M4FZ3ZlGMAmIu4BxO8fj2C8HYnG2KyklksmgJ6zcSuAZEjHsAfEl1M
c7WHYwzUVehNzbayViigpEaz4eUJWxzDWfYFl5358jF/ymnsmKSv4lAeg6QgjR3J2zgF7yhjo9dp
bPIuG1uAkc68UqhSAgoyd0NwY4iX9wHZdMkCcRSsWyvSm94utAjMViAUsiYnMliZ3mIdZ04aRbVv
0Nao96Qyso+y63HnM4owGyEyLPUP7UAz+nT5A38uVXzfzMCKNuBZrY1LUequA0c1WgKDEODhAzXU
fO7skleG4eeYf2s8iQhec6bD4Q5zY4oMoVIEFlRo6DqgC5/tdUGId23RkAdRHaoVxN6CV5hdcOIA
g4M2au6WdHmEfobmzJ35+2dxI4QCkRzqkcoC/U75SHf68+Ufv/A0cf7zub0MlC4RpOXw82VoCryl
hzjYWY2NJrDykWbz7yv2fh5B5/a4udBoonTgqWXAbUKq5JA1G+k50d/GejMCK2qq96PgSa0t7sok
dvBIZw/jXR1/VupaD/8C8v/8S7jdbCp1LSpHBd21kad0B/1dL69klOOq98SvckfMNdC+Wt3N+8oI
zBn++bl4bpfbASxZFSa83bCgs17Kyq3TbTP5NPTxVv0c/co2l80txT46F2f8qjQXILjrjNJDloY2
+RSQVMbre0EYsNXhjUWq0O7lYo2CeDGeFBy6yL5mjm+e4oI07UzxX0xBp8iuTr5ScOs/hLvXSdp2
vQnWcWL6lz1cWm06eGRAdQ4IBS4h5zsqs6SGKIM44VqgN34iJqXPjHatUDX/FH7WTq1w41hlVhyO
Qz8FZl04tRRuinLTXaHn3w4PppWspLJLqwQaPqDkxNUd5zu3KrM2yxNIoE2BZUb0WsQ9wc5ao9pJ
QqNsGrUI+iQpdn8xjic2uZXZS/UwYJOGTbFPABIqxw2tCnP7N1bwBI+CGJCsP3rUkGu3Rkvw+iur
7RW0xV8GYJVWjCwF/UwuaM2ShToS3vOQGFPIzXcinpjldoyuIsnw5VC5zwwzdxnR1JWBW9qisUMD
b4UbnIb+2nNrKF8KRVhSMZhwxNmD2bW/MMz5tZZ31cpJtpB6gtAMlcSZzhAMiiYXGFGvTmoTmlMA
2KOyG8ccEiFpUzjQf2BOnorRU9/i3dEYoENT1RBlNgZLX8mWFkcXb+cKshf8xmdLc2OKZAyoXUyo
m+6TFML2ROmYm6Jy4sST+fkXEWMChTtnCbDGTeaUynQ0QtCqGf3Y+BOVRNusS8H5cyvoIzCAUph5
TXmRVY0KcqUNsRgUxnCXp2lld1Z3/7/Z4PcQqxMMkiH2UypINunbyOmttbfMhadyYNiQ5WjYEVHh
5vl1jdTITYWOsIIK/h7dts3BMJm1C0fW3nciCnOp2UArKwK1f6bWwJdGTLelMGJeBaC3pxHB8odm
gFRExSa3E3TyEJVq5sQZIyudXEtLBxwweNNAOyJ0iLmzEE/pVW5RWQT+MwzdFMdT0LcgfOqSLA0u
D/6yKUgfAtAEolOeN1dI5DxqUksMGqFjjpzF/WPRmKqtMSBBLptaOpHwaglywllUGfIb5xvCqGmE
ZI2CWBK76HpKkslT5Vb8m2g6scJtBW1NIS6CHRsU1J3qx11Z7PSsU1fyh8Vhgzw0OH9xpUal6NwX
U87GPtUjKQCzBRg4e2AHy0lOrlGS0leW4EKzDSL3ty2eYLtUAcJJBFMMKCoKeAEy67w/ShC7GLaR
MondsWdEgch4M/W1q1gVZVuFWGJjQ5K+wZN9pnUokWWqbotEayK7rTW0PhdqgkaFyzO8PCoGqFdF
A1U7/m4KjYVOaKVQRINcWu6l1tBemDg0d2FXWCtPLvMA84kHtEgB5MP9BQhpbokAEmeUrZVKQDfK
j+OkfdSVfB9rQSShAQTZ84wtaVdSqiX3QDY1nzGQgYMQ1fmk17E6VWMDm0NdxqCXh9RVKcSxD/BE
tGJqKdMBGTj01TD3oLNUzk0xpAO9VJRSECdgsz+0ujuGHrRn62ElJ1halKeG5r8/uXiHYZjKiVnM
gZzf0pg4WURXCk8LByOOJwA3UO8CnSxPbjyo81V7joqoifZ522wSsHvY2kABbHm8HIBLeTZeaGfp
dqwFA9Fx7g7r69gae7gjguvckaPe1dtY9clYj9emWgtOS4rh2NYqXvY180rvTPZMBaVcGdWFzg+U
S/AGgFwVsSLxBeQyQ+80ZHolwCR0Oyqyq1FFb778VJsQQZAlp9qrLQh+ItkdStzwmX7dZJ3XZf0N
LYqdkEfjytJcWC9nH2SeD0xZF5YwyPN6iR1dJb6cFYcQo9CxwU4h+Vmxo7oGAl6ILdgEIZyB7QB3
LG69mGMJYTHSwGZEXTW5FfO1XvFlr35b4JbJiCuX1dawoNZx6Gd40bPGoBvIY93XKGaQu3IMj5U1
rNxDlgpIZ55xYTahrFtmdSsFLP/U02fhGiIPdjGxh0RUN0VC7KJ1S0YcS6k8dNRep4VNrBUC1oVX
EgwudKtlYJ6B0eJJ0vMpR04tYI8AKksBTqUUBic1NCcfJIA1c4riY7hP9NYPpVG380Q5KuOa0PAc
Ntw2fPYNXFgZDU4Ui+EcrIe0excFETe/vO+757FHpjSB7Ps4pL3sTjRfE85e3FZO3OeOYH0wc4nM
7hvoRhDMX8heHdX4mLK1YvLypvLbEn8AV3WVRIAsY48MMsjIQ+f9GsXr5Kl6GG7UjzXelIVTBkMK
Viw8PylIlrhVU4eExH1SS4HeHlUlEBpfZSuVuIXT5cwEt2z6Xs4yNlTYnfRf8AgsgzJ9jwYTx9nu
8oa8PEm/neEWSksHbdB1LBQ6OUAIbTWT2oVe3GTjSkK2lN+f+cQlBMg5GYSXsBV0qM9W6a6mvt6o
jqJ+yXinFOLBlSRHSJRbCNH6o7kpe0wecWuV+azXn1WqfGlE/Lzs/uL+dDKX8/CcnK4S7mYS1TDQ
pvQaE1cMS1uFgj15a4SbXLpR4uCyvaWLMN6dUWLVwcuMnkPOYN4lJEGNAnlDb9eIVQUsCe/6J5Vt
E0il8r5Zg8Eu70InFudYO3GRFpPIxnncmzj0ygqKSZO1KSGIyqKNKrwX6XHo5E1ZiIXd9E9au7IV
L54xJ+a5DaijFYOwaTdDLi0IrppSYjdRlXgr47q4KCF9gWoG6DPBKHnupVGMIMzLYUY3Hflxp2L1
T6DoOso2qjUg13DWrjGLS/TEIBfOECMieCnDwlGhH8Ky2u5M2ROkV1rGbju9XHZvzTsuaqKuLclk
YQ7Lonxruix3zESSbJplqXPZ0uKCOHGLi5bBYMbARliatNaj2l1qerWybfSjxZyynBwUo1YsLu5A
Jxa5ALHoQJPBgEWjzzdmuGX9S0PRNNf7lz3jFwIAc+gtPJEM4lxTpkqVExpCB6l7QQOnI9WA/BhS
eZBRDpp1UmTSuKpV2Dm5N5v7mIW1e/kTZldODuMfX8C7GlWkRZ9zccTFF9J9aarFdqrj2cKgB2iH
u5OwuWyQi5v/GgRIEWUK0FbyaGRVbIEkC+GymqGMHTox3YbmmooIN4HfRsDGBLwlOK8BuOYOq3HK
c3Psk+I4ap/KeAiLCLRYdqSt+MKf8v+xMzuC7mJUYXnEjthHMYhPoJ1lRZlryi+Wk0mFI2m25Fjy
Rv7oi6CNyUpazl8Uvq3CHtDOQJWjeYLLYkSmljUePopj9CQI++QIKtzkQdR9Cvy8smHSaFefIfGr
alMxZ1TdZpXqaY5LPmpUDThMVGXmuhiXb4iTWoaKYEDvcX9T2ZY9/1J8y34pbF8GPmRfvpOX6vly
5CyFqmoARASMN27S/DmldKMySAbk2jIkjG12Q0BnlpWFQ8lGVq7KaK3DbckeshBIR6PFDcHEBREd
Gq0XIqU8mmP7WNSPakGu8uwlxz3eECDt07R3lx1cWho4lqBJh1IwqvrcqEqlVhZWEVdHuTb760Fm
3S4bjH1WM2l72dK3yAQ/gSjmzxKyqIgAv3l+NknQZtJrg1THed6ibbuLttG23g3QKY8aO9wAN7Uz
99Gh3aVbXHu3dXwVZUfRBW/bMV5rXeczkO+APv0abqSlekpzM0uqo1K8FkLihOZLEl4lobFpdMEv
K20P+RUoAD5eHoXFhXRqlzuhG9WcQtBiVMdxHH2Vuj01HVDghOMj5lhKHbMSXCt6iTJfuu/Rf1vc
1BBa69aW08JqQgMUnre/9c8kXhaj15MwLwd8RmoNbmJcJfVoS2NnK1rkqMVKnfi7/M5NvYTXe8BA
oDCtQCfjfOqtyGhVQS+r48GYV+4TCJFdIFr9Yqvhv98+JHtGn0Ze7P/nn9T5Aq7SQV+UF9qRozmi
KzmjxyBuLNrKyoPI0omooEQKCTjAcOYj+PzrUtYDDDNiLNRusiG5CiEY8jpp421jTDsxEdCScAU0
0G5Imce0bNtWxsoALcyGgurZzACONqYfbzKpmuXUHGhz7AaI8ED80a7ZLpZuEtyOL8ffwgaDdY79
Bd0IAInwDc9EjcVpQNPRcTCvW7BTKNlVI7ZOPu3rEeSBf3atmhcZrOEpFOeUhpIat8gSY5BLCMs1
xyaz5c2E67VN1/Qmfq5kxDD47k0IVxoIMYPLCrWmiNMG+eYxi97krHfTrYn+26xzM9mwSeX2ZXkd
rtE1cwkipBJgFJhPAEw11JE17jwkQppbWjvER7xTpt7Uy/lRQOOvZ/R1epVTuXAa9Ok6ndJA3WYi
K6XKH/ECBv5ZmlyaUXJzkfc8YuMs1KdinOIjy6B2NeClz0lVGnoWVK/20QCp3ZR1dCVtm3ems0WM
lttZcXl+lUVT1Xcv0MkNKkGZzMxyJT4WsuhUofQ6NuBl/cPwnG0ATj+jxhCk/Hkbqk03ygZsxLGX
ax46ZQzLD301e4vWap8LY3hmav77E3eU1DQns9TjI0IlIEpl6+xW6++FSr2V8vvLbq3Z4uarkDva
KZoaH/PejspAfok+wx5Sriujt7QUZvEVILHmVkjo5p371HciM7VcQlwkz3WnQwL52qg22SFK3exA
22k7ll+XPeNxOPNCODPJnWdoqBIUqs1RUY73AFQdMhxXZNRcnbWOGUG/mrQQ0hvvxDGywYA/qV80
TTeXv2JxfE/85s6XvmlrQxPgd2G4ReOnW3plCGiFu2xl/ik/FsBc6QLTB9qP+KJ93yRTyWRETBOj
NxiVImLcTem0NonyihnOGZa2eY4nYgRmswHEZ0OmwrYUYSORO+Jeod8lL+7ryV5tPf9xgZln8sQ9
bh8tZDoIVgi7sfwVm5M3jaozEICv25Xd6+eB+23JgBwogE14YuU8tCb0UOQTIcfUVCOPlCrwxdKI
MvRUBFIiEYem+SseY34VLRrTQZtROizOHxQg0VfO/iWfAYNA4V/F6YRn0vMFk9bxmLMKPqdyudeI
Z5o9usEnW1ixs7R3QiULzRZ47UHaxY1tZ1VEbwozPmpp2Wy6Qn42BrVa2aB/nO0Y1lMj3I6W0EJK
FKbBmTr90gen+FWqqRNJ6L4moBksu8S5vCAWRw/ET/N7LhQs+Yy+a1KFjDK8ssTblL1aRgn+RKeV
g8tmfl554ZgsIzsDmQmyJJE7bE0t0s0ETfrHooeY1EZqdSdJwEeE5kIgaUDT7Qi3IDJYWYhLwykD
UWwBWIxrPR+lkUryXKtHRKm4jUefFI7xUYcOCoRDsUbuvxQfp7a4+Bi6OEwJhS08pjoDxa9yZfNa
s8AFRxSOMhsZLIBqEVzFtZ11f1bi/D4JgCo3FBU4c/Rfc7gJE8menDUTOaKj1V0r0C/tvac/fN40
T07rrGcJUDAIAbGqnVF/00DHlzdvK4E2L3d+hz+1wp2fpqTFud7PLuBR6Jl4/faX6Weebm8vG1rz
Zp6sE29EudYEUcBkxNEj+NM3lVjZprL26LU85b8nhNtms9DKcqYycpxSzSbdHVX/xxnnojZU9cJM
CgwXurmcPL5rpGxlDa65wEWtUrfAUjK40IHTm0E+sSUrAI2lPUxGKo8jAGc60urzqRAkKQa0FlNR
QeepAiVnnpie1bxVpXd5zhe3k7l6Js5kU8CqnRvqtb6BenKOJW6qOy0hT5Zy0yj3OJtwu58bUNhK
kC0es/KJxfmLTqJsktVKKyNYjG8FVFXUzC6D7MBczbAlB5S3fbFyHiyG9YlBbiwHEY2qOkpWR8l4
jFLqVRAZ1NeM8NwS3/sMaggAyaEhewaDnbuV1nlTV41IjvKdDuTbQcxs9THy9E3npQf6pt2pfmYP
D8m7sU8ie1clvr4SMzzU6T+fIKvg4J/rGehWOv+EphLoKDc6OWbMH+6mX9TVq4MV7qfyTsvUI1Oe
GlSxboRfUVzaxh8qvf2wzg1AE2fRwIAeO4rNuwJUNmlFR6yuzOGLsr85mFA2x10T3YUWIOHnnlpx
EWt5qM5LXLfsWQXFBfPJ2tP10jJH9oUaqwgJbqAEzq1o4Uz3BKXWIyAfW8tK9gwtwpeX39I6B+YV
rV9AYc1V+nMTwPN0gMGY2NrBm6gWfvSis6dxXCmnzhHOHyAaKKJmUXgNVA/cATKYCpHbKIQVtKTn
NtJLv1U7pwUAHKQIE+sdJV7jtVi89Z0a5VxLFSxzVYdRyt7wbjOEol1vtGdd+tIj5utdvAv7p8uj
ueQnZF9BUIt3RlTlueO4BXeaHiYWOSLrElDMjbzpaN5W1P8r50CHifI0Er+5Tn0+b6kWmkXRxMnR
GEdchTZ49DMYsXXU44X4Lh4VOyFQ6Vqrj/Lv9N+LTEfuh0rZt/wJt10XTVPpkDIlRwWnDlEbCOtS
0INroH+LnCq6Zs+CdAOam70c3kH7Vv6A6E7l11+J/n+kfWeP3LjS9R+6ApTDV0rqND05efxFcBgr
UInK0q9/jmbfu+7m8G3CvgtjsQsDXSJZLJJVp855cgxL4rx8B+o/X/NRvwINqg2l+vNZUFwvb9ED
lh7ncHo0X8p79/uy6R/i+/HB3qOKtsPEoHt/uG/At/8dBYrLy62v68n7NSDjKDv9Y587SlIX1XLF
gP28ItG1FVg/pjtAj8l43wH391XbLldeqITFSIboJvbB/rTPd/bz5a8QOt3JR3DHi96Ch1ll8HN9
fGY2Go0MlzSL3xQ73dkkqCHkIKu8bFJ0aK8kRghNoJrDI+B83us4o6CPh4x8vhgHG1roTn89lAFL
vE18V3y/bGxdxM+T/NsYd53y0tFLYgpj8yHdZY+9jq0lC4PCt5QNODBwYetU8teQVOt7pYJC4nFY
wY0F+Irs7lccQR/aNA41ZXfrtdTw6HUcvaVA4V4eonhboYAIvCiq0PjX+YRWddxELVTKjrOP+Ejv
qywoH7MvS0fG7XjXxJv0VvW9t+pReVPeRi+QmF/fIJ+mGFw8AHmCnApJ6XPzjt5rS4wutqN9P+1T
GkQvlBL2JbqLCCu//JRYE+4a7N21uAD6H74/MmlrqkwgBjg23bRTx/vx2v2R9kSvXKKMz13jW8Gz
rElcuEngqJCNQN0SxADcCJF2rktw+B77b86uf6Y+QEypjyYCyVQKd8aJHe61h86nsh6yMTta1ou3
oFrnBqV3NM1vyn5oJkn8ER5x6xv8v6NaZ/rkKmvrcNq0hLUu+IW01FMU9MflBgVLaQp19YBPHuKs
GFR4x+ol55aKpfMiqmD+KqgATMmGocfAZ8kudUN7P7xMxjanpHppnWsdZdJIlgAXXVOApP7XPBfo
SyjXRTXFQDfTdwMsabEkxojd4/fvc4GcOl60WCl+X782Z+KtAh/lteM84cWDjkrCJOb+Pwv32x4X
s7PJRVM7YBHHsjXes8zZlnWx79y7qLKBbEZXy01sgIxL9tiSrCJf0hu0SdXtAmaNDT0e7PDyxhYf
h79Xiae9qso0i1qGWRw2cxh96zYm2m327YvyxQvcbXxIcpKrZP4RvTlfTY2o1/MGtHs6217+Dtko
uV2hD0O9DC0+I0afpqp8HYbbhslyIuvt8dOGwLUZJScN2Ut+KpUsQchct94SxIc3Zzf71lX3mvrR
VXOfPrIwkwxKGFhO7HGBRTUr1QWrZHak1bYw75eVLa19MMZra76t0Ol+eQrF5+GJOW4OLaUZUF+D
OcDeSTaAFc7cLnXAjg71rfqukWKy1yfApflc//4klNW9B/B1jPkc/SKc73GROLTHn2jmJ1PY7v8Q
ef7PxfFkeOvqnlirDHvAGfFhrT7qvgmJpOGX5f+6PIvCqHViZXXUEytG78Sz20zZsdi5d3NgXknh
mzIL69+fWAAZSlkmBiz036Yr3MWvp6sirMMM4CO6gV5MAHLmBwgDXx7Xhy7EpcXiwjHg4HgWJ/AO
c6sN6LA3Qf/bBoCqAZdAD17Y1uiPnoMkeFW26s54S3y2rXbqFVIROytAd7E/b/4QSvppSbkQvozM
LnMXSxqZBexYDkCXRS8DCoi2Pe4sQEV83JP4AndbJ0A+JQq010E3kUQ1MgySjS6cXKCqPB0lhFUp
hhsIUjyoT6QennabAeLRW/MwHth2+Jlv8+P0GF+VRw+ZnNZvdu2x3na/qi/ttngCTWTY7/ugvol/
1Ftpamfd7/yKn34Ud2AZkZ7G+YSPUm6bjR7WQeujQTYEL7Jf++bmsn8Jq6cn1ngCmFlP6zbHSxoH
iemnoPJm5EdJCr8EeQFa5SR3NkMUe07NcbF10VG+tAsMrgd36LibvvzUNgkcOrkdvxm3agjVpdcm
LA7WVttFtzWOrewa1x2doIVv2z27ZNop2wKwncvT8EE9c2HS+UISump7I1LxXYF6rdwqe+Dh90bv
g8KigeD2UwoxgvnF2JXf8Og72FfAxzj3SQjVwHe7Ji2eoU/xD8NX79RjRqKbROKofBvNx447nTYu
ZLdLYSkVxSoZQCu9sPWP478tRPMP71LSdYkD8jQ9blznzMxgTD14JCXGdvMFmo8kC7/J3oKi68Pp
sLiobVkxYBjr/svN9z6/M+pfhSxV+RnuhsTdqQ0ubveKmpmgOIKDI2omtwoZCDjjN/MmDiYQ1iN7
s335ddmbhG/MU5tc0IZyr2J5LWzG7ryp+9pPS0DNonzbxfOujpaD0re7dOzuJ9rful5yM4Cxvs7B
7LXMW0NjYay5z0t/q8iqGdLZ4CLeNPeZ1874Mu+RAgA3h8auhyhcDll7xR9CJZi/lIdasuuFd/DT
+eBCWj+OLBkXrLO6TR+WHSAZ92ZQbFjQSe6KosfFiSG+mg6Gj8hWewxvDK3jcmUSb5uFI0nuLy+w
0G9BioR6+kpZyJeDW9qqs1LE9EjTJmg0KNRVfiZr1Pk4fT7FpN9WPmb15MZhQobHqpSEHrVmn2a/
tCnZOe7Ow6tpmoe7Ka1JYnsQxqr9rOz9wRh3ieYX0ex3gLjlS/E0Kg4p+25rRNUGPI4o8pk7ypQw
zpqwc4zblaY0YvmjR8Hl0sq4JtaNxX0+kHfo+UY+HRUnPg9QayNQvUWXHE20K9RdQ0yIf+rxczlK
VkPkXpArQ04H2UFg6/kSQdFNEE+hDqBwHdtVbn7bNpuUhp661ekzONTaIUbDviz/IHACXB0cyGOC
fwqAe86pW/Sa4IXXpscY4LdmAJ+yjdtzJRMpk5jh81VzbNK2LzokPrsD2t2CWUv8Ts0lW1RkBRDG
lZYOrCCATJ7fbrGQ0Gc0kXhr4T9hr75LS7UCdwBC8reF9QtOvJkpXtWZLQqp+VJejZV1KNxp0zTz
y9Krm8vbcw1inOe52JcQN0CpE+jE9VNOTEXNwpZZR1VYz0M6pIE7a0aYT+CiyMLJbvPtkLgSRNEa
0T+btAwdBCBAJjpc0isdhwyPV8zfOIXQ/SYNHSHRapPcK3fAO/iXByhcLUiQ/Ncad4vSnHZytApY
BHMMOvsbjb5HshuRbEDcqxRYTrftFT09ds4ybSOQfQRKAa5Zq5jeeytBV6dpypL8Qpvo5Fx7HdAC
b3FOqCVNqyg5Sn0ayPmT603vbNkC2XbJm0pwSKAu9tsM54ltbdZ6XKF2yhr9oRxBSxBHvtIpu2nR
QlYr6YrtUSaZXrBwA5hIYHj6R+M9t2i5Dr1Zq7UAhsjGH5O1bD09CUaaVz5FG8tlBxHuAGS4gVZC
9IUAw/kOAGeLPrIOQ0y1PfMNoGUNH7T2bBPV2//NEjcqxbRnoy1Rl0ELlRY/NzHRjWMWzt1VKbEk
9I6TMXEeibaEruo11E/XZq0ybNODW/oRfR6jv4mFJ4a4yzaI2xrTpauhTN1m1QFCFmHBJGgoETbC
hXrQv0vEOfvIBk+hC5YoMfst5Os31bdk2NruUTO+5sW2dFBOsxMSt7PfNpKpXH/7U7SyQc4BhtMP
ckfOPcxMsS2GIoSxvC/x/STrMZH9PucUjhG13YB2wmOc/rLUr9KzRPT74DIAFa0D4QvdXl3lJMAP
but4c1fgtKpBBZsYy2HSPVmfomi/nhrhrsqdVeSVVWcfewh4L4oOoMy8c/tflzeQKJajJXAFFyIB
8akcZs7dmNoaTY+Nd03pe6PLlEdF+wYJRJBToV5uWyY3jtlyW0gcY7KQu7KbeavGCkF0IFpxUKCT
c3k0opcqbkO/rXG3ooQ6feRSIHCyZBwpaKFA8DAnMdpo8s6D3r0+hIVKu6cqa+8XB8o42NfjTd+X
FshnizYYy/HZpUsuCYhCj/n9WTwzgbs0lZOMK/YpjRV/NFVzQxtVpmMrXEskrEDdAkAXkkrnftm0
bO4GmwGwaUw+QqF8MUVnF9rz/rXA7ayhL6eu62EBmOXHCgIKyhSRVB+JDZFV0yS1bh66P1SIWLMP
4IozUPU3PigMOaNal2hraR4nlw1emIFetW191/eqr3Vrr1AS7y47kWAaz+xxkd5xi4kxBnvwIwIt
HbQjXc/sL87jMytcmE+SHA8UDVZq79qcrvP+V55e97bkRSocC6IsWipBMQm42LlLgLzCoCrYR49g
zt7l0NpFA9kfMlj+sz7gJbMcHTR36E89s3F57kUJQQ9UXf/+GDf5PYBvNjVxLrVZn23KON23ShLf
tV0VzlkK2jlaVpvKqX7RgdJjZjPgzoz4dW6MZd9OvaxV+wNYwp1V+B5n1dlwVqq388H9x46t1Cxy
nMaxl1+VNjuo8beaRq9pSjdeYhO7RgLeQOvmQjKofSHjQtx8U1F961B6lZvjm5rZ3y9PkiCk4l2+
6lQD7w4qSm5RjdjritzAHClKkC6hdcWGJ2SuElkqTmaHC6ZZxGqwMeJyldTVAZpeO3UZCEusvVZp
V01WbS8PS3DinQ6Lf7GruV1YYw/EEXR+AbMboiCKDqyVPF5kVrgFbR3o380JFrQganT3hTovkSEJ
IGITJhQT0Ri34l3PNsR/tMzqoqnBvOlgGBqnwxjkxhdjuP+b6fptZV29k1sIS5yEDjmspA6ZoIJ5
9GgojVKCgwtrgjflyo+FtyxvpDXNrF+APmOu25Nsshx/ppMM3rU67KdNdmKFc2jgZNzS1JX1EnJw
3NE3QRMbLXetmhELgridjLdR7Ni/R8U5tuG0GfIBKYryVneV2fUzzb/W+Z1qt0BxyziFLw4OHHjc
qVxoDShPVwhVZuig+oNUd54T9Utf3VKQVkvTUcKIb6F9fm2QRGsmN5dIFjlIDWFsY+3jnGzfxuz5
suOZ6xb5tFzoscMNGPo8QGuce95gulMFriVkcbs4DbPCYUHsJpU/M6qQeSizp75ULWL2NA9ZxugG
8uhfJqMdiQeubqLVLTTobSyu2bFfYBmJCUQ7DH9Jh8LH3vF86HB/s/K2J51WviTJTAOnyCLwgGou
aRMjjtHeCSItb0nnF6+vI3/Q4uR2GWMtqCp0ndYsd0nJhiZEUgTsspM9HbUElBGmWjqhFo8KKc3G
BlWDYWwuT454+n/PDTf9icvoUmdxdqzBZFQnQ6DEkqebMLqgcQzgJnTifaLOQ9Rxe6Rlkc227rX4
aMy7XB2IJbt1idKaOF9+21lHehJf7D53skqFHftQeCHopxTLj0zclQ/pD2VvVJKJE0aaE3Nc0KyW
DJUIB06V3JFewqMlmzLOYUFT3emRht+ugBg1b5vD8nZ51WUGuFW3h66xqxlzFWcRiHKem9HxYwiU
ZC//mx0ucJW5YdQdg50oP3TN1gUiuL1WdckGl4zG4yJWX/WqVhiYrui5v3Hv0qdJ0jcjDIm/15q7
Mf7HUSBkwID0RBlWS0mrok92l3wfu9CTTZgw0p9Y4q6TwC4Y+lLAkpZv0Ebag8YoJmi3VGXd1OJ9
/+9u4Wme9diYUTqHIegeOVNKhuQam4dcXn7haFDKsD7YraAOc74lzXbssfrr8jcPHgBWit1jV7rE
ebdllBXC8azPdfyDPAd/h2mVuKzKqQTwQ93i+kuMqSBMhiMTjscBA+2a84es+RoTTkJMDjYDJbVY
dnTHwEDjX9k6pHASguY/ZkuuS0KfQ/ITWWtwS+OBcW7LY9CvqyokhdoizNJwGjZA4FUFGmvDWoZx
EsayE1vrBjsZF9LxY6b0sAXFWSDTEskJIPt5Lpzpy1BE5ggIc98jK9RS0wn6OJIEAaEDnIyBC2lQ
HCkaR8UYyumms96t6lCnieQuLlx/EI5AQwXPU8DLz+cpRokBr1YkhpBxTxa0HOYaafKEVOpxzCXr
LzzPdIge2SaAwdAA4hYlrnulX3BtOeooloTzsNw4I1O3cVtqQTz3qY/mtGvTnc1g7qeaTK5WS6K3
aErXki0ahgH3Afvt+XChxLuSFlSY0uVnFj9Nf9EjCr2q37/PnQ62m9QlbQC3ZnEXlNQmTvmdGRK/
EPV+QQEEq2UgsY++ZG7RDAaulsRARbAer3KVMR/Z6mPX3U09JGV1BrWdFITBQLBgQWlxn/XuZrQ6
Mll3TirTYxHNKG6KaL36kJ9TuRmF+pkdTQm+RYN0ToCcEPOrPL8dWtlTWGhoJVkBZB+ExTwvVVt5
ke6CQP44LPr7EpVeaKRKH6TYd+HlGL8uEn+5BlG5oYM6BooMfF03rbopqZ0eDWcVfR7q/ljPt6W6
Txbdb9svFVoZl0KyDUWhETMI4l/ocCFCcrNoTT2dmnbCS5LGm2LXQJ4wyfw51qGqHJNIRn8gul6c
muPcNCm6Sm80Dfm11NlrXvGU1wVABhojjZru/2I2fw+NR2RAIgaMAAOG5lYvaNcnydiQ0lvI9GDo
90ayBKqs/0AEqAX5CB5HqH6Bmob3ybJjabakaM8sp42l0asKbEn5gwvBPteDhF8WJFd2esvSUXI5
EJ0KDtpdLTANWytLwHl0KTXdHmwTiY2EpfEv5OMh7DxW2l/EsFMr3BVEzbwFpxtGZw3ZrjbwxMk2
S1dvLi+byEVOrXDXtiL3ZrXPYcXR5696S3CJO4CWzE9NGcxFtLHRjQPiK9w/kObjztIWzpGYKp7L
EdIFOzBOfkejsuqnyfQXNQDwW+HZhv5OXGx4Xb+JucUQrW8Ee3HBqbnQJMhbJhP6EXrBbys8EkCf
IRZmmEjYKMa7iTc5aGEkfiZMiQJ5AuIS4F1ccAidO1pXovnR6FCZsljoAe3fbapnVblhMYHmnNe9
99N+/olueGv+ksWlny9+Ue319u6yi4juDi56ItFripZZoHTPv8JYlL5zWI0mYLpPx3iTVHuW3gz2
vDESWXuuyB1XIQwIQxnAp/BLpzhN09UNEB1DVGyH1n8r8thPoZ14eUiiOHxihl+7RHOL2lFXXMVz
T4k9Even+hZlt1TW5CM6Y04NcZt4GgyLDT1OM/qreYMpOpGHRQntKJC1F4i2F8rMiEq2isrARyPJ
yU3YBas8rkKI9bfNIwjk/hz24p3+OldDaYAxyCMLv14A47KoR+hY0Ab1GuutiXaX10Y0EJD3WUi7
47KKpt9zdyuUAixra4d2OTUPNrMekqrbWcr7X1hBpQEtc5Zlgm/z3Mqc4Fc7EAAdiy4DdSoxx0dn
HiRuJqyxoOYLtBVokkFlyp33/UjVdsoBrpmakKFoYbA+sLwnCs7kooSqzrzziq2dbMFyQkrjoKjO
5vIwRfvJc20bfwwgEHjOCao2mT7MmEynyXo0iXubGtisgBZlQ2IlTv44/YO0K7rRP3r40dXGzerS
K1FRe3jKdBPzhw5Ej2zcrYkTq5ZcNz4PDJZwcMEpXR1SWqsXnbj70ntOzBq0XeEBmIJhBjQzatqE
ULVA6mx7eRI/e+S5Lc4jl1br2zqDreLFzsmCZdQlFsSjwfV6bT8HRyoX6AtXqcvWwvOMjkB7ZpqR
7cqqaMlgpx5xHer+j/a47byAKN1qhx64EAUdLt4vo/yFHSZlPBFPHJLjIKPCc9Dh3L9rWFwN5ozX
uVJ/A3b1rmzzGyXOZfxJAozNhzA2PhvwTNTp1iPsxBui0i3cMsZ4tLwkepz4TqESG28TFme4xnfE
9rJd3qK1pP3W1/uudsLLLiJaQHSt/fsB3EiVQh/tZcGDMPOeNeuaKtdGOMqgeoILL4aJVxHqv+gp
hiTC+TDVsjWVFo/qY56GXVMTlECTMQtiViCyoAXITPzBKonJQkuGvRUt5Ylp/s4LFSdITa+9ZCV6
8fItwBuaLNkieO+irK3j1raS9kIfhdsFUMwr1HrqMIm9ElrNzn2r0QePSgeIQYJk/jHNAbMGH7zd
Bla0pyAbg5xHob9eXksBqv/8O7jdYef1yJoW30Ff3lvfPjSBdfwevSWb+sU7sI1ysO+KR+cpDiR2
1+h4/iA9t8u99xmbtdkq4UQQ/y7D0vRXnEe9SpzqB7UL0XNWyvKcglwNbCIfBNKLlRRW5WyqXlGN
EUQSjnHZoQvf9FvoNE80XLFwdnToB0aM/pgskoewoD/h3O7qbyc71m46iF9omOOKKBW5HextEph3
7BloTNz2ugfmEjsmCSXj6/xdMs+rH32aZ1BJIh9mg6GF73upUwomDgXR1lQsojY/vD4Jk2Ta6t60
6ZPqOuvKuxyCQNqAgedfrXKWXQvXePTpC6Bpicv9iu3lqUaaeohYlqjIH83jjdqg/ctrv+OO9cpa
5bodzDfJiIWehWQsYIgQCYX26fls90vBFo8uoAdQqwBI90OqjBBrqN0H69nN/FZ9baa9BU5XQlXJ
bIsiI3zLXnkQcA7wbDiNw1DU7nWUMG/hy+WtUYa5pMghnM0TE5wvObjHRJGjIfongVtQUjbgn7KJ
kvY+k4EFP7/64Lcntri7QGEvRjw7JpLbvfuj80wCUYqHy6u1LsYn54DklQHECdaLz9XPZTMg2QXn
gEwoMTolRPGpGsCrpr2nyrWr9KSSnSyi6G5ghWxIuIEcic/YGvYyq8li4zZlYfvbX8HxpOm9JL4J
l+nEyPr3J1s+a6oazPoOHsyFV4WZZ8fh4KlkaVcRaadLSMOKRGJT6H3oFPngxUDSjTuXm8zF+VFY
2XHSX0o1IS59caavFUCIl9dMNDYQNOOJBaGZlc3hfGwpiONqvcEGmzCSALjJ4ThH1hCYy5D6+kh/
gu1Bk9gUxu61MA0etPXu8ekOHCXDXHg4k0f7ir1O850NXZ8mjX2j9PwpP7jsvnAke000oSYwgCDV
h5vAO88HSstsGAwX2zkBHZPiRxlS0ModBO0kB4RwQk/scM6yUHuycht2hqn5rlaPLU223ivIKzez
Ennk8uqZgh0Hkl2gLdd0MC4g54NiS11RpUvp0XnVQK8g4w1fnYzf0Kc/zzmHUev6VI4FPbLl6xhH
pAYDfq089spB7xJ/nt4vj0a0mU/NcUtU4/YE8GuJdrLRItV474KqTUryKQpSp0a49Wm9LmF5swID
Bw88VXfRmAfadG9NgeeGNAbkSwqkX9Oql6aR28ul0k1TA8XdY1xty2aXxS8g1SUDcsxK8woRRc36
ki3m/eXJFPr7iWtwJ2cNasup6HKKxAf4uLQHdOQQTbtdkMu5bEh4I0LixnFMSJviqc5llftWp1G3
QB0qVbeNDd6xLifx6EF8pE9uZyXdppYdTiNExel+UKONVixh9WiBKmxRqys16iU7UORGoISEwNPa
YIVa7vmmmLS8sxSrocdZvXbMZzwRpe0Dosn9SCmilAZFT37IEKgy0ym36BE5CaINv1am67i1ia7J
ZlfkriilIQEGNRu8Lbgdruqlp7DFpscKFI7JPh60q66Mr/K177s8GAt9GhoJIFgUVFAfQG4CCVzQ
XXOviMExZrU1THpsjIlkeJNKAWgCDP5Kf7teFQBCQzjmAkvTeNGYMhQF3fgW3fZ+plyvXaJjMBZf
lyutRneVgdIEXqRq2I6b3v7j8jjs497woQ6wNv2duwhLlKku1kch7d1yk9TKc+lFf57YPDfC7UAz
gW4a+PHwKozKjdFQ0jiTL+d/Fbn7yVg+DtuT20ncMq9zDTyE8lbfx9M9cpM7uR8KrQBkuRKSo6OF
v9vVtTe6K+LnmC1o1Cg1AHBZqX1TvF5G7yQ6dJBKQrMsSJLXRrvztam9HoVPFzefWsn9Mfe2kIGF
1h5ohwmi0LZvYxUCAcnt5Sgm3NFgWgeNJ9zRUjmrcWqhRKWu14NmPyvOFUPzR4/lYn81vFW8AXSU
KhiD9PPhGViuplyHB9D9LjOcHTi0rAyPm9TYFNUMPQLZdUu4dCcWuf2som02qSzckRmd9wbb9jMk
WyzJ9Uq4ag4eGGg2h+gGz9JhNcyIugH+Qe0v6J1pN1a018YXVuPwaSR1HWGAWitLBjLULsLi+RR2
SQ5lcNdDSscZu7u40JXbqmB9eNkjhCNyAZ3HsxPOyKeEISvvAKWFu1WPLONa/4C87k3fgkPnsh3h
8pzY4RxCbR2azi6a6PXwTSWSs1Do1mgiWWlIcUzxMLrBivuKJS7y2jq6LPXF7ybIjit3VSG5bhii
gwpcv5AKh/DDyohzvigqdu0CnXaE9HZ03zqFWsEcTZ4P7ExyiNZm1WyJkTaIl2PGMt0HsUZCTLO3
r+pBCZF7twM1L8wdm7TnRNEgglTq+ab2snyvzQZ65aN6Cdoma1/TbrI24KlQiZsiQ1ot+cNQNCNx
aI9UTKLXt0OG74inXoNgSZ3upnxM/coG5E6t7DkE+oduh6pIrmL8MjEygKOgeCQTe18jBn/rW7Wj
8OwGRR7uRecTApJn5lbWQo+TQh/nznxEKsO+z6mRB6yOk7dEaSzJagvPVSCcAdPA4wrSRdyR08R2
bafGhHvJTBqopBLT9161J+eVvqs/ip+aE2SNDwTdZQ8Wj/Rfq3xRMi00qhoZrNZB5bWHyXmLm3fF
iPej9XzZkmjng+TdQ0sliiggVDifU2qh37utMKcmA+CwUelTEzHZJIqu6ygbf1ABgBiCvz8ix9Vo
vTJTNETpu6l7pV5zpwKe5E1b5u2KciRqzkifPl0em6DmhnPtxC63eCl+VRk83LuSSqnJqNLnRUvZ
bW1F6lUxxeV9XMYZ2l7GORhdS9lHuvaljDUjmOai3gMykEjWVfhOP/kintfOBQqOKWgPg4YSqY/O
91jb6D+Gbyrpq8BtJdZEoQr1N+huogaMNzo3fKVtta5PYCzO0LLX7PMCzb8FhNRl3fViQ0D8IAmA
UgRfs0oTc6Yeou4RUjsqqg9a1xHnm0z7WbgpgFkE3QfkryAHee6q7dyC/bNBHHLIdxDK+Yd8K/EX
4WY4scAdHHPf9EMJYBaqewY0aO67HVhMdkb4MyFzoAQu+IP+R4tcjM8th2bDOIBE2fnRhEjy5Wb/
ppTdTkt2gE4jdTm719ZQEQP6AE5OhlKm/CM6lFck6H9ndZ2Tk8tuHvfWPK2zCvKKAHSqe7pNnxKZ
h3yklT/F7hMz65l9YmZWWBFlLcxMiKLEgvIitK+2KYm/IsVPNu0RDVtp8Io8YIgyQMD28e0QPr8v
oQzqJxovkm4oSONCg7YNbryDMYCwRI9wqrLFz8Ca04BNvGYvsxkWrY2XWSXZhaLbCK7ASJKBCR6v
Tu5uhTRhampFlqMNGYoYnpr+RIPlTUFlaTKhHQv3BGC70R7Pn45zAxgBACaw095P9cF096BXveyu
AhMrrTBmzV7TAXyW0WmXPGfVCH3M0HrNrxIZ465gh2u4wVtQtEVTPE6jcydByauv02rK17yHCdTA
jg3QiPT16M+X5MwOtyStOTil7Q35sah/AWMNOgQpGl0QEgEnQU88BoJOYF4wN04pdRV7zo917kBD
/XptW23VdynCWrgktreCm1Httvkm9yT2FDXv7fw4alurvR6zEECcv1j1ExNc3I3d3J2aDCaAXGnL
A0yAA/+yCVHVfsV4ARajr/RRfJMFcrydkvfA4ERb6yraZBsc16Tz593PZ1n+R3QrOLPFRXmk0Qcj
aWEry56d8WCMYAUHSNQzKqImQWkHoK5uqnDMH4z8hyyFYQgd42SkXMRP475U2DpSJSHeDzcn81V8
MxzV52WDFK2fX33Xdl0wXXVhuumD/jHz8x0Lqud+C83jq3lj7poQhYR0JW59BNOcNFILLmtn08MF
yNJuaqNYp+dFC9RwIstehzXHt0njR8FrdaeC5uXFI0l42QeEnnwyMdzmh+jOktW4nx3zMdo2Vjiq
+tZdNpeNCCPMiRFu50899KvtGkas+gnX60J5UKdXzZ89iUN/oKm48+5sFtcPOTnvptStTGsdjRb0
hN30B23j7m3fwPuh8hM/22s7elNvlsC5sgPmazdf20OzT8DItzUCUKcHamBuQOHm94/Q/tI3+b0G
bdpkNxMbM28QGqQbOSfmurb8V6+lxjX1jPORzyLWXjQzfQWyQke82c1LcHn2RagVQPlw6CLNaIEC
mNt6SaT2Tq5ATKFGQ79BlmITUXQedy9tHsaM1Dlx7OK2cCTnlmjPnZrl9pxuK21upRiWkzmbbkKz
C530o2b33+whkSmWCi4YGCPUtNfs/Urofr7yNtw4NiyMker2Pmu3yLJpZbzJd561aR3JlVXkz3ib
IqmHGwbEIrjYbKZRZNVrX2rbNH6mllfIbYdtdZ+qE3is/zwjtfYr/GuMW70ih3JDNAC2bSTzjeW0
13H/ZjtDkDaMqBrdjKZMTEy4cB50q9B1C490uZjgxsj51SWarrIW0L65ZiBdttGvVDamRjL0huwu
O6jYHhKyFsQqAOjndq2XgYrMG9CuFGv7r/ssw31tqmWv4dXb+E2GFAaKKajTIpHExSA1nWK9XTuS
au1FrevNgLSNnj7q7Eti7sd+H+sJydH669B3Zu6K5vXyGEVx9tQ8N8a5TOclj2poKEQ2YLsVslfR
8hiz5uGynfV1+XmYqICvaWdke7hNV4P7KAayFq1fxpupWldG1u2a4lF3vzHtLs+KcOhkNBPiof02
yW29GGhhAECAmkK/RBuAYu3d7IDxK2wmGZto26EU8e/YOL+MjUJZtAJLOGfNtrO9oJ6H+86tE9+w
GVGgMXB5LkVx+dQe5zJLqkRoClv9EkxGqfnQuz8vG5DNHOcU6th7WrQaqJ+sPvHr6tG0JEFY5g9r
3Dw5EVmGFo2Bwe/KHvJkOehge5xy6h2I9wyaQ1fplwGM1+VhCddJQ4sJtrIKtVBunWZkNxXdAAi5
vptwi4l9Ou6oQbr622U7wulDghDpYLyMPrEYRkyl0bJC2LLW+T5HA/UjLbqeJhllp9APDLwnVhK3
tSf5fA4tlltu2a1wtenZ7neK9fgX4wC9hGq60FyA7Pb576dJXyElBrzRCKqpwgJyBbhSdZDRDogK
3OiM+m1n9ZUTX4jUmSr2iNqGosFUtCkomCbRvP8Labjt6OiAzTDTzxv3Dd1VHSnbO4sC1a1PxwKL
GaM79vK4RXFfRzBGVllfUdfcuA1lYjMd1woZcoXWHun8hRJXJgQktoLbJwTMQMPH6wAp0BRWrAWj
BjK4rb93eBKa451JJXdPoTOCWu6/ZrhgUcT22IFWCYUjMCZC4JhO6AfKZbjFdUpOwjse/x5Ggbj+
0RaP/z5fQrPRNThjpz2aTUGSxzHbqp1JYhM0ISkLtKKXbGVuVLw9PnMaTWZGO6vVHid73zpgFo5K
sqiS3haZEe46BWBHGs0pBqWPXtibPgWiJFKfLzsb/9j9NBT9fOp0BdoOYwMr6n37Dbpe24foZ7P7
kd0wxA3JScX53GoLPXRIPgHTC3lAvgO/GD0D5Hyq9lg1jXX0okh7iCpL/Z7gSR8AU2JJKolie8BV
rO3lnsEnac3McAEHgr3B2c7W1VRpRNFLILWcnWQWuXfq/xvZb0vcLI6eWjUjjuHHuArtfM88XAvL
6yww2Vub3+LqNo66xAe5I+wfk7i0rWBh/A9fSDdRqZsqY9Ye63IZ92pTo07W/B9p17Ujt5Isv4gA
vXkt2vbT0xz7QmgkDb33/PobnLPAdlfzNrG7GOHgSAKULJeVlRkZkWWWBrCt2bTs9CxFVTKSVBQH
xx9EYbMy5nn/UYcORRQeegnoZUQn0bx/r/wm2hmiZi6BX9LX6E9Zk8GVjv17CgmC5pgNK6NdOAw3
xig/wnRJI+ewdqnDYpeylZk0sT6OjbkyqDU7VOyRakpeCDns9J1sSIF/aksV3EbTtoQ2XMPpcQs1
LIghEDnJTkWvbdQ43rJBbMc+b3BjZz/+nsVFvppj6i5Amz14jXoJw/Yn1xe3XD4dwrjUR07YhQlQ
8RlrMlG9MguL5+bKKuVOofiXQasdVvuktRrZtzwvNOKMt5puXDG1Mt80vGVg8khTemyiBjwwvTi9
K/VxEpW1RBKdZ/vntPx7SD/JgKvN2kGoDXAUDIlNv1PlvauSbcupZOJyM8x5UiaME+DKYOXJyhmR
oDNBl+M1Ta6V1fzxxVcfIdV5l/sdNheDVH/YS1vkMo9iJO+kpjOkst0kCYjxhbU5XvLxODwzjRuI
1FBRmBfhyq5fxiKjhAxcxcfQoCBGOjLp287OzgUaGUj38XjT0pmVf032v+1Rh7WMwEGKzCoWNVCd
AkK2RSiYedrpQ4FWJxHJI5STUjDJDWCGrrXQWrG/uKlAhKHM/X4ASVLeWNNiqSk7lbtkLXADY3To
xwiQs+44oajSab0tjchljfKungDxQ/k+gjJt6MjMRFphBXm0uOZX30K9PKuBawbwAXIXIbF6Fj0N
oD8zlNFEqXdC3jT+b6488L5hdoGaR4LkdqnBrVsm6JPnLuPwAc7tfrI4KDatCd3/tDzd+f4rM9So
0NNbZ72S85csgdYBMGNgaywqYOVFNoKSUVug9VOP+lojdR15eioB41U3RW8Kaq4ZtTrFW74ePDto
mcHs+PEjVIZyp0CzZAshJ9GceEA/lDifDPT+dEc/LaLN401CvV5+9igoDZETYyG/xNH16N7XEM2L
Pn+JvfLUVPnFb9W1RvmlfYg6NAii58ILhIJvFyNUo7ZD/wdmSR5HJxR8ZaPWHFryPehfPh7OooPD
MwZRDmQvUUGlboq8H0XkyQv+osTCZxzJlpzYPX/kBTAoQmsl5I2E/RWUoZ7EtSkNyKlmuWY+/gjq
hYtnGnA0oEbB8xa/cPxux6sMxeSFSl276KvFSy3RkRI0POG7kH3D558fG7uL+SGxgE5bREB4q0sA
FtwaY0JmFDmmq90uLi5MyZ/DAZrWRdOSgp02zFRg37M9u3Ih082A8xjhVGYmgDmlip7YW7M+2KKn
VBhqt55GS206u0j2VXzGQWPqyWrG9wplNtb1G7PjOruvNxNkvaTGeDx4Wsfq5zNQ/gS/CJ5WHBCN
t58R16C3HlWtdqfwZTplgg74U9LZSks8NI2bo+0zppIB3JbP/VS7ULZSzmzPRWEG0rYZocVKyn3A
2aFAUAf3crBxG+2w4xLSMqf6spb7oEvu/3wvL4BPEF0oiBkpvxQopVDHpVe7xUb5Sv+GZqeXUP+b
HM9oduxTZQq4j2qnshqrd9o9JLgu/a4xphN7HJ1oZZ9yd055lue4+hrKfTG5GDNqiNnj7dZEjlpv
TZ8wOuJ1XIwe+f13NCLy7Rsrz4SF88GDrxcMICCggpLr/PdX93DaTqWvZWzjcqExyLne8m+znDaX
w2PCdz7eIvceASITUDlGagM0tNi01BYp67H3mgY7NeoKR8kqN4s/tKqw46CBDpS/z2POmDiIGcj9
d8P8bdW3PlkDp96HHvNHiDN4DBlz/FCnNPIavmMKuXZjaHfkcgWEanT2z1JuRCKvj42RMz4ptc70
yn7u8uPeV2ZhwU0gFwaSEmAFQL2qUnPuhVnIqlnYuGL05kEst8//Rj6/EdKMtApLlOJUxMFmeK2r
TV8cisR3qqDRa8GQ/PeQA5MoL65EBDSMbz4LAoest4i8CDrbFOpaYHpeastUaFyhBtuZsM8rnfHt
AdHoEJFck4yh/Q4HW46eSnYgoAQxY4FfSS7M835zgeMb0C+FvD8I/vAf6hvkPqsyD/eT6+clqhca
kJJqz69hKO4jwdmMhK6sWRtJUO6EEqpgBLNw17poAa99PY3NWH0NhaNSWknvermBvs+2/bOy5rMz
uR3cLMI0Y9lBXwjnSK15pwEgykaBdFEnB2W98TgOujiAIlXaaSNBRIC65TA40+pr5v7MAfwA8gcV
z3Hk1IALuz3hDPiReaXk1YvBONbmKzTRsUw4XZd3K67k/gKgLFEHK+GlRuIqWBrtYl9tMmMgfzOi
GhOKuqIOzQPd4iAz1zgdCrWdGdqqIUNwjjNDI9imFrvzrelprd3wp0X5Zuapr5ojoisPl0tCK0nw
A5dWH/XBiP6o22yTQdsRcg9E2HFOYiVGrv8FzAr4DQMdIagtyxZj85Zi82SE6GNsFXay0hBy5++p
z6IeJFMisPXcZXfpdRAE64qZkQLArjVFLrpDH3Jct8tPbTwOLHF5Hv3YyV+h4o5BZ4brk99vvyri
kXrvEZas7PYfVvS7OUemH8li4B2B8bmdc41l+lTKJPUyWT3mXHAkZ3JCndtGx9FIDZRi9Vl10Nhi
Xu3HJ20eD2V6FmRADALMD5gVKdMZXzb8EHbaJchdlT+U0AuMqo+wOCSokD42tbCESPGiwZPH3Tmn
vW5H2QudHFQR2hPDkeSlDsC5j4asAnEL8jEGuyYZOH85NbJrc7SSxsQFE7ZyyVwUFEDL6Cut/+Op
m6vX0NEA8ZiAhxo1dVI5CFwFuJ8rNAURpJqohQVmAB0BhM75a01z9ws1o6pB4zqrMSFTTh0AkfHr
CAkQWAOM2BNA1PXBv4n1blwTzV009COEh1OOnTH//ZUDSMSxy7NGCF1eLQGpMFO3QP6sdMpw5Ra9
3w+YM6DEQUzDanC31AXWIvcpKUwYucolkQFDERMz9xpSMnqSk5DlTTD9PN6B949e9D7IM7EPBxCz
dLdkyPTlRRT7kdtA87w9fInbUf9mSHRKdbRE2jH0Kz9Yo7EL/ATmWsGGhmvDucA8GBrRFwM6Xjia
26lVxYZtBiGJXPml1CcDgp1Obent28oo7x6tlBnqCuu5MqqiII3cFLhYCejY0SxJoH9NhN9Upm+L
JDi2RgWAbAIE0cdLofvG2j3Cz/vx9vjdjpU6HQkCFqUO8RHFu+8wBIJBekdauO4JgrCiMZhPEzSC
wa9OClslcK7osjqxJFtZ8qXdfD3l1HUmRynnyyymXCEjdxIUXYR0a7GLq8vjSb8LUjHns3YKsuUK
ojHaGdTiKMtZ3ESuhMSgmgWQfBZZnijcud9AffixsZ+3IT2519aoUZVtG4JcpY7c+ldsJnpnaQTb
SVdNXud1xQIYgrRWYXJkMCbj6xnAc1sGxD208z2EJgEHa0j9IZN2w5LKhsal3erfFYkcxoh0SNUb
g9EYzEZdWQsarPiz/5WZ549FBx/uOuqzgyjqqpgXI7ezBKPbbSbiOwppzxNEqnkAtUed3TZGsSnt
yPLPz63VWzLJN6wlJLh7f6VGth0GcgkN5mlNH3lx/XA7wTsoIoC21NEc+ga3RTh/WqsBCuQ07WQ0
JefIiDMigaTs8+MlXDoe6F2RWRDfohdLpOzxaqylTFfG6MSTN9mU6Lm3kRllz6wl+u4DeOzMa0uU
N6jaEo+6AZbYkQiWX1pla3nKLilt0WCQW3hn883/Njbq6AeVVghMVmBsLRR1gqd2OHbhQJoV/Bhd
9sd2Qi/KfPmChhlVSVpDN0zjjAO9QuTyilG1uzRxfQSj0wY9KkQADL8VEY9Ou45xeju+cOAC+Vuv
+fT7dcQ3QFNlZtxBHEVDHNmpDySOCWNXHp1KOXnhzisPPPf1eEYXhwoRmp9GFaA1NCp2GvgBL282
jt3B0k7CR2mm38VTZPCb2FRsAKFMyJHkpFxJRa+YvUtA9Ghh86GJELvNvrXFc36ujdbSzGnbWqxV
bBUDnufErwz23mUjQMQpnPN0yO/SWPck8fsk5ofYDRjLO4jHOnZGDykGbgWlQasjz/sHkQdOnyyD
NPauZZoN8e4tfDZxp319fldISRDoQwzFArcwebaf9vs3++/T37/ee3+KT0xBujXu64WhIrcMEQDk
r0HY9NOzeRVrpZCxB4FWmbneZ2YxvzgTitrGyta5D7NQ30UjLuA9AugJ6LB7LLjS66ohc8et+Np+
Bif/E/gKW3KY5/FPY/YX7w2O9RCzJC+MaO2Mzt7l9qaC9ZmfCQ1jIDSmE+hVLzRpGQiZWxjDHlWB
nW8DIA1lF9z0yWENcPmTu31kjnKr3Ag5pViSYW6TOul5gJq1zm60Y7WTN1DDdASjfJGOtQWZCrux
w0v2ormeyTrtmxIR9ch8JC+rC7A2BZQDZrUwYgpt/iYA4AtL1ks7sABIN3gjt7zjmsjp4npfzTjl
fYuiC6swVzKXYRoyqWchOUjjSWx1rXoReh3k1Y832H20ebvC1KVeMJ0ygAc1c1nvyHeJIZS7UPwP
KZHno4oOb3T9SyguIhtKrWso+6OgVGzg1uDs4d6KtTTXwiBAmoCwDZKmeAQL1CC6TAOdJM8FrqT8
GZonJrNDbw1ytHDYEfWjmgl+BsSJNGXrIKXaIMp55J4EQzSfeVKvPKju05J4W1xboG4JpCUzxitg
gfOf0fdE1OiJSw7saOfSH5W3clf0d+Je+qVBpAk13Mf7YCF1cm397rJARSrl+RHWxU+/1PvX+K9k
Tbvkqzf8AxGcMTLFTVhsiheByGty1gvXMGaVBx0XNgkgZFSmXMwyoRWqEk+elPR47DjVWV6DqM0H
59q3IMRALh5GQJEpQXyEOsf11Ie1nPu5648MiaWjiozoyhTSZ5c2QZ3drPWUxk9hItv338xvDOe1
fOV/pdvgEuKtJG1jj0zfyTF96l12JR95l+j/xzj6/TCTGCOdYeiqvsrVMYJxV9gVb4EeXOR9YjJP
OAwBWbsZ6BNHW5tPy9XVF+dDWQyzNdADGEOzTwKkNbrXxxNKR/WzEcS+HDSwkG+6g0iCQWoqW5HN
4XpV2Spf4lQfJrRIrZFY373saUPz/rwaTdk3aVqUU+4KxBt1f5e/JDtuWxxVZ+2KWzVFTZw8sYXK
g5jJZXbeodgkJ9/298FzRNbID5dW6Hry5sm9HpMWw+3KMKRIeLF7f0r0n8T24wVa3HQo7YioAiMA
gqjLrRFOZoTY47jc7bciqDJJ91W8aS+g1H1RnqSIpCtFk7vXEBYKyU4I3iERicSdSC1UhZummEMS
VzjxCemf67N6QqS5E77D05pTWth9N7aolWpAb+8HTFK68S7cNsRzSqt9WyNYnP8RyivdGKFWKZDV
ATz/MBJskifBYU/8fm3LLY4D6EBIYeItiaLX7RqFAKDzcVGW7vS7/yUcgy+hIvyb9+vxVvhpyqRG
giseRV3o4aEnmC6I81KcAKael27yHujD7tm2rGFHECkePfKmn52ItM5jkwtzB4sqx8LbzfVc6tYH
w2Hc+mxduumzXxL+1NjYdivE5QunaFbBwEsGm23ug7udPD9j4jJnmMpluUOUaIQFMN33Vy6OJSMo
zwE9DfQGC33IWyOgLEm5rghqN+Q2EdBhoDRUASR4PFv39x+eS3P2HsVAvJhoNL+UaFVZlBmwIUqB
gmMCLY+8TRLzf7NCDYVtGfTMg48a9cYLw+ckH8aVcdwBQDBNGIgGH4DSBx5E1EUu5WoY1R5MtNx2
En+xjGbJvC7LSEc9FSMZrUbvcl3zt4wADq1Nlq1sicWJFKFCgL2HZxFdc+FiOZYEP63doYOgOaQ3
U72tRm5tmMtmgKkHtBi1VBrnIgWtN44+4DUVOm8lUHrr+aRnnQ4tFkAk+Xc2/uymT3TNQOGSW2O6
oQOyeY6BspkdO1qwASS83ZETkwLa5wGfUYyVI7FvnhyZI/8KReiVYd5v/VtDVMjEAcIG+LtSu2Dd
01P08XUFujvsx5vyripKD2f+iqu7kJG4XA5ygCAkAroQqz4MX/7fDBTem8wBSgk1wdAobEfpyWBV
xpkn24C0RDLm7LuPRPulxW8ff9PS8kJbClQsM7X/XaE6mHIpTcHE59ZKGDxzGqsZ0xTUKy7yrmTy
M3Ig+nGJgG1Qo72yMo1ToKpMg2KCuuV26bNhsXpmcTsFmSdgUBNH3qHmyxu6tlm5rH8AYLc3Atb2
yjblO9uyYwGHhW1weLwdUIzWC6PayNvuVFvICFv55ldupcYrCy6VxLz8eTzBP80Mj8zzt4uedIXA
tb7fuoBgWqpdnCSkiFi72HgJQY7dkuzBUfTeQhHjmd8Px2y7VvW+wwjQs08foz4delbADPiqnjdf
yttQbz3lvQks5S0SdS7AI6+24pLUnJ0xk502UDUz2OzPKICaNd+DTFRWcoiCMUZeR+Ah0GXGSDX8
6fTc+nY+/JWgTdKDDD93NNZ6PIELoSpSA4Bs41ICgzHqnrcTKPWRHIQtsCN+oYfFvvZNmdkxTv2W
HbT92mW+dB5w84EOCumu2ffcGitajq1Khm1dtv3ViTHh+tB4PJ4ln4awBIUL4G7QmkfFjmEUisoQ
xa2LntBkOzR5tgFTYKWzraYRQODLFXsLwSqgX8DfAP2FXhuOhtzVY4z29iRt8XyRyCG6SAfnAkjb
9+Nh/dQa6H1+bYbeZEqiZEwEM6ON9tqtdJF+czvLOnCG/FQ53t6WPolNyHNHnjeaGf0ymc35zJLg
89wC73Ep9JF8rwxdmM/Wo2+aV/vK4bJVPUlai2+SRxKru0gBtOyZDSwNVQxUE5FJPKcvqGoV7iRZ
7TvkC0BvBES2YpTOCJa52mxehGjHfTfcpua/NIOXSLX3RiNYy3/dVTrnM3o9fdTdUKV1kzV10rp8
vKu7g1DooFX49q1M1wy9J/0Ov4OcBonMyKxsnX82zgm3ctR+0AyP5ovam/zQsQzv5a3bp/YY2wCm
5+wX8Fp+pWsOo51raaul57Q/lcVEhH6XFJuQ/SrkRE8UgnpJmuoC8z6penxQKkOTjVF77oB3j00R
D2Zx2/NW2oPx9bvYVD0YCAjH2FV8ymNzUHWo1nPtMSiOg/cU1aCErqE6CIKPniRQmvkbp3a7Vwtz
ki1hE/6O/HCn+sA0E39YpeK5z6DwCmiF8QtFtbnIfrtvaq3uQDff1u775+kLoBmGNBvoWT4x5Asq
xSg9z+VnZPcZUJH4oKiaf3Id/48/ZAAqOh635pYl21+J8yKY4ETE1X6BiANAVyNS1v/89E6m4ww8
PoZLpx3SJOj4FRGWgpWQ8pZtVaXpoIwIC5VNwrK/Q7k9iG/RL4VxZM3KqsZV29coqta2zv1JQ1mA
nzuawaGB99DtjAl5mHjI2jVuL3UTqafyU4y0dzbyD1o4sSvneulKAAkpWOVROkI6ly4BC1EVZq08
43aFZJeObi3VRsGKhoLMtPweCae0I3W5lptciiRuzFLHoxRKtuJnuLB2AtdM8SSWJLnEW/9FNnrg
1gST03nCbFiDQ5qN2dTgpCmd4D8thsBToJwzJ5hnfM2dPEivhIXIgPvS5dltSDTV4iPfaF7GC0ju
BgEABRMPxJNYrESvs6+kfAOqaTzEb4AfgtgrtcLpGKVixSKOYaRDzvuk5tcwQ3eoyZ+RXZmg5pcJ
SuSkBq9xS84usJRgKen4wO58K2a2hZ4XCH/7r872+9fHp2Yha4A5vbJMJSfkIuK1NMDg8Iixqg3o
qHGS/3bk92/gG7CcnF7hkvINDT9rOIy7+ig9bCrm4EU/m9ogADj2IG479HHCp/jbAD4FeHj+Hb1Z
oKS0xjU+zzvAIG2XeiT3ilf5KoPprs0KUI1Al3UOkMF4LwEFL6R4kHgkt7JzbGgAvvArhdO7OgNl
nn4TaKnndznohJGCLPbMUTlqz8ObclQOg91+aU/BYS1t9/+sMlK4gFujUYRGIVc+38n+gJPjDSR9
jZ+LS2BNjqbnvwMMPiApNCM+BPdSm6xPUsM7qubjfbaQqJz32b+/gFpqVgCiIBWx1IVgKonu2RAc
S50YzJ8R8XjindjSZPs/K1aXrjM0qaB2OnfbgZXt1jmrDOtlQo0wiPs9bGT0s0L5/pM1RcEK/Q3a
u9knbtyreFxexMRtayBieb2JV9Z79g/3/uPfH0HFYn0tJWwgY/LVpO3NgIOv7kMh1zu5eHs83kVP
Nasz462ggqOasqT5g8bnhYT2iukvnx/YqtEfG5hX6W4oVwYoV6gJRQvSJrZxhz3zLjkSHkK76UVe
mbDFW+5HZfpf46DcITdVmSL0XOPG38Jv5j3+q72oe/FSnrJ8ZUDL+/JqRJT/m8asmEIBpqaW8J+Q
EEwPSaCXgAvv2P1w0MB79/F4Drn5n6QnEUxDKINBPRyZWsr7KCzIasC/2bgFKH4/gFv6SLeSBMbN
4RWCO/VOcdM3P4NK3krGY/GWuTJMS8WJNcsgrNDQCYJHeLWXbe1d20FQCE+C79QKn9YUw5fczpzC
wqWJuAibklrHKEMXasbjxdeUBzyqA7mypeilEl+qcnKawcxRWYKMRgLQ6kgG1hFFvcoEAs3eNt9W
qadncebkmZWvURMtTcXNl1HL3vaVwHkjHh1i5PDlTkL3SfcU8B9ZDGWgo8dY5UdzmLZJ9PV48e8c
Eoe+OYCQZ5oOxKp0I3KlBn3TIpw6ox9NA9Bf1nEJPrfjU+lVJtd76Ohfw43f52uBqZwJh7ECKpi7
aK6O0K9FFM6L+hwwJ388expjDOIpa4DYqbbjWwAePHmft5YA4mfNiEabbf8+HvV9FgyfAFgAOt9m
9jCAvW79cF6oQRBqTX1uFbQdEwZckuxnwjdmkLMWJzG6rOCtdQzHTVJulMAo0yee+Z7GEa1b5UmD
qswfnwHrrt4yKwty59HmL0MH0kwBg0uIrkpPUtNW6Butz0IdGJ24L5nvpnb78b2RNUfAdfl4Ju7u
gtmcDNJtRPAIA35OzNW7vMlTBuwgfX2W/RhSCDsNjDByvYY7m6+1Gw9DWeGp6ZbUNBnloT736bfS
dKRpwADflUbNIoPEPsexFfFO5qV62TrZ9AIVgBW3urzgV+Ocv/BqnGwbSJKP9udzW+pRkNkK05hR
mUGSatzUU25woS7GBZlQoow/PoZyL8afTfMCShnTCwwv34pKTbToCb1nnJ85/8UiIBmLDcmCOZeO
v3I+Y0M5mqCAAQhC6zuDV+tJt/nPjSDZhaYvgOUh/Ey9pFtVDatG8epzpzJfdR1WTqxMiY2a+hq1
w32WE8sNQRE81+fDBQj17WTXQhuAWI1rzh3bfMqhZ/rDYQqBUhZt3q91sEnMnUeCk6VGLTx37bMw
bKXWCZ/KXeSheypt9lNyCXgLFEjBZ6hHZo9+2NQ7deUm7+xcIT14P0q9LNcQG4v7ZA7NZgAotBVo
CpV8gOLypCnNOWa4HTifTKbvyBiMzyGaW8Rc1FP1iam/ZwHVoEZoqnzhHU7q8KkPgSyGSFCcWPx7
i/dJUxiJyBrQOV7Zy/chAqZXg7aggiYfVGJ+ElhXe1kcx6hMpb45l70B8ZIYN9IeXeSe2VWkvCh/
AOEcjcebZ+GauDFJ+cuGi3xJrmASurHpoQXeiBmehfHc4aGS/epX+wXnzUg7jBkNjPo0Sq0iXesK
4SCRcfLbc/vdNGiOl4n2nHrP41M/VARxqhNKKw1pC44Q7AkQU0E7ydyGSb0HBgEo1UzqhzOyOZOR
Fj36RXw+huKlsiZfO0cZ1OBm744cOlqP0WVARcVsrlUBN07DGZgro+AhaKX5el46rb/Cqbc4pitD
899fbRSu4/2qaNjh3DW2khSkibbtuMZ6dBfjI4C4Hg0VU6l1jTu2xmj6+M2Pvgrv9fHWu8+jUQao
vTd6nBxGPgxIHOEUp2v1YLTQFoGyJ7hxp2P32q3E+/cLBB6D2YOxPCrjGNztvIl8m8SKFwznPA9z
O5CKeNf07Gio05gDmc6v8fzf3/kob6CBBgk79P5CXffW3uRJESAZ1XD2Q8VpTonoE8+rzXRsjSnG
hvejtS7w+0UDgAHYDB5mkb6je7A7ETRVKMYN50TVkDYN0fIdZ8qalfuXBZgQfh4WkF2H06IvgjEB
W6QaSpjIrlQ2VZKqFnAMvN6zRWy0VVo4A8PETlLhbVGP2XentqMZDkpHfAhwmGBx8glaTDoLED3f
VOMhsQW/Wksyz9N7ex7xlZAbFeZMnorm/NvpDzsp1EqQ1p61oieaFuosUIdcrxpqb0XaGgvA0tRf
W6MWu9a0WuJHxL1dmRt+LTlina0AR5cGxPNoPUVj+6wqQO1fKIyKbS/G41kA2Mt7CSVso4MsvLLc
8+Ozyd8HdvDOOCgiuvkRu9CqqXHihZKYtuM5KHIrSD7ZyoKCO4kafThVT4qP9gb1LVB7AypDOLaf
YfSc+nak7cB0UKD3uPstfWShQtSZk2NYCaXv3R94OH6q6RIy4Sgj3K5rD5VwbSz78VzG/j6UAAXR
ypGUQbbG2r60pEDDq3hYIiWLI3xrSM5bhe+ZZjxPanP0xcrh0+Dl8UwvmkD/JKYZ9QQYujWhMKBD
FXuMJeACPFkyDtzDJbsqtj0H4vRRmLGwuJTmRlgaGjbmMldWsjSecw9SIh78gu0rXGNUUt7oQauO
b1JYd07GBJWejmNtQnw13TZVVetpE/HG40EvLSDeZ9Cwx4sdB5N6NiRJnxdVxI1nqVZOEjZO0qYn
0BvZj80suPtZkJeTwcaFyjYN6UoSBXtDZsdz2AfPGVgx4ikzq+rXuMY2tnQuZagp4XKZi+h0nD9J
tcyXQjyd6y76W8WakeE/BHUig580t2zqtfLMfdiGN/2VQeoENA3vC2rvw2Db2D0X6VzxW8zchAVw
m/Dqb6EzH0/lQmwKi6g+gVMFqHs4/dt9OoHgMU0BVDqn0ZZrBYPntp6cgNGsIT6e1b74Z2xFa5z8
k8JGmzrzV55SS+cEzYigVJwzR4iTb+33EVcK4LKczsBQTnol+IUNit81MYL7hD0uNgV4Mzg+TcGL
ijqOYxUwaRkqSF4oscMVRjcaVUj4xvBSmUQXQbHRtAwWLrtgNLtoS0OY+B2YfWqUZsP4s5edKC23
VSNcVub/PnDGh6EvB1Se4EPHSb4df8rXTZVJ+LCBOcmAsfCCHjAmX564F6GwQumzX8vxLh1STAQA
RYBmo/OJelfyIkrlsShMOD2+yXiCBUzFJkvWXiBLh3TuyAWJpgD+fLroxUOXdUjYaToPQ5eguTwC
e4VaVkQOQKDUB38ez+NCRIbgG1xOyFBhI9Piek1QxNrQ+OyZyxvWzsP4RU0YSWd9odmnWZTaacUp
ZicOa40rCycWhsEgCslkZGPpWARwZ1Uc6wCGL/y2cnub7/Up2zbfXPvxeIgL63ZjiYpDUjYVuCLC
ELU025QSKD9ALRmMytNjM0sDQrFjJkKb+ylphyCmyaQ1WT6e1UOi44yUr8+5pAuBnrPksaWlNbu2
RN0WYwbiGy+HpSq2NPkvYIR6xZ5j9G+zqlt31mNrS+MCagibHsDze2Y1PyjYPtKq8aywiakEPoBY
nCGoxqhC0Zp9zgoUSD33sc2lEeJRMkMxQYlz1zUF2XhQ8qY8RoiOBPE8oqUbzHEZCCqtLloB663Z
ohJmia+qXqLh7mV19pgDxw+aCn6Xr1hZcqRoFQCWmmdBpQCOoFt/JTa5kqqlOJ5HDQDENj/lfWZI
Q2R5kbyJk33EmBUQKP2TFPZ2NjWvDDIO3h9NPrISqO716jyqf9rp9+OJXnA2N181//3Vw3lguJ5h
QoRBg4+OZ7Xb8BGIccAPFoM4+LGpxXm+mgDqGHoqDiG0PMezz4sJqTNUfXgfwpF4iWDnRj2WeE0R
dyEMQckV4vVoj4eToeOdMfPjKJlCeOyGPXu+XXisqQWbLvmCbvjj0S05mZloEWIWuBnQG3s7kR43
xV0l5NMZ4LrW6T11tBgRT8FImMrNY1MLZQXAZzGmWXl1dp/Ujs1HGX5zKqZznFwq/jWN/ybK7+ak
RkY4HZvqNWHesmLXpAYwlWCyi+zH9peGisADSEX0xwKXQd2DrMrUfZCMmFVxiO00q39DLdU3pxrq
BY8tLbmeH+0wXBEq7kNqd/Kg7tNGDjduP+jps3DJx5Owm/gQBAeWH6xt0MVxzUpl/7JGbdBqmAqf
yeXpLJWoPXYACauhWbb+ypv1HnY3ZyNwsaOlAi9KdHDcbpVmRIDui8x0FjsD6u4s0u3FWdM+sqog
aQ2gV2FGktMxld5Hf6ra8JAdiZ88gUTxtqw3JR8RcP8nhc5PR2lww0Ilca8c5GzlUbJ0YJF9BSIN
ravoAKHW2RtKcVAlbzoDsc0SoRKeWlDP611ccboWhJ1Rgwxbz9Xmv8gSoccAGRvkRaGaQqd9y7Eu
agXceWflHWoHIl8bqg+I+CYtByN9e7zFFhYdURZK3oglgUWnewdjdDqNePyx5wBEgiYXpBwpmjw0
qzYpnMemfrIR1JsTZS6oc+NRhKSbPE/4lbONIq3vZaXnzqriu3LCpkbuIXJOBo7Xp7GCmCC4xo2h
YtDIP8lgqJQmzmorNnV8OLLnKhwyiGCHFZlaOd6piH4tpet6SwhDn1SJ1h4iXswMNeEqCDjkqplV
LaSkJtnj3oVuaE1kmwUTWIj0KRnZ4HkIfBWKs11uJOj3WvFSCzcLuC3mBy1STii8Ubu8aJsyCtpM
OOftPm2qQzo+qTVKBqq6sk2X3OG1JdofpUGYl1OXCOdU+T/SzqxHbiPZwr+IAPfllayll2qpS7v1
Qki2xH3f+evvx/bYrsomipDuDDAzgAcdlczIyMiIE+ccwC8AIJ3JhOp9mBd3SvTGSmEGQykuCd1C
Dw7x18l/7PLJtUbpj9sbrLN/wv4uLLS8CWWUvekHXe9vR++vdhx+iKzku0anwL4FiHuN2+JYXJpY
3PnChVopm0cnT7RzYjyaxRurZsCAXGLo1KM1nsbmjQUSkKJqOp1ac/JU2InivQbqJ373O2vlOcSN
zqUnzlQpSZM0rVlpZ0OWTprUe2iNbz3xlif06+/5nw3BheK6k5W2LbXz5OXaLjWPmVeknnWsH5J6
X/m79Mv/a02iI6k941VpxpoiSu8GyCwg2LctvMbXgA1iJIUjAV0Po2jCkrSxLmc7l/RzM96P5s9G
/9y6+vSjQ/rlz0rdS4fb9l5HN8wxMkb7ZYk6snCBNq061yEEfWc88xDlb8fsTk6bDSOv3R5FVxl1
K5MQSeNVSH2Qt2vMBBbP8xAyuj7lLazcdJU2jvnyZa6dAeoBgufSS+I/TKHeIjWZFRSSaZzbg1lB
Iz+fJE+KzrXx5aMSb+EjV74bY5XMgDCBTbXTElKBNOmDJokC42xW2akCOibtcq3/ZVQtanUWxaNF
CJtbTvS3erTkQbMaluSX9QGR6hrdjBYWWGSBTvkYRntTn+1DlQzK3VBaUL11VvjG0triWKlBcTcY
Sbyxl8vCxK/M1B0FJS59rkThiqrnGGaivjTOzd62vkiyW+l/DsDNpONtx1wc79oO83V4hkkNDSq9
VyxS7WxCSd4o5zncGbLmFn+a48GYtkYcXu+jDkKcN9eiP8BsjbCccKE/mjJT4QVZpUfo1JCQrDVn
Tz2tvru9opUH3mJrOdcafUCgNiz5IjQ7XKGy0RjKWZk/R43zWRvjvUprPZF3Q7PvrcjrrMZlZLG1
Z2BXx8hU7xLdLYr7SAKg9aHWdwn4m/6v27/rFbsFjS/GeHHk5UuTRgsxoDKhfY/oXZ0HSLRamEC7
4bmsvjTV/L1vFa+iZpn2kNUGsqfFb+MiovH3tq4+F/LwoQIpYubqX9psbzw8Xx9n8FA6H4poSKVf
DBpKPww1RIfqWZEerKxwh6lA3sqz6/BQzJ9GyS2njei+kicsJrG2ON1yjV5v0DgEuRLzT87Zu6nP
AOv7u7hIYzeQE09qyRvk2Hb7N5Xjmon2Nhz2shF7fm/dB3W3ccxeikHX/g+tEfzAy9AX3MSi/9tV
kfTDFOrnofadvWol2aHylfGun6rmXOil7JaF5IMW03vXtwvzTgKxzRzq0P/ccI8lOr/6JRx3ZdFr
A7gqPCaTusnMQIr0s6WMrhHuLemPlgnsxo5dBQbh9E3ryY8VQsTW/rbl1x7AJ7gwLGRLcptYWqPz
CRKnhFNyKph4yXjJepnzICXPTbjx7lqp2MPLTNdDNRbJblksZfu2pACCqs1zeCrCD900QAB+lM4x
JUhpcPM2d43BbRztIJcbkIuV2IBpwh2CD8tEs4iGTrTMl4K+M8+aFblRprmO/nXwAbEQHOQQFeMU
mslDXe61xg3+JEwU9b5EKdUv7yb9KYrvgyDdO/a48bteR/vlZxHsYU5B8E3EZ6h21OaxPphnyVDv
tOa+DKDEnpVdXhgH/9dBsIqhKchRMIqv42oir20fKvqgGZN17hiBrU41PKlLNTGeDnH8fgL/+7Ye
ngr9PoynR0vZSiZf3ziGBsxGpnLC/r8qz3ZDTovE6a1zq+0HaC5N/32PAl33Pu3/Sqt31qcRuux8
jI/zMgf2GeTWNG6Mzy+3jXDUrn6CkCjJzGHXYzRYZ7P0FOmgJp/AnlI8fbLbxxiO8Nvn6/Xdd71g
4WBrtjLnkjRbZ56/pjeUSDZZ5QSWxC62HuyvQb1sLQ0i8kCyTAq3QnI25O0ctplunceQocryU0jr
zXxUZrDcetHeU52IAV5Yu9R/Srrn2+tc3dgL28JXRdsnhp1Ws86OdYzK58J/F6ACvxE8Xk6osHcg
OzSOCaSJTHYvX/vidgfCYORNqsXvdEnGQ6rU16NdYPk9PAh5E1c7J1ZoJLeVBqYjauHrfaoaZfwc
lUFZuTGT0P7dKDfRtwrBms+S46AqQ5MlfxNnI2wOfTGhVeTwfw52uZwyl9FHYe7ftUks2145p7ON
WAZY3l0fDNYPRpOj0oOtt8i8aFTqj7YxZF/0cJK+FfNSDeAUzNYx1jJud2OYLfMBwhCpO+h6SZlQ
icAEelKuL38UwXlvSNr0Wzs3aBPB+AFZqeYjk5TWAJHMMBk/D3LnD7s8MnvGNDUl8/JYY1qnaCsr
9xIzK77E1tjxIjMK6TmDzguOMBqkhjehI2g/jzW5+w8oyjWcYBipYIAAn77X2dDk7pj5Rv5mJtZ9
7pouhUSesY1ToqRp5ZW1n+1gHhugF+zsdIQiq5VOs6wFiEdRYWt2Jt8m2Q3GPHw3zbDJvCbrab50
qlo4R2k29OBb5pREHLkziuoQFTr8mlNW9NrHqdHT0+SDUNuo9QsnD/QP3UEu9n+EJ4XXgzXqUx4W
6FtqKe3SSDLPXZT3rt1t3N3CDfq3nYX73Eb4BpC/YAfOGX+eEYs9FZnvPMaTY3taNhq7KskiGE6G
+lg7jX1fqNVOUupfZBX7n3VUDnjDLB1R4cwnU5b4QWXFp/7kfKfbe/tUC7Hy5a8jEcETmWxtKZhd
n7c4VBNfy+b4lKbTvrba+8hovYHmVlZ+UJtjYf4agvCVPSFaOmNgV5aEPQsf1aWEyb/C3RwTEi7c
V1aEnKcoGyWXFIVhdXNkh5ynuXHemm370DvlXZxsRMblr13ErL+t8RLRqZ5DWyy2yBdOpAl5jfhU
67PsFVkwetqozLvbOyXWNP42A1sKL0ZgfcBKr7eqLIqsZew3PlVGcdDlOwnooOrV9nCcqUlPabpj
Cn3XxFvFDSHwv7K7/POLkFyWoSZpJltmZm+c/thmzcEpn7tya4Grn/FifcIxM9JEUYtqEQMe3en9
sPFuXAsWDB78+/WWg3CxCsnh8uyXr6c21Cmlb3Igg//b4tRZtQIAclGNQg5HFo7TUBpxNRoSh9Up
j4PauGamk+b8Wj75945cWBEPkWOEzFgFTHMqn0y/9FqVMJ3K+2L60Wgfb7vd6lFybPo1FE/AsC7B
8fK7yQ1hFmbhE0Vow9UMCAa1JJJ3ah3ERzTJIY8vky3lhLXPCAHmEnChTuDlem00yH0FN4uSk6L/
aNEHp3bONMX59spWjcD9R9mOsedXs4Q+y81KO09Oo6686Q35TdAab0ZoDW6bWfuAaPUhQwdwmoeo
sFl9lvWTmlTJyZoOSf3N0k95sIM8cpdszXytL+g/S0LUG3oGQiQVSWn87h6qPF6Tt5eyagAo36Ir
RIYvXkXBoI1d2WKgkrO9PR7liambYMO518IN7ah/jQhHyEyhaJG7IjmVTMok+yJ4sPLjvFUUXF0K
VyrVx+WxKgu7ogFYnhN5YPPrvVyRHeZeyG1++3utLYUkfRm84vUHmvXajZO58GGYNpJTHe51Ri19
z+EZru5vWxFfvS/h4NKMcERlEqzG0qL0JNcMmFNkGrx6Vv5QpoKe5+ybPmLnWbqjQhXuR79jxqy1
GLnXpc6VW9QYi6n0NGvKj7xRpX1bmxBvRGOw67W594yxR2tu0uYPt3/12gZc/GjxlVorZQlSk28z
9CelOmrzXjE37uW13GaBpBv4Ks/hVw3gPo6Dvm5p4pqPXfex0qO3atO7PE6Ry/wxaPXGRqwuCZyi
w9OFGqU48VHJQVF0yhCfMqeNd31ryI9aDfGMU8fG8fbXW7srF5m5f0wJW17XejzGcRefmr213+K/
W18HsDgQNDaMXsKFP6dDp9TLd0uZlacf4IXl7DnDRvhdPRy0aP6xIlz3tTYFc6pjpVHppSblgzGl
ntN9g5zl/e2Ptboe3IDJCy4V7rHrY9gA1i8naDVObfTNsM5zcB7S31kM4K2lN8OAgghLMdOumtKW
FJDp32nQXWtmvNk5b6bPa0+RRVXwHztC2NKdJpHUmVws67S9UTJjKDG1Jk1eA8sOQmyeo0CNGW58
wNXUE5Q4mGYLnMirAaOJFg1SgyRPk1F6YfqWmvIRyq6xH9C/iLzQ/1MNLM9umHy9vXWrfs67BPwi
oAEKuNdbVxZqPGoDiUAax17l/3SKremJVee4sLD884v8hiqWXocNj7vR/ziMDxSH3aH7dHsVq4Fo
aeAyjGmYmsgnGUamOZgxTzg7P8qR5zPoq+yd5hAjoLaFGlpLN16axf+zJXyxZugTgBbYSkrwwgV8
g/pbIFmWXh9UYws4tLo9S1kTPCYdD7EeFZpzxOAJKZQdyDLMpflzUaQb1TxRyfPleuNPL1N0ZGu0
Mq53yBqXOcE6Tk70CR27canlNdHDYbS/Seq+LT7p7yG6k9PPzJfHSP81mgvD1jjuyiFxEzU/3N7L
te+7sIICPVuGYcQHcye18zSmWXLq5XyfZ2cVWMcEX56dgZ5yNhKINedkhB41qGW6nWLR9dILnxJv
JJM7pveFnLmV85ShUnJ7QWshZTnYi5I23L3i63VSnNIf0fA4da30EMcZ9DDpvqxlN+mVmmVB2J+1
bmFIW5Pia84DiAMUB5BXpmqERK81k1apZMo38pC/z9mzYUzub69tdbMuTAjhMul0s5NgFj1R3DMt
/b1iPMVafcirzhstbWOztowJJy9bxmslw1jKUYdkQLERpp06OgT6eOp1e8PYWki5/HhC2JK6UUF1
G2NJOb010nlnRrqbDtne8t80ab5P1c00c9UZNeYgSKUWligh58iWKVO1bJJT1lDncHOqe53XwOOK
4HuogoU08xqScTvLoTvtFKbAY6VB/XUq1O961lqVG4UVEFTS0O7PrLaa52xKonhvDFN0WEqvSBzV
w4/AqYGEWI0vfwhHK/Jds0v85y5VbJ/DTdHxSUrScSNVXF+bw6uGthF0ikLKo9hjknQov4H3oz6k
uEF7BzvLxklbNcKsFYhO/sWU5PVp9gN6vxPlvJPkJ646H5lhdGX9222XXz1VNIBeRMKJnaIXSmnO
iyPhETigNRRBz7ovRsD4t60s30MseRHv+Vo2czGoDV4vJbbnrrbRVjoxMNENDKkAonvYhPGsrgVc
sWUBvpW5AK6thGOTN5ZF+IOt0PG6D7fXsLody6wNLRp4QUVYSGzDX9/Y/HXD+ZjEb6ywdtvw020b
qyu4sCEEcFlHhzqPeDE3CHje+0UuuVVkN7vbVkS+rb+vSN6yC9iJJr9YGpxbyQfEuLyZ58OUul/s
p8ntA4Crd9To0+SdcSdnsSd3R+PjbctrMQ9YGm1GHjyw1gk7NE4wGZipyQUVZdO+CTp4JqwcbfZ+
Lh6lQT6pRr4lQb+2b5c2l39+kbEpnZzHTavje/lwQOzgCSqQfVOPGx91fWkIvRmUxek0iCEhapp6
GKzkFOraDh3lXRXrO1XOn51OdrN6o5chIhVethCkmsF1iLO/gkKhY9/rZdDj60jK9m9ChIge6hw2
k4fOPLZf7pwPt3du7StSSaZTvEydIaR8/RWtMafX3VI0qIrn1FQpiUJNERf721bWPiIqoWDjgJWT
LwlWykjLjayX2Ctj2jF7PTVwzzmPvZydyiL/jfi6TIxBJAzygGbJ9ZLoyPGUnDW07mO4/qpji9x4
tzWAsLqiCyNC1iKZpk+1RSVdKkYv7gF+RodZGz3ft3dad779+VY3SQceBkB7OdiCDxZTHvdViA/2
cu0Ww3lp6fVb6IQtI8uKL85TXDjJIOcYSWjfxbN/ZH4dsFi0cZ62zAivcEdLaWNKHNu2c8fwmEhP
W1KeWxaES6nP5qkJ6qWkBKCo7GG0R9I3sjbghEtIE68+JJr+2ROxcDUFxhhoFZ/LNhqvh1Kvnn+j
R7YkWBSt6CIQfa43xBh8o/Ct5dDEpms53+M42eUQp/2Gb5koHCxTiQvb6rUVJa9aR5NYhyH/zOun
IOqgKfitI3lhRNiSMko7307t5BQ1sJIYoNNhHd9qh6wlI4yt/LMSXegWJGU0VOESqW3lofqW+o9K
ut+CXqzasOA6Woj0Fxmp668VA0Owm8wn+Q0/a93PXDsO4anSN3Z+y4oQwZTJjkJmTwnKylO+Y1Kd
dPq57zeiyroVZuMW5vVl0vZ6LXXPC1aN4/TUGPmdGj4krYOA6tEpvt32sGVzX50UJLb/sSP4cWBH
SFeUzNyBcXBUx5PLhifK5NpI6UXa97SXvc2Ea2ttQo5ddHS62ySjFv41dj52byx4SGA/ub0wEeL2
cllT0CcpAOa2AGuvvyAQHK5LvsUpn59nW70bNciBm/u09bSW94rsNvqPcv5QzUDPNH1/2/pamGNw
mXsbhPZCeXdtXJ9zXunOCBwBYWToY+snK/p028RqwW+ZGVYpuUD6IU5RmomsNE5M16/U/dBT5fSo
R9Mbq4dDJn2nTW87eEZzMJ1G84vTUMunVWktUQ9Y/gcJ7fXqkHbRmJIh+M3FHxJ41co10odW9mhv
/7y9yBVXQfJSoS6HKcauBPecIb6YxrFiJBTkNaU/vasOaXKXb1Xk1u2wEhspWt0SFWCrWSrjSqnT
k61LH0e9+dYP1n0+BQ8Fz9ENz1zxDdb0n63lt1zc5YFcVIjetunJah+MaM+qwn4jRq0kQFcmhA1S
q8SYCovl9BUXYBbBvqdq8XOdJmfodO4cxGpu79PKhQuAHbpzfek7glW5XlOmaVVT6PiiHH6egcza
W23NlTh1ZUBYUWqnjTa25I2zRMK4r9TpGGT39nNQhAezbo6/yrf9t48vVA/o39AvEMmKy7o1lBQ5
q9MQmD8k1XhGNnwjvV91ukV1gIE76LTELGV0ZksaJ9bUdl7+V9k+Bs5dUG6kdKs7A0wP5icEucAP
Xe/M2Mg+ghoE+JyBl942DuH468kWV9R/FpZfcOHPsxw4fhWlnJ3QdOndMMHxOyfmwsJyoi4sUJvX
smnGgqmeK+A7af0XzdTfMEJXCMIZnRYUbnxtxIgtpQhS7ovMeiy/d869v3EnrO3EpQFhFeZQTnqS
Y0ArXCZYh2TjDK4dEfpaTOnQeZLhMbxegFzLvU6bmAXIfenqRsAgpXOXqpZrQeeqD2dlkt8banh3
++ivefGlWeFkjlObDnmZp6fQf5KbH5JO/ZuxzGCrzbR23/Fu/G99wp06UoKKTZX1xakdnfxclby2
HdIdTF7PqfE2nZS3U+R8zQfdpJnub9GXL39eyJSuzAtpcqD0na6WmK/9t3P6gaENZCg66IImo/Aa
f6PWsP5VaShQsaFt88LBdeHyUd+EaalhDRGcEJCtis57+pAbW7Sdq3ZUbbHwoi8teD0vZSXUHXYP
jMXcPRjFQ54+IAVy20cW13717SDjAsLzUqgRtk6y9LgOZq5xTPjDmZVstqq3TAjbk4ZWA/MYJnS9
4/5JrM8gvN/a+dbY6foH+3cpIkllYjlMSNtcrUm+QF/QU5mrg/NbwYghPzIe3rGUo4WzXAIirOo+
PbX2Rzuwd4Sjoaw2AsZqQFoqguBmGcF+ke+58DFlkmpfavlkmiTlu6yiGSLFxi/yX71cpNxuZMEW
J5RS3fVSpjZXC6XESqOYOzYfuvtKgVe736nKhputLYiriB4OvLqLGvu1KcDWuZW1SnpyygL9GyuV
Perf08ZnW/O0hdoCO2igvIIlSbNq9EC5iUMRKGzN/2NhYUgdeavrveZpvF44lvQ6AHALN3fZt3Zh
pBoeDd7nmAyurXmRtfHOXF0MpeGXbsSSZl9/slQp6jZQVU4maUj/CTIyu9kIZWvJKNx1/5gQuRMm
LTXDVmVXMsR06/hu6p/M4KjIFpJDW7XMNQ/QFuQF83TMl8jicrQoqWajz05NFRx4eC1l59uhbNUC
dVL2XgUXZgvPylSVeDOH5CKalLgS9IL5b4DrmAf9z4Lw9M/KfjS0l+dx861Jsoe8+ymnHwMr3bi4
Vy/US0PC4yoMrAiOBJYC2NEPHpg41c7GR+rMU3/Q4TYbfiPDurQnOHTcac5QL2nc8ukWHEcNTcHG
y2ft0MBJybwBlGicUGF77KSbusTkcaX62lGqTTdpEBlpv/rFFqHOqiVoOUD7cz4Zorw+OVVW1Fan
EKI1+VNRPTtUFSKNHli2JRSzdkR1oBW8rjSwZCJkLXRaH/aU8eW92ETaPc6QbF5ra259aUQ4OESB
pIxbglpgGlQNHiA0+I3dh2NZWfqqvHisZZkXt02sd37f9VgYsobZIAAixg/Z2HiLrH6rCyPCvakF
imSqGd9Kj7Kd0/1cDihMI7vbMWDLipDyDnofJE2ElTJnSjDtbcsb7Qq9NGhNNi6b5buLmRNUdERP
h6lEii7XX62a9BwGTuJz/8X8mb7P58S9k9DnqD9vNZvWwjTU21CUAH/iTSrsTyojyZDPcXZyaiiW
57we/moC+HTCUJbOU55/681ui0Z69Qzh02jygFtnCOp6dUowoF2eJhlXqU/rc/TqpHG1vN+Zw4/b
W7ZmyTCp1CugTMmnhC2LpFCqijzNTopxasp8V4ZnyIFdqd4YjltzDaBdC20A0hpool+vaBzqsneC
PDt1e7/yvtdbDC9bf1/4YmXeS3adsQ7ZeuyKE7DroH++/anWXO5yCcIZYk5rzEtkaZdazjg8Jt+K
4RGMrtdpP2gNMD35cNveWuiBKADAJOpE6McL951CSyiH1THjzE4Q9Ohu9xvYPrLBpVQKMoZMRLgU
1KZuxgBhvlNS+Uz5Vfvc/BL9UUNbbBVelmwJ1a1erAB/FggOSH8i3rUTZDOZZ5kV2POb5yYLzwUt
gkBmsjU2JXdMvwf5zyE6KP68sXVrXn5pWPiUde+rStZguAlrJv6QwY76g5+d0y1g8Jobwke4FLcX
xleR3qeNDCOfHNxc6o5W8eB3x99peS6Uh/+aEDw9k8t5bJinOr18rMibuoc++Hnb9baWIbg6nD1x
MEL8fUJ6ZYj3afRkjcf/nwkh8Jhp6Ds19LjLl2JOgi+lFxsHaH0VCzqGSvnCqXXtbpoRQ9hVt9lJ
1YL5wDMMuTzN+mlMSrC/vZi10MA7kXIBNwWtTyFLiIO8VPIeS/bYwglRKT0POQNEsVOPMrIqQfvU
+WZ1N1et8nXu1a3G/upK/7MvwoHKFMUUA6n1kyl/Zb/85OPv7ZcNmSDHl6Ahnt02kNKlj8kRskvP
LlBbnj19azRg9ZxeGBHOqWQPXMGWnZ2iYDgGwbgb+nNkq8/l8Bv5ENisf1cjpPip78jmlBlEIghD
mUCj8mI1Gyn3WuIAzyv4b+hESIZFGwlERZXhZyctlOG1fmrs2s1lyd1vZF1rBTjuiKUdKvMsflUS
y5FoaSTtZS2S6qL+Gb63P/Th0+aNtLaiS0vCJW60ZpPbvc4NiOpDmH/0q5962h/axnfLfusVtuy1
mOFZizSgAfAcnlfh9A4gvlFpwljys4CgjlGLR233bHfe5LvpV3NT5XPtDF3aExbXZ1EfKTEuoc3d
yerNEQGuwrNz0zXbcD8xPgCieDwOzg94zQ7hoD60nfHFUUevSsyNyLX6oalwLAyQyOWKuley38PW
hjLTqZMfhlA7dI3vWflja7z3B/3+duxascXDYJlXWijuX4EuEaSYbCZXo5NUOubbapJNVwvQfJAG
BrKsJivQXCvSjYApimEs1S9tgcQvaQC0MiK3j5FZbYR6RXRiuMXzP0EmAlf46LiV+nYqq72jRc9K
/JRKPeSDX8eBirLyWSm6fRv+1PItqp2VsMOPWQq9sgVNuAi+MgdH6oy+jE6q0x7yg9FA/QH5UlVs
PPXW7SzVJK4IrnAh/8kNI5RztYuY14irA1M3javr0bhnHmu4Y8yt2ogMi8sKRwjRNHn5Nwk+00rX
F6AECesi38RH7phUnxM/33Wj8YvCBH9v5YUVIWijLBpZWowVjcnnvD6E0SE30w0vXTmd1PuoLIJe
YupRbOJAbdaEej1EJxjdj5b6nJXSvR/9zv5cGFmOysVTvMxynvd2TxOF2dD4g6/9gA9S27gWVp1g
+Wi89inHiNXlBHrGUrFYSa9qD4m8/zFPUFolG8XFl9fBq72/MCOEz2gyJnX2x+gUJKGXKA+J+TbS
pWNpTN7Q6u8htHPV4KzkHyf53mlMz2nGnV81O1190/KYrvfOeLLibzCOWPZdrd1xlk9S0twXA9Sy
ylvjHvTsviulvd882VuZ21pMAkjKCJ8GUMQWpx97daiKUNGiE2RstfRY3Sd/9D/K30CRcer/tSKW
LDPkovtWxwopKLmdl0C11rX6RqVidS3UKUB3Mgoji2XeMVPoMi9Wcs3zafDMsxc8+y3sQR9+PZBz
XYCipkYM/GJxvAvvVUZL6tqOFqABnPo5tYO/6jZSd7OfSUcjmKhgl1wjt22uHctLm8KJmUNpSJuO
xXFleGb2bVQeom7jrlg7MEzTM0JF3dJg1Od6XUY7whWTRvGJ5g/0X0+N9b2wjsHh9kr0tWDJvBI3
AHU4CqXCUpQ4LdUgw0y114/9SbqDayHf+ffQBXmwrcMB51qu4hZe6maH8JDs//j4ufa0h4/93rgL
nmuvUd3h3jpCduPWXnKf7D7lbu7Fx/S+/7HxW1mxeLYvf6pQYu2nLvQjK4xPUU4u1HwPteNtA2sg
Me3SgvCgkca+SVWfj6GZyZF+3MEc4dOUP6RqtR/hJrPjh9pYyKktC06+rQF3kcL25Uq5MP8yNX7h
yv6QBLnesUAVfmfo0LrZbb4Cv0R54m3/zf/SfhvfICsfnin53V75uhdASAx0bIUNEr2iXo7TAo6X
CpXfNM3LXWgpxsaxEQkX/14g6Hybq4xBFEe4M00/r7iwa8jFpIMRf/WHaG+Z8V3ZuQncRpGL3opL
QzCfdu2YvtOHO3qQJtJfTHgGEDxNm02PtShFVeHfHyQcMidDZjMImGi2ULevmXtAompULU/3qT2N
G5f5+vIX6gpOGrSzphCqjDDMZIifca9m8ko/2c1q6Cb+lxCa8u5Je8q/j2rhav1B7ePD+KS8k6dD
oDwXVGxQW7y946srv/gtwrmvYtTUCvijTiiQW/OfgwT3U3FXmG6ZbHWv12ZdmHo0gOxQ1V3SwOtQ
liL+4BgDU/a+fM5hkmzD1k2UJ6l68Cfr4AeR67c7y0F7ej8utH6oTAz9RiV2NfW+/BGi75UR3QCF
kXJe8MNjT9Ty5uYpcKPCDT60P51xp3yN3YmBhw/Nh63Zv7UL49K44Gch+Bc90xj+n4JsN5pfaVl5
mxpWS3R6FR+pni/UuXxkMVl0onqqxpkV1vcpia+qPjT5w5B9l7VT338D2vEbNxRzKGBN4U+G/WMJ
KhfhypjL3EEuk8PTPlQRnUlQn1FB3WcLmbBWQUWEUUPViKItzwLt2lIQl74EBC8+5Unv5eG7SrG8
pZvnQ/Xm9AxxEKV5JL67fUTWBnygoodsZmFqp7Ap+G2mJbGVhYy7jqVzqObUm9ODX/811K5ySmLn
yZk/wmz3EG+kyiJn4N9hkkwG4DN5Gt2Q6+Uqclhq6aDGJ0f9M1ZHGonF3jAidyge8zDY1aEOlmty
W+Ro03l2zai54421UYlYyz/won9/hBCsRj+P4saAQEC2PoO48wZoChj5vI9/ke30ZbW4EDA1kKIK
e3y9Wm3MDBs9zYTV7uz2MH9rUzfovehPm7O48T5Yu+doKTAKAi7OMcW+jzKamYSAAE+dyPiBsNyA
MlZsbYTW5QeL59Bi1pwhO4oYzKFdL6hJhjnjTsFtjD3ymmG1174V4amDUnCrGbwWxS9NCXEFABx9
2hJTg1d8Uk7p+xLUqPsbx+DSiHD69CKck2TAiKXuvnYDEsdu78Wzq8IBDBztfNvc6tdD40qGeklF
PVqwZsWFHdsB1nxLvp/0pf3sooo6KjB0wPjbbLj5WmS2HEAiNO056uJryILYfsEIETQHLfLyyn9y
0vSnX/tbl//aVqFtgpYxXVXis+AVKBkHTiLDN9Jq9Z2hIHCSPc7tES1yJXxElCCocjcy36jOJ/SF
6uGQyuZd03vh/CFQtjBLa8fAhpMUsDH/hVjNtYeOxSDXsF/BeaaVyb1ttfE+Chpl47Ct3UccMhC0
MDkzdSFEkLyYtakc9fg09/4xTKV9HgHXD5sdAvNumz80VX+OrXLjol/bUIZ9VBgfyCv4j+u1QYXD
8AdNkFPY2x5sDxYys5tX7doHvDQiXH2KUujKAIb+NNfncv6kh/PGoVPX3OXSgrBF/kzBxij4eKHz
tjC7nc+gvpEVDzKkErk1u1mwPKuzTnoIs7dx8iSRsSaGG1fJop0+MOKmu7zy90MaAeO03sTDPkjn
g64dG8XNlfquVQ9WtDUvv/WrhS1PplpieHrZ8uQ0FWi+2whufI1SD0rrjS+0vs8ItMMnCpRdXbzv
IvuAJMJICodLEiYA8EqRK1FSTJXD7Wi0utGA5emakAUw0HBtBY0ItU98rIS1DdA88uDfvm1hdR0X
FoSNlhplHseWT1YoAFUH07Mh4c634EnrViwwcNRhF1XI63V0gZ5mXcOpsEZr19P6WWpY43S8vZa1
2I1AwL9WhLVkkV+FkA/AdTQ/qb6xc4YfNP36OiUZhbw3+DWN7pfMAYV41L5AxFDFF7ytGKZRzxy4
QqL8DfW8bEyeOlg2QeoFv+NswKooX6tMFBrCwqLaT/LGH/+mopzIGJzho6psMbsuv1dMHBg2+NeK
sB6WOiOFN+NsXblPO/QSEY+Rgoe52Xrvr4XmpcSIvgRzymB+r93BMpO6tXw2KjUjwknhVYZnpF8Y
1Sj1ZK/0eyqkt11jNTJcWFxc5+K4RrkVSGHEQWqKfuer6mFyqsC1++CuaMPPtb/Vall1RQNk2SKm
wfSTuGNFklXJzAqTvHaYXq6Nu9Fs7vMc3YYqDaLdgD8hMBVvPVaWP/xqEy8MC5sYwoQ5Rjn3vLmM
mHdPqv6DQavf8Uc0bnUgdAtPoSp8TUBz/uzDlus72hFEaEIVpTE3MrHVLYM5jB4u0c8UR2ACH9Lo
qCVm0AB1Oy2+Hz87PUTeenF0km4jaRY1KJbDjAgH7ZqFEGOZb75ekp77fdNKxEG7jNxQme/gq3R4
afV0xBF7LbzwSX7I3H2XpkfL3FvVu9sOunL4FvVydHxpiKE3LTz2wkCTFCNNE2pTlN9hxP9ShdBs
F4Pl+UGxkaSsGqPYygQWRWvZFi4vq6vHNJGgfBnkKUfXLO29os001OajZE9CukXctGrPBp68kH7Q
LRdPQ2IbgzG0UCCMGgOuvfKQTY0no3GtRuGftz/kygEAaY2MABo+3JtiRTmrbLWUOXy0y5keCNKR
shLD8Tu99OMNp9kyJQSVZiriUII656T4VACizlXG2K0R57i9orXCLJ5JLFkodWGeFc70EETlRHuB
2VrzHSoVXrFLPiT3suu/LU6l1x+MB8kr7qX722ZXzt+VVSFIkxbEUiYvmZQXepb7wzomu9sWljMl
xCqUo2iaLDR3dBgFC1KK2ktnMadZDz30MzKKSuHwx20bK1cNVxrTwbrDO8sRX8Mh2jJWaTA5qVfh
iAyv9SgHyX4uEPRQ9kWU/bGoiUk/bxtdcwyQITqUD0zM03e+DibTkMZFodnkocxlJfXXlDq+tLU/
K1fM/5H2XTuS40qUXyRA3rzKptJVunL9IlRXdcl7r6/fo7q7tzOZuknMLGYwA0wPMkQyGCQjTpyD
4hY60JClQcMECcZN5UqJGjygto1fG7HG26x/ktaBYrDMM5X9dskZgPhFsADzEcQkiOdjOrYy5BVg
LM9eUk2yw19C5Ol9lBoA9P2LyUMXEBDzMw/rHctbUVQs6EUwrigXdN9jWAcgrNQoqpGm6L04qitT
xGONmSCLIBbYwCFAAWzzq+9Po/pUIU9SFrSDecnZ0XiCYIusFooXRIBvu6JN0h7D0vxTBx3fNBcp
p/JSnhJH18z2qSL9g4b4W7eL4j5QegFnCLqIdV8rcecdgacZjRgqNmE9OWH6JSH5rbH/oid25lrE
U15U0dxLOrzAyHHvR2geLiAw/96VBp70j71i6QiBMg0COpwPch/zlru6wKF2H0TIqIEXa0wuSTtA
nitfh5FmhbQy+NLmvbZERNsuCMcWalRgdmsqyMGEMjSQvYE3VClhKQGQZooIgBDvioY8Bw9JGXwX
6XdX/VJFCqhped4QyLF1kZyXiY1byamW5ApGw4qRkTOpAYBslvt22FKOi+WxADQ2v4jR8Uv6d1kk
U1VgLP1gdflq1gihJKaXh/LXAjEUVSj8WoSnbdXR+A3MkLf5N90tQCT9NUFcbL2phazwTJ/k8e9B
oVfdx0Q79GjzRMQcUKlkAbgMwR1QuKItQfJu9XinLAU1ENTNJOUQMr4rG8jFGGhjCLYPqEpUbQFF
p13sub16/HpsZymgXdshlqMSYqgOZ7DTQUgA/KpMlDr/3AJIsZFg0ZAdRVi73fOqJ2m5MoA5q+JM
4GFG4eXx7/+ANMkLyLUB4gKnFT3De/FMqwDdc6G2eCvPDRTo/JUynfvwe8rcCOX3dLL6rjCKVyiR
yROE+X6NqaZH68h3CxP8wgyNAGTJR0A8jbZR3PcAJiMGPo5MU9UqvktRwUjL/Bn8IxWMu7R8qGah
gAaSEZy1RJjrS2FQOkXD2QfJ3QJtB6JE2a9LBWfcvP6aIIbh+Xyq5QxEn5o0Wvn8box6Qx5MIPWf
vAjoc8FjdQ6gx6G8NJWql+c4NyFD5uRcbArBSQo3VUHDtSzdmmZMC9wKKAA8tm59ahSKLu5afJOv
5DtePgfjFxeVGz4T9pUguhBsocHU51HeORngLfO7Z+41IyY6YSe+A6Ej+CLyA8eVdqF8tXNGOt3I
6fNjh17Cn0FKbe4DBG4P3kPcAAqIQ+UFD/YsdSevsy27UneC2djSplvxpnSMjdSSz+GueZp+g6bQ
FHWIgpkMYD2NIZqprTisTpdGXvS0vx9F1t8HJoWseoyP8nhsIjFa4dptdJq4ClnVicfabEBCKba7
YRQNNQyPWT0c1EZ9BdLXfjw/S1CA6/khqyCojDReLeIIYZ7SFbOK9+nas7lXbwXeyW3ktC5NKnle
XHLxsepoyERXO9iSiSApenHBD/OZ1aKbNeh1fnjtCtCGU7IHS159bYY4t1J4Os8EmOKhO/OlEeYW
DuF4hfjUUCwtVaVFFDdALY28He5Jc+y6vohVYidECmqYbSmeNan60vxmIyZSo0/hRYVUamxlgDV4
lWJylUw525YCI572eIjgRcfhVLg1XrdMypfg+N3GguNNilE2gT3kNFT60o4FNBtQBgAhkaIkZtMX
RkEqI2D6ECp0OSoZoDGhQqqhRaLoxM+gZiilqkWDqNeCuPtHCZUISshMNc0gY04DV3Wl0E6N6pjR
0giLc3dlhJg7ju99EDWLQA2iVtOBhrDUfvEqZYct7XW0Gv53JIR3TEEHALYshVtbpyz9DzUDuZWu
f5qIo21RK3Ex//RoJWaqxxvBiQog1ESz2bJ/6mN2mDbcm2BHrmjgtXgAG4LDDc9NuFZp0BNhXpBH
30KcbBpb4bGj4Vu0wPQ3wVdgSG+SDdQUKuGJ5a2FLWfjYMvsfhs0m8EBpig+iJv0fbDyJ+8zfWr2
sR3rw7MGsIH5OMgt3mquJ2oOFlc7tAsm1gt8eBPCmwVWWMQDywernTWGRoqk97p41xpdhUMboxu6
A7PvvxorhJzsSqE8CmiOTZxHCj/y4TQ7dooUVfISmpEbUJqKliLs39HinL0dLcMWTQAVKri12e5k
u9pRpvOxR6MGd/v7oZTkrMRgqVnL8o3HS/V4etAvcPvbmej1uTSvFG6Vn7k5GaxJ62d9vOuh2H1r
QmNiDxc8fL4sb9h03csrTj08HgVthuY/v/I3Rp7aPpnhyEy3xh7Va46mGkGbp7uo4gWo4MzzlOid
AF5QqCd8xWDvQX7j8ViWCt8gXP9/AQyx6nYwHI49v1NhyvTyPW98A2j7Hpnxnrcu/qZ/Dkv9Dzga
eTs+8JsRr2knfuuekxWta5c2p0SAiVhPFGNAQraTussH3NIC2uV89tv/HcJwebgd6MSxflW2OA5E
4K0FPTa5l8ZBBfMJksvKU+Y8nleaGxKBoIeamlAlOLizrT28tpR6xmL15mrVyOSDAIHRyp8H03yN
e8YYzrGTIBM16rxRnPG4C1dVse/z3Ui7Kizm5q8tE+GBD6p85EoMLNcLU8M/tlGn+yv+vXZLt3e0
PVrZegjGUfx0nq8Hq/cDJb/ac2IXoDXUg5tO4EZW9Ty0a0nvzGz8FtRz0FKchWaNCCKlMjAMCJ/D
bWWia/OtW8Wub3BGYP1/OQmJdhgCRhxCfg4kjFkGhR0LiVXKlPNicSxQD0EPEAp9aKO49ftEabUC
iTeMBUd3sAaaTLCCwUhfxw2NNm3ZLa9sEc5RBVkg+xHmjWWARBl4XZt4fRgUp9MAl6lGiKS8cbke
JOkxbBUAoRNHViVHldNOb2IaAHwxplx9DXHaqAMfNKOKo0AJu8iYBuUkFgIVbT3/yp1nXlkhfEUR
x95jZ8/0dok52cqKtYWtusV1I7Q7m9bQvngyXFkjzh51FAYZ2WKc/qGeoufDVXqzUP7NpfbKCHH8
5H3MaQM77/GMs8byeUwZiufTloY4dVpRaspUgwUt+5X2m5ylIS6Wn21XYyAOFHQhBVLfwgIjvESt
aHmRO0atncYWsCRhv+aCzswh+aAiY/h4V9M2HHHQ5IkcsfXsEOl3uE6dwuI2zLOIzI/72M7/2G0/
GMcZXkvGxCocqkHzW6BR+Rj8v1krybwRtnEbGsWQZpypsvko4UEXj70O8ef+GHEqBIXLSZkgNZML
xarluSx0vCyV0Q3bhDgOtUygUanNA77fIX+/k9ghQYcqL7IUiECeLQ64j1eFbvn8YegpM7J4NQaP
yaxYgnYhsuQkcxMvC3M/URV7BjpsIO5te31pdswfytQvbvorS0SgY7tQUP3RB1q7ToxIRtuMBmH5
y3Bq0Mn4LEKgQkZEg9iWwJ0fm14cI0S2JRFPdZClEn4t1VrCZEIKyUY+1cNI4PRO1SzZE9ZYZ9p9
fXHlrowRrixMbN61A7pWgnD6Nfa+4CrZMJfXAtYoO7RKjdA3s9WxoiWEF/cQ9HKhbYsyNjrwbw8t
qJ9WUpACJtx4vzVkR8P+aeS3fm9X/lMENBFAKY+ndXGkVwbnD7q6XyQSx3hBB4Nj3TtgOwZeaT+A
DSfgUEWSJDOY1o8NzjH0blOoaLMA2Ad9VuQ6TiWUPwDtweb9joRsPXL1i8yhH+ixlcXjArqqggiO
45mU73ZYeQhhPXWoo62tQFNvcKB5FYm6T+MxXKzEAqwxLxg67SHyfWunB15wVHKMJgOjwYTORf4z
D52RSXSuOqAxVc9LQGlpmNQfljdyEiE9A/9A4ytKcMTwwjbIOwimzB18w3ZcyevA6Xf+r/6k9Hp7
TI+yi1P4N8/o06ZYZcfRzpH+bc9lq1fPSL07tNfUYki+/iBiHpo+UmN//qDRUGzNii3FyJ1qE9nx
s2jHT8J7dJyoR90cPx/NAnGYBsko9J4HoyzGHx1+e2ZlMc5kcNvP9EB72Cx51PUIifijgOlGqZif
Kc/sP2gu0zPrsc/+CAQ+Gg+x+adalMKwhwkUm/YaVJr3Wm1skWnd8IfqVK4Ko10hCNnc2nv33Wrd
uuzr409Y9ucrxyLDQQrlWLnFJySuZIpOvG70Svfw6qU9AZbC+dV0kg85r+K9NNZgCDQ+VXMsijV4
sCEY9vJ4QEvR5toMcV4BWDhB7QzhDYlyVhcMGtxUoLgFeRfp/KlS5QzjEJ7KVWsNKMJ4RvEurnVl
n+9F17em9eAIZ8no7dEMnSTTRSv7HdnTfjSHfbDtX/HvNa/Hv4NVZkiUm8FSjxdAhv+NFGSbSzRF
AXKY+L4xe6kA/NuJRhHoYQLJJSPcZyar/Pa0jYxnyuOJX7yHXhsmQtRQ+3IKHi2EKKM3WD0ylI2o
q2bq8rpK2ThLZ9i1KSL4TFlXpmkx+5IludUBaQFrznhSBkRzJSLa+GIjQGsJVnbD1yF2B73WO6uD
T/2BzIarPaWUXAdtVETA6bhmLMMA9hpTtjS7Nedx0VQhaNuQCDkiW6ih1sHIxOnMflrHsPF43n4A
rQ+iGglWksD7g2GgGxntm8hKF6BLN/I1b8mm9FI8sW7bGd0u2w8vOcJ3+/UBCZjHX7A4RjR1zmVZ
wJYEwj20KWQjZcIZrVVH9MRqw69aeFZaSrphMRCAPgXthWiLBZPK7U1gRKOT76UNgOeSXmatAXm2
SDMn36AqSi8ftmgQQAs9bhyAVN6aysEkmaUCugSEswL2e9Xu0fmihi8Dx9mdyhsoweotei+UVgTP
EJrndlL6kYKB5PG8LhZZ0bCH7k000EGqdX4sXN0dIzaVh8jDkLnG6IsvX7bLwuqgKvEWsr8qUCnJ
06BrUWql0nYS1jRc5BKNgghq71miAb1uyPLc2kdwT1RpmNHphWi08ac4DroIrsisX/XfaWT3kCLt
XW5YD9oXZeiLqw3usblxEFhTkvGZVQNJLAKgyHm10xFXh/w9BGUCepEYcZW3rN2kDorQc3M/ro1G
Ix7ZptSnsdBndRSaltZ8Kt9tMSAOoAsGhmhQbNxORAYFNalI5l60OFP1pGLOba6dwwZ6ehpaKq0o
iQK9B/obFFvxO2Uq5iP0kXHiiI2boqqYAh0XECIzg4q7iMJ752/RfeJOkbivWzCmpb6Vfwf/QkVA
BNYXFVzgzSWQbN4OG1kOP29a9OVA+qVRd6G67YungcbWuDS5cwOLOnPhYscRXp7lYSU3sobTpeo2
fpit+aLFyMpLGfB4LTUfU8W9gSDu8/G8LnnYtVkieeDVE/qLJpjlnQaNCX6RWoyX6Z5S7pqxpWzl
pbMNoH14sga6WqDpb2dylAWmaCbMZFx8Q0wwR78tVTlq6TwD7xGoVuc9y5NP21pMgoBBwgue4Ru5
8I5bn5hnZhxZYwt2oJyjhP3FjD0I2VFrR/4XnQJEmGT5Mv9Pa04hoTJaf/glyP/LWs+qo7ZqE8Yu
AlSZ0DXNaqgghKuSR+K2mSy1UD+KgKUUzxanGJ00IF6B6gGQIrdT3DJsIjIB1lMQK53hnmMBHbkK
rf9u8doFNh8JiSAQI+J9fWumH6OCj1UGewK8LoLbNrHOxgr6IjuziyyQroiFEWYGaj+P3XVxeOBb
mdl0gVP/qVVfnQXeNElp0ERQwevUWW9BGmSz9yhuujg6ME5IkBSCHwFxfzs6nmv4RChaoNPDMN+o
GSsYsVAHluaxkdtMfGMj/ylsxgL/KVffhb6UNy2y7ZRc1BLJB9BXQNrO0D3g5Im7YFN1kcYg47jt
xoMfm1XY61BN1AVppShWPlkSI+wgFFVOtelnwTsvrjxxxyAJkc9a1o2/+ueTf/05hKdDG1uq0HAD
qKkSrVqQvkzDc8bQfGspEIIHEy3sYGtAzzwR6CElnPV9iVMmrRVL0X6NQ7XJFTQHyyBxrP29wpd6
mdNYlAnHAsocSY65hQk7WQNFFREH0e9dB3wahSfOlw/A6lh+/MEoA+VAn3ff1SE2W0G2CL8/06/O
zIm3jgWu0lKLfS06Qab9lfGaPTqkaDkp4h76Hxsqer9A3A8mALJP3RO4zhcHJjrhEWF0wSbt1yro
YKru8tgbFu2A+0dDbhmyJKR8JyN4TQYYYnxqosQc/MBWw43ola4SUtBMi5N2ZYjYjcPgZ5wHafQT
2/z2suepen48EMrvk+qdAFPK8jTm8UlT4t8auF01mVbwJO+w/1mUv2MQiYUHYV8OhGUan4A02FXg
QcBf3Abqbni0ugOUxYxSxLv88cDINMudVeJO4ZVSwggMRib/Guzxj3cQXSAHt97r9P7Y0sLugQ/8
1xdIkmZfZjoZJ298GtTaZhMVbZVhaw8aS+v8I4LD/x0RgHQzGy/6Aoh5RHYUiMuuik9RYqCFIgK1
kl6lurjNHHrib3lUf40R09cFUobEBowV6lP60e8ZX69LiOGYmQ6teWPYZchwmu0/i7J3QyQikR+K
I98zZXxqxWI7TsjHAaMIRi0ahQdxUfqxw8kaLmNgzZiBxLexyCsLOSg8RT0mHn+Y8I7zCglnubwe
m2OTvofUfvClfcaDwgJtlLgr4Vi7NRhGILqDsqZ2FPozp65HKGs+9sJFA/P7RNRATHJHfsKzXS2D
DVI71tpWVJ8mn/bEX5oyXD5QU0BwBesAEYlasBgmleJ5x7zhDY97mknowzq1AVYC9k4sWcpjn7wA
/KwRnt48oLH/6Vu4nTKugJo4XwbMEcLY6ajLiWi24UvVvxTd6KaAapRm2561HDWiFzbUczHVPc2W
ysKIckqUvN8MgPWjMARmApxhYKe8/ZQ87+K8LAbmiD5uQ6gGK4XunhZROBDIRCJGDIlStG6i2oFG
bbyFbs0kTKmUXhb5p83v8RS9SfJ6ciSgHN3wU/SMuqDWFO4jigzlNgwIL1qMisxcAl+QiYGUhCe5
QQocsaScnOyQfAchZ/uZHdJSYQtBGezbuNrMCG4oVpJ3AIVhhwFv2PCUC5JRB6kjaq/apxSYEme0
XLKelGA3ocHu8d5YMgtSM0DGkcdACynZNhApQg7ilS481XgOmrKKKlKqdYrlCVV/itIycxWtRx6l
6AM3DkvuWcMj3378Efc+hDeZKqLbDu+/WTzidnGZLoX0WD2FpyIcVQPa39g+Tc64heTRWJOJdy38
CJIb8zWLByZHu2O6V7qx7zg2yk7K2a91e1hHp3r7eDT3nnNrghiN0EpeknWzCU5XGatpdQVJuUw9
TlOySfwVmvOtf24RoRNck0i+zIRct/PX+WGqhmySnSpwi/n6pOmZsPU1M2+NThR1mVYAXBrhtT0i
3glSxgmxBHsiMurspAeFxUvWFK9nwGRy4U+Ph0dmHH8W7coeSVrgJcUUxiHsMZyhNh9ypUvtJkBb
f1Os0tzogDoI3abMEX9EIzg2wB/TBP3IPPL8DVAk53FG4YKOjpfZh69emGmdsF2seNlJLhtd2lbj
vmM+PH/HtZc037TFZ1381lJd/R64Y5OrVpZzRh0mujCEmzjP9cRP11PFUnbOwkkwfxaWHvERzXhk
m0QL0o0QfW34rNRk/K2sbtN37kMwAkVnf/vnOtUrR9r1bm3zUBGmBI8FP4Bx9C+ANQipG1INLGoS
QBLlKD9xrYbUhdki+DtDgSsDWk2TnULZWPcvC4wVT5f57Q2syc/z/GoJshbFwUpgslMgZpf4xKu4
BqXPfhE7FH9bCBJzFz8IfvD0w9DmC8WVobqumjHik/zUNx+i2Ouat+lN7KvUev8GYOc7BOZMvdQS
shw54CabkvKy+WELuHkPor0abMjQWcSqItFAfMDYCmwo16x4Kq1im+8TVzzKR34duf5adaej9is4
9RfJAa7HrAzNpSmOkIkOFSfBjX3C2SUV8uMpEp+nDJwoXX0OyxBkhSaozfGvAxT0gG560ka0KXY0
weCfd+ijsc9ecDX5VeFnAyK4eOKNzAU4E1iuZpOtmhXaHjbDKnR8V7bR5weWcv4oHGI7t/kV7yQO
TUT6/micZwH5SPBugd2NJbu4+pIFBbaPWZC5nVh8iPwajyZdYF2JcYT81Eh2D4o3iu/xGB45fLTu
o8l95rBCp8zt8Eu5KIYyLKWTpPPf4DeFRunO30IQ6ODp+RMNf3O/0rho4B6JCw5uOSI0JG/NsaMq
1y3PyKe35Mn/JWZGG+nyU7HDU22KTJZyjbvbWMCI4Z4I0lYAVuamp1trMWrFsZ/E2onXrLZzE7C/
i8aoM4JEm8ZFS6AnmBVLMTpyB9VdWVdtnminbtVtutfsXO74dw99Muoqfoqc2gq22R+xppilWSX2
TTwmKFd5sDoG396R6b+hwKU3jhJUtLg//9KNm8wzeTU+YpekbeXXQ42ZLCp0ELz6DHjKS1lvTxUL
FLihjS988AtVIrjrqkUXU0bLb9+9efDUhrDIT2kfrWvki9srUNUEKtY7tRJg78ImNnzf2cvPj7fD
wjBvrMy75SoYcIlXpP3Ue6dUt1//cRqEGALx8FTbnGFZwIhP7R54TeXp0h+8Vi90pOGdx8O4f77M
phSEcglMXTiuiXGUCQhumV7wTuyRRf79U7Ozs/fOunD8KDS8V+1AU0Uj6w8gZcU7AsS+4F0C7x64
VG6nzhtZX2wlzj8zK38Tduaw0UD8vU7tc7tif1c7dZ+/SqZkUkY6b2HCMWX4AwSzwEnDIj99a1ZC
inYKxCA4p6KN10ptQFJCAH++ANWJ0qbJ7C54IQinkfdHwJy1dokNV1aqVvZZGJyhpuMoqd6jG+PJ
S3WW0plwd/XAyuGahXcnQIMIXMSNV87jLJzAZIVHA9rpvvLujN55fWxomN17RwEPsgoTylzFmFms
bqevyqEk5tdBckbRTXXkPxWrB6/BK4PTYBvawR/pa/hnQA9ggG8tEgs28J4PlLOfnLnPrNC7VyiW
1Cim6h2tRnMXHAlDhEOK/VD6rI+hhb4+6NJJgcC7sHrsfnfxgrBBXpz4Tkk4HDHn7qBZuIg+/nXq
6hDuBgJLtYwE/Hxwyfe1EZnKPpZX7ZuZmhKDm6AOKALF5PzFN/uJGBER6DuwF/j1BJO99bt/TngD
wJWjpTZrz/g6Qu73sbm7Gz1hbV7Dq3irsd2kVPMAS7hfonsHYPdx25t22kGktTss2dIQKcDJxaO4
QoJXOb7VSq7msVa5DvAdgxTL59ga6mruDKNhFO6nEXAVGAFLBLC/GinMEwxCPPV+3J9VJoie2qiv
UYxVaEQ791YQGkDzjzIknot4PdxOH9PXCuDpmQjwQ2Kw6pNXXx6vz71/wwDeeThGcF27U1oVpTFJ
IqYVzyB24RrUWBkjVN8f27i/EwLjfm2E8PI0ncSy7Afx/BZ/wA/CU2Anr9mL/Nl9xK+Pbd2/dH5s
gSgaPSNYGjKAZ8D2gGRvEs+NPcS/xF9Zp+NFrQmfqXeIY1cqBj2JNz30Z5Ds5o4z52n1UleuhgaL
Vq+3CY1R8z5KzYP/+0HEEvbSxEVjwonn8iUdrRy6RJEI3hbQngkuZexzZL3d2jAF6BDKyXOukcxp
CsXU1iyEBM+b3njT0M33S7QmaNAEZmgMxnt9+fj4HvVzq9Oap+5OzXnSrwzPO/Nql/ulnMVNIEAo
6jmWgYqMPnyXRqxPwqNwrlwbAcnzrRFWzCZFmXgY2RXnwv3tubGjAYWlOaDhth9P5X2GiDBGHJtI
/SMvi+vuuatWLDJCT8pJ8HVHb9Zo5tX9Q7eXPZOhzePyTvnvRAKIdjvGJJ+0iY0wkfGLcOENER3w
3FHZMTtkUq3HQ5z97n87C1AIt6a0oky4CFHhbJZHt3thKLmV++siMYNzaLvyCYUb2rjx4Pf8MS2N
iDeDw5iaLUiKdMWqsStTE70un9NoidQ377w6xNhwCmjgnkTfCZJYhD8WAtOjmBtI52oLDoyNt20s
7wl+4tQbGnfz0pJd2yLrFZGWp6UseeKZdYZtZOqfB8morHw7HB6vF8lKNPv/jSHCJWv07ohMqCBU
n6uLLTR6s2HfxUO2qc3WVAHcrZ4BEyl05lD7//yecmub8MuuHAQosWjiuQosf+MdDvrkML8kZ/oW
DD/QqQYXAsrNWAnnBB22H8cVJlXSJ5u1upXmVGj1pszowul6Y4Vw0bTIx7QcGPHcG5GbHcqdX+po
usCECkb3HKzb15pynVw4DG4sEichML1VBrJv6aw6ub4dLMqevhsQaB7wFoQelYi0CEdCJcS4GYCj
FcEOBToDrngFXRRlyu6OmNmCwgGqNENU8fftrg61JJ2fhsq5eGO/FTuKsJmZWh/tBHdwKzYD2hX5
zhOgaQ+VEzzIkKCA6Ob851dhpApzKQ0Fzr+A/oi7oGkdglPY3JCzUSJbrQBxkEAAfuq0gBaM7wLk
bBmXPECCkSFWyJ6rQAj9bkoH/6Lkroonbok7a99+USb07nn7YwU5YfCN4X1L3iM9zw8gRILxSWVg
C6FVoeG4qYE4cMR6cmUlNhOHa3znsdmlWUWPF0qRSCKAZJFYRgGImgYS6P4FSCFjkncolxkFVOvy
wOGiTyGZ9Mf27vx+JppHbxcSnwjH0CS6XcVGEIJKGPngMq5Zy1/7Lmf1lBz3fXZ1tgHvn0nhwF1O
Fv1SZgi1sBODS+CK62E7bGS33oo28JiUTXx/tBGWiNnzhHJUYlEKLpXNgI0L3NvrcletYqOw0Ft0
DF1uDcU7Gijg/gJEmCUmMYbsbttPMNuvg0O4Eo3swB3fo33pqjYVjL7glzezScTGLGgnhsnl4BLv
Lz5k5s4Q8LajXbnKabM5z9bNYU0Mi4iJJc/6XuxhWMxKdRQb/HpfkiWtOYtdBTuGcrFbdMQrJ5k3
/VU46VNVCJIMwwr3T9xr9pHbtPHMd4v74YAEETsLADwSsZoJWiLFrBBcWKO35LW/Glbg/HpCAuTx
lrq/D2DeUCIDrmZ+8t75O7L9uRzLVXjJrcnmjclMTPDlbWQzdidDMLCZzdBG/+TqhWL43jVmyR9U
ztAVgko/+c4GFl9WPCDkf9wf3M0ooSTfiiNuaDzlC1v61hKxWuLAVX7SwVJjdu6ke3ZhvQpWvckp
5+Y9bA6NNNdDmt3myi2CPg+9aR6SgGfT/ld3+LRVU9qNdnDy31ERox2jtCkkTrVijCYg1GFvRKRi
DMVq0RCFVCqVW2DREMilgJ2W0cpDotTDJBVLsPdHF+QzUVc3ub36xFnoxTyLp8duQfKcqcApAQ36
1xRx6c7DSUmAtYkupVVtE7s0EvNXZ6d6uoI+4aov9PHAP6lPpSv9EHaNp+HzC60jNJFZ2nfI85Rc
rWWU4lQvG3xHv05cDjuj2apHFL5YY7Qy27d8J3R7u32L3eQl2muOYDRoQlVcqlPN3nkbCW4mhKQw
DtRSxQ0TH1KYjVnrU20wp+b18x1c+7vKCW3P8qzoHyO55pYwyKfN8F8e8hPElolTPu8kiOBdOhuw
BmEbGNNm8gzVZJ/KbfOxNqJjsStfORpbxn1gvbVL7KA0ydDQBF2hi/8hrrkNz6GQzFJc7D603tog
ds1QBCEAVj+7Bq3g+m/Z9M6pTTsi5vOGXDb034AEXwIaG7fZW/9h+LAZaygLXTJpW0eHUfryRlrw
JrnufjbLtRHieC08rqjaEUZYR1x7Drvuf4rxtR0CWdE6nlM71YpbT5biyHZu5na/oqWL7h8LEBib
eZZnPkyJFwlPGbXGF8Afn1xkEOkOQqfHsfE4JMzrQc7ktQXCJ5I2isqIr5JLhw6+sdinamZ0o8XE
EGs9CU3+z09EKD+Don72fHC6k6WiiFciiDWJ8aUWjkNrNAwwdpbfnxgBZGGcJQF74KWsm7e8U4H1
EDRb0A02c7RRFls5AAdWbj+egCVXwgsC6sD4LlTpCFeq+LTFVuQxxV7RmsivTmYKrRQr7qqPx5bu
0xDY9zOTCB5mUIXFPrn12n5S1Vzui/TSftd7bpMaW98tP7nnaMcdKKaWHAewVzRNoCYI1nH+1lQR
R03RhGV6mZJp5I0x94s/Yt+GjNGiI+qP0jS5Ah3kZtqidap+G/lhlI3E9/qdzDU5+qUZLcJDp2aS
z1qS29KhfN88VNLtrr+PmIpQjkbfL5v0EuebIRu3Gigzggm962xo8slXjjNBlDJo1pam8BwMQGD0
x8efsDhDMtiagQ0G4yypjiixIdOnU5JeClVaa+C2ZWowaf5jGyBKnpX6IGWExyNxzBVp2vrIA6cX
lS2AVo1439DyTqN48NLNCEQ8yowdQtCSyAoEGjLQyTKl2aUyO3MyOVxnVVc2RWDTtTUq3SuZAum4
r4kh9EL3EBpNqDZDTYN4D2RcKjKgM8ouYHqdGUDR/H6wPgpnpRxoF8yFdYIpBQ1mQEbhwJz//Oqq
ICldWTReDvCXcaDlV5dn7urHiXFo3qBkY1VkF69u+yeNqfg3aYyqI1O0rRHMK6tzbCer4FZWCvhk
UXNQcAYiVjAGGTkBp1FTLgEUOZlB4IFWB5S1va+VSHiSAxosoGCGEEVCEBtPGf1CVboLWxgqgCUB
Gr/AKnUs/T8N2o2Bg9JOfedGfHhGq59ettASry9+Gxgj5KU8U2AsTQDAodxWNH60H/e93cT4NmSx
UCYHCBEFsNulYSe2TGSm6i9MuSp9zi683y2LEB2d/AA94NNqzGorlko9VeyQCV2vA2ALEo1pqTMQ
KXkbtLeG2QKvkie2LFlBukqC7xZiwOqTChox/N9ttQOHTtgBXT4VOqj05LHR88JikNFiUc0r3hgR
7IS7sqhN1vvM2NwK9uGftHOq+LccvWm9XgMH/3hX3x+ZEtihf4Di0ADlydiKINpEHSf1lxQwBD2T
O9li24S1xSj8rsUS7Ni8+tW1DI1k+ee0J+YbKV4BHQdIByGvR5zVXAims4ZVgQIcXj1pcAfWzn03
z05jfmLDg6CAGvtFG15CBvflQC80ziqehN+yyzPrdMueI8WMVNWI9uCVKnxD4p6CGhBOV9yIqi3J
JrcbQzBrD0dltAorPPCaDRkgvaj0YZfLThcapfCs/eE18/GE3uNscR0AGBx7HFQJSD8Rl8ZMqnvF
q5j+wsYBkL2gDBKfwOFey4YiOsG0a8sCUtCmcpQMeSP5Z1nZldWgK5Gj7tNAD2IayFWYL1bkVF9/
EeHaQyUO8Rh4/aULM52z+9KOy0OsGbXfGIWWOqMMvXMTVZF8K7ty8NG9eIFeMQeJNdLmjelMCA96
6grOuBsDa1JMPt1lICNhTA6IZW8VJyU8xxibjW82Ae30/z+kfcdu5EjT7QtdAvRmm0myfMmV1Gpt
CKkl0XvPp7+Hwo9RVYpTiW96M4NB9zAqMsNlmBM/aivoq8dyZuzpwIptNGwxfifu42KY5CE+acT2
Rmcc8HJ1Hkai3fIQkn9ETwwlpuARy0aoFlkfnyJP0DYDlo3TahpMu5cA6HVdSn68LGZSaKjC3AkS
N9CBS2tTemaXlNOE9WTENka3o+iPAcwl7438w9/MZDTYMwXuVAcK/SWZ2myjBK3XIGOhlR4RUktl
s+F5ta+c8YWAgQxMB65pXkUF3LdLMpIlF6kh1/mprgZhnflqDjhZMfTilVTquUbz0cAQT9Ko1WpK
2raiiZqEJu3jMa5IV4poehKm0CxohsVQI828EfvhPOxoQtNXEdbRKmrbzj+GghAEZMCsjkQUxZMf
ykKxIJrYN9TRVB/rhBQt1sZQMYh7WNnKs5CQCvT+NbGEyHPbKQsUOmVC9xLmQKunYjUaPITKn24Y
h6GgHRV5KjSuYZz78jBEtcr61JKS0+A2m/Ko2PUqcEOU6KLjq7pOBtJyZOlnAMNQZG5Z79pu6nxE
/Y1b7A+hsk17Gm5g4CasqxBs757bWPwj4p1dJcZ8Zww6wHCwZeN2rOJCQScU3hnHxu1rF23F2ODW
unXnNNmTuqvfA8wwIA6+rjY/E3QgjBlmjDGocBtAprs8XKkwvVEK0/RUOwZRt4eA6pvGGU8cIz47
H0agL8gwJ5oYwZg2WEN2amn6+Pvhk9dJxuWD8X61BewEvwABb2XsGrI/Kk5E6P/ey8gcF+OLRKOb
iqKe+XBKEsHMmOQYoCGDcq5lSR7Or4XxMFo4ebWV4lrQBOOCJdf1iboxiU+NbUT+V2wsbEOHFOCt
g8If+k6wEf5SCrpKNKtQmcnZvdNs5I/aJt1TRfRf79cZ+xEdMYQYcQuGKRr7IkxPzwCf2fkkclKX
I2o/qywzDTzaYKSRWIdUXzKDGAnFnTEHDfcGx7bZx/uHO25edvGGzqjIl1QisywxTAYqSDtIxJXW
GOxEa8njY0E/OY/RpUND78CMGQ18H9QkLkkNkhknUuhnJyEgz/kA6PfIJ+v19ZtZcKDI7mG2RUTB
1ELYfkkkryylVJUWLynivSg32aYjYrOiNQdtc1FRz+nM53r2YmsR+gpCBjrPk0esA/FPTUK2DyZv
/nvp0M7pMCKdJ8qgWCHoeHcyral+g4KKwxG1H3EgJO2cBiPNWOzZtoXeZKedpxEMdL0PPJDHn1kh
hgRj14TaQEqgrXFcyUZeiVRwhBeFPvBKr/NpsPb5nJP5NM9uRZwaRQslcBJt9K1b7efpxI1R3asZ
eQgeecnTJW9wTo0RaEnqJGuswRTGEF7jkNBPzsXMB3+FHXbxU4JkoV7peLk3G9WOtpyvL8UH5/fO
jgEVGXZRYilgdtK32ByuOTo5VnT9PlKFlL+uqyVPANiUqFHpflcFZXYaKQJOMq8zKe10L2FIhpsX
nCP/a8fG6Cagxrsu76r5XhAIuHJEYjd0BZsjbRzVZJM2Ua8PQjVB2Bp7eMCm91VFQ5u3jOZnA+Cl
5rC5kTwZxn6McXDlZ+Sqmw9rt8E0pubED+Na3sl4Wj1dvyoeW0yM00eC5hcjCNrh/Ue63655LHHU
hkUqzr1E9BQRBJ5VKq3VPwnlVRR4FBgz0Bel0E4iFNM87CZ3IHhs83Sf42dYZxao/pTEGi6/ByxH
uaqcLZ7ohOMxF2OAbwuD0blLezYCTUs26m6W5JF2e+Bjv/fudm1SYfN+/dY5xuAHUk/lT2paKVAa
O6CRdbd3HkWR9ET9VQcko7zxFo7//PlSUGpfEoXZtLm2hv0btHhN7WRbUN4RLgU450fIGANf9iXP
L76Mwbzgw6SVO9nautoBVL2hNKGcc5zDsn83PhjfubwyvzbVvFJm9YnJi7KLbN3eP8Y3PCW67rMx
z3tJpvHKqG9GnB/ShuqmxjLzNYeR61ZUZRf5YIX0IIcVZA8P1ebBvA121KEmb+KeKwizLp+57Kyo
m14A7sdJ/CSkdidKAfdIeK7uukUwVMYidJkiZaOOMKqnKHOaFB3ANwENqUq61wzvU+Oz3QurzOE9
6Jbpzr2KyFRhCIAxprFfDT6yE7DeTmUfaoJl6RxzvWyIvikw55dqYS+KeZKdpIf8XqDNVkGhlgef
z2ODOT6p1PpKBPgDouoXpOLdtXJ7Xdp4BJhQStSHEFkTEEgnkpCMmH+ix+sU/kXQ/jkoth3DajEn
M44gcehNW6fT0VEyZ0tHXo/yfBY/DcA3ndlAnAk0UP8RV2VxhhyB+BTZ5s1j4nB0k3PnOvPImdcp
qdjcOEuzRQSMtg3OtjhwiPxLyPbNCGM5o6LTxsqIYGJcc5Wi/1kg8aq2o2Oy5qnn/IOvnRljNJO+
SpW0wdMw2u8ANu2aCuno7+mQ0TUvK7ZsOL+5YgynVDZdH2khqnrb55DoDxxWfnb9fMVr399nND6z
6lCqWtyNVG8NIsm2pBHpKBxRuyGpWxEnQffT/X38EVJjIDKiK45BWBZ0BcnjGXwPnbyMRZC1TiuC
di4mYnvXsJGIsUazEWDDKM/XzRLw49rOKDFmAWOebVJoqMnKH6VPK6R0AmLZu+FQ0DUn2F5Kn87l
2H+4YiyEkWZJGnbgasTYC9Cf96/USdbbzycFUYrMkf3Fh9c3MRarALmxHulgEAs2wQMt3eumaNHY
nX2dsRBmaeUeDER2enqZAnKf/nm4/v1F84BU6Iy1MCffmWsp0RUM6AeEv/Zg2+l6fIxSgsjqOpH5
Iz/u/owIcx9FUVaFNCDOMVdwpKtHzHz8HQWFCX4rASNIgY8QO3ieCDanYHhdXHPCw8WL/uaCXS8M
zNP/i3rvV3cciV285bNPM0ZaHkP0cdY4IPmpX2nYRKCuOffMo6BcepqiKawYU60wZeita5wH7/4v
WWDMsocuN/TIgEBy29HedrhP6GVbdXZIjDUGNFo/BgZEFQg79285ve1tcV9RDh8cWWXLXYlVAWNK
BZXx7vnNekWE+f5XysCa3MASGqmVQSA4Tet4tc/danWdwqLbOjsoRqfHsUlzDSWkU7LxH0WsguP4
rWVvf0aA0WczL4Qymd9J6uqpspWdGcw2AwtnOVrNYYQ1rYbaT1FcQi3KI1bqnjLKe5kvXDbajTTs
JkLTk4iOwkutSEsPD4pGyRG24GWOBT0uyXyeRC0d1wWVmc2zKK/ALLmFf6C06Sjum0Q22FyBUs3I
C+8XdPyCzvznZ3SkvMwGceYG7//NfGAjT3YXLkRDcxNa6IGYo0tsF32sKliyqGs5XuKunKCddSg5
V76Uw7ogwRwW4PkBsyKAhPfSOv3TTeHWj4Uj2tITjd8DwtH2Bfd3QY05MqvIpakp9Pz07B1csaQq
oDOwTIBWH9dVkkeHUclKNvsmqWc66DHHsuwj9Y68hxePBqOV8CGCpnc4uZHqK+8OmUYbvfMVKU/X
eVnwg+dnxmaa48bojXimA9hkknfcZMJCVkST0OU7N4ainY5dlms1vSQJE84qfOqdmphYm00UxIt8
9V9KZF2QYo7ME3oAt8kgpWEK1sCjxQ2wzhwSEDgjEX/xEj6LN/TN2ZeHO1PQOlLaOJo504jlCrSj
WEz+yXEvy9bmjAgTMcqqP7TtACIxiTa70ZmOyJM8cmIhLhUmYhm1xjICEVRKR10d4l1J/Ufp83H8
xSHEOzImbhmKKUabxNeRta/SWn9wspfP6/L8s9sK6C/ovBYxqAmYc2wquLSbeS/1VW+o8xPZO8TH
YjNu06O3Onl2eAgPaIXY/x6exn1uow/CuU7769tMaHxBm/FAPtqVRez6QzIjoMl7ZYd2jf0tdhWs
UsdX1y3g3UtM8lf9trPRCo4FMp1CRWekAAsZfufpDBIS7jCmoX6mW8Mpt4qb5MSsSHowD/I2xsK9
jzImVUTSt0rBahYSPff7zLd9b936KVUOSYqNkWvx1TNXWJmn/jJjGgyv6DoMq1MzrboMq0s2jU46
n1MXXXC+QLXQMFuJsQX0/DAxe5dlQP6uJLx+JbvYTRp5DG1OpMIjwehCZ+Bpq1j9nBOXqavvXx94
gxdLUekFF4wiKIKsj3IjZqe8Is+lI1PFJ5mGc7zjzfYuWasLUowutFjZaOoVuKmdaFMk9BkwiBUt
EzrXXYxNyvGNC3b+ghyjFlYgAyw/Bbmd+IFWKOn3ddFfMiEX32dEXzXVpJnQMXqablDlN9DRFdCM
rJ/ytXx/ndRCYHRBiYkpSnQuKL4ESuNKpod6Zf5Z/x0BJoxQY62KFH2ai0gifdNvKw4DC1bwggEm
fBikOs+yCKqC1PBGdaqEvK4/OdfN05X5N5w5p7IP5b6NIcghZu7csXVGZc3LN12/CHQNXtLAatxK
zw3QaD8P+Uq1iyeP04l//aSAyn1JIVamxvRE3IT3mJPu1FuE5jbl+FgeG4zOe6WOtcIl2Nh1SNQ/
9v8rGNmMmvGPYfwxgZNI9aCUIqopOTmEJLLvscyTN4nBY4FRbsDnZ/5Qj8j7iChKJjYWFXOm+hbe
ChdcMOrtCZneS8lsPsIt+oRdmdd2zjEgOlt1GuKwlj0PFISduD3MVRNgaA3uo2/zZl+v64YuMvot
Ikc/1QZupCyJSaiPToRyzbXvs/QzscDFiTFaXuSGpsQN7uQZbysZXt6g5d542nJCqut2XWeBZjCC
liuZCmZOm4bwHiGck2JDXEi1akUJPi52tjuR9CM8NCU3mcw5qS/JOLNVeZqqdR/AHvZUcV/muUqd
hLcR77nLMSZfJfczMp5qBJqXQ8A04rriA33PHY7RXaSAjV+A+1Cxm+HHW0c3gY/QKVASA91U+US0
O9K/c6Kgpd5qzGV8U2FMe50pU+hbMhRlbRC7TtYlsg8utufaQMrOiYfidrcS0VScI7CIj/pq3WAU
v/316byKN1teHnXR9Hz/GlZEEIuHiiCC55jkL6X9G/3VnFNdFMIzCowTyOU890sPFJqGWFS43fVQ
1+sef9G6nZFgXACGIYtMzkDiCdemg0rukesUeEww0V6E4pCgNpDxpLLdkJj7QCcF5YgGR/6+Kiln
Ep60QSn3PYhoJOhIjZeHdeNiLCY/XWeGR4dxBmpr1mHZ4LhG+lJNroWhCOpoj9eJ8E6MCfOqwQxr
Hbdy2lV7F72JdvVUcdJTPNllHEHY9UOc9yBh3LjdLlrzLBtPrGYWz+6j1o3cKmvcBwaNsccYqMIP
18+IR4AxBVY2oa4N+3+aHp61+9bl9lUvmuZvxfh6bJ9xoEZDEKczNj1A9zcWeY6PA0FZM9n67nVO
OFfxNSh4RqgdFAz0CiCU/cnJDTQ9fOfo+Nda3B8O+YwXRslroW31VsJtl05jS65INdSVsLgPheYQ
M6VdRY07pyIP77xmeI4ks5v8NDVo5xnI+RAlu47Ir21PtPfr58dRSRYcHMuTirEoQSPa9I759Eda
Gavp4+/sy1cF/OySBrO1iswAkZ5qOWC3bIn+ro5/SYTRe8UrxwSwK9D78gkG7JhuMHRFee05S1Xl
cy/KThvCwTZjNwucPVgrjMN2dNOcyufYVd926ppH7ifawvwKOBM+xhREtdf1XQ3he+72ku6E+8MJ
U4i38YDp4mGrPFE6DDb4lGLnE9Oj/zGzcfYDGFMRtX6iAQhgFsKDv/a36oNJHgzb/C8vtm8ybOlW
7YY+C2Zn/SyuduNXkwomCfO369K+nKc5I8PEBFNgZEXp4fYGuAb0wb2/ejRbcXRqqXpxfmlfkdiZ
vIswFqMR4MzQS9o72FvkYRMnkEwByiMfIlLAevCwY7icMYFC6IUGhuNwgHaTkTwir8ijhe4aW0/+
8gjVS+cU9FE5qiGOEK/S9DFc/XrNqHHLy6hxbB9bk0tEwTNSSftq+R2Iv+kc8f4vGWEMBsYph1Qb
QOKQrl03es9qlybP14kssoFBxrmzBuug2RFerHQvhyo3ESkAzfl3DvA4fR3+F8N3RoPR0CIOdUFK
QAMrj7A1nkpb9Xnc8ZKoi47im8oPj15qGgrW+hy7Rb+VO/Thz82+BoeX5df8GRlGQXUT6BMG4reT
PdLg1iLY2E2kbXNcX7+Xr46WH079jA7j1LGywfSbHHTiYoUdqi8emVHHCHWAobnZHuvTLtoIrrmt
iYEXUQGgXkxUc57gy6ncsx/B6GwOrFC9CGdm5Xzn32FzkP4AH/IrIMIqtXm+ZNlEnJFjNHcKPAy8
jhCU3UHGtKwtdXOTjLzisbUY/J3RYcL8MM37NK+N+WmHygR57mx/O31+Xr9BjmaxO1yrtEtCXwQR
jKGVTzu5J3gZYRjlOpXZBlwTEzbSH6zAA3gzWnIANER67KD5T7H+2WHNfJ75ijFLg7HsZkHUiWpj
uPn97zhgrEMoNxhv6vH9AbMgx4zb1jArypUTYh03hsDHMdZwQl9lWvfNd8INfY0cHhrC0mQDYB7+
MaVs41XQy8iKCWBk7muQ6c1E0PWLPW/c/n+OZLHeuxt0L/d8cJQSAD/TlgR3Ty2GhIWb4LbYVOKq
Q1UYYzvG6fpNcSwsO/sumH02l6HnV7j1INx0J+AFuHpgc0R6kT2Ajc29fmgyZ88R82cV7KsFo9M+
Nbt48xjbXCu+aAHOaDDWdezDWOh70Njpq2wvbiV7IKNCX//bO9PE/C7wKgEdxaIfADYrDn1sIMdd
PSUnAC4/+SQEZgpc0/XLWXxnnhFibJrepW1ditFMyMAiF0wH8tqMlwX8jAQTj2CF8yQlUzy3IUmI
Tkenph8DhS+3A8LLMi/K2hktxq4NzTBiuRbOrYvpEah+eEGEtsWLGZY9zhkZxrhZkzkVRgQyz5M9
7W/1m3Z/l3PSfMvnhnWdmOKHNGNdwaUFrbtpxCKIbG516Nz8tX9FXEpre8yJ6so2V+TmCOSHwfsm
Z8yyf2aw6wh7wgSxyPGYndzxCSiF5Hai3rPkcDzc8umdUWJiodLKrC7SQEnEKuybwFZJQVIwxBOG
Rdk+o8NoK3attoKCnZEnG6sXBPg5gVPjX+TEQIcGto7MI+pskb/t1S7u0wriBjRJnc5xx5xu5ney
L/nrc0LMkWWeN+ip18xqGh9DrMrqKrvZvw2ktOU/kIh6X54a+l8u6pwqc4Ci0HjqNOIAFTI9p3hX
NgCZ75AT4hGaP8TK3jkhJmAcpE4YxrTNTwbygslvldbkPiOTUx2LLSdFuKhW57SYaDGJRD9rStxZ
4yKCGx1p1iq3tgtYC97SiiVzdE6Lsa7a2EIIdVxbN6PlrjHJkduA67ev23CJJx3zn5+prlErFjZ6
g0yBeueMOgxc0xtsqoDId7RxsH7MhxnkwsLxyDLGFj2yktFY9WygJrfaAOTQVl9VB73LjZMchxfp
Secvtl9S6vMjZUxvnKB9OQaeITRhykn7NDqGa7jWc/8aUB+FMsOkouakt9xRI67gMPY47JTB1Cqw
W+GUMcBGix0gZIAdW6y4YBSzEP67QvzYrKKkiS4n6iw4rjwjp+9daa/TVHPI+MCTnqWg5vtEAbZ0
KT14ZkdCgzEZCGnyLjs++dPb7cbb3XGkdP7ONZ4Ya9L3Rd/oCegAhegtdQL3o3Gyo4wlEtyYmscS
Y0+sKS78PgepyVVR/seCIRS2M3Q9coOb+UvXmGKsiSaoshiUuCjDjIjWd66ifIzqnYXiYybaFeLq
yta7dd+srPa1LLr/GbYaeVRsSlW/cNQAbswIZWKEYRXU49x0aaAmpMCZOgVe/Bm9fnvLavcPnS9P
eGZiEHFrgt9+0alfeldystV/6B8FbCYQsgCgbmLAiWFFMFWhSYxhlkPMPs53Jhy0V/76wiU5xLJX
A7V6UcZYGGNB/N4Sah9Yt0ArEKmbQTputdVj7L5fP7FFe3FOh+FHk+ox6AzQAY7+H+zYJeFmdK2V
hOKzb/N6/b8ugBXEM2rsBQ2hqqaeDGrYJkzeht2f6WnLQ0v6qppcI8KYisnrqzKYzVKP3XQpUf7g
OWfrIwGWkX1zP9kuXq+3/kZVneEzWm+tDW9by2KZ4pxNxogkoSinnYhfMHVbLd897u78Y0tEcuw3
CLtMjtQvebhzaowd8aY2NoQJ1DSgDiCR0T43r9elZEmvzikw9mNQxwFCCqfiv6K3rguosblO4Oey
ZViIcwpMDGLIo9hoNXiobHkGtZnsDH3gBtE2KXk++HchTUjv3qq+PTw69us2o588K7n0ND//CUx8
0gqGNfnaHHIBbyBGIlcmnzxsdx4NJhgxwhS7XOZQq33aFE7jvPo2j43FvOY5H4zlKOusGU3tSxwM
rD09oYvY8ewO3SaP4s66vX5xPIYY8xEkopSns/lQbtyZzEBHFD6u05i/cUWf2eR34+dePTbwk0gE
ya8qSbG6DbsVOBEGR8bZWrY8TnI4hKDSQ+wA7jwF9Pj5d4wwZiFTh9oUBByWHSLYJTGdaIyOKV5f
4aI9AF6kqQO6UNXYJ7kVFVKed2J+elHcaRPfquvrbEiLR/VNgH2EFwK2OIflBD6ywHH1rU4HgEBE
RM5JBa9+zCrKXZc2m5gfQnBGkzHqkZL4kVHC7wIRnuZEx7D2HN3qdkdFl5Y3f8sjc1dymRdVnOIQ
Eb+rVMBSRPkxcWOqnzr6GjjCRpwHXLsVRwqXPSTA9WUZOqworLB3faEAbFNC2mHV2dHvmgYiyU/b
aODWP5bCT0Db/kOJOVFBhTEaFVDSZEh842rkMOT2tGpl7jgRjxRzmL2h54MUyLOHciM7Puy3gNDn
V2Hnz/yUkW+OGEcION/QTBXcWR2vkS7G0meVqH8kh/aTy5MPHi3GJSKgzYooAUuT2wFxPAoAKafQ
+uYuxIgKL0e0WNM+vyvGPda9lqVA0sSoDxCYFCfdWxUSAc1qfpWgZXCXr1Euo8HquqIvGt4zCWE8
IlBZh1zsQFUxV3X9VLS3ZrPSHsXkUWzdVCTXqS1WH5GuxL4vYC4jOc4caVwYoiDGCl4pNxsX7Xb9
YT+ge+y/VGzPyTBniRV4BaAN1fltbpFWJdKueNHfeHo8a89PWfxmhjm7uAF0vOSDGfT0lSR4nodB
9x4xnoBueP3clm/pmxITU7RiI0y1hUeP6KTOR0L28xOSF2NyL2cOBM6eVpVVtH45X46d7A+ZDYR9
eHrF4anVsu/6ZoaNJzxDFfQAZLJb2x3s1qkfy434MLz2JKKV3XLS1/OvvnJLbP1MSLByIvegxc9T
Ropjge7OjIsx9WWzf1BRsbwcaKfzfunZPJ6dnSQAfDQoIXEzlJ7kPoc2fWpDGq+VdeDKJ3Tmb7r7
xPF4QrgoGWd0GQuP9gdVLxLQrVDReCkfb8vbu+uyt3h+ZxQYw16gizHSalDYeQcMH1LYdc4N8Xhg
bPqIbfcol4ECtq6ka/84eICHu+nrtd//l+ldpMi/74kxQFpW+WMpghYG+GzpXiTZ6o43bThbl0tZ
AIi3ihlxCTuvjB8Td6rqN0luqe3J3vDc7Pzzrn368rqvX+zPEO/yZzIXq03tGPiT0gJRpXbTQ+9S
XsGVdxDMxfaAgO59FQfxdn/L60vlfZu5SH1oUr018O2UcveELbyvLo+G9R++JbQA025Pin1f24Dr
cfY+nO/D+8PT9TtYmBm4pMT4kAKWUOjmI4rJBqjFPdnBYDzoNnHpw3222r3Y0DfHdjB66HA6Ar8K
0deEifEqHiYq46qDABzcl/4xfDSdlH4AfPpgdzf3gY117xu6Dh8c2toP62Nqe9R3rc379RPg3SPj
dLA1NhK7Cj/CvUdulOM3f7qay9NlXE3bmaM4mvj4QD54Wr6QVjv/+I8pO7PVtNr3tfb0FDvCMV0V
bwkBhnv0aAu8DWrX1Z4dt/ubA8e+y0tPJUveVGnyfOC3nKvk/UpG3Uuh9rywhCz/9ZdnymfetZta
xfJmUwXsaF5j53UB1FnYxlEQ07Af8as1QggnK76Qp7yUEUa9szhtQmuWEaDf39eWI+ePd8l94yKl
bO/f9y1wQ8fdXnlqNGocgrdgINE+4kHxy/OV/rui/5ir6yVvNMxZx7DMmiokxtZFdz/ntWuSrUv3
+XEkq7Xz+ZfiwGj2aBhZJ4g42IFQzqcVnqgxij0UaPyMdXwbj7K4JPFdvto6N/uR3FP7riX79St9
f2h3dGXP2G5bJbJLXhzL+QlMnvu6Tv5ct2ReyMlXaH4m4GEgYZxjAj+7l5agwh3Z7sHbVEQmzge2
AFynhj171wXiy7SdketlazL6BGJZko1tkc1gC28xeY9RMq3XAtlULsYKU5KXRFXt+HhAg4y2EZxN
4O42I9Lbsk+Utxvt+NxktJV3pwGg/tiWmzoHjYg+KR2/cNbTul0916sbU3SUP/qdhO1uKxUrfFfW
XsE+PRKYJMTyyWFbAtmCmAfpHqggxA/Qlpps2oQ0t/qnhC7KDeAX8BcmO9wN2NSJ1V+rZP/rU4lQ
ojePlS091Jkd3XYeVnjcZ/uicfInw81pg58r/DFfteirIyLKSL9SXOwWrWm+95BcSlcS9n0cbvMZ
L+3jIG4ad1W4HxbRMOG6QcWMitvSOfQgGsbrwY5a1LSR0tDeRGfaDTcl6R5uTCegSGRjE5lOA7tw
I5M8b0qCBdPwZjkdbtDD6woN2bjaCpJqpRTPUQrYYIW87ldrYEHcG6vQcQwHGemDdefvigxljDtz
mzqA9uzdAqXz5E3DBr2JjPYgUevD2MkbtSFaiorv8Taw84Fs9HDum9J3SNDdNViv2Xv2u4bpDJOU
Pd2/im/pavur3B1LW3u6kTunIw9Yn5bZKfCelI1g33nb4tE4aQUB4iogjbE0yBEQGq8AOCyhrqEf
u94e16KzabeP+VtaU20V2NRsgRsTusYRvs9pqFEAyQtzbWjRgIxgmUA8IXvnbZxi/dATBZi42ed7
b8s36/fH/pemEBJsbX07bsx7DFxs0S27JtWH3pPVVofwTwJpDpRkiDyoCtP1ByuaToZC3AqrK6IP
g1qb6IhWlxviPFQkcUo7toH01WHH8a+OdtjjtI3tz1YCDNS6IputcqDT3TF0RSLdV48BLOAJgS/u
ozseN/if3Z4UAw4NmasOv8X2KU5/rb8fNXQGURMfxUkI9Dmws7dp5QKdPcN/Ss4uJS52Lf0SUOx/
95z8rQfEdYLmXJX0dlg4VuIc179o8qGubvLdsaXgFIASBkrCqxD7UU7FyrqVpF1CWjt+/ICXGyH5
e28P8Nji8I5BUaIW5F1cy6ReT4a7XSXbnNxb735Ggs/QHp8999G4xcrq4rFFzXWbY+TYhqKJZHCQ
r18TZbXdCJnt+ZDKwGlpdkDBe0W199eYAj1WuZ9hf7atXdeUrBOCo/2DTKiwOSYNGW/qXeJUMSHr
jVMCJN6yMTPtO/KtgHgnvinIeqQezuYTtgp4pKTZPb4/pzdPqTvcBYfo1c4Gd1qLUIY2OWx18H/d
oC25WQ1ARqqhKiqGfFnzqQeRIQih16EHV3Gh+gN5CY9zQ0ZiNykxb3R3hoG3NriqbYi+b4474tJn
YippqpUqUa0O8JFSSqVdeDq5IfD0Wxe9Q7f5pkDkrNxaMKPZgfOC+OKNce4XvDNRl54GkZiZoF2O
5OVkAcUgpB5BlnJ9/ZAXmnswgXB2yLNDPHMaougbGAcXutOzHToHoN4ox/IZyqJhna/Br3H9zK5d
kmPeYL7ZJJNe4U6Lgvz6LT1FZCe5UAAeWwvxH9hSsFJFkRUdEHWXbMlFF8id5/cni6Dan4kuLCRG
6fNb9LpHwMMqb7kIcgsVgJm3b5rMUcZl1Ka+CZpAds8CuEHsdgndz57DGy9EuWTt+vXzvsX85EHJ
5agrEKHY95xf+TP9cxn7MBcd+LVUYZ3bHIBbJHa0owbg/p7kHDIyjw4TiwOCLBfqBHSeXQCqEXK4
EejL4eQ7cHVkjWVLTztHJA9Pax6+4oKEneWD9K9a25ni+HFdSun8ekExi/d64UXC7ACUYQ5FL8zP
l6dd57qBfYrQR5KRXycEIO49WTsbbbV9CggFVPz7SLe+zWuX+eoBZyzQBX9MMO6pclI2A/h7tu3D
/fvNzbokvxFaurucpA6aKF0Xcp7TXbfzbKyaAv6bT+wJxVH6ubobqPPgbNXdA1wDuQ3t+0846832
Y/1xFOGhfinkcAgQgq1N57pEf02SXvndbB1OsLoagA2IgiX3xrMPm4Pd46e+uNq6xrMBw2qpq5A9
NhjmN7wKPkebvt4DZyIRTRKWUc9pn5Q6PHFTf5biLhTq6zl49nG9D7KhnB8T9sknh8180ivqvJ3Q
EhMQhGmZ3dr2e4i34IiczhytaTZFaKUTPJ04ud0vGP9rh3xpg/6fUuiJEMv4Mdi7YG+e73/5d+rm
eXWwNyU1bxvirFeUPODfmJxBW4HuOPiBdLV+wJJNwGSsedLKUUa2AiUEhql386UDUZHnimdeWF4t
pP8VLEvFyMQPVxKMftqkWJqLB0slIQzqn801xkQFu97xbnnJmp3TYuyxFqCvDJB2Haxm6HTrPx55
mO/yuoosBRdYVf3NEWObRy9M40HXgPBED/H9W0qTV0wzcBHgFyAA4A3P6DC22UrMOrc00DHw4Oud
F+WtwkoQoN1mAC4X0JKPLafEefys3OsM8k6RSYG2dYQKb/J1iqLjvxjwPQ9GT3hNcTwy5mWMEUTW
OIUF2LMTjygp8f6kEIoEGnidncVMDwZ1sENUtr62/F0S0gIjzr3BRIx2kDC8BX9QrQW8OAM0B1V4
RaS27/ZrY5N8zAgLJUfZlyoK59QZXZcKpRjDcqbe3t/Xm8x5v87eYsr1nAAj9GNSV1KtgICUuulo
54Yje/S3vxFrx3oaPRtXx1tc9C80gQ9pyIaEXefM3YmTFwujBaU+WIAn0rcREuONMzk0e/xP3H1T
YvyogG2trRKBO9t7iia7tvF4je12LeLCBE5mcjEFNM/6/R9brPMDhHhWdSHYKmyN9Ng5KRFvI2JS
CRD+BlCJCIe5Jad0Tu+ycvX/YnWY/FQCc8nvaa0dV1RGITbY+g/X6Sw9xWBJvvlin2JeUHtqiOcQ
Ein5WrWVzhWcYodWCnmXYkFXcvAQV+Bdv41QQ9ePpUF4RmUpvL/4DYweBNj+UgfzRY5IGMVOszb3
kvNQvv31oTL64EWCgOl0XOKIHTqYH8EqHffRPP6HSf7ZPH8fKuMGIlkurW78YmhGsUsBtNC72K61
4nI0a9NPF/pNiXEEoW6qYzKAo3lfqAXorA7j6ZieO87Tcx5ipQh5ihADlVzKPAFlXEEmCpVlSbOe
u4CuvNVtYeWDonR7XUCXXcE3g4w5idQgEwIfT78UMyPxKgHm8mvI7SaSZxG7do6MLWkV08LKJdyY
etcjo4qdvxQAwigwFghsLeq5IaBGVx2s5zY5CBv/pl7z+vk4V8k2XiRCncre/yfty5bjxoEtv4gR
IEGC5CuXWlnaJUt6Yci2xH3f+fVzqJ57XQVzCtE9dtgvilASQCKRy8mTKt7WyW6euw6cMSwoHRa6
vf/1r/cU/LZMVRQ4XiC55Y4uG6ayLiQstt+8NiAJq9F58Ch6W9fzH2dSuJNjnTnPAaaBP72YVmgn
ozWCsTWwGkcBSCZ1o03wOP0USl05yIu1cQepZilVMxVq2W++fUrEqrKLXOTmIJy8sXJgZ6L+6vVp
fCUKquXuZRZBb6zmKs6jCIJLRUK4d0BmrAoCkDyiucI85m858mTtTnWre/Nhvk+NpYUZeDe7hKNS
7L7qe2XnwXrn1uEZOVLHQQuqA/Yah+xMIch+zQu92AD+7SiyKc+XE8ZeE8OubBNYnp++d/dZHn+U
QABabDdZ0n7yUUW7rsJrb4YmAwxqqmiewfh3TnaukSCJY9iFyUYvoO95H6XQPfzucOeswoUQ7mHK
hngAHhRCKje7MW/U2+45OLB9tdXc6D5BT+/yJt7k7u44IhX+1QGQ9ZXfS0ihWxMaLUTJi7Xw4uJ7
uPfLTLSxanR8T705KS5Rre3o9jctAFqi9nLh/nJPWCbpZccaiHL8pQ6TgAP5+dF8E0VMK+b9YkXc
+0WAt021EGJOP4PDnQGVGSzmXteV1St0piqcuVO6ilTqBBnlne/Vrrq5RwwvcOVF6+CMXcLkOCAt
sq+n+C5yf0nbGiHYf3lzL3aLM25o41HimmAlldu4hdu5AGHjec/EA5XX3PhzUTygPQ3kUcPDOzyh
R9nSj/QYoOR2U2za5/IkWtda0uNCGGfkzBlYaFXC7sm38iuBITntdVQ/ZWeDZsN39TCdgkPqMNgT
563b2/mHtitsyfZcqlowbb5lV/tDeKKoQ6EI5vqbm8Ouf7uuRWvpr4uP5C1O2CtluuyIMaJZ4UdE
UfxCr7M+bIp+F7JtR62COlG9BWd8LN9GkzVrdjjbNbHTzPVjFI8AnJ9KNw6deD7U5X1TbUn5KPjM
5TOu2Cyds1kxdpK1LcoOxPYP2o/gOH5XPrcuOYIgeBdbNjbo5+8KhCjR5kUgfP2qMZ2iyULF9Bru
IEfGJq0IcZCTPXy8olY5WC0K5rkTHYZTaqC+N9vlbLnRk3qLl6vDTxNrOJpO6Qi+ZJH01zZgBiyD
m2Mof43LJIpEAwmTJeEYxz0S5TLK4Kjeflb7u3EXoZXpDbW3x9hSj+iCc0RNTeuW+k/xh3CWOqe1
b4Y9wira2cknBo9me1zSR8EqV63OmRTOSAdJyeQ8wHYTu/4t2ckbsvIiXtz1l+BMCGeiU1BCKUYM
IfAkXhiadCJEg8MTse6vH9lKNuS8XsazWXekIrVaQg44hx+UR4oIcHddwrpRO1sKZ6XnOjOydlFP
PGr97edbuiscgW8t3C7ORlMNrb11DhkTJmfIu/LYH5rfdrwVzUFYvWp/1vL9HWdZ6yDsUTP71jBo
97iXHtimR47q+o6tGz1NpypDgkxFjhbX7ExKpJIo78pkQNoU3CL+i5nY9AisCNxqY5Pu7LclHlOA
zlKRJdBe6u1vgYqvO5lnX8DpuBqmQTvTcHh6HXMLVILBoT+aQC4sbXWxRY75ybgBDyUmL+dbYTSx
akzPhHO6P5lUlcYEwscOTdr73PI91+pdV2C012CtwD/rTFMx+NQ0VW6RURx2NNTqAXdMBVKhj3Cm
INOwxxyz2E7RTj1UljY77Y8utponTBE8lhXMFolBFsl+JI/4f1eKUGOr1uXso7jFo9Sjzyzt4Tdh
ZlOa2OrTMwj/mx/XVWz9whgyRYOLrFL5exbNmYph1kwepRgg8jQdZlSS3uxnYaFh2b6/HgMDzwAh
DN0G/KhzH0MRxtAfl5Xkr+z9qN6nt2w/PoyZlWNW7/u9CEi7lk/Q0BJPcZzIA6k6d6AF+tc1yU+H
p+greVnmzi6Z5cj2Nj9+3aCKE1j6Sb6fgbt5DLdlbAm2dHnj+fWCVBR1CENhGqWcxzsVpBhjkg0w
pRP6K+qnxAVnpUcwvHXcPoo6leXFCFwTx5nVqJDLyEiqAXQzmA1R3WxGUPj7QF/Z0lYT0aF91/r+
kqZgroKm67guPHdPkNdDlRvQl9oZN/FTm9mBbjNIS3eu7b29zXAGizeCjujfgm1dUyPlTDLn3bT+
7BdR3wz/0OIDUeUtmQ2MwP2tbBSrQoZP8CSu3cBzgZzLGUzUL6QOSw1960S91NJSi2xakZFfs3JQ
VZPq+qI1jFOXPpnntAaBONBshkUxDrDK7Ua9z0rMMCYfo7Fhkmmj1c42wfVU3PjpWybtJv0jDhWr
Lw+FDHhj3vcWK3ZyiGZ+IvjAlV4/DRDrPx/IKVijFBEtl9uEq6RvkkNgBadPH5QZb4FNdmklpv1c
c0bOJXKvOIvznhoBdp6C+a46pA2sckMXFKLkvzK2v5lPJgpCod3DxwcfhZDVds1/VWATicmYqTGd
+4Awkqg+xfgADXyV3oOJpoLRvpGEedx1S/VHkLHkec/MrzHU09wuOvYCZnc0Rb0mluqam/xRBnf5
QYUmODcfyrG0u9yKD+ZdexLluNaqcDje/10rHzXQXukTUuETjgufeb8fPqtT+SM/ztts/4EuUoy3
37mxu4u3/o0okbTmRikqY+iulHXlL0LcOfWVNC0nhNTVkjUD1k+IZ1lpDof6nsngzlI1UmDwCsg4
tXd5Yi+5lAMcl+0z8pIWIDSSI0p5rN+YPyL5cpUvV+UwDfOAQrR2zBCFLWBZ9w6E7eFJcuR99VNY
+Ft9dM5EctbR95Ny8mM8ss4y1qy5x8RucI6h1RhaIyaDWZWmUQxJ1Zhqqga3p2ROe0wpUfGk7zcR
sXMH9EfsdvDa9/gwCZI7q9EccuX/I4x/cvwuA39KA2EvOnItqA3LGN+kgJgoFXmCq1nzc1HcLrIo
TcBVqwxP/rb9DQKp8EbR902xwd/KDVGOG5+17Yy049AJKi1rJU5Mz/2zSu61Mbt0YkMG0e1Gt25j
xW1bCziJ9L4FJgOocJGTtOr5nQtczvjM9GR5lSWYV7LkmGIZKUYYONCsWRKgi//l5dbYMtCPGrrC
OFc2QUw2Zaa2OICgMgGcaokhRvuX4uxCV4wrWA004SioCmIw/NM47aQJkyQw0MCqjBRAYKOT+tki
dTLfsgwzkK2+K8zWKTMdJKS9X0WV1aa1XGMQotEx1++U9otKuvzr+jbQRexfrhNabo1lSrKpfEP+
zjaczIlUyEMyPqUI2VRb7l4n5ZBSa+wGywyLjQFOmfSdgIBVRmeN8RDPv7rEquh9ihJR+qp9mCkw
7Vr1M5XvldxSph9I3blNfSroV6ZUdgpYpvIzKa2EABhuJbnN6u3U7EHVoDNBRX7VcIMgB142OKFM
fi2FFhN9oPH4hJGDMfvsH/MCtKQfySN9vr5r64f5RxJfmKt0OagVBZLivQn6b3RiBD+n8ZBgFhZO
7z0KtzGyWsNeIHalwKqhOvc/C/xuRzw7rMVbC0BONqLVUQbGDnU6ah9aYaZ/zdNZxiYDqmFiPqvO
+VbxSGcioYb8FGGQ6XzT3IlyYd/RBq915xK4y2BQqUjQPjM+6QXwqpJvscmd3DpHO0h0mL3RtPp9
fluqtvaqhPs03Pol+lownCWyunEHerbGVqhDKEaLDieCfFoMbZ3tqdwbwVY6YAhkz25Sw+nKnSkM
pdZ8Y9hESqgqA1Gl8UaRDiTJSjyktZN9nXrJZvsS81Zcu/zsT2K3b02rz8VxJnHO1aGW1GGxwUvk
dnrKQQmmuz+Wuojhfj0iaSpMcqxpwLlMLscz+drYAKk+YG468oi3YAMrMN+F7TOQd3iJUzjw/Xaa
iJJn1fE8F8uFyHnZZdE8Q2wBLmvwQdyCQgGmyFIHePeqs3hGZDcA0Fgdi2PtxKfCRZVTkF5as4hL
0gUYMKZjfDinm4XW+ZnRkAVe8DN1dHe2P9KtqN9iNYd1JoXP1eUxgrigogOucmX9vJUslFBsjOpr
rfYx8eKjXolaLFYdwHORnB9RtEoKiigsbHLVz/nJ2bw7vac6wV2/VXfJr9AVWKs1f+xcHndPRikn
QHJC3qnEfKWotD/nmwSDvlGQWeKz36L051osroHJSZZxMQkGc1/6Dq2UlNnUwyVTez91Qh0R6hi1
qS3NoG+8vrZ1HfkjiguPh8knitwZSHlv6WujWZXu6GjSkkDmq2xmVSBt9bnRQHGo6iCPNgChuVxZ
0LLID1WszIFr2zwUB9/B8/LAjrEQH7i+iX9Ecba/6ydJHmK4RROmbY77qbJ8B+gClNBy12kepT1A
AyJFWQtsz5fH3ThSzWMEgPMS2BK7uwncX50zAzqRC8v36qID/MNzJooPgupqaKhEISrNoBetLauh
kzJbBg5rPiSdU+apm/4es1NRRHbXOa07zK+xMVsDOMjyA1VP5uAMPjKEh6jZa0EAVbbrbuN3tvne
mU9pcfSZ26e/2vC1KU9m+HsGgUm+m5JNCI6xwC0QedW+5g3qLWlu4nHnp4JxpquxJZCWuqybmkrB
EnSpLUgcG0YKFuan1+M7YXYBRKdr35vOV4n2OUcIUvr2Ovg9PZfHHZ9PaNH01B/BzT0BBWmCe+QF
pT1n/7B/0O0798ebPlm2Zqe7Q7sFPwlGJwe36EX4ff1Ofjtdf30HsB+A2SlU01XuO4oE425zY5ie
Xl+Rs5hBoApev3kHqMKIthHLs9yPGGiCfvtY2uX2C5PFUYs83l//Cu61BsO7ooKIFOQlhDFN0Tmj
ByR0OiWDFnulDv+3t3ES9vyij9TKstlWZtO+Lo9T6P8rD3QsMoYlUEi9POypGY02wIwBz0yeQSy7
ieODgRxUZwjWxdmFf+RQ7K6Bya+GpvImKGr8wJjM2JPUr1CCZwWEa6tIAlOwKgX06yYzUFgimnq5
mkBNhrZv88QrmvSkdZ9gs9sE8+f1LeOcm3+WciZk+YgzL3qqsqrq5jLxVLT7TtUXQcu2ejdnTj7U
Asu9fO+ZSv4linuSJCmrxmbEekAtjBGmHSkEAriH6C8B3LHkTRJ1GPmQeGygP2Sw4IHSxR1rda8j
8AqJujf80Y1ivbau7+Gq2p3tIWdj/LEwxyDHwoLG/93qiaVF4++ZSceZ0Eqg4nwC5J9FalA6ousI
1Xkdr8EQpAeYbOz1rauG92S0CbvLs43R3+bBhyEjDzGfdD20SnYKyGuQoTlNGuwxFc0MXlXPsw/h
PCitNJVBHfAhZRTbsvKssMQq5+31rV3VGdSkdKYjJocVv1RPMymLIeihnnKAAS4Y6RSmTKA1q6d3
JoI7vWnuJyb10JqgCW9qpjl63WxCXf2dNUxweKtbdiaKM8p+VahDv6wmar5ICeqw8LPU3es7ti5D
U8E3DXCpzEfjWqnKAxnaxKtJbhvSZ22ge15U9xYJ4c4+Ndus7HDfPGO+l/zEIv2pn3TBbq2aJpR8
/2cl3OsxZBPm1pkQomQY1FtuS+kJLKX23Bd2Ebz9l11DJdJADVRBTelSzxTST0FbQwmWLFNVP5e6
atWJQNNWd81QNNQ2ESpj3M6lkD7Khj4su8TTG3+wcrCq74yx8DdtmYhqBiJRy8/PzPpQpLLsF9g7
P3/JO8wmq+4x9Ulg91YvpwHKHwOpQwD6OSFTDeyDT4fEa2r9eZiNTzD2CHSAj9P+MXfIXhGiyTox
+SFLmR4yNWumxMv0oLOSsL+R1eyYZ6kTtN0mytq7FtdU6eMTWhfsqndZHkRuE4VOQgNvYL7AoVzd
2LPv4c5QkZPeD9m4rHmyiuG+0T7L5OW6Mq5YJI2gfZwYgIiB9Y0zenXeY50d9CTvut1IjHjLlBKZ
3xSu40BEkSKf1162+EIcZwBLxSz6YMQxZuWwyWuYi+GnPJNngww/8hpkw+k+QccQyns0y9y8BFpN
FhzziqOoYdwMMQgWDCQNvVRXaQSwP596uDpxbZEmszSpAzBwdkMFoQZYH8Z//65cCOSOMWEhmcx6
TrxWoeBurnSkAfzcEEhZsWAXUrgL0mDchZpjlI43FV9GDDYXWdsOLLDKxL2uMXxQ/M8Znm0gZ7/g
Z3RxW+AMp+4hZPdlhFEX9AR/X7tLcFdUjIuvTy1mAnS9wAj8P0RT4HMoSMtMgzs7laQGSRqKR409
Jnidg3KjRxZJtokcuYY2YYSwfzLAk8OUG3iAAvEr9xFbjBKwQikFnoNz+XPgOKY8URJv7jMnaRG2
YhxS+nB9e1ccS41QXUMVVGfQTu7dNsrUoLLRxV70lWFo4b2vHoHKttLZU+DtZezzuji+6eyf0/wj
77sj+8x6V00R1KTvYy/MNkO+D71kF953qdMNtyiSWCk4ccb3RnmagM6RCzdQP+vmt6zd+qmda06w
sM648q20BQXM/+eXcQ+/Ympym2jYCZZas2LRN3+LpyzahZ75WD4FyEhvjXsZZNemRZZ6h6WFLiF3
uZ/ZO2DT3sz99Q9aeYKA8YPiq6ASQYjPfc+ox63ZAwjglerXyN4LQ3AUqzdYxR/MAAbGjweeSXEH
5QtJ7GFS9TEcXqLeUsDjo31h1sft9aV8d35y8dGCVzR0hluk4kW9NIKlEsitEiFallHsk34MmSOr
L0oLmqa6gel9wjA1J1V1zygCcBFt8vE21DZV3TkS3H/G3kdRwXPVKiO6RQeJymRV4z4owoeGo4kP
6sjB7LesBHcXOM43gfLe5Q9peqx01CYMJy+3kfqsOGX3Pqu7MI1BS5UK7vnqQWuGbOAkTNPUloM6
uxI6CZMZzK6xN7LC1rQ3MxI8uqt3/EwA9wrONZVzc4Qm+c1LZ0zboRr31Dho1a9aNd5G+pKCQPv6
ia/arjORnFmRY+hB2UNknj6r0SEAEDtKqXNdCF9F/seYoHil6CY4YpRvD+ts52AzCznODEgp48JN
25m5CaYzbjDfB2+t2bYbP8pnKyBj4kToMtj2ctQLHsLVzV1qCBQpE2DOuWuasaEawlCCAS0/6A9o
kYu4NScJMEOzbej315e8qre4RyYKdkthTbnUlZ5QP8h8rHhStVtYK2ecJqsZdlqfH5K7kbTCBg38
wr9u7plA7qL4pAhrOiIf1LenYEYAIYvUf3UDUeukmkGZgTzm5ZKSqJS1xIgSj0qJFacfWWfLjZ3/
ZInr56A00ES+/bpAAKuWZBpArty7Ch4DBEoUd1/XQthx1YvH2VXj1A0yyY41RyVuqAb29YPjgST/
6CrCI2RqsVBwX18us2qRr42DMPHCdkidKpMjWx9L5nSo1myzDqVQYJ1nR0r1ba2Z8U7Rp/phMoNI
oK9rNxOVE1kzQY6K54VzD2lutlHS4TtAiYdny1Z+XF8oP7zme6HnApYPOLuUAZUGeSxwnmxLnewj
cIet/Jrt9E34qwVNzVNhxwCxeODEe9BsSkGBmNzEeyAHmtv0Xw57/OtbON9RJ2mTxiG+BS4N28oF
cWX61WvDJqvv6+5d9r0wFRjbVafxfP3cQY9zL+U+SCq905Ra5etprp0JVRWQqSGeg1kAjlpUUF17
QWTU8RF6I5cE5MDllg++2aojSZGzSHQrrL4U9nb9UHmc7//dyD8SuEta1BJlybKRnR0C44uCCWYC
eTRCT2q0M126a3wrmiLBKyIQSwl3VduJdLXRJEjE9Vas5h/K4KKVuOvf8qLfj+2tklrB+BLkz0Ha
WDNBLy4TGNz141SYiaS7CZPBd8OpVYMnBmkMj7XlZ9LnpaVP8iaN0YXWjrepnm7Rqq2FkS0FuyZQ
Dkqu7ASbvzwhvA2W4acZlOIEFB6kO8XpWKIRGDl5OXzJ48xiMWzjLNkZU3YKmsyIMlrga7e7WNqM
6n+xl+fiOe1Ke4INMPAEaCawwH5pV1oF4LMcqgsKhtQO1WPBy75qpM5WzKmbHMdaNZbLo9p95BF6
NpGIC4hofu7aQwBucpDLKYauyrz7EOVtQSbZj71gBocqAWIxdOvhlQbvpPAyrdpQtRbkWFZdFkpw
T5G/XCZec+Y3SdDJGzYEFklv4CK8tqPpJPFrlKHUm2N2b33yh/k+6wfB+7NmIigcfZVBjTAwkpOr
o4WxAs8wUsEJs4wRXq0oXF1sKa+lqg4efwLKBtSouLvaD/LUJBKMUGmeKIB8WfTSjajJBV/Xr8Ni
P6/J4R2uUGlDKUByHhOknLT1I5umFI6z0uFZwQuLeCIR9USvuV3na+PcrnYua2KUyKHOycaoXsbf
RvHeOUo9WGnf/IeTgntAdTQvGkgbcfsY1BjaM8Q1TG3xJfngx9Xer2/g2uVC3IO/BgIOsNpcvhbm
ONaSPiONPj/GzUkaAydqG4Hl/i6w/3VKJorSBowmwUouhYBoMwjMFMmLNmqVXeQbkzNFRetgjrRk
NxKVd9MQSO6YRwC39WkHQqJWtmut0izFqMv3tE/uE9NwisD37VAfFm9pqt2xqA3bb6TMNtOACnZ+
bWPgFMEnxFcD8sVtTIJGrDgiElyjdrSTZm8YFuuZYGdWhQBtjsIP7oj2DRg6c48k1PL7KKlSb46s
MkOo+662d9cPeO2u48HCHVQIfAIePhh1PornYZR6KTL+cv+VFyKWrrX7gCgelgTgA6go7+M0TamG
BItArsiWEHtkTWA37ARz3SmolQ0Cs7m6aWfyOG1Sc8SvBlJCXqDc15m66YvBFuam1xYFzx++Dsoy
KpL/lyobar2WK3qTerGCnqIEJkWeXY2MrknqTVfEO7URMW2undS5SM6Wab3UFHFfp14ZfCBP7RCj
EOj0qv9yLoJTapOkWlv7Q+p1Va9v0Wyn2BEJ0XhdVcE2R2Rn10U7b0uiFwcpKpF8oVCXLATOt2pN
tBn+e908/xx6ucnpnEqdrmHFIaK9xEALuAjBsPaqY7yuvLD6LQ/7oktnF0wzBrXSizb12uIez4/v
yPGJeYUnabYvmAuyppZwCTFE3kSvDhogLkW1zPDTrC9TT+uPinIvd6GlSM/XN2ztWdUBc0btAG31
ssk93Al6Q2tfXs6vMO0+x+Qnuu9ktM2L7tjqvuHRAZxFR7GCt35dDUq6PldTD1fEnsd5q5L3WHsP
c+3gh4VTT7obJqLgf1U98UyQpU6zzPjjlgeQD4i5ZD31FIyYJoN2X+SDHaVohaVPQz+7dPqR6Ymt
x6iThoPjm5UoeFrzJzCGCngXhE8menAvDxHPUO/Ls7+sO5ytpVxksTmP7XY0DpOeuxI4868f6Yqh
YRgkJy/gRYUpBmfNZnUoCmXMUJGV0LGYHvXS6dXbacY8xfQ9Ej33K+tjWBiuBGZgMvbd5312H/y8
q8IhxbmGiqckP/LxV/1RFjezqLS3JkdfAFFgmUAr7zfTx5mcJE90lIFZ6g35UfW9hGm3U9M8ayDj
Z4r8cX0L19IpcCxUsIeqKJ2iI/Ty1BIzMvR+kdboGYg/erl0ygYMG0kdmyhvA6FnZv1hSPXWxoAp
ZpNQHbZJWkvb6x+ycj2BHlYZBSPR4uZwZ1mVck3kLss8qa7svvw1d44Bb7QTdQWu3E5wa6ASQDFs
GwUpTktbuUjycSwzr1aR5BxaqzH21Z6atjxbqvqZg2Tr+sJWj/OPQD7uHYomr0J5EVg5UeGiwj7/
IO1BTt3rctZqAwxas0z31pcSKfcG4q77fe1jB5t4l2MYwhe4elSnDW0D+OGHAKmGH/N2/MLUBs3e
peBsFnhLqyd4Jp97IMs4ysZIg/yYIXYgj1IZObLZW208C7Z07d5j1iJuvYoVo6x2qbM0kAcMetFS
r/BdicSbJEYnjcbCzVCYuzyuQCZmKqKLsjyonCPO8AgayPUBbgf26UuhysKhZ/ht5unA+96MDXmT
fQbwhOmHpjWkRWkbZZJt/NTQbrpgLreKMebPY5KHjhkPs4sJrAi+r5/5yrvJUEUC2wEB0JB+X+4z
U6EOfq4YfpJ5edBnmzlLOzsKYZD0XhHBedbUGE7qt/EDlINHWdVJWccglU09ff5k9XToyWFwEMxt
e0kETFnDr+ENUTE0D/3pmG/IaXIp00juozzz5LoebvpQ912fEBnYwzBwwRkQ7Yq8MNwIiAB7kgdg
PvBKuOPQlW461I0rD3kPKAQZjuOMORCkqQrBxq/uBoOFNjH8gaJucqkMLc0zMk11huprUWyToqRb
LQ/NTVKw1J01NbpTfT/fXz/ttQsGoOeCp9Nhr/nUQ9NGdG6BxvRmHaBvnd5N02vNSGERX7S+RZl5
ZcdbDjYNqioqSraX65PTKAqGHMpe1geN3aeF6AqvrEUnKFUsAwtRNOV7D3KKYQtzgCMutYc+ekBH
0yBjRo1oqPTKOYGXGC4lQeZRhxZcrqONAiRS5AnnFOI9NdDiNFvaKFmT0u6r8df181nZNB1gOgIX
UwWemnBqK+eZGbBQxm3Mb+P2lOWiWbZrAkDxjcAa1h2WdtnUs+s+NnmSyjFW0xSl4SZUxqyaptW3
15exdjQgq0EnyhLzospyKSVB477W+5DyDiSdiTay2EpFHRpr53Iug1sJy8uF93FZCdBCSHElboYu
eeAAROD+FQu5MO/872K4izpBjae0g6AOJQM6zrY8PiOB+e/NwYUU7kEiTT9lfgEpUrcdy0MdWKqx
nws7KgSFGNG+cd6Lr7BKGlQIGqbtTGz6Vb4Pk8NEt3NV0QBl0ZBXYUhLLD8/U7R+qijVcgMDoVVU
6msEiS6qaIpg19YUTYMFoAzVeoqywKWUJhu7AuX6wiON/2H6d36ob4bE2AVpKVDpFS0ALAfZVIQJ
VMfI60tJLa0jivEEOJ+y0o+12oCPL1SzXaQG1P3XtwcIBIhYUP/IS3FxeVUbI+h2zcwzJDT6Vs9l
9kUbNFHUguTjWsCHYu9CEG5iiAyAVZdr0rK81JNSybwl7/ggqS8dA4O9B1ZPa5COhj1Te2jvpNa5
vr61xDvaRSiMN+YpY42clQtHf/EuaOaRot1NYeKq/YOZD8cBFCZsDE6FViODddSZJJC8oi4AxiIy
0mD+0BeuXC446EwfJSwo5RLhtiq1guJtxHg25fn6ClflgBYHnapI9Ct8/FVKNRsrGScYVGgZHa2i
OXT1KRfh8dZ0UsEWYv4P2l7+epqCBtDssotyL1W+quFkju9yKLAW6yKAcTBVcBihEeByx7oZ/irR
s9wbpfdcfw+BCxvS++u7tWIqDMVEAIlugwVlxalhmI1GGLPiexkayohN9l+O40wAZ8GLkow1i6vc
q80TEN7zjAbQ+iSshqyd+lLBwp0CCAVj1C/3qgzkMo9pmXuVfAJml+oOIjRfZIjWpCCHoKJoBdwA
wGiXUnIy9TV4TnNP7o8YKGmpyc8+eI2K1+uHsioGaV7k4JFVBlbsUow0KaSuui73gB7eZm4DhtNK
aW2zElhwvnVuKWcb2h9B38bi7KGY9CSppaKHhnWmRY3WhcBNmkT3cBqb/rjEPdFQWan2FKfgypwD
5hmNeZhBqNl/EvPpXy8bcJ5v9xg4Jjhil8vWZrmc2hCVszx/V/s3nz1I7C7S/v1jciGFe+yDshsK
OUchOzWHg+lqCVhKS1HD7JqZNRFuomMemFX05nLvCDrLlEhXUb0C4qKYdAySxF5WBIyk6UEDfUmE
YYU0FxBCrBgMCDWMxfIBFcUTQsRZKVcxmIS8iGxD0OPF0p3cCh6uFd1c6OOQpZA1zIXlp+GgXIsp
rd2EFi91cvoBhKpFsUnQcOWj1/m6PixqzkUxF6K422bWgKdXBkRN5MTi/hhhsmBN9sh52VL+GTb5
LpDd6yIXFbsmcln92YXwaU6asQX23xifKycvjrrOrAa8g/IkmtAsWh2n7WE9g6FVh6hSc/2XqSru
YnbMu/ea3VXJm2+Wgt1cSxWaSDCj0gnNADMe9wDjUvj1JAMQPzf3MVGsWgrBxVu5s0qdKQwtNbKG
wlZ0BAxZZfz7EsGFcO4+IEbNZKXEWSr516DIlkzvWff7+uGt+VQXQtTL09PbUAsNY1kh8mexwz4k
2dbBzEYsI7RMYk0SyA63laYL7Ojye3mtOd9ZTlERJAfTkGNxcl84fdk5AasE+7dYpWsiOMWc2tkP
iA+8RBPawxYARAZWsmYvKvCLVsIppS4z4MQCOfGGw2YUuDPrv3uZl4jBiUhxcq8aOiibwjexS8jR
Kp7o8Vh7y3D4//vreYaqomG97C+V9nQ/Pavb7DM7mHb6CATLbe0eCsmeXHO/EMVfVzrBqkzO8Yiz
rikHFZlEqa2bmybwG9eXJSHB5JLp+Pv8/6yOu7yZ2aR1mmF1wImDMnqZFVvYKgbYiqadrZmlBb+r
yahFIU3BaQBILFo5SDRkRk8o+EjHEKTKjYPyP7Ivgq0TieJeYpRpaF53EDVgBDE1BzsIDUeukXZW
Xpt2n3QP+STKjIlkckookamumwoyC9Sy62EDUJtVx5tm6na5eezIpynt/4OC/NlQPocVKKEEo6xi
lfI2abdo1L3++9fSrYBBw9FAILIQyHLbGJZF4+c+unN0apveQ3lMDpKr/yy2jfWLglbrgexUTLO9
LnXN1TgXyu2jkQ9S1+sQWjuB+yDi41x7hjGVF6lLFWhD9EFfGnIlQuQsqSbAhsqbXJwIITuWPSP4
SeN/X/VAfPVHErd5vh7KchgD66JXThGN1s8KtlXNNtd3a1XrzqRwu4UAq8fT4C8PE4ZFD6U9ase5
OQbJs5Jjila94CxESa2/DRNymYt/j/gOsajGrSxXgsgA/TsqgwA8bGR5uB9qIlKDFadikYLcLFG+
cTac+WNTCn63NE1RHhuZlUqbuLcrqm2VXraa4NcEWrV8jI79i68J7tXfjigkI43+nUwFhJ3bU/jX
rDNyYG96GWPWFFRMaOyEAsCNQAjPn8KaMoI/DWSDqpyGNF1C14Y++6pAzEoP7MVi+OJfOkYknRUA
e9KK7IrgNe5KBJeJmwBWWrc/lOpZRtbEHL3pKc62fa4D/yCXu0kqBe1fq1qDjB5q8gS9Vn/1wUk1
ZXWGBbPshqL4qM3/h7Tr2nEcZ7pPJEA53JKSnN3JPdPdN0JPsHLOevr/qL8wNq3fxM63u8AsMIBL
LBaLxapTp17vHwWOALbxTUmtqiiTHDgOUD552UfE6/tceHpBlzM5yAzxnMvi184jNpU2rQzoUg7A
81RrblE/ZuKhyx6jEdPgs20yiMQfeTxp83m6vqEhdsadI+2Om5N1w6NmzRHIALGJgydY9UsWHtMw
dRrRtLnYxUUt6kh4ADIyHz/m2A2RlMXdMAsLDGIIj3hMc2LaWweP5czFFzSq4Un5xV128RKKPE0O
pgAS4kBHBI1JFeiDzHNeCoInZl7ohRgk0ADznMWkgFjNhAl1dhi19q8WMyNXTRCdIQV5LSWq0B/d
ehNqSGk9t3SjnVLwOeHtQpM1KPJgctqc3QT0g3niRAnKnqoYYylHNSVoerBqPBuPUbtS5Q+tVqjv
NTQYY/CTgLOZl/ZcdCGX4hlNxgAeh16Kg2ViepphHFP9RQ5DaooHIcGgv84WCtCltB9mpDmNXK4N
kEWm4BAjOpfS4/b6hiYkZOyRwdJngqJrdWMyq+mlKk6guiqrn35YoZ38d4TOcr7Sb+Pia1HMLTf4
iSZEJVYdVdnKAwG5fxzD2M37kaahnZspkXqa/fznPuxyfYyHKTy96cYxTebErKG+5h3v7p5/gPUl
wEWgywHRD+5wZlVlJeaiOAEdKIrYQcMpw2fff/XVtb4aXgWBczqWPJciy/D3YNQEDwuznGQSi0wd
IS30u8CVCrBveKMwQnAdb/TWSEDWigZ9w0js+3rkCGaxNUalZBooxnFi5nrH2u/tRPo5aCstfgmA
Ar0vbLb/G53+WSXrMs1KLiI9hrA+/GWmB2/k/P5SqHChRRZOHiUAktbpHI/kJtHUV1/zCYbDESnj
BJPLjkYGUG9O9ekAQl0fLwPsNYY4dMl+RBaxb86p3xyL4FD/zIWtrPwUlJWseI4IBsJO2YKR/r4e
FzdNmaM9pI5VZI2upc+ovbRt4bEV9LL6GyRTpOfabmjZ/74vaNGLXAhiltlFglrEGhCf1fC7U6m+
jzKnxhAStKD/b4LmFV/cQVE6Du3UYEXRe+AGI+YohGhC4TzTli46gDGQNkUhE5Rts3leCJFLIyqU
AqsZ0g+0sYf1IQvO99exaIEoWs6QelxALE2DmQdDYaUyIn5MRUupRHkhzuKOXAhg1tABLBMPMgQU
GwkU4D4NqciJP7/aY26O6YUM5qoWRCMZcgUy8q1OXlUSbwHU3j5aTrH+XZGEehiZVTsV/ZXhdUup
Sd8Ut3TO6lrgfMnihl18CGPn4hQlkTLiQxRtEzVHsXfF8uX+hrGsqDAG3F4XMhgTB/VVFdU5ZFR7
Gf3Lu3IXfwY/lXONUaEOCKfdjmoVKZ6FF3Nd2i2HjoAd7ngjnjH8NjaDVJogvnUMF3ZPJ5JuQUqQ
FnTaqUQgBs1dIOZ8En0rnApTdEO7sjHYzZVW2ef0Tf6R/pAcaSPjb+5rZtHJAIIz0wAAwsByAbRp
rEStoMBZfyq2BsjjXlrrGyNc/29iGAXokejLYKVFkJtsU0zP688VqGKytVL+Aqr2bzzAxZqYa3Ya
KnPyZmC5Nvik8TDiCKlchVOeWbRaDAMFh72qgU+JsVrVsxLBbCHECF7Rtkd04Vtdde59tS0k2mG3
F1IYu5VStG1HMtDqBvYmbO3WWyvqvtfeO+MDpdeyMSlo8WLAVgNeUWjRyVmiiYZFAKxBNXDtR5Xc
y0LBw5aFUjus/ElRyWhWki2lVZmR0lR4AOCF5lssFiV4vIa/7lvG66mm3/RhZuJtrk52i7HnHQZh
gTtVUw59gYGnZU4rBPvaU+yjeBMDRaFyLGfxNFx8AeMTJZCk+UKLLxBpr32vYpzHbJVsAd4wIl4w
uKzfP6tlDMjSgx4vCQ8uaQJHSfB7iF8EDxwg0bf7NrQU4oLoAwOi0M2LFxN7GgwN2L4mSvfaW4Bp
RYZdG9+zcHzU/Ae5aRy5FNz7Ahca8jGTEbcioOPA9aCz7dpyBlkDT1ISAIBiVeq27pWUNEoTOWHX
9aATi1PwQ+mTiyd+uGnHPHDQvCesraZuH/q4UKiUY9JP33jCKbe8z8xIW5TLkbHWyhE8DegrJRmI
HZwubdFflLXmNg4qFRilwTqYUmjtAGP1N/fXtLRZM3U3Sszg/79hikz8XKgBIU32glm7yMaSoglp
I8ZOZf5zJhNoT9WQb8CbBK9c+Vp7HQZJxjrYXvcaLie5cvysJILI2aPF3M2MjJy7fBQwQjJWMTcF
enUAxzL8bD/QW5+vUKAcEGGCU7bmuMpF5f2RxfJK5U2kgoYZpwqJ+azcavlWkzaixkvtLb1QAZFF
TIb3HJrWmSWJ6qQb/oyrn3zZo1M/+nZhdu9qNoXUyvvPKG4TV6oSqqopCCm70blvI4sp2osPuFln
0TXoCwHKvLCRxkH/y0mm1vfuh98Robe7v8nogNrIxNBR1Jlv5r7JZqnmvoj1ppgtmdPR1SzeihZV
Cgw1+FjQVoui37Uthqpe1GUvwEdVNhjdpl2Tuol6CJQn83uMoQrv9zW4FPbOkO3/iGNuu2hIQuC5
4RJRpP9VJa+S1618uXD0NLKbhhOUzebAxr/ockNPDxhZ9BuSg6FpisoysFuKQKfMFX4m9XCMzI1m
Rg9AqX4fco1z6BaXhzZZ1NuAbUI0eq3N0TPKrg66dB+nje2XO71FexlaQFD9C2LOTbYUnqgAHKHV
CPQc4lcS6+IVVLWxPEoxMPB5WbmlUDhibm1zDEr5ix27EMMYCIY2qmYatbMYdAjlwaoDzwmQRbbs
TdtwMhuOvMUzNiOW5qZBMHGzExzFwAPXp4EuITn/NjTrCASWVVatVR94dUyUyPIVildB+dbUKkf0
UmxwKZmJDeQkQAlVz9N959u1lmAOm635w6qphS3Mjlr9033VLu0gOMxkVIcREMlfyYmLHZQSIZJL
Fa0TUv2U6SHNwkOY8yiQl0zyUggTcumDiFkVHswkMdZBLpEoyu0elPPxqk15mL7FBeH6VNGrh04D
tltF0qtcbQMNiF89VWknjRmdBNBfGprIW9aiKF3/4obAClj6N2OqJaPtepil0mGYgTSNdi6aGxmA
fc6Zng2c9SJoY5g7EPESQKH2+kznyqhPY+EB5WsWRGgHuw2+iaAgiwvnn5sDjB5rgS3AaynXgjA/
APT7Cpomxnibg1BX3IR/s5QLCYwtNG3WmKMCoHRQH/LY6SqaepuMl71fOkaX65i37sKso1jEMDUJ
6wg1V5hiu++eRZWUr6aXOWbbne5rbXF7LtY0//2FtACM8K0xA9rxFBycKVTQKNkadCiMwFUNPKju
i1tYHOxAkvGeRhsNQPTX4vSo17JIxZ1SBwMZp22v/wDJpdxss/KYxhwHsbA2JP2B3wR2D6lrloTJ
ytu86NvZIZXrsd6jHzzQPdrxpmgsnCVUcnD7A1/55Y2u1xSj/cHPgCrbi+iG1kxatltN4B3YBT90
JYRRHIoLg6bM3QBx5rQVHbsDqLazEpQrHC++JAh1NgxhnOn7wElyvRpl1KbRinFeUTkMfNURhg9d
SEirfwBtzLGGpQ0CyBaAbxT3AJhmTF2Wx1SIMLtljnu92InyLQgep44T9/KkMKozCi2W6glSUmmr
YWy1SOTyKeIFmwvgl7lOgqZODAmD8thKSSuU4Eqp4myfyijqKifTRMaqVXHrG/neqtW9Up8FAM5E
1LJ91TzHorrCeC2UNAJpp2S8IsBSZgRcMsBbgFxoJl2QrzeyycYmU9HAiHqUEwwBMU3ASIXqIOU+
hqY9qglVLLvt3nwLk7QT6ff9g/5FJ8P4fYgHLhc4YPRja4yzVIVmHPwagO4sDleFt+37TSnsqkBA
ya97wq3j+vWI/ExNq6EVqZa99mKJ6QGHQQepwk4TfnuG28arvj1mwPT20rZTfmdIagjyLpRXabMx
eTw/CxQ5oHOYwQbojBSBKWZUVqWi0AZTDei+YSchaie6v04wZg4NPgHF2CSNFP7oCNJEDaEj+KpO
JHl4jPuDNGAy2mSs8Fx96Gvei3fW1Y0uMQEXnAGqBqqo2ateOGlx0Du8eQHSFuTcdwYEyatCLRtO
2Xjh5Jsi8vVoZVfmRo/57y+k+INaBVYRApCWbEUQGyufeC9ZxiOvBL7QX46GAiTO5nfMzL/NCGol
r1a1CmwL1kvQb7vgp5G9ZyDGyZWIJqJd9dNuqP0H6zOqfjfp7yDsXlq5Irj7DDFeozWd8xRYcBBz
IQQtyQAPoa2L+Z4epmAASj7z8ce0SdpzO8mrKTKe+4LnxpdEgeER/bAomWHCGeNdOy+cvHKeZZCG
sW0GGxmjPDEenFoZDzWxLAkPGzTsYEtvSKvUKTTVArD/t8Za9eWx0N9GHvBpqWoAxs4/QpjgDiVc
IevbEjB/2bQTz6JC8kMwM6r52tEYftWrSEM2YexcU2leAq+2A2/dKJ3rIx+M7QQSTNg3/xxIh0nr
c1crSltz2wqznZFg6lUxARA4VW+S54b9Vi/eB1772sKZvJLCnMlMLLQGPYJoCVgVa45Bzl/InHcT
7eCIYed506AJuD6JmtTVU+MBYtvUWzSCplvN2lXm7nzfRS/ELXBz6P7GIxHduWz+egS9Emr7IKBD
HdCcCgIsF/Ge/0IGrkMLtSUTSGsmKNcrIP0xrwY5cvmkTfvURxcwr51gydLn7tL/yGBumlFMUq+s
IAPJXQAmVRrFLs462C8t+/5qlvZ8niwFsj5cDhjfcb0vcBRdoQcAg4b5UQ3BP+7z2HcW4mPMg/0j
gbEqzwJ+P00hYZzW4gBAleWCBQptA2iM0DTOchYVh7Zs0LWgqRV9NNfLUYYKiusAEwqftdAZVSRT
MXP7vsqWTBksA/j9OdsNgt9rGUD1VPLoQYb0Zpg/ymejfS19dHxyotZFvV2IYVKbRoanp9HOSLsP
AWhPontggxdPovFc86KEhbQYYgQMPppxN8B8MuaWy5lvThlw21lSPxhq/WL54jHRUX8xI/0kCeIK
vftoYEkHznld2K4rwUy0LIAZJAkLeBzZH+xalZHfrwk4aIkqVhwHtLTGedbtPIMAUG42U+yrk+EL
HfhNJ8SMk7Sx+l/FA4ZKSK+KWNNEl937VrIUEqBq8F+B7KsDuZQ2ThqEBF5eSo+a0fhupGTx0R+a
1EmrNnKrRG5IG0vonvAwA0oB6oRaQzXSEERgpO/Czh2RsD+lfRLqaFDUstyVQRLpYujYwCnILyXZ
rj6XPTkgX1VMHwSsZqrsA+s1KMPHyAPrrrcLLVKjdhOlvt0OIzG1f/6otWbXA4MGKOtmPESMzsRY
DqApDS/BRhpJJ/0wRZRXdYHju+XZOTPX0Dw9CCGRCTZWdP9en10vy0qjkBGsKDUohkvHjBoyaKYN
stS1Uu+UdOdjFh1qgrQ2s1UUEMlws/JnFq4bz7LFYmVhBuKA9DFIyseGRFbxprS8k7/0zrn4yht2
zmas/cTLW/SjpE5XvyNjRsbxoVNaVwBJLoDg3wNMksyqTd0dlTZ+vG+5C44HmHZMHgT8CBzeLHBM
ngqhDGKEWcnMHPakexkVCip1I/E9zEk2pP9RHmN5SdHHwtRjT5pwjx4jovTqxrc2RYMBqCj+CX8l
Dmg8MKSjhv/16L14E4RCYA6xAeWCopQI5qug1EQ3eiJg6Icgn1q/5txJX/jyG6P7Ij6Z2/Nxr18b
XQFnlmkjhstoPaq+XYyWxCgkgdJsK0HHlFDM1MRQz+y1iqp10otu6BnULKfXdPQ2nvScTvtCUUCK
HD00uZtbrq+Y3+5v+ZIfxpzb+ZpGkQKzta6/0NRL36hCtNHIXQd8hoDGftlo3EIeHX1SRk673ZIr
hupn9SPUBgblWlpQGK2cY1zCPs5zR8V8+Aw4HB09ZYr/WGIAbl3Lv6dMX99f40JsOO85AMpInM21
hGupTZOBjQkIYRAnnQQjI9OwNqa3+zIW9Yi23bm/C9h4NmGSiyX68UvEn0b02TT63NEwU5WGvAkN
S3LwEAAl3IwTAVjwei1e6lf/IpGVo21hjQTDy2nWurrPS2fNP8Sa7qUgxl8Kcq1kvo5AtA5aNy39
02A+YYJJpzarofIcpfZX9zW4EFyB0wrgKfSqzwB8xjYAbsm75gv9670OvnrI1IPY0cI0tqnMo7tb
lAUWVlTEQbQE8rJrLeZi3/mNhHYMM1TB8d63Tg660sI6NnG4xuQuHl/x4h2LJMR/BTImWHlNMqY6
8NRh+msS3CRQXyXxByY22HlLB/9pilTbwzEHG/FfaFVHCXKmo8AQE+bNkiVWVw8tWqTUzE6IqtAx
sFPeU2IJOmvh9YVkDnruwFfK7B2omLU6UgH1rAzLX3fCDIuvy8k2plZFeckUVpnuJbssLv2drpeD
E5ndUyD51ktYytpBAjcCx/UunXnMzp3TsYBUoXHkeodrowusMumBla/RY2Gdzepp8HmR5eK2olw3
J7PwBxrerqWUjaF3rSIBQaT2xx4DCfPBsLUu3Uq+jj+blRxadi2oW619ipvJvb+3y2oHm87cfwFv
yjaVZpOSGUNv4KHgJ5j85smdXY5h4ohFgMdjX3YUrq+hapx5dtQOJnqehow2Oh6uXVsIe3HCaOH7
37Sod2DYkGPSkQNnX5ViOuRJqM04sjYhcWSQafyIWx7L9dL5xc6aEggH52F/zPk1raxu834mHa1L
ewL4wxGjwiJe2Earsk2Pdfp0f1lLApHkgh3NNK64ya832tJBVtx16MerI/2Q9u+SiNbngzpVWz2M
N/dlzR/Pet5LWYxRTZbuDdPcaFUH82BY2RMcf1QNzqW4aLuYCwksI97/eDXPN81FNJSrZtL7Fs5s
ZJWFC8KayAkC03PBCYdJrmM/rDWxHR1lkDJHTyZLIlnmVfvRTPXV/QUvXTVzSxTmB6DqhP28/hIl
r0a9Qx/2Xp0K8PB2ABz6IMZ2Oz8eaKIEDUYYWKc+bDqOk1i6TBEGggALvbAGXiHXgjO/DNTIg6Y7
5VwhYW+ph7qNbPMvMM/If1kQg9yEfjMJopDjelA9LBCQIQQ5phqvUSco7Wb0eQ/6xSUh06YDaiiC
JZLx92OHS6AucLNpCuC9VXOIFYz+jc94/nO8z9JJR7IUUKR5PBW8/rXy1EL1+npuWEirZzTpkxBT
vuR0/At/gsFNCph/YRnINV9LQUs5iGI71FhzROkHPBdeGyUw1pPle+S+FS5pDjEictnyFySPOeJy
Hli+ZqLAGs3uvCRGfhySn1rAeW4vqu1CDHO6xynrwsQExSMquHJ49nuNWLyq++JS5ioAij8YNMB2
HgHoHzdf+EWregq8wgbtnoG5ckH6eV9li2v5I4d9L6JYl1VmhusvrKt5kHWA4R9FzPEOS+4QT3aU
cWeIpMay1MExFTEuErhDSQFVUmp7MLb761jW1x8R899fuMJ+FDKhyQDCLLxV5pm2Kj+ikVD8CxA5
HgZ/xDC2bCL+q+QKK0mAtJBeW2tTeb/vr4SnLMaVDlXV5j46yvZSYBKhLKkvGhynubzpf1bBnHsP
yBRBLWdqbMkAl2MV2CaazcAb/zcOxkJwgytXR8sjO+MD6HPLNzwIatXYVeRPJUZ/jHm+r7ClrUd5
EPxmYHRE2mNW6MXW53qQ+XEPSBSOo2V81JpA0O5jD1HDMeNZLeytPrOO4fFrASnNustQL0ZvskAQ
qCMyTJ7C7hP99TkmjQTC92rwHWn4xyELcOBgvQdwDv/d4BHKGCgPo8fhjAe0eIyPk1kT0QeWX443
ffX+T9WIxjX03HxRViJ5xNhdPJQgHMmAF6gzDLo8j/m+6D98cGXdF3MbKYDSGamKmV9Ywm4xzlNI
5GmSKySo5FXowLidwpFowjlDtzsFIQjn0QaBGTYqyywi5kZqWRUQIz34PXTRNsXUrboCF9wI2iOd
4gbBlOVxfX9pC/HYTFcNJkfQshrIHjPnSlP6sU8DpOJBXRuFK005K70XEYDbqAAKnFiNyRDmNJ7G
vej94zMN2Ug84lRDtejavj4FYSIiC5SgUoPLdVMooInuB7SO8s7A7WG7FsP4WTUPG9Us5sdoWZMo
dRvk/HXpWTfd+7qcHen1WbuWwzhaXSulbEIT9t7sUycuAb/tD73S0GE89SJvTOitP5yFzdMOYTCI
HZiISyqnKBL6ABFX9pAkD1LdgAWBw0DHvvTMmXxOm9kPFHQtY3oTE5xodWvmVuT1p51IS5+0x8DF
PF3Xpxgp9jSszvf19zUW40KBN+KYc9aIk5jpJcT1NEfjDTlgaHFa0cpBu8Y3ce/I78cK6dmK0L1B
ndfQPfckdWN7y0tfsLWUmy9htJvnORDAo9CfDqZhf5i/4yfLHTzybBQ7+npuPsc9DdC6eH/9XKnM
rWAlbdOlBaTa/rObknqtoYtPdgKA4M8EwA65I9kqOBicbWaLFDerZc5hl2hVKZrQ+/iKsL0RNjqG
5mCODR06ootv+eNQ0vC9+dacy9GnmFkQutZpUr9HRx0DrGkV/bivCMYV3nwPc2CDyAjiuoYeUiSq
yUp0zXVBC8oJib+e6/fMjTmvNao2dVdBTGfHE8024tZoiX/8FpHPziEvLdEeetQgnmU6bCZ0Txof
4So9yG9H0V29W58VqVYeobQ7i25vH99FV6FPvPoy20Pzb11ghMtcIkE2n7FEjOKJ40z0h1NM4B8p
cG8OOHk2Pv2npGQ3khjrC70+zYsRkibXHk4R8nbxY0Njl6N29sa5kcNYm6EOZoh6xHBqK/LRbQr0
ptYh2cb2mjeRgas8xpCUsW4LLcGS9EN8bI/tYTpaq6ImyYp3dlnc282qGGOqdD21ogqrKmwB9RZD
xNCdjgzyRjJIdn4ZgjVarIptmlJUgUqTlPomCmmFIdJAJ3AuIrYA9O+PQfVBAxv1DEy4vlitDNkA
2YBlF/uDOVGU85+lgMSHR2MkuXs213Ry6k20qw79mnOn/z93xh/ZTEymTy0e1SUUMVS2+Tm0u+qx
UmlZ0cbRT/mT5jZARSNleN9lLIvFHCCEEahTIPl6veQh1pUOhNT9KY4xsfTJaF6iX6mvrBRw2neY
QQLq1p8KgFRaseE1UTDh4b+0fSGaWbFZZGGljvO1ZR2FlpoRGUbb0nZjgSldnHUuy9JnqnFkjxDZ
Xy9T80F+NnTY2cZttxMmRZJyk9q/7iuTJ4S59lXLazCWEAuSt97K2iXkXfqWchayfDbRGviflTCX
fdzmuT7N3lfuT7jbBsAGH9Rx1aTbcdwb+avpc67X+bDfuPsLgYwnnawqUPIWqyqd4peylSiPbZ67
JPV6c5rJkivM7uxPGrHLZ8Sa8KGDM6xizvlm2YH+bXF/dMe4UK9QapQxIchcaWjXd9Dl0mb0XSbb
CO3b33tiOia9bxNs4/S/ZQIIgvFJ6K8xmf1K0WuDhD5k9tRoqXdGr3jwHjuPyWdW7FI7cV7uC5wP
7O12/ZHHbNcYiLHXBZDXaL9QLn8tPjBJtnu1mpIj6P9xHX8kMdsWoHk1zrpgOL398FGIpo+q/Z6s
+3W95k1l4q2J2TcrC6PAjCwEeNr3MAdS0KM1B4H8/xjhn9Wwd56o5mozBwziOX4NGpIR0W53vi1w
nMTyPY4kyX8MgvG4aVTJzTRCbeH5DU7W3WCwz2jLZPdXngLQGYw+nA2PZUEYRRE0AV4+X61AM60f
DPo9PUVkfd/eli/NCzHMejrFV5vIhJhWA8Mw1RJXIPlKP32PfzVO+lYLRN+Dboh0K2F7RktlueNN
XlyMey++gLlIuqmS/UrDF0R4/tCB1GDmMMmnz1Po7L9vjtaFHObNH0V+0ZhlMSs0oJHrPSL3uHlP
nvo1D2rDWRF7XUlmHCleDUm54x8D+uyt4w3IxTm+iSeFua+mPImitoIU5SU46TSyS1t0p/P5voEs
e8A/amM9INpCo2KKIcb7rTzkBKDi35Zj2p4rPCVOcdjy6JuXHdOFQMYF5mlR+3oKgZ1rkIf80Kz9
lbI9jsTa7KTN/dXxdMg4QTEWe6n1Ictag7UGxqc5e/WNNzSJJ4VxgFoICixjPsryQWiJRXwivhgH
k+QcE59/h7VwtK1h+AvYDeYMyfVN3EtNrahjPJ4asVPAu+lVdheG+aoreosTViy+2lHxR3sO6uHg
DJvXfJHLzbSpS0SM3jgZxN91j8UDyN4jWyXGSnJyj3hEdwOyMzHw+eOvHjgXstlubwxVVFU1gWw3
eQgevOCxc9rvomWbjpc79w1k0fwvZTGnTNPHsLYKyGrznTp9JB5JQntsN4ljenYsPupAtcab2pZx
+tTV/yiciT4aD5VpsGbDkZy9w87WQZvu40k+x1dABjnWE0feUrB4uVjm6I1ilHRqCnmVjSz5W+gI
VNxoT9ku8ZCPevfpOfcoj4xtMa6bW03QbwK+Tryhrk2pNGcoQTJfQc8HN8QMTPqsk7Cjsv3ycuaN
8FmMFC6lMZFCiJHySBtCGmYjHYuY1isfCY3tNPJCkllZN6fxYlnMzVrlfhTrejacbGWyK0cmMlmv
z56jH3nPcBbJ+hWlXq6JOfiFCHbQsMaa3rK9QeKj+qmktkk6h2cgvDUxpz7WwwBeBoJ2bkC778Yu
3DQfa9ujwLDT+8a45DQv1sSS7GLmPOZVjBDlf/NLUu8F2+bqjSeDOdxjHSRh0kPGt56+7eLjh2K7
gR2+ak5aEPqCZNi3+4v6yh3fMQqVOdGTb+pJ28Gd7B5qGjs/fpRkc3A/lMA5qXY0Ou0edHQvvr2m
w4GuM6TWNr94c7t5B05ljrkHELjiSfMuHgo39qm/Ad6crte++2vd8UgDFyPmy41k7tiqrJSqnbDk
kb4ZJHnQbZ3MvH6GzYPG8baTcSSalzRiWUJSTOzwqNr+xiS/FM7Nx/an/uuwGTo4EOeqlcoyt5h9
kSRlJeFcq5/NQyI77Xv3A63oezxAnxWiO2v7pX54of0OySdQ0vUEeuWlExev+ouPYJxLM1RSDt53
WK59qPbBo+S67WdJus3zdyTbfB7CbzEo0y/kMR4mzruqNiLIK+xvb0C+0fLnkdIn3rrmn7k5Hmhv
RCHaAvcbq9t0HGulSDXoFoGF028CQnkl9WXrv5DBqK6Io3DM0RV/stPP1HC6teXo9l563bZkd8iR
k+Eg4Rcz7oDZ/ndRjO6sxqoGMYRA8ePDIPI29l2fPD8/TwRV1W26eticArsEpdK2fDmvn/IfT+vA
oa/UGc6d49PXNX15gu/jGfK8znu6Znx5EpsAFpQqLg0w8u7GzX1Pt3wn/Vn11z18ESAmQa4ZaYGf
RwOuv1Jfttv109MTJ+JdPPEXQhgHnnaGhHGHEGKnJVVtcNhRWOX9lcz+idWTIYKmH0TQoGxhI12x
ktB7ok8w/eBZiSW7iGXOVbcUdmFiNhDg6HRD7M6EJH4eF2o0pOMp6yMXs72oVmKQiA5wNO/GY6lJ
v5yXgYHuM4UGBsSy9XYwvLW1jiLf6fBD0VchMRqS/n4GMMK1HPVxtaLOi/j9XH3EP2m1ipwzhipi
Irvzi7NvXy3hN0q9+A5m49om6NqyQ434zT7kpCQP8RYFNpXgUwSRkhWtyAtGO+Hfc3LoydA5O862
Srda19G8ilF76I1H7Mnegj1mhHeq1/QnzJACqnfb7cGeF5FiF+4bx0J4DUTxGn1YnM2+Ndlrscx1
6OlVN/UaxGrEwwaYmz1ajRzeVfg1w+xawRCDkwGnjSS9xvZISOASULx27E/6CuM4va2fORbJXiYb
5QCLWD8iTOiyVVrsM8vWweX56f/MfFLVRC0P3beINzhpwR1cfw/jbYRmajAeIsJTJra0zs6N0tpI
rdafC7FQQZkvGUNOKqksT9bYmaCqVYyQiH0rh8RTczSS9Gqa8VwgO3AJx2H+Kh1wehzteRQczv6F
k0qNSPbAbIBcPMmJYIGpt0LH7FF+qO3jOaOv3eElOuTf7zuU20vuWigTfokKOCw8Q0INYFW+1q73
8IJQaH1fxpKVfY3Nxkid+dAzFRNLNnsBLTKzlY1O7AS2tsKYO8Izs4XgTv/XeO5/y2HOcZI2YV0W
kNPSxg2/TW71XTqmm4I0lJcYUm9jnmtZzGZJ8WhEVg5Z/TbbnzAW+qEEYsKwwSGqbN7gPrY7n2jg
V24xe7ax9a2c2qOTP29WfmBHn5OjuhN1wr3lRJ5tPPX7kQB8bWMy7sHm5ihub43rj2U2uR1iNRlh
37CsZFM6h5NpG4680cm2WHmU406XLOpytxmfUomTlgA3PO/2G0744TOj3AXN2mUdyqUMJrj2onay
BBXan/cZZKMoyTdrgwoHYVvQf57bvNYecyOWxlgGff+lvZw8NDvPdUANxwmily6AyxUxgaBX6jmg
ihBSHqQVkAU8FMPyGQSACK1AwNGxQK/E75sePEUzoOPB/+18nuvdt7855X8kMGpq60EY4wESDJzy
yC7WJklt3+a6ydlYb/f+jxxGU2OrG5UwQ2U09+EtoW85cc337lvqcoPz2V/ck8TEyr4XaNWQfK3o
IVxFdkozgmdwv+Y+gpcP6J81MRdSLYqRYmGU+al2olNJEIz3RH3RCSA30cq3yx2PbWIh8zQb9X8l
smnLsUwLLbKgxW/1U0l/T/SYPvg2J7xYvGgvpTAeOQrUuLN0VMI0Mrk/Alt89/YSBWzMsGPORcZd
EeORQz0LRG/erZS0jouK7K+jYLfrv9PcPAwJ4drM28g4U10U/FqTv2AmH/4T7ueCAHGN9CvhocIW
XofYpAtRjCvts8EoY+lLFLIVbk6D7+jncoWjv6HZKq1pybmpl6/QC4mMY6118LcXGSqK0Wawf8SH
YTsBZue7T7zgf9EfXQhivIXh1Vmtxsjuls4bGEJIbIPJa3PfI82e4Ob8XshgPYXQVWFkxQPq5W8J
TlOy5aiLtwjGQWg5QP1egazqLtlM647EG1SGeMR8X52995bBOAdJmbRWaKGq7K1yR/oRvBxqCsAc
og2garYilTaYuWjnpABGTv6lvhtUJ6prus673uJ/ant8jDdbbdPz8Bzz+u58GfusbiU9yMsS1nJQ
txMe1vOgD95Qy68n7T0hjA+xhqZtUhVCvnUZOXx4NEHMomFuwsF89FR7oCIJnOP2mVhOuBJPdvY7
WXEPPWenvxzdRWxeGaGXxNaXI7OIeDigboYOvfV7ujm+0hwcnfozLzJfEDlPHEBb7cw8d8v7mAw1
xim0/eltcpHgbta1nb9woo4lDzPXzPAPRlzPDFjY4Yt1GSA1Cr0ZxoK5Ti7SCW63w11AhVXiBOTs
0V/3T+T/kfZdzW0rS7e/iFWIBPA6CASjxGCJ0gvKSiByJsKvv2v47bMFjWHOrXPK5Sr7Bc2e6enc
q1moLRrjAPsNxNBoj11yf8x6R6ky61PI8rqamwlCzq2ToasSDqkPwAtHNBMrXeiHpCbC4T7pG+4s
I0c/SDOszqQ0UFMFyrT4wpAy0l3dBlgw9BecL9vcekWDLZntCoJ/XCzNbB3pUTl25u/o2O2UtWlm
m5WxpJLnO/FCe+R4TxM1zJ8nw5gVSb2WADXHyaDP2xQROgAjcKfabUga56jv7J23U5e8kvNExwWl
ChAWjA1iIPJWcRzdf6pW2PIQQIPJoIitJajXODE2kKIdTDNRQF0dsW9yNbOAGYiIjScNE27PD+qM
tVETBNqlhxy5sJAWW8kWXXjxdrfKifaaLrLnjCfu9I5ZGZhjPA4Lk9Glh979n+Ieefm18RSwq5IS
K3eaBeIGoq5mK2rjeHGDRG3YH9QAp0KxuWHIVUZxl3HTXSMNpQ2EXNracWRHWmkkfCjXgRnuZovc
tt092smJbb70BPtFyH2Rn3zdFM/lnx/AsgunMrvUtLZSI/YU4TkkC2yz3WYt2QGqFqgrBPW//8Ln
w8Qe2qWRzMIuRXZiuhvmySWXdaRBpRWmiB0Hib3dI6qa/vt99iaKH/MflJgXXWGkJgxkDyUWt0Mv
SAwTODgFNjXJPglM/5SifXowHwPbnr2Gpm9JPklIaLraSXzk1uap6LCXPWabeb9qL/Spci37k+F1
3SoFwtWrEhUKyYvrZV2GWmB6eoLhDSEpF0qeK67XouWdcyK8H8E4jJhgD65+gbOXj6GxjDHyfyVY
9XV1GtWKVcd70bCFjjSxmaOb1EB7uQMgJAFK7bq8/0smFf34OJin3UiyFjeNhspJYc02Smdm8kLL
XCUy55bQrbbhxez7neYvg3odm9JCMPs3TbY4v2LCA/whIYyXWdYSIAhEAw4KJNGaWxgq2HjYtHU1
52t4EHteeWXKZo+5ZjzONCmVUAc0Ax5cBo/o+eW66AmPqQmv6wdTjNeZIl+LqABMyRIBko4k5gAO
s4NlpZlYkpkkEVGGR9F4boyP8OrMg0NQnwTBKup9ojac7QoTufOfb5DRcRFG0dU4pa99yMg2IUNj
vga7cLlNl+Gy/PBtzc41K1hqi8ZKyQsWGVu2npgWL78x0f2PH4IdJwDlAPir+seEoFcLnhr4/emp
O7/q21fUzo3f8WJnEXjD1CMOLF4ScCpj+4Mm8+ZzL9SuQgiawl6FYhGP28BVbOzBebxYtdviejAt
5Zm8dMGUS/yDLvPMZ23/j1hrAF7VKndmuNpRS1+BkaoAmr500Dl5RZOkk0RmEa/11JF1Ukq/ZHE1
C4mcPGOA6FI5RkuEYa3lFSnqbR0t89L0j/df4OQDpDAlGGEzKEzuT4NbCXNUVoqgP8mOYs5MY7Xj
ZWl4FJjXMOTVdda1l/6UuKFlmPHOND7u8zBlxlGc+pcHRsRFgGEYQkl5IPKb2S14YjSpNP79PrqO
fp6RFwqZVPfgwBpwSPlDTV5M7+0+DzdHjjFPgIWgpUPAfgDzkdHHcYHaDAKB/lStpIViq6B0AHSx
+TlHe9x1z3U9Jq7lBz1G8w5KrSrSDPSMI83GIzteoSt0vvQXrWMsADHtCGiHON3nckIzAoYLm5vQ
4oFQgx26iUTgvpc9CnmNtE9nGDIydkopkqZ2Ux/59Zyz8Gji4n6QY0SvqPzMqEOQk/EMZ7pGlHTf
6LoZihkxkmfPaMw8eLrP4lRK7QdRRhp9sZhf0PLRo/khe2oWzTZBaPhebeRfAXoO7xOjeoQVmtF5
3nTuKDroZ3VixBEKtBe/PEXZxSr7i/u/kWCie6XpJeyEBImkwe6T8i2Ml/8FAeyFxOgeZB+y8fN1
GVpW+Q2VCT2CI6plWF9j3adAn84fpzSiwFgBfRZoQeD1/clHs/rFajlPl/d5ekmjS4hlvZE7GQwE
QIWVIsuAoQ003oOdeq/iiAlGP1SzJvc1eg9qDBycJiWSh3Gg1DANQKFUHK9hYswYSEojaox2iMVY
C4ZE7E/r9fZWckfO+xS/nzKTLMn75mpvog15wUinmdqrY7lNzXT7gZwx+d9ujrFO3kzqsjDAzxCG
K6nk9xaLp+uCFwdOvqIRs4yaqGIVI9Wx0J/QLY2KoN863VziCMltXdw9IWTUQmgEWLGHGARtdFun
PQRYqegTY9eR8Hg4yBXioU1KVuQYpCR5OH7ph6+1cfpY94v7JzqVhR/d7B84ptqsjq5dAmkV9pfH
bpkcrg+im3z4SJLzMFMnzxWrDmjvGxAlb0cyehhKkDSCJOH2vDIluvxxabiO1qRBGZFgnrYa6sE8
6UECLhWK8tuHYXlKnVO3Ru5vsbA3rZWjk7ZGCH80ll8fHF0/+fJH1JmXfwE8iRpquFOjPKvFc5ra
ScW5r0kGcXpIAKLjB+sUfyqXrg/VLrgGwwlbTN6lMLAaozP9rvpoCqG2xQj7IDysfr8vJJN8Ydf1
HLmJOQXg+klUKdDoNQTRcCqLrRftyvpRBLju/0aDYazJajHIqng4hfpb1lyJIa1mPm9/M48R5tEp
RuzFghFCdZVXU5aX11y0C7j/91mZ9N2wzgJgLsD6A7KX9PO8Bi0fGnHIhlsVba0vZkQkM9NzUjJb
ZBZQDjkEpxJXdNXtDR8OkRSLm4rERK/pXT7A491ekcbButJNeZKe3h6yvUMKa6OV5KU8JI8l6ZfH
1HT39zmeyuz8+AGMfVDUri6SuBpO63MXEB+e3GNvb99yx0nMQ2AWlt1YeWGmv+2VZJWoUAUPKMry
cjq3ovgfSnV0DoygVsrgz2XAWZ6enrb55rUib31m+mQxMxcY6vMfdxJG0SLrgrbaEGEB5/lPvs0R
dUaE9WE2w06Zcjhd873iH1vsSRLyX56a29IVTq0n2pxTp6d6j11GnDvB8HqhBrtrtG709uuD4bxV
244sPwNzYYfIQZdmdjzuZ9aeZ4nlyaf0zSyLKKY2UZNIBqW9PuuL1/DjVfk1wJ9akoV9tVvrZfX7
uGrdr5VAzJerbf8KCa8YMmlPbgDRWNoIwEdG3dZK61+SPsV5S5/Z7FAqp/vny/s+PYKRvfKDVpnl
VzzjMHmN9F9zHtjg1PclAXjTdAkMINMYV7oMpUrs6vlw0ubZWb6UZyPr/gvNDQwriiyHZj6gNv5k
oY2uw1BchOHkFQEx+mWjPmW9df+YprIqOP9vIpTP0TkNilGFoTrg1anO3BRiDGKWx9NzIln+Y223
Droxm4RoJw5ZqkVZ6aeA2CjrKwZwmJjHLmhhImUNbH0bdrPQbA30f5u+b9QZEFWVwiNDUgWemchQ
xut5bxjbIBS1mNQdOjdJE+SxU8QZljzf/13SxO8CUCW2ZdOlXBjxZn5XMG/LFC0UIrT/TDIvaOFy
im2yPQ2oJMx+oeQakpWxAhTKynUb98m9T34q3kQTMJbdAUsX/2Dhy2Q9SBI/HMSTdd4qZrDCKgV7
9bXn6LqpxoMxGXalUKFHpa4O4LKwE4KenuQVK5Ff+J02VIcxt/yDDvNIPDW+9EkLOjMX/tz24a0D
pJA5LGwoN3LcuzwbMmW80SqCNg5q0LDpgHkysu8X/bVQxRPaRjNyeVguoEw3gmOvOG/zT3OhQTow
A4m+cOxKE5hno2OfRRE0GLi0nIr0Lxtz4Lk7E879TxKMBvP0Pu3aMoZzvxrWxN6sdseeI+4TgvCT
BmP6/SIYZoBTx9woKsOFuSSb3rI5RzUh1D+JMG9KCuBeXIDMfVrPiPKyQwuBaaHFhWfVuAfGmPCZ
gCZFeKFISm9lzKmkB95kPu/SGZPt9XWWNyW99Grfn4/zA0cZc75/Y3Ckiw3sbBuGDN+vEEqmxKwX
R45+ofL/80H+uIqbPIwoBPIVHQFXUFAJnYQPzIvruh+8m+DxQZXsiIqfD0lxVXER0W/jN1DLeLMf
E6XWn2xQNkcELiHWdAzoCkb8rbrZAke1glT1ZM9D95lopv9JiXnnapghH62A0vCwPTfm+fx6Md2H
zHx72Do5hnk6TFs+wEvj+OS8N8NmkIXcLyuVPn7x/Pp4JWRj2yH5xXmZf6pnyhymIAD4SpfqMQ8m
Ded14JUZRkLQjAHFjACDDC/3RW4CbO0nEebRDEYhzSoxvWnKX4cHAG117uHgb5vaOmz20WAZOfHR
uoqsLocyhz2FSfVfrnQOXgLly6Y5oOdlUxXk4gSL2tVxpOJhQ57tbInx3F/oM9VevvwBs1a6KXPf
w0S57McZ3LplRvKaz4DjVAo46Cf919MWFsNZkkfN3JT2s70zeUL7F0X4772yo6aVXhn+JQW5okB1
A6W49d76r1TVNwnmBXbKHJNtNDFuFSTKzGfA4oW8tbITZe2fx8Y8PqPGMuAWS0lPW8txnE/pcfG4
semYV2g+JZxuFe4dMea20y6a1uc4NOT0BufBEXFJi9JN3Q1qNjk6QPkYQ3+GYT/5Y6zvVYjLNkcN
5TSsG8c0Tvfl/y9a8vuOGLurXlOsiE0qcHSOdltMHZ9QmiUXN99Z3D6UP6PZn6wwqiRCb10oZTg9
a9sBDSJ0MPRgEvsYoMPMsHgGYKIQ/pMco1SyUKk8QYFkrNcJsba4ruXy8WouPmv3AO9yhQFjAwMe
PMP2F3/p3yNlh2t6ocIs0gxsJr6pvq4gijoaxSqXI4zTBvSbDOM3Z9i5qmJMG5nQjAjL+YPltrzG
Bol+409X4JsGY6T7pA9K40Ll3To7lYluVuRa5haxbfOYLzCxyQs6eEwxKkPtL23UF0V/mv9SEWU6
y8T8VKwFhuBeMPLKO0LuVTHKQ56LtZapEJE0AzCZv63OK0zX7/ecq5poJfwhiux2A/Ei575P6UAM
oTNQB0Bn7MI2bddYYlkyL0/Fs6cqozRCrRgMIc5hSxI06N5syemTvCM/jpjKdH3L+uDokT/7nH5y
yOgR46IowdwHxYhsrXZbObApDxaHCMdYsxuyQg+p2CaHdJwt9LCdyBI5f4z0YnZ4rdu8dzyRc/3J
EqM/qqiSWlEHS2uQewW9i3Mgn56zsFP0B+Jdf+0/PgTOWq5JdS9JOhaUCdiZcwteR14Ahqgq+PeQ
FK0h2RlQqvePcPpFj77PWLC87VMP+1lp68QTJhheXx+WSOgpBM1AOo7SdXkvmr7YP1TIiCAjih1Q
A0Qk/vHEUP4CShkN7E1Ht68v9zmjT/UeHUYAYxVrea4NDk51Fat9vv/xiQwYZGHEBWO68nmZaFiU
SY8NAJ4Yhd6IK9lcucZjS7iu4KQSHBFjBK/R+mqOxU0oX8dIG6BIyEtMTOujbwpsG4Hf+LNMC8FO
jhzSA9T6J1VHSB4AUoSn+yY1w4gWY6euco8mSA8XYzjhQ+6i2nkh+w+ec8F5N7ec3ejd1PF/rl8+
ArB9cf/6J6ofP67/pm9HX/cr4drE1Fl+Wv9fR+tr5DqnYrFcIBG/GczWsne7xEocF1Eej7WJfONP
6oyV0vS+riUDJ7hG0/KwjEVMoZcYfndq06zeAJfofrjHX8KaOxJE38ydN8WOKCZxia3lNDgKGzP2
XmpSYgGm5FxkjtLjCPxNE4+O10hnaeQDZ/mkPehLFVlTjgxO++0jGWSUQykOs6jO6AlaqGXAy31A
bFWjkNFa5qp3eXULnrq4ydOIofIKdGpAVNOUmYZxBuf/lKxlq+bK+q+yACPeGG2hGqmipTqFh8CU
gGaKixdztd/XHPU6HS9+k2HHE0tsSsgjeoRBRwSIQgvEQszASxonIp/Akvkh7Sy+fmsU/wjd2hJs
1fVWD8X51/UVY0xcCz/p3o54YtzbLhAzMSmoWCTkqSD1xlE38Co0pIMB8GRH5xU37KafvPOk2ORz
DyhcwIfitpCVIlZFunV5NLBdkS6Xvq+0piPjEXeM2qgKqUnUEK8K0Q8Nfj6BZgbnxTbdr/Wehygw
nQQbUWMcC0EPB0n1wJiFWsHWSWy0Di0PlbV4WdmrnhxdhCfrj/ssTvu5yEoBrETRsdOesS3StZvX
uYjoVQZu4kN+PC0Rn0hLYuP6XIwFf321t4wfh+y0sfkmy8hNfpFnuS7dyJ7PD1hGjC0ENpx6U91R
p978Qh9vjj5zwUVZhldUnKhf0AfyTZ2JkQI08cdSWaMsZtab8PS6XZLOBP3TbsdD5/qLu/hNi5Gh
ENurfHUArfXTurZoZ1hAnMOiRqkButOG433/aP8itN8EGTEqfKUQSho804gTahMwrHNrgfzXfr7j
0OJKD+OayolRYYEMterC4oyZvi11hj3neWHvftvwhm3L5XBHv/jn6//mjrFDV/0ahh31vmHJSQKR
QevG4ne54KL8/8Vn+KbEOKxFImD13Ayq7al+14iM17FcpO4AT/8Ze0IGU3EAG8Vh7y9m9psoY4q0
S/VPMrWya2t9QYeKviELzLo2pvmhLve+9fHE6wjjPAfU2XHmI1tb1xflalBftrSss2BuNfcBfdSV
1S0aDn9/Mev/4U9jd6tKFy1JEhrLvBoPnrUkCnLu5i2i5jWayfSo/i4pmsComDpoAXVwocGn5VgP
1EU/JAsnWL8iyYkMDPjbbGxXNM2jawFnzQ2sffyLl0Kbzg7+q2o0drIeKl1LSo0aSLx95xQQ5GPI
sEL+gHu207b4+2wZTXOdaTNZK6nAApkAg5apiwBb33EsxpxHhtEvuuzLbdmCjB4R44Lps3Nvyu8J
qa04wP/o6CsG1iqyTHX8jOX7YrF5Wa0QFx1tmywvjme9vz9jgOWMflhjn23MDw9B82plI3zGDnpO
uD6doBpdAKOiZnOvCj2a3bYAq5cvMeU8g9uw56il6RDt++wZtRRgCrPzaNIhw8itOXsVHHPv8kC9
qMa5J9GMRtLENNN9GkIPy8LyCMU6vc/GdMJmdFiM+rn6Ui1VHdiICJKH+zN6VSh23gFTZqTGU93Z
ZvAIaMnjfs1FqZ1Oc/x7hGxZNsxVzxBohLgF1co0bOHdXPk1x6fjqHVs6P6p7CK9ikJsYcQrQSYR
Pha81cWVbJCQLc0jQCF4JRyOSsdq2J8Es75D5Bsi5bZ+LegoNhysw+McCE4S+Vpht8IxXNy/RZ7I
3+KDkT5v8g7tTLda4HzltUTcQw+oLeIN638kxGic+iLkfU3D6mzhvcDcY7uBe+QKxn1fUWOLtKHQ
RbrcQTCe1jkwUIyd8BIcY3N/8w3vc3SLx+88sRum3ejorjPJD9QZlY6n7VaEycdiHbKIzNRFbfho
uvKLxhMQjp26mcwRyUjVW9FIcYjrC1p6zcryT3ueerrvNWHJy08Z9IFkX0cJ2NpagYvUx0Ny/iqe
sVwDIQUX/va2FOfeITJa5FLLbSqmkPjOsV7XmJvcPpyWh2D7eYofDuhN6mXy+UmIWaHFHEhixmZ9
jI696/JOluMKa2ySLqwQnab06ZXW+vz64JwesbMHRv+415axyXGGec/uFgmMLrKXgyEuKNsz18kv
xHNl26TYtJzL5FgBNk+nBiH2SdMqN6Bwr5ay1XMyxJbAe9s8MkyMFDbePwUXx1FdFNIN80DM3yvU
8PH2eC4o5w3cQuPR0Q3+fxTJeotKt/cIwLj7D5vneLKJuGuNLE81xyvrFxYSSg/L0KnX79D6dNCB
1+vN0VhsNq6Lc3XQO0hCsPrEqPgHhxfe1TDOhponsl/QGrqF9m1qTtA+vrDpzaDy9sQhRj925zGz
ibhLF7ewluAFSASvJ+RNvc3mVuZYJ2+8dNJfMlf/+gAsFGyfG4GcU9luEktQSTp3Q9WNu01sHOUC
sl4oi7Q+9Bh4460a55wpm5xLr5EoXEWwuW6/pJdy98V5tRPzzeOcwx9LL5smiMOUus3J7y26zyNz
sXS2ysKBKB78BcrPZGdjkKklX2iw4kg/lzjjg+Qz9D6XFbjL7DPKFadXx1orW7GwWnPIba/Z6w9m
/2zt3a9jvA0zqK31/6gd2bRd3YTzQUenBK3/AJQZXjLaPWL84fD6lzTrvzJ0m9Mb6ZIylcWuUuhN
Br/RRqaZ0hldaxwqPHFhgiBEdWGGBbbo/cnM3J2T7NTzesY5OlFmApf+oumBEKFtBVF5sNIWLk9L
8eJ+drmdmBqh6legcN4mO8F8JTlyUgAEX8yWHCXCUYhsC1wjK3Uzp0AirYnNFxufRIvD4nFXHlC5
55Ci/vsdfXVLC4yu34+aqG1hTk6W1c7JgB5y8huZzAvHyeYIgMLkTOJZ0dTBAI4QTGaAtUWwonBq
OpzsGkCUf3pt8kzI9bhHkrQ1AWxjPWBjq08+EU8TTJHuwlsbQoW1bDyQ+OmQRcZGNkPFEJ1+E5zR
GUq+6Gk+VcOG++RE9mlufSJRY6NqT7Ml/J7iSfd0RI95TV43u1RhijtTybpzjV/R232hmA76RgSY
t1RjNCLGhDkkHVNAzusbgj5UHWNCXnaole3X/50UjggyJjqVtUhvPHqCZLlceA66pohn94f7fE0+
qxEVKqSje9LzJO2ygLr1gwWcOJ7KnkxqjD7P+vF+HF+Mgj6l+T5YxORWEuAoUp6ssT46Nkr8Eyyc
10Dpos3xnwjHN2Zpukdkhng8TWYZvnlinfR2kPVLS7Pjl80brkbDHuj1HFguhiW+VLxK3KQKHxFj
zK4qGKkk/R8xaxs7wrtr8fiZVHcjEoybHs8jwwhuWU7FFA/PyPIjQOW557ew9w+lOqKi/BS0Jr5W
SSDj1GLrFet8PjvAXxHA86CFx8/t+0LNJcZog8Jv+17WQcw6n8tNQtatqaAz1FFeBP2hWLpV43Ao
0p9/jz1WPRSpBBg9UIyAlJ8tCLLDBAUTV13ypJ13XYxewL4vuNK0oRdFdAzqoCVqoaLkvEGxBGGp
sWwx+Pp0nzueEDJKYobmkTSr6StWSjKLMHvCLTnxzo9RFHJg5FeDCmG6DLbd2jA79A9/UecuxF+O
yE/naL6FkXXVm6GbF4YBak9b5PVxhMCQtQ4AwMIfVJ4owgLWCjREQEn6/lFOl2hHpBmLHEnRLOwN
CEoJmFIKVKohT9qaxjF/8En/+N4619Wwkrd+BBfade9Tn55WGFFn1UlUZNeE9quuX5PPylEhoXvd
fuLBZkwnMkZ0GJ2iDL0vZQMOWCYeIO13SYvlOyv3GPCSsdMJmhElRq8EUm20oUJlc0vbA4EkH+Et
rFBXc3m4L9MdWyNajFpREjlRhQt8gNI6NzbKXDDMNcEqCozJoQTEuSvOq/vDe898LIClqt9C6+Ob
D8dteUAhBK0D2DjP1c8cS8168upc9WZ1D2qNuS2Ib4sLLLjhvLvpUtboABlFooGhpqCZ82YVb7D2
4EteqwnxsbBvhx06X1wfiscUo1W6xhOEQAO92/R0bBmvs8f7t8TzC1kvfohkyhRIOA+JjSTXlbyj
xVcnO6R69658uk+OIxOsPw8c2VSXPcrQNrbEXUrmB24GheMSskMpTdD2Uk0PDV125PBJRxFsdCvb
+5JjNHmEGCWRzY1K03IQ2mKD7TLgoOnwvs4ohjyUJVmnCev1HHim1fL+RfA06W0TxshxjiUjTysJ
n2/MdmV1dOH5+7Aqluaa56LTR/GnazFHJKUYdME1o7MDFR1SRYgYTv9sLDOzsMuBt3FxMkMnf5Ng
bsKbzaVMT0HCEdfSY0wkrnrhMcHcRjVg3jfx4LWg5Xm7bV5DSwZgw3NP0gU2saEbCvkizg1NO0rf
TDHaWtejtpR7kJReY6wR3jzaLyuTY1CnYw8FS6GAJgvgXHbORBz0i3jNG+r3JaQ3t/DH0C9TE8w/
YQ4QZojjP0wqgBE9xn0QWzmp6ajjaXiPMbgjr6A3OefGI8HIm1xeg+JqXOlVAU8AbWQPmJVYItuI
fBsMa8SrRkx7Y9jvIxuyAbBlFotMrXolGyg8aGMmJKjI4FI4EeqVvV4sPVh776sjZjQCJ93K4XrP
a2CbFM0ReUb4+7mXXpsLyD/4e7goXz7HkE8nYUYEGNmfXeb6VfQoMim5bLYX88EJrebXkhyED3QC
dosjhq/iX7wUzHQWc0SWkX8ctub3w7w7ddZAkl/BAn22VQ2vlsPfpLyM6Mx/Rnap0c2ERMfuvKcn
DbemW/1D8cyRyUlDPqLBBD20xbDWCvCytjwgFqH9BWVv9eWDQ4bexB+qdkSGispIqWM/a3lR6N7B
4hBgWcvh1sOIktWx5zFEH9E9SvRQR5RQrmpjLQFD4RWYZHVlEif69Be+uuSFVrdS0d9JSWxvlqTq
l2I+QPzWaAqdf0YS8K6VYFH6yJ5nF4LNLRTl++IIuw9rr4WYzV6rHBGZdvz+PViJbdpKg7qqehEH
a1lxTgga/FKSHo5H7rodjtRLbM9WDiyWyPCwbnCdX9eonCXQHa623HMkZdK7GDHEKI02jNtZBFSw
Uxg7fuqT6hqTEDC+16UiEFFcBZY8X3v1+ddseKxlp9WXnB9wX1T/xLWQ68uQhvRWt4KZv1TBLgb+
SK8hR+jZWs6LW6ernyOGGW0yoGBYigbOVQmWupASMTKbhfRePjWyKSgkKEi3WEkf3Xqw1ct5zovz
Jj2UEXlGyRit5s1bBYDKyVcQkeBx5fNM+XQkOSLB6Bgfe6K1KoSMYq4YME/RGqacYImNtvot20eL
O5TFY4lRNpGa+oIW0xu02t/YMUzT463V2SVxTY5ik3i0GHVz9bE0Rw9A68miex4yG7tfrGy3fW0G
Uz+SbLnZ5HbjzB/UEuAFkcVLPHDos51ZQTkHyHYF6Umt+m1nwwzdfw48BtmerCYp8taIqBE6n73V
MrChvx1picIdTXFYmbt2V3PHNS1uqoNK3h31yjZndQC7DjL6MKxt/rHsyKn59ImTu55iAlrbVU/3
OZ0OPL7FlG3N0qMQHUbdjV5GWvuCvRjRZu6kSJNxKN037BJbw8kDFXtbqY6jfllvYgXtJnffY0I7
bne/MyzAtjje7XTeaMQco2WybJ7lSoBnntlPyle9ymOy4s5y3Xf4pFv2eGR7YyOoGmWAw4cJ+Nm7
Ynar5Iq90PdPj2Mgbvp0RKS76kMe0tftHL7uf3m6xWF0SIziyJs2LnK6zqC0Gs3qAzM6aMqi9Oxr
QfInY4umqMbNeDh4XMFjdIhezLL0WuPYLhc4eWQBdYXeLyT2eEMznBfF1nMauey6iN5P9Ds8Dr/d
+8fHUUVs+UZO54Es9LiYrbdwNCfhqFqOcLG9VboWFYFCTwl9fxEK+y8AZbvPAEeybuHGSLLUfib6
eQYGvCWmP6rV/a9zojEAoP70TMVrc+21lr6O87Zd0W7sepMGThWbAJREq+n+aJr2y+6wyFWewpmM
2L8Fm+2wwhoiyVBrqnBWZ32PSClvrQ/eLOx0yD6iQsVvdH5KfsX4VwIGgbIsOq8U4GABUGWUT7Dv
xuR2ENLzumMfbpZrRA7QIUEbRPQ8Y6usiSkRnCOyxShMct1s3gEymkGc+ZjDmkEzNCU5n7PkmLvh
0+AdL7yYj6eo2TaraDavy4aqt9Kpth6SHeWCD0RxP+rDdu+fNyWJmefLdFtKj0VLz8W2uBJzzyfD
ebLssGPaVZLeSIjF2tV2buqPkXlF/Q7zXL2Fk1vLj9z+Vl48xGLXCpEsxIkCkpqLjLFNMM3gmr7z
wWvb4tkKtmfKUIVQrOiTalUrwxrd3fFD/UBBjdYJ/8eYiG2bUltZGIoa0hehoBU8XbGV72pdsUqs
B8ZbSfR6ZQvOfW1180HuvK4bgOrodUVBlPleDJpyA/CQQ0zea0A1AXqIYzU4SpctxmSNLCmzEEuV
jJoEHql4Sv0v8RW6SLCpRTcUdsqnCK7XVDKwNAVoIVbqzA7R9sXE3rfVMXAsLv7idNkCoJ7/Icdo
+UbL9AYb3mkhgU4U7qP1SV8q7wFWFRqWuwqJe3T3HNP4l8v6Jsp4d00uiEZCl5IMD2tn6czM4YBl
9l9cDU+D7z+F4psOo+GrPrnK1xk9yzXAOR+WnoWWcYpIVWJbG3D0uASnsznfBKnPMZLCGlCW+cUD
wRLtkHT+DQOaFECTesqwKzArGKe3OKI/7ch8E2WUvYCZpEbWIZJPa5B0tm2LXZuP3lGyBMDpm/ti
zdsc+het/02ScQELoagvrYALBMBMRfTHDYW6A8gXh7Npk/kvGTZavABRbyhp4PEUb7a9OTjIF2Xb
PqBrhrnjoBxhufE8ujujmsmqFM7ocjDHeU1Pyu8oIp7zO2tsDl+8R8eGin4k1KlCV1Rhbshfq46D
0XN3SVboNTj+2jVLGZ4Br71n2pn+PkvK/oi9WS56ip5BShLN8rB++hJwuOJpLjZM1DysntauVJVg
16pEzsoCld2nVl/MHaTTLY6V4ckGo0MyI/JbFN+giNcY9Que74vezdbfUR1sbHj1ZD+N1JuKss7S
Clu0sWT0jUJudZg4Ccwa4+WbZInenhjwW1a8wNzn/Z/APU9GmeS1kgdRBw7zTbJ7Sy3okGqzed7A
HLi8ttrJEF/TdGy51LHolHX2C6xZlfI8RH9oBfwybFJwAGmCDPB9liYdrBEV5s7irlWSVgJG5qw2
Y9UuMlvFErBwGebrpOaI42SjujqXNbrtCFvWWJR+IBEUl3lPp+Ut6KjrW2YCvgz639h9zq1HtCf7
TrP2nfnuwwfgqW5zrm/qvY3JM7YnVQsddS6Qxw7VDJ1Zl8/7ZzlZTRoTYMRD9IIeYOOoAK63zpvz
OV/WLm3oRWkzhTB+PM2c+wQnM+pjgoydEbUknbcJ6oHAKVordu4Gj+766T6RKQkZ02AMS9fViiEE
oHE+O1YHfKqw4ETNk+mLEQkWSj+qyzaU6cWst/kxfC7e0Z/hV+YHdynylF0eE6JB2kjjXhvxqgcU
rgFjCt7Ksx7RIBSTDfVJ3bnNOTgqTqy+GhOjnsmImN41nRx0IFbZGNe2edZjMlDRZFUF8L+I+jab
LRH9RgTstEDbHDRMZIs10QG8VoKX/SwnGL3g8DMlCGN6DD9XCW3cbQB6ckDC55hc9ilwUe8L2+QT
GhNhbKIvlm13lUCkdM5reGuN/Zq+BLb0UhkkWNYqkv4tePtyPcEMFwUXGOJmRdhbG/8AauRGt9b6
dTBXZwOURIT8yvatWBCEgeKCDLbripwWJe4dMuq3amcqChtgF8TsrQVs9/mJJu96cMnRfpMuvqZI
qC2Lc02WdCZklyVxNhQtvT8wdhb/UYLhjvTPPJ1xC///OMURLeah9RgwSLwKtJ7WGnFe80fNDR86
1OKsEnBt1tGz0QR4NOcOcAJh1Lh55OmDHf0ARlijCBN0rYgfYJ1fPeAgIsJw4Q1rPJ9n6pGPD5WR
17mfZHKSg84a2C/5s3+8/x4m39yIDUYas2jWeV2Jz8eIk4RlY9luycV4nsrljHlghLC5ZBnANESc
Fbq9XpckWFxNxdo8p5imNRsiLluOoziZ+hhTpKc6emSDn2WFl4EiTUecHWdmVw45HrkzUDzOGIPc
BUorYUMMhXjCvLcBKuZKOdy/oknrNWaGMcKK1ndijLw19WowsomF9AqRnjmKcdL1HFNhzHCbi4OP
BgJQydGdPEAcEjNdL+xfK9d3eKqCvo4/ni98NDRN6TrGhBhi8yzFnJUqg1hNl2jYIgqfLhQi5+So
YN0hwyYRDc8IFUFUQIb2M507S9spBN3lqM39V8f3zRGbSKy6WPX0QaMcOdvUQi28NB9NcoFL/dH9
f/TlT2vbEUFGAfkXKZJUX6LjXRghO7/JlmLF6Dz94rE22baujSgxKiiJhdCIIpwinhKyDZfHCqgG
A1pI1o8CKtfQr8FRWIPux9zmPWSOoLB5xUzPK90r5oDYt7zHYbE5rtwvdambvOuj9uKepDAqCgj0
RjRcQWfdrgwHIwHPw1409ypaFu/L5LQDMjpNRjUFgRRVhYHTfIqQp0eDndNhntEw/x9rX9bcKNKs
/YuIYF9ui02rZS22Zd8Q7XYbxA4CBPz685TOeafpGl7VFzPf3MxFRziVRdaTWbk86fv+E+7a935h
2o9Fck2FQalSb4q+SmAqTu1o98a+3lMceZm/ys6Kd5KzkDjRj0ErJZJDM2pwEZyO8hgoT8VZ0IDy
3AZv3uVmMEQd9SqPTWC8iKRDtxSe0vX159P3DbnLirslh/fZVCa46QSpjLMeZ1h9KG+Y+1IV0rjk
xfVLBPgNqDAWpurvkWgH1FTcDPGsm/59qGzvd9nH6kWqIf316mKlePjkbVtfyQh2To37d/Ft/8rr
PJ73OhORDL4EoATNRawPpq1jAM3DO1DzG2sgXrkfknPHVQZf0gyzotVVw9G6lN61bIjgqm+Lr8e3
YO5pNkExVf0zJEBLpFAEN9y7SvEvjS9gnnIpvlnN9rGY2XgN/dpYOIZNjprIXG8ExqY5yiY6j/3x
acEfDZ0/rN9/n7nLSSPKeqfj71euA/5ouiyj9QYHc6iP9ZgPcCeKMPf4AhKKLrAgCE3utpMcwlW4
HUVbb0m93aPy/6Sdek7b/n8Bqt/KMVfa6Oo0lhTI1EC+TUQXi5xRhP5pklVUka8vLqvArE3oCsxY
lHBuJnOYKhY5dwG1vBqR6We+y140zFU0SMU2L6UdgsaaP3JJdfibp9Et00RHP3Jvd4K0SWgqYyyh
sQLsFwWZAvi/BaItIsmWl32NBTkDSbzFPrVl8R/5gIlY5jpH9dhZFzkeEanijkmx/fZiL9r1QuEC
s0bv6yMNmfusNNjFI8cQ5egfBVG83MHyEe+AIYm3XyiwPrtv74Mn2QF5Wa1W6Dg906cNQhhUv76+
wOVmP73jLbUH0HB877x9TQ6BwYAQCf/ELPDLtspCA6I9YYEi6DKkJefu0L/z6ASYaKIVQbMm0m8M
1bbFVlZIuLRL+1t5Lta6yxE26wcnSjGIc1M7vZJTKIXI84ytR0gmPEk4wNTmpadnSRGxsu0v22Xu
SzBGnakPVBRYcEz/rGAnRZi4wWZBmX0WCxvktg3Rbxj0x6g/jQuxWArjHe0a73FufmoWaie/hkUo
Iwq1VMTS3LPzMa6V1rPsu/uPXtSQcCeW7qHmo4/KgFMjGI0kKxBHq7SjE3nLwzLambmNrNgldhYA
xcA25UUJVgqY8XFFN07tX3kR8Wwo8FtrNpcp3pRISi6wLXyCm/txxYawYKP4mK5HfZPu8fr6Z8+o
iUgaPE8ga7zG5pAO0DxIiFetxJgIiEF894JtHQvtveV2E3C+rMGAVRhEGLcRIHCt+gg+pAw1l5W4
vmADFfgqvnjZpPl0wURBBrHUGJtCx47KQ5t8fBx2iwXIPDnowwF+gwGfpLz0hWZACAqoGShEUabl
5p850GswwINUvRy3TUjXFK89y9NE24UjA+8rjxODB6UGgzqtAN8pXKHNK+JR7FTpSQgefjr0zjm2
e5r5wb1jd2NnN6NDd29AOwdudrwxMJcE1EHGVnoSQd19XX7vUcoJbN3lRqYcHDcYhNGC9ioKNY4z
wbIO57JXDnTuEuMndi6QfwfjBgMvsaqHuNhUVk3W562c2+JXiRI7VpgSzflnb8LfJs8ma8s8b4w8
oU764+onL+EWBIxH0DfdiLDhZXvmw6y/3IbJ4Mclj7LyVgCytsAs7zPHizdfg+P0clys/2GEPNGM
AQ/M5A6JAHYd2sQY7UY8qXGCvMExnv2bDGT0vSWbRUhh2En2vYG6CBokHeQLeNsnuJIY3Ghvsim3
NewfI1b3NCP4jzYoFqy5OE9P5sFNMxn0MJIwUWI1GlFQQu8MqKkoCTfiFl7PDA9vTQY85LxMhViB
ra/P121H8kVJwEckc+eZZ7suJgELG+AHapHnWYezG/yoIAjGLq7gGpYdbPKGlINT1kQn1w2ipa91
dHmyOvvxrb438z06UgZBBMMqgniAmSDZgxFR3VbW2KScOhcXNGrLoLIDkB17NzSGyhc3tM0FPGqI
WIK+d/hMSVxbYkCmleQs0Svc+mHleZVtDVgVD25lYYkKCbYqPlZ+PqX8+yayG4yTURoLRYQ9IUG5
xcKoJRiet4c3k2B3mbX84kijRsMetaliDYaumNjDfX/QTqKUqpW1bjRShIOKU2wVDAr6i8sut7/i
7ReeORxpc3dlKo0x4RFJvKKzIA1TNSR3LvbbgOiE+0Kdy0tOxTAR95gWHbpSsnvQIJAEfJCL4ZNX
Y5o1i6kUxkrzKL/kN+0e/6DB/wION5DTo5rFLZDPNmBPJTEGOFSxlHQB9KlRHmxGrHzDXLtNGx3x
fvjGm8XCulHet5p7IU2E3n/UxDJSLQ+GSKPf6ux0IvTbRJQnEQ+kL54R8kQxrk4zxxwUKxBFk7tn
x0L64kauZzWDtNev9PzvrJCdODAkZC9q+uECPzoqI9Ez1HVptSHm8XfMdkdND5FxeDVY0EPzCs0G
v8II2drDZLGJzRfodQyJZjkVuuhtcU3FG0sDLcbBPenL5ZeZjQenP4Txh0kkd1FDb56zdZqGQDrW
lOO/b+QMkID9euUEoLNNMKZqWnjdaTq66ZjbEWWCdhHKK4JqTFDDWv/DtMT5lvR3/x2/fothrkZo
Na1gdjnwC7NdGLgHXd4LLefwojGOHPY2qNIoNSa9gniHhPsQ64ouIDskOLjHCs0638m53T/k5NoZ
ERoCQgUKwe96lGmpX/TggUc2j/ocpAXWvBzv7BznVCRF7YnIUsMeKzOFSDQ2g8rmY6t42UrbtksR
lbgL/KrzWMfZrtipQOZWKF0nmLcb1THdVaBRXuwHnyOC973ov090ug3qmLZtCZ3O4yapiLWPES3R
vlHni7dFSJp3on8ZITuGk6p6IoodbP31DMhydHQEgN5oAeYFjlbUmh9Y+31yfaKVZoqhLl8q+n50
RHsX2UVF6oV6MlbfR+Od7oX9f9gMy9OO8aaCJuvgcYLQcfeKfQ40xRw75TrZJCfwqvBaH2c5o6bG
wQBH2BSXPJWoNZ697hgHDsI8rOxCTfjt6/ubS9w/H5L8/nYMgIjXEBVoFeIoH8nZQay5MOzbiQsg
szGJqchgRLcQb4mMQQ7XrNdr1UQqGexlt73mais7lr3U576/ZzWaSGIeJK2cqKEJpXCA2luMASoM
TwlL8BRwoGqu2KWhA1ZSsehFMrGq8s87JkdZ3gSNimus+qfy0zrc3usKbUPr8POx3c/VEf+QxAQI
fa0LQm5qkLQ+77zPU/N2sNxfPwle+iCxT+0b0biR8cxdw8ybJEqmpdPiCvPBAjEqqiK0xpOOXM2r
QAq7utkmyHTdynk5ltvS/79Zzi8eeM3Fe6iBgRxANhRVRCPhnwd7GYZMStRCBCB7wepE11uT98F5
+oEtIFxuv/tEEwMqf0hj4D8s8zod+la8p2gLrCTDDf9heVfyGZLYO4DHJr3vHHz/UT+ZHkb+Shv8
K4s1nlqPP/Pc00eXobgMFgrJ0O9mMIG3S6eVbX6LRFTP1lvZrVQUwhFVi5C4+LaWdBETRyIFE0b3
PyQyH7kRh0vfY3XHKX1GYdgwwLeKdDB6noa3PeLqV36iZSbW/UMiczuHTojDMYhFWorcKk5wosxn
SLdwlxvPRRJ/SKK4PjnNPM1GkPwmsKIO+dndODry19vCbhfW6Qt+UKYEgza6RXleSp1xGLosyRaq
w6B4ggn/KbguZAXPvBQGpZHe62DE4wZ0Oi5W3RsEHjK2aXUUWRlMClS++W6iK+AzfbN8O+7t23qB
ZTegxLaj1/JgZ7uj0/HShnMt73/8QuYjdFF2q7ESC7+wXaEwgVUVW9jbWPuNC65AHI1NbHOTqUSj
uzbNTzAydry+9zn4/ONHMN+nStQki0QcE+isNYLhXdQkPJPE3HCLnvffjHzyPRgHHsehVdRWDm3x
6u6O8nt2cl++q0/e836u0vWHRozrvo0jQrsIGrUrx1lYDYjHUa0N9tu1RhQSYbCx9JKthakCRLQ+
VjhvsacEBiG8GsnC5laN5x49f/wexrfLCTyx3tHP7Dif6vv4qTvgYQHbZUM6jDzSnNE6sDgJnLk3
31Qq2/QiXAP5mkpU6no7PF32cgVawMh5Vpd+uOmRJsBmrsgdCBZHoH3vuv4KnWHdfvKgbRZofn91
tvslNsKot0z8jAFFRGRB/HoReD22rFpYvcaBURqwP7AwlnHvFhappaeVCP+M6x7ETndYIDHBHXSb
x7SJUszLQW4jtRbauyAPafFUIVKItHhvCxjnwECHDeXCnLtr7H5YjxRkIC0BGZNYdCUULMjgJqvC
Hhch+dx5UUk0tN48pSkpHASppX9c9b79BM4mu72ADosiLH3Uo2Rv2snbPyle/WFtDJSV12K0Ih13
Dnh6RvUKM17Yrcf3WxwQuYP+xJsYcRKCZQInH+wHqSRZEBIz+M6cMPai4sctIOHoCDHBOg1rNagf
HAObiWn/0JKBsKK01E4McP5IRom2cPHUL/WCLtGx8Hj3huO9VAbEMHCY5pJBP7VDF4e6Iab1N/Q5
1y4inweZ9Hf/za4URRctU5I1g218Elqhvd4MnGo6eBZJb0968ENcG4b7T85vIoc5P6OXApwe5Lx6
ThATZElE9A5Tu+QImkWCiSDm9G5Kf7Oia01Pjzr4ZNV67xG8wWMxc921CA9/nxuD7MgYNloQQExr
N443PCnrAOSOG/JzCc+Sk0WzvWcu0i03WTJrib8ls6O2sWqGXddCco+1aG+/Ai/8isnY2ykAiLuG
bfbSTYQxD4FWBxeGZFG4k92rfYHfCgAzWJ505FbzZ96n0xO9RyuT+52WXYT1KtBLIdu1hEZ2zX2v
fV4Cg3d6DH5rRqBpagkpwg7R1TumodHvgvYL+7F9zKW0/tCGxWurBgMstXfdsB35V+CAT1stMaXc
LgVn8UVbXS67/Z4jddblTj4Xg8WmnFfp7ULPsLPTnblpPfncPDnly7fgfEU+d331XAniDzWZEDIz
M6kuDQgEKYHkXLdtS47f7Sewirt2XJrFxYlyDIRcr7loZhqVhaVUHxXxliFJwfV25OYH5wgY/1CL
ARFxjDGEkEFU6TQe3XJ6qWwMFltEtxNXOGSX9WjX++/xZXHM/W+Dtg5xvACV8ACX7/Y1uQ3YMhRZ
FrUf+g4tbP3nK68Dbe6RP1Xy/u8TESZYOLKqgYjWvm8AxmtbGDHa/r0Af6b9xaO6mQ+dkHcy8bIW
JclkrkSWaML1hlmVk76qS3LbFr+SbfbyM1qsmsQ5tju8ede0oMk5ybmWWF2eyGUuRW+0sVQ2kBtt
1uf6hISUskIiwz6iiZBzAWdSNn+IYq6DGPb15SpAVELSk/SEcv/xi3PFZxF5og1zC5IgrEvThIjS
2e66N8PFqNxxkfq8fOH8E3UiiLkDZiWmWqsOiAzqBRKTGUm+URXC3B7tIZTd2iTSoXZbJzm5bokZ
dE/Y3/DMJy+8nua5q6BIuoj1aSggITWDqzKx04sRiYGmjzQZVSa2UhGHFwTN5n0UWcZrTML/VJZK
/5ok4VVsTHrbvEPQuQGaemvf/t7f0ISCEWDON5wLuqbimKNVtCIehgLiEuJ8fIxk54N9OiVPLwtu
x9DsE3QqiwlUhEGAE79S1fAG3p53Jw90136wUMFwguQ5N/6a/Vq/j5J9fKZI/Jpa+r9Hqdt9hmAI
L+1T6PcuKFa/9hEvl3J/27FQOdGQfWemSjDibWDgfl+I8pmMK0FyL9jVvjLXK9fHeN8vsgnI04pQ
liFdX+0dpPK+9ANo0X6EYCdxOF93DgSmv4eGIBN7lc1aqCR64mLm1te17x8i8Pf+fLcHtEJ+243s
/aMhXn0qkwlrhEGJtfSKM1ifzxGSxOTtaSUvgidO+MRTjYFwUxGyukohBre/lbDa6tLvG/lHKNhi
7VvG5vFJ8myXZew3FD0M0WGHm38KCV2E5lqxvfR9ghZwPPVyO/4FDK+4PD1zkYYioyFFkmgyWGdO
s0MtEntDAjxWBDArkzNI5zDtWPSkr2yUZngGMxeTTsUxp5p18E7XK8QhiOo2fWzHC3sfYIxt+fg8
56/mb7UYRxgYRdFdqWEahyMaFDEx+vjvz3raqSKM+5OD9ALCLQGKOL1sR0fJ188r9RN77xfhjjvc
NRtjT8UxrjBsZD02KdRgKW7qOKW6GLzQdgfvvVqumo8Fd3x8jmkR1+z3CTLAncU3EyMSUBCF6tzB
+h/sIKKUkf4z3R1g0+r4jZhuS3SXd7Zzz6OpaAbHBzkJZTONpNPr4MMdY3ljciM6z/Q5JsK2qdeF
eVWKEkfaHG8OyCnQYMCBkNmX80QRgyo6gcfqeiuHEWteEMBQqkoQnNt0mPJgbkAegd18P45Y1fzF
/XZzNf/pt2O705XuMvSFGeIAndYV8OWQtfN5Yftc8fgPKQx05KOs1V0OC3l1PtKYYE9z+CySF5Gg
dyJ06HYsXnhL/+Lf3d9fNsmWCXuzL5Xawnm2NZFIsBwz2quBCgJqrt+cjzdbMlCwNwN1FRWdNSxV
TzzWetVrmXRqB9sRXyRar3oqnm3T49H3zXWb6lNRDJh0TSN3upVK1KU5Yri8YGjSbXerQXK5rWaz
CDxRi0ESU04b7M/IYRtnJ3HrhWI74C3jPA5mo76JEAY89Ft/k68thDhmRcSf+uKYvXEAmHqKv9nC
RAQDEp1ajmlS4/PcYAuL0D1dSWWbS+NDsleNzqV+mbf23/JYuKhKUa5vJr4R6mnKWlqUz2Vml1Xp
CpYTZet+dLsbqT0rcUCsL5eY3FRit2ifH6t9D88fqM1CSp5jZ4aCpOlpfXUx6l52QBU6Md2G5DXw
MeNA8s/DAcVkJ/Y00Evpp8sZM2TLlVst9YK0S0T53J6cWcCenA0TBupZXrbaEEun0iTJbTGONlJN
A/nWM45b590Ug8Ecq9JwVQR8hVx2IgtjpYtov1i9rKqScLn3qAU9OmomVtHS1sguA46a5kW222UM
srOO+JvN+2rFZWmc6+GbYgA7GHMRxgypXEjb9heCXZexrZ6DNx6F3GxmQtEMBbkJcFvo7LpzvQ0b
pY0LXBs7fFKcyg+WyiFf9AeVLt2t8ahFvQz1E+UrIfrLY+Od94cT4cydvcSdHqh5JSGKAb3xdqfb
O0S7hwa5rdrtbVqdXzjq4R+5jd9iWZKNMpWqBtuwpJNWLvLFk92HtrpGWwVdLvKPCsCTA75XLCc+
vw+kRgkkHDAaWbadVxCs37I6B/n/NZf8bNZCdRVJJvDjoWmHOU9NAflEMNTUb3iyq9t48B5+EqwT
Wx2/QZT6+OvNO8Tf0thjvMhB2WbDVUJyiRblwlX/SUdUk9JBHwFH1qwDmchiIicrs8pRU6DZdhuH
jn5zVRlNtJX30nwcE6yF8Xkeaz4vMpHIYFhcB7k21tBOIZ2Xy/ZmBXpbt3dlC8Ub52s8PtaQ8+kU
BsjiugyKUblJJ+/m5wvVO4qc7drcz8XA1yVLRiG9QUItOMNzA37ZBBt0lmve1OA8Jk9Ojnlr5VGs
Km2Ok3OQpru4KBJjDBLd8nxy9NmQfSKJiZOaK7gLtGsvIZl0duhL9SSRU/VS2Etz4/+w7WS3OKbu
EdEnr89mHjcnotmwqdVuiXxroOT6Y/vhnYaKYJMisdNFRETaq79f8GCLdweYIGpMsjJQG2iLc9Uk
W6zI5SVf0+n/49CQY7xqP4vPx1Y5W3gAK8R/EIXdLh9JRqSUFmSKPl7oaE+7uZetVduCb1/LVWrz
k2iz8ehviWwSrVVuuRFpMNNXkPdENvrlR79aXj9N3rPyfqX+5s8nkhhMiev/nKdWgJUCFQ6PovNr
946upG3uWQft8OtwwlbJ9qVfCBEahIqlfkP1ive+pWb66IcwUCMXjVr3ErUlsDrUu9TLQel3vn9U
SnGKXg7OV+XcG5a/xAjrukhj3NAGnfveR7O0yBVp+/UNkYa30j9RpeNInH2pTc6aAZ+0bi+W0rf0
pko7LLge7i1o6mmsua9shXecDP7I18gSzRGyKrf26FKIc74ZbBPczAXBEJ3kg8TtvXfdN18FpRBm
a7AQF6Ufy3HWvIPmGTMDUJqs6noU4vrkG2pjn1db39W4sNwXI9XpkQkxcCShBT4LLOgMInvVB20i
WNfitxI+Mnftf2uvDBA1gSTligFhcWpv195npdll6ZtPDrpSY/vyTxi29QkIqUxYU1DuRl2Eua4R
HeJddyGWDQ+5CJBtemyn93D3wTmyGzLL66BqxYV6lFenWEW7a4ypr+VylzuVLWik8W0EievUjrZg
3Ey3X9yu2PuGjUe/gEGlMAtiXW8HuGlvu8bWl+3uan9eSLJaUlJ4N12sSiJ77y9H7tQZJwTRGBgK
s97MuxAwtHXQj3t94zmwOZqV6Xe8//skFA46CatbpQ7fsfO26FVTvNIrXm6Wa7nonMKr7Xj7zG27
81doAfV/dvbz4TnzW3SkvkTg8AFDhz/64u6pc7HxPLUXr/3N7zkP6tnMKtaw6vQ1hEZ+tivocm0M
oRpEilTCAgPM6bJ3romjXTwhJbel9bqqsW59vefll2Zr0lPBzBXuu8hqpPAuWNxrJL8QDHyct+IA
8oVV+y5WW4zW81KSs1HhVCpzl6swtaQKZEMnZAbPu212SEJbytBNp3Ku1mxYOJXE3OLs0uhgSqKS
LPS5q3be2B3OcqW40tZ4f3yPZ/tAJ8LYTiHwardqkUDYGiNIYeUlH9FOP2WR0y7twoDPqdwFVoJl
zpP7pNir3F3gYusG4fk9WqBlb/P0dzC3WYzw8C5qqnQdOcIhHYhdriiL0WN9Z1/SUznM3ZXCvOoz
a4S+GCPb7Sr7gK1XvmG7ZAXfRuezY5tXOp7Di6lM5snSNkUXVSN061v704tRDEDD9orLkc4z0Xsj
zgQ2KjX5PxNdN0fFfwfl4N60eZ6aBiCPPhQTNGTxGOr4WDhAa7fdJpjFRsduZNG21i9+zZJ+jkfS
mLgg7opKjwJIC2qC6frVqvN/lKs9x/rmwrzpB2IQxbp0Td6EknSSk6VwQD16jOxA4E18zw0I6VMx
DIRorSV3uUlt7xWtSTu0Ji0P5PnNBbUSGIXWfEJq3rdikGTspfgap/RbrRvH0UD88IL+6l3lRRr6
b7lZlbnYdaIf24TR39IUE+AQBxYly8vXGJHAvhk0Rzy+w7MlRF3H1JOuqbKksbGHNGqRpIDB8FSM
C4OmcWN7/LxFzssKJfwYsQc3gzMXKU8lMujUSIUQFZKCqHFdo4lYQMMCHpPIhO33AqegPWuLE+VY
gCqjsW1v1EhwimpuazjE18cHOItHExEMHtV6J2DbgCydhJZUW+0NjDutfcHC23/kySaCqH1OACkf
xTS+dNDlZjvpc2HXNaFztGsuK9tcVD/9PgwoNWFkdMEF32fdBQRR9uoJ252T3f5I2YO4laBZO5+o
xYCSoAhN3AsqfJXxs3yXsBAik5xEdJA84fIm8iyPgaYo6hrVuJvD2vvYjaSCOaCCDHoD7uuBpxYD
T5VYWCA4wCGWDliKRqfwjRdhBZjgFQjpbfkbqE/Oj4ElEQTRhdloNGO47U7SYSU7L9TzPrby2czT
xCh0piesKC+1eckhBgll1T9vPz52S4xhYNXpxkVF8sVeR/5jkTxkYhkgu0TIOzGBZYABclvjKSu7
Ue3FT+syJngM/cuD1BmsuJl1q1gixL2eBaIu0V2Ajo3HKnHgiG1ziYyqb6QYIqKY3H6J6JqwO5ln
EfOeERVjg85UG5rFIFI4YJFMAsZfvKgCH75x6S1/PV9sH44R5Es2FpLy82ezEedEJgNO2OCoNlGo
4xZj/Ouj2wxPAij+ebHfPej6u7H/Vo2Bpr7p5ai6UjEY3QSt30hKD8u1kasKbF5zDQWDR7IYYMrq
W2dmeD2cQMYvHQKy4j765s3htzYMHF3kWpOiyqDQh7fJeVu52z4Cqa+yVc/ZrvS/F/woZh7cf8tk
cAk7jmrw10MrpBvPtUyaiBhu+iMsyRH5ao5vnMfb38IYbBrlRo+aFApSYdvL8vFtmk0T638ZnS4y
mNS3tzhOFOhieJ9opT4clvmCZsPR91dgv5vNETcbPk/EMXFLaaq3YNQgTkA0cb655TFd16/gcnE4
guYg3UBxlJIjq2jeZOxCvEV5OqAbA2O8TvD+nDlI7GNukSNlzkNNpTCW0GOKIMlaSEEpwUJSXyWu
4mIfHkeb2Z7CqRzGCOK0uilDBTn3PTIgGzkt0Q+Led8fP7BIndcMOtucOhHHOqpEHkHDn0EcuHcc
L0Q8cfJ2BmnRw7Id9mhWMMiOjjKQw/V9eC418uwOmxpLUzESvMi3++oNfEePj3o2yTL9TYzlZFgJ
XUVX+kF7Z3vChD3BOlg0DQGRQUb6ZW04906dw66pQMaXab2RKKixy4g+ZD8ZiPqB6CD7RoXh5m53
5LI9FHbqnZaHA+j0ezt+RY5Ps8HQnlloZHUl183Jk43aGY+lbw4Rpj+M8U2l1gtyXeCHvdZoA7H4
fINz+DYVwDiiIW+Lti/pUXvbq52KRPH/l9lQeud5o9n0x1QW4406q8+vIr2naFrF4CAyILmzPIHw
Vnz/Gb/ppFiWGLd/rQJeCxrvFOm/T54CanPrtY7auIKd89ZT6j6219ls5FQxBoDkLI2uw/0rrc8f
EZY/Hwx3A2uNsWmem5aY84KGYVmyhW10YA9gTtFoJHHoEbKc6nYFPifZa+hHM5ONaXCC2NmIciqK
ObdObJshx0jMaQ2OwY+P3AGrjWv5mYPJZQ688rRijhDUw1Gv5RAl+q/bT/WUeBxcnW3VmSrD4Peo
NRg7TyGhPHYuJgsooQTHDuZdxO9Pw0C3RQn6jRAiHIobWNi6RIMOvwd29nExUYXtauvHUlViq6P2
7HnD9hTtfpGftMMJM6vfw2IR+7zP818g+S/V2A62ERxAvTi28ErnrQfORWCh/4wQmQ7u8TIes/Wd
qX4MHAey2em9BP1AjHEq9iEJV2mE5nqCWqCPdYv2sazIN4jPhWfazfzFscXZXOZUPoO6dMonHmXI
H3x0LAAU0ayKVwDP91JzYCPmqRgGew2tMYKxgblg7uVKwm1D6yUcm/wvoPv7wzFwkZpgm4gr6II0
CLZmk6QFqWRMMs8p/cZefWOMbv99wXYAzl2Yi/6myjHYUSJWr9sCcmEuwHjzvVuIn9dPnhjeGTK4
MfT/gd61Y+7PFtm2P5qF2qArLcZXA/OwT7tnOLrNvd6mujFQkkl9lMoX6IalB1ss+ytI9IOnGO/8
GCzR9SApS+osC5I+q6iA3AfXeNYxH/j8ZR0sXbNW10lrKjBB2LnmLT+TFaYGxg3CPcvG9Y4OTyu7
XatreY0ZCc4pcjRk6Zv1XBOA+ICUtSetw5VlV97FW4NqkSNn3vv/1pFBE5SK5VYacZJrVDL7htwE
2kThIJcFCs3PrEE1nL+PcXYSY2IjLJHzaPWiaLXQjrKmoffoTlSI3WcYx/j57G/e3ci9D2NcuQ8V
zpVgx1jFUhtQmqbn2o+Ot0RrIVg3jsIz7e8HYzW3Gs/7jgzCJLdxMAoF54vWDOyPVRbYw3610eX/
Tnc1hB46u7CD+vFH5fkjluo5lY0S2Q0oidlg0EDC155++aDM2bgYyecd6aw0UxJNTVElvGh1lQkg
rTgTgoSquB09pIjQbUAq503zV9AQbbeEo93ckU7l/e1IG1NN6QMITHgrJA+v5ITWcGdQiGY/id7K
xqCihUYYXg5nLgrD9LMhawoNLjXpTz3ltIy6ATudYbRe+2GgQb3kXfs565yKYG6jFlcXSblKsE7H
2X3evCMHnGeDo6kA1nmPVihrKQQg50UfGWjLwPsZ808uZk6wz4gjbw5Bp+IY0xCKrmqEC47MrEkX
otf8F0fAbI/rVAJjDK0W9Rj/gARUjVG5+yQZjYBAIvjY6LhyGI8NOrIuaDvIwcv+DObMyD75xh6h
D/gLOKLoT2Yjn6lKjNeOLkOKNNddJQfAmHqSD9Y8XCVeRm32aTaVxLjqtq4i7JUdKTihW1C6gqJd
bSjyR2QFZl+Hz3Y/FxxMJTKO2zS6okZSBZ+rIuoJAR3fo3GuKZuzKZoySrQbRLS0QQ+xI6JxZKzf
0COx/359/K049s1WFfKyUmLj0uMABze6eKbEXwg9j3Z/oQ5bSSiE7FpkAb6R1rhi/ZrEvtGTSLDr
i11JYJM0Ukd2yv70WDEOELHFhaIerPxGDxFsHTFoqVYLm7fNYTaXN7EF1m+kOaaRca9oxuN81m0V
NJWAoo17OT1hKzPX2mdLGVN5DFSobZKYHQUj5yydxe+C1MsdOlUzX73ZI8aLFqtCIi9VRPbHL+5V
431GBj+066iOt4EKd27Y3UQZG3m4MRfKTfVjcaOvhlQWYSkYnbgerjZdq5Y9Py2wShZdzhzL5wGi
zmBHNwSDnEbUQs7bHtSM3sl0Dj7p/ZcvTjgzm5yYKsaAxrXMsbVWwS0Du7uyuP7U3r8eW/tsPDqR
wOYMxg4rE7BbGsps4XeVxYVgOPh4oJMnaFtA555/vGHZ6ppX2eVAPZs4yLV+HKUYh3jx99xmSB68
szOzktIlldjir7862s91tES+GtXI7qRqdpqC7g5pHm5V7b9Eg3/hFTvOFqWBqQnh3acgL4aVJiCC
/Qzdd3C2/HDt65LnmTkQzA7QKqAe742YRjT18+X5yOOT5qEUO8SWSEadolGH2nmB+CJxs8WVbMkl
JEpI1A588W2CIIB3m7nnyABGmSS9AkoIapLYcj0uIocu7v6BZcOLPTp3/uV1Zhc+iV2f6WOJG4D4
ZutJzqnCvmENm8KXgKovHlRxfDS74ynQbloVy/f7pnnbj+gr3CfPyalYAqv+P1wEBkBKXQ6zqqfi
HASJ5+2r6J8tL5bssCDBAQWxC7ZOPoYU3uVjkwdGHYygiL2jMTIv3u7gqyffXa3uA3pcpjeOe2HT
BZV5UYbcgIY3NNWct9sAZebCXVixu+ftv+CEBibzRqmyphlV5f7tgudig/QAr64zW5mfwDGbHujM
Ai0H9BkEtng8lsGo/o7a1hHlAp5vmc2mTkUxL5Qkq8pBzXHN0NMFYjK8zZG+DbEE9dncELJ5x54U
bOvBrh66GIhHJcQDF3b5E7qJo1CWoCgIIbzUqRe+b7vokMILhnZWcB4xd+bkBy8LNi/QaXGnJQPE
tTYS1UiNY0N0TzBi+eyTt03+A3HXcXg7pvuSMvNzJ85mSRymh81EKGlm6L1hQH5CcnTgqE5wId94
BHD05AUMJhObgHXmIggKxU7U1jM3Qq89Lz3NtVEGUwZdMLBlidoonhjjQvFf0DnicJ04LzRh9zlJ
SHVepApyau+M5hG8O08pKtGBc1g2RHUIiqu2ay8SweYlI3jmYjEJjw6co2OiQPSZ9uF4n0ssQYNX
6Bd0s6zf7wPP10mPnSkb+wmDD+S6FjZf6Y3wMj4M4hiSBCIzC/ReoqrK2I7MfM4sSHsxDqN0oxZP
8mhjv4/wIxbcIrOHk2qQx8DNhGR/E8Z+V7EeS1MK000ZiwelsojZVFv5duUEtRyd2FdqVpuFqRbQ
KdBIMZJRJAO296R2GJO6sDGi96+0Yh+qVScEmShCK71NSXrdltJeNzhRNPP+uJ8cJrZNE0Nyuiqy
Tr3FPMotGrN0I8YL8cf1w2rRMDH8eqwITwjzeZorVu+mCoRkSoeltwcpS2xdTezB+gcfSFcNyQJx
nQFWUSZTVkGdskuLdHPLrkRPlr1JtO7XTdJWhqB5ZSbbaZZxZM4pp2uGhp0N6A5EjvHPDKNU60Y/
dmW6MWK0HAXL0gy9Sxc7V52zMH3OyKeCGCBW9Jt8k7NrusFyKTsRV8XlS9QVjjazQnTQ8aEPDCuc
2EDB0kbR0KgQOYpwWL8a2bfC1WNzmJEhgVpQxuoaQ0GTEwNRV8VsY/EqZhtDjb28Wg0WKgqjxrk9
M99FkiVVggQRlGJ3oJy0SNS3Szpolppt8puw1/vif0j7si45caXbX8RaDEISr5BzUbbL5arT9gvL
7rYBAWIWw6//Nu57ujNV3GTZ56Gfqp1BhEIRoRh27HjLA+Z+FuPxPjvkNvW3XCEQYhjb8hghRO+2
jBTvJdYXFmHXjws7Nas2KCwnexUC/E3BxjAl8QjHjgXt/vCoa8RQWUVotU/ZUAU8boI8fay9+NC6
G7Dba4dj/5fWIrpbdR4nmilh4nBk7u0Hse8I2VXDr6syFn5AWKYHWpazfMTV2cQA1VJR5RRhS1kX
SqfMD0ajzJC0Kj7cP51VfuCFsJAM2X+iA9oJaUrDVrkMU/PYdcWu984pGud/nYiL2GTxdI7r6UJL
ucudTgoZxulTVwMIaFm3ZjnBb1AhjEBy1GZcx2ogcUETODYZ7oz29M3Kzr/x8xgB8QixTKDoaCev
vKHpq7KUYZPsLfeRySMpf+Pmwyz/Q0K7+R0TZMoEOBjmPZn/kPmF9z9+gwtqWWhVd7nlmJqVzAAV
Z1YOSKTVHBgmLAuhgeluKPCacXEpcBABSG55VA9WhbQQ4ChQaS26G1LHN+wn1/3MRPo7Z+5hfxSy
FTbFfqDbmwIw8Iq1sSXDqdx7ZDkUJb/el9iadXH/JfEzqXF1GZlqa5Jntgy9+KNLXlrHPc4p9U1M
gBpGtb9PbE1wi9Q8jrjQ8nSrnDPeIDnjyXBM5VkQEeA+WqXcJbPauPhrZvmakmZjesuo5rinMrT8
z8PGfd/iYvn7lchSWswkqZgMXazJJY9tsm+Lx7HZkNXKwWDHFlQYa5EwaP4TcOCKirAk95LKyMM5
/4JlTWdLnmYzPRW56wtr4/m1wtENLe3amBPlRmKA1nAhU7rrzKANc2tLm9eowLe4mDQD6q/nanJr
7NYoDSWL0MSOTL82Yqw2rf/E7JS9Y2YRbchPT8ctfnNxZf+Q05iaJ5FkjJYg96VNWr9Fgr1oDiSO
/K45kvqTO/7lNr4z+YU48DgkR2rs2iH0nDiAGdmZ08nYksCidZorv/kk/VkUl6IQHiSQqIdehvPw
PqGn+1dsRfFBgiGGQ+c7WjLsW+Wc88bxZl4VoT0BQTr+aDUv9wms8/AvAS3KLnPlDslCgLHWF85Z
Nh8G7/C/0ViYvNL9mjXO1BpNEfb8WcUvA498XLH7NPR0wP/Tj38ZWRi9ImL1RGExF8IQ26V9YFtp
98xbj++oC2iusay7904Vl4eMWskeKH/IfhimdUhJl5270ctRZLPdoJcq+3j/w7ZOULsmcRFzli0C
5vxZTn8Z6tv/9vvavUjNbiIANS9Cms97z20f+iTbmLtc1RG+bD7kwMl09Zad2Wgz2puIiMbuqJ4N
6/L0Gyxwai1gCRiScLWjU2PGYiPD71sJmhmTy9hu3dTVQ7iioB2CclLJoikFgkrfBEWKsYGth8Oq
jBDNm38/g/Qo2IF7iinw9kJDfE3Hiym/tHLDFiwf+cbcXJHQmEABjsqpAYkeI3NFFfT2wXyeeLvh
D9dk5ZgONkVgnY1n6XBNxGyVqHs8UNL+q9l9aZ1xg8CaqK4I6OhMU9QPlpniMeeR6mgM/WNBTSCy
ZT/ua9UWGS0+bWkWi4GCDFHM79ijhZo9292nsSErfW/WNBDHGGcbrMS9b/FPNv/rPoG1M3csANfg
lcCRktBut1S9a6pFVmg+P1me/Z0a7yoWz9givtVdtcqLjRc88hIUN117MliSsATlZLzjqtdRYd7B
3ZoOXvyhrsBAQ/mHgnYiRuV6I0vATDTXPyTLMixSPZd1+4mRP8bscWbJFsUtnuxbp9AUau6ZvfCU
Z76Zv+T9lttZvvktT47n2i7xOFaN3lLoCwHok4EVoYpztWus5LtnN7s5ax3fwbYT5GJNvhOz+0dp
Tmcz4of7+rGc/1vygKjD+laH4U18S15O1TyNhBcIKyukL5PkUityYfJ1HsixMUe58YRZF+i/9DRT
Hc8V3k8UXla5L6L6rtSGK1jVd2xN/S8/mjhbu59LauD3D/YP8sfnjV9fNQkQOLIVGKXlPwetrmIE
t++Ig4xVEY7GweXYP2Y+5OWWzq0eyZKdMJfdr1CM2yNxYjy4ShbLsJjEtzpHajke97Q95Si3bGV8
dQThn1GP4wJ3FTPjyM3raJ1W1sdDlyIjMuQqOUZkin01xfNp5pMKLNeIAjNz6TNGytFF4ZTiINr6
qRLis+IG1jtWMwlUHMc7yxPeKYu6nAd1laaB149bb7hV4VPEstwGQhPGIW/lUtCq6esuwztLuX77
XZg9JPPraQ8bvaEYgcDWerhKLSIf85KwppCIJOIosGYvKEFrFK/3L92qkl5R0d7xWFnvFDYBlSre
dRhyIu/m5oX/eZ/Iurj+ZgXDsHoaSlieNWELpQxZd+m8Qzo8d2KDxD0+FhKaPTapGLJ4kVYm92N1
keSxqoLNlMQWI/p9QB7UiBNQqftvU/Wimnd9c/zfZKU9YlxhOAz76MGI/YRajmdd5nn/GyS4B+1C
WQDzbZqsiCxLwZNGhhGP3jmTm/rMMBMf+a/dfUKrh+LhsYclRCZBzH17TeLIqWdD4jk5kOZgAbdZ
JpaPeQvsz9gI6xc11X3H8nTnjGNQD/n7W0qm6GzT6mA7WCcDIz7wYcejv4zpz4GLU1J8nVi0wdua
97imqF3PnE/DXLWFDLmJhabea1SXG7HlFk/a1eSqwmJgAxSMYTw16gMg1v2OXmpu+22D3tp9Jj7f
P681c//T2rjMs/CE0aSYx8KUmYd7Opp4v/gTRnH5Tn4h0af7dNb0Akl2ZNgB6W29UUBnKGdW1VDA
mZ8q8T5/6OdDlm0QWTsgF0oHcEuCEU7dnUxFIYp+JrBs7Lsj0DIufuMaIQHGuQ0nTz0dKrztLSpY
Bec4JrL4zPK6AWJakYRC9fOGKuhNCD99I8UKeIaSEXE8pukCc7Dc3phhFVxsWPXLJyzAO8Qi3Zt2
WJnW05x3fuN+L/jWY3PN4IE5TL8i947NW8vfr6KMWpSsapMB96qe9pVIAi/9LuZfz747KMij8oaV
b5zq0TpLxAD0jDELmZvT56aKx4MzOuOl6lS0FeOuxO0IcKlJlrw1QYnnliGAxfRDzKcsLNPoUCfp
eyfBWnC72831cWSXqBwRapiD3zkv9kgD5qknqnpfPnKv9rvMKnzbQ7teGfXvf/lO3HzYos5XkqaD
6szMU1loWd7nxFN+islLmoqTYBu2UkceXJTphpR2qJg0BqJw32dh1k8Hafp1cknnl557vuO8t5xT
VIV0zHc03Y+ZgPtJd7/DqkfwNPNwgX5Cfl6xWrrKzCNkSuCrW3+Kf9iZiRfa2d5qLltRXvD5Lx3N
RKNeOHktdbOwGKbofTcUxdlNp0+tAurtfY5WKVEba1BM3FBmapS4OxvuUM1Z6MRy57pfkqTxy5Ee
7lPRYUX+PrgrMpoVUDWN8sq2s5DOgcO8NEC2wZ9ldJgt9S1TBDag3mdd86hi8s4shwPzuiOxR6xI
Nuc9j/vAHNj5/ketso6rCzPuwWXoYLQNpXPNBlwooOv59jmKMl9slH5X3BJMHjD1AEPqOohbbq/G
nBsl+sws3FmTp6dGNrvcHV9oUz8VZv+KrTfmhoKuEuTOEhwtlTpPu4tjNNQJXm5ZGBv/SUp3Z85+
+RlwVrts/HFfeqvm6IqSdhUdF7ExrUFpmj7ZwG8RwIPGOjPKkezHGsXh031ya5llB4k9/IekCIPV
vRWlyDyR1MLIwkGYMyDTC7F3K2Dq5Y4ZB92YR9hrlnU7K4lGzC/n6gwE3PpEKomu4ST7FlXduEuw
dfJ37o/nQBDcIa6nZ2X5YI/KNfFZrbygzuzXc+Pb/fN95lc19YqILuup7xNrjkDERzRIwsEK7hNY
CWsIAl2GwhhigjeAhZLnqhIWy0IxNd6OTE/9kkmLq6cENcv9fVrLQWkBL2gRWHI0eCDA1kI1id3F
5ljBtrnS+dI03Snp2w/3SehTGYu5AQ2GYBBRFJym9k4QpVImkxBYN9dnyQs/Unh0U99rs0Da6PWp
X8vsdS4A5U3zz/YggngcdwwFiMEqAzmhbNVtfdPKId58k32rwLXtolDHgcHhZc4fczqfcjRNkALz
S44/jM+FDaRgS+1U965pWiiz+VXY5RcCW5mRdCOYWDETN9+i2aUuQte5GaMPDu2E5ExVznwzm6oL
66vIz2ejOIzFPBzvn8rqwdsE6GlICgAgWDsUmSbV0A04lNoVbVAlLV4fljn/ulUnaBv5h4omZmyv
rXgfewjJkqMn3tP2LKPX+4ysxbQ3NDTxDWnr5byC+IrhJUVMZSP2MpsfPP4RmTxopjZImHMyAFJz
n/DqNbW55bnLzhtbn8/JeruRPbqwQmIeaXFJ1NfuxWw3iKxZWnD3LxXtnKoSWMAY08pDI3VttGGM
3T7P0+zUVJ2V71JlzQ+Mes1/xCCac9WPxjtkt7BR2qgBOG1EIuCi7f1SRNFG+LeuQP9+mHa0eVsm
cihFHrZ79cHY8Ger1/OKa+1Mad9OEYwg2jZN6bduvZvG7+kWWs7WAWpObCCZ0zYcitPH8T6OAaE1
/WiBdevxZMMvbVHSXIYpOy+RBhpr5/EQ24/zSc2nxvn158+NpiwfcRUOd2029CKGPo79pY6rHY3O
PM829HHVVuEB51guQWmSa6Fj1tfIdS89u52IArc/wFyK9puXX2T59f71WtWvfynp7Vp20c04fPhy
iw2Xuf8oUvo7xumKgna1aIy8/WTDOO2k+c5SH8qtRVyLMN441ysC2hWJCyVEJyAsa3BhXS8F5jgL
9kGYn5bAJCaNjwUz96W2fj6uSZkLjH1Lz7TT0opEMqG/dVZFe5zbKH5qi+gYe5FfwFghiu/Fy32S
q3cVS7QJShQeAhZNjCXMIBQCr4mafM68h5YK3zW2OhD1Qdm/g4grKposZ8qBoTVSeJIhCckYlGI3
yNwfielX9ij9mbTYNd8+9whAgXSa+EPW+pnEm0Uhj+sV7d5xgc3gYidZM+4ctGR17k72EXIt/TOz
MPpxXyorETlKHUv53sFyBldPjqpRLd1A+N60SnzaTrsh+dNxLrn5R/dI2dZTePUMKGJF10EuAuD3
t3c/7QRY6Zd4nDePJtzSsevtoCaDt9FHtUVo+fuVkVFsNLuiRNyE1oHAZU+sw0sjnjaEt3r3r9jR
TFliIzjLKdjJzBNa6fuN2Eef+flbmXAoeGhzlF5/zrdccWG06DwTDbio5cWqZWDJcyb7oCtQgvkk
U7qLu/0zk1vvwXW2PIK2ETTRot52K7wyL6oWcWcW2vYTYfEjU96GU17VOiTZ/ktBSyDkjI2YRYAP
6L3SHx3m26n5JY0fjKrOfZ6EI9kKpJfb/cbGXVHUHMIko7SaltGUPDFOFU0KX6k96yUi+9jHyqAT
Hc7CMndzkv+nrbcywPcl6r6pCBE7NzMGfhsqz3ZXnMp6w6uuuu5/+HP1glAjWoR+I/gDyKffz/EH
npL3HaE+EVuzCVvMaCauT/rRyxZRpqjXPG49W7d+XQupeqMz53yEqOrLeDzdN3brFwrjFFhUjOIJ
aiS3mq1SoxzmDJ9e1n3QCHVUJd0l03yWs/VHWjqYAI2658brn5MmCZN+q6t/lTlsEEZOlWDHjJ7X
5oPBDGsZjGmnvPVtjKt8lHUzfrvP5lrDJfLX6I6wAUECLjXr59lJ4eRC5iEyn8GMavkIKPfZxasx
toOyekALXTcJn1zI8Cnt5n2mzEOUJ6cuc3w0dB0mqz43wjqMdRoOCf16//PWhHD9dZrVrDpZiHTE
15lt7sct96vs9T6FtYAGr3lz2dTMEehpBszpmZNVNWaBivwcN+1epPVBDZNvnhAd4D2vTpKI3X2a
axHNNU3NpGWUy9Jgi8zjr0KRIM6AoVJ9iiDOrP1xn9aqHluYdUFDhGfDTWiXRJG8EcxC+MSc1wIN
hEXtnct4/JwpN5glfSRqbzXxfkzcL2lWbgVv+nz2T790TX454Su/xEuRFDye8hBzZITx7IjSPcbV
6qOqzceu+xgbyW6kaNxtHmpUiOSQKL9B8mDXJ7ukbw5o4jx4iL3maA6I3No1seb7rWUwg/Ol8Vgv
4lhJNySFC+FY06FM3xWfsnYjulh9y2Mxhs3AHUeniFbpzTLqNKWH125ZY7F5lASq/Wi5ZVDE5seW
A1omivYckECG2og41ooZKMP+S1mzYFYOrFFlmzC+w+yn7eQnwzvZfR+r7/X43XFm35ToMKsfDISV
VkT27ZZx+f/wjuk+k2EOArXu28M37ZiXCsAOYW9WAaufSi6XhtxATXMw2+hZ94pL3D00qdqw3qs3
DBkggoVv6HPT8+Jd4Q5KxQOEHtlh4WIupnWCvmx8xttjnW4NMa6q0RU5TcnRwJE3wI5FxBB/zIb6
aCRP3uZcyRZPmqWe04ZaJemRNnGwz7b2Hhvrq1VcsO/2bGXF/r7ZWCWGGSyMFCLvTHRgIl4ONabk
oDt24wXpsG+wYkaYXyok8uZ0wwdt0dKkB/AyLpslH5TKvWjxnmu/TYbf4/VDSV1t3Iq14Me6YkyT
YpWN8CkLsaRQB4NdMHx9QLtvkOMu3BfhuuW9IqU5LydVZmwaNhIL9FvRlA+Z/RC5xj4WZTCxbwhd
lUCvfB1WldqI8Fb1kQAhlqDL034z4DobtKGehNG1OPaiDj+atA6GaoPIqufE68xGWZp4qFfeXm6e
e6XV9ZCklfAjjy+tKHaZgjGPDp36hFSi31nmRq5m9fSuaC6qdOVNGLrLKLAe89BrzoX9RRJMWTvF
EXD8H+8f3iohiA49BQy18J+W7YoQht6w4bCr4aLzcTqWk1IIg6p515qx53d9ufHmWD0wjuzg3+Vn
HYkj6eKm7gb4oTwufMt+UWnj063k4M9YTn/YWGheRUxLENO+mUwzsU2sq2AVBy/fdbztzxFDOdat
rKDoud/S/KURZunPf4o2P1Zop1DWISmy0xzvyolvlbZWZezBQdkY/YaMtcNsOjPvew9a2vTv6raY
fV72PiHz3hEIAu6f55qAbQvzNdyiJp7HmrLGblT2kU0QBaHjFKSUelGbN34xVLp8r4loDBHb7Np0
dDH9n1S7Rl4K9HTdZ2PNVF5T0CJHaxCD3SUUJ1jmgd3/ZakjdtH5Heq8Nob/7hNbOx+bcBNLaVB3
RCvt7WWbPLy0Y4RvaD4pg1qKSzVO5zZ55/S4DfdJrR6Pa7mOwxk6nH/iaV5dtwotJAgCeB5mVASN
vZMtuqu2RgC3iGiRcMG6qUgohOd6L1JhOWy6z4v8f+REc2YksgaWOgy4FurCDSug8tFotm7OqqJd
iUs7GZlhGKhqIC5zCPipLjZ4WLTojR6j0Z3i2BG3uRoPcy+E682YLFS0/oT0atDM2Uvfk8tom8e2
rP6ME2+D5Kpio1fbdPHUNtFhd6trylZG5uAtGqZpHboUrTXOOa1QOUSnM5Kc97VtVXwU7cMWQ9Eb
7uSWWOWQqG67DMP5ZgdfbLLhyIVTbfiqVXUDgi3DMCjmnXSdVoUjE2MsMDeYeTIQdk0CQnsL/niQ
x/sMrd5UyjGfDmeFaW0tYzUawnMbEyOK3kAOFXltkvgw9pnPxLv7hNZ5+oeQvniwQ8cqi0qMuVXY
A9Koce8NL1lPN85ngx0dbaLuWryZ5roIXRb5Q8G/NfxDktf7gsb7+/ysaYJjLpg3yC+6bwbos6nM
W0LjIoy7GR1XFOCVf2IyYUvh1rSbwLUjJEOqxdTFliuH9D2F9xkm9TAZcLFVXH1PeusjaVAZL6Ln
+2ytCRAW2/GWUXd0GWsKzocijrHNrgjrpgkk/y5sZE+M9iCHp/uEVmu515Q0U1EwjCEMZluEAkA7
gT0l6Jj2WvepJZweYpNj1evUdGcSZwpzGN73nkZx0DumAewdLxRGTYO2cOLfuA/XX6VZEyPF0sVx
xH2onFfG/7LMryjnJcUWgNrabeAugglE2BjNIBrz9iCLBM2JsCNZtafdZfEmQ7eFKbRmjQFRgT5d
9HktPdy31ormnAOUEwOBdtnGPu93cV9+YV19aW1jL3rkpFNr41qs6Q/uBKYFXI5WqJ87k6/ccePG
nUQdscAg5ez4ifpgOzyweiyhGPstM7lFy75lDw1lHXeXcTF02/wh032fi12MhEAUzbv7yrp2C5Hm
w1Q+GnZsS2/aQeRUmsbkFqFjj6FwrTACupXVdsc8p4cqzzZ6YNbeR+glw2ZwNEGjo1szysRqSFV0
aIKeCkBp0Z6+a8c/nN57SNwHBy1A+FcXb6QbFlrfG/Iz4YY+Npti/okBdkS7+yTJ6WgkGLN1E2SV
ku4pStv3EkmCgjtHx0XGdpZBUYpHsx4e6Bz56dD+hvnxPHRkI6VmmZ5u7uxJpJPNMIfrTfVlqNl/
CuEEVaZOrN6qDq1qDzLXaFrG0aLl61Z7oJNZabmYbpDzFI7e8I6hOVBN7iPfjL1XSKEaA7wgjuZ8
POu185SdBCr/hEZzLl+xkC9o+nFXS4Z+gZf7erpKCC9BBEKA+MIU2y1PtlW5smY4wdp6dLn7QRY/
5HQxKPv1R6drYtIAQCKWhTyHlp1zW54hLYYpCmKY5xhtjYXZAvV6wxavGMkbKloWsiZj0nKFyYkK
aSvBnlIXGNDlb4SsN1Q0K+LMXYK9wTgcpYz3Cj2Z1Hi2jW4pEMou3UWsC+4f0to9A8UF1sf76QO0
U6qmYXDTapngYbT3c5oHXvZE3deJwqNX+xK70spY+bX5nxgwcxjQOd//gDW5QjmQ0kfeGvdd0/zS
k4YaShP3nIx+VfzAQ+N3wH/caxrac7OlqIzYPWgUpPJRGnc48d1io8azyghq/ARZAPgcvb8jzXPU
IiuA2Qj7B5NIRTRPwttqtli7U7YJABOO0jhK5Jq0+rk2VV3mZTinpDz2E638qHC+V2b9HohazYan
WaVmmRZQDlBBBLnbG9wLMrpexjEbEs/nxu78uK6feyfZSbm1+WT5cO2t5gI6BKYW3TGYENUU33QB
2piSuAwT7wWbuefiLOgDG06O2AjK147Jhh9DtgYpJE8fRalNu6poZMiQ1uVeRt0F+eHHTDkff12t
r8lo5mIU1ENBNivDdsZL6Yj1H96wMU+y3Mw3IrviRBOZzdsRSOeiDAeV+5b60df1b8kK6GUcnTJ4
AS76cRU/9W1ilqwHE7R+BQHqvZjqx305rUQXyyz4PyQ0hWZjx+cUk7ChhQFkP51U43vdjPaEfZaO
D2wkO6OuHoyCvt6nuxbxI+eLGSELpRUXqaFb3gASH3cdcwGyUTbO0auK6lilTu+nUQccfJPD9CLQ
Oo6j7b4ODsMIcsWCTApnzwUjZ5Q+RWBWE0Ar73/Y2p3DKDZD1zcmHdFsrn1XMySDh6xtaNfT0fUY
HiPzYXIey3krL7bW/Y3dNMDAW8I6uOjlqlwd72ipFg8CXAVLuOeJ14c5Ozs137PBC3gXmCilDql3
AtJPEH/wOvcQsWE3lemHgY+B3TxTstUstabSACZgmAABPACyqbdf1ExAj4jTsgxl7dY+b0gcJCRS
Gz5vzQRcU9EuTjMMdqkc6Nw4tg3sZ+MGdgIkSB5N1eH+aa66V/hXDBE62IiNTM0tR05Z2qk1yxLJ
oB8MGzgGtJlV6VKkHEwgGD1U1mm0H7AZMqg8dqb1+BsmHL15fIE8w6DJz5H8qzOu4kLQQjYlSpeX
yb4UX9qq8jfu8Jo88a5jeIo42Oek5zmmQQLlu69xaq2xS/Pj3ES7ZNx4hmwR0Q7NHQtARzAwUqK9
DfEXx/49ewtcb5UIkg1wRYDtxBvk9rQ8M2qdnI0gkjwhJxDUzaNUw28cCfph0ASKahPkpVkebyjm
EiFPhYH8tvRZ/lgp8d12MZGY/064gA4pSjDD6nAUDG75aQVg6LqurkLRtEchjW+T/adVpA+4vPf1
fMV9w0MQB9cKVTTsb70lNAkzBe5SVwIlp4t8rzIORhdfOMPTQgw7t/jPfXIr53RDbrEjV1rNuqhA
HqwtQ95PflR+tTLUmcr61+0EJnJ/Fpo4Aju9fTYai9pMIhN6jZ5g2bXH+JS62YYXX2tvoBwzjMv5
EExMLrxe8RKZCTR6rKqwNfhx8MiHJH6p+vSRYnx1bqtdWX5FK20gReO3EbbPSCPI8m7jdq0YXpTT
gCL7E0UUDR63H4FBCpmnfVuFvKzOZdNc5Bb07oqGYMAPOXG0di7WSLtaqFr0eS/yKmxa16+jdwk5
xrH0nSLxo3HLta2wg2Q1wgrUyRzG9QEQRmPJWT5VSI1YzryD9tdf3CTBk+2+Hq4xhaq6i7MDkTc9
3QPpo3mebNgLr8NqoNqWZzpIcVCSWH5UYc6PzwnZUMsV5hCLo8IE7gCcrcPyF6j7DQogbaGbV/ts
7rEzRdi/MfoO0REc1TIe6ejPss7CWhZv9CpMYHj82FVGdkkTz7iQcmw3bsCKEJdTovYyTMNcHSdX
NmaPpC7qJSn+hwO2SzsXUvepT2fqHKRMPZ+VnbORNFgTIggii8ZQHAKe6q3Cj53XG0Uk6zCPmq9G
srSoe9HxvnasWCk03WPgHZk6TD7qcIhp5JrNmJA6TNpHDuiNxsOiBIx//DoV5Mj4zwZLdElpVzdz
IyFLJprQAXoum19QEm6M/f9GQ7u8Ih7t1hFZE+alExxrzP9Z2UYbxtqBoHMAr1pESx7VM2CdmuyW
D2kDryhOfG6+F+J3hrgB1YSZMLTJ4Uz0R6bTWW7TO1WDSWZ6jJmxs+p43/fR6b60Ft25fZiBCXPJ
chM8LQBofKtbsmzaGUieeKTTOGzIF2o1foPdqCrdAtzcorRcrSvf0Ykqh3dPSoxePDPxuYgwY0ff
Z8bn+wy9PRswBDuAo8Fj7c3ZtILRbnIUvPs3a/K7rSf51s9raYYKuE5xj4goNDK2c9lOZnTjjmxR
0EIuUtM0TnowMOxb7Ci6L5231xxPFeDdI7yC0wFa7u0hoGFh6iqKz2+iI/Ok33WvPNmwkas0kKtF
1sCBYuld3GYtkRiOGU6geeLpK6CLTfvlPhtrMoIN+YeEHmDbTRvXI4XW8smX6hUAdPcJvFVWoFDB
4C7XAg5TvxZYm5NMObHKMGvHxk+o2YeNVaEqX1UiGI1h3vCTP0OK23t4S1C7HdU4YCwJUDRhowI+
Hatq176oet/EB+OSykdLbSjCFoOaHsdSktFEvTKkZeQEnNTReSyMz9JEY6rTFM2GxVyU9i17QIHA
DDdDiL8c6NXlLyIjkb0zgz3DGXayw6gVQRxgDc3eVn/VTrcbrdLwo2nYsG9vHfYiVzS4mAivXIyP
3xJW0ZwyJ8IrCW07RXUoZLzDToCoTYI0e7qvM2s8LvWDBVMdA1Q62jlGx0QvbQRYHmvCAuh3rLxE
2N3Ai4MdCb/kzKdbQd3bi4DpQkAKwUvAaVN9RVyZlQ6CHLMNHed7t0Bsb7RSr4jv5vc18UlbsCFz
8PvDmCLx8C7yRfy+TP2MbwhvRR/h6CA2RCDoFdOhIBaITs+Z7RZB/V9D/g664GImr9hMJK0ytJAB
uDbiHH33SVG0LpvHqA0T6p4qBlyUT71RBnOtLrm7URdchKMpPVw4CCFQwFtJb0MvJ7yebTPt4FtT
vwSsDUnwmvh8X+tWiWAPyZL3XLBetJCqKY055gREYsirFK+qP+Tt630aK5rN+RUNLaQysPde9nHe
AVDGDHguLjWaW0esiZhSc59U350h88fOTjdeLKvKzRlCXsRauFma8jWKRHSaig7oIx+lfBqGrZzx
qtLhNevg55HJ07cv5bzEMF3ZdqFZf8jHCDmacQeLNNr2/r4AVzhBfZihLLtkCp03nMjadKZh7MMU
EA57Z6jVue1Sb8uJLN5bUzj01eDNiso3OqB0r9UZXRJ5PenDSc5B7uWvZcIflWUdhqzzaTF8nPri
I5nlxU2PNLtY/JWqL/c5fasqaLtCe8+CRot3n27o4R9R2aSOAnZKJPcJOgsOwrCRFbaHyG/sLN8n
MUrzWG1ydsepON+n/vZAQR2JQxdLLZBL0m93VyEs7GquQgzcBcqb/dw8wr37Fd14kr01I7eENH9m
KS6jOGIqzMRJ5oehOgwY7YkfDbp1psv9vT1TVNrhuFBtBFYxgvRbB9amUcNbqoawG0SdAcQ7ry+m
I/leAjg3SGcgWHpeEQXoPm/8aoytg2G25fG+XN8aGXwEpmnw4MVrBHXD249IrYKKDhocFnO0G2Mg
SIjRNxqyceFXjg95WXT34KKgaKgnoMcokpM7AI6RD3vxoY2XUckwqeQGmbc6urzdAQCKrRF4/LjL
Z1wFIy1qJznLGqAKurX5UDn9/JgYmHVyVP61Y0DlppPZnkg+PaMR3dkISPTFiEjUAqYV0zmAmENT
ONOZrGY187FkVugCuGgiWIY1f6ryx/yvQeyyB2/+ONnCN1UQ9Qc3u3Qf8UPHKfqkfkjynEVnk6bB
FgbbW7nzZYwZKIuYS0TmfxHYlUAKW7qYKE7sMB3baj81ZsOePClUHbiJW2Iwr0JFZ8MkrgwqAVwP
QD7LwASOWi8Pq97OVZfPWGfElO9g9KzwsIiScR+gpj6pvV2Zs/00i31Df90co2iLnSEYPUQiDFN6
t/zGlsjLNres0CkMbMHLqBu2aVd/un9pVqSKZiB0cuH5AGxTPVdU541C/3sMqcrUOpuKNob/f6R9
a3OrOLP1L6IKMGD4KgmM73FCsp18oZKdCZirAXP99e8iz3nPthXGOjPP7JmqqdpVbiR1t1rdq1fn
aMcj9QwP7RZUBAKn9NNKcYchHgSIbOQe5fNgRTR05hyDbjforlRB2WeAS+sjKfUy3UZdfjIFmjzx
ZkH1y/rmC0OF/0f5Ly9R14jyStnIBksLqs0xzY2cZwz0+RjwZu1StOF0/9jD38rkQhE58vWyNXPl
mwzj3D7ULNcLCg7y+2c34SLAEgutBBYPLCWmeqshcYFHBTJ9ymaeak1JB/2ipDTJywzvliQucgq8
LuaGmOfLwIJwQAtaKoG68f5H/LxkEHv/p3kEHBA/eJ0xuMyUOqnBR0iKukCOyWQdOM8cJSrnS304
OW2tnQRmOSVzjMFByob8CapxtwsHUf7QgV5P2XS9uemNcNujAkjymVVi1Ie8CaxIsMipnQZaAwW/
OeBzoLi7FZhIs0q7gMtwk2Xt7zBEsyLYJtUUEEvQTrpZFFMpr0gRlwLtnTAW3AIwf9yugMHweF2l
DNXy1MHnASUo2WbXXt5zNbXoJaqaXnCJT3gCEHjgEkf/DzCyPDu6laYINDHNABxPweOlQRt7XNi1
AS4ixCb3deZnpIlbDfVTpF3QR/CDNDdupXPZgBAOkwC08L0wysZRpVIWbN60FCSKAeqE3fO4vEDH
+GcFHmgDXPWJpP25duNzK0KKTx0RXu/4IagFCoPjtl5dS217ydtkHs02ZpIOG3lWf2lhcKEFkJQC
rzItaWwVBvQWpZHRKq4knWFpcRQns42f6B9dqz/1+mUnNf5f9w9nUgxufQQfCNHBmXYrBuVolE+T
dAagjQoCny6wFmO2xD0X8iBIwo1X2G3YiDmL4AEGlwvGiP1Q7yGUdakKDBWc8MkKwCg6K34VpUzT
5mEmSQv8+4+XhoocvIaCrqW5xi+tmM/VsAYQf1N3r9mQEAvNbaqINuan2qEKDY0DAhO5yzk/U1rW
kpMOgnADJMoaWtTP/WtkdLHAIU0KAeIKhZZxlIHJOaT8VEKfuwBCtKqWWVHkKPu15tk8/RtBIAeH
keuoJvEtMVYdn/NML4yRXLOgapYi7gmG7PL5T08Gx496KUadwK2j7+9W6eSh1CIM+TQwELVKZbuy
5k3hNj1CIFJnhRI9/nNx0DsZtThURvCwvhVXX/wSnG7hfJPMy5o08+ZJC03X+OdUHcDd/Cf4GLtF
Z5yYoS5akFCf5ptQKjajFJCw/eP0jQWsJzJrmNYDUAJP72MlqZEnUjDfNJfTMx4tPqp8888iMUWd
eD+vh1EQWGu/k5Rw2rdbpkUo//pmPEdR8a2KJS/HiKNUc06KKEEwJUhHPRs3g4ZpU/yE1LKtZf8c
gsLZyC0atGDoDdDWLoPZWXQ89yX9GPXZAqIp1zKOB7RZtnp5m5ln1tZgwzRFd+vPgAWByv+uCQMg
bzcvvBQWHqSQNPO3Sl7uwMV0lqqdEhR4pAqyodOrglPAqD3QdfNv8baAGQ8F9k+NTiHNAjV0yvPp
IU/zbJ2ZlcBwJxwRwGXAWQBlCpgPv7IaxO11KreIGkJU5omkBC9zIJ1/37fXSSljpQzYEURgfNf1
KVZ1P1MLFcxE0bkg2UwtFwqCv3989YEm/hu2je1DbMnpeHFWLsE5BUH8ZZ4kLLLQtpNI8owWhtLZ
/2JFaAEB9Qr6QIC1v9WI/KQqWVtdENlpp4aCI7gB/8fcFFQ0Jvfte/gz3AMc+Pj3VyEDaHcH0wwb
UF1EqfWIDsvIMbLQZPfX8kO7wdwLp40GtrmMBCKPsJRaEPEFID3a1GlASl97xMA4Vs1wnc+1p1le
CbaO58dDFWHUAVzWAFuiw4qHAaByH5dJo6heTNh22ywL8rH0lqRg5ExedzqlrsQOgjXymYAfQse0
5tVWSjPlbKk5hIbLC2OnVfm1ctef9zeSM90fMrjj6oBOiZCMUT329ksQDPO4yR+/zYV1ymV+iv0E
v+1su+U+WEZkRV3fFojhE0c/xHAm1EiqX1kA2nsvW53kZN+R5eL3w4bQnfvkMsF+fd/TVwHkD2lc
SHzxh7Kcj4eyZkfFedu2j/vl4++FLS12FwrqLypSg+/79J7EMaS9UoMeeZi4GLeRbRWnXA7sLaTL
5ZKcXZtkpLFn9DkiT1/WUrBUPo/xY6mcwxg0uY/lchQMquZfA5S8dYWrG++hv1/dD0v2jf+/ujV4
rwhzPNK5y4g9Pvz+1TuUSq+f7L7GT58gULzjkHpkww0uRALkvh5KQ1K944VtnYrsH0P2uPhN7DNR
qE9WB/YiOQKZk6u8ksmZcg18re9HvuplS3lY7PrNq0l2ds6q/Yq25OlJJk/uy32ZPDT8P8d3JZMz
7VPSdjMLmTaPhUvgU+lAtE9llX9CWdyAHQ6i9o9pf3UlkLN3v62x6YOlei0NNKIy5vr0MxLkDMYf
+aEvV0I4a4+CWTtWrVRPo/KD//jfbhpn3vPcyCI8GlTvzKCN8WA3XvfRRxs3WbjPtHw+JFQkknuS
/jgnzr5nbSqdLggNvJ7mCTL7x9+UZtv58uCugKtwDkJt5C7PHwI5u46tGkmeUzDzmPHpfr0ogqQB
z+3C/z6PZpsPfanJJyjeeiuRiub4s3hV2SokLhOpw3f/0h19+NFuEAey3gywZsx2pNuUbPf7vbd8
NJZ/PTwQar+/Q+yqJexTlAqdvnf+aCKPRAulsJpJCiSvjx3bhtRZLh/IxiSvAaX0U6AlPDnij03l
PIhS1VWnyzi0cLNmb28VDUhHHgxvcekJdQ+fwYdwawVOiwdRlCU6HxrZwALXDu7V5ilh1SJkKMMo
Xz1p12781JOARQvhpSAwch6dUpr5LAHsXvUuzst2Gz5sY9dxArJ81NhiM19sqEJVVlL383DfZwos
g2+WCsCQl8cpTPHDO5GAiBDawkPkvAvgCGWSjVfPlnXMcQbyuHggtm2vnr6Ekcp0+HWln5xfmZvp
KchaaMz6rTpgMOEDC5griBH+xggQJSL/ZKHzmfP5wylSopkSz7CiNydhA5Ry+YC7dBWRMz24h8OM
3D8ivunrfwzhj0TuAkCTfKf0o8R1snxrllpGEXg12564BxGpwt+ECn9kcedVnuqgU0Av6qXkhb0p
zHMe4Vl+LwhN7Oenw+FTsJ3fCNmf3uyPQO7MfE3JgsKI4JrZR/24H0ArzjDqnhYdGcgSk3vIhnT2
++m4cp+CkHyFJDmMTw93eIgJ7ijBw376avrzOdxNYbVnTYkrrJ/Fbt+SdJk+MdH8p7/R0/8Vwvd+
X4rMT5sL1pzH7vmXXjrEfV65LzX57xbzrcpXcbSp1vPLkGMx+kfsUZ/WRBeElnwfCK+b3/p0JeKs
lZi+noYz74Xtjchu2WrFWuI2LREoynRsDuKS/7E7nlUyTbJwOKOT0ZsRHX+OrY03ltIyJrh3hKej
3b4+miy7ROEZgtbSU/jk17ZP3ODpcJLJWiDqb67yP2vifMm5A839KRqVf3vEwHTSUywrJ2+y/ZY+
J+vAO5wRLFOa7F7pUyTonvlOTNwxPT4T09Zm6svVaTS9o/PmLL1vX7YgxMaz9Rn3Hf6I9GX6nvuz
Ys6/NPOgGuajzJq+GKtKY7sVwhXpYf3pCsMVDjDzQzc515L3dRHFZ+jmet3TrSMRx1kuGrKw8YBc
4aF8300LPAc/17Et2qKPLEhjoU+Uw+XF/RKtSKSas3HFV9YGIAsYZ+RxRRg9sNqOuHDvvEYDXqaJ
fIdQ1hgrXcvKUf/tlNGyt44BDm4K/+tInugNJbpP+fx9f/GNs/F9SseeGovt2wfxyMOv19eWveMB
Ljgl4bK4qBIcIqChi0elVxDimXgb0hNLKBPEVd+FwjvGNeO8SG2FSSZ/XyTH7Xn59iERvPER0JG5
vSAmeY/Ic4iAoScIGQRufzKmQ1JfBwPC2OHFLVFHd9pspuUzPBAqeziwteD3xzvwx9Kufp9bmoEh
mCl40RGYW3iBIJV/IfJnvxSd1KT5XonhnKMGH+zr4zJeEAzPtzt7fFzft9nph9uVDC60asyTX8UW
lpKSiwMnsXVOpFmbJxZ70TZcnFknQOYIJXIOsIsDP8jSbDwcdXFhR4ugh7ujeNG4outlOnC8Wh3n
AE/1ZY7JeunMK52SjSfVbcqEPT+5hy9RVvW7KfeeUnCBkzkEaatp2MkacpgTMmNjw3wPokUJlI+v
UqiarA2agTVFaIzwnr5aEnwIlEKgeN+RyLXnO2fz9pxCxMtWo8VzQxL0VJuO0JuPdnJny75d1ZUc
NS4wBTqAnH6xPhqLt3QldSTbuW4h2rTp4OmPJvAYF8ss09zXcTrbbQQQrI2ooiUFrlxh3k+0eZxz
SHypAJ0tJBX2ke0dpyOP2fp3QmxEuHT9krv3D2v6+rhaGeclMJEIQ0bP2MQZSckR6c3l4+OcPlzI
w+bVTahJhcc2ZkvvHRvnM+Ji6C4+sBve6cWQFh21XfdgeekvwPkELz/h4jhnkSdBEKG3f3QWiHjn
BKtbLh61sQpj0xU8huDW+iZWuLc2zmMUuX/qJQMCMYLubb3dO8sLGXbVb+p+HQ7/YicBdkDBDPiU
sYzKv4Ma3wKGT7sgnBlpjp050Q5hwRp1hYYC89d9Rfku9t0u7VYYF8+0aCJolLiAVa+PSF8hsbNc
LKwDaib4R3BDTmSib4WNOnRl2pbUFCAdH4UhxUmGDeZHhWxJ7F1VjyUhkbhR5e6tjbvxi0orm6GF
OAxgv7CeqquCgDWYzbcbNOt4eoc3DBXczyKZnKEHWtbH0amceUDspZmdo3e8lZ+A1hWc289o5nYr
OQMPs1OadArWxo54GYHk5WRXvbPK7CfXHSRh2PvTf92K46xbiSRLaWssa33cygbJ3uUNDO3+mn7e
YbcyOLPOyuYUtOiC84qWOceQag8yhkVRel/KxPV/K4Yz5r7schPkIzNUJ9YyWIDsPCAp7fdaTWsF
AYdIC0ctu6eFXAgwN6OLIVWQx2b7benFEhm2yIcJvZRA8/hXUD8AIluq30eU/lU+ixRu3JY7y+Bh
UmeEGINR4HTinhyhBDBgRE6/jw3T7DR8nAvkCfSbf/9IlqUO53HXti+n99BpHzKRUxecy4zzDk0Q
V+hYxYL6w3EdeVrLDMlJXs5ILKwFmj0R3t7oHP/skfTTPB1MyHrZMolsib9sKJ5YTy0Rpcwnim+3
ojjHMA/Vi2H62Dgg96MLqR9CyBFlgybyk7dSOH8Qprl2yU1Iedke65e33rbIcF7VrDTGh+OTTQ3y
mhCyk17X27W0364ZLfaoG6Py89/elzzbgHHKQW/ejYp/Mki9+AvEVwisXDEOQ6QxnOeI5cSshx4X
c0tRE2yj5ZyC0yszCKNMoP4CXzjjnEatREF1CRrkKMmanRsCrPnv+EnkmgRGpo1e/+o+HioQILbt
qJY62TJzYZG3t71HFguMjQ7Ji8Dxjpp3x4NoXKiRlX4Yg9dw5h27wNZJuWEWCcCiYeuHJtyK6x6a
QB4XbVRqXqohyMFQktiHxWqDauqcMuXBYrUogTdRILixB76xTi7USk7GncSl4r8h5M6Js1+irBMs
T8sNsEHC21J0j/GUrPPavwRFi+UxuOP9lqTbdkmFoa9IRTh3ElSF6V8GSKlpu0p7gqTXJSVEetYX
8JQoNIjcsiDS4EHtVd9b4CaHlgz7F/NQoFRVC1NBEw+/2+PiQo0yzC9+21ZjQH9kAzJeHfMX2zi0
76u8aPM4hzFgOOOltUYvmZJhnQl+XeTqf7SlncNSbhqsIn3JDWKuTmdamUsNvdSO9WqJ7jDBwfAM
yllV9WD0/96zhskvlqN+1ipR3coVFZxFqs2T0EVmAhqjGUSxLYJbhTnytnKKV9xkoqTgRLb/RhN4
pte6L09A00OUAczA0QBjJf7sUeWqyDJYyU9lZneLAub7JXwOiZwGD3AvMqOa9WfcJzOUObaOagPP
dcKLKN3ObWtRN4Sq5JnW9MyyrcAZC+4XfpyGmsV1nI5XWXKxtYF6Ek1Mpg+i15DwJDn3ofgISesS
cvrR0EKG51fiIGeJEEuwoolU2+1JciGJUg19OuvOMyB2XrZooa4f9d3whmRbgNKbMOE2UeK7Fce5
ELVB51kxPsAAitieP0wyBnNrYZV7/Oo7lybfgo/u/zSVdYhp6ctxvneYare1jWLUYNvuRaf3HdZE
puN2VVzcUap5Hxvjk/lFVxDfr4czkRctBfuIjQ4zSiLiunNmisSOV/+dVfJEvkGipeCMGjcTU5bO
PqUyidlX4Iii42mHDF489H+iDsDDheO8i8o27hEc1xSTA6SDVlFRUDW9lj8yuDCnsZS6xwzH0Xmt
u182UhzkS1RH+Zu0zR8hXGxTmGnZDT6EHEcUaEWXKQXoaAfE0SpbuP/y/fJHHPdWmsctOE56RAHr
7XGbbmnF6BPSiIKtG53BTy34I2UM6K7CUcPIZsaAAcDey1kmoL8SeYhxU+79PueMmotqxkqJ34/J
y3bGlN0ObzBXiNCaNtk/y+AcUZE3nd913wpQvVvOsN46+Acg08unRbNdcSLthvYubjPToV/Rs8CE
p+/pP+I5x9TPU18ra4h39g4Q0DY6gAWhwAQSefQSf0Rwcc0pK4xQ08cVHnFBA4i89zyA3oKFDRA8
YKWrL4t9CZRj2uGC6WTkzfge8HerHVKstSB5HvAkCkm0iXfJq/yXtq+XmY15wP5T5ArxixM7iSYW
DFEZKexAdskts9NTK/CbQfZ6vxowl2sWvAbxBYPmo7OMGt9wUje5afXuyVIxjA6toDvESP+wywrl
esyEQoO8PjZFYtI9Z+nAiSm6JKmyd64OURKQWWab+a/7OjPxUhohJKBEQRPFOJ/0dmvnJ7+X86pQ
vS72DMUgJ/BQ3pfw3frD2R5EjI1B/2kW45Zh6ugwUItSRVgfk2OyRNb+LSjpPkGNMdjtl8r6UaKL
zN38MkjLzgQrVZ16U2129nOzeBIo0+SCwXGMSXIj7RVPhh+DyFnP6jPAwyFSBrOC6ZWIq2MqHtFl
0NWAygJTnEAMcrupSYp+5+ASILq70CN4S0NizUl7JnFLkKhdAUPfRczY+YKdnnCiIH4buXtnszno
0LkbPDDVQKtLFWK1Gckbt+nAkieM0EeN4I4TNIIgigZ3E4bo8rAj9AwlQZFb8AD74q355W+k1eoL
/P76A7uvOFNmfyOJuxRivQ2GcwhJpbOek8iz7FhhMXPXNTFp6dyXNvUcQIeIbmFQwjiGhJ9wnieF
hgABni0mMdkWmd2oZAiQGJkBJfPYUA2dFtWwk7adQZrFM0pcTKCaU0USIFbkkaZi5N/iD7APuq7U
fAkh80rdfXTu5UROLgL0ubxIl/TkZJQNexEN3AQAxIRUDHhRRi5NkL/camuky5ehl1PNm5XLyHLr
1qAyyP1o9HheWMam7mk9B+0Aub/fUw9x7DW6v6Cr6E3ke9HkFrwQc1+xPCTG7WatLotlSNRfB5Ev
/8YZcQo7tvmO9FJgtEEf++36Uikysq6YQRDre8qKd3nEF5QvCdkbywCgSomk7w3+b7ZVQvoLk5IL
NlvJBHBS8NIpD6I7dCrSvvkgzj1EipVdEkm1vMoOdtvEOa0q+ha4EpnvkoQ0u8jOQ3IQIRPHX723
DZx38NvQ1wN0qXvJiViP8QaG9OTeP9OJGPtqYWCJvt1ppQZxYgJuaq9vWBaCQ37drbXlSRdFcxNh
1o0cTmPN2qoqJYCcdbSs7d6iTetYO41UHrWTjKGhn6ww1vj+4ibezTdCuWssumhpUKPF34PMwQYh
TyOz3H+/dMCR6t59WQIV+UFGmgWxrhVnY9RZddW+z1hbkchJqW6Q3WpGbeOYM2Ga9r6GGDLnb8M2
kaIhxbaycinZHd1lNBD49AljxHAgNNyDM0sH0zzfRSlVlZTkrW95MzYj2QKzfDo2LAYaPEv7y7L5
pS+q5wgvT53M9W0QY2CpE8c0QIFuOTye3xJSXkiceIG+EDFQ/Fw9SE1lDK0B85GMxXNKJV+6IEV3
vu8NBTMqNOOmy1yzMJEFMOEkceYiMtuf+gR5mCYB9o6RWsrg3gpdJmMwSRH73lG2PS+kqFwcRZe1
MR7ZrdHfCuF8nwHIp3UuIeTluP/LcdYmXSPX5ShMaUjq5outw9ZbtCHsl+hpDdxw//C6Wtnh7n23
281W6QNe4wewn5PV6uTQ1eqJvouSN9/lvHufOJ7L1dMvOA2B4ev4RAaE/ceHhex5w3LAmbcF8Ra7
FUBTw2ql0MF2ARXAJBHRRTQa7o8PAJuFBR4DQAT5W3c4Bbpalr6PauDgYJaw7g5u+3ruSeLme+lV
hGGZPJI/4viERwqSsXgoLd/TzDONjKNeCMgZJsJPHPqVBE6Tg2IGdpgGEkonW54q8lYQ2S5WBbVo
uAtez6R7Kakq8P3f4Gh+G8FvgqHWoC2TsZm353gqzmaX5Zk2dsXmpCAa3Z+I80gWwB1toE7PQMyI
lGeimwYxBGLRkZAE3Cff1ddr5akSP6pOrebhUaEwAEoBzymYv9+9tyS3a3uOWO7p/b5z/i7Zciu9
EcpZLnrZfUW7QGjJYDUVQVvS6S+fLZ3tcf1psc/P3GVt4xY5zGaVUXowMDbqTA7//Bq8XTxn3Jjn
3EiXAt+hIRHk5KuEnQ7BwX9Ykv6Y2cYv7UPy7i99wkferJyzVVU29T4qas3LTuTtPCPGEizMoih4
wh5vhHCBShCpVZLrEMKs/Zvx1yMoc7oFimiH+2v5Gazc7B6PtQqrbN6VaqN55iLcPz7MVtLnfQEi
5eS7TfrTee7LFiQMe/ntgkTQjKGjYLkgGtt0q/aYEPrcCrzZRAcFlmVg0gOIw0CNwHfsxX0K2tuk
x+6hVRw9DIHtVVuPSGOz4PpxMacLqtMned2TU0a+DrOlYNGT23oln8u0SVqHudl6NxpHCgDiWMVx
CuoheNkuY/rwa+yx3j0/havQRtZccKYTydHb1XOmiQgtO0WYR+41x9O7sYJldi4Al3Dq9sOvTb7c
gaghFMEQplzfzZ5zhoi3Pv563POxAZU5e931loaEPrjHuW0DVLL66j/GHQ8YE1axJq3lar85k5z1
lYF0BmQDjhGgFPiSPC3JcLDt9OFd20RIQVPr3+AhbveZs1FMPm3mA8a64QnjZMyD81togGC+zkX6
PPEmhiSk4DDoFBkV0GTdXiuGdYqywFRwojCfD2W9XCRkAyICG/WIE+uJCH00wfNxK3DMf1xdKfkp
mF+UAQLXbPuGUiB06NFkjwZbAGKqjjErRQJCWO2ZdK1X6xzDhmuxgCsA3A+xwJdsz46iLZOduvmc
e+tD8jY2PYkKIlOB183OcpY6H9J8bnWQWNM1c2K3WDRu9yun1uNfQA8tLqg0vT8/l9sYu2wtD/p+
vjTtxNZ2Aoc/bT5XS+eMVr2EuhKm+JAYiJet0yzBN43GkMVps9nMVmeyyhmQRfL/oQ47FSrd7AFn
uQWmqil6DNGF/QI8G/oq8kXZI+CV3YOw/2oi4r8Rxpmq5s+arqnkcZ3RQ5N5dU71OSllOzb2Rix4
rk5kz271mDNRVZpJ+fk8Shtok8EPyk+vqwowx8NYFWX33b5oI3mudZDhSgFmZMNqtnhemKRBhQ0d
PWM/DxhDBG5+AgZ+szaeiM4sMfF4VsLpmdtiBZYXQhboJkIzG9qOaWaf2FxwrU0ALm4lcm4oD+P4
FF8gUUcB6c1ZxEtXsIOTF+cfKzA5v1MNl9RMWkg4M0d3MaN3Z9u7FZ47iHxEyc7pe/JKGOdtTjO9
nOkZjqth5qoiKmXed3zwYLKFtEjc1JGYxEQzjqaDkyuxnMsJrTRSlRhiU7LebtFMgnjIWZqMkN9k
0zI89VZu4Hy6omYckYsxOReTYHxU0ucQ/HJcIyRxHAUeJn+WbLL4vbHxqlw9SSyjCY2oSFfHc/vx
WrhaM+dioktStVoL0TkJHwyqEHQs4DLZACZpv9v0Cam+g/kvnoDXroYfuJH2ZoRcNoTKY0sVztZL
6eNy4TuLnQpUlUB1RUvkXE0Uxoml1XA167XR0hIF4rES/W/aI26MkJ8acdFLMw5BrO+Fr+GT+mmg
hiq9tmR9ECnqN/zxzqHx1LudpUiGHM+gL+FG38c79FZv65dyo7CP5TjfgTw+4n7c7FS04u8MgnB+
Y88Xr+DxP43MH/HHf7fDfNosClplqEd7VW2F4DhJTBcbdO2GtvZ4X9QENOl2kzk/dMl0xehqbDIs
VCLyu7PsCCEnCnV97hbo0Tx8iUzkZ7X1ViTnjRrgvRI50/FmOTvJHvyy8hJ4BpdKzGLt+gm8OwGz
XqVNJSpCfCMl750z55CiKNDL5ILFYvIkw6R0epHYo4PkZL0ofAJ8L3DLYz0IKFnY0Zqtn9wn+vr6
C6HJQF93gBjd3/0JuPjtVnCOCmPmyvAs4xYwtoX9IeHlslQWjU2RPanJ531hogiQr4yY8rkK+wr7
Hn+B8dRGws0BF9bytFBSov5+HdsV5xskM5hL35EPhqO8/wHj7t7bfS4gMsK4zvpIw6X68TsWjTKY
KDDdbiXnlapZPmuDFmcbwWwJ+Nns3bt9fwGCxwImJtxG7d1wOXXyAM+nB2unIDHGajyEFG0lEsqG
EmnrBR5hl8eI2IXlyiR7FpjOuEM/dhDsh4aMAjsYKpVb+bJfB6cIg0+8dbbRP7TfYI0SSJgMS64k
cIFP2c8uwARAQhwe1HTT1KyXqC6Rl/s7OR1AXsnh3A4YpefhbIAuyhT1R3vx8OuXQkfwJWJV0YN9
WjWuhHEOJ71gnvP43PIuFinPe/OrSZ8x3pl0mV15/boGoFbEPj4a7r2T4jyNZfZNVinYx9PXscL4
GWlViwZFTb+Vr5bFOY8yjCpfSU1UcslxpMEa+Ssen59HkiTBcYn0jgtq5O4SGFWPDVyfMjasNTaY
jAmjVJHucf4hU+MI03DmY7h4RK9RJ5Pko7NBj3FiX61rgczoRYhHnJY5R0YFowA1k2etkCMLV5EW
6ujZYskejhAX0Ve7xiPG/RQW/Efj+akU/yuMb9wq9UbK2zjS8apgW5ZgwAczCQV3hVDS5BWLOQL/
syy+h6swe0UNgpOO1wUakSySH4U8jtMvzisZnKvoS4yw1lX/O4Xx1oQE4ImFSlYgJ0oWAv2bAC3A
uV/J4txFPmC0be9DluVu2Qy4LEdddnb6uqtFreKzacv9s3WcswAkBDOqVAkeEIc0lqbe9tvaPi9Z
RR3v8fFxYdGzvVlsXuvNDiwWq68vMAQK+0ymX6BXK+YcSGf5YeCXUEzLycYucn/p1Et1LQIRTiD8
bneWcyLxSavryA9gAOuGgSkaD7SRpSNbIx+E2tGKPmX0cGAioq3pyOdqfZxLUdom8Wc91vdy3B7n
Tr0dDrvnUX2o8HU05b1GmA9mZcsa+Oy5E23qppj5baJ71Qrl0BxDjZAekV5OS+2IQAvB5uea3b/e
xl/kDR0TPDBCQUVuVOOZDQK5OJdlOtM9zcgxS+1EOhGMZ4xmeAkYcwiUIOpvIJjn1EPPAj+fy+Oa
yFkhJaHvyl+iO2wy3LkWwulGU4eJZDa5jv50wt6q93gn0+M6/doeMd55hlQP6zf/B/rbKTd5LZZT
DU3LDf88jGK3Fxaexsb/Cl3PvnchFVuADMq+0BWU8vP+oU1mSa7lcvePlteD1Pbp6DTnWO83WRI4
JTf2M3jtREHJlFJeC+PCVTk3L5cyPeveUFOz2KX+angPk4XFRIwUk5b2R9KPoPVS6Y2PYZzYziOw
0LNf8WbVPIN9ULSiyTTdtSAuOm3SWA/rUVCMShAYhB3k08Huu3hAF4Pq6GIuo/EH/94IgOPD318l
0SPNvGj1eGAxARMhUN7061PMQiHcQO7ywQDwJqnwYIWYkh3NxRzl7jlgXOd1+BhEhDHRTn43fd5b
GOexhiio9RlmkXnI1R+3OlLVR8mVCzJYzPhNmfsyctX2K/y3OKDT9vl5ZQ/0V5YAlE1BbyP6nsmr
/vpkOW8zmxVd08/wPag6OamdL7rHxnZnrfBZMHWimIkL3iZUgDDihDvREnxwdZe2ECRlZGsdVdDJ
OgHqA08iY58K/K4lcYeqNZJpRTUkDU8In6WEzonlNPA0gIHCnY6JbAJlEriYKau/lsodrKX26bwr
Ot2LLNLHLF3IF6TOhgfUe0Y2LBXZ309RvWX8TV6ZMOfCBDBZB687j3RqMCr9Uva67h2PCuiWcgAe
iUJCR7fY2S1K5hNbRyb2QGs39cEX2i8EixZ9AHeoGF6KMFHVdA94TP8ds4dVr3HlkAbpuyZT4Gtz
dBL0xWJ2EkievMCul84dclR2ktQlWHpWseIFFVr51aKbTY3UM0INMl/8ojJwkeFhEE1Hn3zgXovm
ThoJ2cBIQog+/1btrvQ0dWkA6l77wMG1TH01Xy2Lyv46Blo8WeXoKRPs+pSCz0dUMQ5dwXBFbu2y
lWHhQzhHIhqkXvvtS/4YHMKEPD+3v0LUNT/vy5sgfLPwNvsjj1twmqKfo55D3jo6Iz4PFWqwhvho
BDz/ApwZ+e/e2YCX2droYC7N7XDRo/XLnf2LzjYLkENV01SMchyjsNtbIWjlWAd539xL0LckaySc
H1pHX13G2krvth+HgzYQAHdEdjZh2zdyufAhLeehj+62OZ7j4KUGacaxQEur9zHA1h61peb9zsD8
uxreVpetKy2/5sJeMdEXcDFFgelxfabiCwJX/4U25A/0tB5ejtrquK5Wn4HTu4JDn9LysTNgjpl8
mN+Enp3bve7P4NVIARPz2vjh5KkMBZ1+nTpjGudQrcOF/npfy765OjhndiOQW2KfZKcgaSRoGbDd
mEQY0n3HTq7c2NJzunxfPfm7p5VNwpfv+hJAA4AMXEBYHaOHQPAp46XHfYqGcZ3oGUJvJsaEcJ9S
YYJlZ7WV5JmBE3cp0eae+VFKi/L0oKNPSTmv2tlrPsyJ3n6luRPXh6hlJ6sjJ/lMzup7cd7qUUki
uMAETKBuHG1ajJDL9o1Jm24pJTVVTa+UduFgF6D9/SsV4UWnntXXS/iui1wFUP057y9nTOP0lKfq
a3ZZqlYIyt/a2vqKfT5Iy8KnTe3d37epMPFGKBcm9oOhtGZaSJ4ksxKxkxN9SoqtrweEMw4l5p4q
W9l7loFlOYjQmFPP6hvh3F2UhOk8TCysOKsBNn6KE5kFD8bssT+zvMDYYOlRzQRp7wl0N0zkj6Lw
lBHFzCy0zjxLnq7SonJ8kyoqxsL91aw/QBk8+6sol/Vvn/ye62TQ4BOLSBFdBgJd1TjnPCQSOt9U
7PlMpdH/4+y7lhw2kiC/CBHw5hUNSzsckuNeEOMI7z2+/hKzF7skiCNOWmml1SqChXbV1VVZmSz5
fd6PpclM7ygdbaTQo7AWFnmcx5vDgVOBviQZgqFQsb+jNpNrmaboonNOrkyMbbrLjrweGJKkRqgX
7nTS6ED0kHi/cCj/duwju5PNVWRyIHgs7JaMXb0WawjJgUS+JJyFRIp22tIoqEWGapaGeUo0w3TN
AOFz4NnHSFdEgDcTMyLc0+PZuE9A/80Gum0wESBnmrpJgU47UXRY55S/KL4ql6HafKH49JXHWqEc
KbpWxWwh9rnf6RObE/ckN5WTeDwHoLX0za2Vg0BW5yXKq/uS0q2Ru4xmCu5QdN45JyTJYguXnqS+
rTOt8XTxKTTRbCM/SY4uQDgZtEAGbmAU+S6gkWCHf7zDxy8BtB6K0gLH4B9ubyIl75uITUQMl3NQ
8N9/7UdC6aDUEgcdNiuvW9hp99n3icHJ/NK5UHhxIzinrrCqCmDr5qfeSttBL3a7+ASXbfjIDrLW
gt37OOvW7lRrI2myxMGMO6d1eFm/hbtUjXWIxYYfjvEa+iNYDiiD8fWiPB2O0eF4WNjLsyf7fxMt
TU6YHKURw5Wyc0oFlS7VilYrnTrET4hq4LAfG7vvHxkHi35V6LgqIkSIJxmo2q2ViuY96rTmTecQ
PCUbR+/VQAemifAr0IQDZwpRDNcc0A/0HjdjfR69XMfL4++4j3Mm3zGJKaGdK6cpQzmgEzDDHOLV
OrshoeZrvnEJ9CpXL2tRf2zzvpF2YnOyo2WPYiAX7FInDQKVmtFtjOj7ZPiherK3avvBc+qnaFjs
etW/Hiwr0qXPz177PCPKXYpsx608dapQvAe8GOp7eE9Mbg/Fzd3S6RHpoHfkxUUScDg1e+8t3vEk
XMlmu20ZdRXpJZ6SvKWsqo9gVZBVzqjaUlfbrFe7/pRJJqLnuoJyanxKGVlC9drRRODW7dFl1KBD
tz1lP14EZhzaZOgKqDnxdhnHjkaHW7eSyW0F+SGccsQp9Q5+VO8gdIGalIcC0c9jY3cvNgUyQ7gt
JUmE3CFEPW9txbQUp4qITSZUpAc/XbKmZPRC7ZTTYzv3ic4/Q+iQhLQdh1WdGKr8oC5yKUBAomrx
c/3RhEivinvh8slqkd6cLaT8pUUygfss0q3ZKWiwCaUUKU/IemZImWEu+UDd5IZoIGhfkliacxyj
bDceZPgLiwDkdi7DrlXSIIWtZsR2HBrL4Kz2HH6cRn+hAswD6S/9yL+me9SrAKv5wrFp1zVZwhfP
Xf03H8Ldfkgq51KdJviQXFT5XaCsREdnSScfaum7InGtZu2CrsF99nCc56uxT45rmPV0N4Qw+bLe
dlr2YxgfH9v1em1lYLMr9wlOsUj2/e+pzNX6rMcnZswK5O+4npPlJO3sCUI5jRc4aCKjU+l2Ahgm
DVGAEahT5Op1Bv6qNe3uswqi5katmHJExG7nvysdaRuzVIyFrT46ybvziysE6VKAJtB/PLGeKbxX
1y2cqKQ62wQ9Sj5xA601WHD6/qSjJsgSxfnsgLEEIrqQWYb7cylXj6okoMIwrSWo1zL7BlNLp8lS
DHBX3sXPCwqSHHh6QppZnM5p5rhdX9femZV3ABmQOLC58JBRbyIP8tvEoEisi6ADcNyXhHuX19xA
MMF9thLYtRDog+IsRJuz5w395BKHznJQEvy5nKtBQ7a+SH1gOs4DdfAqu8sPfHvuutcS2b2MyClh
8xe2r1SufGtYLRgkvRnU4SVoPyWJNOhRltxU4wY1i36plviKT4bUaMWtxGlQiS/8aileHCOH6cYY
RcEhEc9DVHQKpXGlzIGIduOeOUNyoIUQvfESAsYqUYda5VMic3pSmLlLejzR4qfIXQgp/gLS6QeA
UEGA1jkLgogp5lCq2riMcsE7xwlqeE8yGPg1xHGJ3X5WvNZ+DmCe1sqXIdsy+XuVgShDBLO89JWm
BNCVIA80wYjBUmDIFam5MbfJ6yn1OTzn51ghjKvS4jOvqL7e9Dot6LFkQGSWMZ2NIhPF6EJbfM0G
Mux8u3ZUdKAzipauPNFw0KH+4yARcaq2DoHkUBCrHKXWvuZ9ttD+cn4eH9FZd6VwCi8D0jTu6kls
5ZW1I9CO6J2pgHj7XA3eWCKvPBJpBhjhCQ6QpgOPmKhPe16LrFDTs+dVaHxKn5ZkC1plKFbrLqZ3
Zi5JCbUysJiMbzZwmUwcd8x6vOT2PM7YsGUy1R9I9lRLtCoUrpXn22brx4SK1PQop1pCWYJzLDq1
ea5EUvNLp+vepeBbWKgQIgxGFn8aBveociVDH/jnCp3Jmd0zWvSJFc5/hcDow07NwlPhEpbRKGE1
xkGtWgaN2qOk4Po6GxmUrQgkCXWmeW2ppejw3hkhwYz/4CwhbkE1+tbFxlmQh2kb+2fPpt48I3We
ysCiLyWe3jsnVzM0VadqSH0Pv3H4EdBbJUCzAG2x/xgEreA7eGwhtFdDloybxMtp14lF1Rb+Oeqf
lCOOj7CJzygz1P2Bqn2w+BjFr4gM/KDRspkfpWbh3p15mYFoBhUWZrzmoIw2mQifioeC8ajgnANg
0JByIKlE0t/SeU11ql+3ORhFNo1a1DuEq1Tx3KVG7uqtrKZf7j4Utg6FsM8og33wXBVEWEhCjEHd
rb+5/bpxj1156KLzyoEbv65Cu65HAh8XE1zwsFXSZ4dWm0p7fK5nHsgSbgRUBDgoKY/MLrcG82Ko
+2rw4nPAbjLoYXzSjl4HWk6v063jGHAx/okuLIZTvXMakCFX3SUEw32CE0rbkAwHMQ+NChgzDQOd
pAjohguTc20mULt5ct4B8YJ31drX2o7OtLtwrcwc1Bt7ky0QixDZdgLYS+iLgusOyMnHs3ofz4wD
4hG7I5ISISB+O6ldnDCSqyTJGeyVLgSBL+3X/0d32hgVTfbKjZXJXmEcdFWKbpGcG9muD92aM6q1
skKy2i2sVOPXVL1wdsa9MDXIKbIEEQQgWthpUgF4j4riOC89O8Wl8oyuemnSzeOZm3k6gkv0ysY4
6KsDkPqjNm4OG5n9VrEqHazFE2XS66JHVeqxrblV4vG4gruWeEFSJvPnKLHLVk2VnhFL1L2ObFcC
3vFSZ16oxU7CubW6tjU5ZlmTB5EwlOlZ+m4L+B2VXnveJgxeqGovvpU1KRsjSvXHA5zJsyLwRHwr
ovMft9IfE8XVZAZ1ziWKL2VnD5ryAwII6S1M7IYyIDvscZum1OJQp5+4Sx4NKvLZVXhya4s6uMqG
Ej58JlBZRs1dSwYcq1WFQGNjEiWWJL1V1Etd2kOpy6Xd+Mi2rHpEJmjR6xEnBiStj85SrvR+9yFH
ictrPFYIp6fv4SzhGs9v2/zs+ZogfKTJlq8XHiL33hcmkENABkFk8eIew9Gr+YqS0qEcZcjPYPtW
u+5YAGbgP9OtYPV2chCfHy/PfclBkUHwxolgl0LcgMzFrTmg4biepsv8jGRoU6sSQxrbK0yv3ol2
qRXPzLOAxmwlDBFv/oi5SS0dttEP3R5ofABOs4LsHeKVKe1FEMRtzPgdxtsBbAdKNBfpfyCHW7XZ
OiVRnmor4xdunHtOr3HUV0YnqUmpa2mgN2F0253Y85fxFRyjQYvWDBhnVhUaOwydSCZITo6CTYLG
ejzpc0usjK8JnHvojk0PfVY2Dse0VX4WBi1z1LaTzbADqlhRtOTTr4hQ0uSxxT8m5rtZFlkMGgQg
DHgDb5c5UrjKyeseGk0a1xkp6opJwqgMq8uX/KUGVVGuKnpCEYfWokRnfKNO1ZYnwzNwNqq/7kWS
oPL2mQfI4bK9hsgsQqtRAdEgjxQRGVxSPnW/SUY6QEZqOwP7rU/qYdt5VhFb4hdbkoay8kzP8DZZ
ZM661x7AQ3IkncPAJJC0TTcR07G+PDRCcfY4la4iEhWvQUzc3CjCnnDth5+atPOieEb43gvPHa/x
7ZH7RZFJEEDaTxIFDG4GJ+tKbAUo75QAXBd2AxgVq9F4iqIUJllKp3nSuma0VDHwfwrIZz9epL/m
u8ki3YxisiuZPMpEWhCLM1rafUWTADiSthxYuYZNeRm+gJZACcgxk19ogbvvg2wHgcFIptMTSbbK
gITDiqXNXutFLaisNjGV4SmiNzylp5lROMR7Frh9+iR9+M9cpvvcq9tCURKF5V539/x35ehSuoFG
ovPaUevC5MSVqBwkPOp+88AsYo3yX0LFLMN9yBgDZTmhwQqk2KV4c2e7Psj0sMkJ76mDiUYJD7/i
rShBDUTCwfymzHW6MJiG9O2T91V7Wq6wSOXgz6cW2FdPWJjO+97OyaYY78MrT+pXJScWMl+c2VVg
b6m3fW3GuRohl2bSGsg7PVVEaKsOvxkke/F61ROzMH1jqfwvjMs2XVYRTQOILkGEwvy9Bq6+I28o
D8RkcnHm9u1F+k53+a6yPYMBCYR7ijdGAq2ZfU8GI9y5qrQVzGAHBVWk58+R+krAdglJIhoaZOg1
pMkLtHzPlmCyhr8PFl6PMylImbn+0snDqC9SLiwpqTjTUkmS8jK2a4vH5Fkwsaqh4S3Zu49+bu1N
0st51nFc4WJmmH1hlKjXjIq1A2hBZM0zHNsxmB2/j6BdXC944JkyzY3laTmSS2gxhs/A3jiEL+66
EZ6Hd37byqQsVbF+H3obcUeqBeEqFbA12OPjo87O3HrXM81Njnobig62P2ZasVjiu6RD0hlooDcX
J0H1DdTkNM5O1wkR3h1SrlI9XXP2CE55/B3/j70pgkwWzWAg5pusgIBKaBvH43es80/xUJJunWjF
YLAiXp9rHBd61HuM7CxR6wv9mj11uZYj0bKrfuiAKN+SFcexKqxyM230IFQdlSpVJScUmI1qY9w1
4b49UYzZDhuHVFqsNTuXVeuv4NDAiaxCzZEWxjQTvmNtJQ6YAqApWOmvFH113pi2j5RY8stz32pe
h+DxIqYKkZPIqtkNTeckyKldIf3jVzOsIoZCTkFWkHyZrKhMN7HgCw72Mq87kVq/dJ2nSh/e2m2O
4hKj60y1abQmIU0t49Es/fm+qzHmPAtIDhWUZw/ZnfLXq1hDrLZF+gpgEJ9ZQ/AtNL5acaYPxYKa
JBG7EFHMHt2rD5jk4gKv9lo6DcszH9oRQKIIu+0qtOVy3S14iZm03+1YJ15JHJLC42SMlV5tqX1w
Ggz6cw/qIJHEVjW2siHjV41t++S1BpVPbOOtpkYkIZX+mam5cYlsC8oJuKqIayy9qmZeBDcLMTlA
6Bjk+pgfPy60mcyKA14Vu+fHp/SeMAo3mYT0Ih4E6E25O6ViIiLtWbl/Ozoo33PhFAmWsI9D8K9K
Z7Ff57VJZYYEJiEKiIltXiFPq1fdewdexN6k/f3jD5rJ2IwfJOFNh89BxWbM9F1vP9mN+kbE6ku4
wmtv1xkt4j5ETRU0QKnNAAkfgSayAhCPSjlPERF+olWyBOCc24N4WoKVUcS5A7Py7VcArSxmuVBh
D4Kzv84Nx3sZ0m+nBMDA6RbeKXO20EcrSdIoF8xPc5d5FoZtK3rVGXjs6huBDIUMN5KFqD8g870w
vexMxCCPyFSAVCQEtZM3oCeVTZcOeXXm2rXMvMkXCpzDkgTyHzV0TU4oiezqeRmu2HAhvTL3HmSu
TU/ONSNmceYnWXUuvpmvkOMI12u8QNJKBnmUT0q15rX0KApmtyt5nyRAGaTFWl56aM+UgIEIu5qC
yaFPkzaFqHFZnaEsbJ+CowA39y6ZRxnJ4r2ksQtHbNahXtubnOOGz9yMZmDPoVcQGwzZbQ6N2SxA
xeVQtbZcEyZUaYZIjSWdlGbBm85GXgrDjbj7vwtksuIKNzgpVdXVuY5RUMnWGa/zOXG6bVYJeqEE
pGTQBpCrjnha2GvjL0+j02vLkwXvk1pkSrQYnYOyVesEQbEUk3jQXRqVwN+w1IbqM8m/4/5Y1mtW
sd3+Na5I9/74M+4ZYMZSICJkDj6Fprm/gOnKo4SM1wmRhAnoEQQ/gQWd19iE5Ns+UJVz9nGRdwcB
NRzfYMhZsOO1rAd6rZaWYLNLR2Ac8d2MoMzGIxM8slaOp/PqU7zQr7k8hUtvwo9+2+Q60ozymBnp
W4hpDp9Uug55W/KI/8bs5VZLM+vxZPxFf3dfANZRJAhk3O7SZE3YUXadLePyzLyluvDUIiFYsZHK
0zrtr/FOAcSpNIEXLjujX4NbxHQilOSD3wqvrVVRoA7mv0Fwd+u5ROiI5JuADzbt4fFXznlE5PT+
+5GTE5o5OasEAqapSNU+Jz5u13idZyjTugRR42Nj961V4/5QWCgfgMoeyzIJrwQmhr5pWeAKJCDI
ElV7QL8AHppa/xaeetvTkfpbqFfNnowrk5N9UEtJCPaqsjxXIbKJeLh6zi4JtEBaeAzMFBBvxzY+
Fq42XFEHKbTH/8amgGok29Roi+M0ZO119EXYYC7dcCA6i/QElNKP53V2EUdE719LO4ghb01HSdRI
Wd2UZ3nF7Fs3IsUAK0G9j6SFC3S8jO/29JWlyQIyQ5spkQdLVQIi+TahBMMt89fHw5kp44xT+b/x
TNbM5QKm4UGmdkZK7Ux9iZcgtxJgOLiNmKh0anvb0llIJs5EgOCq5xlGZBSBhS7H7RTWre/yUiOA
nrry9AC+MczeBW5hj/w9SCfTd2Nl4hJqp5N9kGSV53bVE16vf/ORCzvTaivXKy16ctfcV4ekHENo
oyE+/sqR1m502u7QB9vtwuMSQn5m62DXgNB3rJbJ6MG7HbdSCMjcBlR5jtpXX4LUdnNo0JbqGxze
0G3T/ZtpvjI32T+t70X5QDnlOU9+6xTiKvJXFvoLx2F2LXk0BI3LKUJn5XZMiMCDoYI077lWSOhc
Yg7dFOESIHjOCCPLuFloBgl+YbKUGdPVVB8E9dl1dJeHYm4FsvOltrLZDQPYD9q5UH5h5ekdQhUi
TyFSrM+FFtmdxmj8rwcO0gFtqQXaJHXZ9klsy/vQxpPRewbLOOgNCbcHtELnLVYr1MvjszmD/AHE
H3l+GqkGVHmneTCldWQlT9P6zCRqbuZn5ouuNVdXSGlUyHFJBElpNBzzNGg8NGGzRuOVZPBk3aAx
rFPzdbR00c/t4OsPmqy2FA5KnfBJfZaYZ18kabSm2pUf+pocqC7vqoCjIZ1hxLLKcu1qeGNNEWIb
L2K/4BrnLgAIGCloi0MBRLx7yHRMV8hNU9TndYxCO7jD7GY/WNJzv+/RDY3keqTHarPRshWzLRau
8Rm/fGN73K1Xl4/D5XIT0liVDkX1gdlWXbpwd4/7eeq6IJk0At2gXiJJE5/cD3yZxUNdn7kYQLNu
W2Vrp7ai8ol3jIUtNjqBa1PKiMNBDyNqHEDx4X/cDsZvGFmqebc9u61WvQHOBEiWCWBFAvLHLRo5
+40LNhqZtJqFwuJj43d5J9QfePRtAJkEFKksTVGrQ5fyQxblzSkN7LcBR6z6cvYg+2436cJtMN24
f5ZEVAkhyoIc0FTls4lqJ40Ctj7Vkcq28Spr6a0XQEnMqw5BbwM5uzCx003yH4MgKxxhM2jem7gs
0afZoCrk+kSxyAejb7DhywX/PmtixI2j9A5MzhSUAynxKAkVvzlFMSq9rIfml3/o3P8GgeZDwI8E
BYXwyRNPVDwqif2iOTGDaFDKU86FquvmC+O4KzuMZgAhwdKMfY60wt3uwVqsmWYYzRSaaBYb2ZRX
8qp9kVeuxWiJRumS7kPTJrcZopipne1q27NYtYW/W9iQ04tm/BKg5XiaR1kMrN+TATODXA4IlpoT
Ci2+hReVDDoCNaYgl7T2aIvesKldf6XrEtWPf25aVpCXgYgFEjP4jskk0FEgF0rYnURUEny936ZQ
hw929XPIH4XyxNd2w25F9klI9GAHpr0F+1OXg5HLwFYhPcrhEod20cS8knl5kObdyfc9klPAPcpn
VKNK3i6lhZcrN67nrc8ZbXFo7ACOA/jQyXrLLU+1rlvDlkSruFqV4MA3Wx7FOgo9zfDnqH5JTawF
eMGJkhnzHmmqH6fURa5Q++LVK1dh9tKW6wi97tw6ZMw00Z1AzSoiMivAcI9MtRJTnQmBdsz5pbvn
3mXefv5kpYTCaalCwlRVks2iB5ZRUfFzn0PlEoWqwqmRQqKPf7M7GIBqeYApsEEnG9P3eCf0vKY7
hbJWlVapc/U6Wzcrltez15Q59uBJUuwm3AnvNdCB/8Y6VGbwuEYkokwDV/T6VxI9VN2pLp75riYF
+o97R8VxVh3AHjlGZTMrkQvkYWwq0JmUpO0LI3cL3zFO7O2+UdALjSsRXgLRJj/ZoyIQM3hYdvSJ
zkKKZCwfI9bskwUnML4+bqwAwQGgNRj/afSJoAp5exLylKX6Di3Zp0gOVS7a9r3R0k9MoD+e1Lte
XZw22EEN/s8OvPitHWwjJ/Txr0/dXjmmhVquOrskKAefnI1MqYWrNqt4s3lv7X7trXxmwbff3Yh/
5iVcvABSjSnTW/ON1EBZL4V5YeN2W7/VM/+9YVBOZEZA7rAw2rvy4d9oeUSx8K8CDwTnrbm+Fju8
RmCOyU45Y0m5VSZ6zEGHKVD9UiLVkFkeRJTLONsGdf3p5+Un9K9I0Jv5kpufXWHgJkURGwkP+cnM
c0OYpMz4LV0B8uIuModgW1BPIbc46nESp3sJ8EhOZNFnB/c+meRByHkUTn3mJJQ63x+SE58QmXqO
n9mxvu/hDVP0mlvvO4pRAWLSwjBeCNnnlhmNSMDOsMhVgE7gdt6bKIzqIYyYUx+vlZoC838jAeJe
fQfFE9suQbHukpLjMmNaZfSEQGZAvLvF0j4JO0eiwTMIOhT1ZQ0Bm4/93j7ZDZipN6+1Bqy3evTQ
Q2kdXh6fqLllvbY9meyYK1nF9caD2+3q8qVY58D8V4P52ModPO9viLIAVBtiu7HEdDujdRD7bSUl
zGmLsYEckjfxzIG6nWqkxATXv2mGIIi2T4wa6oMKMrszp+PPz7HpvlcviwxCd+/W/3wQQiiQ+mCl
p+CoRnKCKBcd+qQ1YFROyelj+/H2tg3JQGqjNXMt2hXm2joed7sDyLZeH8/HXd1hNA8XBlFSRYby
4V3TbAsscheWzEkq9fIcg60hEgvCIf0eJDnUDjmVRQB5aIb3WEpWytOC+bkjJgGQhzsRXG13FFxx
37iILAvmxCGjGQHdXViFFwGudFCaj66N0ad87lhBrwRoFYYa157yeBRCe/wZo8uYHvSROpaFc+N4
4AJuN4WErqTQ4zvmxIpGGul5i6L2Z/bChkbTnn3EMo/N/VXkp/aAxIcPQwclinkTF1bUglxmIcOc
xHQXMhBBNYdOwWW8gzx81aIBYBAsLtI6x1AcrczOwQsPwTsxNDvxxMWq6G5EgXTQHgoGnW4I5OHi
4gvQrshOu+1QJmof69mS7t9dyWjcKogtsVhwSHi+s7ez1HcViD0KHB2ECt7bsPZRE+MtBgRbxwuI
EB/P0czGkFAIBCx5FP+9408B7C2MKEjSnrg3ANNBQf37+Pdnlvzm9ydLMIhunnB+BQr1H2Q/BLTq
2s1aFkzrsZm7wHwsof5vGNNwREFlJWh6DOMDTxCt1+qF87swTVNcTSz1bp5T+H1GczRly7w//vy7
Oh3W/Ob7J2teCX1Diw1+f6SHlPDfdsevGlv1fJIu2Jq5AG5MTd4VCtdmUqbAlLP98nVhGxwej2Vp
qsb49Crxk/mOwPXj77MXz0CpfrHNZsnA+O+vDPh9WNfCuKVCFe1o6rCR0W2k1Ru03V9G2oFlUriF
TfzH2HplcXC8pAV0jYf6UAmRN0XdMyoeYMCGfANKp/dGt7MuSxiqmZjkZp3GLX9lFB2KXBHHGCa0
K0RCfVry88/jlZq7lOBjkF1CdhAPpukTM6TEMuxG7awtvU2ODElXjVo/BdCQW7cLRa+ZA3pjarIr
At/vJD7poeT2Hq4lnfdVdr3Es7pkY7IxlAbJCo+DDTonJVG9Xb00YeMFNblQZDyu8B5A4wue5JOz
40USXVERM249AOoIMAMmGGp7dcnO3eN57CC7sjOZLQhBsDyFa/TkomrNf9quzZnhExC0uyWSh/GX
Ho1oMmdUmDlF4mNEION3Fl6is+txNYpJDIj3kZCGAX47LlVAY9vNYjpoaZ4mZ4RPhSIrRzmlE2Rd
n4Ec5w0ObQXJ89JhnPEANwsyHtarwygC1V4MHgyt3WfjKySc3moLwdHMeb8xMX7ClQlXQLNCQIHa
X1xt3bWjNXpr0wvX5Izvv7YxxVcFIEcVAzAhnvzn2oxeFG1JlXPWAEJsMA0hxpamYa4UuKwDXBXC
CZXRXOCeH3uspZ+fvI8hWZSlfIyfLy/BU2oOPZTRH1uYi74APfvfCCY3sewwbOXAAYz9+qmKXfXc
qb8rxTxa0cKCLw1m4kykPk2aDonOkyYgeVKT9LQwlNnTAX1ZFB7RDnKXo4nC2GtqBnT2oHBNVV/9
LTV2UdZt5jYec9//NTJZkirp8yZqYcTTMl35x1nE0RFe/fpkNWgpF/K+xq+neCmzxADbjgCNqqUo
+K6+j/jrxs5kLdzAb8IyAb27BlHgw0tiCwZjMe0iF/KsH7kaz8SxtwPXwmlhPGPsEkMQ/pSZ2sKy
z7rdKxsTl471oFM/wFheXpCVB/AD8QqkvCtXZTeHw2EJqXoH7ZvO3bjPrxyXIvqV0+F2P/mWvZWe
yfkIiaT1207bnC+PhzbrIq9GNnH36ZAVrR8qCC0PkcHbmwEUbkvDWZq9iafnvTAN5AqjCexS9Ter
y+HxGOZC/ZutNvHzPbqSoaKL5dmu3V1in07PFege1AUz8xtNAfcZmCFZwPBvF2UI5aSoBGEUJk3Q
HPmLvphzukSyN2eEEVBVwyUPUrkpuK4ByUggpx54dYls9jqDlxFIANRiIY6Yc5TXZqaHJkODWV9D
EEE2fQtvddNdwB3P7atrA5MT45SuRFUDDAAEc8nP7Nt3sOqXjuWcN742MjkmTtpWfUfDCB1BjrFU
uUNqi3tm5Wqllf6Le/7a1uSgBDmojsQOtliT2ThWai+F8/NLghKghFIYgBcTrw/aI5A6d5D3GBS0
kaq8HQyIiRZOytz2Au+FgAwiMjjKX3felWOpxCYIC4fj8AJ647TiNVkjG0MygpwovNgaqqgv/8Yi
ci4yoOfIvk/T/QPt9lUKVYWTr6Zb1V2lndmtmh2xADw8CNoPZdSk2y+t1p0ExuhBQdTzX7OTrdGn
TuBQgcxBikITaDU4Juh8A7mddjmA3u1yQeMh/igtGdBUAZRmS9HtXzZ2+gq4/oDJfqEhidpIKT4A
Mz0YuAJfXiot3Eq6+vT0/MzsjhdP9/SL9fN4vtnx+r6zOyJU0DQ7Np1MTnbSOG1MZ8F4HcIyWivj
swjK3AzMzKsd0Rkst3MKUK4DhFhdHPXca+4Po/J/rU+OvdCwflCxsP7yAutrgwmJY4u2a76v0CV3
BOWtryXmEr5tNta4NjtZbYhaMJVYwqwDVjD5J1lBr3QUcHk8t7OH52pqJ0va+RlPuwWs0KK2H0lI
OxXPSMZbCGJncwjXo5ncl1JZ1VTUwE65AiViqm7b53orRBqgVYefBR/Kz13O18Ymt1pYhRUlRDDG
b8dEWRupnOU8Kc9fIBj7aPXg1dEQro8N3x1G3Kxj8SllRgrmjPgZNJwqlXpKfsEA6mrHy+r8eUap
YeHiFcZQ8W5Po/yKKjAKPII4cY2V04pCKLf/CfHe3iJbQpJKUmVzpAPtrHEpTrbNP/UMEOg0CWNd
/f4OwVUOFeDCyvQKaMtSC3QZ239l/VzGhJZrJOSSmZfLz6LPm3c+SP4D0SAA0DHF4HCsG6V9jCRQ
qbOHbNNBC+eUmp7hvRa2UZql6trOd2JyZOXvQa+opRo6tu3Hm/UOhv3nAa8+YrKLgi5OwyHCR3D7
aMOhlzU6xtvwrGxzWHMNb50/LTErjr7lbp2AUUDJEc1ueCLdRkh5KxVclg9I6WZNRkZeKIJAKls4
hrPhHsdwNGIwqFGBDfDWTNbKKXr4cghHvaH31R7slgc6QwO2Sl/YebOB+LWpiWNhW4oTYynlT0Co
DbbwmtgeYXJT+bhIATCYrAqWnYtsuJq4wHw0Fz9dG574mkYGHys3ZPyp2Pg6Th8R0S+w5NDucXAQ
4MIlxQKbptCAQk3eaEUZ+IAeScMpK3NV6F+D6tgHZs4L5msXAZnMFCqfLJWsZoaGbiGUv4G/w9+n
yN2k4/ugqRr6tFYEvTSdb7AGpfslgu6Zm+jGysSvRXyVNSzebadAuLifVE0aiLwMRtT99D8V2Cok
b7HKdH/14rSPrSggLRYEVpqcuDBuIonDc/SUQW3EiThDGV5KD6V2dNu5Ccma4gisdckTRzh7rLFw
3u8HfGt9MuCsyusub5j2RDfagOaHvOIMJ/XVjLeziieiZBUhuwYj04Ld+wsEdmUBTGYcyBhpfhJw
tFFfy72cApXUG1GzoqRSHdIBoM1M58Od118KxQhcsId1a0GAZIciPQPJa1YpcZqfql64z2ZCAXwO
OADHhmLAWP/ukqsIl3ddVgqVojtJ3yV/GIpDPlgp9dFcxAasC0fcobW1xA454yZujU7mwOcR9zI8
kFkUXekyU+pFrTbdJpegTRlYff/2f0i7suVIcW37RUQwCniFJDOdxmO5XNX1Qtg1AAJJTGL6+rtU
N+K2kySScN/uPi+no2unhLS1h7XW1jqoBN14YngXu4k+DAZUCbU8mPnbZN91/OvGN1EP4rkjPv89
Cw+p1/2Q4/SPL3O9m/itW+BhFBHh4Ho+pcbjFJhU7DZhUn9jy0uz0KiBegJKTEvm5VwOojb6YXzR
T2Yauvaz246H1HQObfWDev9Y7r4m7J6WkOT/4oOOOIq7qr0p5hurv7PKkNWPozEEXfZiTQdiP3h5
vRFaqXVf+4GL79RnYLS1OgCAdLC+V76WHXKZ3WrcnDdu4wUPGMBYHMN/t2LxBdxiyjSoeY4vafNa
JF9cyD2jCgoaflHtNfLigjs47SygnrAF7NTUoZncae0zNZ6a8oth7vX0n40zseadXKD4wJdAMxx8
tfNX08nnyrNSY3zxy9wbI86qIkztwn7zJ2/ec6f+3QEa/tA4dRLpxnirUYAk0cZ+G0qPbRQhlS/6
8B3AcoBsviJUQEcOk+7+ogw+XtKszdpGNF1clnunPv6YikNybEGDsaP8kzXhv7ZAVwRuBjgkIIqX
68acyXFKOhkXuhaUhh/63A/Z3k6njcOlDs9iUfB/gIRAf1RVcBaPaTK24KQYpow72b+m3sT2vq9Z
G0b8la2D5C3BDmLnFOv4/DNKpSaQynaOG0dofUisqQTpgPf2e5mUVbdzqMat+xEz/spbCurKs29l
nn8oelK6dyIRYLF4jeXNge1jshteo5H8srrKqaLEcfMfnkONF5HoBlSGRr8DZb+V9r01DIXc1ZpR
P7OGg9zaVcJ/FWNm/RGTqH86nTk/AEdcvPDCbJ7KbtKiMk0w3MR2repLb469FUhLlGJXzXJ4ppNk
D6AkQdCRur4mo94a6p8mF8U7m5L8hSZZyQOHV+IpKWa7DKvZIXdWpddZNPXQGAjrJs++Z4Wpo8fW
o5MMFv0w7c257f0DAHEldFR7UeQvtuCZAJrSn+4au9HsfZab2gm4HOudJFSHZLHoLB1yrHn51DNt
5vc81zCDZtantIsyFBUhUMCgNZzqefF9dnvxY3Bb94bq9fQdfrCAwgaVXIQWb7w3Tsuyjlomesh2
AvifRyVGdX1Ja7PXwUwF5W3HHKOmYddxPM1l1rUsqKVJvkLHcZRRy6kAvBW8ubcsF05xlOMEskAi
ocDb67RmkGytO7HzWyS8UVFTPwkgpjT8k/NUzDcSe0cCpx8w9mUaU7YF3Vwmi+ougeSqxm5iVjW0
F5WP+XBvc5NmrTmMQwydZD6GxtSLFpVWMmR7ffaHcpfAaTzLRkAcjJV+/qUTnZtjQywMxO2lwKcw
ar/H6I7JYG9JVQI75BbQkjQxHwWQTAPajtgVxyY7syJeH5UQ2y3CiuQMQLfC7e68wkXhKJ+gMhAm
lqtUjPAY3UHUjkVNNdc/ZTI39c435u63VqW82PHeyyElO0BIUAGzs1uwG+GQc8a0oyFLJvfg8Dfj
ofMbCZdcliMPAN90n8d20PWdNjkp9NPHecJIcKdN5yqATp4LPn3TeNNG1K8u78KFgFeE6rKixkBV
buFC6NRXGSfTEA+kCrvhQKxs39e/tXILa7ysMagvCQUUFOQMqCfa1jJF9TQ0yqSejrFHU+N51sgY
+H5L9tCG0vE21MDiyrGjQc09JNmQRdrJxNX2wp1qsBl9SJzaNd3iAqx4UEgJqGEqEOxD8LYIYUdr
LEhnszG2UJ0OLRcT/EpC/lx/CBfxKlaOzBTbCwYo2EcQ6To/w6OUrZC5PcfEdfaYhBpmbneSLUH1
Y/qNCb0bDnvNnKJVIBolvmsuIezzTHpbzKkeCwCDH2RiY2JOhcPLmql/FGx2Qwvz56Pra7w8R3iC
VJsCmQi4R8tHovRad2hHbY7zivqRIyU74r2VJzznYifAh9lIAtQben5ulT18MuSQmOvhLs5t344C
HzXT44zmbpimdnXn91qPLmyvbSR2i+zx7+cDgUPX4aJBlNEXIZw7oEDXmFSPdSeZbhzC38zOGw5j
DuUFO5nne06MLiwNrd5f39OVK6NU0EEGxQuvqucqAfvg/HQNY8qEac3xONahX5uR7vXHQfpPIIWH
kw25y/Gl74B+tW5y0WIk2IzJW1WyBQZbVpbVDijlXXSa0PVHnXfxOxBztn7fcSOGOr8e9gLhVeAO
pMe0DA4FBAwOhCZ/Q0K4SujDzzkqMbQHNzKXBf6TMQ3Y0P+uc9cOpdHxWyZ17U7X5/lrN7TgX2es
2aEZUd7wZvSPvM6qL2hId8HEp2TPGa3vvVR0X65v7uXNx5qUApTlI6gB+3Cxt1VuVq0p9dgap/vK
rL91lWV//pASHFMf24b0BI2WcxvVlDeYPDOP8Zx23Z2JgVI7nOf83TWlf7y+nMv7AOQXagEG8J+o
qiwpFszqc5FZlRmLorYD3+mmY8tmFtpjN27chzVTqIOhmAb5LLwYy53jRNAR0UOMYgoZwjY5AHp8
fTWXISe2THVTQAhWaOuFW8a0vEzlOlbc6Hl9a3Yt2Jq9Q545kO+3iAiA75UEWpgjSUN/njA2/rr9
ZU6PE69+AJhx6h8IGS2KYY1fNo6FrlVsjHunGKYg8THuoXjXbHvnT1ELTRt7hvyLPuz7VIR8uvkv
PwAq7ShqoriJCefnR8djnuUzonbAZjs5phEm2oalXp9ce3419K+1Ud9w14qp5j3oQxv0ebvh0Vc+
M0IvpG+w76r54Oe/oJawP/UG3J5g/dfGsMWJuqVnQ+kiQZXu+npXPriKDsCUU9fF+lvu+ODpBsul
HbU7PWa61QiE6DOGfvW2vXeLdngdtDyJWrMv9txFf8maUVq4bv/y+QIr17IQR6iJOUCZny/Wy0Yt
wWnSITls+LfOlPcRTnmLmJaUPzjXPknSVefL/KvnY6BF6UG84dxeYmj6XPuOHueckqNrcH5KE6/c
e6nZP5ZFwu61ZEA9Qrj1VoFZLeX85cT+Yp9NG4VYJRl6btosE2/weiy1NLMwEf7TRKdXoZQ+5QCK
kv+UieylpaCW21uVu8uXVJn2PKST6kFbvqTQwshGD+Jfca1zFRSgHvePoLFNigBw5jBvD9e/6rLa
rLb5zKA64x+OlZVjZLktYdCvh0Cr/ym8Yt9a7AFjFAPosp3yLD/xGor6g2ts2F65PhCiIfi+iMWQ
EJjnpkFEsjKi1WZMmMd2ZpEa6BL1DKfaKTZMXT5ltu3aBORr1WZH1eHc1AQeK6Dz3Iz3mHyyEUwu
y0pqCz/+4cs3LK9AZ0PGb8ajEEjCAz7Kk8fJ3ZyUv/S8ve/AStSK+qaq8+dhziLzfRj6b9RvIRKl
RUkBLpAOmDX9Y9ZQkh3I4/VPvHJxbYTuiMpU0Ikn8Hzt3kTcio6dGTsWqLNEhHn9g/IhLKB0dN2S
cvmLe3NmaXGW5JyyhA+w5GZRpUHpB23IrLz9et3K1noWtxOgL4KZgIMZF0W/0/u7jnT7xLmp/K2R
UquGUDOEh0dLBhrz5xsHcTy/HZPGjHnr3w/ND9pVe29wQIrcAI2vGcIDisEeEDUBPXARLjh0HMGO
9sy4pOWOkzdRkaNlDZFWuBtnde0eILVELofOLXDdC6fqJy6kduzUih3a8WPqsq+II7b0uVdCA0za
wXqgRgBBMowFO984A4B7Iy0LI7baJA0HTw43bWmkc9AQU2IuujNHBFOTjo2nZqxgsnE0IQyFfKzf
ffVtt9/Y3stFo6WlPDl61Xg3l3Fsl2l2nzWFHretOQd9O7cHNKGK3fVjeenNMJkYcxWQ3UEJHrqK
54suChevJz5kzHp6M5PkruvkTUo2IsvL9wEBLFylhdkNqEosxW+6iWmFns1GXJgQNcO047pyUMWb
bzGK7A2SYk/Wln7o5eFE2wzT8qBwj/kK8J/n62K2P/g96texzfn8ZEB9fVfwhJw8IudYG8iWvM/K
10J33kJghx4oVrm4dRoKPp6YG4R1nclvM0EwyoVkoERf/1yXZgjaYsjF1UQdIHMW4Qxt0EDO9dGO
BbMx28gu2sMg0s/fNwDHEKYD6orOKs7F+eaVWlP0WQsrmc2AZxpR0RGSeRu3+vLowYqS1YSPUqom
i/s2u4wnY2fZsTcmdYzUEdJACFqf6rbdAqtdungcY1hT87RAp1lGZS0z5pyW1Im1qqMHp2J4sXSu
H1lpWge0kKfXTJNbr/fa+hRzD+8squzQyzrfRVCIE8ZF58R5Y4M9mUlKMegWFWY7sFuROp8+GmDA
Q9AZPh9OEsnNuTnBJ1nNQ+3EM6ud0OtnuZdtt6UJs7YoNScFqSjqBReCLX5V9HMNfkHspjwQ84Nf
QOCEmhteae17IXuHtgaukmkumfbMhgCm2TES516OGQK9Xd6Q0hqOXiKyo9+hGQD9ojS6frdWlgZi
gdLiREfJARN4sYE2GXtf2k5ckKrfeVmGLnMxVMFk+N2GqZX4FSgJpTaJ1SkFkcXHsianaOzEd+La
c8uDYJN2CyEcciRGI2PpNukNLzN5nDRihfZg0ls2TsYmZkPdsPPIB4NEdSiF2ShkQpxscQPzsU/1
PuEk9nWOrGA8dXYa2fwfUkI4zwiEAYFlgs5FYLEv7mbSsLbfeM+hmQQFA9Qd1L//EMNXja+nyaw7
cVa4IPG22bizMwwlQ+xdbez3qink2ugVQl8WOcq5qXTUXE1Kj8QeAbn+1rHacXikU15i0LrWj9ZG
T/LSS2OaCwriNlSTiO0usTCsLLPaxhyCWBMYxNyUbvu7GhN9Izu4XJSygujAQa8QMcsiomxnosG7
6iQ2G695M3vf2pcW2l1BXrRbWIjVFSHOMyGdAhe61DkXLoB9pQZ5SL/LBkiNWu2A+YsYR2tvPAqr
hqBpgWYuhLygwnD+pYzac3jb40vhseavZeKyIybFVxuKEkvhEiQ/6nVT2mR/0R3eAgbYUjR8BMmT
2El98d2vmB9Aa1x7aIamP8nB0W/TcTZOfNSmiEJ2fl9QnR1axuRzbZQ3NqVlqBcJpirTOjl4Wm//
0AF//EarqXpws4Hs+qYrfrloLW64+ZWvjiGaoIXiU0D3bDkO0R0apP55m8QuS5NQpCinEuZ8ccpN
SPxlPQGX8+84QcAlUVdYRN3SHdGBdcwk7vB8YWyMnmXfCd5qKJJyLf9ZC1K/YHpqjeEypM8waLIY
xGtfOMbWkpf4Q/W1EKAiHMaJQEt82cwRpQn5PJp5ceJRuquoPr40WuZ3Oy8t9jV1k2OP4du7giGs
ayBsFHVTcp8zv3kYsqG4Kwvv1W6odVvC8W+kqSufA+EL4jFwdHFglwPXdEP2fidTL/YkmV5Iirak
YGn1NKPYsnE1Lh9FZHMY8ojhvdAxAonv/Gp0UlW5eFXcDT4LCftpgTPUSHBdMULxszOvsOU+mMdQ
KIJyH9CRSyHJyUpb6QiX3QnvnvhNYMyQsfrx2QdXtRxQHUQVHX5qWQzGUtBdK6BmPnN0Ztlo/LIh
ohaSFDWr65YusgHQgdGfBBUC9wY6CgtXaRU+t7JUlHcJHtOHsshV6TVzwzJx6AlXp99ft6ee77OH
VQFRoK+ED4buIHzZ+afK1Khuie76HWe6/WVCmWXX2xJs+Gz4PSedA3RKN++MzPKfTX3kG9Yvsi1Y
R+COQjf8A7oTi9XKOumspuvFXV+k9h3lUEKqzHE8tFn3u9Cy/EFkehNmfmF8ub7sixOqDCPQVcgg
vBXL3p0lmZXOzBd3QA/6c2BZKYZ4aUmSQsYcqiPjns1d85tW4/TZWwjDcFCoNCPXQ99n4apyzMTo
uZFVd3LmwJkgooxwnPLAK4du49W9DN2ULYi4AqYIDwzY0fm3pQ6HppsFiSenHpIdbyo/7kaEaYYw
jMc507M/HgD3p6QbgU5z09x8NPyRH6/v9BImiJgCv0INY0ATUQ3aU5/iQ/A0eGkGKENV3c1GQ77Y
GmArujMq9IKLYb8mhnDRYeJ7HRqfX5gjnSHIoTP2NImuDGa/ICdA9d19l/jvZjrz/exDJoE0GAVW
dNXb9d964SL//lR0HNB4QaFt6b2rvHf8Km+quyKhdlRiJjVHlH2ouGe9X7d0ETzAEvwwupnADaLn
vsiO0fYpDKIBBzf7Rr6rSQ95W31kG35YXZ/zy61ul+LuAaqq2oDnW597bVLnpLbQAU26Ylf33ET1
tyHsqWt1OoSEd854c31ll3sIBQjoUakAVpU1Fr4fufhU4laTuLbndP7C6wJzZjjwRfVDNQqM8vqs
ORttYR0nC/f5UvPLkdYwd7L04mKQAFq56Np6dxCF1p0g17O0/TRaQ8HPcKPUgD68YstaV2U3ba1N
nhunZoHRZ4nu0X7Pod2ZbkTml/sI0R6lsgRFF4XpXVxeHJm5KXjuxSMgfiHoFlkeACpWfBmSzNnS
lb48jufGFq8AKniZwyHtFEvgewJkVJA4Han3aW+P1A0gPpSEgL4BOPj8OHqtyGbWa26c1715sOYG
k51xivogtwEYHwYMdiBOBw5rY5FiA2R06fARhqLihc4PggWE1Oe224ROzeBkfjx7467qk9t8zIEO
aF/m3jjU2sv1U7myn9AGgzwa9NZB0l3WKtNuEgNFhBjLupzcYHL0Ugs7jxT+RrhwcUqgfoUcByqq
AGGqktH5smyvNpCDVCLWSXHMXbzXpjS0yDe3+mZbhhYvNak9K+GOwPw90mPyxR8xPLlVvvFWXGwb
VoMMUXcgN4m2wF8OzIenIkmmNsuTUQA21NE9FeKF65JtVHhXjfyFW6FwDmKz+vcfjDSZVmqJh0mC
ss8BZHRSmd/rKed8w/mu2oF87f/Og8fo9XM7jl+iZOR7Ih7TPLkZGCbxoK+8JRq8PNd41XGmEcYA
1AUewrLHl3XMU/Jkzi2ZwgrEQylpkNCocafDmH7StcMWYHoQXjOVZDuw/ecrGsjkOpWTOLel/uh1
Y1jv3K7bXb85F+HCXyNENfx8FEAAIzk3MpWTqlT45FanRAOGNaOvs+3y1x4p0ame/PR7h1z1NAOj
d0itOQ89q7W/6ZKkT2RsMIpP83jQ2Gl74lXZhCOzfwrhWxibR+2UbAQMy/hV/ViwLpCc/1XjX6a4
yO8S6s2c3KavbhXtnYMR9Xf9P9e3ZMmsAwAEvSlUGjCQFQ0J1GfPt6Sy5qnxWOndIpBlYc/8dF/W
tbEHJFsc0BEcd3xqMGZhrL0d9fLinrSgIGgd4SlKgjI5CdOro8QV2b3btsmdq+XipdNF9+z3Y3+E
Zf1mnrOE7po21XddZ/gyIJNUMpou8N1BZgDRu+G5lrEJFgUFQxfQMmA+UTddOBSAq9k8zsS7tcsJ
ieHBMNsbTf4oUN+4vn1bhhbxZ6VPwHW0rnfbz7eANmDcqhWw/KHoX/+DHTyjqBCiqo2m5vlXmk3e
dbkNO64zBdpMIp/nPyq7jsbZ3V83tXLpkR7+a2rhWiYihc4yz7vtfPmYMPLq1vtuuuscPTDNYcNf
bhlbfCjNhUyaCSXB2wLLSnd3WvN87LbUMtY+ko8HEWIDyBRQpjrfPLOUudUD9Q2R6ZmHg8X4TSsa
7+hN8t52J2PjWy19szp8gH+44MsrRuVSA13vrSwxBMwNjT8GBeFy15g53zh5S2oQMghMAkIAZ7jg
xUHaYnEkCtS8qO/WWTyYeYURRE6aYGRO1vXf2hTCsJjaO5hv7dAqXzqV2RiOLegzoT6a3RQWwpcv
0tN5tmtSKHgHqKtbqRVMorCtwEqn+b0nrHwiHDOyI17YZoLwKbWMn3rVYFyGPslm8HZo+iCdzc20
3uqKXTg/YqAlBrYvXJJChi4uFrPscXaoo90Cwl9/7d2AHDGATKMY/rSxkReZLDYSES500hX/w0W5
4vx4VC2h3PNkGkPKstvX93XA3xX5lT1UW+/PxdEAmBeNSxOlMiTfF3BsY5J54hpjGvsUmJzeewKi
/2g3mLKqcy3ojB99jeEuFkVnjH2b8X9RXHdb9tGkbWE3L27e+U9xF6tmKNcYIh/SuNNODONMTVkf
SqjfDpj2pfHDJ33KX2NgSGFqPCBoy37t0InJybopjfPyW25pUT/96bOXEkNH+vH7dVPLWBJf09VV
48rF11SknvOvqXWFBTj6nMYGrXdmchrBc5iyDS2WC48CRiqqHnhekP+qkPLciO+I3tSFm8cN8+5k
8poYxWHIICAsNzKLC3gSlgNLWAuot/Bd3sJB9r6fJBkm5MS2od06rhgiC3lGV1viy1CD1FeMYoxK
w0n3JDWKxzHz2v2UQe58yLz+AD6O+aQPgK0LA6F1jcjlMUFY/yC59Sx6EEcBUB42ReZXtgez1hH/
grSlPoGqC36Igu0E3JF8yGmcgXpj3xhpPDo36PeyR/9kFDvnrf2VJLt98sR/4zdf//7qz/5YloBB
2EYGDf+Lj7OsphKeZK2BxkQsMbMb44NFPD9BXsGnh3HAHJ3rxi7AMufWLiSLpxwQ9tqCtZr+ytL6
Jq+mnTnbB7iZveuDiTTd9tD559/gS0t33ljrqnk0h8EEUAO4UI853+ga9J9m0h0aG6wP7FoAlJag
fen0AahKQa2PeBacR8f5J22+ydbeZRQIvetbsOJH/I8/YXEVhFEUTuEQ7Pf0ltJXd+ogf77rOz20
tpBWK2+C0ooCIgN9PpXmn682G10b2lpYbTIdh/rPmEDctP/BwHI0069OITdyrMtTDNUg7KzqACBy
+Evd+nCKB251ZWPKLDbyuPdI2HhQWgEm3GHv17dw5QWCJRPpD6BdgOov0xIvyVOTIoKO+70DAbn6
rgzqMCOYcNZuHNhL74iqmRqFAEgL3tZl1XbQKt0TtpWhomUqxgUGonxlW0aWchIITWAFXljVYlCk
W7ZkqdHO6CCmeTxEY5ycSPhM7CjdabtmtzW2fe0jfTS1iBNoyTvZlzBVi9+aFqZP3L/tmo1M7IKo
ohYEQDFkpEzEXNay50To1OaCt3lsHupn67segY0XNO7+qX4vRyXX8vX6iVj7TB/tLSLWop4ck0rY
E0YbltWuzNB6mrbKm5eu8nxVi/tUOFOLEXawks9RHu2BcTKi5sn/vTlm5TLsAb4eaSY8sosC7jIA
19zUchPi5OCifHMt9qin4iDc7Nlrin01+2HO27Cxv/sptAS8rnmYJ+1PDR6qJo/X93XFYSKDQmKI
1BqwBCz/3IXUCKMrlzEauw/GA3n1fpHdT7HTj5jfib+vG1s7mh9tqY/8wX/M41T5Cm4Vt/xUmSA0
ue9NLYNh3NKIWjstuM+IEJBwINlVfvODoTKvs7r0BhoTjYYcE+2kA2UhuhHzXLSf1SUAVQIFfwxl
VZnHuRkFB0h5O9MYDecn+khOwISyZ/aMkQAxxvXuRAGt+aPc8Fhru6iGmoBOgLI/Sp7nVjNbaNls
2zROdRlg2FAAunOAGk1vb4Raq15L4f3U5ANo4CyDVBd5vIFjmsffnT2Zgvl2wOzuMmpvkABtxMOr
5/CjrcWrWc10NEoNtgYIX/rBjzb4higBooRdOGw80GuX76OpRUDcNhBOQ3U4j9vIif7THw7gFDrK
QODg9Tr/OrrRm1magOPQ0g4qVmwIVGC2+/xFAib3/4wsVoDs0CDz2CCcxCBsUnUPlSWCwn9Kmy1x
7tW9QhXf9ZGmofK2OGwmBEd8v5A0pi6DyoxGH3QNelzXl7P63AN8haACM7NQxl9YGWtRNU2J+zqZ
/XhoMgPPpD87uwYAYbQnvJ+TZunomTpl1PHRj5LB35rXdxm1IUYGxA9SEbjKyGHOvxvS+ZGgfwg/
mDvZTvO92wY09CjTrT9TWzm70UZucX3Za17Kh/cAQxg6ekDSnJtMZrsZk0JdZOofUKyZj0h+i5BC
1XZjg1dcBqIbwByA5wMXe9kGJ5Uu64GnRWw4fwT2DyGBVTShItJ+eklnhhYfMs2krGyq0dgxywgY
9VMyODEEMaLrZlbeaZVrgv4ClRFFgTzfuRQs/Z7lRRHng19HVcLTIZhm/51QzJREMxLTr6EIHXTc
G1Kw/IdNCNTKpzv7AYtPN2t5g+RGFHFr6N9NTT9I3XkoJ+2Y6GQIRs++p8T6Vqf1cVIjy9DiBH6S
1tCfoZB0HUuGqaZAJu+ub8var0KNDW4HbW5wdxe/igtg8aDuUMRZgxELI43K+dmtnI0K5dphQrsN
XWeU9VAkWuSyNbUyCQybWnt7V9dvmfVgmPnRR6Hm88vBODSUooDMhMNeXMkcdahc90ssx2oiwwY9
2H1v60+3dCDI/9HK0mFLyx2SlhWxjAgwEBn/arS/BTjWX6+vRp3J8zRcDbPBSEAf2FrgpxarGaze
p0Mzl7Fm+jxs+kogJR2i60bWTsBHI4vFTE5X2anQyzgrIexq8uA/3G8X5TqUwsABR/hzfvFY2mCc
s1PhOWi/m+UrNY8N/XN9CWvHC50o5JjQkIWMwiJ/MWqWQFCihon0niXPY3Ejkx1hN9etrH0NgGDx
2ABUgKk9i42qZeI0owOPaEGe+jfIa23oOOA5bzjetTwJwNh/7Sxe6qathDYYWRFX30tEg1oWJJh3
nPRJoKdd2NT6IWHlqazqYJ7i0s3uuWFv3Ne11/XsNyw+mmhLWbk6fgOKYPwXulbkt/dPddt4u0xE
2dP1jV15R9UEAUVjBl4e9bnzE4KsMG+dgRax0OIpZw9jicGV7XEoIEVbbVGzVo47CqgoFWA4Nx7R
JTJfNrmdutQoMDF7DjryJ8Vwp9J1Ni7VyokEhQfoWfT8UUEzFiey1+psSJoJ39B71zGcVEv30KHB
R9zCs64uB8VgsMOAWLsYfEVTT9btaOKZlk1gijSc59PEtzCPK0dfNVEV+0nxKK3Fcoaa5y11XbhV
j+A0pqHeNv9hx/Dp0bMGdscGuv78EJRDS9OuJUVcNz/z+anvoUQGVcCi+XL9sK19GRDzQJvGUUPg
tniKMBQDg+McH0tBHGwNGXSC0tAqD5Dq2rjIa58GjkJhN5HwQR7jfEVo9GBOqEzL2ME8Yml/86HU
49LPZ3bKVSgcrxI6WWLci77uE9a3MELyIPUiP30wsru63EKXrIRPaCUpJJdqJgFhu1gMWCVjy2Cn
LZIgz4uoafKbgtSYvhr3Ij1l0juBCHG4/rHWUjzYA7MFxwIv+gV7jMlmmgcDj1NsPoExIAP9wB88
qKvs5K++ACRv46NdlkcVfuJfg4vjUekUBKtCGXwxo3KnfZ0jHlkbL8maEYVOAxoOSRJoheebWTiz
zlg/lfFsPBYj5tabFfB++1929W1j/1SEsIggHLyKqB8C54967+JWUYj2A7polSCrBCzyMC5nj6G8
7uv8GyPupq2exdrd+mhtceK5XtUa6qY4jH0KVPm7nUJvUm/D7eKo+pOurUs5rA/VmlmkRuZoNnZQ
3s5ueRx/4GnkQ9SRUBRhX9zmdN9WO1mfiv31LVWu7ppldes/WK6IZbHRN8FququyeIzaX60MvPf/
n5HFbevTec5TF59tbA8/6FvxzwxZ0ufrNtbcE4jQSJ0R/AOysrShN5n0p5LFbUd/CZBv2hlsJtLu
/n9mFk+H1upjNmmMxVXrHDnPbuZy+uHadCtsWlsOQsC/YHVkGUtHCKhbYvG5YPEAFnQgQa/ZF0Oq
Gg3OVjVt7TXE+wGQk9JVRGh+fgSAGgEAyuAs9i1KQiMBUZdg5PX1fVu5S4DcIyMDjhSFoWUEMaaN
7w8zfARqy2HmQEigNUO0RoGJ27D0N/VdHGkwgeH0DDTv0aRZXFvXq71SemMZU3mSbRY43b1ZfqvF
QVZAXvzU+9OUv7P0Da3n2nDCqdsKL1bXqkR8UMxROjqLyJomjbDGAcdd6EcXSVuV74ckD9OtYOnv
mb5YKXoqCP8AXANn8vzLZS20HfE/FkN7cW+H8+6dnTD0KbBQt+aRExZor1z/jOub+8Hk4rDMRToV
9pAzdD36vX4aIj3Kg6wLHo1TfTMeeOhsWFy5CER3wR73kQwB86FO7wcHZRjC8XsdrjEp2UFADwzd
KS17vL6sFS8IfRZbicep77VUHpKkAu+jS8oYA+xA3T3MpRE21lOXvGrtRsl85bFEWAvlDhv8E+g8
LRxuB2Xm2ilw2zjEb4KepRSSgJQd2GSPN5VEPsnAwbzLwcD8DzuppjcrzoEqKCyeaRRrTJPhr9i1
477/LWPafx5AAroZ8Oro8cOVQDjt/GNZfSKqLM2yWHbvFWD4ugMqpDwxUFd9NKKvf7SVk4GKLIAj
wL8petninkPDrCXaPOXxnFUhr09tamPe9kYyt3KXER0ihAaAF+n4si4LkU9mFo6Nfpj9xGa5050/
xEdP4/PoEcXz+tfO4ljkbobA0EY7zHWeSeLupPZGxTNA3RveceWkw8ej76ZcI87gIiD0DGdsIFub
x5A8jTwkDLvcMdCaNxB8suLH3FfGxmda3cH/swjM8PmZsFvDqsA7yOPKLUMb6b9Jnzk0VgnGCf2H
A/HB0tIdlhXlBk/QUmwTQKkGHQskb6N0N5KU1YP3wc7CB/qyHpVkYB6zGh08i+4chjRySxhE3ZWF
c0cgg/KMDeggCnSLuwT+WlI4HgeIonHGg28Ux94attLUdSNAJoKsA1Ti8uMUQ+voA0U1C13YmaR/
oKj96/pHWfF3WMa/FhYfpU/TQpYGLBR6G5X2GxR8w0Z3j5pxB92CHVK78LrBtSUhE0ZX/m+KvxRI
kD4FBZjAIFq9DxzKCPrUvF43cXkALPXaAsikIBrYvPMjDc2fZDQYfLhWeaHIiqDr3set3sjlxikj
kIZTasDApi+M9K1bzBJ18lhUyb70nXtqfc2JfZuN40PGOsi1uMfry7q8qYD244FALxfOCD71fFlN
otk+MNwsBkk76PEQjY+p99LTTzuEczOL62NLv+w0KVgMBgH0lV15P1f3ZAslt7WYxeuQV0mXNbzC
O0uisnTyIG9RYWR1GTT+7+v7dulTsSDVWEL3zkWbeLEg09dKj+oDAyLoIcmr1w7aNtXYYlnA0GZk
d93a2rmA1AAK6Gp8GYgJ518p0aWGRgEi6Yyis5+jOKaNr7XdhXXT/QHfabsoc3Hc1e1FywzRrCIp
LtXztNTtRv1/SLuu3ciRJftFBOjNa9KWU5UkltwLIbWh955fv4ea3Z6qLN4i+i4G092AAAXTRUZG
nDhnKtq9mESVUQOiaYCpK3eEdljjClowhdgBzA3ALSCAp58JCrBV+Rhw3T4OPUglDcnbAGVWa1Kk
1r4/jTduAlc6YBEzxcfcysRSF2HlyTxTll23R0nVYJTCCJKVtMj8G64c+LUFGhuReolcVwXGgtPK
kLZlWxMWK2vK4sYBeC/SGbbiLVGqNWOIB+58f4C3yabZPq541E0BfIVax/VGCdScyxCEdvvuh8g/
ivqGUyCJlAHjCeZMvdLrlfHebMxve0iY4M2F4g7d56SmuRyXKsY71Hr+KwAaCjz0rTExK9f8zXGj
7FDj6kovQMsnDzuD5UslUXjXNyrhgV8tyi/uRuXfEVFHTWjFiPc0jAg7vnwBsewm/KVB56oyQ/38
mzVia2XN1oY2//ziseP7YQAxHRg8TD9OgQGNxZXL8cYrznMH9m9kPlE1xhV2bQARu1/3JeZu+pGH
+qTnvGHe33ZrFihnmBfIOKbzLqjlXQJaU6+WQG0KhuQf9+3cvkSpoVAOHt3bLV9KAo5X+BTVRlid
RJE0zt7rSJEQaEO8DtAelyB9+P80PHuWi0UqpNKfEh+GpSOvFZCp7a2g1F97S2AdaftefRZkZU4X
9+HFqs0/v7A4NWXMBRxWrWFfYuEg+i+JsEL7smaC2uq5F7JjGImYTeHUDV+9esiFj5WJu8neUitG
7W7gFqc0nTdfHKQGaL+0QBffiprEBhrDMtvjVxzFkosHIyIa0hE/401KjQks6ZEA7tVuz4YDYT1c
xsKaStrStF2aoIZUB2injvyw3/MD6TfyLly57NeGMPvci5WHGEMGGxhCE33wzTHqnlbWZM0AdQ0G
AsfUpRj0ew/Zh2KDxoEyeBA+e7c7qA/s7hweIz15vG90ZdJoivek8QGdVfx+n2SlkXOlngOfmK1p
uy1aAd8GiA7nbIs6//xi6ooQ3ANJhqXxBp0nAAJUK7506b4DydQfA9T2AolOn9RN3O+zn8Bu6JHk
1qnddWYV2uJaKWLR2+GJBl0QFcU+kMNcjybIEo8Hk1C/H7kPdqYht5ChIgGBxKqqix9YpJXRLUUv
fwzOPdKUwS4emkqZDeqFoLOhrnw1YGnpIS2DDNnKNl+eyv8dHYzdXEtt3KtR3iOROf7WCBl+f64g
ORd2A4iQ8MZFPwbCYzpGV1ulRzMb9lxRPWaRmwSHMXLvb+uFQVyZoC6kPC8KJQbZ6Z7n3vPkJ45r
mR9r9P+fuHzl2M5biwotr0zNp/pib/Ntga5jSLzs06RGouNTUN8HKIhwa2/QZTso9qIU+61xcW1n
dm59J+AMYQtovapnKhJ5UIYRtbUdsBD5YET/WqIc3cyAwY0KDlOTR3oMvR4xY8xY0BlvIPLK7C34
PJBGq0ipQERTA5bnelQ+O/KjWiQ9MO4tycSJ9Mh+3d8LixMH7Z7vZzT4DCnnI3HC1MQFNnTPbtPS
t0CZSETZEYfUuW9oad6QsEZFGV0wqMtTO0EtB6kXk3ZA039LwmGTFK9q9j7n17j27+N7pMdRnp/1
I2YcyPW0JXnUh6GQD8DJd27NkIwzi1IH3iT+a2gSiPQuLVGDgmye37NiPeyheAAmKiEK9LbK1h7S
t6ig2QygBvgflUMExtcDAt2Tr0ghFAQbQS/2rOnlNss4g0ymxC43+Vp37pJ/uDRHbbtehcQpM2Cp
AiHeyT8Z3jfC8ZX3TY6zgTL+SzoXvPeuBket1oi8pDbEGJzURUaasySFavNfch8CpIaCHm4l4IUB
pEE7x/UMRhozZFE9DS6QXdATlDJxo/ryWuGCmrgbK9Tdl8VBEgoJNPWkt6i3QaXSc6BZfIKoHtO/
3T9OdEMDbYvunpOjSkiZGrZiZs+k72oKUrIP+YPP9iGqak1HgtiJHvLhmR8f8LJdq3bRaLl/7KMY
CxIrvNxvipdBqJYCON8GF/3hYJYz0s4k4JiTNtEBXb+q9XJ/vN84pIub5MYeddQyOVNCLPLginbS
PEuT0UFI04Jic4ZaXmb3zviF/53QGvEns0lsQzbvf8K3DOG9T6B8ZTfnnGoJsj4q+56oxwZNPnnW
mXnk1GhZjXYKGi96Ljy2cWNU+bvcfI4A7U3ZBgVDXc13cfArL00ZYoPDrikaRCdPU2bHtfSgMtA7
VHu9YE51U24amdv2Yq+PK/WA5U0DxJKKrD/wB7S39xpZbttAGVyoS7C6Z8//VRsIw+LvQB8qa+Dt
YGvcnzfK8/+zcoDkfbPUoqRDea9i1NBjyTODOwDmJhpFXqKg449iSHowORueMk7gfEPT+n2zyzvm
wi7lxobSb2Qxlge35vG674ww6y0J8YHonVDgicXY6plXrrD97tBqm94HAZhGQp7IvWQE8lsaA/Ur
9XoIJc5sl698Hd2w88+sKKjkghVTxqOPClsTFeJbU4elqMSIyOHPpHhAfi9RUXXagKNI6RlSbb3V
ogPNmvqP3Zl5Z04lArJLPQQTRkQTqo/VkILOimSwv4BpRPYg4K5mhqeNxPcTyN6ZjLerkDPgDkXh
ImvBgQNiakOSTsJOgVi6fBrzbQFm5fuLtjQteAUBdIa0KphC6JCnk/tM9gq1davhIYV0URE+Ya8O
YqjHXQadQNcvSD/u1+TRF/YoWrQE8AGirQW0QfSsKGUGlTSmcyf2peZye5LtOi+tIUtNof+7B8u8
ArAF4jLwlKC0QwMFNC1Fq4Oodq44HAsxIF3/EjOWzCMrv0OvjPi0MqVUNuMfezN+FHAW8M7R9Kad
yGTSxAmdO8Zt/jwMPm8WsIsWb1Fn0SZkCgmEbEIs5jPv98o2yaBfef8bFi5GkPQCAAQmTTxsaFHo
QkwSvgq1zn1SAx4ZZpGwaKJkfiZTpSdrXbXfBUfKTwMCDEwSfBwLKknqqkgmrWWyVO7dWB6zh0mU
mKdEaRioF8a+DAqVJt8OLXa8UFSj4TdgW85Q989GrTXDceL3zKRCZFEWRn30QLKF8LiwWiVS9bYp
210bqmfoRgqGwo+yPilg/O68ItNLDc4MIreNKUD6s+LqwmbagLOYHrqf4tiIpAV7tyWyI1LBdSvA
30hCOa24+KWNDJ8HKhDUQADopTbyELClH6Yx0iJJ9gr+9UeR+VL6x658qIXz/UWl8/bfGwuAYSAO
UF+E1BgVuSVq04ObJe9d0TM1cQOt0o3GQW8rKEjR/+5AOgg02OtY93qqMEAVr5XRaVjR/34AwmLI
66IYSKMsi671J4Upe7cULW9Q7bYMrFkCtsgNkB/uqmmThdsUlXxZ/MG2z3kLguNSBl3MWxb5p/uz
sbTFZfA5Q6sSqg54Bl5HmFI2SZ0oFb3LeB9l+2PUjnFBKpko+cNqgE6lPP4ZNwpPqIUDuA1E9bUt
kI2lfZC1vcs30RdgmCRWZMRg4VH+0TGFDgXgll9BAy0v9oVN6jb1q4Evcr7rXcFjfgiqHXl2XuAK
9bd5UtuAtxhjCzYdbiBeNhl8s4qWmyfw5lSjj0WbS80sWKSvBz0VDdgsuaZ3U3EnRpuy3UvJIW6P
UOttzHDQc3TpVMWOi+BCJyM7TGtMTIsrfPEB1NGq2rQUx3m3CQFjSklKBimzvJMI8vAW1GJKJq7E
+Gsjnj/oInmCK1yOIhnLHI3cw8DVmzLV9lK7ln9cvHNxgP/MLPVsYXpIqGkRZnZkaoeLS4PFq7yQ
NyEzEMjYIVsz670FViSRVLLvH5v/sK/+GKdzrN7AK/0oYpBNYh1kWS9MZNvVN3M6P9fOStC1vIJQ
RsRVP0s2UHuY8Sok2WvYUtL3knWa+DkDvnN8ErwXbcXU8qTOxIPCbA3vzuvFCwN/4EO26t0++9WH
BxlM1R5e75mB9jXkwnLP+p03v/+byUQnFviqZ3L8m+gpbzK26XBIW9xdKuh2LAnPpQJayzqjkU5y
1LbZtI0T/Lpv+Juq+OZwXhimrgLoValJLvU4nNOGC55AVXmeWMBNCvhA+MFg1i/OI8KGELPzIZOx
6ftD0aiOhuCubyIdsqSbSHSD8lSyz7zXgv7YRq5rQFKt5TsSi47arbwoZ39x75OpKKEu+2Zoc8wV
uIWSjYoMm987DbPWs7g0NUirgeVy5tREuEf5rWDo83aCWIUbaQfJCsys1YW6IOmLJ9myD3lrIwEv
AJiHk6/6rFUuk6HxYfJIrnknnjngBS/nBxCZbStgT07DZPeCM+B9f38FF44G8DssmoDAsY7XCPWV
6EQOuIKZZ8NOp+3gPUrCBiLoxigeS2mN4XDZGIQJQDeM25Luw/DCaYiZVMI5zECA7PhCD2UCIsc/
WPTgZ120En0urDTG9q85yr8BMs6Byl3sXY1Ue8+2lPG/mrw/BmgARTRIErTG2d4tklovWdkcs09/
69vShB63fo2Yft6Y1Ma9HM6357m4Fkqm6MV6xHB2EulWpuobt3Lvl1MuUiyEJs46/HI+evYAhOOV
GvkWcZP5pVGJjVE3R6YhSrNRcVK8gQVRkwgkT3WsvGrLh80hHtdS1HT6cw53MGD02QGdh14kuh0X
/Mu8j/417E02P2mKVzwEYzIryDe8oqv9GL93nPQLwb2ylaK6yojUZn8JvP7nG9AniQ8A+hVaUNfu
vBOLVgsEbNmifAz4J9TSIQ0u+74u8pv7J3HpRpzJXf6YouKMqBxyrRJknI5SOZaZ07yVyIeOYb1n
mW34o5KM6OCBh8VbU4Ff3Fh4OXxnB1DcojyiEHteVXEMDLe5Shith1bxEDVrW2whrJmfvX/MzD+/
2L/1kBXRqHq9y46OGo5WV+9yfSgq0r77rV21x3anTgTURMkI8snsk1uZ4O/mtZs9fvEB1Fo2BRdV
iRQgGbwZrM6F/EZIYrO1a705HSVLsD4YMhmHiCWj8dAlTqMPdqPjFZE7jytrPa/lzaeIIrrN1Tn1
QNO2+N6YtqgmISGXPAzQKQcGhQWZaGUk1VsU2Yj/SC0+lW9N3RBh0r3pQWufGr313u9/CE3I+c/+
vvgQ6klRxnk+pWGOtNCxy8kb5p97qlOnUSBOYKdQFk2wIk9KpHd4t/L9foqfuMpqJr2OW6MpLTCA
xMcAHarZX9JJ/fNlyN7jgTcnmmki7xohsKaG4eAKXf4WauXPsdkF6ef98S+uA/qxZkp5MEbTjwtV
aEaJi7AO2cAxyOqCPNljQ0OuMjP3GjBeruEHF8/aXEgEbhoXLn3WMlQ8+rSNBhdkH9FWqKf4cwyi
bKWffPGoXVihjtqgCV6icCXmLm7FPUSL/V0hBIGVS432fH8Gv6WEbrYySisIdjRInNMUKWrLZlXY
YAoRT3VWY41b3uZtNM2fGSuwizfsFmv4YUQbdlub43jMbX//Gm9GS/toLX9TmK3F2b2V/Q4+JUWv
2w3+7Mzn0Er0tYBgKTjX8FD/862UBwA/KxAFBTxAxAckH8nAISvgHaD5E/M8UUvH85+aw3+Tibsy
S3l2D3wcodxgKzPFIWQ/cu+5EzZqdpQAA0tPBQcvc39RFtf/YpzUCzKPVS4O1GRwlS4ct/kwVGbe
dtVGVsO1ruulZAwGhxTWrM6Ic0oNrgLLc+qH1eDmZr9tLN7OTpzB/JCf59UFLf5etjK7du4PcPHc
XhilBtgxw9yWkMF/Mr23gyJYqBdVLu6rOpBIkAs+AQBYWQn3lm/oC6tUQJmCTU/NAgyV73NzcKRm
ArT5WDnQU6uyA5iPeA9ZXZNJ17zG8nr+mWP6Ucm1iDQ9VLZdVmqOPN4NKDCpTL/iDP/D8fjXDH0Z
JFCKa5sChS4Naf5TrKl6x25Dj/DKT/+9ywKicM/MWuy5VJpA2p+fuSTROi3RgPHU42OuBY2eG7KO
n2q6gpxpE0IxNzTgjDfSMOmNZwGebFeZbwCBZIjcqc7etfqzVDbMp8/85ocdONd0WVx7siyVzq4+
jtreXMV0WSzgKKWe6Ud23T42kauKxthvUrQG6BAvzw0p3kWtShpQHGl/n9i9sk/tdCbUoG/NYOmL
zNdDM833sWI2RaUrxVr9f/G9hHtXgEQdGJho0ThGyLpOrHBreOIbPzpy+y4zYNux7x/d/7Dc/5qh
wk1P9rNpBk+4EWOJoGlAKURUn5v0iFYfs0SzEkIeHlAR1Uiw1yRsCBVwtRzxR6o4bH4cmIIk4Y6L
O50PuZUzvjYH1M0ZMmKp8l0zuOCI08U40DPPkpj8sV0lQFx2nBfTTV1Gg5crHce2uBXi3IrCfaw9
lGX0XmgnLXIyv9hN7LswPaXsNmocr20N8F5uGXVfamuA9aVBg64AF8YsRXmj5huqQTNI+Qj3opTD
pxh2sx1xMIZC5vZdmkprszxvWjpmuDQoUE+BRhOjoASIwH+o5ZPANgREuG1ohfk25dfKBUt3BUqL
LEidZ5ZEmoFEHRuBH3IPJ/jTz7/qYMOCLrwtFbv/ur+zlwyhxo5kD6+hJZjuuvIYqVdnJjN3KEtj
KuDEmPZcVL0z5eFRFde89UJ9DygnJDUhvzfrS1GeYYzxPvc6lEanXLHj9twPKUTaOl1tt4K20wpu
K4S/tewvu1q/4/JLs9Ql6HONEEuBMrohGELqbVi+xWucD0vb48IEXSOfpGHMMwaajF391nfHqhqg
t2eFiUjU2K3itdt1ad2QNeWAQgAiAxwA17uRCb1SYHJmdJsAaZwYzz7lkW8dtW+dAJXCv90kaLwH
9Rv8H4rdUNq7Nuar1RAFAVQwRQBWKqvjP4WPnCdKvHJv3J7pazv0EVPjKAl92GG0baN8TMpbgV7Q
p/uDuX3NXBuhXHnTJRBgjICMAdKh1HnRY7dMPrLWfSsLD3eYgXjaXP1BNpVOb0PscGQ7QOVdaeD0
Qf1C9DPw4KQ1J8bwa0iLdJv8jQ9/MuNLKu2U8eeIDEIRMIYE1EApRk7Q/AjCXyKgDeM2UwuHFzd8
bvi4afq2h9LEyrTc7t/r76XmHmjxUFJ6oM7S/DROj41TG51M0Moi+yuo4TVL1AKkAKqgXQaWKmUT
qJtYKs3Yf0Vfns5GLNAaK5i9BWwNRoYLAukw9JeiS/t692JQTBAPGkYWJwehC5y6MKvueRAGUvbt
cwa2INXqa5b08UQAKolEVkeDLQk9u2E3badz2WeUgY+wR0lpw681qd/GyTLcPOof4ABTUR6mPq/v
QJM61PyIOgjnmWpVjiQuwC/cxdGvlT25cL7mK0UBEg7c0De8VkLOqTVgPrwrVriiB51Dr1duKuOz
Jj1B6qYoj50ckJh5rnwJXZBEyh8L5rEBzCj8HUm7KIh+pOpPBX1v0Oxu3yBCybS+lTcrG2TlM2md
EJ8r4MI8kXc7MeYtUNKajVKGWyRc41MwNmvtIN+cBtc3O+4/AFxmKtO52EY9IUDBlqQxsKzuLidI
p5XkKOtfX1+i/nXav76+vr+/Pzx8bs9IsZHfPUn0n3+9LLCPPA76+2aeHboVtAhkuQdNq+QGe+As
iGwPlmSBEeng26Hd7ATbs4Sn1J4cecOZ+VE2WVuJSLKNzqu03bf386xCpsz865DduGldDzVflRNo
nrkSgAnEaiA45YPcinmvnTWI4kKqHGVN3CdgIJmhwrTyDBdESli1iuyy2+BdsyYHpC4PmSmDI/z+
BHPz9U4v8Ey3A3pJ9KzcpOVGVoiEsdVkNyfHUQczuP529MkvkZTGaf++DUhPXu6b/Mau3JhEmxQ4
ZOb4jSYlU9AaUYCLXHaN3aE6uUfrwzoYiT7qWki+rM0RrdPEtQjcylN9chxHd7amaZMIgzcedyv3
6sKDEFN98TVU/BNMKJuzeSG7CgnNvDPqM4B8oRs5ul7uh22CbNJ2Ddq0ZlSgqsrY0RCiHTAFeHC+
6B/jV5mYwquwnx6gaNa9NFCSfvafV+Z9vqbuzDsN4GTDCE/woMS8Gwfj43C0jsfMsI6BzpCPknzN
k26lUJsj+aZ6MDDvzxHRP3mSH51H6dQSZ2Uj0LoyCD3nqQcxDF4p2syNd337VFki++NQy653aJ8O
VrVPQmv/yluaaaPvR+d+PQLf+XvcKmvwxMVNf2F49rIXpQuoACE9zMPwxBm8nh+056qzyxjvf6sR
3u5P+0KWCaMEQdR3X7SIlqBrYwPoO/KQbXDCUjLtO+3cTyDvOA3+wXtVQj16CiA8tjK1tyEwoMGQ
eAIjFNoMoEN0bRNExEwfDr7qFlhRyTwXdu6sDOv2br42MYcyF3OYhVBS7j1PcVlb3AJwa0ZWaDJ6
R15fUU1zRGcVirFmkTqpACK0QuIzijsYndHrvsM8VLv4zD3xRm5hgzrZwVtxj99VCerMgMgVQE8N
EsPgXKC2qMyVI+8nNUYJjvxuF+iaWepfgQG+cj0hKP9buZWRp9Iut6VdH4CGsOY5SG2fsNZTYoRO
ZAzkJNkViczoESzZJCbz17f4V2GHRkIY/RXwRb3fSZvkwGwa3bc8PdiU4Ml/Zix1ZUSLO+NiQNRu
lNMqDRmlUlyjsPzHc35c6+P7LhBQUwZEugp6RhCEzoq01xtDQZm+STtFcRtD1IWdd2KeCiuyMGPm
5MQfgTE5/ra2udfaqoi6y61gF5DGbuwYi+g98ZgHkHs73kO/fq8uuEDUavB6AbZyge4hUrswU5NQ
daEyZ7bmR7VRrGnPm8R3k1D3Xu+fkYXUGLARF+aoMwJzaTJlkeq2JvrTAc23FBN5IKKZn7kRWpEd
mIipiWLct0s3b86O9coudVJ8rw7ESsAwZVvdNpv8ISQD6UAj8FpuOrt78Mz7Bhf86TfaWoNoBVhJ
6N7NqYIQd5QMquvZkSE4zQ4La7FOueJz1sxQwagA0TBkTWEGYaAzbPxHzY6cQlfe749mATwBbRaA
x/9vONSzI4HEs1L2veq+ZRs04FjxIxCxT/5B3k92C4UMBVckkprv3Jrh+RfTRwfMc9BNRysV+Fqp
AcoI5fNEGlW32Zdb+VPeJkZlioZij8/xD+l0f5jz5qONQXoB2QsRmF+FZt9hI6/k+i7QXKE0Q5HA
Q6GI5qM9YE2fYymaRfb5X0vUfPqNEEAML9JcLTB7XQqAa93XghG3z7LZczq/EtLNLux2YDLULcAu
BLc9b6OLm6lG60ozpZnmZvvoWX7mjTXJs+WZ+2OArvZDSJAbvdmAfGAcIMOf/D1riSubfXnW8NCA
VpYElkA6fQ9QiqZ0cqm54oH9LLf8z+o3iMxM/olfeVMuWkKUMINz0KSKJNb1hLWpJ7ZK02su6DPK
p+iHAvk0C8VMsDtPn8rKtlt0TpfWqBxHE8tdKHmthvTcDBdDk0z+6D9yh2qnPLCxXn1AepJPydoL
f+Him0OhP4OkbvIIDcwez8GsdgSvwbP4k/vVrrEfLzmoSxvU5arlhcKFcachoA060n+iI+xY/c6t
ZoU8Y6HWoOIOR+8PXqNoPKJhB1zoQYUpzTzXiGuSnPrzhj+Nhi7p9Z4zt+ExOd/3FQuJIhgEgItD
LgZNxjSLZMJ2GaM2MMhuFVLaAZ6k0q7F/RmgKgyeecJbKTAAgg7BUr3d9V+rLCiLc3vxBdTcQnvY
h5gVvqAy0ND1SBQzsISv2pY3rw+8AXKP9+Qc2Wviire+BDiIuXgGTAmYm0TqoTaqVcqBDMpzFXay
PH5TVtx2+s00vXV/gpfsQC0dcwumxFki4foIVnJZ121RMy6rFVvEoT/KyVccUL51ZsEP7EqAMP+2
Kw8pIrnAIYuBFwLYqOjmsVGIIfNRxLybMHDCcV9lRg51BpMXWmEl3hRv1g1peFDWoRwF9awZQXs9
Mj4APGacBMllpgeu3LLFTo02hUYUdKJ5zKvn/QyhZBIdWMBM/OdpOEk5kfgzojRdEezhJ+t/to7i
PReJPp05VLDx96/qM88dTX3uK51Fz5O/GwcojnmW5xttbTRoXpAhnQT+v5S0r3FCms6USwTmKWpg
5yHeCf4KQufmSsAocYUirpyFDW/uHBHyLGk2vyizQPXMsh4hdKogjRiBOMFMwqh0Ar7wzbIdvZWd
s2RZFWfmf2jQgOx43lkXt50oDWAHZCrZlQcGfd0D+OV9gS829YBJDiUttZU6zh4lbVwr9C8t7dyh
hMQsQiUUW6h7o2eq0oeCggz4DXASHGE8aGzEWyk7CxwpDmlgtfkWROlydJj8baQeMy3WS+7A9jrL
OQGjTyBL/tLG3TRZdUV8+cS1QGMWH7zvxKopgKq5tpj8Jfkdloe08dDDabfJuw+JeIm0sa7u+Lds
K4mPrDpZYUS83qrUvYB/3T+ct3H89w4Gq5mE1B+aC6mByiI4S5sJ6ThI2Z7wfqqAPQaXZFsWvlPU
zWhUXcIbcSV0m1KqH5tEBlfXWD77ctoaPOepuqR5Rp9mv9N5hNCLyfVGSJWQ8EIqkBJ8eKTLlGFz
/7tvASAz1k4DMg3xLIZAx5NCwPfy5KvJWajVZAOKv/SBZ+RNkEDfIASAvRugmCd4g6UVOGsIiQtL
SqO/FbeGu1IkCTLFeAzOmWTauXU5gPJRNXluEUHKoeHyxwhHVqx6AgoTUmIlY7k5BcpLyK14n9vk
C0yreLmDahyiGCwdC4qeLJRsxfrnNLe9XhecnrM61u4bIzz3zRZwTMn7Ja52Wc0b4trBwizGDNkc
vIMlWpJFjnOBjevMP0etpposg3JR77GeOeZdYNchB1Herq6dKfDELR8wnYW+EtJGU2GoEG43tb5s
1sLJm7eFCEYVXpOg7Qp9EET9lJ/oGvCuR7V/rmIRmbao1mU2lvRZLNuqhHy0WkAKjbgpVVvz2Qma
aHVmNWEUbdSRX0Mo3CYJ8DUgm0dZHcI1cB3UfedHbFiAYsM/c89qoKfxYfzNgphr0tFQGuGdJRp9
b2ahKXhHTjRr3wI0JxdLwqbHJP/B73n0fxdOCr2thESojv0cO1uKtrlkKtxOEgxNe1HOvqgrzNo8
zuEptbRzshK9ObinQWw933cX/jaVIM6Qpz121Isnk8DHe1fYp4+t8lCKGqmbt7z/Ne6iyU7lacUP
fWdob2zj9YkKFf4Ek8i17VHoeWgbFP6ZVx/gPDzDfxoZQONIUGxbVec7JxZPjWSxnsEb1WfyyD71
L6I5DoYU7ThdMUWeCCfJTVWj94yOMTXw7685ndsLH0t78ZH0hdSWkhKUuX8GXaJ2ZGp7EExB2foH
CXXD5siZ4g668m+C7yiPDLx+ZXA6K60s03dhiJoqMCPgFM4g1hm/cT1VAjpD+1ZS/XPdx2b+OJYv
WWkOvu3luuz9aph9V9hl+55NERHEfTD+qFhD5mwFuKBBIlxmI8fQmdBHhLI2YQsz6QyRsacRrQkP
SWJG3glCGWJlMrHTaoRLTOlR+IkKqfesPTXRpgKVRIPkLvNLlB8DUBC03KHdTs27opEBMq/hJnyO
R8ixZNtGWsNwftOe3xs8lUcQmbQTUwg1neVDLVtodiT18BT6B63T420YvZYlyZw0fkVLEy5tNOe/
Z6cod2LJmIK931iy9MoPxvhT9jc+8yQCGZ5vldFo4bG1+ih7CRGqJ3gbkg1ntKGPc/eIHvYnRbbA
Z698eOJG6c5JvCmzI1CGwaxBvpcVS5wOWbFLgCsNScdsfFUvUDjOX7LKKBSzHHaVHSqPxRuaVO7f
hAs3OApNMgD6CNGQW5GohPio1I3PMrJ/bmJLLnVg40t/Ayb8zgBYKyF8aKuNPh7yBu1qJtrfaj1D
P9dWVnV5PIhroh5L19LV58xB3YUTSTKIGfW155/HQyqi7deqY6NHET1gSR68NKMuiqbIxobKr9Fp
LJzOK8uU+2oTfphSkfHPTEbSNAHPUaFrtUIk2QKzUpWlBB3nK7N/++RHbIzoH85+5hAGPdX1cNHe
LYhV5Qfnhn1gcPNE03AIfJXUBfAU2UyTaMb1SMCctOUQNHcqjmMwbjR1ldbu5p2FLxH+aUSa82t0
y3UaFXwptkJwzlWpB0lfqD1ILT/YZadwej/W2b5WEtXNuf7kN2yzyzR/MPJ0BClYwPFvudxq+sgm
scGXXP6zYLw1qPft0x5fCGFSqAzwIMED/d71XKEfSQnTOgjPrSc4VRgZmlLpgLLXil3UVtB2Zs1s
sqiDktxTxLwk1V6rrFgBXPnr/pm5LVKi2A3mLYSFWDhVkSlHLheiMMppHp9lOwakiXtVrPEAZxWL
Ou9teMmpCP8eH0EVdL5v+RYgNFuGmq+AGxYQRomKVTpgMfhaC5KzXD5kmlX54ORx8vikeGdB/hEp
h7QmHtot2IdGNmu1NjKPfSt4dwBjQJDNUho5gKZvPQtkdeLpahFuYQpagI0uSD8DFVwxwcoD8Ca9
RH3yHDZcnGhOTEQGcVd85uVUOA9wQ1bU1zVQPAkkRKoo08UhD1bu2oXdjCIcIhHoayCJS2cnmAwY
35CtknMFSMS+XiO3mbcadY1c/XrqGgn5vgJOHb+eGx+U8aX/qQjb4qFT9bXE/ndN6NoSshDo1wEY
Cblv5JiuZ0+pUi8Xgjg5j8m09aODOG65Sjl47b48l5No9vl7MTqdjtjCYETPvb/fbhOgSO8A4QIu
F4gOclBmvzaf8ozYeoEXnCtupsGKehKP6Pi0uuSQVRFJK5td61253S/XJqnDlYzgiuI6LTjPYiIx
35JE4NCA9T5N0i8GSab7I5wHQM0vkrsKal4gC/of0r6ruXGkyfYXIQLevFbB0AAiZSip9YJQt9Tw
KHj36/dA394dEuQlYnajZ2JMRytRLisrM885oNRbHKghYwOYKrXoJIV9aobtVBOe8ZTrtYTet3Rd
1MdcQhYSnX2GBK+xjOxZWQeDoMXxieX7UX0Mugm0P8Caid/I6Cif4CtNc6u0hZj0rqofjMaePPDz
kLYmubhP1iq41w0u+B7wRiKFDvbpWbjwcm21pohjkUvjU8N5/UwvIdKMe1IefZubSJFvs4OOkuRI
6qN0MtRjNWyCAmk+yMrlK1NzXVeaP0VG+gDtojNB+uI8FfyQVQxcWadK/iqKl656rLmjlEESKrSC
iKg+QP3xSRlMCbVieedDrg/hpdiKUKa07i/Tre03Owz0X6L2g8vmclYSVg69ACWOUytJCIeMNncq
KW7Ql8umTayVqYkgYe39cssoyJnA6YO1wM2yMKokdShkYZSc0lDXN3JX89u+/SU03R5dSBOeeLGx
8mK6kQH54U/AykNgfOaKuBznWPoQ5xgxq5P8Rx63oyZAkwHvDbkm2fOAYLyOLKG19LW24FsHTgFv
DyD4/JwdW4RZYt8WMR7h8UlTu8kTwHCSZMC6NNW04rvme2V5sjUQUAlIsIDEbwm2kdqeHzU9TJDg
gPyRFMF5rVwyt5yzeG5iXtazq82HbwbKP05OYS0QQU9IOyFu/5LQuvDK579GiUBTqk7ceCDDSmnq
1o45N70IhtRAMhAOlclJLxQN1CwDR+NUQEtSoeG5qzEdtFNZ5vz7s6HhhQ/skoqOx2UENoWhMPFG
nZyaMQZg9sWXSjOUAhoPBc5jtrZFr2/ZWRxJRsCjoE8IN/lielmXhBPDGAFXFWzW6yJU1IdyNwnT
E0TPZyUHLTEDxKoboS3QGRYDqiuHbWQ2XAUqBH3KrQQ99nZbq19aPEqgtuKifTaJq5D22UFdbTaU
m5DoBrwLDD6Xn9qAGKPIJgHLke1bBWlXQPWILj3U0IObdoCm8rWTrPH13Nx/mCLwqkPBDJmPhQfn
mTJK8qgkJyOrTVB5Q/f8mZtolr8g1y1VdosX+qDva94E5pcP1qKg+aguBw0M3VwbNUCqsWSbaXhf
LCaxSE886yKPYzog1HqaHmM5PCWgsT/kExTcFN3P6Fj0v/71XkT+AnU3dGhCXf4nRj87e4oUJMVQ
NOkJ1ERA2+4lxexLS85ByfJx39I1dBxb8NzUwlWCWRUCUFKdnkQPmMvtu5bajW+9te8RBYGAldoA
Ye6KhGqQ+ssOMfS7NsFBXa1GX8e06PjV4cwgRTkLWi+OPOR4pSmJ0uyE9HRtMlEA41gCiel/fwFe
mFk46FJnaRb3SXbKphgo5R24pkJxD/aYYS3XeeMddTGiZXArlkHItzpMSc+iMzGivem/IJ6sQwWG
NhZSYJE99AS1r+eVFRWvdy56ldEEiEhsVlJexBvg8Y+7KiqyE9rNLCTcP8dT7cX2d3yoiR2bOppL
erM+qnuIv4573B9rwdeNy+niA+YPPN+9oxqhTTHPThWfG2RUjdQKkjG374/zRjYFE3w2zkVcEcgM
nfsFy06FqfrHtjdBHSdCrRdcmDYnbuoXsdqp+WbF6o276cLqwhmqel1B8QSD0w5f1Z+MoDaVmPL7
QJEJ3lZU2lFr/P143+iNuwI2QYUNajo8+H4SLWcTygdiAA6DJjtxCV6UoEb9jUsDShZtl9Coizin
7cWByjlbayi9kXqen+PoqUFjGXKqS913VHACFIra9JSCne8QN0Mh4CoO5JYGBSegGUspJ/15zr29
BnwyNmRIWaW4BWMNo9GYZK9hEHdfCWfU3Rfee/WIVHTXcqDkMPQqBHykBJNsJchFZfKxqk1eoEzg
EYmqulBRjOiNPxykgxV7SJjMkFI0FEtIh/C3NERBZLZDXCUehLyHnLJcxY0gK03em/en/+ZRnknA
cEvjAkRR6XJDi6xTlLIo0xMyCQ3XmXpNhAD0CP6jZtDeVVCw1mkSgQ2qp8D3Atl6/wPEG5cRVNr+
+YDFkZZlPo8hioWHcrxpFR4tpG0EaepkV0ONXaIJGGf/gJ1ysHW0l6I0Yoc1UfZcC4bl5m/FvYev
mOW0eWoCzHhEjOy5VD1UW/4Xn4lWZ9CjgnkeGZyFE+8BfB2LeErBHvYdffKb2OVCGaS8lR21Ztfb
akU6neCRRMugpZXyzvkPGTqxO2pUKR0QnCdb37dQpkxEWiXbbthWEW58UmqEX9NRuKb2ws0no3yO
Hl90a+JldrmqLRLk3DQI6YmNm1Ldt2VCktBGflACljmWvts+shrk9rtYIF3yPoKB3t9FUGBJAP9B
AbPc6tKrMVK1B5rtbYyfRrQ3ZGZVcqRfK7rf8gB4Q+Ehj/f8/HS7/FYurKJ+jI30hKp+ZwatWphl
NvrEwJRbKKeqJE0ztqkqbo0d68aTZu4UBG/SDMiBws2lZWgr+WWiypgllQ829SDVaDQYpwclK4uV
y/lWDIDCI6RHEH2Ds2wREhdaGSjVFMGhS4IMPut2tGKDvaLMs+OTcq1ccvP+QFALFW/06OPX4lBx
iC+jFjwuJz4DzEkw7LglDWixmhd1tFEPiN6SyRzDtWtrdhaLwFI6N7u4HX09jPy4bLNTqRK1PGqK
1/J73cYB5ZJ9MThjtfKwue7iwkYHeS8yyyi6ooFssYSDUtZCCMm+09ghB4HOIqhl/RbRrF6TVnxD
MUQ/hoiGYosbza6mms3jJkVTvwEu6+mvMO58eeWTbvkz9MuA5lZD6wwq1Jebii8FLmo5DrFRaHQ7
8NCidaRRnkWuVjyIUId7gZUB5bksoi06dleel7fSAxJclIGHF0rj4Mq6NJ9ofghO8yQ/QZSIqPG7
NqK6J284bSdJTj40Tho8VnptRWtSbzejbRgV5VkHArnHhYeUhQxdRB0s9woZyseaz00DwiB+bCVd
Riue0Vp96xoXWH4SZLai1nCNeAsWFmD2k4BCXgiRTvCKPQzRq56avE/Bwnffjd84htBpRQiO1CBy
VstjyI2NEguZkJ+gVE05aRvUHTgxPGOtv+ZGfQgdTHhxG3N6UkWTyOUylGWr6kUi5afUrZ65bUZq
CvEs8vQkPP2piLjG5XgrJ3hhb7Hr+invmiqEPUa80Jb/zqCNp+/p4Zi4KnkroGd+qqGWuHp73zjx
F3YXF02eC7U+xWJ+6v7gHZDI+zz8zDVHYQUoM6DiVOnEVzxwdPHDc83tfXxOYaaJNQA61O5ZYbF0
pZP0xvm7+KJ5C5wFlNwkqz6enfkJRfIZJVCYHZ9h1w9ECL/rYZUs5KY9tKrx4KcEqHPJLjSOaaTV
BeyNA+CTGyRbyZY54fOANUdnPeUJLbwZJWN1JaWbnphf2d6vyev9nf3TKbHwvXNs8j/fsTh+WQfI
cWhgB+xBQ0IMIqEgTEDnin333f5yatPN0dJakN3puf/9+LiWfr2VCr6wv7jG67yTSqGc552gnRUc
hJWLVwuLnWHHfAw/xKMwMh+D3/fHfavScW53yTwUjS1YJiKMu6WjQgCyxyObpj7kLRxT2t43duOB
dGFrea3KfZTqIcaoa/sOLLBxc/TH1yH4Xm2MuZUiujC1uEozPZHZKGFY0iEDvAaZGCCDu33d42lL
Kvkh/ujRouj5axnt257rn320LKwoQYCgIsSJHoUNK0nLKO/xr/y0S77RmTMlJgfaFWaVz6K6kq+5
6ZzPLC98GLZP36cTZpeXHlUBrXSxPUB4bjU4vumz5lQ2SF7ROLFk06h6lZPVAD2dCrefex4VOxMA
dgAD/paD7rA213YSu/oU33ilpbxuG/ED8pMZioRGtcZePm+Z62P7z8cs3FXeCmk4CFjnuPC60Brw
ruEoVBcAg0/Rt7PPTG4tL3Z7F/9jcv79Mw85P3pBLoN5lhRXiO0GvKjyO/qKhVUqkeXhREUIbP9n
+lCLJa2GoTdGqRlcsXpAS41K8ajsHvjMwyOO6yxuBSezdEJX9hbXUe8Lat8rEIhiVgdQfXxgJ+Qu
TJ80RAD6MCRfmRl6xua+W1hcAf9tFT2h4O9BMmF5ZCoBDXR1Uw3uWO4jvwJRMHJh5a+qJJL/pae2
3IYrccxiCWeLGtBHYJufO0ARcl8u4VRWSdrmPXS3zNIryOduDfM4L8zZtrwysLhNakntOC4aBreX
PKaEpPL//ZxdjGBxXUhIOvNyixGoyWD1SUzbgoB9IFEkkooa7osiKMz7y7R47i3H9LNZz/b9ABqS
pOVgUiihxad4eBhAjGNlZZaO+8rK4o4Yg9Q3ChmqYegCtKV3yW5+u8pufG8sH9lI9nZ/TMtr/7/N
4cEBkU4k9Jeqlg2ojzO5x47vaXiEtNcWspZEJopT24ojmxGypLUDckX3YRog0cYBi5oBXPx1/zNu
HXQs5//7DGP57IgB+tILiJm7SbztxoBMkkpLwBW6ViVJbPJBS7SJSry6EvbM+/B6n/5jdznbKV8l
QYfhp9vipbf8X61bPPEre3V5Jy4m2eAXlzEIVuIpM6Cmp9egyDeFloh9NCu4f5TtuxQxi0eHJTN+
y4lCRqSBUPDqk7UUwu3t+89QF08KH0y9IDzHUF+OdI1EcGUbIW106VB8lldgucYPD0SZcNAuBhmL
qYZeg6HGHK0Rx0+a6WdPZWiB5mjK7RpaKiVJ0akMZe/W6Uqbdf5WTgo6TQ7QC43xUENz4/4+u+33
kEVDAWkWp1rcluhP78bGwBFueadGGxtg1wZqi5YvWP83QwsHW6mxXoEoDafYht7Vdtdu1oSd/j+b
6p+xLFwsN0CzJAlxZBowNsQ4tYKtEcEMPztQGj6a0Pym98d0+5AiV4LiG7Tx0D9yuci6ELSyH/OD
GwloUYT6QtVUJO2+WzRsaIBT+w9xY7fRWsvCIq77z+k5M7tw9RMoMZQsxFwO/LMRMJK+BbJPuGDt
lN48IP9j5yr1ERqqzlcy7EjGp5466ZHrnPEEOOG8g8NfXfBRm0UnkakR8c+IrqGCb4QByGHyCACQ
jELj1yL1IhZKEAMnAy8R8cDscFZf/IUGhz2BkF6MOpsbTpy/XVnT+dRfOcAzowsHmLZ9gwYoGIVW
86POoUswBEaL7dDLoCj7AGR74quspVse5zXM8SpiKzHXsj3qP8sL947klQb8w7KELkCTqhcnAa5f
yXJHal5aKbEav/4QSlvmO6vVxm3Zl0itmiGo63JI4STCcwewlBiybRJADelDM7w29XdZsHI9LNNh
Vx8375mzO7+voCgHnjv4NVWxFT8zG+Pot440mH7l9ZiSJ2HcFhC8v78s80m6WpWZCw5OGZHa8lGa
Zyzzp3426wd0CpxGomkWeBVnfE6DYuk69y/zfv8Z6JnFxT6QxlCsphYWlWdu8+Ifhd2wE4+laWyj
lZDjtuM6M7W8DbMoDcsBpurMEuwX31RNxXmwIPrqpA/uGhPDba91Zm5x7+VllMdoex5cTjDHiULR
U3W5v1xmFo85XUvnLJuVr+ZxcRGGupFEgNsPbpEr22lqN0GJDluRKK4KcovQq2UBv/UqIZ2ZIwMQ
QAwRxZwJ11El/W/i1Rn/CNIsA8rbiyVVoSDGikDEp7SO2HmK+FJIK9vmep+qQNJBlEfHaxhAtoVr
ZnUxSAETRvcdrREWPOJaYHHtE2EAlXrkQPEvqLdenr9prKVoLGBAC/IXrqI1SOiQz4hkqywZlKN/
iUW3EoveHNOsdQYfDHDYEifjg4mxmVDHcaX3Hv1bMYVswbGd2zvun/EffNnlIceQzgwt1kfkG0jm
jTCE0y3S5jdSjNJmfJVMgUQ7zRqsaFvb35UFCbQSQATTOPa/n9c0sm6PFsg8FPpwmfxUgs4cHAAB
6qBUmGBRpQGtqLznzLWmh+sLHAOFMuSMBcbPW/I2GH5Z52qqjm6mUx+KH3ppCbFZrxIO3xzLmZ3F
2UsgjTdVsjK68QuvkrxyuIxUbxX/2IpsJRZaVv9xzi/HtLgYOCGNiobXRnewE6JbjQ1uHwdiuTud
jg9kAsWUMf+ilQV2FJo4BfzbLie7is7sNv5qBH4dvFx+zyKyLRODJUKm43vwVEpj21drKPStjPq2
EVBMImAAycKyd7QculQKehhRZbtBmXecsIrNitu64bDnofxjZRE7G2j9K1QOVuT4LdeeeieHsDBi
oFT66APL0DIqDcrKyK4fBkAPQuwZlH84CjgHl35GDvURWjywqSV2bPzpY0drHgqDGgAj3z/2NzYp
ymszifI8jajwXFoahUyWirocXD8h1YsPasa9f6h2xvG+mRtLBYo1daaFxrseWvGXZhpBH42kTia3
iHnMWXsoDHeKSuu+lRvxEZJW6P2Y7xgYWV4AbdE0Qz/Fk6uxA3uq3AKjyoqN1BK0AQ4gjAfBeYr/
WjF7vVwzswAIKLAJBfWqHK4hYNSSHKPTPY4c8m1j8xazJjyCOOu7taWQjqD9WEtqXS/dpdX59898
JZA/U18osFrLChXZPkdPzUAV6SWIY9pEm5VBzoHJ5f1waW6xU+QZFqI0MDclth96cgX+meql63f+
U5I6rcZZsmRxM8tyCDnD7vf/zfxyBwWJCv3EJpvc5o9+6tFxxFAFtqEZVDmBDUKJCAH4WvVgZV2X
5KpNCewHy/PJzaOCyvx7qb6N7zxyQX3/9/7wbluCvCsQ1+gd0Rf+Uq7bFLcFh23SPsfcifc/wuqv
5H+zNQacGwk9LOOsSY7+AmzWH1Hfs12jG10bFWM4uXGrmWUcWUkZEVy4HBKJdWeXjBZ+CuixOwrc
Y/HRNfUKp7Fwff/OXwBZKlGZe5SXHfFTimbdsUknN9wyqwlNFm7Qq1ZZ/nP4ZOx8+gxe48fwO3m7
P8XXsdtsdsa8oOUffAuLKRYzvuGNAPt3RDeHin4KR5igh0CaJqWlthOf7pu7cW9c2puX/Gyixaxt
skqHLxp5j5ue609GkT8FiDnSSTFtkS9ZuTRuTywmFOz06AO64m0FRUTGtIKBw9IGYYHlVQc0Hc6/
tjLxyVeM4m2wcjve9EFnJhdOQW+loQ76YnJ5KuxBhLZTthpZy0Qs22KwVzCV/1hZsrFWWpB04QQr
rZUfRPoykZBOm8PT7478CoBOxzudpg4Y+0yJroTfNzfrmenFTawBS9okPFxAM5U0klGDniqQghyA
fl3ZL9dX5OUgxcV+MdRGUBgsySDsFANTzSZTmeyEf2HpO2iVilAB9bcj8gEtCmGLlwId623Trjja
OSq9cvNnA56vgbNtW9W5Xg8GNpHh/4qM38mwci5uerqznz/bP/v5+gQUUxiW81pmxZPuv6bSQSzN
RF57+97I5ACZghZ1/A0WY7w7Ly3lleLXaYVdM9igdHmdNgMpNs0mNTX7kBNpJ1A4Ahv8NADHvK1a
v3VdnltfzGMftHXHxbCu7hQb1QOaUUgqeNVGsyI6UHwA9Wllyl4MTlF5jxQ7WUllLbtofo4NWsnm
OBKPVtVYeCDQjwksqDHVjV1b3AE9p1ZgK2ZtFVtxRG4W7ZCNRpByFlMbeqCMriY7brkH8NUBVgeR
G5SmF5OA8tdYd2E3uey1aWnyVL3kR/FT68z8oX8T90D7QnoM2qT7/rCG01ZvLsCZ7cVG05RUz2W+
ndzSKsmIHuBqWx2Hrf8XTJ+PSLvIJvqInIB+/iroq4JXUEu/QPZpnZyH00knETXoU0o+A/rLeanJ
FlRHhEPfk/XpBnSw3IfqQbQV2jjPp36vPq3FlLf8zvnMzd7i7Ji0U6qJLMPMgVXdbfaZCzGOFYcz
7//lSUe7KPrVwWeJB+QifizqPB3TeoLvDlJPYWEGyqNa33A8n6LzcOK8rAfmU8rrjjIVBBsaK7dZ
1cYoDwWSff9jbnkdYOPwAkF3GdAli8u54TthLCNxcqPyjxYe8nTFu157HQwSrKtokkDXKr+MOVI0
+PlyqOhuI1M0kbVuDuLw+0O4Ua1H478IgkZsd2SflgFGJNZyqvWx7+qn8pUH+x1aBGlqD5S3xe1o
qgQsfKnVv903e8PNwSy4/9DvLggzZ/vlTlFCUP/VYuW7dhFa01tWkm33W35BSAWRXKcg41Z+Q7s/
KGdApcIdh5WX3Y3LGfZVRFY44HAzS/psLgukvgX5l7s3UqruxFfuIfnIvwYibo0Pw+tN9lIeGxDB
1huFSkf+YQ22e+1kwEQAKn5Z59F1LS1b1tDB5PuFqPpukIGQAxoI41HhjkiQIaHZiytPzJ805eWp
ubS2ODVCUwgGUzQfFWpGuEP0yZGZRkd0ekuxoyewPdqJo5oDQVqQvDypZkCOD2/oWnwQaHbst4PF
m6LdOTyaAiYLQjTm/f1wfZKg9YzUGTDe6NhFw+bldjDCKdFYEvhumJdEBmB5TWxlibHAtXJpYbHh
QEyY+s3AGa7scLbyXjvsVFj1qXszTtUDe84d4RiuZSdvRNOXRheXuZ8B5ArCdN+tn5r9BF7mycpp
QnK61lZxw1MgHQJKNhBgQS50eWnqfRFmg473D2TloVr1kFlS8igLCTz9/YW6dXANHvqdMIZ1En/C
+TMX77Omb6AGzrkZWIm88NhtpX36zLyCJ/KW3/qb8GF0lZO8Dw7+A+euMWcuB4qK4gwsB4TWAO0O
AMSXG0XI1G4oC4lzOaTogugrLzqSQqOzkmrKypXB3jKGIABZOowVqeyFMZ8fRZVNceA19TY/4nbZ
ZMFE9BzA3WmFSmHpDuZxnZta7JRmrCqAQZPAk3x/C1U7YPRLzi5rJOoCaNrFyBLwwdoTZfm4XBpd
BDrDGBSg5sH4qpeDHpuRp24TeFts0d/3d81VUPcfS/Ls7lGjRIfu5bIhFSnlkFrCfoCYqSvSwk7N
2Kz2SOmmCFqgr2pVhNnZwTiuiYBeHcKl7XmVz3asWrdy3AIN4BrQH2qDF3Vy+n4TeNF2KP4GEzgl
o6/7w705rwjf0XWOeg7A15cWRyb6Ws1hXoXGERWzHHjCv8csIJr/NG616N+GzD8jhNNExRs+FNfK
pT2W9GI6Jdg8U5Q+pwMzyy4nQh0grbaVTmH2LEanwJ/RzCU7xOljqhW0BmP7TKIF/FHxLU4RuT8F
V3HF4puWJDKpMFSQ58AcGCFBgvHg71ovOY09vETiMheAiId2OwvdktUGxFtnCdwTKNchQJpzqpfT
ETZ93oZJAWo4tFN68Z/izf9VHFpHowGkVybJrkPCudJptLntmgbLkhIMtxcsnxlfrL3Ql+2oFzBe
Qgkgs4Z9c8g+Vcpo4kWuElIE5+O+s/jnB+7YAcm1BvxfhuCwL4voBJhpBgzEx4sQnMlwjy2knL0g
d7L2UIePg38UhTXY1pqZxYGW8n4UyhZm6r/dbqIr3nAZDvwMAtS3gOfPYO2fV9LZkeUVIcoRIMHx
6t0vP6q2QZusJPR+0i/nIdFsQ1LAZIoSAti7lvCsEDoneGd3oQcqSqew9d1kZrvaUzYeZ6lftceA
aNwZ5uQVj+CAPfjI0mw2KDegSJV6Bmr6//7AXHzP4gZIcx14FfC4enX12ukfqAMSBoo8cJb90svT
WJvYPBVkg6uv2k1a0oFrNTspyO3c/44bh+fiMxZ3gm5EGheJmJYUtLsGWtsN6VHmwKq/kxInVlas
XdVvsQoKCixQ65lVovDsvzyrVRYClceGyAsZRKISKrw1ORlHAg5fqAdMGZqGC0s+DBYSDn/HPW+G
JWGAbtDN/WFfFWH+8yFI74KCE+mXn7jnbMv1WjpKodpHnjE8iwrJpYc+gHxuNJBwkxyQ/PSUtSfA
DxprsQUVhFBgAp/74JHzuRy8MABBNhhjBOIxV7PLASB+u9J2sWxHj0O+kQxbLoE9h4jIV2BnJNRd
vIeYvrIGV8n1eejnnzGfxrOhc9Bi6wN1ijwp+OyFmhboF/XrQ3b0QXY27NviRSzMAjphgGVzytv9
ib9xVwL5OfdQgzUcNbaFvxyqEFwUgRZ7ifqmg67WB3ms4JPkg0FxLYI+X16ssuhcxXXoS4BrASRX
RIb2Ci4EZaOySNJy8DLCkCABZy2tiUpFqzuqdHrH//74ffw1mmAQphN5q0hiQksG+ZMCfQwTopXv
H0WiiU4UDcWblhhmj4cRNXkE9/vALJAoAxEVNHnuz9Uy2Yqnso6nOuqeSEypIMm+XKipMJK2RQus
1xUvERcQ6Dsr4cpBuHK9sw1E+DMiHyxOSwRhGoZd4LNu8FqtID3IGxPAVu8PQ1jCFLV5IMjt8QYg
oxLGsVj0tuH61AjD0Rvph7fvzA19r8zpD+gkNsh6ivT3QN4i8pFhBt9lixzs3AQjP/p66eHlAF5U
QrYfL9s/UFEx32YBmufHR4mYO7ejv/5mZNfbMlHJEakhPGBTupmbah4EB/9amX87+vm3tRLI/qW0
p3/VgwxIloT//OpsBX+WVvazTgaqk2Sbkgck2ZQDUvSOKzlvvfkrJyc3JVZL78/J1TFYzMgihNMr
Hp2oY4AZcab6ReFM/s+QY2vy4CjZGvlKPkCaJ/jC81yaW9YluY71razB3N778HhqJuSVka339bF1
njzTO2wrC3+51m736bjflfO+Me+P90d3+N4XLN5WWTTEWS/gC9SPxqxclW4/Dva3bR8t04LPJ89W
RxyVOMTaWA8ufd24FiFHsiPOp6nTtS15yyOcbcilYqk6ynKgTfiahJTWu0ZXqVlX1nfJ9d6FahQb
PQw0ELdAvwIuub/tN/dHbS2gMHNs+u1k1Xv5kEaPQIjyZv4OOfP7c34dky9WfeHoa10HR3iJj2DF
kUdzLnqdxRlARxCjQ0c5/OL8PQN/A0CiAXp/UDpOcmCD14K7tclehKh55/tBLuMz7Ncch9p7PzDC
031CPLC50BeCw0exB95t+6nB/e861nHnuM9vEqX70yNO4Nfa8l/fxKBUB5U7yg1ILAM3Ll56Vr/r
jLGIQMyYieiP2db1qWa5WX5E+RtY1VkdmxnvghAkH73ep3yNbvsaYH4CIIIRr0mRL+VRZ/cIEcuZ
Tx2dhyC3XZwNjdPiXuGm1HvnoOpmNttgn5vcQ3oYzFwnCsTfIHhgCk610beYoMYBo60PZ2mC99os
7b+x15zytbb/G3Mk4lWBOA2cu2gy/kmpnocJJZfXQh7WXpQzNDEDQe/hMkpMv/B5xxD9xhKVoHSE
cWgsMNI1f+RcNLbgJM4eEi1NzXTMQzvXxcjKjTFz+ppxHq+pgTVF/Bpa5PqmxLfKYMif06vIVi12
+iDKk8bEuPYK9quVIKycPcfDGuD72onORrBSM5GtiqfK5aYpNSMsOwNG1Dlr+wKg/QRSGp2oa1xh
IA+4NSBUWsFci8bXeX9c2hqYyEqp4oYXRDXgPEnRojdBmgTq6nIbCJ+B3MV/pnBIeQpZH0BSOa75
HkdIyzqAJvnQWx2z3K168KWaEcRnPqq8FB7GkYv+sjRRZ+3Z3sDTWAL2MS0QjvcG8w8TUn2vVd4X
4OjqFdCSyGNanNLeL7udn0bM6TkxGByhnfKXEHxpCo3VcIDyhJ+iz0aBsqIzTthKxB8YJ2xTpUvf
yq7XQYItVQPw2L3cfJVDrL9WrAylbQHm2ZaCuRH8xKKWTq98Wdc1uMHKjI2FqxQ1uIkI+Oz4+G8o
aX4AiJ/uQ88KHaZ1P9lMVnK2jVojG+0o0XsRiOe2jX+PLacglpOkqjFjpZsQSEQjuHbUoJnGioyJ
FIE5pkhk8O6ooVqaaR3FyoPMdJZtayMHHk4oIpDk+VILHihVSSefjlOM5sukqyXe6mbJMCqViZ45
4qS20Qafgu4bLmDNVxNg86BJWWYpRXEXjO0pj444XcMPBvmL2rwx3R9wppUmUvdyz4HOPAOjxhYg
5+GpTJMKMH2mFG6Yqk1ndoVQPw4ZH7xNcdb8ruRM5CkDp64nxonRoIkJjEmlJhqlE/M840g6yk1v
CmOnmApLQOkUFHUM/vxCT8A+2PbV9wCuL8FUNFalJuShStxP0hjH9hhJiY+nH69siyYTv0vojXBO
Luccys85BwoTpg+TnWvzcg9SqylET7MmBPMZ1wQONCCyF1/jAUdqGwVQWjXhVUfLK8EwgUapJ1Kj
BANx4ESLc7uUAsFL65mdu6+S4pDnYfqMP8VSEgBbHtlZVfgNmca0emR+JMT7CXKEGFgRNk7UF75A
GceL40YrjWbfD/w4q8ALwXeisojbSgyMk9uoasTaZkCfxGRkvPIVs0qDeEjPUsMSOSmVSDUA+lxJ
4MygYaf4w6aFZHJLqrLmBdOQk/APy/T2jyF1ACXFXN0An60MgNSwXG9euVrowBuoTli0IGhaCJur
YgUKBH3qMistQJJrqnJnIFstJ9UpSUSNh1KLAR58LqsjyawMNehI20U+4EF9Wz72gyS+K3UpO3HI
h38VwCVBXVKNilPEoSBQhdX5mzJWNQ5DhGWxC7lhoSlpYI4Gf6LQjrseqs+cpwEjq3s1B/yaJeQR
QyZDmWSRoiLTfQ59ZbwMPq8+9pjKx5ZvDCfFSo0UpODDVweCROinRUiVU4GfUJOLWCO9TnIUnzIO
tOKBooY+EQcDOa22CzAHzMdeI9rQqm981mtYVcgffgMjkeOtVIHYMYgj+IAGt2BCpAaYInTxNzV0
mHywe4G9pDBSotUpA3Zo6JNXoU2ahCJnXf0e8mHYClw2RiAxUcJ9roVGaRV6Fxh0xqxt+hhCDaQH
LCeA/LPP0yoO4b5avdDelcLwtY3Y9CCyyvJch36on4UWDw0u3PRM4bwxFpCEALVqeSoKJWvdThdT
zFYScbOqjph9pU1fgjqmbfGh0aSmOm2U/6LoOpbrxoHgF6GKEQSv5EuSLCvZcriwHNYAAwACBBH4
9du67B5ky++RCDPdPd0yH+HtMRaIqdUZbJ0ckuG+QOFhQIwMGCKA4WaNng2T7fXf2g4BxhRBtPjS
lEqIEgebf20wxphOgCLob9s41H/HphFeIrJx/qJGGX+twcyiZ2Mq61uVJmYel3YEN9lMK8ytAsxH
PhYaToa2cPaeDJhG6WZFcXK5YqnV+WiOrLxNmNf8vSPIqcEA2JDV5zI3fPwEIewGI6Q0gMNBXxi6
kJVzjsyAhBfhQxvoOc+nVCN6qA3ol6vDrX0GY8XvNHe6gj36rn3X2pS1ZxV5AQfCcWMv+6RQa04z
3+8UFdO7kKYh12ZX8lurSmLvWLvp65HFfb3Crk3n3TQcZL4sWrbsUYh2nF6Q9MKLE9kkHK1ByISH
uPPpAyfCSFdnF7o8bofR9HpE4t7adSafAQ3Py1uA4w9MwrJd51AMVh9hRCXHuB2O/+8gpkPqyvxw
v7e9ad0ZUMH4K0Ke+pb0tJVd4Vn9ApdUZ3qmGvvlcAvYkXKNdd1jurjEHFMjM39lKB6P89LuQJZH
Hnd5V1XDBv8dxld1JeNCfTdxo7/YGQT8Lac7odetTsNTzHHl9HT2+NKkks3vuCkzPx218a6XC2YN
3rLagrWoysGsj3Fb2eNKEXeE06j52ON6KeY+MOP2UxFqnh4QIScQI5zliAbaUqnUWXHXglQf8On7
HOtz7SmUTHiM07TA1TAiahkVB2K2kF9bHw9SGKQSVLZisCovHF/7vACa3IvSbj8giG5e9RjED/Ru
YcJNncMauG7HaD9tqAr22yxJfJkh1pwuZsxQCy11q8HuHImcs2xHTAa8twLs0AUrsMdnVt8V3K2I
UCqmrH3HyMhBOsaRR3Oqld19x4g7fvI6w0MY8KDh00ZC9av0Kyl7BRcAJCKusrgIBTy3G/JsiHe1
sUgkAU04jqjU98TfAMe380nuG/zzvIAnEY4lTZd7nmbevPixxSpaZda43q+ZhwHZh0r7hDO9htgp
a4TC1B4Wdz+02/rOOM3grb5FAqn0wt10rdxaqXPGLf8X6zmuZznVzROERR8IStmE+bQEsrhuo8Fg
g45QjZ0GgKL2RIIudgQ+NyRDQHOJf+W6cwPdQ0FQ20RrhbvHu8ieCJ3S8LDluxQ3JEsQfo1D6+nV
59p9aUampt4P65ZdDJWzeeDjSB7IwNe/aqqX11R7hPU4sUBeQPm6j+eWuwBPMKOr7a49qkp+0iR9
uCRwBXcI2AEAAtVl4fMLbNf9y1I5z990ORv7xNZN8C+1c8VX6TSD1zU4tO2BuiL5o7MJpk+YtjPZ
+K5czIDqVgPoJpQgOG5cNCkg8QbVap/c4SDwcOv+TcM0/N/hl1XBPqYqwg1q2JF3KODb/DI4s6Do
Qy0KRY8svUC3rKm/7HM+IuUGFqBn3Ri2YgTZhfrGCzijvh6qLcSJrUahZ5vh7/E2xCHnpywNsGzP
Gh1OPBuW6lPjm2M6Hdu+8ushrIYSFGaI7R0aGzTDeZy9+kV42/C3AXtIdoRAHnYKOwsZSq0ZhRQq
BtaE9KZn7YvPCp9Kn3wTy28Oq+NnMdB8vQwH/hOE4/JFj2g1uxay3u9lTqLoSwzWvG6EH39qlzFx
Rq6bfJFgEO+1Z+hZ/LjMb3yoJ9h/7jJ7LSMDGfxx6aK+XAr2F8CC+AnCK6VXOcyMX5TkBjmhu63F
JRPqWHux5wI2+avmUz8qb0SnyZY9IpEr/qkWz1gXxs20yOkaB4juqMU7tLjEyg5pfBV+WnD5VyBZ
wFyk3u0/uejhq2l8vp0NjsalL8eaIbuYYW4PrJPl43mQTSk6f0jQvUl5eI3ZMtv6cWr45wmqoxxG
BKZ4xh1Cl25mSf3QKSXfba33/JbGgH0U5wMW+pLjKXcsjKJFH7L49F/umukln4cDQ39O/mlxqn2k
I3ocjMhEhK0JSo32W6FqiiKAULVjxKBMj+24Cfj1ZOUhz8WE22B1on3ZYyPf15gP11kVYHZIW1/n
I2PfOFy5P3mi/Aui3oahX6oBoWGlt/nPVmRAcMRuJrwOxyp4i9bVfEPKWoMXqncqrg3PjDsLs0d1
X+zZ6s9jjbC2LmYHnEjA91fVaaucDZ/xiFCIj8wCXl/gxgbWyazkntdokM91nM37UOwAwwVDvd8d
C8IIOiIi5uo2V7B4dnFum/NstUCbZ+BBhWJkqMZTvetMn9DVHAo1/AHCCMA6prmWRqyiJ1PTmv9S
aPDMy40L+GVOo5yufmo3h2ML188j+jBtr3aq5V3N7TjfSuKr4lRkdt1eGmg0JTYm7qzlWnHipxPm
vuH40izl0qtsh/GLrwCpZPyj0ijKBTVaFpH82CMovmGdzhniNXF30u+7UvW30k3oPNYqILuXsMlA
J+N8+Ex228ou0HmuwQVAcgfdv4+2TxoRhJ3m63GucVIj8NmCeEegTq0AwwcERnS0KPcHXmPyWqLd
AMxVBf2p2EfZorLK2b0Z9wjFJIXgtjsYWY9uztoI0nFsvvNihHvXptIOAW5McPevK9U+xVJXa7cY
TkFQ7fVMu2qTM0Ijlw/nTjAk6c/AmyWDC227TCfhqNeY+ljVi55n8jdjewOsrfUSVojOLqqHRx1M
jD3Wk0apOsKzrLbVy7YEx87VZputM4RH3llZNI9EtPXYpwqESYfhbfAkxo2oRAPk7P8sKBz4QVS+
ejD4GULvfL08YdYM7bssZ/mfL8L8OZ8FV2e2WmzJiSo29guqJt4v41w28INvasxSTAqfqa58es4y
MdlLVuCgwYlimi9YeeLNB8GA2WWCk1PeLvB4XlRhn2LU3J6XA5PJsKfCA8Dv0OFZ8iqbztzMI9oo
z5CwcxTz0md0VaGnYVefdwqSgecTzFFRuB0c/Wz0sAv3IUOWJ2YSvrlymV5hr0+BN40ohzM9I9NP
fgSGIKYuM4h5wm5AeF2V42HJYp3/m6TNEaBdcxyDwrM2nVt6iD9p345XN4YqncoBUAf+yjQ94Mla
eN3mVH+WNbpXPPWGvKViqX7lutTZObMTxbxlPpf0VEB7wLscoXnvOK2jPM18mt1taESiJ4bu7gdb
hipDzhuVT3I8Ij23ZBE/EjpWwEN77erOrCiH4Oi7sCcM6Co4EywJp25hydi+hnov9bUaZwELRlpn
+zns9YicPRzBNwlGFQp7q5e8KyrGf+RV5dU9mgmdoyTcgV+OjKBlhcDyQKjBsBh9blLO8zMv6Xxb
w5SaM2y+xB+zePmsgUuLW2Hm0tyM3Mz6trZ8wWW9Z5vug1cQkyxGSo78KmXHCxOHq05Mz9LfuVza
7/BOZrgZtxomzVKuR/9xhTZddWQrWmEkAouey2rNb8cSzXxFJrArL7lAvctG+OP2GuYxBy6PMkfS
NMnzJ8onnNxRZduTLXKN4nomBfY9UqPgaqdJIT5pm9v9obY7GkaMCoIngVC2Ra0PIP9GgxtSH2Yb
P07KAtOyq6hgnCycLNeOYgkCco/TgMdVVKs/bSJWrLcj+oATMOJ3/Lp4xdANoCfB6/3bwbSOvTNW
oxkjoCyfJMk2QDEOuFTXRkx53Jd1HkdUVM6yEwI1Gsx2YSUUfW4rniPHAvMJXdNMyDTgaJ8NTqit
UA90KobspLOwfC5b2a4dmiOcdkemqrIPJa+mvmw4dO/zxnVzHvQxw2tFKgOdJgJIchx9Y3kO+TQf
bypo1JLqY7ilS+VATL8tFFwCkHYQ+AztyX/ZocmPw9Quv1BU1w6X5lyVCEzGlHun6O7ap1XwdgDo
PzdPq+WhBVwYc4XqcsbXQJoSnEm05QW7LWUtf7a5Od4LUiRMfngS/xXyiOhlyj2HaXkF12o2pOG1
NQQrPhQz7r+m5LjGdygLvpGJefQX9QwcrAV2ZbCTVbqsDEd018IIB6fegXnLC/rpFSKxpdro4w6j
L3iip6VBUEgx4ozdEf3OzstEkBQiUrNvfZhixvppgA9ILyJ1P8pNwS5PTNxWHdprID4i7McvFvby
r0olBYSj6uLNm7TBoGxDbQTb0wqbWTdCl7CY1zPu0LaUf/xMW9XTjwofKKGVOMA3Xn7IMvSueudy
TAUs7YJzLIxongaZCEHf5RtM+hSzfhpCYseZZXHlJ4SMlOVTHofo+hnHwX/LOrdZ56tMP2qrSmCE
o96+FXm9wDY2O9wjY0aPp6SB03SjgLvrYzvPVNxo47f8UqRQFpeJePDCYpYKmywfSn8B5xPgSVJ/
eMDNhc34ifi8nG4eZ/tzW08LORUjhRltSZpm7M1R6/GpTmQaH0I5Kd5teQ4nFRuQcoQIKzZWfTK7
+1MKl6+nes0kO7cFhKH9msuRwWOzKn4zDLzi3Ryz8TBqt1VxPkq+2d7bInxjvvGfJWJrcQvAYn/v
C27sT7KTFtXrttdw81YLgj2VmBDvFPKVfg/1BxYZoYi80y3R4W7VmTD9mvJSn4na61vbDFM6SYwH
5J3iMr81OxqQc9sucryqJCXrQAG1OEs5YZ+NIwhCMgJVle58xNFwQs5giTnRhAubJOAzO7fLq5Hz
Auw4aNpcJwd3z35CYcU6n1i0gP11GS8py0aNQAlsiT6XPAPKLMGwXlpjAREb9GUCsY/wLYTLNJlP
EHXK1CcrqoetMo29cf7RWpg5YosNuCIgegeoCd1cI63rcxMbc9pVEX9OWGUaWeXLjKJ3ZSPAz1as
p+CL6Z7sVBKIZkgJEAYPEebtM25AlFnV+oA0GEA5EYDpZxisI9+8Rdd2s8iO3xBVGbMAEFzqT07s
GT5CvUNYADMJ2PQcevzDBMMZyFP2DlBnTqccppgomBSGP1HKGI3AS4xdOsT3oWoDUuTYv3xsYcZO
tN+ya7E2uFqnBMn/CWYembqhEJG6z7FG/3i8LlQFqRLNtUnlJL7vpR1+oSJLohdTHJHyuZq12G46
5oh0b0wmyf2UKxMuh8f/OjBK4OJYuZsCLj/Apj58bxhgobSn5gSVP7OXWm30bTb5fB/4QjFuvFam
RkolZmXfuY/z+kIWz/OsC0c2Fh2bWmTAxBlCahNjSqCu9gHhu0BVeuArZd1li/bHyc4DrG0bwMTf
0xhRIWk9hVdO5fC9Fkf9xwzTob7PCmXm84YrpP5S4NJOd8cw5+IZnzIiIyzbalxt8KsrHrJ6KIaf
QdsDL0yZ9VO+Bul71S5c99hfHiZnZWMQ2wPHkB8WA1RYDJViX0xgGBsYMi9RnGRxUG9pnQOONSnh
tovSKHEW+sVpCRMFtlFg8UPGKv0UqrjpO144ncPwSlOj3pZEcryL1dPxaZ6miZxqlLl401aPr8ui
R6ix0C35v4uaHANIDtYAbT7EHpJ+sqVCZNAgjkxehkGQtse9F+Aysvua7/duIk2BA1sJciKoVsM9
bELyr0DI3aNp0MBdZ1QRiC2zfqof0xHsb74wmzAYrir3uVwyuCWUIkkg2OgW0Xq3moGtx2+Sd3L2
3twcjXE57VsT/b0Ha4Vj+sNnApVbvj/Kzab1fUt0GYE8aIoxXqDwmADd1uq2xD2TN+c1dMod2ZVA
2HERAMbLkhD8yXVnaCRhnSCQV3Pgpe2eZD9Q8dKpm9icwfeDyRr0UF4eH58Meew9nwWaIdActHkA
Yrdt5wF53OnEZ/YRnwtQFblDiFrK+9l5ur5aNEnLeWQ4SE8I6RnMBV7ZfLhiUKT8WjUoU/Dc2EhO
o1vST4FoUxSR+zoM/nxATIac2eCX6c61W6UeYs52ehITYvNOdHZy/BYOnIl304D6ZgDIl3KRAwMv
Xf1fmdEM8rojp3eOV452rS7ZD4z75t8l2db0d3S8Gf4AqovNC+7XEl1IUh8SRStRJYkcyVKV1g1Y
rHFBGasA1aC2F+S2VZUG0mWFhtHpAGwLtABUiykCHbNVe9xwVNmsP1rEi/yzXh/ygdRChotYG/WE
VHMzPg40hQwlzAzapuJ7DpJD2GLpR7Oq43VGOfJOJtR5faJ0+QJOHawODFx1Ivft2Hr2bV0KGCOZ
AyXFAZ+s5S4deD/9yjK5nviW6eZKZdD1UxvyEdYi67z9zseSQqCbwjJ3K3K96I3B5vipCdtEu7S5
/EwnRA8PxaiK8zqg8juXWh4PUWeWdnxop7qrEPT4txBz1jx6bXZ8hxV4GGpVGmmPc2cTsIT31r7W
uoigO7TMMG85zah5+SwrINORSQCdjgl0JAWGLLySx11h2PRFfHhenxdCoQbdPdI3zK7Tq0eRPd5B
4QCUQeGKpN26ajRGYsiKdzxS9oxGIz7OLtCfvsUr63Ql/LUZj4F1DZXbj6NuXdnJekHlJQwtOdZC
Y6DZX0cHnDRY+pIDzpSADWiDIRBjWOyABSSEHARKvsxA3kkHUeeAU18hiwAEH0cX3a4J8RUgMyqL
T6MxnNLgqsY2MkU6Nzi0v4S0ql8WKN7z5B3KMZJZ3VfIrrwbF0BQ5zWh4evz2eEzjdViDeIEffZP
ybx0XbWa/PsiiP7Fi5ns3eqjfK1QZ1WnHb13PG+FtS8BZiSI90J83rd9UajYVqbq8yGSQYjjR50J
GoPO74Ie6M0lFWB8aCGG93lBdMCoPvB6h/77HKGBGFHSmimcRPRjOPl5oUjxrSr71oKTBlTlxgRh
IfAU1W9ibb8nAaHl3YIe4POBmcI3PnpQeUNuENY0BJ+eFmKBROdJ+F98aFD1i3GBjiMHgHa/qWmm
l5Cr6W7YAuyCMS91wLICiCbeI/p5rFFStTcwQTXqmknS5wQo4B13RPkHsh8QRAzsOKi24ai+kAmX
PBqnfX0v8SBhDS9xtXfESmQ01GosftF9Y5+3xawgMnJj5p4w53HUloV9d202vOQV7BiYO9oviQ1z
BobHw5s6Hy3w/mVfANzFMbcvmHKrpzOORxQnkvP6214EMV5NAxd4UdUZ0nlAR32KQSGPi8wJmbqx
dSBpdDV521MUgnexraTuDpA0f3kDKqQDBiq/Up4r4GHADl/hDKHCGZMAW9vPOmVwucvFVvb1gloa
rYQf8KZFKu8bOMBNnYmj/yMyhbFK3M3Aa/M6mHBDKekrYPWgtnsMz0twZ2sVp8u6DdmzGUzWdCEC
7uqZjni/e5UFd7Ur0nsQyo4RoRgKCVrZL/Hr7IfpX1hbo3quXAMyaXL0iyJKl3BsK/U72H9EVLcB
rXCvtoXpK7518ZmLagQtHsb2OpUoHEBFDJiDluP4as1RbHdmdlhUFaKPNHpFmMBhkyd9W82E9Ggk
tsxvwmyHROJmG9W53uEZ1WdlYn+OqcQc2i6H8ArBwPws8TGfdl4HrIjtg9xAb+y+a+L0J+AD/G/y
YkMHieLtlzPl8SjnAkgOS/Re5h+jLN619VspRI0BDrXQfyoeRXv2007VWyzBuGENpvVud1hWFiML
39BifCDnvoHkzHOlH8wulg24W7GhLMqKO7GkoTlvZZ0gTKOz+NUu0b0gqA5f1aFpThfAlHHoYyjj
L1IppS5pt+t3qCZQ/DBej/SE6pLAShywwH0oEhw2Ay5wAzRyRJzOLFNYLxMq37dGlIf5AQXqjkAb
CwpdXksCSW0vG2IuJHJrHvatBeFMy/SxyibjD+AKhahuoC0KAdY8k/JuXz2CxyKNCPYQjhzFbVpa
+W3CVqsA2Nq6/A1I1uVfMWNb2h8oMTnUFgGmPoCY8TePaZ5ij4M7/wEcXtGri9uYnRcdHB6gjZSg
m8I/DUy/gdZs33MYOUAR7ernzDcjqsJxWM19faCgPRVIB/1BFRjy04AzKjurZa6gngDLD2U5mpDx
hvZsCD2LYWgvx+Fg1FTNQKmu7ZQvBuNmyQCraIL+j7XgoQDATe69QW/GsNopHqSHjnHusSHcn4Ux
KaEVPzDd1O6B5PcGJb69lHIHFt7JyaivioOr+cPw4+ZhHTMy9nZF6OgZAW5sByvBZXk6kCVHxi6B
AWlO9sAv/IQzrWof1mGbkAsGGB3nydA814lW/3aTsuHsWL7mHU9j85Mh/QKQRLZnIIVByF9oPZFw
mwTGRqCORl8KbVMGR+S0VR4xm9ZpIAeINiXbuQ4Rh2wkQCkvmFam2xnLDuAAKOsKsrojKczXe4KN
qhKRz6Wex/FpqzUgUgoQBYKICmqbe5SvFfzCRj3Av3WsoCgacOXKfqmrUfWlLRIKWMPqtyxvD2RR
rQkdJRQdM3lcZGMCer5WAFErs3m5lHPA0HyqIEEC+dkoMHY7y7/ORf5Bdyyw3LmLKQxNp5mnOc7t
tnb9Ilr0QDsKe9aRBkhpaEH19kDl2W/s4+i6ad0diMnoNn6CaQlLX4vZ4sZnMjhyhpRqne7tmE2s
E4cAO+ahpqBnT9G89jhQmx1DUzyVJ9ioo9Xd0yT1aZZFGZ942HIQvRY03XEmxTYd532VSTxHyylM
jjYQUc91CR2gwHnqm/05AFQLJ1XrQ9zr1cv5ydJMZFdfLUW4a20Aai+3KSPPkFhFcRvp0jboOqN6
ZJvmDt7apPXTV+B4s0e/s1r9Wto0ZgnET7WOX/Khnts7phtwL/tC6hpPGGjzNy7W3FxVLgHVt0cW
vpTo0mgnYLr/4cUrtuUUUxvStR10AxhvIhhG12SNf6EdAyqGPOHGX6D6QyQeQMtSX+b5YNtlSOBc
dZXCb1+Sfb/kZFD6pDRLsSeHRQ5HqDT0egmfCzwLmrxnKfzObx5+rrifVBjiA3R4DgkTDARtL2oP
VCIDEgUAUwbV9vtHFmOP+iNgLEkWGJuT7gAwy5xd11cuBQB7XLThOOdzjTEKM7YfGqMs0HSdDXM/
0OzwlyZy0CJFM25Fv0HOYACAwI3r7GblHy3o/uMiieEcngooLL5PvnEY2BtXNlzwkiGMUwtIYMSo
rdyd1rDqFuKK4mgvkKoN5lM7IYa5Q1pUmM5j1FhM0pURIjNrdPy+QLmIIDlbbP79wLfUL9sApd55
r2UpXv0OEv07Z2SuIEob4Odd53pBzR0X6Z8spggeDfKa3Le8OPwK+yVqsNs8Lt9+MCO8ZHm+wdl2
5bAqbbsBOXHjm5QgavqhwrQB3LPB8QLbEsfwmJSuwBo1zYwByCiouoN0Mlb3aoPq9gzceoyXdW8x
GurXNuYXVKiMnoHlKEwc4JUPd2nk9omAy9K3hOmW6W1vgWm9Z2wVxb3C1SP+7qph7iFPmGLupiar
4y2FmX7KdePElQ9RHr0SKYdpKYUe5XGIC0a2IbKEddV+HADpBGEH2m5wC+NXkjXlhgCHRrefXUvY
/qNaS9wcpOKhuD9Q58D/dais7S2+rDwdLkxgJaEb2WETteS4teahYZ9gttS01z2CZrwti2tnQKYU
1VzvNuyfKwjhbe9KWVT5Ba6WUzqbsh5arDLXQJdRb5W4VyxgVQZoreLV6Iyq/3KTHSNkWyU0b25t
WwlqbNORfGXVLOvztJNhukKsEecTqX2+PuFUXp5XmeMa1HmzhucFX6+9KRuX4V0hvdG/ZrB7x0fH
dTU8zmFAeRul539ygjHtT/nc4GSmgKrJA0hEpBYsgH3h2bCKfPobIi2QAbHp0p551BVIVMDxw900
Ah+AcOOIIKZwcMflfMSw5IgjY7X7QsDsuA/2BrQf6k0GeSKw6kHc7YjH/ANAIijSQXtTppOyaaCd
B5W33O0gBEAqt9IWF6JaEi51VsORPRUT4/eUaFdca4Quf2nUMB43kqZCXL0HDd5tthr+zJRDpbNj
CH0BWYJrW3eAZIDvQvmCZgNd8o6pq4as+wkEOcT5xDuK66PFZQ2Nmi0+FCVb425E78Q+YJtDz8AO
Wc2/1YJ+rEuFyetzaH1BT5Xfa6BFebFSuKhFNT1Q3fiH1kxoAZMjcGly1VFFJCNOCH/JkNY+Xkia
oRspa11VfbHVsFHFLYlrNVsT2gI7oJY2M8jYq4YUOXYSRY/tMs8cOUFfBw/sfSigwxuB/YDNgE4L
AzctGNDzpAydfszaZT9VZbwB8mCH4wT5RWs7G5rmB4jiCkFWTOdv6I9geZTMVOHomzYzfgZ3IsM1
KjA+d5MqP/ayyyL2/iQjBXtFI65pW1HTm9laxFUeWebQuGEg/J5wUmARHDUw7qKep6Nbq4/+yu5F
mSBfUTm7U5gHSDdy6AnMrOQoyEhVlx8VxIZeFNPYdXtSA9QTaAMXBnei/eBIo1y37Z/UCLbjdJro
WYJieTk0BWbT7irDVPDQHO84OTB4ZNCHvpQtONGrGbb4NRCBef9Wq+0VuP761DIzDmiBtvQ2wt8j
XEej7HFZ0NwfEBWa8j+F1VR3AHtQ2Yx5mSowpwcFx0hDDpFRy9y/mmypunG65/jysACZgRGlETYe
TU1+gUtxI8R3K33dEgi3fm8nK/tBOQjLLM/8IywzPMxYUKHktzy1LawLXUpI0IxOfMvGtviB7mz9
7CU0390e2mzuPdTH+c3me/2XFNW0QkdOpe0zhG3zE+jXDSOGzWQe4XnMY8/EBK1PAn/wtYEeUN+a
BKnQbwvUe4dCsMGyhZ5cjveAKSoDI0zps26PmkFcxrHmz5COBYcKsMCCm63JgC5sNP7X+OVAziCC
XsnFcQ9xRUTS/HGFoCz75LF75pNq64ASFu8CBFRdoni121hc4QfaQiGgmCzOqgTCdtqh3sU9U5Vp
vA2Zthrww+zUVekRVoDYrhi0bqibAOkwkd0dJSO4N5ty8XBvYPVDlrWQK9oVuSS4C3BpQWgQBb/Q
fWJF7wsUHdhgm1rPLiugSowUPC5arA8ZIS32iEk1DfkSyIWQJwR5DFjgg09oeFAbZfG2ycl/FlCO
KwByqCDgjTXBGMMCYQ5nlMbTjbRtvj6CSW+/tJABLOem2gl085ukdb+T5SjvJqhS4z0IBOwGckBh
fZZjQC0QSqMgZ50AC/V05AY5gmsTvzKK/qgHzImo2kAXUPnz1trxbKms8j47fAayT+7m1U5I1+zq
hqkfgdYrlLXJD/RW7Ayf2cbtc+lm9l+tJ/IGZU7z7AcLycG6QfR3jw8D/CtOxbL0Kw0e6nPDYO2E
NiD9cY2p1fdo12ztGpWKrZvpxOtncBalgK+eJLIA28KrvLhbQNVh2YFjzqHKh+T4bLOtPr4KBvy2
AwI1wqHalf+Tdh5LbitLGn4iRAAFFMyWnm1Itpd6g+iWgQcKBY+nn4+ajURpuuPe2ZzQuUYgTFVl
/i4JPc0c1eWbxp3lweLtBMtK6qS+OUtq3kDGi3xZzHXSLO2yiu7DVFPRF3xZV/AlfPu2pKfclEnT
PMTM7GEIzASnuG3bCLx3aszwC/v97G8oQedwVYQKaE43rPClN5eZeVt69rSz5yZCcju1JaV20oIv
c+eZ8cXzZk3nmSV4aPrBdsLXFkJod54pIdFr8AlPW2kWDZp/nY0PhuG007L3gTxey9bW9CuqJo+P
WFvDIoyfnRgoI5vuinAqkXq5mnEUnsJmsrEtocergi3uETrG/6YlIsd97jfda42UIl7V0mF1CWTG
wy7RXoFj2mum/q5iahGTpuKpiV88Z4iHDc+2ZBtsbeO5b2rPXacR+/Cyzls5Xg1VFGoPiYdj3wy4
O3o0WdrG8ZhIL1iAIsz9xsvCwN30SVadYZksePWU5b+XnRgVYuDSfjQK3XxxaoNhl8xkmtJ16Ybd
tOyS2b9rVJZy3rLT6E3uppaBnz0icgodh4KlLf3MDg/oMpNm1fY+yWWUHbJ+gFRxidyrKESX3uCS
MG8qBa7dToX52jl9fEqb2Gaalj0BNeY57dpBBDNTplWUjIhiBqMmbLxsfbE6Oz9qEIxRP4uhFPUS
mUj4ODAnS6GDTZKII4GNbE1nXFwXXutzqDkRKDR1FYYM4OT8pTRV+536ORtvq0yD2XhD3/lrQ4sq
3ie8hR+tVFn26pjYQ8Ck2HlWfTeAVthac4QGilHEq0ZGcbt24ybK3niBMQptOtRuNeKIJwyX07hY
ubaTvSmOx6M5mOMrUtxMLv1ZImOqrV42y7kx3bdutGu5adk5ExpDtzaerOxsmoOB5pQuqzCY3m3s
DMdMITl71zodjX2DONpcIdtL6uuUmMH5YY5gNJeJm4IqQPaCB68x1RT5HjQ5bL5TBjnmpvXdUVxl
41iqo2Fpzb42zoO96O0BlkRqbVsIHqwws6/bSTbhCp1g5xKX0/bOvVSjQ8pHyiawmzkXmMURDQmS
PCX6eKvnZsg2sdPU+U42UeFd9RzRxh6MGB6UIbHQ8a7ltNaK0zE2N5GQ0OQRzRiYhx+190kT0K2b
0qmfh1i500K5PsSvhXTqwQ3axFpxGOZkqApc7igsYljRtvBrNvfZVQc1MXGdcko7/QYltsWvDifU
8QzlGNHZzTabBpx4X25rbVTODZ+jF63Hlj5+GVkA4Ysaw4WzZR+cu2WBndbYBaaFmK9FHMbjzRST
1M3BeCXToX7Idau7u6DJbWddDWb47jYIT5Jc5uFqKMP4ezQ6ob2IWjtJbkdvMgBksGjFN4KE5HeQ
jeC9rzxa4Gw0pX+f0+2bKE4QtmXbDNYMpTGEYfcQ4odCkREXDeWnlCNrcfZCc9Mk7RTvB4kKmH3K
jIeVqe162uRD44c3phkKTq7BF+rEtJSY8eu6Ocv4Utdr/FfHoFfgI82nl6FqM2trWRrdux+qwLrp
3Rn2Zyznyb4NHXQwG8sTM4UGuX29p9YlXou6Q+iTo3MDBStHFW9lMkmFrqGyFHiAIz3CHiHnuJKB
1rgsAse4tSxg2YjVa0lcyfDR6rGAeSw3BYDAvKybULA3BEX2PeF7i5c+pLN61tJLyBPAD0HbYaaD
/eZldoMjKLAHfGwMe28IsmjiGeSZKmwYev2u4MF+BJNT4iYUJBzeG+NURvFCGX4OgKEm/ZilrRlQ
fhvCqK5bM8vYnPJIvWjsb9BGvVl9ndXYP2pz6uz7YIyYCQVtWX4RuuicZV+0g7mQzIt1vzBiQCEd
TZDzLkQ8Fnx681ADIqaUUWI5jHLyN7ZPIgZmHW+uNuPUjNfC0TQ+6NTm+DiAUVk0ywnYTEcccfXN
UTOQcetXLRPWsW/YxboZ/Pl5igP/VOBW0lTKIvVuTYDKgqnPYRvd9CJO/TUyriS7dUxdRnejXc62
pnAKkgIpA4XVhIKyGv27CY1z/wQzbn1tTLihNWEeRr6OW8QubNCxxxELsjAsorIjQKS0ZPxI7FzW
73oLmTUEzzgWRzsUZ8MN7ruB1o+hGeswNzgvwjxOv8GsmwB7qAa64ORqUuMecp/kyCXfICcL+mr/
a9ukxWPmwe5gpSkKAFk6V2vTZIHLdxTGrViihG1vqsGjb20qpzgggD57rMdGDAthTfKr9sy5OMF/
UjeNJC5HK89qilcQK5vzCxYS8U8nK6wTFpB776aMR5Zz4mKaKM8KZzOxBv8GQQIkW955DfIo2q8c
wjnJAk5kBfkfSv7bnwC/UbR3wY+qTeKiVaLeQGnP/tVa9QoHqFXchgzAtNYJtS4qGD/vUUXmpl0M
x4haMdkPXjp3W9Ms9Wuq6OBX7mxPPR2/1ScLL43rH6Mc3dfYrBUbRGmly7T3s1MVDv4XCy/Iq2ek
GiVihO15ZXl+I1dlV2EU1VaVveqhM6zrRFoYJdCyJ/1aREGzz4ZWMrgYsZy8sdsh6b6kWnbhgsXr
MdwDGlWvPDdB4tw5BvJfFdhE86dlbsOF16P/QkHNJFEXVwJxT2GEMQ3JP4LIIJxG3pDXhePZtDHF
Cx49lVaftbJe4gNvTcpzySBO1RTW8LVrbIDBvKjGaOc7ysE9Gpytd9BIlPJLA/Ioxgk5FQKDnK/v
pO7tW3CKtgNdzdtv5eh7GG4kGChAEz6a+QeV0vg8QrN1m0gpCtFN5CGgLRd0UcNKuHFO3BudHW23
k40djq+QORRNXZViFcYan0XpxMVDFbixQjtSuHrZ9mlNfr/VGxWCjbC8w8HJxxaI3ryiRA/9lWnU
8QOjDhzjehaFpVfp2IXToXHjgqpXq8BZBcD7EcWXy17FokDdobXVvjBTq3GXnQfXF5JZ08PN+eNL
mHTx8DKPMzC0Fm7Soe06f6ZDlDk/AGp4DykmzHBnMuqUqptlzVsaZ1ssoQ0lb9LpGS/iIM1aebVj
ELoxnKGNcD4XSXVk49ltAvhMFPWJeT0lAR53USTOYx3VNYMcfYESx42iBiQtMoyOyURd9wjlWyLK
yTEhgPwnYbjyhB6umROTAojyJI/05dnRbUM8RWBQVbGUiGa7NTO0TZyXzdkuLQ0TMjfB8+ksIDTF
NahI99pnVj8sxj6dbgvavYSjLwzHbdmfNZvwz+bdaPJQDn0LV7GHUOsVaYFN+Q31vKJBl7I88ADT
EXwOcSsESGLrjRVkFQxD71g4jNA1YpKoZn1qjE7lqyiv6PWNgB+xlo7232y7w28ACIoMvXBERxEe
kULLCM8Z8zfLoajRJZy1nYNR0Diafmli5EUluATQDF5cL3DfSzOt+Hfw7Jc2N80bGthkXlbwTc9R
SLG8dIa5wjvQhdldg4vNWvjIFsF3geUW6MlBVjiUEP0qAOZv7L51tEFKj2eQVzLamzEJR2sh7Xxi
vUcBmeDUSZ13m8xme4oSYzrFwirNFeR0UW/dIhh/FjWWlEUqW5hDn+b0CQZDPeFB4pjy7TyTO6tB
hn+t4Sy/FVmIbWHO7F6uYzfO7slX7Wn2a7s7SAVBfxYCdNAdTV08OKPOxZq4NKST0TymWNe7AUte
aRLw4irp0fZbdliWbMGJCm7Zgw3UX6EU6H0g1RP16iBIIgoHm0+TviVIIlEs8kUUV5Zj1MNKSxng
HIkYvHBnmnTgJ6cufX3F3tX/JH7AqW9osbp4WxeyfBkZhyYReKVV85gqpzI2SZn7hwRkkrM1MXmx
3Aiqut4EFCFTwEaEoFIHKo8GtXWuLUyRNX6nfHSGdVGCYT7PhYxOwwildwPIad5npp/r6zRwwbNb
W9nJYfAaqa/D0j4rs7vAitf5SN2OEymbv+Ejhjmiw6GkoQGEcoYijr76DVUT/4tQ/rQ9EN2FYea4
DXz+PzkwGKrDnZ4HP1iWuQiPpEwl3bofg+ZuMBinvJfwxNaXUIf2o9OmzdvsWEONTqlT8cLJFc0q
UoWg9ZBOFJkRL7osYCCh56H22WszN+dr7DCVf4fJenqwywwpxJjWGPDPJVl71SgvHnmNOT4/7B7w
aGOe+sYqVbpGQZkMdrgWZsFhgZAq3EES9E+tKO0XQJeUAUJdm5Kw3ri+v4ziSL/Ovm+j8u7NyVzg
+kje9By0X4MyM1iAo4MfZUR9+l1QIUEgNiA4S/TRY/8yGFkHidexK27gfGznprFGOmJMRe1NjvsV
j1wQsR3RvmerYKpGZxH5BZrpHgii4kyYIQc72zGxTRCT6W4ckwr/LhiGIDh52IaQ+XlDdG+AF/bH
0R0CUhpsmpoSvN1AcYujMySfyiiR0xS4VNulWVfa3jl2jAgto5vwVhOUXrCsnah5LDPZY6Dr8AnB
+Xrhunds09nXTaUga2JPf1XaaJptX+SYWeOuy1eWTlyX3Tssa+T5DBak3DK/qn42YaJLVQG1pnax
s0B6zz42XazBJGTD+hnnYtmngg6uc0S8G3I2iytM8SEC9yQzhi9UOwX5S9BcySFDOtP+oIErSdPI
Q1KCFqCjuce5Hk8HhY3geRAt6tmypZZY2EIM9cPkBA6CvhlRKT/Xl/kzNWmX7An56r9nMQ6lBVKl
mv1BefZXWRrTITMnPsIqqVS26etOPY3pWDx4ST4DRgz19NpxWH/vEai4Z6dUdyrjxFArwrongbzf
RNbr+aN8kOGEiFBq337JY3XeCiYvLJa47sqc90GptxwU4spFUrdE6rQOgrBVwO/0FhN70bMkdQKt
lU6i5zaMs+TBRskF88++mj/UYoyfssIfJ8SKbXcCF9aKT3HGTdNFpt/voIKA4GXUFnJjWvh1Fwro
8Yc3UWeuGntOD+0UYtHFctagdcEb95gTRhci0hVkuDBzdMJlMyX5azsrH8flYKBX5Wh8M1neeoWK
tHz1QN6JocKM2K9wcxBmUA6mt4ScHl6IipsczIhpeiS4P2AKn28a5ralxLxFFRG/oENCUi/VnJKz
SojHCx6vXm/IKo7qbYjeKUIp3mT128w5Tg1mZvYDHaYfLwu7RNxvJo2+Q3UyJlcoliL+Y3cYy71L
ykx1M+dFt6tnrflKIJMSvl3HRQkNJfBChD+vwGva/pDNlfOqBarThccQZNJ09QDIbQQ4epASueil
AIWbR4f2/BtWj6LdFqG2fpLgUYv1yBAoxgPBzjM+s4/Ob6MTCRJ70s3mDm7PnCVuEaWgdmslKnvp
ZWoiR50bMA6enqtnoDFInygcyhc23fIwUhOYSxBan2qpSbrzvPs4+cYO0FkLXGFjcDMRXQFVLNLg
CqQYuz9a2CK7d4gF6LnNChxQd61PmRhkw63noMtiy1PEiSY1JdUiyXI2nD6XjfvUE9AWv+FbieJt
6fbpDcIpOwBZJOKIjxZVhgKqHHfAKnW9a+KOXAWZIp9cuiJluNbkmJ5YzsobMAfIMvh+1lbd9vAH
5nZu/EFSsNeTvj6jyG+JYHoj4gTPfsqkCEDNxyH2j5U1NPU9PBUms8I/ZxsYSWbpQ26XbbbuvFJ+
adNoIn2Y6uwYwjlRyyN5+qKsCVdLL8oZutxIppJZxxMtctBnPdh/FeUlmNFZtQH+zofAUqjxOJq9
pt736sk6lM0cHYnwSW86y8WIvWCD09lDgW8vOLjeUFpUaW2K9XtpOqZhmQfiWGgjNlVay9BH1dvJ
5n0uGMynV+C2yGUXhe94w7hh8GtvdHfo8a3aOvlTh8Fqa8UiKTD1YAgsovtgImKhvvZtRMF0ivRb
drR2sdRLD4cK9vBkz1g/32CAs7RygzpVx/Wbq9zZpANE77TKkl7hTC9dL9wkIXN0ylWlhSCfNPWp
vomC6s3yp2qiGk0mfPUw3BpV4AQPiNRnfy2qYaDyMhNyFOyq9cJFZ1vTD5sUl+pqDik4IBccVT4O
SVioq5idUK46xlC8BqQ4macGJv9s12aT978bfTFEJ+FNAZyNL7KAqMoxybt9ZhTevC3tgUHQ50AR
IJchKqK3eXJ1sZ/UENu7FrQzug0GUkCviP9jzxTNHBerwUy98aFlTTORuPRcF3MGkQjPdSfS+brx
MxneYjHCcCVoULFxwYYig7BY/a1YIMXDl7UoWV2SuhUPyRrkQxv3gCd4d8YM6vbKIGtzXJgEwbB6
ZkIKCDTKkeVEbTDx10Ki9ws67+EM8dUMxhyKEjFcYFkn0nwzpPXdaM14iQMIAhQX6ZPstfsmcNFw
XqghuLfUXDLZWAB2TlCLuIXyIqWy4dwpacSDUC4yL5xOTiid/gg1xRnGinSeGttnFmfEGj/0Rt+T
eMDrDq4MqYNvY1xH7xkPYF7HCMNNgAaQnXWn3eZbEQ+Uj4OTAIF6BfxRaA/8nUk4D1jnHDF/VXNk
hDuRKUPvoO/G5770hk3puqLZtk049ody1GSv+OgJHvoAiA/ZBFbg3RgqbKfkAA18K15GDGrPF3iY
K07Y69hD+oNskt2B6KA0XEN0691czG29rtq6up+mX+edbY1PtQ0Jh4g+hsXEQVO6y5jrest4CKwR
jFxmmE3qzhl3YZXFL6SOJHQNXRHc4Gcl8mRw8mqdO5b0FigtUKkmEjH6Aui2q3Zs74o9y+mJAJrj
+A6wy9IL2naAusakAzsDV5a9brBiPkDhQ03bdW4cpzgGstVRgXc97IPu5zC4Le0pC0itU/QUtOog
xRXwIMa0Q4RHNCT5obK6/QiGcu3PLaLpkWHtTFIlyEdcd7bykVlHDdoJE2q2ZkEVY7qObdVwa1HY
zjfCAwbFna7Dfjk0oNLEi1gzDUlDDvEp1/aYbP3Gj88+rbo2b0SPsQDqwAC3U3rsx5VZ0HEt6X9N
tBNTihbLqxocJVFP0gKMXLqIGmFXK5FFww8E9PR+IYJT0jJjr3O2VeNFOEk4r7cVGaPzmpgweR/X
hCaszoFed+bgQ3F3YUjjhD6P7yxH7/bUhrUDWRw0zcpzwJqRzpn6jgSYBDyLsAZ945E49jxVwxge
KsbPvvjmpFeZEF3/dbKhvMHRpyCl7oWvZ33D0+KXJRkUfaPugwW0jlkuyQsl4cVKgSLXaE7QuNpk
DCC4oDWzsGxq+aLObc8qlAQG84tdVewDZw6ftOlhe4a4lQ+eMqcV3vL+WPc638wIXSN09G77HRc/
2h0MIuDvBPbRbMzAvuaaLt48kjcTnA3L8KQLEMgMyzoebmttYHMiuwMdMhpCNBO4S9UM0S4Knb9k
xZCH136eGyMa79xcFalLXkBg+fw5UJK8s0EO821N0/6twmaAV90Y0vt41lLgpcMds0CB3NnwlGiL
N6kFw893FjTXlWmFghEogS7vlROBo5Rm2fwsrV69V0DD/AJd+jTpIAbTey8L7a39oB6PBdDWsEjK
0A5+uKYBhWTDzW8jKwuY4zRZ7QMpEq7COu4XdEWtKguUArV9NToaDqUpZRztK7fx51UABaXWficY
sOOjur+2zklD66mK+yMba5+tIZpQoVlsB8b2PMLNPqiim4ZrnAAYJgYiSKx9nWARC2iq0QGaTfPu
el4w3uAbCdwT+HXgYI+1+5U3BiRK9UbOksNsGBvpzi06vGCJ48VvOAZSFMFNMLTHOBrdhtczIvVK
m87dtApX7pHEdzHcmn04QphgaEmyDToGnw93yHAGWpiAvyVgwG8BnosTuiHU3hQUvUdOUIDlkT+L
6tbD2mDs6Vp6gT24rfJ1DQtVEQmBkQZQIkGjtgippYxlwLCxbKNzGidWVgIruEy0bYiVm4d+eMUu
R6SntI2ziIiUPeJo+nnoTgjySTTnw1c+mSbRjOKvXcrE6exj1BglEhYMxcnAoRbjzdBLi826uAcD
mrFoMoNMboY2iKpdIDP8iZBtnb2ZCel0rqcB0u2MBAueDsfvitZ0jpdJbrXfh662T4VDwHW+DDpQ
ntuJiYNkUZWuGbJlRlNbXyOyKZwvFokSkMDSMIY7IKpYgwelSYpkRPmjv0qRu6CGEdCDYIMEq5TP
ide733I2GtQfNhyFN/cOfM/gkgKJpM3LV4NGho4aHOJ1U6isDff54PbelrAe3WyDgYKFAxENR7A0
U50ptM5uQLTmqNPuqioLTMlxr+3bcYzMKAClji37fS4dfSNK0P0vHoIu69QiPSTna55a/z5VbR3e
BHglQS+UYRCYPnOZbY3v1vhiOU1fMdiXv+0h98D7d0GtIfNxvwjkd7jEM6dYiTCq71qjLcW+A1vw
yWAS4iEVSUQmvCkorutsQNljnB2RtRW15pWBxibbj5i2ow0bMsKAVlu0mYFuCRsoPD9+pcMcmy0B
mt2pF17drJPB7Xp0yq0R7fEWR+ZS9dWEqQsXgmVc+6D3xHaFQRzehZkS31JlRPVe+bXykaYHtCFY
fN1X9pSWhKEWto48p8jvM9AGz/Zhzxo0MfWXauYEVPjoiji7iuPUbF99k4IbcAAn/LpKpto+SDLq
4l2VIkVgVAX5UQsJkseo4DyNsheiWoboLNKV5n1VN6o6Mg2YYRPadprm1AQ1ereZd2buMQpFFO3C
kHb96HTKhaPuGlCPfkiTcVU0sVOcwM3H8cp20f0Yve1iBfCcKsTN1vUOpeIoh1vip+fvjt/LBF1u
m75/Eof7d9S1IM0QGYk0BeevuIhZzfrC8pE+tbcIh7vkQeTFukCExwVRN5mL2YgeoznfdJW193ft
csmb+iSH2fpXrKcv0BeZjAlhXsjFT6jd0lNjwE9gvt1E8HW0JkpkhTDkttgzumIZbT6dM3COsv0z
eJm7toU8h3vb2BUvolENbqvPvai7HfJ6WveaWSgaDRaE8MCgQYwEqCoCtrVsrLuN4XpfSzxre7OP
xTHCoxB+Ekr81yAJSwTISR0Tzpww1ctMc9mRpxNXVXcL/7Hup11a/AiiLwR1ffKy/w4dPl+H2Hce
Nuk//sWTngerE5iTulv/bmwfq+U07r1baazbpWc9JuWtXtnRtiCQYVkx1/FYfDaj5R9v+o/rXyQM
g4DEgpQFPKhvtNSqZbapXOPnm77L22GDtnwHdRJbmzj45AFb/7xzUMyAOdmCe7+8cy9hKJ/Zdkxi
Ucu5O8zkZtDtROaWDIKAk1IqLAU/6TvBndfqrDlu95P9UwzGRlXZJ5/8388BBM40z6/7PHP610z4
31KEdYvPsye77BZ65xjVGzi027S+//ht//MiFmMc+L4917r8qCBp7THHwXBrOcUdYr5ru7tPnYf/
4iL0qvAAlGbicgh5VkZ26zphf0uu7XPgWj9wr9/5sf1JXPblvbAsqEHwA3oBwKL0L9arawSN6UtF
mlLyoq174T359SeXuPxCuIRloi5xLUtSNFoX09cs1QfMGBfpESGqatcaP6m70/kOecXHj+xysV9e
6OJTpIaWrU9ZdkzVXZvdZ+FPEbzr7vjxVf7xxP64nYulljC9YM61lR4b/S6S735wnD8b1/XZE7uI
fpZxlkNW8sRyZ9l0R5vDa1qjAHf1J/vGZ/dy8faVMYbxmNjp0UueQnkIne9O9cnEh89eyvkn/LYi
CWMbnaDncQ3hSUYHXoqZ3k/Nf7haLl/9xaCXuLdxWZlchSzBZW5V5P18cdy7/9+bP7+2324lwShA
8SXTo433JDN+ECOI8/KTz+v8yH8/QP/3TqgsbcsUrJyLO0EgoAxluunxnEa2gDm7MlucuB/fyT9f
ig8bLzkUXWRuf94JnRyCZkajHGN19MmUTQkdtZLvelCfXOiv4+F8O0KywdgeSIptX6wWry8tM56y
/Ji0N8AbSXODz36dICCc1ddJAttBdJGTuZnFMfS+ZGR924W/HKFmYsSXAXFgH9/6Zaz65Q+6WFtj
OzuTEfKD4lmsc2LQEingeqOVNhSeOsaqvHx8wX8969+fwMUaYxhG6DagQsc+2Iq3koTJwofY/PRJ
n9/Z5Yfz+3UuFtrs1aCmdZQfM3JMC0TLWO2QBxH7FmyJ1QvwXmbjxsP88PH9/foiLy/s2x6nnm2h
8778Yjs/s0yMIfkxKI0jzkkkdSdC9rACEOBnPGT33jutYn9TXLk3BbFN4OCfTRz51zP2Hf8814Bi
z3EvnnFqx7KbEO8d1Sru1rHBVBWs/bL87FbPJ8hftyotV2AxkMz4uXjGk+WHqA7b/Fi392C+C1LT
cro062u48O6cDcFaaPny5ScP+HK6hyeY4UQ545oUWK5wL7aEDI2XBmGaToKxTSaNbEMsBKOa0/7e
HR6t6hpkMAWx6bytL97HOj+d3wUKmImYMLUD9tjIvvjkV/11Rl38qIvNsE2SaST6bTp1OC+n8TEh
CSEgYqwDvrCqzceP4K9N8XwxamubgJ1AMEXjz/1KkQIqi5An4EX3QD8LrX/85xdw+fvPQ6IIYrrs
lMAs0RhJNZ0GaDzbJqrb+PrxFX6VOX98O9zD75e4uAejH6VPaz6dqIcWrn8TO9+554OTrQfiu+HF
92SA9HXwyXv6P65LJ+Z5kgIsuFgbgL5kIJb9dMrKQ6++Eou4Ms6+veBo+MQhvY8dsZOfzXn7a0Fy
szxGj1mBjDyhhP3zhTV4WWpI/flkECrdFngjWJNIV26d+JM1+a8rMSTbottkWAYjRP68kl+HoR6i
2jw5ERHsREuF6Z78cJRSn8yy/uxCl88xKMfMiXLz1BEvcCDv1wCvJEGXhZvv2ynwVx9/MP+8nicA
6H81M/7FGT0BLtARj+ZJNNkibx8C6idS8uti//F1/joQhXvGCBwhwEc9IS5elYwQJyF8MXHAe8dW
Ztu2foxqTbSSAz8jTn1lPnx8RfH33sElPWobUAmajssNrcDc3jjDZJ68inzV3DHem9D1n4oZrqcg
9+taOnZ11cDbXTnNbH0H7qtJpIf2JDO2ORQpnNYMaEhcY5QW12OLzJ0UN3lFlMiia9Vri+UFb7Zs
dz3JFIsW7mNpDMah8GW6J9sz/orHPP5kpf3rQdrYYAjG4osX8uJLRE1T4UAR5skaHsqvacY+uJz7
VasP6pNP8R9rmt6WrEhwFrZD63IkK/CfUTUqYHmRHp4pa6Ncd53MV7Y/LhXxOiMmnWEm3mme1h+/
u79f3XkbYbq5zybpUdj9udyqJhNM8Bjnk+caG+IPiP8wNn1xFSNga+zXjy/2ayzin3vmn1e7eKT4
/C1Ovn4+6W8o09uv83frwbwKNukmXDl7se8jkhAXwVtxEz12j+pKbz7+Ab8G3/z1AwTtN32rlO6v
UXO/lfyOQXYPatT5NFxF9/AJ14yNNA7y3l3NW/V8SE4FU16DfbNLb5FkfXLxv6oNwd07ts9wcck/
xHmH+O3iGblISIS9+RQ1pDdhrrqOXSYzpMUXq4D8Je+ZjLj2vcIqjWls1drzl//mFwQArXzXwgYk
+PMXjEIihyd45NQ0BotLP4Pb7sNxNaRyj1P9FZ80YnzXzxYdde3HF//Xl0bFwxBuaZ3TWS/2pS6J
5rSB9j/ZZfPoXzXeMijLh2L+6avt/+tKv77C355zDO2Oc8X99U1XCwfTPIT8VTHne2PA4uSXzx9f
7++d/QwbUasDdEqOx4v3WtronoIsMk/c4VXnhhvCoAmFUPd+/8mV/rlRAP9i+OUw5vC/uBSgczw7
ZsGedKzdCufHt7R5ZEJcitvNCNWizs11XXmf7U//vMPfLnvx3ZAxaBeZ5rKG12x0v01avTRcdZun
4WMYCkTl6zhqbiOlyYpeEfPVGcNVEmRrBTqvPxtEfq7KLxcxpw0IpSdJZ3MvvqRRVH1FTqt5Koc8
2Qb9+JPJQ8NuzEgI+PjN/uubpQOSZmAx00hefkmFKCVyVu7bgYDLZoKadygn1fAksS9/fKlfUObl
Xf1+rQu0a9ajqp08M0+D7DB8MVtmCf+8c4zyCVXFYRC2sUyd8Wau9R2s1nUxOw9FPt+kxFktSZpO
102BGloSs7/wAuK6SsvGzWUeI+Ki47m9ixKLHENDz6sKBJFwC4iZ0Poe+3Ir0DcuaxGu3X5AlS2a
TzZ+6++CH66W2AvEvgL0M7i4Oa+GFoxKTVEiJMnGdnvosu7FlHO6LPKSiU92+U4k8r6qnVfIwdvE
j69yXQksxPYOYfb8ydn+z99jcwIAljJOOLgoxig9QcDDzjy11BKLQYp0ibjW+eQq/1iuPgWCZP6N
TbsHVvnnfqu6gNFbmWGdqgXJrlfDthrW6RFBcFpvSL37+Av6e5H+ebGLZlZj4jdsOxInX2OgUOKm
8A4z09aQbpu7jy/17xtjdIALL2SbIrjYEGyyIG2Fo+eEMWRwN+nKe40PJHHhlX8a/6sbk3YghEnx
HJgXN4Yiek46EGlWBv0ocYoxCaooDfDifHxbf28sPEFKWHbyAMbrsuIjVSif3YkLzV1DYIuo523L
fKttVNnRJ1X6Py/lmjDnAYkprjgXn7+dUYY1FaqjATppCPCfeMaSZZQM5Tc3cb99fFN/72Hc1Lkd
QOsnAtO/fFUEU8sg4koligw0G8u8v0JPURCiVeWfUAPWuYD7cxPjYgFpzYHL5EeW+5+3leVO1jC4
RKCaUIQCI7vznhgvtXO8x9Z7LVARJMkzBkgiV3fZ/5D2Xcut40y3T8Qq5nALBmVZsiWHfcNyZM6Z
T/8vek7NSBBLODPf3LhqXNtNAI1O6F4LI56SzyBqv73Y6BVVkYXAXOt4IqR0JfUxQlh0oArRB/Sy
I8RJrJRP1P+gKMjiNBmhjIDmTUoK0M0EPE134gFBPY/WGBkNhWJqio/3j27uRl+Koby9XGIWHyTO
4iGLYQTXXHAErCuawe5LEW7jUuzZFMJgRdB7+o03r8acc4FGdwil7wHNkVx0qoGomibLKP5GxxKR
E/Cso8n7eF/w3B24lEvt4pCj/i5pg3jw8IArJ/JG65ZCXjv3pQjijE5eiqF2UVJzqRsTQTykGUAN
dFeyMrCR2VWJ6v/UFgpOj7pdIQsq94DzDtbAnkx2kRYF2wHoBIyvmYRRFwTk9YYsw/fALajUbZTr
FBP/nacdBrTuoNaAzBcAO8QrNckGCHFj31/8dN8ocYaG3NyA+8HJ0uJcPKOokQz8vzb8IwFXHLUy
0+uPYg6NrTHa4zUbv6gYd/BWqMFj1l6RdRXlPaQZ10YAszQt5tgi7RAUwpJLyfgUS4duELZR+Kir
a0NlyJs5YYBVyAZCQQmJLAhcrwVKbtijqbIzDqLQ2AXAP6rgWEQrQLkDja4kRYu2k+YsS4KpYegX
xoOxyzN5LbqUdcxkTpYPcemkghfW3MAMjR7Kg39MmnfFeMDMKpHRBoWeuKg3m3bp9wBgxJaD54BL
jmhgHIedhrEpYEEVwA1r1AT0lF+GUlj3j39uZzQdWYkhgVMUOS+l+xlGp9HKI7iHCDM36KXiK8SP
a3Smt+iM90GyisIQpo1fVSdgETffdKtMjgCw4MKUaSOeomnb21Gq0XrreceuEZ/zcpVHZt04KDAC
B3+nNb1tAJu15IA/ZYyLLNkpwUHgll5QMa7cjFNCAweCeCRnCFmQhF+fDsZvMCUlRN4RQ5OWpDzz
I6oq5VP2KaJ3Y4cOXj7zTMDsWF3+pnkM93tbRboWTjn6PFXqFrAZ3jFKdacYAHQOvAVD/gPYdzNH
25/gsvh/J22/vvPYbMDtS/BPvCGr1G0IBh5tsYrkHYHehMnDAG1tQJI0lsBLYb3TzNz0KbjAtUNr
oazR7zRg8BoHbdC8o7oDrqQcrNJ+r3UGidXIzoo3TmdcNJY8amlyCDYVkLV5x7yZHqMALJNuG1D1
YZzfAoro/ctzW9aU0HiCXiMUa5BvI8q91hs084kqIFDC4zjsvWUsrwZvJ4c/LQ4wCk+NjFd2IOPn
zqB6+7hDCdkU+s/QAiwTZ4rcwuA2FfCQXUCoFjlnFt0Co4I+IM3jMGAlGjdnfv2pEpXPgFQRCP1R
Ex6zZ/8NB64fiu/i3NvNKl6jG+3soledsT03kRYlkrLyHehjwV/Yhceqe5NA7t1839/+G09J/X3K
pgJXTqtUF39fboE3ohcmJoWL4L1t3v69HF1UUeVV4R8lOmTV27JOh3EIj3X3IpfVXs9hkhJ1OAZe
xzHO6SYWx5p0GfcFgSP8Mk8dU1ooXc1FLtakJemC77MY6KMFcuAxz5bV0LQrDH4yoqzbXE1COxCi
DZgDWGOU6K/VmB+QmAI7btw1JthM7G4B7Vxh+CFgtq3dXE9IQnFVmhJqFGjosDhRMKkYtB6/Q8Xa
6lfcHtO/Dr8MGF7tVjOuxVBObTA0Pwk5EF83696KlmheFVn57a1yTyIMPGqgq2KKn673zAi0hOfk
gN/VK1SnLUwvkcr69A7mGmhT269/q4FXwuiXIdQrwZw3YtuipW8ZprgVVvcF3KrdtQDqqsZTfDTw
v+fS2UCd2aJ9gHEm4q0FupZBXdeCN4CO1Pn8TnvCYEiCqRYM4Dz2W2zfi/sQmC5W1lnBAUXvffdp
HF3SrTCE4mjbhnHJbjzurxb+fXa6dH12Nch/i6QL+V1lG3hXMExjHVgaY723SRMlZdKgi5Cvw3hN
BYxRaIjV2QCsc3RL/iQiQS2LsZ75W/XPeiinB8yzpGlDrAcDaJvQ4kztKC45iyVm1k5c6LxOXSug
F2PcOMUJVja6eSwUBGEn0vd2wVJHgXVClEUCMAZghFtIco/GsrGnS4wBk2N0zjfGXlxJZuGIL2D/
MiyJ4bRYN4GKxsBlDwg1EZJF0zfzjWR77H1krY6yHWPRRgUGuvjd6BhO0i+lD4TfZrqRiWACqdRU
98YBWK1GY3nM9c2rJSqaCMjQzIqo5VotizSUA8WPJ7VsbHcdW+KqsNBH4oD9iWFVbpOL6QpcyKLM
iii6oCIEV8NuOsTBjpba0rXSpb+U7MyK7fs2bNa+XAij7Euq6NI4TU7tVo9Lloec/u1VxEwthLIY
JYpWhYRWgF0LTQzsBHrfWb1tIi+3gpf765i/ZqqqoXsERQC8hF2fEABxEo5LCx495NESkC12vokO
+c41Q4bdYEqiTJTMAYzelyBpumAVcS0AgK3TtWuybhVTEmWiBOAc88W0ps5uVxUJbMSDlrwtFxmj
wXXWFl5sHmWjctDSxN6QTzaqt2RzcpfaGsNd/+vW0RYqbYZMV7AgACOu+lVo1UT4MYHo9fg/agNl
kAAIYgihhAWVDoAcSEWMfWQKJvilGEti7RxllRrQ3qduhBU18IoxhkYQA5r1kWcsaNb4/XNA9MOK
m3ONpBpYT29Nzldc4RHfZFmeGSuOrkAE7AKMHN6yqdNBqz6eRzHhDCG+GULIsE3+wzW9kkEdzBjK
oCDTf1UaQEMWqQnJVtyK5XVn9utKDHUsuQEGLAyaTMcC7l6Th/MDHQXj7G+f39Bod7FhKuUVPIAg
BGMADu+CYH7frLdgGrVC2OoAyOMYJolNnSVSurWpVyIp5wCWLhl4U1iY9KAeJ7vKmSlA5Elj8db6
h2UX5vwenoMNZDeoeaBrjNpHAeCAYdZqk9/rV/lbvulxi7T3wAJvH2Npt9W+aTf/kUV3W3dgH9Xy
+ldWsm8B2vzYwRpVKEeARmwrPrkPgpl9iSRe8xv3kWlsJ7NNeasr8dTOgqSvxHDkr/jJrMcW2kd/
b3PhgJbB9JHnMYzU9BdvJKLZEZ2a2F+0BuP3F7GuKKhCDIw+bG5AMGC+yW2Z9CZI303AGzMs/Kyu
IltFXygKiIqsUI6+rlB+r6tI2CUJpqx9POurRwUp2OvYHRVvXSVHER1K0gkkuaTDzLfGqaz1ziSY
U8L89ydMun2xXsEvgggwswLcmWjGlrFPPzBh3b25S7yrmvqe27pm9sHzDLm/I4T0Pl/KpRz22Csc
MDEgt7K5B4CKl1Zg6ea47fbwq1vxOTAToGeDt85yH+p3gFJZFesBb8ZN4OHMUJH34in0phoC8Bfs
PXo9kVsrYPe1/FPwGDxOVhZkS06yBW0bSMf8x3RfkshiGarZq3UhnnYfXBWj4Aby0Z2/VR5qa1du
5XW9DZaOI+wXoOd9B6HbzwjVSxcMHZ+7VYqhyhjxxHADflJnrnSZyA8VzvzY2Mqy2vnw+e5yMiMi
ETfsPOG3Jndz2hcSKZPFq+3gSUEt7ACuB6ZiuzO1p24xhTTpsjIHG4klCjaArdr0q24xJbLucjQN
YLl/gloxJoXDzo/EmVAYrS5/b4NCeYqQCzBcPGIbjKXyoB/xun9s1qMDAhgEWyCqTz+qT5DRL3IT
lBZI6AskFoyTmIn0rz6Bsm+dG4QAR8Mn9FZsgZbAynbuQVyNZrhMd6CmNrkTK6CYS2WuZFJGB+la
pXJgyMYx5DmJltJvoo2heQvtKt2TsWSscdrGO2dPdxpopaR0kl4Kuz/Sxkdc3kPJctOwmIJY50mZ
lBps8UnMY2ESrlO2r0zOBCisCXSUzgKb9oqxLsYtUqhEoAQaiztO6+rsKa93EWQk6xbLSw4u7IX3
n5LQq5OjMgLkWVqZhNPJ4bJMaWi/rUztMV0OFnrTWVE0U1Go0HOihpE5F8rpb1sr2YPL6Pf0Ogtg
ROuc5RBY20kZpb6eAOM1mIgGjqhdYUwNRGxWbQGsyhZX7tKFEeCOCkLs3NSgPGAJR62LeaqzTuHC
KFCWSveAY1CqOFVw8v7WhQAzZbYPk7GSLaBem9VhsgOGxTGLedLka+/cFDp0VUFaCNonnK9+dNfF
HqbQBsnm3nupLbRJY9cfUOZ7QMvb0gCxLGnX8bNaWqMJtvqWaOvGivfxHtyt/7EGeKl7KmWpQJSu
G0oLZcjs58quUOM8LJQjT1hucTa6RdewIaiY90BYTSk5puyjsIk6Yafuxk/t12KAr9gGPciSWcid
C/YuZVEaXnJNp1aAP/ktAwpPvdMt2lVrTfY/XXqHmmiLeD+5xRAXGpgx5L4JmVT69rz/WSql8gAP
b0ByAPHNGkCYJgrHcHohq6GVtUhKo0NVcgOgvMNOmYjczfQhOE5mEQwGD/8pE7rYUNqlwtYLgJqH
LLy6o67anlyrnbwnjk8k8n9L9tBmiZEFtMiiuYzSyliKUWAahL9ua7jVd8CNh73A4a1a3Afd8e37
RzYbtSFkVIHHIAPUUqXOLOk0L0nB6bgDb+JPb4nPUr06FZawKLbcYANvaZnvMsffZUg0uYXCilnn
DhPWCdAQmghkPnqDmwE4SAmo1HYGboYODUXfqwmwLAtROis7mXPcl7KozS0anY9rgE/thgUy9p1h
9o81Sdf/H3nQdM/oi3ApiQpJgArYV3KIVWkPQIt/b0/aMoRD1bf1T/me7gtHxiOAaw6P9w/ztm1j
Gsq72E0q+YGdAWpuixWCF/SY7VvEpMrGtcofbe2Z0jdPaiCNMGTOniD66KauKDB60kbedV0hKpVG
hJ/jSPuQrT0bp7jAnDS/+S8GxriQRZ2gAAiZoBhraMtyegwNvqsVGtoZQeycx7wUQh1eqyilEAGR
8PfOT6YTYf1CQYB3f+NYYqizUsqqm8hgpn2LUHtv14CDJ+jiZlzwWf9zuZwpTrlIiMshF/Fg3Yp4
2G0fqqO08ewMlap2Ib8EjHl51pKoCLIWO1Ebwd/9+4YMVu3KAlUytJ11Qsw1UT41gI/T8RwvwqdO
8b5nT2a5N10i7IqX+8c0Vx/HjNU/+k351Ag0mZngYVGlhWGbfWD7eF7wlwje/keFoCxxlo5AWpqU
G3j926kmNdl9LIplBqdTuDFOFwui/GeWCZU6kUnCS08+LVrK78N+SlKBpmgBWt8as4Xx9b/tokbl
plLrCnXlQ+j05MqjMJOY4xoQfqbLsEe/Y2DU8gDVwksoVevgBaB7prUEEMixPIh4Juz20RLNDFvJ
+qzRBdBZmA1/P+Oi2cXTk2cdj6ytnQmArmRTR1gBWTPBYIS427zmB9GONiMBKLfZmhCsmICvtRMn
XrD2drIU91ZMHWitFVIu9ljxuMWzLwBzUbwHA842OfR7FUGmdGIc5kyN7XKZdKWnArKdqMRYpkZ2
guVtcudhdbDzfXU4L78YezpjU65kUSY/HNH/LIdYXGODLhYJW7QNSbNUGJdvLg66kkNZfaPvAwDy
Yk2vQA9/400ObQHjavWNRl/y9iY6gNsErx/UldWqJs+cnvDb5KNq6PSn2zyrIKpFoy+wmXKzT4ry
HMXRgnFgMz5aFNC9JGNaAdNu8vQNFz4gQN+PIA3VdOX/enaJdvmm3k+v9Mzmivn1/COLcgKA+JaA
szzJMn9LsD4B9vUU2U2lJ7zJWgbHTLLmFBK9qlOjtIF+P55aXxMMZdMIpbgL1QojkDbHv2nJj6ox
QSfmBIk8WmPRNSlNsGrXG9kkTZQIoSzu5EWLTB6vmCiurR7RHWuLDmqNFg8Xzji8OaNyKZNanBLJ
oICJIVN4cI/JY/Ocrnhbsk5gTDJLO32O98mp3kt2t7wveO4gL+VSB4lUJONANSTuADMKxganUr7v
C5gLVzEX9M9uUm4clDGeJkeQwAGMcQJE1iw33/AuuFkyO233Vbso848m5Va58qIXVgn2X1b/+Zx9
ufwGyr0DQVNIa0wY7HjTXUebj8j2bH43+Segd8KMdhaeMcC4iW4T1s2f66W5Wj/lLlqxAZ9cK4k7
cMXa0b5dSVsBI80taUlMACI8WKoj2aUJc3dibD1LqSifIQu5iCGCyVN97D6ATEtOj4vFAQ8D/eKp
I6xXqLnXkcuV/lrfCwOUZFAkkMsg9TLVxWh9FOThT2ytgIkC56jCM5dTPr3pyNf/usm/n3Yh2q8B
TS0M2GSwOeGdliPj6uG0OExVkHcQKKF4e2SVDRg69VuovxApl6LW4/l0MrcdRIYOkEVRbWdlELeA
TgAiBdrGhAGAUSOJRjrUSi4AUZQy6Q+oJMJt6zw4DwH5/i7t0gZX07tn/jD0ZnKDdKxxKZJyk1IN
IPTAw27irRbtFdm6QJmnXpeP6jI3mS9asyboYoGUuQUjWt34BRbo+6hIO7uT93s1xFf+U1lzVm7d
Xx1L3PT7i3MTZU4LkgDilCgjI7+Xs5Ah4deb39s/yqgabQjaCff/aaNsynZgZybOa7oB8bI0f0BE
xJA5e9UxxWqAb03GcAFl4TiUWIAboIq79NUDMWFr5S9ouy0kG+zB9/ePkoTRKDRIK4o4PeNjClOh
7JkoAhTWSMX07AAV/yzAoj6AOm55Xwgdqf0lZUKZwZM2Bt/ogmrHx7kQ5XJ6fkbbTfjg4w0dCGVg
RDDXwNUkYPBYdssnsyNCysotqDjqRjS1lQaneV6sSel5YznNt2+NaJdKnZHo7SoFzLRp/sS77KPL
bc+JKpNxjjQAxo10anvVpuuitMbCy8/KzgOM0iakOZnSM7oyjMYunWNHjtNDzZIlWb6+9X9JRtcb
HrgxAC6p1K0PJM4HQ3SQnGPpE3RVPcDn1cIn4RigT1jXnysfaJIxwI1XQLQuJ3pwFhTf71DtxcX5
/QTYOCALqSKeeOkykybHHdDEy+Tcg9BLX1TgqQZogS3aA0DSzeE7iZwBJDLRYpRXxiLalQ9lgZdm
2VHB774VvsfEFpdVvQmDZaoc7qskFRX+9W2YwNR1BXgzhkypRRd6LdgT+eRsCCAJ5zJdxLRQCtFh
boJrkPWmM9mIm63AaDrieMzl8zRkz1AKcqEaSnJO+gF8DHFK5BLUObqwuL+sX/BUWhBMBq40ZGG8
lIrPpCHK5Fat07OKJ6oPUNxl3AGjO8DS4Z+Bs1YQ/rvKAYrfgW9pHa1K3+FKZ4Q/+Oz7BcZ6tNCK
XXtMgKy/9gJQRq2jF3ErP2LEF1z0Lh5Of7zEHiPL7473P52eG/s9kstPp44EdCsRXEeTnnXV6voE
EzygzSQxoOMRTm24cJUWJFt2D6wi8y8QzM2eadM4roSBjRuUmiACLZSnwQa6qqmBJICcIjRvttYB
IHgmcLeGRQ3WelJ8BYvqPFHugASzRnHgE7DY1TaQV43COEa6L+Cvvbj4JMrnoOPP99sen1Q71mDL
9vDtrNTDIoUv/cx/5CU8d+JgvGmBibPH++cgzVkOTLT9vR2UCvlCrfmFMKbncKUeo/dX+echeNQ2
6irZBma58cJFbf+gUGiuk6fAUVZ7zLg+oEcE/98RLVaBki4c/m4F7JeBWXqM8d4AbPFcNtRDkWRn
GUCYxQp8X0DsBz9k8tq2Av9cB+DrtCRApCPTF4P0qRkT/hlA88lrJhmxx/Anc3YDRSpFwqw7chA6
Thx8/A4UDNm5qf3R4assBSd98lnVvPLUljxrWHzSeUo1gccMFB9ZQjkTY/b4/UV4Y/QaGM8rLTtj
olxe6YEgOjlfCJbGgbxJKkDyGJexzNA+OsmZthyo68iW0fEpA5CcKuCIgxAJeVNnZzG2VIWUoY0r
WWZL6bFEk85CGB5lq9iV6kYSlhr6N0o8jrACcjpS/usj8L4lA8ZVk4BjdL10afAHUcmb7MwtVWEn
gp5YJsW2ABjjQLDraGxcVbKdgkOpcQAHmn9qq/sXYU7zYEQxjQTcSLwo0mBdsu+Jmq8U2fkDKWZh
Jn+yU41ZieCDIWdGpyBnApKVwfR74xzyVJRG3sdKXfSJYKHVeCp8kNJDm4oIZLhgzQA7naAA6JUj
TemZ42grzxFAZwrl3442/m47OtEEgDlMsEc3iwZXZ+zJKc6+dOpsfV4/cdZa3voEQcrXM6NSOGfz
MSEMkBpe4lWg9U226EK/y9YPek8ZsnNEEJggBNiUYD1JTWUPDtmGaKmTc4QVGlGPin8tEeYEsN+A
IMe49LVQ8C9wQgMq0HPH553FFYNGxEaQlzkIAwmXpQPRWvCAxb5+6gzPXYwtz3qCE2cuNi4XDhuh
h87fIOu3QhG6uPn4BtflX/rA477SXjIkKwX3InASygxY8wiguhOIJvGka2R6pe3dSDFAVOq2UWRF
GM0FN14fe2A6H5om3GKwrYosfojElzSX5BdwpWIenverDvPxWiDAZ2iZsPW6mDeIIXb+s5uLynOZ
Vi16DTVOPkttmrOGiOd8GeY8QZAJLEaMSdOtfjGYUEvXmPhi0deo2iB001qAIkUEFDcmV3yIb/gc
bi1KJDt0BViOBFP96F4LR3VNXTABlkZUvmbkPXTf66QEAEvA92BAHWEgDRAvgvmybHzBO08kPBr6
/iIRTY+qtuhBIrb2MJHSgY0t7u1R2t+/77/Z27VRx7ymAmx6NH0C1vnX8l0ofdF4sh6BYPpsvf4Z
7HSFjoF6xZE/GfmDjSAPFUbBCjPDM6a+gr8nxHyyfo5Hc40hPmu7hRnE01lM3kxzecR/y4E8PaXm
U26CVR2dSev12nxi5RO3NgoXRkJPDHpU8e203wMqZFJIhuuehOIN5HGkqleRf/B7huu5vRbXYqjq
ge9mit4AYPqEMpvtxfsKECIAEMLE7kYCl/v9g6CHKKED19Io6+NlBRxPBGleZw1mvtIIGm9+8u1u
t3PAQrH6/hwM0q97k2zHn+jA6qSYuRnX8ilDJLR12QGvyj1Z6gK93jvnozLBPERW8uHwwjs5URFQ
ge7IBOY/I465TUiuRVNBni5GuhZNosFbKOc/QvQQgU31/v7eBpLXMqbDvtBzUNp4CcyKe/Ljc9EU
JKgZN4kuzfx1gIo0wemgVAJ0lWsJHGjNulHKuFOydA/fi37drvcAtPzCa/ZGsQaGvtzWSrAeBZEx
xE2cDNSe8YXqtVLZcCdAZ5G+Xk3cawNYRIuPWn3pFMbL/OwJwTZNbkoDDYZ4vTZXLOWRG1pIUzB1
UC0S7VlCO/j9I5qJcQweEF8wgrjcPMLaaynDiPd/PeW4U2ZHdrLQtzpZ/3jo+mUVdecMCPZFRp87
ICyQaF0LUtG8p1W9y516L3H6fB1WEqmqXVH/+5AZK7oQRO2bVMkZuGEhyEg75G5ooZB5EMlqJOA/
43hkbeCcxboUR1msqmrkyi0N7rQBiSQmU8QjukUJ8utPwbRT21yrG0aiPHetEJICeAfxEgDGqJ0s
pUKKRxkLjI3WVsGWpyBvv68WM7qHAFCYaoN44QSu9/Vh5XFVg0Y38c6xWr6UQbkFbW1D/CCx78uZ
uVF4RwV5CpaDlOO3/ffCQuha2IXtWHnntMrWAM55cJXo1UiDD6kYSJG0jiDyjGs1U5UyrmRSB9bL
ve9Leuadd84DsPYBNoAfPSrwK7JYEThbc7109zFy2idGtPs7qUQ5/ivRlLkSSkWt6g6iX19581m1
nzsThI9LhViOszJsfMIHyuUeQb2hBAHcRrZUDHCZ9QJVwmq5yS3rh1GZndHeqy+aFOHiADROMkKl
LrxzEBhLdQTZuMJvi16wkrI2q0pkbP6sOBiZKasCqZRK6VUo5LorJp53jsCqLNpBowCTaxnVmzxL
GBdzzrnifVmQJYwqo/z56/wvlia2UVX3su6dm3Whm5WHDZVIqhOMlz7Uh9RSXLNySY2RbeJhFtQl
snsCfO17V5Qke3MrxvfQreyTr7r6Hsp7gK4X8Nqc6J0xKS687kK0RjjgzfsJ0TVkugzPSD1n3Qij
XC8odpWoBa/9uRoXxWO75YXNu4JCkrIb/i3w1F+yADaKGS68IaDqeK1DXF/zSRHF/nmTkN1IBMEe
vr42zzFqU1/dUmLBU85FbXhI+EceVVMPXV9pefSpn7tw1dYbQB5GG791NFAu8yRwl6gPBCOw7GMr
9iVLkjdt8CDwr4mxEusNOpl4knNrLbVBkW316TZyNUbc85tA0vf88gupqs3gx6PLt6F/xsw0SA4d
PHoAKZYgvPzy1uZe+CNOE861/X16eHAetxw6vM2no/W62yyf5I/gIbBSc+naX5rVkY4sWf1x81fj
nx2kO3hTSctH2Y/8s6hsQpHULxUYYDFHrpqhtgY2dbYeAHIslivRio+DuitOlUD69/qRS81BO+Y+
oxg/U3DC3bj4IMouoDYSBF2FI1VAd+C+CZxgK8ZScnOrq42zkjkZUGMl1J74Epjd6yq3QLBrfJf6
DlT1JHZZr2Iz2SE+CDAFIAxBVQJw+9c6DRCfvgCQpX/mTX0t29VifBEPgcm/dlZiuS4GMXnGjZ1z
hZcSKbc0pKKR1H7mn7VyqRbmUGFqPB3+oDTvs2qY89uNhwgJhBYTWCF1gxpUeFtlwHYXsiMBfiGx
5Kdy72Pe0bC7fUxSS/MfKh6PAYsRvNEkxhzc6b7nnzeHijrxwIH8DiHh9Q43E/U4SEBx5PViVEv0
/0jr0HvvPLMQUd9Nw1WiRwvR1UAXX5kK60lyLvDFKzWADAHZJsEVUVZLaVVwVKeQPywUUvyAoT4k
oI4WTDNyGH6fbpr5tZDYbNR6QDYAcEBKvdsRzLhFOvhnzNo6XvUMyvDE9a2WP4rBJlQnwmszAJ+n
+FbkxOMsXjMV7Zmx4XMx3eVHUCo95sYEVDf650Z7anTT0JcCphV6omfWcIz84zBUlpAFAHZzhpWI
FF8tRYYP/G3coA0j+jtBWQHzDTg36huifBTiscY34CnUSWJLqMkbhkv36f58PidOZGFsgfzA5B3/
y+KnSjLwk0HnSc+Q95Wi1x6vwuKZia0BYorDoMuite13xfzKPhRG6XjWRyHI+VsedeJBpclFr0Be
s0Yza3lKD5Fdb7VltlMt/71cSvtxzS32YH0Aa9baJ80HZslM1pFP20lvNxoIgE6DfFUBOO71HSu9
shGTuArA4foE4uvgqJU2yN1Eb60Z+yTael/cWmIxac1GuZdSKe8X+ApwA1tI9SXTef2z8z+bRWVW
xJn84Csy83Q1mBo6e9TAPqhEJUOAx7T9eQ9eL1KS89PwsmkYmjdnXXXMt4MPAop3gy1ogNnYSDTX
Pwf5wq9PZbNJxTcNw6B9Rli7Pllqetcno4LaniaAeIKKqUE9mY+xxKO819kB8dbDLiA6GGr3ItHA
E/dffCcMy8QXi3kOIMFeH7JRogFVirjgnDWercifnkYk0c57YJsYTqMe+MwMMOCe/dTAKNwmoQUG
b1OVzaRcxAYr+Z6EUWvH7oIZT9bxfngD5IZnsKIIPDE8G/VCjZcCf+zcRagwAqyZNAJD46jEQMAE
NEppWC+FkgTC7PDc1mtOMmvJiuzBP+jj132zMf0dajVoV9FkKA0iAcS311sryo2u1woXn6Mmt9Bt
DJRZIjerYFdKy0D0CLqcGYn3zP5JeFSUMUoGAAikZtcSA6FV/ag3Ytiph3o9OMxxoxnlvBJAWeCy
Cgc3bSAg24+b1BK/8w16PxDvoa/YOHUfnHN/C+cXhEo3Iim0gtCgnkWKEKCWIU8eSFu9KNo+Hddh
+n5fysxzCgrTqqTCtgNH4YalS0iSUqyKMDljMDQrSW1pJDzV23YLMNYtcuqRPLYktw8pUGXS1K6f
BZTJn5b3v2JK32l1ufwI6uL7aHDy2gYfAcp4W8Y0VeZ93Jcws5t4I0T3II/YVIKFuVaPTmw0oasK
NGr1cNzjKgAialccPYYWziwETkNGrAIYVhC2TJ9xkTqXqRvnQ4aFlG3yrPG17ghlmdv31zIXgV1J
oRYDJCbZl8F5fo6Nh7ZdS1s3iE2w88TCbshepXFR9WBgZMVit49/ePm5WBvlE5sSVMpj7ieI7CPt
SRl/qvEYFvvUOwkV8qFV2DFigRkjgghXhhEBxCWaS6gKa5kFRptGUXLuFNLUEQmjx6F/K2unF9E4
6B9Z+fiNjsAgQhBAiVE0RuZCHV6rieAVVLP0HAwhEHLjHM/GC9AkBWYciQxFuTHElCzqCGW9THoh
jNKzUGlWCGI+n3cStIAHIDlq+M/7CnOjlRCGIHoqSwKGCou71sos1YZKC9AfBK4kw2s/2rL6ui/h
Nu2bREyND5gTQK2ffqrMJ9wdQWjRp4jGCh9vQu3rqwCoOMXxDuJmw7GU8SYmx9wDrhdaLEBHBzZZ
6qykHEQtIHHI8fwNg4Wxbw6QZB75VjH1PQLuA8Hw/RXepv6UROrE8A6v9hEn5edN3m8+wA+xaNEN
/B06LQHZmXlsyNfSjD6tjHXbZ05vKvrBqQFVkEdHIHV6gRtEoRcUZ2Q31h9jAygh1yGeaL3XCyO0
mE3kN9cOC0UzBRDi4UgVJBvX8rwgU3W374qzvMjw2G37Drg4xojk3z2jqHkTW1KSJpd7YS3DxECZ
UYOkJviKVeup4cnTMDBuGms50/ZeCFFCTkzbSUhC5MFM5aVqkLPuWoxEiSWGdmEqF4mlKxTnwp4a
j0MUog078onwppyCwLmvjLfdH9POASsejww6DNavV79YFOJEBeS3agH1V//of5zkj1HtmxUwUJ86
ErcsFbyJfSBOxns/j6FnGQwG1OLU2q/qHH2XZ/S9amQTvBeZU8nWi5oSjBaqCXPG6bbQMkmcaJtF
EYEkDMv1qfGunFfAtS7PeF0byIhsD5w9INR50FC1wpCBfMKIYWZprtnGTzX3GH+PrIjyttBCfQOl
OW0AJrYKDGJnTFM0E3C4lSek9k1gdKzXvcLQ02kPr2IgShq1x7mmtW5h9OW5dIDhvmHBks5Z6Ksd
pSwmX/m6lKlVeS6CFe41sXaOXhC+eusjaykdtBOTw3AKue+tiLKYGI6LxMxrynNq7BR10b5yIrQn
TI6FuzYqtM0SVimQqTZUjBJquRLVEtRGynYCZ40J2k9fZDtPnPAzx9ANRvYBwp+I6JZGYyARuMiU
3tAqozCvzE20hOOcJvQmBkVUQhXK59ZdhA5ELqnOgveYACBKT4kmrEfXrAGb2B1Hm/XGftsxDy8I
tuZf/iTc/d9a2oVNQAw/NEHkVue+fI3QDneOXxSUJJOpTT3c60TbpRuQpo1r3ZFQKLpvkWbiGZBE
wR6Bfk4GPj11V3i+lcLYMKpz3ryGjdlaavuU5ESXGXJmXAao0KZWAg0RDYY8KLvgN4kuZEl9DsPH
UVpqZ6/cQZE64vcMtA5puhCU+oIWRsC7jIHXGXCeXotCTaQAO6BUn3m7QQ3mA31GmuOtg/NpF5aY
sH5fi6i+AF0GYGML7yE1TfvxqfzeYKYW03OsAcW5+AOfg1oUmOAAmUL3UIzFYChup9bnuDF9sH86
SWGn22Cj9T842SUAKxejsYnqlTIuRZ90qLdzlrzXf+LXMmI4hNtyJHTt8mOoq+2NQdh2pV7DqbZf
GCQE7B/aXAmApBGG4cWDkAh9ab6tkQ6IdBtW6WbSJvpoFBE6gEATLDg8dTRClastlw/NuVTB+uQa
0mgmOQit7+u0OOP2VHQ6IiueOg0R4F1rQNklktsAbe1cjiUBQ5D4HJericiRVIkdArZz6QO6SSPe
aMvdokAzdQX+95C073r34uubUN40jZn5b/e/67fqfb18AQ3NmPefUkz8pFwFkvmw0RKxP5cCUR9d
8EEv2tKWPgFztARb3+gtfJkMudkV21G0usz+P9K+q7l1q8n2F6EKObxuJIJZpCBKekEpIueMXz8L
8r1jEsQQNfP52C6XZZ/GTr17d69ei+EOUUBieiUlWhtuAAavzZ7RsvLb0SAnzSvQ5dSd4TtkB/Xx
t87M4e23TuYwjsI0ZFy6s0uyw65EguEdVYMROTDSBfj6c7LJ9oJ6jlREEt8Lxu+Dslvjk22KLKMv
p/nQ4cn6Hqm7XkfOMoTkw+eYPH3eKeT94pO3D8FkVFvdXz4W7N8jsUfZtVGZAY+j8fk1SUpRCt8l
ci50CNOgMhDqwyoG/DAstASCAq4mkBY99o66YPbecd1anZyOmFMqmReUzq66fS8gPotKKGmuYmYJ
mcTdn8NbS5MojYUSJe+XGJ8RE+OgvfdqZ9T6gFaxCvALXd0iS/0JSkYSm2jfRsd4QVR6o8Jbk6U8
9X0vymSux2+9uv6UJO7EnHE6O35JttyFB434sDpFMOXBH+VqhQ3nfisB0Z5QNgArxsLNNOVOAYPa
7WRMTuXAAHbE1PgAN/9mqk3ikYrfhjVP2OQtDLIR+AlKcLKwxe99FKwyyMuMwt+gFZ4kSSjfBR0o
Q2HYhPkyvPPx3aK+KiswRJJ9fHAS0LDOwdlzJDJpl4yslAsfcH8j4wMglIp0JK59eKTbeRdcX2EH
2e1tmO8jskNP7nO4dsnph/82T1Z0NtEriM7jT37/vfoFFe9SUf6+c2uceECToDaM3hJAr26/gKKi
gHfiuLdfNq+Hnb/5hP7O/oBSlU9O2cY0zb1+7sl6/VFae3sd6R4B6Pdp9fJ4IsblnTrl66+YLD8T
VWzqsBHmAQyIxUUqQwKGuIXlnjtwWE6s+MhtAVz47VABPcikosx62x90p5T0iFH0x8OYW85rC5Mj
XZROKnpF3ttlDMo5ISIch4Mbmi4jaUKI52a/qJJ8HzuO5ft/BzVZP6YPOnAsp72daS+7HYoFKdn0
T6+vu3dPPTznu2dc8VrCqKeOWAOxHMslz9zGilWTEF23U4bYHigtAV89rs4BWevJHs2x9m+ifmuP
J2fOs3KjOhtaMtEeOs0Q8tRYoI1x2Np4FON9Cob3DF3NsbywzLN2ALHG2wFwWeij3S5z4AxDEI9n
KkMufEx9ygiuaBEAiur38Yjmdu1YWEcLDYBeEHy8tZQ5XNb0Stjb+I9aIghoGBTZljTIgP5Hhu5o
dFrMXTQeUiV+c9hNRdsc8/rYxOys/TuWO+3mNi8hVRv0kKEG87O7jfEwYMKLmy3V6hYmbQowbmrB
VXCb9nbNd3hgJTiHCeRI89CzHo9o7rhfrY4yOYxClfZUL8GQ0+JNpaDOn1b/h3WB/iVCXLjOsaPo
dgPUMsundFT0dhPWGhMBPOruhWAhXTulkP67G6+tTC6JVoIGbZ7AClJF23h8nLzuDrR+MI7ZqiGn
bnM6gTeq0d8+eJZ80ERDf8bjqfyrl0398/UnTFwnsBONwxfYgJn2ukmJpMDN7AzjcMJVZQ77I/eU
kO0HBGHOK+AoInXBdcwt5V/jDIe+QOAbJke6Z9E5+Lf/6w4g8TQhcvj+eIRzu/LawujZrwKgMgtE
N+gwwDIEZsHTRPclY5YQev/DSqKb5f+NY+owhJiVyghW/GAVk5ddOqITDtZJQEbcPrXHL560iD0a
kDyAYEUd5xI9GAv+cWGof6HY1VClNoCwq4yPqEb/qPwIduQa//vZRBEPbz80UIJOYnIumKbLa8nt
cS7QvV0mguHkspUrS3jxmZc0ioXA9ICtCmkNNArdrloUBjxXs80AvAt4r7EnOwvN55oV7ogO+TNX
LdbSR6aulprLZrKbN4an1TWIuSUiJD8HmyOFZ4offrgp3+lj3hAHjXL8Sjmmn4+ndC60QJAIxV1c
n6jpTTYozRRBxaXlYMcAMfWJzgMUENQnvJPfw2AhezNO2/S0ww56+dGCSuORfDutSQ+Vn7JlB1vu
E1JH55rJtIwj9CsVPClcto7zpZ6d2cfetcnJSgZVkqZxyQ147G16cHwDLqS6q3eQVxmuTeJaTYB7
WMIMzb46kHUDly0kVNFWPR6Vq6PQskkYyI082ENoKJGRdzTpwlSLuYtPkZbe1rWOblXr8UrO1B8Y
hAz/Wh2v4iurbq10iZI7g91A5EEkSaMDRCzxalP/MqoSH6GQCwqA+NVhV48tz67rleGJGy2iJqfZ
DIZZ5eivGWiXhG90+uZxZrGOlxjQ5gLT61FONlEqOYKkJKMx96mFJLzwk6Vm1D0tYUum3OF/1+OI
7KPhBSTEkJN7PkRjrRtzwmDvdqW6MZBFWjXPuU3pJroYVd+gNZtRv3pD/3iK4SLqVWb+Bnq9eVq4
pGYHDG5iHj3MOKh/L62rZWVyh/NbRRlsZOo52ahWnKdCA3qpsjK7iFdmpvNapjWv9DCTZLvm0Oek
hSNIwPAmKy8VBEweb5nZFJQI2mcggxBQgw3gdrOWNQNZ48yjbYZYFqWfXP358PkuoGn08GlZJwvk
KoZLLeKS7298CWA2lMyQo0MZdaqfltd1UtcV1dj0wNqUkKkCt+TluPuLcLSBtlKwKiBQpCcbJy1c
Ly/qoLUR0eAmFlXlk9ngJibJwfpJVl8XiJoDP7cuK3Je2Q7xVh/rFYhzJM29LMzyffR9+ymTWQbC
IJMiN2ztF45wB5B/EMbAAw4Qotgchepoy7y8oUduXx7OT/kSTvUex4SjeD0TEz8oU+D97UOYl+3X
/he9/+qBIcZoHPGduP268AdwW+73ldoT7/0X1frH459f7X9XYuIRh5AvxbDCSmT9Ja4OubRQK5/Z
xbcDnHi+qm0jyeUxwEwDP7vxavDqMHZfVS456gnKPNu1ulp9y/qiNMe4iW7v0lvLk+Mq13QrFWnU
IrAsQT1F40WqKa4WK6EagchFKldKZHrMoRCOUbKJs8Vu46UPmNysQyXTQxtibjnyGu7fUYzxtGdu
ZVmE10ydNtbZ+gyPuBRlzsRmNwOfxoCSN3QhM9rdNAjNwPMVGc8/p+ACQvy16ukr6rhCs+zjfTST
3L81OnkqxZQUxGwKo60q1ATEc++7z+b8HD49p2vLMgX9EiF5nRDaeENwSGpmLMG3ZJEfbuZSuv2Q
yYOpF9ok9f98S66Px7nV39+rZ4U0Y4JmJ6rPgXYykw2Jt9u3VND38OHkPLbdgPR34dZfOt1/8cjV
xcQqdZ6mCTY/tXp5Bd9FjthKVA0LPM6g0j/9SPpWl9DlzxLGXj8p2tPC6V78gPH4X31A3TV9HHtY
lZEMEExkiO5wf2ASfAJiRzNbHSlJvej6GjMQ7Z48c+EFfX8z3y7GxL31vSzEDQX7HtoLnXYjZzYD
ahMnUYN84R15zzl360r/esevxhrISt0poyvN9RglvR2vHyyouBx1Zr1XWVwk2tKmX5zeiXPjyiyr
6wwmgUoQDEazvLNLmjEuwLvyBLjTdhtrcNxrdPRfvp+4b/G01Nc/k0a+neKJm5NCh4Lk7njaQWqw
GYEKQCvQ62KLhR7JrbtNqErq8XKBNAUoJHSuJzp0AhPiHDICiDqWfrVaWPYpwTciw9uPmri+MIlz
t2jGj4JS0QG5RtztSH+ezC8Cx+cf4fPB7f3NWY+90N+z4YHP/9sjV3tgUDwqDke7IeF3MdGq7c6Q
0GvraKdTd9oS6glbASg7vEsXjtrCTv9zyleWHTDrOCENy1yeW8hXGX2WbvzKVYNwMNKG1R+PdAY2
cTPDU7hbUZSpF2ewV2iv+ceO2yIeJGZroER3xBDPrqEtLOrMm+3W5DRqUzyWCiOYzDRn55iC4a+d
FX9wNv2S31yID/+219VkRvH/v8HGXq3drtkOKTkcEhD+usTZmkek3BKRgE/5jG20qGCxtJQTp1Up
XZkq44kSY7MqTQcd9zGkGAeLChfzKOPpfLRhJ/FXKDtZViiw1Zta4JNXXFE5MVB+wkCt01FSv+Tz
Wwo/ptm/T6A32CxsW272AyQQEkHIZlT3nCyq3EdlECSIkngQ4tdIbeaqcQp3J/nZb1UIUFnhk+UZ
1YY7oWqR4uj4hpo8jZfVSh5GzN4ikHMGMoJ9dvVJk0srd325qAJ8Uv/EhyBC2cGVE0sagB91jC+y
R4rurOItsDAVs8t+ZXay7GgNjPOYw1KAnkoT1Ux+i/1MdXIzZtTHh/cPRXW36lemJqueSoISNQru
DfAdPzVf4+OYRvDPqp8JukCx9PiL2TwX2AUWTvV+z2oo/qaoAKJL1yhethcOMF4aZEEN+SkqcmKt
S228BXthrYMkSHtCmwAYu7divzRJ49w/+vLJjcdGHtvxfNzatcPu65C2KYZbqs/P1MTHDQA0LyBM
9FgjvY1acifJfUUewyZkpKQxYkE2ysHpl/RhD0Qaujp09LCsEhTPNu7nKl9sH7vfCzLN0oooccih
jg2rt18w5GzZSBUKljUdaUFVWbVDFSrtxHtWlkhCS5H2eEsw45huJ/bG4rTQlCcN0wZe0tsaxZLw
Jwighs1vnigNm3HB1L13vTU1md4ePFXh4GFwrUqbwmGzkdXNDlxYiFk8LV84VffvaxhDkRQeZsx/
TRF2TJNWRdNhXI6n+jlBv6u2cJpm0JOjCRF1IKwWaAwnOW+/RLdfP6AQC3qNsen+/d1dgZZgIJf+
INdkrz4NifF4Dmd8FJDzIBEDMz76C9FuebtBFNTsuqByB8whlEUBGPs8nIaVqJUGcL6pRVQ70Fvy
GyyqI8/cwkDT82iMAE0Q2hamfcxOiBcFVQu9HdTrvtUzSQQ10b6sAOkC76tUfYGwgSTZUlLx/p64
NTv+/OpKbljWY/0cZpE51fG7Uwgyt4GrUgsh3D2XgnBraHL0gryQGg/d6vYLkmyJdkA+JNw8gycP
PX/KplQ/S/PgQwyQQbZx1GY+WFud3UB+0AbdsGmnhrhqzPW6MSFqdK5U/LlOjTNNaNKj93YJyDK3
vUFxhHTZ2GUM8pHbaRGrYIgywRtspj8nmzy3Fd8IW29hi888NDApV2ZGt3w1+wxf5krRYrux6/op
59HF8RURU9f3Y6Hq9xzp6qoyVufVR6hF5uOtPucKkQ+EK+ZllHvkyU5n8yzOYi4ZbNdx1Uo5OBzw
aMGG4mK0Q8oLxmYeDqNAsMKCoxklcUmYvN4VJ0AVMkVdINlSmwwkedgCFB4PJ0n9RI3uImMVIUq5
Q/akMJewUOPWmvrga+OTxWSdsijqCAleN1qJL5mIYEdClpf9LeG2ihwBSLVIPDHn969tTla2UTyl
cWMMmNl2aOHNVpKk+hT4jwuO9KiGXnLp6fGCznkQNCCJkPMDSgNPkUmgw7RJ1HAR09jSBS4flMap
kfMar+wa24kt3OmP7c3M6o25SbBTF1Dncju6sfl1oKEnDpybTKxS5dH1TKdaYNWY2a03xsafXx0U
PhqEKioxNl6VKKNPtLx4zQ+Vu1Cnm51DRAYjkhclWzQm39pRmkqESkDV2h0dRUdRCHdym+bEc3pB
r/OCstogZggPBuu49hRT4PslKTJm3BmT3YqDAh5/8KuNiNrJNQ6EKmSmOaWx/U6jA1PIRiZLah1f
2FP6mX9yLYk/H6+kOBM53JicjDr2RSZrHJjkaTMr3upPivnkfTXzN3RCmFzzQ+Izlte90VjmThOy
XZ48ZeCxTcxO2UXOS9wfKsApBXDe/oQKtE6TtQxZ0H6XOice/7cS6SKiEiye8NS/g7pA7Axv0OJU
LSFiIZtRYtZQij8Paw5Vyeo7AGvuOqHVvLp40ZcofCXtSaxVrrWEslRjZytmeidZ/joPGnCcVCqI
XcV+SZ9m5hLAtMBZoakJvX3CxG80XY0aSYGSCZ9thnPJqJRR84ewH1uqUm9ddyBy1jkZ3OzHBC3Y
l24JizZzOd98wMSJIPHQR1ziI+3RanxP4t/e+0WJOm7MWlzY+TP9BeBVgBjo2ByCoOtvj1ydMI7O
KrbCZWSzuSGQDDLNGcTbjODQGIWRmJG1kT3VM4ZNbDvGECGtyKmOEeMJe5be/5SxwYNBLdwbczHg
zVdNnEyUdRQUZPBVoLd8FRyyA2x2hM9S+isFor7S39SeqWb2gi+dcTfg1KFlEXTlAvQuJsFKLGYi
6ISjzk4GEVuUVhMInCdIKedo2wteHx+/mQPPMRK6YVGUG8kCJiEYCrBylLZ5Z0sV5b80eJ0SXuyc
hd08Uz6QOUYGRx8IL8EiMu1VEZTUYx0ZMH0JgjXQMTAiR1M6TwNVU9aQQrIHlFdRpXcQ4caazwEU
0apRK6l8fxaLdVmCu66gVpmnM5zxeAbu+T/B7SZBBxeoP1xgALncut1Adpk+HKTODtAF1RlFvOWF
jDzl3g8LLgwUK8EojLd0qTmUmuemS5PHHzDzNL39gOlRjwMfDhnQ8fgFDF/Ge6u/au5nSJ5+V6is
rMDrmrsq+9bQJO43+DdLObiZkw4WgBEwPUrxouf7dgLYvMFjq8BzqgB2Hdkip9Ugr2kcBkIfxEO7
9Y+lFaxXC6OeucJvrE52XtUO4HNiAVzaVEYExAQJ9znhoGT0fIrNn4psW2P7JamAtbbWutvZ6sIH
zL2Obz5gcs4wFwhP+fF1jHuAMUDp02jdB+sConXWHg92boZR+OZBGoB2epBi3s5wn9KU6PY0IlD0
nwkoVHQvyfA8xKtesSR56bDN3Kgceu0AJIYSBvb0xHOLCBWSsmMG24tV7rX+CAGjQPLtSETt63LZ
NzraY0Gd+HMuQox0aVqXrI8/v/LlkkflcivBepXvwMEJv8mh8YcozkB6Ts0RyoDYJVxJnso+e/l+
Sdh6Bo8DZiZgqCFZI4EidgpxiMJQDLOqB7RKMvKdxxDZ/QUQYOPhJRs5W1c4DM3KhSwhrf+vF/nG
8HTgRSuBr6nDeypYsczaFQkrbyW+ISmreunC620mPEAnDbRGAEpFZ7oyuZuUPKspucCzouK2zSev
/BbdsyItjEiYuYp4dkwLyJIAypDpOy3HC5GpFNwOHHnpIesovAbf4m+3ZQyw3auCkZP3wWg0Wh22
stl+MFDqMgFtGNTsA7d0vm307RvaHNa6ud3qH73F6Dxkm6zLoG7f1uvfJR3WmWPG8xLI+FmQO8CV
TRyplDR0G6Rsb0fZE+gqlVxTQnTaVBCcQdD8eLVnykKQErkyNjllBZpaacmHsc3uIH5EGujWbSKd
qtWXaeroigaBJAXOdfbSLjrsGdd5Y3qy0xqFqwHBZHqbNXOERT75NDbfL7sSXWTRi2KuPyhLWPBg
c97yxuZkw7VlljiVAJsxyV8k8hpYO2afvQQL7mPusc4DgS2JoB5BimC6sSO+KqmhwbSmSIAlWqqK
eHOAUpq28IAtEX85RqXLr7GWHyhLOn4Lz6C9eF6S85kphWF1rz5jcic2TuD0XovPAGE8Ax7ffYXJ
ZdfDq84fKLv5RK9lh+Y9cL5aZwb9hMLC9hp3z+QhBgg6folosQDdwGSJeadMMQs4eX36Uwb7Uj49
3r5/YNp7A3hcsOjOvkegDsGAYmpXdjbgHO9QoNSGLf8ir4HdFwEniKBa75qFHlp5oUmmfUZpRNF+
R5EAkKtRxwYNjBXUg6BVSZZO8fzQ//2yyb2MJ3BOx13V2b5El5vQFeS9IEfnx+Of859/b6t/hv+H
7b66papWqTgmK2DEYd8oqpGOVZr+li7bGuhcSnaPrc0OCS1vgLuDiv0uv+r2aF6oc0y2F3jnXEa/
Pbd06S+ZGH3j1YA4oRSawKk7+6Xu1RgiEFjWQ2b84YK2sYUWRJFT39Zn1Kkfj232xApXg5uuF9tR
A/Nn+ZVd74xRVDQ1T76J4F3LNf2NxR5Z/SpWhMrKUnZtPAZ3u/hf29OUuZhwcpPXTWc3orBq6Rda
+aTFYeEanN0rV0Ym0RtdUR04irAh3fSncjSpuzC+EXix9ngiZ82g7WSkF0EX4ZQCuStB4tNwXWdn
mavK1afLGU12LvH8fmxn7sGDmOFfQ5OtEg8huFTYvrNlptTjBB3bglMQ7KCUJGje9gAeDn0k1AL2
lwskNQP7XtOgROUIvJFLneWy/IvSxQs7eLR6t5RXXzXZRpwAQLxCYykHFDKf2VIODS8qAJasgEHx
vDx86hv+s6BkbgFOOBfkCAIqH+gjRO+mMJ6sq5MTQx7EESh0RpdZ9dSyvp7nT/3wIiTshlaWsu4z
0HhUeNBuwOIVjBbRaTK6Syi8/HPkZp0SgBlfEwuSKECNkxJCesM3X6G9bx1dKrC5gLKj+xVjdeDA
friQ05y9z5FyQT/An6ri9OQIQqNAvAZI4Pw3dl8dhtciTk+bXcB9SLwRdBDSgbLOoLwubL4xtT9d
5pHIbCysyTxqeLez7XlsA6Fnlwbgg1ZTpIp31D4j8dG5eAt5lLl8KqgskTsTIXMAHMIkZEn6rnET
Nh5sjbkwIDb5NGsUvBNSXuoFHzgTkOEWhRgPCoUCYuWJJS4Uh8JJUM8IrKpWO60ECg46ztFp6XUD
8uj7+QOCGl2vApgYeCTbb+evDku+CjME/gpUS3ZKNziiXlZICBugOGZkEuUV66n54PCdEbES9Zl3
vPPap11DmbScdCJxx8chCT0cCTXlPAFUso1IpT8d51Xhc51A3BB9EjLvEtoFAF6FFHiYnCTRLQE8
KnLkIvwozaKtXEm+qIsZr6R6GiOD+w0Fe4c2oChHyUiyyqmvyrxA91rBN3Ry6LxYGGXH0LWsj22l
iZHUQLMSFuLClK5AGIIjbtj3vta1biBa7dAqT1zcRNwhldIu2vB9yrq7wvMLShM9yuEI9Lsz2hxS
1FI2IFdgg0OcVELxKqVSkx6bwC8Uq6uAmDSLMuIy3WFFHzjRoY14Q+kijtmkWd8XazYWnbGOwDri
jmXoHA0qrcMxRhKV7jN8oNed496Pyp0nCJ6kFuD9hqKdkIN0Ni38AC89hQfxuSLyfnXsqgDA/aqj
Um7fR07VqPyQ9WjP6GMo4PkOFYKNh43oWhcclvNWTCF3Pqidcjq0Uz5qki9BiIFmhxI47/ufiJF7
kEuFTkp5e9QI+OxJjFuFX0kdyPmfpLz20FfWFxxF2IrNUz0qpajH1BedP6hyG6fxewLWKlH3kTQo
vyqZdYsvvqxjFwxWQ0klqzrllXbtUpQQvIDVxgt0D52w0XMaBmyYk6JENx1UDeJA3DeNJPg2JBhc
tLKhDoRGeiXsMtR8ikZBYt51awna3qWYMCc3betBi/DPeUVyocbfMyVJ7FCBjq/eZm7jbsoCyZHf
yGX8qF2XTSR4e6quReENv00GiEQstc17xVVVBQm7RHmOhqjvSQdBQ1bP6zhKNScHKbPOxqmCL1IC
qdtXBQXd6LoPWNF008gPtjWreNAKY3knFLZI0lD+xikcOtlREZJiJhyIjN8UXeYbbuBrisRNk3Z6
76cJROFTp8xjtSxSIVTlHD3BoMAqk754dqFwyAVQT1Ha5JxlmTRsEymH6EjEdhGl8hRapFZcErKQ
XJYwSQzJkLBoNXxL5VoVNFYTMHYnCaPXVMHFmzylE0ye11YCFFMR1TBof6tCuSNomFQo0pRtnFtx
3DL5ESwEkQSIb5/3/crxqZI+C3IH2MygiIX87raSFHwOaZEJpttTYonih+g3euNESq+yrN94BiO6
IYel4jp+P4hgSsLZqPM14/UiiCsyiNSbUVlECVhbckb5opIYogi0W7uCNkDz7UdBmsczoGTpegev
yDxqzxQJE+pR7OaVTsl+lxqMz9JZQRqaigbNRUOK/NsmCaWDsmW4dKD3caF81HY/C5fMzJUOymRU
fcGXhn6QKf8TPzQhbuF0sP0KOtuBsmkCm6YtybdRpySKsOuS90Z+zsNPYHJI7vm/XZdpivPjx+B6
VX4XPmfmzvuH/YoDixuK3pProYiHBGCTsdztGlRFIFzHmEgpy4QRNDk3H1sbf7PJBYvKOhKAqBth
9NNG6URhHArcq7SdiHJscJT8Isi+kdB1oAV0HxuPrc08O3DlQcoKUQtYPYRJbMwVYwDeoJGxD4Rc
Syrf1YGdeXtsZK4sCUotlBAAigFdyx/g8CpE46paDmgPLYwRhSZzPMnrbM/UmL4KCXrhWRjQjFER
PLwqPXJBq6EUWirLmrjYozq56JFSAgvflab6JHQO67RVuBya6hxD4kEVBbyTfVajv+pvfwkdM1nI
O1uTgJgWi6JgE5ndIRYPtqc2A7r68bxOQu6phWkMWJbuwIs+RpMhaMEzDQDnb1kBYyPJlvB3CxMn
TfaJ4LuRIHkSuxN3foygb4CASk84V+1XyLg/HtY08PtnXGPhFFlAZC2nLCgc1CLLVAi4XRw4RuNt
uUIDfa7hDCl877fi72W60jgw4S3YHfOLV0fvzu4Yu11tU7FsEyWWYRcFhWErok4PIQof7SkyfjG7
8tBelsC+097lf2wCoobCGojQ7urEAt1GGRN63K7t9XjVigQKt4pafuHKAn8As1PelkzOLiUPAQo8
lcAJN6XzK4Gm4usg5HbIr8oRoXktEYj/3T8HdhcsLeW4L+6mFK9CML4i6GXv+Hr9Uo5qCJHu6l+Q
B66aFbXn9t1L+BwagKQ9Xr/Zgf23LXCp3S5f29SD0CoJplIggAkwzyIC0mf3O9Xkz8eWJvfTP4t2
ZWlyGigXajFSC0uyrAqNAQLI3yxH2LC0ISePhTs77O2IQr4Q2XC0QxF657/LwShQAubORg2P/aqw
y0/JaiUi2o+HtzSRkzx8WdCOPHAxt2tiNfATPed+YsiTgjTA21IB4pzLf2Zv8oL3AGjJnAjDBGs7
Mhl0ZkgFCY/BqVhTx//M1OSI074S5V2A/UidwxO4nXQHbPDPPU2WuI6X5nC8Ha58iUM1NONW6d+Y
5BfmAqpj30evCeOqDLew8e/vAegTgA77T/kB0dJk43vtEEYgXFZ2XSWjt4QmUZTpbHaIAK6loFjv
5ksb895TgqoXSQAwEowv87/sxNXowjzIZMB4nZ3gQX64qPTcka2EAUdiX2sJzh1APGHRECoIIWN8
rKFn01P8EoXU/fG4/YrJ8ciooHbTIXZ2EvvTh2aaoFd1IRpbMjE5ChQLAh4Kr8BdzbNGEFl4Z7X8
Ur/WrBHkr0D+jVgMbAS3e4VRlB7xZePsSrckTXas8m2tLKAE7vcjAGn4A2yXPBIQU+fICz0F2Z3B
28vhWnhlDhmn08F3qRwidM2UxUIycBJWwnHdWps4yD6F0B2gQt7e5VxFreOEIVTJF+rjwzxF+MCM
jBq5CJECkOojFXa38b04yCQ/2FdDYsXp2edRIlbTiOBZpQXZC57hBFoaujKQYrBaDmA8KSNgWz8E
TaYHYqM7/RKL3LhYtzfe7TdNhp6zGVWFSIDsA15Z58mZaxXLjZ6aZGn3Tyvlf6OH6igIDsCcDfTP
ZNtE9Uggh2bivexXWi5dsgRy0QgyXU9Tnmji7VmfdD+KsOBCp7w5o12I0QKeAJo+oOvv3gyDD4mX
tI72Ndg6UazQUTZNtMBwTVdnNEovNVkDqIsUZozqLQCzpghVp8qwmW95IQ06RZ7dfcvEBQxKUIEz
pIn2EUsa74ieML9CUzHXkKTeNMwnEyZq8s0JZiBLqgxVgr4iVLQCEJClXiuozb/7sSbXG4rS25wI
wSVKzrGnMUFA3EORa0F+6AUSvXOFFSJ9QF+URfXY+7MCnQFEgJDEhDj6XatCMIQ9mxditM+j9BuM
wAiMuvPjg3LvYG5NTPakl4FwpYqkaO8Ck5k2VidqyJo9tjG3HW/GMVkKXmpc0HPCCBpIoPY0VIQO
9C5ZcbtBVwS1rgib6f1S0Lc0tImD5hpf6NkeViHkGNKb0tdZduGZNc21j5sMUk4jVzEAA0jaTtwM
3bqu4JRluqeK3CilI1Oc+bBWW4BTk16LBEsBi3JbhqZXL5i+DzRvLU8Wzmm7mhvSKt3H8vmdSwtd
jtRx+7ZLqmwzb65bS5PVKxVWTDK3TvdZaEiM5sp6HgABQVrZrHY9ab2FEGJ2ZNB/lWW06Yyu5PbO
y7g4DhTUbPcx/0ZVSDFJyH9mb8gREp9dCpBmfDIINf41NvGUdMfHPhNnGFzdqEFw4OoPKTULcLct
nIFxlibOH4aA+oV4E0oXU5csBflQhDXWy2tztWQs0VsjaJfQIkAFO8Y5d+IRoC1vPIQLnnB+AWUk
WVgozKI0PkltKENSMymVp3tnsAqP0iCpQ5MiRbeqLdHHwtl2wcJFMK2FjecC6AbwSqN8DLGZaV4M
vKBZK3titvc/BiM5flJqe+QhYajL8PvsRq1XkS0tq4jch7u3ZsetdRV80qUvIzksZfu+/uB/4gbw
LCdCfKGXFJqCV2KrO19sYPLyrj30oWI3stp1bxJ0skVXf7zg0+L53RRMZr3qXCT0RS7bUyta5YzA
CG0WvNrdBooZkVoF0FUZVJDV6AUoJVrSoygDNVE9vfCL2sL3Ed7ttIw/v5qWoc8AUcywGoE1gDUW
SBDkuNRkhabQV2WXb4PVL7ojqaOsM9bjWZhdEBRfRxZv9LTTk0kI2FympSTJ9mmWqr2A12nvqmFn
BCySQxCzBL3A/8GgOCrrgVQAHUETg21fuR7Sxtm+FF5Brq/S7S5wXA31jTIF3GgJ4TvjPsB7jbcO
lNCRlp728efSQDl9zWb7uPf2oZOYlJOTFG/jWlmKaMerZOJABB4OcZRaQI7mrsmUo2PGL/x8pIZx
tNBEcobY7oFdALTMxXDXdqaRsytyHjMEsNMY0XP1PIDpnyHBgdJzrYHkOKUjmNuhOqA5Rqd+9MQ9
e7q8igHmh0rlWbGWFDZmgiB8jwJ1VIGTJeAXbjcvLSYBnFec74ssUNM0UNtyYWrnLODhA/EhuEju
Th2OzeqgE7gk35d+zGy6/yLtypbjxpXsFzGCK0C+gkttElUq7X5hWLLMfQX3r59Dzcy9VSxOMW5P
ONrubkcoCSABJDJPnkP1wI4oyq63PXPeBPpzIADPOemyTWpOc30ZIy9aqSrr0i12sjkBouOtaKu2
dujZnW+S7Wgnp8J86SZUVmKu5faWB/lv67OLLjcEVP3lBtZ1XgEbUkhHOQiHlVPvp/4y99LzQc5W
S9W6tGoqDFLeZ8/Ce7jF805kkQXyefVOd0Ko6H6svF8XRybLmF8KDwHa/9JBqqyFiCmKrG48gjUq
PaBquXKozKsU/710ZyZmIYnma6Vex33pGlt5H32BzM37IFZl8zvJ9g4E6qxrzVOLNyh4Hf81qtl6
jVxSw5xjVMFO+1LeMaGvkVV9Zodwh9q0sY9OuhPYkyrjbTddihaQ/gWEA/lfMmWfL6cz9KOQBwb2
v5blTOEmkkWeJUKFa5P59xJeCXpUrmzA/8MmuKY1dK3q0jzk0zLo9sRIP7s1JNFl2zkmoFXdr1Fd
Lc8pQZSO8RkGKmiXQ0t69OUrQ1eCKJ5s4m3iCDYiocAz+Z0CiZPmoPyZWPv/Rmui9EsvIA3H9v9a
/pmAsxu4Am1bKo2wrD30VgUyJe0E1MPDaP42rOZAV9ZwcseLTaiC2RBKxtDmQQSG/N/lOLUibwoO
Uh0X/UG5WdGg2RIIetsVXmLWbXeZM7ZBxfbS1uzCDTzJiDI/Lt20f06jP9/DrwD63JZQHwbDZ7r6
wFEqKR490LHUTKsfol/4c/is+n374u/44CS+vOZOa+OfrXNXNb5U6vgmoryDiFiiu0B6EoKPcgxM
MWDxro03EdgB0Vc6bMbOpNLKWX/9LryYFSTvLldAMZSeygq+oO7+elvP+5tCla18GJXO4qMD9e58
fJXKNVr7aV0v1n3KuqAsii5ThCJAys+sFmIdtqRpXGBD7II8ttJeppmZQMW49v/cXvirOYZCGsW1
LOOQgCbDnPgxpEpTloRUbpkm70XsO1kBDYymeb1tZjrmZkNCWR0EH9DzxWNwXu/Peq3TEgjAu3zw
7Vx5CtG42uUoia21XSyN59zQ7LyNOaY2bWAIWKHnKC9MPTXuRzVfmbaF8aCpY0qOTfwWkGW+XCKq
8gIQoBDjKdwCAqZ68EILJzfWSswLrgBHQJyBIBfp4/kpLoUqOJe7oXKHVzVhqlkdS9VuDOf26ixM
2oWV2eYvSNfquTpWLhUzk0fH0B6RM75t43ovafBpUJoinShCFH6ugwRunwLohIi7EhHQ+tuWCvg+
paq18K6x8kgjZsy92CzauDQN2S9Zz4XYbut4rQq8NKcEGww9M9NvZHasiGlbdYWmlK5IW5Zo6kYM
v2I1Mz0aoh9+LYl7fbJi3LgywG2EhicAEGeuEmVRJye6X7lj8TH6X3kpo8ZtKTIKbahBK12+FYpj
kgcvfeEYv7ra39Sgj5PcQNxqMqBpjUloA6wnaJcejB7UBLfXZc6gh1zG9H1IT4I9GEWmuSvHVdxm
YqeXblMZ2zrLTPIVKJOUxi9pH3Ezfi4oC5StIO6TOHR0ZVf09zygG92zB/W+ghps8nr7k9TrwwJd
FUiVgvwCBFW6fLm5mmaM616niHGH8q00QrOO1ZVgc8HjqQxQFmoligF1tJkPoKMq6LOurN1CGi05
3PdoBovJyiGx4Gjol9ZBoAFBpWkPX44jbDgtx5jXbh7vpfFvaRhWFBmmHIyMKslKdnbhRLowNtvD
Se5LJCNV7WqVbsrNQ1B8tcV3SH7dXpvpx8wOcqwJriVFRX0HN9TlmFBh6dsqyBuX1J8C0Gy6gfYb
H+Jy8r0svmgoxdy2d/3cwmMAPCRIIyqoSMAhLg0qnV8oKukaN9A3Sh2h/uCnlsbf61pmiuHyHfBi
IbWHr/xZPMS7/BlEBUa8h6e65MDV7e3PufYbFck3BJ5QOpGAjZ1c9ywATNJkEBI1bNw0O9bkW0/v
Ipqv7MglG0gvQosL/YOo5c3cP1DzRAD3SuNWwHSGEOvLkWdq/9O8M4Yw5TuwiFNH/7wJs8hEwqOm
aNzRqfE+AIEg+BrBSbr2XL72l0s702DPJgwt5xrw0LCjD8ieibYebaJ0045QiVnZ0tenxmQJexpv
c8BQfhzpzFKgdGqBYlHjNgoJzFrqH2Rwwq6szcJwkMqWRITLYCkDS/flcHjp+yMaB1o3s5zYRKqZ
qStp3smfLzcYBDfOLMxWvyGlEQHE3LqAuICWD7JzO915XMuXz1vacepDp3liFBDlSSxwfgCG1Mir
RolaN1HT++6ZdIjg651RoV0xfEmDx7Ep3sU+3Q3c2ycQAAX3Y686nKgmVO/95wDwYHAAJPd5Zirl
Ux7md2RMHPQ0Cd7p9pZbWFd8KUWAKkP356rFVR8aCY+TsnU9nQu7OmlDu+XD920j85ab/5mPf1uZ
LWxRVX1VDLx10/G+8SG9bCYB7mf1d3BU097UHvwOHapGfuzF7LX4SwInGm1fTlbOl4XB/qgoQcYD
KAHph3D5zInbnHiFnvHBBTSaGW0DGv/bA50TPUwDhQWcqYgoQSk2x2u1mdKJRdoOSEig1115j0/R
c/Pa39VHUKdsiJWASjQ86oEVjDbfyewPsW9/wbTjZw6uiQiaAftFGIg2p8stJARxFwtcHlwOjQmS
BqaUHxJeW7etXF+HGCZaM1V0DOHq/YnKziaSJHmaj703uFLWbwmIIzRwVWTZm7yWkLuGKGBCZYxl
gnVAAFqdlvTMUldnRKx5NbqDOVr9TjkUTz4YiHuzszJ7OKDL+Oibf6PN+HR7hEvzeG53+vszu2Ea
NpkolKP7bh3XXt6Tt8/X6PxnT7N79rNVOapldJKMrsHUzWd7qMFvp5mPsbOGOl2Iji9nbxYjDRUV
QMkAS4P5mW4iK7/Xd+ou244b/s6t33w7bASHuMhKQ3+ysjw7X9lxCxsCYTmabFFtQNsXDpjLsY76
SLOyy2W3H7rYBL6fecJbJIZM/dZEG1IoKF6a1ANV9imXXyvu5FXgxFn3EHrgk0eSsiDjts3vxsGW
17TVrq8bYLAmrUBUJ/DM/HlTna1DFYB8SfYlwP8BzzfzEU1go0yCbdIXIGVRU+IIRGxQhlfI5rZ3
LVtGjAwGA1CyzXMQVM+RoUXy0q2AMemAvcj0lIn9xt/l/D2ECvVtc9fnHgAuCkTqgPVB7D8/lXQq
RsIYRaobVuReEwoHZDcrEc9CJAmmDRHpNATkuqYpM1eTBpqipmiobh3YxTHyULXdjTrTN+l34qZ3
hSsLLJZZd1ellqI6NQQEpaPkhJZktquZxOvz6fJjZl4XedAAjT1ddYdHEcQE5CCB/gpRWGiG/Y43
Wx2Syc/jKyTbhnorO0azuz3h10lUCDkBVoUqlDj1BszT7bledgN4JVS3VAUAPk1FekTPDc1eikhm
pNknwb3c7GN9r0mMjrqpJ06kfYJfqvu8/SXXlaqfL8HVCy0XpKvnWWNBK2lJRjRQ0i89AeqbqfUp
9h8EMzxq4UMKPhJhk5b35UHeB3vVjR7JQ7VPTuO35Nkyk98kugX0ytgqugkqoHHlIrmOx8C6pOko
ghu4lEH/eXk8xBWX8yLC1w31VwMKzNp4TJW/f1VoSJcCnuVvt2fjukaB2Ti3N3vvCGCP60gKe327
ofvuzjUgFfDy2336szIwZbpoLw95WAKnEOYcEPwrlJefJpMgU6y5ygMEf3V0aBz70fFPaHXTHHS9
JptOZ11/Ar6vypl/KF8NyZHv24/xF23vBWdUbbl2RvqokW0m9GYBaenSETahuiaqcX3VXX7pLGSo
46puKUk1gGRaRkrowo97TV0DO1xferCCbAig3Tgm0Pp6udJyIPU+5Z3meoMZVyMzVLwiTiG6yfqg
YmrAVBUtLHHsrEVE1y0C05ojxgXHlzS1HM8sG2jsHlKh1dyw/NIOwiQgamXcakG2OWzr8GEAKLwR
T2O4MuTFeT2zOwtdtMGTGo3XGk6+1yp8zrDixT9aO33qyaH6FHTOEgZV3QlDnI+a24S1O9J42+r1
RtH6ldffdHhfOfOZmVn8jmJhQIy+11wt0TZalxCTDsVXhaRsYrSpHSZNsXJlLdyQ00WFnDnWTkZi
+9JdpLT0oGgram5SfMQVWP8dHmsntKqzTgi3QS/Yt0+GpRFCoQktmxMvKySML+3lJKbK6BPN7fqM
qf6bJnebyHvK0DbZV+nK4Jbu4wlwixQcgmcIxV4aS0P0poKyVXPBNUmYMIK5KM8yunIELUR/ALX+
EH6jXIjX3exKDhpBQzuzrLoEBGOZDibn+JQmr6qGnhzVJnCU3jYgEmd34P6n4Kf6jDOnNKYebrTM
GcpHBLBVDd7JJrVXEwqLAQPRJXDO4ZGMbprZJGhNODZyTFQ3i5J9XeoMws2WgPVFg0ZAZIauY1MD
55znebk5/oaAAfpOJ+J4RXn2jW2hvRlQ9n6CjHfb3CXhWmrsukiPYwONrxNd+dTfN0ciVMNYK52O
KxwciExTTBk6vxXfehbYMn97FqDRjXYKj1CztQbxha91cS065Jn52fT0KhJ2cHcEpz2aMusAvNRh
VJYW99FAhtkENsIYlJVdsOSYQJ5DeI4CPANc9KVjgoeSdnTApeXJnG+Q4IrAfQktwZW9Nn37/DiB
PhbufbwiAaufHSe0UNAQ3CmIFZ8R4du2yk6GeXfymfPLYM7XJmT3ogltZ4e6gmXa9t3+zf5mv+9+
vzw1B/BN/wnAVP8EVq2P7fZxu31//vv4BO5A62D57vth75mHxzXI1NJynH/y7JIs9K6t+QBvrcfa
7KMXOhw6Wjqt9CABrnF7fhajlHNjsxvLS/2R64Oqugog9kW1B+BRpi9q5kifQumoqp2+KHv9LioO
HsjYbxtfurXObc9urUnzmkcZ1kZJPlQkL7vKQhf7bRs/+p63HGB2uvueWBR1T1X3AL7F3pkYe0Ci
BiomGWSndNJ0smO7Z7oFlR0fff17fofnMWTHrbUn8lIAqlPwmAGMj4zwfJfHaqMoSYx7xh9+5f22
ne5pn9XjQ8gPouZUWboyv0tbDDURcFvh9EdANPP9stZLYeJMcEtPZBpaqIKVGsLP22I+uUjS4uyS
8MLAG+RyEwNRkAHGlRDXgcahuXse2TexVPZFbWp+e9b3MTRLizA7AorjaUt3yftryqCacfqz1gi3
tM/Pv2R2hulDr8pjO41VOwyup3R4gf0CEGLFnX4W6daIZxcd+BmCIaMYccqGPTg83w1oB3xyZrDq
7v3Ted7p1vePzo1lmMev7h1CTaxgSDCDGc/5PVF5xc7jIYeM5mtjrlHHLW0okF5KECABoTQSrZfL
MZaBnoVFA+4IMHY0w75VtnnarnjV4kyfGZnNgKDVFaSEOHF7nBU6EJagQmnAKpr/vr1zF733zM7s
guAU2eK6xmAav4cAF+VoFCnjYSU+Wp4y9LpPFxE6BqavOEvMiJWeGWPbExc8Qngo3LXDVgK/x+2h
LEWYBpYEuGuKvIgqXxoBMUjrB1lG3EEHZPIVPQnFC+3RKYrkRP5529bi8pzZmh3osgjuqCpKiesb
h/FLjKyirEyJrwXNS4cZSFt/Ss64vX90IM7mTWqbriJBSdwChN6RsuNcNIegtPr+EcFUj2KiYZxu
j2zhXsQ64XmLa9wA/mDm3TqYmf0iUYhraMNw0KWgtOtQ2owFuefIEoGJJ1yxuOCCEIyFRrYKSoQJ
T3y5bsagQpRDwKGiVOA1ipDhafnz7UEtLNeFiVmWgIa5DMIInCdSrDIFsF4VaZPRSdM13ZgFR6fo
N8AjQJz+MWaOnoyhX8cSDJXlHyBDAnTLD/1KL+Gajenvz5xirEXq0wo26vgXxtLQrdSvwKEX5wvJ
TFVDokND8HZpwiBDm9QD3LtPQNXTjsMzIXjiqwI4vmK0cdxenSWXQ7MXgHsa+DDwdLi0JvtZCunw
jriCnAd2G+TgrR71mHk8QOtUGgabJg9WNvCPBvrsikGamFLQxqFXEst1abQpvKCRUhFDBEn0PQVf
82u0ea2sDvKPJcQ0SvPBZxCf3JyOx4+jbp3YAN24Owm6cWbHZDAAdmwtdlmciLNvmk1EKgBUCK4H
eI9RP9dhr5ux3kCeAYUYiCqzVitUdnvql3zpfBbky1mIKrCgoBuOQDHqSalOkbxLwpUK7aIJHCeg
AsK+wBpfmuiyPgWjkERcdXzo/KcRbVSdvrK/l44QAMz+ZWN2aBk+yNTDWsU5OXZfvVR/CTm3b88U
mabiymHObMz2RK2IVYNMPloq9sP+ldt4U5s1fAevafyKWfUOjahm/66wykEQ/Pydm8LkWKBzZWhe
yM3T9+6E7bMjaAgKTejTQHLSAysW/nUiJgVVFWKYt9aEPJLItpr1+E/ciyhIiIB+AmCU+a5uuTr0
Q06x2JqvOrKfgE4qzd+LgezkRk4fCHqmrJVZW5g05EwhAAXgH0jQZpOGOD2WOppQV6MvQ7LDCyiH
apecx/95gIF2fzoprKOvH0Tnl06WDs3QVVJIEcaghUHMlNxKWlTfO653K1tmaZP+2xSKpZemkkyr
Sk0T4M+8eorU9lXt5TcaSjUDJbpmBtCTdW5P4lzZCEXoqQUESBogvH5ynpcm/USHzTCl7nsN0eAK
D6pXpHOsxIzwzkK3l5k8cAY+Lae2dLsz32Ub+tik2qIYcPtLlvYygitorSPre93YlGla2SdqRV1D
2AvkURS/DcQ+t20szi9gKQQt3Ijk5nIRAo21ofVz6pbBGJmogR2hKY/UjIacsnIco81tc4tDgtIP
at6TPtWcYxvApVEOvZq6oINjGvrRcv13Pb7cNiIvXaiomiJPjkYYAAhnJzsdAlUIh4a6FZR9gu7Q
gTUL9/bwt6+PYsJa3TF0NEeKx5IgQ6duwNiXeIds5CzbhsKpb2OGOgfrBZ8NXnfvByBPgrBXcxTX
oMfXXQmTs2ETAXYKwB+6xi6drevrilf1QF0vSAEVV5ygPnR46Pk7ubY0ySRozzC5bPyDdaBYBHXq
9UK9cXaEV52ig7VDoa7UQYWa0vpRAEPbxkOycaWy+VOZmJ/k56YmDzwLoKoOfQJCBFON2To9fmko
lg/g9Ee6Ai1KQJGdsl0PKWgDkcADwoCexaYP8vcRvYsJO/qbb99mdyFmgQWGGewfHxvT+AdRHgXs
A4hOYI/E+bWJBHqmJWAQccORPCMIeiYVLU2vl8WV/fYTXl1NB4J9SLMAPQqZwMvpCCDOBipHA2c0
bqpkF7PWkpzB5uwBZaytZD2E7LtlXwm7y3cFSN5AEoGqr2TjrGMY+O2d8vO+uPU1s5eVVGZFUPj4
moQMTG0sA1yff4Ruo9UbLzuQ1I0CbioEOTsD/TkQVwL8HhIsfDfkttrJYJntHZAsQWkJsGzhYCg7
4JatghwGvlWigx7hOR2bdR2DIPhdCvZpH7ImfuCNwwVQA+P1axKdiW4IZTM15VZHIPjg77RiMEm7
NljM7K2xTmHNmSMKEVjBx57iVGjRbAiiXrRu3p7OpXMHpWLUq6c3HfKzlxZ4HBfY477u0v5Yj+Ds
DJ91BQyIzcoVtZSxQdMWiN0n8BAAGLM9haKFHwYZlq3CvsnZOziZLIrYCDU5hlsJtBgGev+ICWc6
QbTC/v7S2deXysiPqkJtm+LXFP4MTLcfYwuZCGZF5loBZSFDAD0YKGlMij1EIbOXZlvKNVWCSHcV
/7c4/M56Dkaz32X229BKW9XTldvymowDR+m5vVlUEpV9qdQF7FH9U/TvPcUpIZrHO5cGuLWLkoml
mXZMTSzjEEadafSOl+0CBIVkeKzlGDw0vZlItjIocEAIwwN1j6xp+sRLK5E+BskcoTeYCqwoT0n7
qrdPsce0Md7GwlpnxeK1MM3b1MQBTMgcytk3Xe6XWqq7yU7vPzxw6gUoNu3UbQsBddXtV2qtSylz
em5vfirRmBhBCXstqFLHPH3TjDexCUzyoOWmbzwWOk5qkCOMoU3iR9AXetq4EunNRRN+4q7zb5if
RQGICqZuBLf3HsTA9LIn0IyzEFozkmUYG3R/yOojIhhToc6Ygui0t6n4WwyrUxVA28lj0mrX7uQy
8yMDdVtQI6FcBCDy7JqsxUCswhgu1WH9XaVEBij/KgqTkH3ib8to5fxYaEOZ6uwooSJ6hxSiPHPh
EjIZQu4XugtFCIXb2lED9sz1+4/SrFPORvB/5LvbZ9ZSIfHc5rwGjix74RE/x7QDAQ0KHycw+61g
g7yHHXX2luGcAB2aBZFLF43YVrpSG79uW8S2PRvzPB8xkJIHfLKv9U7NyaEteiAvWyjmWYRvgoGb
NX8AUW6aHVTZ4vlaY+h0Vl6v8b/m/AeJcnYtNL0f1VoH+6VR7BXhXVdMKu5EBf2TQbDi44v+hMgX
MmGoD6K6cHlBRGqgDbpXYVsPEgN7lGlwK0FEGtGDQI6yUprxWrFo+Sg5szm79kBcDZpVAHddRbHV
TUehWY3JRSEYyAdG6rfiRfL+3vappSgftXc8D8EohL6I2TB1LSrBHNvpbqiJVp29i0Dj5PHzbSOL
64ZcLbiKwV4JkMPlXA5VI6l5pVM3ilIzlLdel1jUs2uVm8KauObPy/nKSeAjYExHhg6v3ktjBBIf
Ogp7uovubyvaRTsR0ujYkMxnKqpEPns2cA8HYIFCFW60BPaJKtiW3B3zu876mDBSHkt3dy8d+5OY
GUI5kKOgiiI7L39uz8qih+Eth8QDJubqvRwIROZZh4NcCzJX9+DBQ3yIGwuvECce+l9xVYLC/f22
0aWbHrIkQBkDDgpExiwcEaW8QT0cRnWusCxGNHKXbhoD1Gs5YhJp5Xm36F1n1mZrUdZVHJUaHJrg
SCzkT1X+M+C1dntIi29IxBNob4SiKfx45sODkcaZLAQ4+oXXtOEsIZ8t3zXds++/J/U2qVkDYJ8Y
4ja6jzI3lba9RkH+kQML8hkZ98NEFNCAhmoo7Eop3mq/3lThptA3Rbe9/a0LOwERAlh/wDYODpSf
5OvZCRaryhh0oId3fT6AOf9D9U7oHGRxd6yiNcKrhV4EwPEAJwc4D6UlY/5Sig065EYyHWEI9BGX
lNsg2Ix0O1QqiyD3mlE21rEVI0nXsn7E/5RBCfysdSvbf/Fcm7CB4CyTkGSbawb70liXhdDqruTb
gWbn+SY9NZWpIbEQABotnfja9bzk5ucWZ9EATVU/ioLpWAvxVvdH4cPPYjv3avR4fVVx994hJLm9
tGsmZzur8fImSgaYHOLYHlXE9fVznzzk6FL2k85WBW2lU2/N4PT3Z76UYngjb/vJ4N7bpzy8i70/
pX+CWIOVhe329vCWTqtJJhEHK+7Eq0ql1sgKr5DBcVMIlQjVQdK3ncAIUIwg0NXfG2ElwFrM7aED
e2JRm5r2fuLgs+F1VZcBPQGcmgyIjL7v8Wryt8VRccAcyH6pdsnIfqpJSOw5BnlSy565OVI8fe0s
WVnayVtmV4qOFJWBYaO/FYQtlzMt+e0A0XHkh+HINvU/5YJva6qzvFvjZlo6H84tzdY0EYoEXBuw
lHi/arFi01tI0hsriZEdE1aWdHFYKrRa0b2Hy38+w34b+FA2DqiL4hMiqMhRZci0kNyUxLXc8A/Q
6WoKf1o0gD9BSXO6Kc5WMy7a0S/LkE7okzDaoRFgpDuSf41WK3zEvR0HhRW/QJGh/hyku5APJngg
AIdpdkr/PJCNHK9VJJdOJWgqAvqGXBIO5Tk2q4yNKhNSJI/TDnq740slnVTdDsivQkh3ND8qfv6q
KG+3t9HiAp8Znb3eYtQWSJ/BaIszV+i/gVy06vy7QZ8I6pcrN+MUV11NOi5EFFxx4yNzfDnpoqCQ
LISyhiuGqWwmCRCEQlKucX4sutGZldnuaMYwEduxQEJO2g8pKnGoBrXogu+g5z2sASaW3l3ghcG9
NklwAuk5u+w7BWSAuLqRBnuvRetzhJK3B9Kd6E4/+a/JCsJocWiYOuwRvPChCXA5gaNURkkWcaT1
ow+9xiGufnL+JgtroJalhSKIyACcmXqhrwJkGiZKmw7U7fXncHT1eiXUXPK6CWH7Ew9DdX42joq2
Xo3uCOqCi5lp5UcPEggjey0h/dNpv297+HREzZ0OfTbTdKEV56olvlS6KIrQ5oaOUHuUK5bLT8mI
GswjR/p67WReSq8BOvova2RWdEI9JJGBn6ZuxvWdkt+LOZiloo9K2EnZ7wCkWp5ZaTjZguQQJYFV
VBI4fsZ9n1Q2RNnZGL/1HJrxfKcHr7RPmWc8eN1jkENAxRTAdt8jyR0eYqiliLupDXjke/BO7MB1
rrfYuCe0CIMdhGUCOkeyO5BYNwMT0hP1QyYP1u2ZXbiCL8Y6y1mC+tkLQX5BXS4Hp67e6EQwAYlH
J9UBLT/drpbWSk5Lfgl5TvR5InWJc2Q2ux2iR0heYS1TGplRJt7rQrG7PailLQbhBjTMYVcjkTIN
+uxiMLymGUBTSd04V1XWJrJhUgVEAGKKjFLh+3Tl0lOmA+LKPw0UXqE0AKLPORqKikGcNrVH3ft3
jVnAugCK+Tpl+N9/3X9G1ieUudk7fvcZStLmlNdX8WtDErN9uT30hZZPBOjomcJjDIVn8Hpfjj0I
OnSby/gUtbeVhqXUSskhDrak2Ynjru1js3NrDqbvvQiw2xjg3eIgdgdLYr1G37EEAr94LMy+xdBD
xZf0UneFckvqcCuUNsHjZDjlYHc1Nsh3ZNFfTzErvK++QSYyrFWql7JLF18wu0dKqYdQ14DnSpD8
yqnDebNrQ/DFaQ7VWNs9Tr0f43eRxCzNd/0aGmPpFYlOfB39kUgfwiFnEYreJK2Qt7UOMmz0M1ey
06TjkwrcTZ08RcqD7N1DJd6Pvur0r6Y8R91u+BrBwq6h2hh9iOFg9gWTFM4qGXKxCAwl+U/9kT71
a1rNS8861L5Q8kZpSiQAW156TaMK0NMque56xjvesX7qWS1aDfWsuteG1NTVmBnRIa3N4KgYmVl4
22G00D9jSWtztnA8GOAYoKgRI3xC4eDyS1pfSsOik/DwHkFFku2TNb2HpdseFvCTQYZggAF45pWB
r+QF4RCGrfVNA2XarVA/Str9xCdTPhZEZSU/hGsMENNKz06IC6MzR+yakJdepuqukT1rxudU6KoV
Z2XvLxxDxpQMA5EV1JSAyrycO3hJW+i5gEyAGAGknIJ5Xk3VEuiE/CXD8WS2QR85PUDHqPn20RY0
jdW9GDX6I6ECYVJh/IPsKg4jwHexoBQcGLO3B5fLLJVqrGYt3EvlxjsK2iFBCj893R76QoCAPCAg
jRTZANAZzaaX12WkljGmN0ZSSETcL8eHhm9RsvARzQVr2Yel1Tw3NxvWIOWDx6FeBfL7+1r+XYT3
Gui4/39Dmm1JQ4iLZhwwpKhB9h+CX4UjVQqTS5veRf8g3kaDOZZJUiaeJXHmObpcJ3Gj5oabop04
lp6VBgVC4b2R1xxiqZ/wwtLsSFRBb5XHWQZ2HLl4S9ADNEDJtFI33HNoxw+5wWj5mzd4yln1Gmh5
8ZiD8hDFcYxMDjBylxtEyhVuNGFpuPJGHTdxfEwgHuA1piI/xJKByt5Oa061sS+UZwGMvtGLgkbr
Nb3P6XyZHwXTAYe8tSyCTHS2sOqgKiHXuOG26OmvQegxaiiTV77J9ZVszkKIDqABwJ4aomYw+s4s
Zbkc1tEoGGhIyizNvxvShtXRTgof9e71trcu7Yh/m7piI8yghNAbre+5qbjnHggK0DIOYMBtIwvB
Dc41GVlH9GuiN3wOqsu9MBqECM4TJk+lZmWJqTXvEseDILz3u10CJEK469JfVABkp7QN8CI2G+Df
amFLVyAj16uIFIeEKAt/4CKZJzoSAO3qlmDHJIX4kUvlO0AuUKOhnZMofO3RvZBXQIc3+n+R7Jx0
hn8SW2cRrVhKQFx2ElZS0kywSxXVlHTVEKLrYWEOiSMytbBvz/b1ksImWm3wgoS+sfyD0Tyz2cXI
9UOO1HNrRIZ+7TSQhu1W4EHLAzszMrvueS0PYqgHnsuTv1F0MpwsYyDMJJAz/hIU0crGtXfx9VUB
LQWo2oA5AkULfT6VaKQfRA8lFDdQAMH1PvKQuJWvbtrgT5LdAZfyn8/itGqgfwKc8IqCpVWLAKQP
keGK6NMcxn25E8torYg6vZkujxSM6czI7FDlClgQKiUwXFVrbEm5y6HSQA20fsmbLHrsjTfi/RmE
YmXPL0RSMIv7gkAhGcnMeZEkw33M4xF7oMvcXI72HkTdoInBql0zwYSo0wXtpvJDaxWDvPC0uDQ9
u7CMNK8NXagMt0IZs49fHnvo1W17C4pQXrTJLP2PUYM4oHVobgva8+01/T8GjjQygAEY9/wcoipE
AJJgmm8pa1jWfUdANN0r8jYbcZuNSHaaiu+/8FFd8aYFYgRkqSRAQlUwA+KmnmVdiFbUVZjh8oB8
zOkZBEXAOn9Rk0D1RjB7VCQhcmf77NfI8J9IYW+qkzUcDAtYK6glAuLu3J6Kpd10/j2z/RuVqQKd
bHwPedE60H/6pkzsFslPSf5QV/lwptHN/VwFYzU46gHIQJx7eX/7IeBnRK+xmXToLIR4EIXaphTf
O89wqiqAbLHjqTisJN2sPNSjoMur3NN+xPNO4ybEocXmj1g5NEHuCHSXfEPXaAsmv7v+QlAioy8X
ohTidG2cHZq6pMQ+CUbDhRL2MRACSBtX/un2nF9f6/ABBacvuPoBDZ4rVOZSUvNuwGVggFqag+kj
6k88hxQt3rarRMeLC4zK4lSjQTcknYVMaPjPdSjQYKNxxYylHV6EPgC1up4zLmcsQj+3IjyI8SYU
eibIvamTTV6MaJmKba5TpurPPkSXb8/AwuWLrjPFAC0SmkEBY72cZTWpApWGHq5DwNy0g4fEmgTl
C16vbLc1O7NnRSNXfCxFBFBCo97zMNuiTXCv4ukWrfRtrBmaPSjCKgD9bAVDQ29rBqvTTRCYa1ib
Rd88m7VZOBhKeVoYHHctaePfehAD4wN9ltsrs3ihny2NNkvvqXiygCQfIxk90wPKTt348JuXLxpZ
fnMcqHPb3gJNAzaDjiYE/IGQcI4f0mgkJtKQem7MhCcRwMfgubcmcMYzKNBrZNnohoAh7I7u3RZE
NbetL+1EMNZNXU0q2FF+wFVnuz1Re3XC6Xku1QKWIfZD16iSvYkcWOV2pU1sKRw7tzU7adE/Lwlt
miEc6zZU/VWmj6W2YmJpr0/8dxTxHvAEc+B8yL3EQyXEcyFZT0EFHEms6Q+espOU/+Lsu3Yj2YEl
v4hAefNapp3U3fIa6YU448qyLMt+/Q1qd+92U4UunAPMAIMRoCy6ZDIzMuJgra2c2G2yp0SzCiyh
8gKxbmk3WnWBZqi5BayMKfcITnx0rgQkJn8sJMIbR7vXhl/NsPIiWjEqU8RySHpX1lTRUzcVQC0j
LereNQpefmDH5nOODmgbGHMtXgs6F+1C+BD5YdCZox/o2mFRHIkyaxoKAJFx4BUOuDdPPlWD9mCu
vS8XN8qFLemS7IyiYqmCiY2Kv1X24hi/a/JfAk7Ud/93PJIDZrSNiJFiPKYFWO9B2zchtJfG6TPN
jiCfLCNzxeMv5A3w7LuwKLliXeegBdVg0aLjuedHA9gWxYlQTTlG5VOFnDIodi31fhzYptHi3e2D
vpBIFubBAAYecAE3kXZryaxqnhjMO6hEeaoVTuxnpf6jR49u9ayynct1T9G9PDtkkx4U/+HGv7D+
5XQv/Mw8CxRIxSnQSKpXA2RkjvbOHgIGDWBr5c5buiXAto8/IKtAnCVt1bQxikyN8OxDaQsKBvH2
9kwungT0wKODEBLzwCxdn4QJjsDsTLixBNGcb/M2GBPT9suebvs+HH/w0ofM04rRhcQPlk/8arR4
YErkgKEdatepmIrdk3C/BJco8FFkN85BDtEoo/7BnU0V+0n0maCzbJOWfl2/d+qqZOji3F58hrSJ
FdSYM2vAZ2SdDg0nr7Oe5yqMwmljbscATHcU2BNQ/dWYFbKyh5acu43ONiQrDEdEctcT3zpJNJYJ
nPuU7nj2AW0rYIy9Km+8VvVLc42pY/HEfKkQ2SIWRs7v2l4a22CXV7DQgG74o8Vee2Nfu75BLb8s
7jlPfAUsvY2ShRVqMQqINbv/cJ2JJncN7ZcgXZahzUU1pQqZ4ezRNOmr6cattmhNoXWgafdOtXKz
LHndS2NSnOxofTeYqjA2v4oOruYImbD/4gQvjWjXc+rk8xQxAteOcIM2TZBpn7kOMm71PaHMV4do
x9Bg7HXDvKmKoBjztXMkFk2+tLF5MJ8KZFnAvXn9AbTT2zxmNj2lyF3mhg8AToAeCKCWkHBjd7zf
dPlPpzoWCWSMko1N3v6997iwL9/f4BJFp2RuUYhhhnmLx+aYP9X+pGwqs39W8PhPVnsxls4s4A04
OsBqAbMtLeykpCnpNRfnZrC2LDuZ2q+5eW/onVLmW2oMcF12ALk9lf+sozQENefRclcz18KKPPGI
cRE6gJoCGQDpwtW4witwXhO4TXSCTM9xt3dqkI6BdDDioJYce88GX0Ctp6eyVJ9vz/pCb4aoCYAQ
B2KLIPqxpDtBc4a6hU8np/ReqC2OG3BpI92CBYAexinbOvskJCzUhk3h17u1d8vSm8JBqIEENtoR
8O6VliDuhrbJNIOIbW/lWRAnG2Y89WF2dtFAF1LtYWW8C/k0GAS5LLoBXQjvSb5ypDbLs1wjp9ZW
fF6TEBCXboIifes5dGtXfxV38PXV07WwyFdmpVegylSjwuqRU5k/j+qD1oHU2HaAjPTAcrEBjSXi
1jZo4jXm+OUJBnAN+GEVPCRyMluNk1ifqw53Phh11cRDnxSbQ+4APe7xu84A6+oai5/YsNKGhoQQ
RFcATxLSI5IrS3DURqeByYmAuxzaWDF0PSLzDuwT+9uruXDxOYjZQIYAMnkLbO3XPouX3WClBJdu
Xzp7B1kKJ7ljzNk5VuKr+rsNJtHbBhePi6DGATcJGgZ0uepZpWNbT4YGN01QBkFhCfRzaFAarX3i
MLSRPUJv3YdYQ6iW4MGzQeEMXJuBDA6i6iDVfhTRsxa96msRwFIMDRJPQagLZLsgkLueiTgyE00v
UnLqcyhVkdAs8Pc+1eG48OZTC6+dum3UbjU2hHW5BgcRh0Ze8Uvr0jqYahR1bReTk01n5rUt4EXm
yaq8ujdBlLYGxVxcdTBIGKiXAK0uV/mTvNEgHFPBGqRA4xTbmnW7SU8QZqBDIa+gi6Su5uEX7gq0
sIE4AJUFkTCTnl4F70iH9STAe0BBT9O6oDi7fFPSc0ErD20SoLJF3iwGg2p5p9Xngt2V48oVuThw
S5BjWmgAgaLV9SLr2ZB3JCnIabS2Ts03dp0ENkrGOM2N/htiXSu7fSHwAREHZC1BxQmRHkMKCVoL
/N8jMj7QbraUwK1QwEmIWgS9Xa4RqCz6KRWTC7FynGOkma7HxkeFRlnUwhZyFT728o7EyrjvAb8K
nLw8Ri569rO8NA9DGU9+rFprF/Hi7KLWgacLCrgokF1/AZnifOpihZwodq6bI2sQo2R114ExJuUf
cf6+4kqWbiJYU6E0hO5WlD2v7c3uMI2UYTVbdkfTLGj/GpZvcvMMxQfbzDw8v5W1auPSQb20Ka1o
BvqoTldhkzWeNVdeFXbo5ch/Uv/24JbmElLRgsAaBWNDHtvQ9D0npktOjUU/irrcVDkoM0F9lH+i
ecPg0UrJdskeiuGovOPtictOenqWmap1LMPadbaf8mRLzu1W7TRfqV9Gtrs9tiVPcGlL2idZkii0
FPtkGGcv6YC4X3OnSxfopQXpnNcFtwteTeT0FnMttPw2ISEBWPT2OMRay04bYAncFkhwIlMnnTir
sbjKXIReVm0dR2cXjS8O3Vc1+OfVGhdIGD/eNrg4LKDQBP87CmxfUMuLVIdplGkrQAunYoYkFXF9
TiEEoytbZU3+Z8lxoaCO1gukOXQooF0frbpTK61gCPIq822w7gv7R7zWCbl4417akI5SnWM3Nkjc
nij4q2nYvs3Ozs58TGHh2UGi/3H/OGsluZVx2dI2Hx2e07mHTVf7m3d/Hfdc9R+3F2nREV+MS3aD
lk6QSLGwvXX4ICW/U0GArJ8UukO+uPkTvc/NGrPq0oFCyyyAw8CToadUCsndeuBJ5yjR2c4HJZh1
c/LmolhjxFiqKyP+BabdRMIAWrHSDc4SqkVNVQGcE9Re7KPCCHoyO6zCj9cKPJfKbs3i0n6/NCh+
frHf65ZWVNUBaakLF/zMYe/+7BsV7O7uysFaHBr4XoALRtYdmCBpBp0q5o6TWCjVul2Qocsqmf+p
D+h6KAaA6KtD1hxjdzPjkplUZODpvZV+sPlpZecsXS6XXyGdOrOM3ZnENiBY7E8HmoYD/9G4r3h+
APM+eqBDV6AbEozlaUx8qt3jS0h3P2driNelaRckiFD5sTQAFKWDmSvgFR+0kZ7AIuRVGWCg6bGe
Xa/P+IoHXUqEIQn1v6bka8eKZoflzgyIC/RFHVCRAZdwKKx0hzbW8+D2SEc9ZQWYxB31aBpPTbeC
sVk6ORCIEFw/QrdJfsy2adWaRYH3T6scJxKDSmLFGywsKQ6mQJkJjBku2Ost3Ft2aTtzEZ1bF3Rj
SQSHgDsv+4xrPOna1SBwYelcPOPQ7AoOeAT2krm8Utuo0/P4zP4aBzRbn0GScWBhdhyf0ExBnyMQ
1qboDN7c3rliR1zdhJA4FTobAA4poMqSKwDRlKd63dvxGXTwox4I1IHRQg/EM5P7yt7Uw0q0smLv
ywVfOoZpLgZewp6aFJCy/Iy13CPT2W3foIAYNMWhSR9uj/DbOgoRVyT3MD7XBFxdOpqdyqNyoEZ0
7ts8rAtj1wzbPHusXeOVkuC2rW+LKGwBNwRUlGADk7uTWF39X1tAYQEqs61BO8Ztsl3FjKwZkhy6
M7IuSjMnOnf0oR508FxCqZhpXr1GSLBoCM8tbEiBQ5aJox1kqBq8GKLz2OtBih4hx3hIZ3dfaj9v
T913hyLmDkfAwP0EmT9THPiLnZGnCqh3hzg+g6CpGSA7mU4BkhyBwcrDqCd3eQ5sG7gI0MqDPaKU
n6tjXdqbl18gTapgASi7MYvPwF+MNNuT/tBaEAM0WJC10B7MWaBGf24Pe2l+heqkiicmqhdy4cjW
qzbXXRafFTwuwSphDCCPovvV2uayHRvk+gDs4SyIn1/Mbt+i6docq/hs5Dsl+iOIV0BeEf9r6l8s
Ip7n/2tG8mJpjVZZi8NMH01hlUBNLwMzWtb6bQ0elrXN+T1gE+YE3BhQBaSy5fNW1dCExisM5vjk
q/BhH2kyeDQ+RU4fmq8T+ZGl6soZ/w6TE0ahooe3A56w3xCkxTTVPJ/gqcEWtiW74TG9j/dxe9K3
1lppTfgm2Ts7loMUvRAGQYb8etXqivdjrA4x2IbRpHIf4SAcafJKtG28thFd8eb5ZkvsDXCcCEiu
tHQRMZ1+4n18vvvxaXtteD6r3tn1fm825/0GvV/nzdl7Cp8gweA9PaXB5s8LiA59hJPBy5/w4eXz
4fT+B5SE3j0YdQ4n/+MUPsz+KQ5//318c/ePd5O/s73OO4D/9mP3/PgbLPOP/vOjHx5WFmjJ4Ys8
yv8biOTw8xKNf7YYSHQyHrjX7AxvXkuYiIm/NVnClVwcp0yfE70vR9iIUsQ+Vmch0IvWgoKvIOq7
GVzNiNsBEJdbeEGRaDUZ6EjPqpl6VvlPbyRenAF9N/2COvRsJL7Gxm1fhcjL1cOOz40PBlFfyV4a
66mAAM9ASjSE6QEwX9vbjks4w1ufJm1NtMAAb0UaOK4DpJP+WYFiLM4vuDvxXDbgGeV0n0XGPEnV
OT5nIOzLcnT3r0TsSwbQtgpRWRHg4ca+XsBuyIx+KF2crNyEa6/hquKpqYPbk7TgdYXkJyIBiO4g
RpUerVaZAd5OHQR1T96D6WsrQfjS/rj6/XI+hibI53Hx+9F1OscMNP9qaPMzCgaevftT2S+OGljJ
G2E5qL690QiqycuqvaL+jfMcUcN/gIqiYnY5ZO16YnvembUzYWL7nhlnpzLVvU6HlW7zJcePGgQq
ERgfOAJcyUrcF32CIheu6ixG8xAoAncQj031RwhkZx5eXWvd9N8hymJcFxallNFg63auUlicfwGO
7L04wcvP80PmZ37r/yDogcUzz+OH9/uPcPTD345/8P7Z6ePKqfveeyl9hnTsQGTCs1in8VnP7hUH
WhVowZyRyBT1pjq3gA0/GlMa5Hbn2Z1zp+rxdoSUhXpHnN9cLX1z+llpH3H0Moxo1Nz2adCZoOqK
Ex9eAh5oJfheuMCuZk06Zikbhj6yCDZoDe5BJUgBJezA1uHm72Veo4e8DG+fuAXnf2VQinMyFrUK
MzA/KPE9xC4NWuXOpXFAypUtuBAswhD0yFFxAjOGzGqnD62WxF0GqTjlo+4BySwCXQWfXBswHVJo
5oc5/7g9tK96peRyRcSBzhw8edH6JHkTw2qKtCnz5Kw3P1QHnl3l0MOOta1GQBRO3T3oyUKXjHsr
eTUI8Tv+MGsABg1r3EwLzhNtXioavURRCMCj6zPeJo3SlhHGPtpqDBrJCZSRrPrXDC9iq19YkfYO
L5Sp4JC2Ovfpp7FNzW0Xv/EiBGX27XldWklQScAa+lhAWyPFC0mHNwnvpvTMZ3R5ncroQPsCxJn9
z4LFnot+Ux/vnts2l87FpU0pfqAWTQgjsOkifkTTa2iEUXcsY9OHKMO/NwWELXrzIAiIVmhxYi5C
FaueErwQy/Sscr8XmuMhkJq18UD5kaymhRbdpKkhjwEWLVRlLWlgfd+rICrgsMaUkEDCsU9FbXB4
IdWWRuox6aG9CiVd65HEmxoYiwadUW7yMqaY8mE41f2fgei/2E/jvm39ZvwHCr918t6h0Dgi+Enb
fWztbPDe8H2qfabGGv3Okv8ASBDzhagbTwfJfyTW3M0krdNzMvMtCmEAslnsnqngqlyr4C+dIlDq
qNhy6KMH8uh6YShPspy4eXrWkt9IMKdrafqlfW2hZAuE4FeaTPr9bZ1MppthKVwEpqSf9+l8rPN7
aA95wCQOHBIU/F9rT+IUIZ2EZnvUpxHwSPdyardg94K807mw0DKk916aHpAYXTk9izN3YUW6iw28
iFATGjBzVup6jDu/kalfE/tbnL4LI5KTw6QVlup26Vkp/47saLqBWrwpzi62Ms8pP9K17uulWBHU
x19wDsD+v95nF+dUHfQJ4RymTo2COLvPldSzDTAfFWuctEtb/NKQNDA+mi2EJmFIs58Vsw1VG/f/
ObHbTWEEt33PoimUoRA3iRSqjFVEl/CYkLnFaeJNoPVPbodCL/Hd5i0lf26bWnqWgw8M4D1daIoj
/X19nBSQ+EGxE28lLTIf2FTsnEbxhBYQzaYwo3OgmyA29h3ymiRrOO6FtYNtG280xASCIvTatpEb
Q0402O71p6raFRAagEtfUwhfmM0rK5JvsqKRuMjkx+fOUUuvAvLUSu91CFaPs/WUGfuVCRUfLYUb
ILIBqh+1bDSnySJlk5YYOTLryblLNeWOZnkdKLkNkvuq6MJIyfPQHIZ5O6o1yHQrm97ZbZIeY8um
G7RWFShzluXbNODlye0uWdlZC6cTIklI/sNHi/eV5Ggg76ZShMIIv9xo24LoAmn139xg3sjQCq7T
QG35J+TU/7k9KUtz8kXVhMtbwMjlJSDQMzdGXKbDWL1kGXsuQAin62tR7NL7BkTognFOQLt0OU1u
am3EUzvLzyDnmbag1q+9bk6hORqdCEAEGo8Q8JUeVI86RJ7VmvLtwjAhe4gz9H+otuRbsNc1ndWs
z88NuO6z0bc+ZghW357K71VkS2gr/n8j0v2UzbZNuNvl52Hy6gk07wbxwDlae+k/ZQDusE0c3ra4
cH5gEB226LUEPaOcTUmVIqEU/TDnpnGyEJtFObaO6gIyV8Q/bLWtHyKDrXGLykaRngT6UFBtA3yC
y1FyS7GlUJaA9uI8aD1wvFs7OpkAodWWvU31lazJtxy6MIb2FRA2oZleQEuv/ZBOYmvmOoxFykfV
gftaJZ5WQdEe7DbO2bWDXv3oIFDFFI/aqp9ZK0U5ed8I+yaUPyyQAhkakjfX9keLumPR0Pys09xD
NnsETCQz/4sRwb6CZQSZvAzeYCh+uBkQ4+fGbD3LfB8b7pFVwdXFoVxYkW7JaIachZIl7DyhfjNg
/krB3QHi7tt78tujTkwZ/gJ6Lh4fWD5pyoyhTQeu5ucsUzetA7HBuHhFg5NBd+rBVreKWexV5mwM
wqEU0oLxDlLUa0dRfo58fQRYD4ErFAyiMhpcVRvSdw6mFAhGJ+A0AMuWz32g3z1yeP79+y87D0B2
3B760skQSgoITwXlhFxBRlk1Yk6OzVLy+AlMc0h0Yn/SjZqHpbKG+Fk8GkI9B+9mJO9xnV3Ps51p
saI3YogzlDqqoEd4haSfKJLnSEq02bhP3NGr8SaZIbFQxX8ZeI7/w4g1PJsFcwmgWtI3QIyF1g00
cc4K7hDfGXCtRgiPwslG7zGtWurl5Zjsbhv91iWExYWaBh5+yOqjs1gukoAJYqaDA6sm2FgI/Szn
nTaWH7nmuwO4PcD6PwRg9NTdn4rJAm/iUM1AiVs3VzIm39ZblNEBfhKSkA7eWOLnFwGu0pU0j4FV
fXR0ooQKVXwLiqH+PM0RElQmiDBL1m5vD16c0ssYBmTOCMmAXsVtjVTNV5/thU1ixmTMdDd5LPkU
B22sqcDVa/PKxfJ9cwkz4N7DfamD9kOG8RiNIOQyYAbELXz4w6va1yd1U/BkY1WgKRjea34XJz3Y
MU9JfeI5X/GJ3zLBXwO9+ALZ8wLRZg7cSR6tHEw1eUCmuz67N43qA9Wwrlc9lBfzkUFv6NeIpgb0
9R66CmRnlse1I6E7tNfoa98knmFXk/+VdsBNi/jMBjpb2u7VDIJ51mHBB6aW+6RMh22Wq+pBp2jQ
rqNG9+a0VQFqVTl4vU3rmFUlD3ibaBsFyqgPRuyIXl3Oh8PM1dlzM5r7pIIopoLLO6gYf4tN4yfp
oA5fu0kaxjGSYbc3kBzZC4IafD/qi3AapiavLMRg63yycn7sVNqFhaFYQY8baJuOKWQjoCG7v23v
22n9MghAGNwwWpGwb65PiTnHMSG85scY5auCPTn8SUN01DdPfTN6dv/ZDOqeFMOWvrf7Ib7rzJ9w
X3Nsr1xMX3mhy9UTHwIeEJBxqKilwXdcf0jk9oUzlC0/QtpjH6kHPrxD9gfK33XsR1ESGjUo/eid
20Obm0BfpX+I4pA+5N3PyOw3VXQsDGtXNh/oPYzxHxH6ePr2PL1ZRN0Oa4Sf3xrmv74W2p/4GLxU
wCV0/bVjgpwdz0d+RErnMJae2xmgTra9KYfIIn+Jsg7aun8sNJ0gPXzQizlsuRlAe4NZ+6E6sEaQ
rJ/i1vQLsMqa7rM5jYLTdAX+8vXilWcVvQpfAC0E9rIGjtI0HIyveXfMbVbNXjOY1WOhClFebY47
YKgiJTGCvLFy1+siO77TpjyhXj1C1F1JUOl20DIL2kKj0ZKXugKM2rM6wzmkNR2LsGONekqzDj2e
NU0LoKKIw37NaQT4ehV16a+6NocIPNlNdRzxoPiMs0ZB8lZr0jEwCu7Mm0LPdCAEZrZGxibHGGKF
DOS7cNujJwc9lNcrZBgJaKdMZB1bsJdWNAnM/m+hfvJ4ApnIvbPWKSHfNl/mwKVioEcTfblfLvvC
86vz1FmRDXOAa9EaOzXYeFjr26f125jAcY6LEO15QPXCUUhBoqWOoKKOS3KMEnpkOcXuaw62Od9l
5GhkHG8nqr7fNvnNIcEkKooqok/QQkAo63oa4znSG1R0ydFKD6j17gd+HPFETIzX23bkmxN3tY4F
ESOzgXSQxfTULur7DDvnlPmes+Jbvo8B+SD0hCEeg1PFC/56DN3o1rY14SVE5sbLnWbX1AfoQoV9
Na0EP3IUL67lS0tSgZRVQ9G0uRWdZmf2NTIrHhn4b8KdlTrXt90m2ZHcT97WfYRKEewY3T0CzaAq
ojszYmgFTn/lzVr5QNycV14EDg5BpCD7Q3QHtqrrCZwqI7OjChNY3SOYOY40ALeK+Yq3Qa9ubu+D
71v82pT4+cU56vVS7+IOpuKcHoYnvQ5pd8zYJyI8RA8rm3vNmBQxELW0DZQtMY1FcnAgNgIufK9i
JpqqgQVrZw8kpreHt7BwlzMpZyitqJtBxgaLBntOMlRIHBrMoD9A820c/b1ta2HbX9mSNmNvdcTI
Kjc6KQBmJINv9PcFXhqTtfKwWtj0V3akzTgmrd0bOezM5QfQAWC+1jZqtbIvvqVvcLSurEiOCLH0
CE4FWBnIe2I57z1lbwXV7rSX/LE2AhIlT1qBHjhz7qCAuNKX/t07XRuXHO9cVq7eqBS70n51hz8T
+5dvla/BCeAvWvsQuX5RNl7sequkdGAziU65C+qGUTWT587SBj9Sm2rT11V5qrtxLYu8tG4gFQCq
AXBL8JZKbrFnZJ6GhMenIVcGLwWy/cDsqcCVrKyZWnIgSJ+I4A4ZFFS7rk+1ZTUJHgVtfOJGnZIQ
3BSIZsuWAfeLx9RD3rKoAb9kXY7beq67kCpRv8YhuHAcxGsJAs5ofDPQen/9DSyHa4mmJDtFw5D8
0BMXeP2ODqE6cuJPVdOuFEK/JVWxqJDndQHfQ9cPag/SoEs7d+fR5dlp7CG7p1FwPyK1CX3EqBnC
bM62KaV+ZyUnDaRrt4/+sm2A6tDlgUgBqKPrwdbtZJizqWYn8Bvnb6lbKttJr6H+5uqZPwL9Da4I
lYS1S35wdRiCui6jlbtwwbkijEc2EllzKJnItTluV6lGRj07lW5fs804z+Zz2zfAATluXNab2DKU
3NeLukgCmmTxWgfPkn1ck9AQwWegs1Jab27TgljFnJ6USYdmW1rnW7Nr+1dFi9CEgvf5nRITvrUt
pq212SxsNTS/oKYrIm4Qakknq56VSc26joEjXo3OJRjcti5vaFCUzqZvamN7e7WXzOHVi8MFbgMQ
kEsbbUo7rbWbujhFcwE2MjxnS9b5NVwx+ovW9Fm/ZRCxrdFDCS1SrI9opxTzfuGril5xmiGey5PG
ncCOOm/IrT1Nkl2mHVk0+6AVGojjdarlM5WcDdSaW6bfdfbalbCwwJDOQHeRkDjBG0ma5ayNeWxY
dXWqkWGqbJAKxOXWzZxD1Yydn6bdk0aS8PZUfyv7YfRfLBZgfxEU73IWMRWZgVbr6lNTOrs++ofU
jzV7t+nZhawvEANmynfJ9Bxpayz8C94aeHgb+W4NKw0W1Otpd6YSbedqUZ9Uo/jL7ShMzQGdpWm+
ctEu2QGSQlQswNQEwM21nSGjWU8dtzplGTykkTPLs95oblordsTvkWJKZBsEJwiOiI7W3Gs7KQrO
0Jot69PUJiFr0EmOvJw5JBsjf9HNlXh54f52kOFArzM0hQEYECfoYs9GSUcJ+qmRCotY+aiSothG
YMBcCYSWhoT0nytOPjoi5TdMCZQ7td2kOVW6DwbmnTOp2zqNjn37OihrCMGFc4gdKGS2cZ2Ka1wa
EzYqcQcXsnnQYe9aj6At/jB1eAPys7lloVV90vm+gPQrsz9Td207fh8rXoMgQUCJSRwFuX1CUYZy
svS0OuU9eqijT0WPkIPc4zII3ET3bp+678t3bUy6zbqsJFNWZdWp4FB+aQDxXyMe+tbXh4YkwYWK
GxMkvFhByQRpEs7s3slOkIfblAf1DjxLf8xd65eAXAJ53ntQ3q7XqnVija4PgbCKeoSBDjq8fSXP
nTnWAEELWFWVPBxBIZWh6Stt6T2zq8fbc/j9XF+bkuLnDqKWQokwA3lemyaBYz9l+Rqaac2GFCaT
JiUNKEVzNEMW6KnvqyQHpz9zAqvk/O32eBY24NXUSQuGUs7AKsXNTiyqvbnc1zk2oHOn6KU/Oysc
WGu2pKOGdLtZJDaWSXksrY05vvGfENv1c7bWULnwyrleJfElF47KBLSiShksobOxnP0RfC5ujvzi
pMfPcdwEFXlm6f2AInYEiNqgrgVNiyPFrQqIKcCWui6toMtpF6P4gA05FH4RNe9pO2yUKfbyCI/+
8vX2Gn5/FiCdhdsM+w7pBTSJXo+W29NsjUqWn/Ia+p/HrtoaWcDNHcmOtH00lN+3zS3O7qU96b1v
51o5MRP2QHPqKWERnJ9+Vd4cMjAurZgSj2v5ZF+YMqTgRJvb3G0yNJHxKFTKOxb/HTnkXCcfJNfo
jUZLJ/dcpIersV8xvbSESBICFycWEN1t15OaNZOjzzoQ+M1IgsSLjJPjIOdZ/MrWev8XnealKelc
xFltG00JU+P8PqMjQIUar9ZvaAlt+F2ZTVvdDqJ5AKNxBWae2k/oxmpHr4Va8+3p/qZiKNz35ZdI
5yamxtyZVgnPs69PQ9gHoHjkwRB2T8UZEK2P6Dg88BC84pDzyyrPL0YfKP7bH7G4my8mXtrNkPep
Iyj45icj+oH7Y/4BhjfQTXUv7JdSrCQk1mxJO5nmiM4Gp8pPdrQt4grNJICzbOraY7/BMWv2a2wm
3+tEYoJFWxCQHugNk9nDBLUKVe0uP81kM29a9B+QnwxYQTbv1PmJdL/1Qz8fEws6vyyYm3DqNtZa
GnLhVQuPhLckwFCmSEpLGa0WQvJTamGGWQ3emu14x36gCZWhXvF7Hr1oLae/bA/uCcpT8FI4TddH
qSEkYzbPGeQpGl318NgfI69IISPhR2mvikSTXXNUybryL0PVAwpcigIUb93Y9X+47tB5grBRPKm/
NVS26ThypcYGN412o7CdhjM95XesPI/5uLKRl67xS1vSYaqVFKUMeLsTikVR+5qTB+KuFKbEWZDd
I3INQAeIqANLej2zmW5VXdfCE7vZEEB7HOmHIHZAlQZmtvHDSdcSUEv2QJaK+QMFH2gspUDL4oox
F32dn+h8jITs5h/L2kf93WR9Du7uth9YvGYg92GDWl0HNF1+mCZx4pSTQmCsfZtSj0HLG/RlaT+C
1lr1FMDOIssntRlq869pLVW5NFKQLOqo+YHPG2nx65kt9aZI4j5jJ6KA/JzFRxJtmA05yS7ziRNC
Sfv2aJfsicciIA8IG0wZy9NEup6M6ogm6kQ5mOQO2B6f0qfICOwCvDMdWHtuG1xyfWAfEucAUwv9
kesBGnmv1B0zGC7xyko9Th//TDH+/Ra1L5G+hqFZGp4jhDmwd/B+lFtiR7ubwZfiMvg96kUg7LEi
0HwUvpkg01E8lzFdeap+g1Zg7ZD/hPY8OCrRiik38dl5BHxUS4rTPANegQRlV+qnqX7Vuzuuv/Tu
8Jg79DjoXmXqIXpWfO0+QjEc6MJq7tH4bAZz8oskh+799rx/QZakM4t+DvQfAQErOBykM+tG1Uwj
mpcnp0j3SW/eNbz+qbvVbxPgZ5BKDthwJnrZjVbZ1kTzGzxEYy+KEb6qRrmhjeUrzfxA0i1y3Cvf
thD0GDawVkgEgQMLB/16U+hWM+jWSMqTbf0Z6XSetdRzoE9RzkFEngrQsTSP1pwFXR97I90ZTucT
ZJ9Jv58pBD+Q/779QcKePFdQVkLV1AQSE/N1/T0pawxKhoidqEN900BrrGEXx2RItaCKnm/bWhz7
hS3JXTd9oVh0NkQsEJBui0KoX2Pi2zxg9hqv9dq4pMPHoiR3kM7E1aDHoY5GYO2ZKHxTDCuv1aWr
F9sfDW+AByKJKjf2pMgZOaULN9YMkN/JjApAihJ6l+DVyRS/y5QgzvXNjFY7m631+S/cf7ANBVAA
JFEukCsFYE+YUtYn7BR1jV8m9j6bmld3lRXsG4xLnHRHQVUa+RsXHFqSq1azntgtbdlJB5C9acdQ
SYb7Lnru7J955Abc8mbLCAaa7KJ2+McwXvNVaUFxZuV9CuY4RWC/0ZZsS4+Fumv0eaYFOxWKmvjd
GHN/4tl/cNkoHAsGaWB7LMBRrk9Dn7RAWHIMNJ6t34paP7cThw7mywQl3mRSjmakfeiFubl9Lpb2
Km5B3ITAABrf+Ge1qjeNOq8ZWuwK3+YA6EBVKUKjUBtNK057acdgo4KjQXQIo750PUCt0LFCAxeI
HkX1nM4lIFZ2tVCl01r+fdHU19UA0WjkjOQYGC0pFjpBhakiHCNIzk5te58gU7DiU5cNiWWDjjCo
ZaUx4fla88Qe2CnRDdAjvyYDAMnZSpFsyQg6dYDSRNc9+C+lZ7KOlj1WuogeCIhGw97Wfg9NqXgW
t9YgW0s7HSVkDbltAJ8BWb9eIsrKSqkowoaGDMgQPZbJuDJhC4GJKY4yuu8VCKDJ+sVm3zvuWJfF
qZn7kh7YyFF8oajYbCsycbqPiY4HMqGTmwYEZcMtbieFhbc3/cKEIv2MGgXUrUTlTzpqoK6empj3
BWBZT4aDVGbnudAnvm1kKRQA+yNq1SoAey7yRdeTyco8dizUDE8JC97dsPf+gDnbfzi9vodo+Pfe
Og/8EStX6lLC+9KonFJxK4cZKYPRrG0CkOBDeGSEKNJUtmGT7rnrjz0IyEJq7KrsrUkOBCzFt8e9
EAyCh0XD0xOYYk2RJ7cvc7Qv6VnxP5ydV4/cyJKFfxEBevNKskx3i9UyLWmkF0Ju6L3nr9+PvcBu
F4soQgMMZu6FAGVlMjIyzIlzLsDY9KMRhf6hZj4HpmfGr0ylPNY6em2zUu5V27eeClBRTG4uU0Bg
q1eXMYvGQg7514XnqvxRie3woBej6iCGMDxErblYlBSfyikamY2udGewgA9EUpx9YKxQcFIlb3bc
69Zh0Fw1sDI8Hz/s2gZGpBrTEjmRSyUk5lNdWNKhIRh6lMtKfAwqKzjUQzm5mhqKH+9/hi0bZ1JI
WeSKaC7Ly5+/KZKK4dRDPZ2XF0Gbj37Zn/PYmSrxdH+VjbCKVtECtOLASRlXrkm0wnls56K4dP6h
qn7I/fnroP27WwPdWobxAKCDOFoqK6svS6t25HWsOcYy4SumMfHiKD4Ms/Jc9LPmUnnYm3TfcFQ0
jghtlpwGV7G6vXMWjlmeFCUiSMqjlDM7DZtXaniFIrlaeu5PIkI+9w9z6/K+XXMNx8xLpYVdiGZt
O3wyAy8Sv/fmxy4VHzJKcanyrKIc3cjvZ9CoWf5SB8Wp3Cuub7wAS79sGRaCNJ0n4NpsLMkXaoaF
S5Kp2RHG702xF7TK/A2raAplEFgE6EoTb6zfGBEcTZJXAx3p5CzFBxEofkmmeOj7L0P6RZo6O0hf
0uSwJwC6EemAFycWoFSF71+PTvaTPvq+QsrYpXJzyNT2h4I2ipMYkWhnpVm69z/mlv1AZbPMmVFe
Juq5PkhRSIoum6aCwKqbK1uPxNIOIOr9IPU0fXrroUp0xIz6uEIFWRB3Yq0Nv0OkSlwH+B168PXQ
WUE124gjgc6jBSK8CR3EkpL0WCvnQcgXV7wzV7BhNowvEwcxRoLI6BrMofhT0itlTfOx+yp1rR3v
yWltbIiSqrSM5jPRAfrr+jjjFARKD8TsEitqfQ4mWNULbZzeN0qaXKxCBiolyAE05IGx09facKRL
eQr1Q5P24w34f1DGoTHrubzAj0eRymrf9d10juf/0L/F1zB6CUgFoNl6qgEIfScNU0Kvfx6dMNDt
QDncN8mtmhvYCDCq9JGWlvTqNYJBIytkC1xGkAuPJk6mn1unMlzTr+2gLz6GRgNVj9G7Q2Xafpse
22xPnX7LUGRSOuS/JeBG62HdSVcDdLFBaPhJRO/spen+3N/k3gKrRL9vzJnBq7S6NPnTKH4dC3/P
Sy+mtnJgoLwXXA/nSJCzyki1UgiVzOdD5ekxR3X2AUYb1S2as3xkVkuqbHOvabLx/BmEUoRTVL2A
S61WzMMqi6MpqC7ZwlAdip4BRbt6KBTYa3cClq3jY1ZqmczCUMg6ru9ZNpeiWRZNdSmMWjoUzSw6
QRrtNGa29kNsIoEkUMnp10agi4lcNKVaXdSydrpZdkXUKfQmtmGl+gDZ407OseH5ydvBnKuyAcZt
DW2HuHI0p76oUX6m4xWMj0annhQ8tB3ubGzLV3B2JE5Lbfmm90IlWSSrSepLEpvVQbWq5yHpinMe
7Rj51gEuEmMLVGeZB1re2DfB3YwywNh0ak1wlx4HIbxI5YmBRXr75cdd9vINk0DqiBQGWBVoAml1
o/SyDpNYTxv08IovszU6eVztdDq2liDKAqcDkRIF8lWwlWTDNNAYBDDW9HCUGH586Lt0r7+xYQcm
YQ27oJpE5LFyf5aP/0sl0FRybT71RmwLM7xMeub20em+E9pYiWAViAwzdq8djuvvI9BkTRUG5y7w
oLhq9LstvohwEu4yiN6eGwC0Rf4DfBi1qTU+TBayMld7kM/6LJrPo2YO34OKmub93dyGMqxCTxMQ
DpU4/ML1bsRIjgcpIJTJw/6dOuQ5tCEISipBaz34MbQH42iWSAM3wsFsJ+twf/Xbs8TVEpOCSsZh
gMS+Xp1J8rLgxSwuzVCiG5PG2gfVN1LXL8bxEXXCcGe3G+jFxbdTUwXeQRlzHSiOMozooVqWF2UI
wADPQiu9a8TYtFNJMN6NTR4/zw2hgFlnYJP1xtf/0fsS3aacwbHj/c3fXnQ+Lh6fX4Qh8RmuNx/p
2RDqPllcJE1fIE18p4jfEGjqmsoxjD23vJFAsxr0RLAK07ogTL5erW2ScEDMZoE1ykXmNk1ZfcPD
aIOt9qn8YSwKCtpCXsG7kwuR+g/cVqr8bmBoOnSGpIbWUumFComw2Sh3Xt0tK1jGlMGy4sKpOV//
tMbqMyOqxPIC088UfGjjD3Xk1MNOrLd13CiegTUDlE02uzruuA60uM98Yr2m0c9TUPgnzY+kQ5rE
miv40SdoqOSdNTd3Rj2UKwze3lwnff0k5rEaE060dXgUBSFbJBIfjSounUpvfty3p9sweim+0qYn
/iJQV1ZfWMparchlFmuKyV6aIBasjOjDTn5id4l1oMy98/huOQ/CdShTyLxwvKsPVxA+EwPgdJvk
kyx+L6VDaDwqAbSMjfo71vd8/O0LzAbfLLf6gkPXWCJ0V+Bb4vY9+kjnUf8GlGhPx2zLUGCaWvhs
TUYl1rVsNQ7KysjJd/jj05AGx2acvLEnP5BTsPTxjvVvLsd7v/AbM9K4rql1oxB15YT1m4l0ikIA
5LPV/ZkV86c4/QohE7lvJZsukHQLLwCchVr5KuBcWAZrVZXKS/0uSf7tXPlYm27yq+mQsnKkz5/v
L7f1zejkLr0VOrmgqq/vdpJ0QtM3agnAk2nqBkg8bBrWtMfcu3XRYF2DR4tXjE+3sv0w8CvL6CZS
D+Qk80Ys3UkLvo2z+klQ9S/3t7QBBWKimCl15hqYpWGe53pPUmP4oZDILEYdFimsczgUx1F2mHaM
FGfWSPHKozx9MaxPYqKiT0bwNjyLhjdFx/s/Zct28CrMYS+qkjfF7rwdCyWtzOpSTQdZvzTRU1O/
GMFZE3cW2nw+3q60sppES/3CD42Kyq+tG053KOz0lxbZzDw/FFCAo5nZuPMeddpGF5SjhsOCWid5
GdIJ10cdtXNSEj5Ulxn5V4miLzSOD2k9PIi+ZqeWRAN0/ByX6ee53KtKbID7FsJxgsmla0f1Y+Vu
6gxCujSeq0sPqo/kgjGduvLa+ltmqHYRe6n0UZN/iEyVt/5TUsDsmgnvkfXayTs2vvEyokZ8RuGb
YGH1M+QoregRcfIZg4vSMXPkgZuquDuh0cZFxYkDH1hoBBfgxfVJI74xp6EvVJdONi4tKMFIfkKk
9eW+wS7f6zq/xsm9WWXlDqaimuWIWbdLnKaPuu5AE2pTezm0+Y7Bbm6HMgQHRh+bgOd6O0NQRJoW
VfXF7LuDaKawb8gPrTL+vr+fzWUMXdSZtYeYdZ12CF1Qjf7MflJBsZjPlUGwV2l7Cqkt7Djujcd2
yQP+b6nFTt7khYKIOC0csPUl7DGAxNPiwAlj4VPUwkxbWbGdVJAm+XtNve0d0p004H+iRrY6yKg3
/FrR4vpiEaSm5+iXv4ei3bQJQIZ0UGAABe1wvTHNLwi7q3BJeGObsYpDQfSrxtYhKXau0tZK9HER
iiODx2kue31zhF3VNNMU1/UlAE4RpbqrJI9MPh+r9s99s9jyWygVkF8wDYM2yTqktRr0t8dgqC9S
IXUfkmKqj1I5zT9zTW5PdVmgLCOpT31kzMdZlB/bqNiTTdhyGwtm8xXVACZoOYs3e40hVq0ZbKwv
sNq5eoa48vgSCMdIUI9V9x8u29u1VqapC5nfZW3PZTv1+h/z2eh/3j/PrQ9Hvwu9PbJUhgpXz7tQ
QHfoJ3N9yZPPQYq8y3cAmb70+f4qi/NZO6fXR4ZZTQLo9eRXkGrl0ChSfYGKtihPivLt/t+/EaAz
EAtMS4ZnBjrplSfXrUbQ24QgBd647Dlkn98yoXgUY/5fZUbmIW1T0UYy9e8H1GlR0h4BX8DwHHu7
toWgb4RRH5j+SrtDaX3Twg9ms9OU2PJOb5dYXa26T7s81ETig5SuRw6hlUg3Np8+qlZ7EMX3qXiQ
q9P989wy8aUURy5nUMRfF6+6hoo7f1ZduEG91ru9+r2y7LnvHLUOdngLNm805NsEsaQ7wEFW90ns
g0jqTb2+1KX8Q4hE6dgbZuDUqla5jDFJR0mBzqDIgtxtAlBuXTpYP/5+vwgdA+AgT6bxvPoJVtYH
sCBRGWybxzKy3pHAfAqi6CQF0nOr75Ttlg+2vgyMW1LvRBwI01lduZhmSd1HUYuib4oqlgaFVepL
O2/a1r1+u8jK9QdNDlpWDttLi+L6EJ9m670w2OX8H/w+avO0PukugVBZLSMwzhn6XUnAbo2iJ0uZ
k03GYxNbqhsWSuze/0xbm7KAy+qLMA/q9itv6Lc5ox5oN18wgwo+EsjqW6ke3FSrzr7etjvLbXwo
up5LX+4V77Ku6ouxQS879ZtL3bbYnm5WDq2gBNhcuCe3tZUF0KS3GHzGKJDbXmc+ip9YYd21FyMs
S6Yt/s1j0NxRoCruNM7WpWWc6WjOgnpOO1E5NnKWPw+hkR/DLDQBv5b9zpfd2DyNBlhtFtIcoNAr
t1NF5tQYY9zwygE7C0xb6TtXV3Yczdblp0HDyPdSWSETWRU6LHmsurAOu4t+sqpH3zxE1VNrNDTW
HoqiOMpGxM1/+GszYk2IqcnTybzWtJuNYcRMB6fdBbYxkx7zJS1+/L3pUFcUSWNRciTNWjmU3M9G
3EzTv4aUnfaxlBQ77kTn7zfydpXVfWjSoFLque4vw2yX05eudQvp/UCn/P4yG6agET8ueFKycr7S
9SMnj7Gftnk0XPTi9xA+hpKjtL/uL7Fxs185dOHbB7Fnrn0iBCiFSG9huGSzF0efS7DUfiIfLPiZ
7y/0epFW3pdyOOgbSvNLQraKuptJHOFcb4ZLF4O5n8LyXV19pTAOqaIyZIxEMmlDmVqxzkUmfawN
eC2+9YHTyagQ/Rz077P+XOSxXfFBa5U6xfs0f9b7z3qkO9EASqxNznpcfbj/q7eOB9gfbSSU/1DM
WP3oKIMGY/al4WJEsZtbLro0dqN9jvRox263F8JooWteKrmrQGqa0jLVjW64NGV2ggKnr5SPQVS8
n4I02VlqsZqbD0E6DNckFVzoua+tapzFcUwSZbhMpyB+GHTtRBU11ge73h3yvg0PEeLjHmpQktDQ
XIczUZ+OoxhDPKD34GR4L9qn2I3CX5X0byn8e/9TqTfbgjUCxYXlU9F5Xoe6CrLqM70f8nBttEd8
+LjHOHB7HRG/BV9lUtqkjLo2hnqu9KDJlmp0WssuRTR7UNEsldS/VbjE1hjLQ1MK+kbgFevnNm5m
neAvpj6S6q0thg3wY/MkRpAhJpkzp+JleO6TdCce3DhAqkLa0rRgIJC48Nou/NFIm3kiaZXUyoM+
8Ltk5TtOYKNSC5xj0URVllO8IXAZxcbUk4iQs4M7xk1nyXAKI3vW2zB1rQraWOTJajep6VTJodm4
45w5PjwZO1dga6uvgFpmX3gCrdW17sq0NAuRUgrS54dEyA+q//O+NS5/w/Ulo2/LIBxFcGwfFOD1
YdI48fuwocRVlqWdRUpGv6Kn0FX7XqlKrRuY6r++DKZTrHbeptvrTShPY2zZGMWNtbKO0GsadT6j
vkRBetYorOihFyzgtSR4p6if7m/z1m2BvYOoBaJR2p0UVK63KasgopmP7S8T4MaHUkH+QTbD2A3b
dnowlELc+XAbm+M4gTiCcSR00VbRGvoIhZT1BesV7RnM2NfSh+lHQE7IVqf+UU3U4/0N3nowNvhm
wZWl1MmUBaVc9ZfcMs4yg1ph5Rqgq2YsNPHlEyNkp/srro6Uxx4MHAktCTW8FTdZiqQGyjCaTeFV
sQT5qD7mD9qQmo4qxfNT2mp7DeuVV3tdj0owQzESzz/DHNefEG1IU/PFovQMxvpUmqcRBf7K+H5/
V2sw1+syUHYysLmUfMH6XS9jqI2Z0jhkmbjgCLk5j9DhQvEel6UzG4Pyq53S5GM/QEgpTZPx5Evq
6Mr5MDxOkZ/tpIIrO1p+DWAhUJUoDBH1rEvDVkm/MpLlxhPUqTlKc/Q5N+IXXYNxxQoy9UHw4fO6
fwIb58xzCyqAjhjnvK5Y5FkToPioNJ6CBTNxLITw4YYDYc4c7pjQGsv/uj1eQKrEqAbwjqwOWy0y
BWpmGXmmUEqMIyI+PtjbjqlVK4kEgvxIZyBIa+r6a1gkvXkQJBQ57EIRgl8+eqv/dE0vfEi6qTbt
rJtrGGLRsVagO0+L+lBD+MVodp6Loc1YcblTd1k3o15/PYJZyiIBy3t7E5MOvBtGZTZeLaXlYCdB
XJ0DY87cojCQIGz6QaA/EeTHptOLUyKM4g8gj61sh10lHIUqhu9OFLrHOEITWvXhqO5Lv975nOsE
6vVXLn2UhQqNis36eybJHE5hbjSeAZkHbBdx/aERAsBhYzo7gZlWR6HpUkfTQ4s2j46+H8qKOx/6
9da8eWb4EUuSTD3jdXSW1Or6VhWTD4UnxTBv9hN0GjPZ1wJXHudlKtg3RvKsImq+cL/97hgCNuyO
NdjQ1s6nMfg59L4CwGxoKyIzqa+ezWzSnFrT4keYWPKAfok5leSgI9y/Zhjq+c9oGvvWyWGhJ0/o
A+UF8lxCLVHx5/mQjp3fQBI2ii9/e3UkcEMQ7ylUMBd48vUu62ie9GSYWq+QpeKQ143ELDKpQ69Z
u2XuJdBenyjvCvExHpjux+pEu2pJUkWRtaAed/0glZExaGLk/yzfdIvA9z+PRgGEUginc610XAR5
/oYAc7xjYMtC6x+Ct4C1ZWENh3vqetNBUUeloGFfhTFa6OREL76eJud8iCj1xAjGxs3fPa6vxkRB
mgHXRQ8ZMeTrFY1G1epEnVtPn0vorw3CrnZWofKHBvmAnQ0noHDtw/1vuwqU/ndRcI4kBzr0D+s6
RNQHSH3GUushx1l/oG0YwWWUF65RddOBaLA5dVKonsJpCh1/1vP/sjzhNvd4GUpdIyNEeJOyruNz
6yXSy6qWDd9QWJDQyVB/J1mTPeiq0DhJX8sOtdk9tMm6IbvsnnYKsRov4oJGX6V9mki72/SF3tPF
JvqU6g06SKoISa056qcIGsWDMkbTYeyKzgmI3o9NWwkOYc5HBeCP01Zy5Rb5EHw1+navO7cKfV5/
G5k6KFQgezL12WtzELuR0SxpKL0goPJgtkxx9KrhkJ1IdkXh7oNJI+19mVrKTgR7+1LyRlIQZpaW
ubcbujp6SWVPa7D2ehT9RrsOGoY9LUHvxJOvcvF3TOA24GIeCDZJCmEUtfkU1/ucjS4cYuZIvAIA
xIdUZeZL1ZvJMbWS6Y6k1KKv901++QtXN5sxCzzjq6YGLKLXC0ZBHMZzZNWeIMfzUVgMj9r3Xrds
c1tL8YhaC3Xb9cQzTZsBGFrQeN3o65nTSr1SJw5lq1J4H/npTKQn+Mow72SRG8vSDIejfWGbgkJm
dZp6NIMBXDYnT98lDRga4O9MgLwnaHdSrA37JIzSFusEbnijjGyUklWTTTZehTJcm2qOobcHHeXa
DrxWaRSnJt+jANiIYglKqDDQhGFIjeLJ9acrhzpP+q7rPTyT9TXQ0q+jnhaHMs00N9RQibNGJXV6
wlY7QbzMoR5GYzRSNbQne3+Pb3HDkBBBYUiZVBp/vZ6eHOOi9Bu4pz3GedWP4RjMx7Rv9qrxGx6a
0iCEnMgkg5BcT3qXNBiqKJJ7L1Gz587yj4khupMAJdH8UNTwiBnKy6CGOxH6hh1RNWJSGYQnp712
zKM057kx1L1XB11vhwBypDb7LjbhuVLP9+/jRrjMaMRCVoYYFG/tmvgwK8jCG1/rPVFqo0+KL3T6
ORPi3nLi1o+f9bjLPya+WVp2qOCnXbFswI22dZX9VgI1OQ5iYdgJz9hzUEbje4rf36qkkc7EuM1D
nQjS+15Bl/X+r946IIQ5KamiyLOMJ1ybYgA+rBvLYPBapmIGzepBnfQ/lLEqnbJOT/cX27hrVDoX
UQxi8qWcd71YqQ9KVufLOzXWvTPVs2Gnafq7DeTvYd+6TQkoU2334r6tVeGFYhyVORKNjP961bjT
O6Mro8Grde1Tk72bq199ekp84pD2oKFkcX+TG4aOz1pKbq8Tf+uk0BziUhjbYvCaXj+PgQGf6Jcc
MtYyOVhKfsp/+8jM3V9y3X5aHlkaFa/vHU1Yyn7XWzQnJn4SMR08YzYhvMkm86FPdbROYMg9tarY
n2CgLc5BNCVuppn/EGe2B4lap51Z4UmbzL058A2zWh5B3Nzyzw16XkLwIoizZvDQe4qfIEVtTxOV
6ZOMY3gQ0nlvgmdrPVhcAXVw/3gTFxt4A+qYu1ESOp55T1JntwAlb3PzfgRK8Q+xaPv3dwZ0I9EM
JbkFeLYyqKy1Wh0NxNHrgvhbRQnHmv8ttelzoFc7MOlX9qnVI0/tDUwqTSgy/jXrYswjFItW1HmT
Lk8vkGh+7pr4m1j1pSvG8/wUyKnlhrVivDCnUjjp0NTPKHklB0OMIjSjIy3O7KnM/+idPlXMLFjl
p4aNHX0quHYY+7IdF8l4gjJFPg5UHXZu/Lpfg2XyxtGkWyYLyELW8UNTCIZZN8ngxaoRwzggdOkD
qYP5KQiUY9L38TnI2vpDGpnBOTRgZZZkUOeDnpPpRplxLENlhONSV9yWrsmprmLr2Flaey76fEI0
TWoRpNN9W0zNj2EWC25odeQ5TLI5GV7ITcr0Mep70Kd9u8eDsfF1EB6n12ISfYG3WGN4R+a5rDpr
B69KEHIDWBR9ivsmeInouR2Goa8zO2yUz4wWT047K8MxN6bxIE917PbdMB+6CXjo2PTtI7zZ/qOJ
g3JqGlwnSwv0Uz5pvp2LESp0SiUe4q5Qdwz59uXn9y9s3QvJBj5rCaHf3JpalJPO17TB8+fSZ3xV
KKFmQkf0vne6vZusQgDJo49bhPr+ehWTmXIxyfEFaiu0bp5I87tALoZjaoi9a4ydvLOrW39POR6A
y1IjJJxZzwdJeqM08xyOnp71spOYxvAO1qrZVkOlPxhJEbptaxZoG2h73ItbK0MxRRUFGDn4slVc
l/QQI/slXqgZS/8UycHneIandeg1aJ9FeXrXtsqpbMa9evbtk0PDRVkGhKndyAx8X5+wnnW6YA71
7PXtiQjMhRZo/KDpzaMknKbSafaoz5aiwbVXWtaDn+S1EKmZy5+/sRuDptKUx9HsDeVwkqPIViR0
+oIPlaQ6c75H77G5OzogaCcRovDKXa82dcuBa93swe7QubVVgeOwBIWbrlm2NBkXAQClO1VL1UnX
5x1r2rBeCukMIi3ZNWXE1V5HajOAETnbQT5O40Mcen393fxPi5BlMeoNq9QaxteWSlrkEzSZtdR+
b6TMjdLvg/4nRNLs/l3c+HLsxoJ3DFZ8cA2rQIHBNUMaxGb2GPcJ62cxvmjdZzGZHGjB7q+0keQs
OE82w+kv+Fz5+rOFoy/oYmpNXlCTuyjgjQ9R6MaJ01CEUJ32a9umdi0DjNTcnaWXe7ayz0XrG0g4
VrPMCV4v7ftF38rBPHt0WnuHMl07OLxB5hFr0Z6sMaxsQYsozmlh5k4GBElh1Uc7qce6S7k8ffAj
UQrTOQNi65XfS9WuHhuDX5HLrvLVf6Hy4eq27Jq2A0L5/pa3vuvbtVaRddB0oVmprNVFs6um9kxV
R3rU0tDhjdn5shtejjSZMhG1Te7DmtdxlkZ5HAtV9Ki7vKMBYA7EdRr/VWD6a/+Ry3onor6t5FBX
wbctEG+OdA2uovY+Fkk1SV6kpQ8CWcMLatORXebCHljz9hhZCV0ZlFmBa/Dprg1HL8OyaQZf8hr4
a+UPZvW71x/Flm7WFOyc4tamcNbUDInqaOWsIla5VmrDSiPZQ9ywfcprM0TxRlCOXdkK3+4bx+0z
j8TM/z6FtBluxJjbSqqNQJsUL+7z8kC3p3PG2dzb0K2jBGdGbZ2Ab7n066mQ0cjzTBxE2et69ZOM
4IZYW3aE0H2d7smaLJ/h+n6zFC6FOS2yLODA15+JzELXp8iQPVjU3iuiK4nvUFY5BpN4gmjhVFO1
Ydp9pyR1+8EWyCKpHUVFULXm6hmC92lIrLZX4K334TGlmSGgSdFDfrljGRvZHCstFLg8BITCa2hN
Xs9BGmdsr9RbydP69nvfMszX5Xp5zIrgvaQi5VoJkDf1BnJJiVTNNu4ntOe5eq6i9i8J0nBkNDGA
39DjJLKhEnh93JT6+kHxRcUrk9yusz+K/+W+gW4UsF/bJEsMzRHfaKeYWlCbcyMpSDKKcWxLndLA
auJDFa5O+C+xkesvURUNuUueQV6jaHUKkhgEXes0kdCNh6FrR8EJZa0InVQM4X2yujbbuUgb3Tr4
bMlnFrEqxnXWcxJWNYZlPOqKZ5SNaqdJapy6pO6fisCq3IlBDkebsXpF8VH5rMyfndBNO2a4cc0g
GcMEaS8tLZ2Vixq0xOiGulO92PyhdAud1jm3smPmyzted+OSwYeEkCmXGvKAdTlr8tHEirtGhXx/
AtrSI5uaGoJu12VanDSxjA9lNaZHIW3DUz8qu5Tet16LbIGyLDw0S9y1ZtkKhDKupX5UPQaWntQi
smMxfj+1zXkUo6cggcBAeVCjH5EU0UeAdluTEOJ93yPydt84N+49sDPCMsIZRn3W4BTD18aOyoPq
4a6ZEJEyGyWXJwbJX+6vs/VhF/GxJXlY8JqreMmCB7OO5VLzLFivrWY+TSh/DH0AMf3OSps7erPS
yn3KUW0WgVloXlLXgOm+Rln02Ig/7m/n9ikln2Tgmg4MPRgi22unUZclTeR21DxoyZFYHcbBQR70
M0Q7cAp0TLhNUlf/h08FhQuwZw1w8A3SVc39hnfE1LxxoLw7TAbQDzNVj2Vb7YkhbXwtei90Gkls
GcJct9zSUNEb/qV6QVm+1y3wdKH4Tqt/VxBq3z/I23BLXWIECEIozy8Dw9cHOZVRaBXI5XooLT0K
xmOpRG4oQiUv/VTqP7l8vL/cRlGD9Sg6wQFJn5Slr9cDcteXXTtpXqbNYuf2RA4yJi9NJ6mbx9oZ
q9B6CmDg/cfMctjLW5qSJ0PIGd2f1ApGoEGatEslWZFo9zrSrU6qKYuKE+OAsHBpbfhblbMQHL6R
DoUtBLP4bjKMUreV2Ih+3t/NRhbCbojA2RIxOMXn1W58SUf4W9Y8ZJbkKrINf7JTITmVDEGbohNL
KKeIzx0g+WkYbXa+8/U2soDFV1MvZHX+x7pYqCpEX0thxzOC2FEL/+OQMuPWfFXC+NJ+NcTHrBvs
tj2mobyH4dt6rqiI8h2JmfHg6+b/WCUA7mCG8uTxRzRrDrjB70nzHjZeWoVMnSuxo8tjyfj56f6x
b7wdZFUUgAGcE0+v0WBZssweaJXu+T1QG38M+kOYtcI57y1UIWSxOJi1KaG1Uo6QptPtOtxff8PD
6ZRMCQ0XwDXQluuvXkFdTHzVE4tCY+wGY5G6GgBip4qUZifzet3LKhjlbYAOEooJhsnWBQI/nDVl
ConW4jk+QFvrxta3KvKfEyCbvuJMYcO8Jlp4QX/U65dAXbjFz1N+LrVLGfxJp5MVRrYE13hDEQX2
VIopR6OFo0J5uH8oW+awVDGoUwKjhrFpcdlvyja+QfVI0VPFU6VvfhW5VWP9phPpmvK7pebQlf2x
HpVzk+wRgm5gsZYO4+vAMToAHNVq5bkQzJjAiYg2OMtKcPL9M1/tH7McHT8FFvZOrNKzmmgnQ2ld
vzuHUXv28/FYa+E5DfWP90/i9m1afg6RJq86P+o1HH1zEBHTqVmYTjqzCofBdIXLRZ6+Fnv6B5ur
cJeof9Dsuq2uGsmshdDBesgxF045w7yfxLV6IHklVwH1SyXE/OunfWFMBoS56Mzhw1dJyqTEZun7
EYydzTyc/MYv3ViWMzvrp/h8/xBv7/jCW0WsLkKbRgq7iiJqsdT1ulV1ogjLKVMFbprGGbLiMo/K
0Qw68j6d6KJ9f3/Z24eXZRUGApbolxu+utplqIUg2XTdE/KXqX4fjr/SgHrr3qu7ubs3y6zeDVnI
00kMTN1T4uJInf+PBF5FybvneGBshEgUskJ3EHamtvY2t7qhXNw86wgBPN7V5DwanvFo7rXEN8yS
A4TCnpiVMYd1S6kPu7oydEhdq3op3IR68BSOZfWQpnnmmkLZHswS7sz7X+3WIS9f7f8XXX21Fnp3
I0ygqeyZRnRpE1GO74t/gspvD/dX2vByLMXoBnkzNcCbcnHe+pM2JNhlbv2I0BsxrDOeyZFT8ZzL
T0n92IfnsNyzl80NvllVvvZwVdlrgNhZFWcOaJhYt7eDPVTM4iavn5pla8u8Ml8OH746xVLShTDI
NJ3OhivN512dqu1N/P/fvzJ6vVRBLPX8/aR4dtq+BNIX3d+j9dlbZGXjclo3udAtN2uU3NrQbT/W
3pXqX6cCHBV4PHq0EhD4dSUvsGIdQjoL52sFwaGheuh0Wf6b6l9/vG9wmx+FaIMAE7MjZb3+8kFf
jpUshIYXawArdSmunBKwxn9YBW7FpdtI8YEh/OtVzEqsk4VJyBtyqXgwB4kGsEn8dn8vt7kGVLY0
7In8FxijsjKwRJ8BGvut6eViBnd6VolOaqUmkl5W8wjVzmwPRfUzhe5mJ0zeWhjIKF3U5UG21lUN
5EimSRBH0/OHGcEyPdOPzBRmqAhH82GMjfQstXJz0pK8ONzf8logjurWMl0GFRkhAaHRmrRIUQYQ
6MJgelr5MotfkA4+ZtFwnjM4GaPvI4jcRDqrmnDotcd+qevQIGXc3Y7Vybaa4syA0aMJIVYkRo9G
s4Aad/vMy6u9uvcI17yGbNRWYca7/vhBlsalEQnc+zaN/0DhUr50gugTuPnVsyqohWNWSuJSRlFP
pT5TDEUdBDLO0IGyUHDNUOmOlTRoz/RBRaeOVfNzbA06WFC9cjtJ+Dlmc/IxEoVhx2o3XlFmQuDP
JPkhDVorfZddqZrphFc0ZsmJJ80Vc7fov4biw1z8aqv3kvbt/tfcuIxEJIRANOsYzljjgKdossrJ
z2GU0oTuIKXGd78FVHd/kQ1QA7k4V30RmOaerCmFjaovYIv1dS+dKq+wDpnxRCG/zcLMTmY7sMLj
PP3U/T95HNpZ+BwwaOS3T4F+UWi7SflwjMzhqSEdqu1kONTmS2eeK/ld0TAcekhCGqq9Xu/ETa/q
Vysj4lBAkQA9ZCpwTXIuqLQ2fLyiJ85SgW2ntf9J0mvrJWr1NnPGRBFPcmf0GaprKhdclUMrABuc
T/92asTkZUWfbz5CVxYBawir4ptfW1FgG7IvQvVtpDko5wE6qNBI5NaVMyiTQi37H87Oa8dtZVnD
T0SAOdySEiVN0IwmeNm+IbwcmHPm05+Pc3DOHlGCCO8dDSzApW52qK76Q/NzmLQJZ7M+DpWNFE/q
zwgAR7CRlTATnZo8vEaL1Osg7OVNm2wFDWXUTRFEbQrONJr9fLLR+q6VtWHampCWj7MJdQyg10NF
QE40tDuaQp4SGsJjfUfO6L3gfyh9VYPYowRRy9Qvci2WWs4yTzDsNpHiyEEW1dolZq/+409K1dvW
oFXvTZCKkV11dfZPgi9MY/t17vNo0awWIUy/iDdgNwF0eLLgO4IVcjnW6Vi3m7FHD+9O7wzel1VF
kXartbke7lB00otD3dTtd7ETJHkroGij7nRtLL/n1MK/6X6XZi5T5PmO0WZTv8c/1lDsZJK1Youe
avYqtrSKVs7bD87s59UAYZeqHG1gUPq0M5YoNbpoiiBwsOAFGk2Nrcd+ldheDVrZkeVIGuy4pZKq
IKE02IJAi1YNrOTZELAktoPJGu/zEr6vOJmyq3RA3mypk/pfVpX4X9I0r1d6qcucFeIGJjAoLHCj
zxzBRWIS1obVTLVAYS8Ui10uocEqFUO0sfLOuw97udl6gfi3ifL/BgUYS/EI22dj8cARKykU8y7U
H8d4334xc3Uz5Vupdpvwb8sVcyQkjbncuYrgAS2GV4kBjDql4E1jKbYX6F+ssj1QF/rL1wXdcI5G
3k1wZ2c+9SKHSMNCLcRUpBwksGG1jeyhM9bvFGWNAnJR9JojccRwnfAWhQm8yIaTrPCmrmu0xzH6
NdT1kxKVu757CLPUbjrtaTCVnZidmtj6EfdrKpXLO4fYQM4Amc5rhZEuYmulNQmTR+bnjbPcWOTS
abWzTLszosqWoHhKCPW1K4nT/IXOt9N50MVaUcBrxQlEwUcl+BEk7wJ+d+HfvqHmgbH6mVa0Q/nD
IkZi6XUMGFB/bMvIDppoU8Ep8TGZWbndltkGcZB5Ak5KGYQawhK40baBJ8mVZD5KeWbuktqEKA56
3IGWJrly28gbP9F9B+mPGjiMOX2t9bpwzc76Ghtyez+mvfQ4emRKSYU08Kg1yqOg48coNHF0UDvU
9T0t011PCtZUjJcOibAw0cGiI4y6HToLrL3zRCmccERU68h7DBPfVuIpswMhfe980RW9B8/cleq9
VRmOOCuUeMJDP1bbrBgB2bVOkW404dXo/W3lS3YFJiQy137fRTWa8i9lQnQZ+WlgluTF72uq2Bep
p3uPkvQ74CNGpSvVp3irlv4mEyd8cSiGKdxtUv2QV2tfdpkczdEB+2EENBdutCUEX24w/FHqxHtM
obzZeSiIduDpKxnY1TEiuknvYN6DF04BghQYBZLC5Bl9+UcxABxE8t77LXiOIjyGXv2m+b2r+ZKL
6DBmuWto7+XzkkFiP6JgTUZlCjHyxRMmyGWaP6Syj6aa2b6YuiJE8hrOyu1dshZmcWQruhf4ZjcK
j3I42o22E4pfUmisBLmoZcyDmbkLuCDwmiXpPF/PdYJzROxZwmNlxju572zEdvUe+IH2reoQBk9q
zzGLxknGZOXGvWAzzKFnJyUegtAC4Fyfh06jRoCAEvlHT0KXz9gIqrEnuqY/exJWgJhnTIr2b6J0
r0LbPGO7+rNH37hRSdGGOznTKWA/h4ljji+3J/4i+f74YcC6KOAzOfSIz39YQIk81svUP3b1FvkR
3DscBRGgMncT7WDAdYcm5GcvKc7i+AQ06D/K+ctsIoQL20ZK9xKo3DZ6j/KtZb20lStH2bYY9lHU
UYeunLC4M2t1xczu8k7iucAjk1uRubxQMAGOFimeXPCbBXcEz00kWl9tiKRjZDimyNQVJkQqiNK3
Z+vyXpoDz3I5pBW0r5eTFUSqBoPbP1qhfOyN3h4Rk8CJcRunweFvQ330eRFhkynxA7w9/y6JZPhS
gr/wsfRMc9MYkVur0rT1s+8QPdy/jsWIgPhCuJwrwYseZULlQkrVKcEaC1gC/b29n3l39Ppm7uXK
grv8dqiofIq1KKkbclKUkJrwNx+TmcHu9Zt8HDcWUgRuFphfI0Gd3ECMw4MvRvX+vxioRbIGnpj2
zDLxLT2WE5WL5ChED6Lv6vlDUoUbq13rYl3J2ED0zsUyCdIGqL7FeUY1u0qtNEqPvM2c1kfHt3ov
1D8UHrYTnd6ks/tgV2bCRsuNlbT08lrS8Iz4oMvMb+qlzrdiDolnNTji8suaV0R9pftUi5XT7Zlc
Vph48KCiz5sHpgyiwUsWUInUhmkM2MZqnRfeDXToHOC1BYCiQQ4ZnKi8p9QRsa+vKm9luV6LPesl
s//w/6EjudgaqGNlg4DLqYdYYI/9l1rGTiCgU4NkVSwrp0Ipvv79cAETU9Zi7cwGUuchS6mVBatV
cKrFUjmcWLPKzoi+Ms9uXDdQkb/cjnf5QgOzQscVAg/7H5H983imPOaZMmjYxXYQ3yl79IEvbIp8
6LPnasgjeWfF5lTtQRvF5q/bsa8toFnuCv9YVi8VxPPYzZgnZV1POHGn8AinsaF7qqjZ5u+jzCBU
KEYcCFAmzqPIeJuBSRJxF2+ylLNNlJ6sQhpXypFX0iewKwBr4SoCOueuOA/jp72Yxo2XHuks2oYW
OE0Pdarbi3AIgmBwBc3fNrodpOar4LWPibmW2VxJouH+AO4lSZ11h5erVTRoMVjaiL0rNA1b1KPG
LY30KBrpD1lrPRfRpcCOc4PjaGg8J1OnH0bZ7KNKHF0PC4ld1iRviIOlTsxjzJ4xio7fyO3WUFLV
DWm9/v3NAzqGEjwPddDeSw5jOWFsHyOxc2wswUUY6mnghq+r52pVkfnaXYDAPdsYShvQzMUaKEUr
tkp1nprK1aW7eudvw/4ugtW3xZv29nqbT9zzJ6UGw8Kc+cHoy4BjOF8IcKnkVhS79Ci3XvwF52Bv
g8vo8NwnlsrK0+SVlXdtB/NaZg8jHSSjrngez2gVK9NTdpGY/Las2Ab7k3KZ93eZv+ZU/OEAejE2
4Ls813jLXugl6ChfglYXmEfs+k5xh4CN7EviXvOt9CGAr7/pGuhsYipUWysVOKVR0d2AN4t2kV7l
rqKk1gOZfuQAOFYcow+7TeJXwin1fcj2Um3uR6sxNnUdaPe+VsY72rdPflkIWzXKil0fKf6dqPTA
8Zuy+62awcjzNE8c/DZLZFaV6jDKNQ/d3DBdqnoe1Mm4Wbnbr90KlOBgt3OekMouPnCXgGelpIg3
ozD9Jvl/C0TPlqTYZQ85au07owim979YVLR+Zx4Nip3L+ngqmJ5cDVV2RCngvpJGjH4e1CB7NJpv
twNdriZOMM5j3pqQU1m/56spbppQwBoIi22SJnzgUynZNBwe8WQ8pd30djva5b7kUkfqFY4QJR9U
f86jeRNvSksvsqOi/+yM/cwQSiu76v+ofnIPVv0Fi/TbET8w5udLmJDohwF+ACOLjc15SH9owl6U
MEPRAtzPgCyPTW7HQmj9ahBDmuwcei0PNcWqcoeaAxyCHie2JyUY8n/EONfeZcSJRtvoiqm1jVxX
WrsQY+UwNZn8LW+94tUKtPKHD4qk24hp6kOD1Arte42jp6sC4FwZ0LUPBjUA1M0HXmV5vXV+VoKL
67Oj0MDhKkSbejg4tfEtNntHa6M1VdJrn4xXHL0+ppB/LY6bIfDrmKdXDphCP4xwsx/9bHQT/GUD
T9xbSgzNc81r9nLHcWiCC0WKDc8I9tz5Nxs7HS/x0c+OOpJhheVm+vfSzO+AJdRBsLV4TN9eJFey
agLOrHO4KzN4c5FVm6kcGiC0sWQXhYZeBPoAX1MA+nd+X3jv8F3MzkmV2HwNQJvr5GgJ5dChy5GH
C7QBzPPt33N1/Ih5sEGgfkEvOB//NCUWdf4y40qJY0eN6BIGWYehYhdntBCt/OSrqHthh2utRJ7P
suVuoSbLawVLxzkPPo/c0iURxZgNag7qptMFJ453SiD+9TObaSbRpxHF1HGvnEfxpAGHQG/Mjr20
R03BTqKXjlZPn0+OIfbwQuItZY0VQP5l9jkHRTkDuSOgUMuCk2zFXSKOE2dPj06J+sTreCXzvDZ5
SBXO/EeY7dQ2z4dVZr7l+dZsH49IRE7uFz8mq63/a/tfmdHaAAyABi6f1IHhSQo5W3b08UCO4ViU
wsvgvXogkfzp5fY6vExtZoUENItmEgVP+EWO2/hDqYyDwpQpyXbqVBLc1lGyaSt39Zpi4PzNlysP
PBgqXDwf5324mLxwrJpgNqSPhfze81/F4l1UbdXHx4XU5sdofq+tNVW3a0sCdBqLEA4gthqLmNCO
a9CQGITTyfTc2tCmTYQ4iHt7Fq9UBykMIobIlkL2gJz9fGhjB71Qkev8KAUF7ip0jZ+DrHS88S3b
Ywa/KUzNjtcyiGuLEV4nWxjyCdft4kjrlCY2Jhn+tGrcF+lbot1V4lo14to59TnG4m6gjpN1QYeB
fB2NCNcepgIyPJriyMcpEBpXVuO1lf852vxrPqFBkcmtDKXysTXTkm0by05mFLZSfInqZq8pa1Yr
19YG8BrAQqjEczcsNrPYt1EkdLzvNA2wSNSQ5yHPvtaBu7LD4MchHmyRpACnW4wpGaSymbK4OPp6
lm3ryVBKoO+tvBuHNNxnyFOtTOKVYTEmXscQDOGuLCl5kxUlRZa0xRFLksD16XvbqP38pV00/R36
UcCH53eDCYphsbEG0wyj0cRPRR1k76lrkWoyC8HYrGysKyti5tJD4kcZh0iLMAKg9hingtlVhaps
/1YMwUMsvqlVzwO3eE7oPDfKeJj/Hw2urYK6SYB9DQ4Udp52LqX8jReoK2WyDyDZ2UlGlZFqDvU+
fhRU+MU35d3ZaTVjPnZGO3xLxjiMnCKC6bzpRzXfN6USik5LWyDaKGEsbLpI03eqAoVuI7VpqdlY
wRs/YrARP5rRwxnELxvZZhVWtTNGo3pCTqyCo1BZwdbDbsjYqk3QD05ZwWIm+SwbCBKIBv8SWln1
XQEyue7Q+Ox/R605DG6ie337kmd60++roooVu0S/qLaN3pLDrW90c+Uy82L+6I86eIoC0d2VLzcf
eRdzRImNcjeL/sKsS46toreKQCeLLZWDnhYHT0ypete9eMhANTrG1BijHQZBLdt1hQZJZ4mzsWAf
PpiYCqzot1wmgNzaMxsJyA3AOsom52cL7k28RUHdHPlMjZ0nyiFPm41i7aREQb7Wv0O82p0ge/lx
dJp6byUhujisP8JT7OJ5CSJ2KXQcZolktkaiH/vad7NSl3inhE7g5eFKpntxYs+BqBrMfp503pa6
AmUZtVE3FfoxNzPAMGjOJBUviNSuGkj3zUPvrezRlYDGYotapaUA88r1I0wPu0XP00ITuC42kqba
RvxbsL6srKw5J1msLC50ENhAzrlsl22n0DSCphfZfQDDuy0nVX6vhOqfqYXXAZkA88Ywn9S3uoSx
0GVK7hZ9r++E2fnn9i+59k1BbfNROQuJs1hS2G2rHb5ZgMkqadNaO1XaUqxb+Z7XgwB94aOS1C5T
CxK0VEdUUj82ABtrOpz0xDn3V7brWpTFqyC1KNn4XkaU+q6hqGlkO1VbSQAvFwpLn0I4jULqHfzx
fAci8Iq2Q64qRw/KKFxAWdp78QFtM0dJvkihubIuPzoy5+uEnQa9hC7KvBuWhY9AxLGn0iL1SAqV
OuCAJ5SpR03cpuFJjp9H9ZsofxEpUYtq5jTUrapudHGyfvRV6EPJ2o15bfiffs7ySdTo/qD4NT9H
UR5UD5lP/aGxvjSyO0T3fbbSY7nMSIEpkXQAI5jtLpjt88lm7ceRoQkGFuCi/jDEmWH7BXBIj2zO
BW1aHeXU5y7gSjl1WjE6Ja7n7u39cZGJ8BvwYELjhC4ggnaLwoysBDHIUMM4JtyPdLo2cfr17yPQ
AeAOBouGBNg8558SRnOWsrKm2jwWoqA6MZt9IybFmjvMlS9HiQJ4KfUYNJqWR2qd122O2S1Hatu7
gvIbAPCDED6qB4wvNzzT//pYoSJCBwXgBlA3Zanp04UYt3ZCzLSZ4p0mU0LP8GtVc33NkfZy09Pl
4+HC/4KcBUN7PnsYMReSjKkBjsHdfVY3If358CR51spOvEiBwf5/jrPc+HJNo0IkTtxPtokSShx+
AYy8Ldb8s69c8nMkICc0H/jTR0vn03oIWeJmNwsRZRwKrtnWii36fmK3YJE3XuIJh66ZvD2ixCib
eYPgtm2mcfxk5vb2wrzQUeA5rWKjx/tCU+YkfHErighNCobvYXg7CnaP7VqafgnkbZaqbx5003Jn
TJuyGJ4iLXsthuGN/uAMeE3icuWXXFT3ZmYYl+WcenAILkkRul+CiK1l68gbhX6ylNWHMjH6/ahk
8ZbEu4N86klu2fjGwRtl6XB7Iq6FhwiO8i9fRKHMcL7GAr0sIisjvNBbSKr69aYwSAOzyMBL3jpM
iI3rGd612sqwLx4OH7gqjkAKmzMCbXH+1VUuahGqJcf2RxnbIFC8+0G105WK09XRMaf/F2VxbYZs
/tCfo4gn0eme2/cucuiT/C7X+jTzVlzcZcDE/hNoPmo/LWyEfho1nQik5Dalwi/J79uf6XK6aA7w
DKaAAcQWaZ/zvz/iYobuobVHdXzywq8aRclw+m1mB09beTxdTplKfQ5pG6BviDEtgXfeKMQoiFXD
cbKQ0xVafFQGR/D+ocRa9iq1T8FBO3slvbk8gQg6I7fwu8MEfklqGXsl6DVfHo6S9gJejOwDlf/n
TB9XkrUr08hbeI6FZxEajfM///SZ6lbEFiswhmMJ+xK1H7s1M2j6QPOlVyksVxKqj0PkfFWo1LYo
dFLwpD+9bLcjn+XFtCrGY7fhNP1mlvZgcoY7pWq3qh3rDro09u7b+2v7T7UT7pLvoPCbXegGg138
Hn4Xp+Iuc9ZefpdLlR/FQkIWhTrfRVml8MW29vpoPEJQeuhBdBQCxlTZmtT6tammdgmfR6VTcvGe
G8yoEmhNjse6hr3ePwcB2P3MbtDe/nvpgPm9/znY4gZrTQgYGLeMR2MKWJ6OmFcbS/QflST9k6k/
qvqhE4qHvNiHwsqKujabJB2zhsYM/1vSiEVBVDsvbsZjoB9CQzhksa2DQPrr3Q+W4j9BFrt/ynI4
xGI5Hqne7gw1tJN+vG8f/GA7CWvf7cpWBH3Nf6iHzbzvRco2wGu0jLiajkoE6DX8ptSyI4r/GspK
0nElA0Y3gywAzxHQWsBEzvdiZbDvMr2djkIFPcLYmV/FBj7bJifHR158myUredslYARB7c8RF3dd
3MsxGiFENNrJNdX8pX2eEGNzqEfhnTzkD4NZ7LPBlruVyB+PwMVBMKvrg/VHevfykQgXpw1FuZ+O
X78+hrb7eLrP7e9Pof1k2ald2qH9OGxI8e3AKR1/e4i38fwHO3D//be0a1uy4Uptn1/+eXjLvzqm
3W2/efZ7YI+2bFc7HtC7YEtd2w43sn3as902xuZ1a7/sHh7u/pzuA/vPrz+3V+QHv/HWiBY3a2WZ
g1H3jEizc/vJvb/vXHk7bgEQO5aLPco9MJcna+s96Bvre/2A2qbmhE/Nydn39h3Qd3uv2CuX/fXv
+2mWF5dwFFeDrvvzb3rysnRbFbuUUpZLbV+Pf1QnYHn19LKWYsx/6WIicDZSZ1IrOgIX+Ruq8/1Y
SljERRE18VDYxkW8ciV/7LllDNQo4DEDy4MmshgYNFMx9rRcPEp27vyLqRD/xtfPSex/3n8Etmgf
1ZeV73vlGIAZ+J+Q87n36aZMQ7WbeouQqvJNd+J9shGcxk6dt6/zgv2ODoddu+lXhSk+On/Mo3IA
r2fr2xbZRtFFn0PPbe4W2f3Wr2mqXslQzn7a4rCXxigODYmfJibKVhMKnn24vodVU5OnhNt6DI9K
jW6KKq4cw1fnBFgyTk8KtI8lekqi6y+NSiUeja597vJ9lh5q899Ybb/dnvzLAX6YOMIFnY9HfADO
5x7YZTVWkS8dUf2tmwer6Oy0wPF7M8qdk0nK1qh/3Y545TCGy6woWMJwRkKvWmzndFKTRop16Yg6
mzqldlRLjhz96RM0vLJ7vb2Lu/6AzPTzStx5KOcre+ZQw9GhCj1LZC5WtqK1Ju9mTTpmD4K5n1SJ
gjz2K+NP1PVhwDbZa6lnW8nY3o57mZzMYcl/AIzRnFu25qKk5axuTekY1bw84vtY+N7gsRw+hcJK
BeSyNnEeaZFxdoXcSNFg8C2byG5/iP6bLH7JyngT3Hkoc94e1vXPCBaObAjUEgy285UjdkaDjjnj
qsft9GSRKaAZ42lYjUYSKqAeUli/fK7Z22GvjZH5okFN61jlWX0eNbTQXtPUTD6aBpxOyw2aZwPr
XM9pwx+CuDKh18bIEqX3PjuCoJGzOJkqMYynyMzlYwoDs+83YW2rkCpLc5tyk5aPQhfbCTZat8d4
ufdnvv+sWkRhVOEKPx9j0QT6OEWJfCzFR3CmbVxvs/HNb/uVfPLKXBJnHh4ZEV3jxeFWeokSlnol
H4eidsz8R4AnYRQWoO848C3tDtuV2wO7sDSjAnIWcfH1kmzoJs2o+Xp5bMcJ1h+5nXVfAdYIilMO
5a4TNmpt4Q9q2FT6bCGw4Ipscv7YDD9rrbz3rF2T2n2JbxPLrA6NXebru0Q2HE2B5BK4t3/x1RUA
ypPjYhaWZNWdf4s8SuVWb0v5WAhu5FE9iKpN5gJIl0qUTUvbM6D5r2n5XqldoQJDqkqNhKMSaNR5
1GCUClAtHesu0H7hU+YMVrgVlU3BG1n8xeMVD4HKbg0k6lNrf3vI89+9OCa5EljttMcgOCz5qJJW
9VNbtTJJuakhIVTn7uQl8crEXrl3sHwjQUUDDb0ba3Hv9FU5mWngsRKi7NUbpmM5KU4ethtBz5BG
EPmcCtXweuUwvjazswI1JTkgkHzOxffUg6qvBCrlx7z7iTRpT4RRwOveVsiKTTvMbOV3Lcib23N6
NeysN/WxzUAMyYsP2pVyUVcC/Qc42mPl1sK4GfTUNoeDLn0t4uJdF1w5fEBuciVTvfY5P0de3LY5
FIrYiH3tmA9lBf+/J3NpcCG7PcBrn5NrAKUQXN7wxl1Mq5KEShZ5gXaMPDrwMcT95s9YHgTMEfyu
2/anMjJ2t0Ne25rAXWb1QIscDVTP+ZyKk0aXmC179Gtb3Dbjq4zubBnt+vxdTAy3n2JbWskhLieT
xyPJ3FyOn/VmF5M5ooIg4OUyHRM5UrZtG+qHWjCqw+2RXYsCFoXUaBZ7vNiBY6BOSh4U01GeyO/H
EGs4ROP/1mCKfIRrlJIJzQX4HcvMr/Kwf4jLcjrqwpS6ZohYlzko4cppcnmXnUdZLPw8tXTALryT
OvzCHwz80bZYvpLdy6ZwsDy1X5m7K/G4Nyk5gRKBK7kEzA7WJCdeHEtHL1L077lmja7UmaQHmhdU
NqiiaGVrzynA+XFJHvuhbPq/Ge3iIJstQCueZSRdwGQgWXhNAOESHUchL5tuZZvN2+g8GIr9JpbT
UKrZZst2UJANIEXxrjxWqWgbI6/2gXd59KL5vyfzXolWttjlZJ6HW+zqoRT61AIbDsQxcrRkdNhw
Tq29V38PyDgPNB8vn16AMp0ntfFFA/ha/jMpkocgjCa7lW3ZCGzBuBcEbZaObp9U71uPCdvt/TZn
HRezOvdDkLLgqbUU8jHMQrdi8txjCn/+1+gf9G9F8jtGNPJ2nMt9TWVtJn9Bv4aLtVybSR0GpYCX
63Gq/H9T+DFcdF66csNdrkeCQPUEC8HrnQr0+VRKOIoOZp6aRytJQwdgL2Oi1ww1qOn/m/F8CrXI
5vQ0M/UCISrax2ZmG2qRbcMBLer/YtY+RVkswt6foi4fGZDppW7TTNjersnEXVsAn+dssfyQ+a+z
zufDpMYmE4rMSUECtMabqSfoMkXvtwd0bVd9irZsB85yQLnuMW2SltSu1Xrtxp+a19HyH+JqnFbW
w5XGAAuCnjU6FZQFL+Rm1amuwk4pzeM4ZhsZfUSvqR9rS9qKkbmZujuraXd4oB5UuXXEu3hM7LCV
dlLefrci72vxEnfGbyv2bGXaKRKPH1qFQSw9pYpuj97GQPKMVbAbIePkqt3FHSnpy+0Ju/w88zqW
KUeRWHAjLu6QqQrRmwdNh4blMIGd5W6XN82wUb1DppprZ+yV0p5pcCfSoyQv5cG+WNbqkBSWBumD
5PufyNrDQE9z7LkEO6gQxw3b0fGG5o8iPAepbLep8NeCELCKZ3FgkhpSDRo65zu4FmbIuVAoxw61
2Q09csVWI3ENG3YlfYJxYRKL3GFWz1/kMn4pCHD0Qv1YKoWd1Zgeb3nzGV/woa3e+qcsqFaO2ct1
Tx8MNTkTFRPk1D/oZ58OeSuH8eV7FRCpDmsIwSz/KVKKTmL8TSit7i/TXtAms50hmfb8FemHnU+i
RIc5rLvEP4054vTsgT/x5K8JCCwPdIIwEDCfsELp8hmLu98sKcgKlhmcnrYradPa37xYA6JgSUPl
8TcLtuSsTM0FGGr5sxdf3mjaPMV9MjiN4T/gFQ6a+iR8pfOKG5hjJZOrqActfiuCY+Yjz109+rJ4
P+hOZVru7Y29XBHzD4EhisYSbAMYFIudJkppjft2HZ0aNUJcOIm3VdVgcakYmY0u2V+uP6LRjeQ/
c2kFoYrFsAVE95JMlaNT2U24usi2FMDhoq+VrBy5V4aFMgdIMyropGrLtYfnVRG3lRedTFO4nxAP
s9Lp3whKsOGvuapdKIYxKHCss0cVqECQdPNv+bSptDRRzTAeolMYBc9D8S2ddmL32ia7bvhXqzep
qNuR9CSjfwrPiP82O1EI7YqCcvRbF5KV99HHA+hzKvXxczg76RxYHC5LYBs6udJYi118Gqk4g1GM
MsW2rL6wiz64s0B/vAxzgVK2fA2V99zcDlocHLBi6++ZygC/iDrd3V5k134TTHvMMsB+INpgzBnT
pykyQB6P0qDGJ69P3ngRPMVmux3Fzpbf8goLuHyHORqqu05nQpFHOdxO9JWld3HYMi+8HHkbz2oj
PJIXScw4YPrUJFVyyvV7SmTHKD5Bfw3UQ24capllKCR7XYzt20OfR7b4GkgJAz5CNJSKzvLijJPK
N4uOr6H3qh2alW0Uf9pgTVH7ylk19yg+RN1N6paLsXWBL1ZaGSanUDLBpSPbZOedKawkm9dWOqgk
znOFCgNIuMVhUUSG6mlmn5w8OaVAiAg5OUnQHDJtpwiZXeSjk3SBg7iBjdPvpjLvu+QXyqabqhVs
VXhMwbjfnt6LTIGvOlsIYGTAFUNbfjFyPYD66TVyckqC5NXysHfNq58aOkqZ9RPtYfR4PFsYgVf9
Jtdv4nHl+Lw28fRQ5k4dJ5u+RFsLQp/psBLTUzaM5lYaxnFWcFrzK7hymqF8wGYGymKgy7q4SaNI
zXopbdJT2oHOLcPDOL1NafQqpP/VeMhtkAmjpsMj6XyjdkKYdoGqM51ZToXsACNtZRFd2xAARGBY
zzoB3NznEUJp6hWcEdNTlfu8ZHv9pze00dYTslXE8Twty71n0vEBiwpxjwT2PFScTGXelkV2Gnci
onO97sbjftBPXvjSys/C+FauSRNcGRy2JxSOGR5FF30xfSCApzQt+VBxJ2vkqZ2AsatyEOX328t+
fg0tRsZ1g+HUrP6I39xiQRRW7o85hP2Tqrw1B6Q1RYAh1nvTPkTVSyWviRDP+/pWuEWS5VWRMSVj
lp1ELY9dY1S6TVs0v8NxoPfSWdWdYvprSJsra54h0iYEJskzeom00bta8maT8lMk/Z7axNXUAg+p
U5itYfnmE2I5OPSj2VckCwhlLA81z0sFNamzkx86DSa6KJcM71S/M5ocopKs3AfqtSVCZYzFQb0F
kuLioetloKQD3ABOUTL5DzAlwq3XxN2zXGfDBtnQetf74rDB+lsC0oAhcVnJsoO/1LjJ/Hhw1U7s
nFyTC1QOlRqTeFGx9VK1nCEq9EM5DCIcJQsV2R5WQhRE+T2K1dLe8vrMgcsHellvWrfivHJDawCn
VozxoYqK6KEuQ83uglB+T6TJcDwmxa7EnkPcDzBoB/Wwq1JKlDCtvvRC2Wx8QQ7u4iop7uQkEJ/q
qUIL12jblezh2gcCQ/wBLaP0u+zEVDK3Df8wP43gO3egYzOXnH9wNCOKnCFNJLerjOrdStq1dX/R
M+B24f0HoZMEmXxqmR2j56rUqSrmJxDLtio5nSTvzOnQh6dB28W4FZfifN0Vbpe2h9tb/Nr6561G
mkxcC4no88OrEMzJLJsoP/Wm+ZpbX7qwOBnzmbySF107Sj7HWVygCNfIOYXZ/OSVrhK/Z0+iKsCI
nD2MINz/2xgrqIprZ8nneIv135SlOsuh5bhifDe7lx6+sXUXI6tfsHpuT+G1rQZSB5qLwY7jJX8+
hTk9l7AxrexUyqF66MwQ3RKTIkyfNL9vR7o6iUCRkB7SLXQvlgdkl+aYRDAotXvIB80xa+QIccRt
2p+o3/2TJ0+1tfKE/FBBWZ5bEK8Ak2vkQDQpzkcnWOgHKZ3AARlspAK0Bk5S1Y9QfethD2pJtPXT
vanFrpk7ORjbnoQ7srU9j2nUOO6wISHLlsNNYz3gp4ZC82C3Gsoya8YrHw36y99pkP7zLSBtLOam
CUwriCwOvGIzd4kcWUdCzSHR9rfiof5aFzYmQDQGRLt9/fuvgsr6/0de3P/A/szQ0+L8lDUmNjO6
W6NTPdXxDk9ot/DKrVgGX+hkrOyoayscEgckWXI2pC0WK9wsUylQoiI/mcj11Gh5Btmf0PqpJ2+R
9XJ7hNeOxk+hlulnW+RZVcnMrYaWL1dD6KhS0j+a+lA4yiRXW0NLKC8mQPxvB14Z47LsMli1gsls
zpk8ZK+T3tqj9FCUxWYIvybxr9uxrm0uqlUwtnm10StbzGeMucykd1V+CjzQy+VTPp2m+Ek0o61s
hbiVP4rVyt660Picz336mWgQgVKnibU4OXhpyYXexsVpkozaLptyn2mz/odSqk5Cw+fe6jR6dfEk
7IJhGvZNEORuacHF75UJ1XI9/AWcrt3UGDDuTalL9plXdHuZKx5133Qlpb52VQBRobENhp97cpF1
0hHyZHPglvIGC9mUJE0PZjLpiDQJqPYF1Zq+wrVzdX5uARsGV46dyPnJ05lTkaBRVZwG9zA4a+jH
eVcuz4vPf/ti105JQgvU429XzNqV+tc4/YZ+qec9adETanlt/qMzfSQcdqZxur3QLhzL5s8OBhrk
PqVukwf7+cDaIrNGNlFxaqZiC06MusVro1iOGprbUm5f2/hXoWz04W6oXsqkta3nKbkfNcRckVcN
2/4+EHdCvG+S/q5LEscr7v6Hsy/rcRsHtv5FArQvr9ps95aou5108iJkMhNt1EJKopZf/x3mfveO
TQsWMpiHCWCgS9yKxapT52SlXyt77Lc3px79aGimQtcyWv6FYNn1Z6prabd5CX4w21ketZ4Gc/rs
8qdeVY+0Ld8Bnd/jB9p6ZmMMrkiz4lWIZNe1ydyce+DQZswMz/ghZzMe/USDdIXerEHJdPKQ497z
IYBNj4NlLS96udSHwhi9cGzQUn9/oTbjMkHbCtZmtDGB3PD6c8yRamOldF1idllEtWMPFFB2apyH
RgnWV8NZQiV9qX7et3rD//d7ewggGlq30H8osyQhQ7YMq9t0iVposcL9ttcesr9J3vluZv3DurkG
gMr9XjVxBVi54mbP0zQFU7fi9lc+sjUXdNbHTvnVg8na5XtdNVt+0hHRB/L6ottDOjidpaA/ex67
ZOqm74hUvUAB549vuvVw0tH9D95vlxxTrpiRMra7UnY3uxKHR3CI4lkDxBQ+5HpNBndsFLehXQIp
iwWo4blGzrGE3tk3D++dp4naUHIw2NqAC6hwj5xTMLR73OhPQwl5VxDwZt2jCnq3r10zTij1tDN/
mnWzA8uWVVmRAj6ob/dXdHMfIcDHWUIcJeiRrr/ZLtWMdqaKfaQvD60FJBBN/bJB2Au68/rNsB/z
NFiZGaAbaydK2MpH4nGB5DsiQHSXyrA2jUBCo5p1zNdH9Uh8F/8ZQYkw6D+N8V870vU5VHOFrlzY
setfTvqcu3aQKq+k+7YyN1h60HvZvub2aMveifRvrwmcEkGojveT0OuWvCklPW2cGselcAMypb6T
/13vEontGZHuIlDkQp+kwm2hJ9na+vy9T5+zCT0TDAJ/5bEmZ+ObY4GkBJmKEho7CEL/lOcKskNo
5oT+gECEABMr+UZq0dQclgnXoUlio+bvXCWnnUW8TWXhJQhCZ+QAgUa/wYmidqjyGbJTibagX9ek
PkGlF/CiUwFayKwLFAf9JOqXNt2JhG7jvGu74veLxL2aV1OnGbBr248re5i1g+kdwMxt/Kn4mZhE
oRuMkMsAskuVnFfdGq7SgGov6S0Pb6d8TAPFMihgAJn55ycPtnDNwx0i5XPTFshmZUx1m9GkydhT
MZjP3QAyFjQxKBmuK9odu1J51NP2hGLJ552FFHfzdXQD27i5EOHgTYos4fWE0nRd6FwsNEEH2xDO
HQINR81tf6pLKO2Y6E5c2rC3S8CA+x5dUXPBQBU/9ae2Z92pG9q9HMet2xYfhGgX5RHPQh7s+oNS
eDtrAQdXYjT6m2KXrzZvMP/Oz9ZaUNsHYda8N/9iLeU5EBk9GAWqF4fn2qSl85QMaEdMeF9GTg5R
b0gBLVOCNLpOlxCtoT4KMUEFsaQGyG7M2Y5P3HIaqLmLNC1iGjCuXX+AMQ51geoTNps9IrIkYI4j
oN5bFzzWdtb7Njb3YONfU9KtWA51u1bahLG26/d5LhEq/Mom8ivrtIfVYQEzpqfC9kB6sfhgmXvs
OeCaOVQFUvWwWMe522Nr3ho7CkWiBQ+VF1fmoxor6kH9mNCErVBQJ+BeXH2hmHB/3FvDRoeUyN5C
VucG41uZpJpH5HoSO+WHvgOlkOr905ndUaO7eOIN34gcHUCaYpZNU+4mNqlqFPPoscRNlYiqXaBy
NyEDaHZqZOdWrry3LQRh0IXxbO+B08VOkbay6GgE+5ZoBwML1fVOQtWhdVavYYmXvrf2z8XZiVA2
5hE5HgDfQJ0CeRLZXXQ6+NFVYMETFR1ZOvG99Vknz9meAvLGprgyIzmB3BzHztJghn0Yofl5fL+/
Gzb/PGjXgGRAKg7l8utZYv1ijCu6zBNiTIFKoqXiiEHC/2BEEKfiRIOOSIaV96pTQJBgZslqsoDm
RVCiBD/px/tWNhYcRdx/rUjRFB0zV1tGWGGh6f/5obn823JVRy34YGMlWFKCK80hSqAav6j+w83/
y6b6dwwy8N/N1IKSCXbW4eSmGa495nvloQM57/3J2qj740oRPK9Q14Ovl1P3SjOWU9nqOJoE6Icc
GWaO+kHtF0ps4vm8fALZGGkOiD7zM+fu4b75zcNzYV3adqRoqokSWF/WOTAMpBjtBe8uBVi/vTK/
WHbJD4BYBPc6oKtIGcmPn2Y2i7TtSY/NZ6uxQRVyUHQ+H03ATcgEzB4rdDWskBt8trVsju4PdOt8
gdoVtLjQdgLMQEzERZTWOU6rtXrTJwt7TdHaQHjpr8ueIOhGEgAKDZAVAZIRZC43JEYKyEpG3e76
hBZaiUwcj1tDj6Gr9GjpY+xlylNXH5ecnjx7DMvViC1L2Tl+G8Ap8Q2otbuQbEJZRAq2dadRBs0F
S1JjZd86aJOmUK1S1GjxhFr644iESyfEOCbd152+8alGn5TVOOYsi7n1Dg2mnRt+c+7xwEHIKriI
ZFkC6ES57ZyNfVIA22OBapTk0AHcSXhsBGm/X1H/a0S/XuAM4FtD0XifKMp6WGx0sS9gOfvhZq+a
etL2wFN7QxIx7MV2cvNSVwgwe4kygO9zGit/sZNaR7/Y/W27dT7F2/B/RyV87YUdg6hKiVi8T4bU
N5t3z139Qf9odt2QuL1uDifq/ygFAX8GjshrO1ztzHxcVIwHDIfDqEdZfkLnnd9rZrTsMd1sD+pf
Y9IGLerWqq0Mxhr7l+d9y9wzqtYGksf3527L4YhitQkaCnDEyNtupi2ChnkZEor3kdr85NYHB1Rw
mg9q9a5nj1X7cd/g7ekXAEuRKAGPIbqG5ed8YXAob2ZKi6idBmDoD9EL6FMPuiK4PdRj9VSOFDrE
hW8BaTPuvENvtqQwDmZuYBSBHtPlXmxwk0NnoEVui3hnBHQlG/ye6386p8iroh8NnXAIJw1dTnJm
A9joVttGwmJ8nU/ZabRjJz1oyqNBeJjvIVc3hnRlTYokSKWM1aJaHXB6IPkagwntu1Rfd9zTbflN
DAovEM8VhEKQHLje/E7jpWXquV1CFeRhnMmmAXHow5wBTY03mPl5MkozQltLcUQLQXvQFV2JXHRM
x2wZHnFbUh8pninMRbX9/pbanAHBA41XP/B4csTmUbevcp52SR6Y1d9sfbf3WpVvTr4Y/IUFaY4X
UqIXpISFvsB7smtiNHue0Gk49eqzke0M5zabeG1Njt9GamUMZDvYpB2IYiv1ZJYDxBK9oGrdZyim
+gzZxQHSx/AO1NGO92fzJjKVrEsLrQzTSobV6RJLSVs/t9c0KJxuDy5wcxPBCqBbKP7A9Qiyo+vt
5CLIcXmKMbr1Ye2OpXXkChQcTjVKf7tavOKTrxy3MIaXqiir/25VvTZmdAsUkeeKJtZiP7Cc/u2w
NzppUVcFZRYyR4v6BXwTqLlFtNST+/N5m6AV1sFoilsDwqKAYVxbbxboatQME5qbOWicfpmjGbbm
8J5bbTKXyjN3zId8yl7tda8r/OYO+W0ZVQY81NEdaEvx3Nq2tWZVGU0Gqh6Gpo+VH6z3DlwvTvfH
uHUCBeUEZG+hG2jJ7edlzhayMiRCVMLQAkNdSCm5DDAJVBN3Tsft9sTZQj+1I3Qf0O8ghTB8XDjE
OTSakJWswexQ9K7Yg7kzoD0rxvWatY1i8aGwaTLrYar4lIb3J2zjjCM9iZobVIbgsFBmuTagEGLj
fnNokr/3Y+m3YPiayKHwPi1gYLfTeKaxW78Q5ct9uzfijoI+EfydeECjNgkBV8mTzQOoNbW+wFuG
QXuqyxH2WjMCpkLtlENFNB3VaLsMSFVN4WS7jt8q7nJEYwSiA07OAO5CaTxj3ath5nPEGvV9bUp2
XLqxDSZ1qmOoksc0VREVmepra2b5c7U44B7BSzGaUpPHBXPBBuAoez0p4suvD7kYGQ44Cq5CM0by
W+tKuWuQHCkUg0UlyyP0/MbtEPLPyP+Nw4SG/5FH96fz1otd2rQt6Wgb6eRh42csUb7W5+q792X0
oXK7B5LY2owoyEMqDFSoCMfEV1zEtxaaHCq37pD2WD1A29W1CoZVpTtvg98ZO3kCBU8geCQM8S4S
n3FhRmlYS4DFYIkOSaecfJ0X9Jc3vga0DZJHh6ErQxu6JaUzhWrWBlm2vuRr6Q+TErjFTwMt8C3E
6es26JDtrcinbjqhq+CgdPTj/qzfujVUrRGBIHwELOYGtVoZdYfSfs2Sunpb58fsnBqfifbpvpHb
Kx9GBNskwLbQ65Rb0gFXmFfPRUZOTz+D6v+pLHgwgnMeGefQy3e6Zm/9J4zpqMCDYhBigjISokm9
Zp0rhvScA2BTRY9qmSK02iOj2DSDMiGYcUTxRy6O5AMOqN6rLBkKCCKsrVug4GOoR30h1eE/TJ+Q
EhA0/9BYk9w0M1KGMoTGkl5/KDw1nJtjDu1lkn3Nhp3J2zr4qPhABUQox6Ft4XrfFgWlWbk4LAGN
1t81oGEZXs6TrzJAOzRkytXuq0r3wKSbRn8zIYpGYHSMXRtt0bmKFgfkhJzxkKbzY8mhd/KutYGB
GKZ2DtX49/0JvcUSwXPjZgWSSFhEn9+1RXVVW11pbGzIg3YiSvjVCMx4iaHk5kO4LpgD5g8ROxhv
bpDuuLmts3BpWnKt6WQPXb0qWEwlVd4sj4JfZgg7RkHzVE9NVGeGu1Pg2jQJlWlkieCKECpej5Y5
YPkrRX6GViczInDhg4aejENW7zEXbsRniA2FqiVOoKDclPaPCaU2lA2RFFnm7wWC7aAEiXllg+n+
lLtWTNVXj+3R5/yWB5WdrdDMQewH/4KQ5np8XdYj41nkfWJpYfudntvzci4/pSclcKI5WD50kPHx
0/0ttHWPADyJ1y8Cb6Gec23TzfXB0FraJ0BdAGwzQLXi230LW6cCCk1oDBWpc+Ahri3ULGsbU5t7
hLqvZfN97o8EvRGQu9AaI8qzJjDzvSTT1hUM/jygmGBVsKNfm3SVqjQXZiBvlqHl9aNsx4P2SjwW
OpnxBU/GnfBzz5x0F/cZGZ00NfsElLB+Ohk+6GBi0G/8YMazpj+Ci30nmbBpEKVVlP/QpHGDmCJQ
SFTGDiL2bmqtceZCMKWDQPehapr66E3zELUD6mJpla07fnXrtkCEKBI1qK3eEMG4zCh70ItiZnvo
Cs407+PMKeuwzQYS3t83WztTNF2BzBcBCBhLrxeR53ReWFoMCVlaGg2TDg6CDLfGfStbccOlFfEV
FwGOoa1apXrlkNiQTCxKKzLz1yw7m5TtrNmmIVyyAtvlwLOI3y8M2QO3vCEdh4SpNNCVPDT4udC+
Dt6eoY15g0Q3ZGTRMIrtL0fzReexanBynug1ZHLUamxenDSr/jhpBjoNoBhBIQ1EFni3r4fDSQqt
YU4GiH8aZ2CAkjUvYtXKd0KGjf2GpJxogtN1VEDknrGaNB4zOmdIOKibUFb3MWsGiMzvb4KNiwUY
YHTaCo0CxLnyYFQzXbyiHpPczvVAGRto/Ez9Lw54ZVyjCfGpm+w9ua3NkSFxhuhNpKdk5dcKzGMa
VXLYLP4a8k8ghVeKL/eHtbHlcImgtgsKXlsA+a/XaOnsHjS0zZj0KgphZLL0UOmAHx0rxwp7QNJ2
pnFj5xkAeQgmHNDpQXnn2h7gQ96i59aYNL1H42Ww15PatX8qmYvXqjhDFnBfog9Z5pe00tVJ7Woa
kSVaAy1lT+0KXv9XjYKelTSv96dw602OJjG4NBwkpIblq6TvuJpnhTUlXq3NL/lQW6GnMD1BN6Z1
VPCeDXLqTZFNFT0magGBJ93mMavaPY6xrT2KmhQ6nBH84EhI7pCaJercTjkl2mBDsUUBLp5pc2gP
zbtuV58WbO+da20jKw+IHXJxaPVGTxlkxq7X0+u7vvdMhSc2NKpCBwjVkGlFEXtdNaDW2bUv49Co
IWIL5QX3TfdYZx5SFiqaRlRH2ZPI3ogjrr5GumUVJJNmPtk8mQfI7BltOkTc9pQgr70mnCujeBg7
A318Yz8+aDzbQxZt3LlAFSGYAFYZzVpyAt+jQ9HWdT0lDS5ah7nfnf55qO1gHX6tdD1CP3WP1npz
wBcWxe8XNwYaMb3MBdIV7cf9oeXf6LlK2VF0Uhn+7Dwt+df7e33DXSDtiu5rZAVR6ZUvXOjnKk1q
t3Oyej+0Jpm82YdKBMqBO1fuhueDoBOyj2jZ2ei5MxxuWaz0Zkif0XikxEdV7qHRPu6PZsMKSrnQ
uwSkHLlB+V3rAnfHiD4tCbOgP6Gg1zgzSaQMvRfdN7Th9XDbCoUqiHGB5ly62NVpyNaGj2tSQmL1
YWmdPqSdTncCr1srAugAAj54ALAlyX6I2qCG9kaLJ0oBidWW+eYenOx2wmABlWA8JdGaglzG9Xaj
eaZkWYrt1i808ig6IxynDBS6J7Gz4VKFIcRAgBUgtlMlQxXCUq7Nw5Soy7Ni5E8Ump32Wr6KQp8O
HfBvTf5POv0cocp7f6VuNziqVOIdAk5KJM7k96NZEN1MST8n88/CizhQT2Oo7Wk/bU2j6CaCBrEI
Wyzp1BoZzzW01c4JW2hYuwOamNtgcH/dH8rGdgAQH0USMKxA8UQmO+65ojtZ1q+Jmn3qOtABr3/d
N3Dr7rAV0KmCvw5hIjwzrneDxnnJ7CZTE+a0U9SVkG9VoYvwGei+sKnBJt3pwAbMEBvfuXG3DEOc
2sPrDag7XDzXhp3e0ki1Fiqg/q7PoNI1+/aqBLMaFBzYBDLsHN+N9UL9FyuFflhkOuUOsMJNq8nk
+ZrQGeSr09GuuD8vh/uzeXt5IxkFOCgaffHWhoe9HlSFFBV8Qr0m7XKs+79yAwpW6ieR0rfaHVMb
mxxEpBgJEofY5JaUl1m6Zp4Mj63o1HDjmfDXdbLDabAOjrKe7o9qYxMKGluknzGBYGuWQhLkg5lb
qFxNeE28wBnVPGSMdjthyMYCoT6HNmmcWTzq5Rx+6hDIzHmzmmT1FDQkWTMaOHtUiGI7X6deBAIe
fMzY87aDWra0QAVToOJkqAmto2X9pFRuUICXNzcPhsGDoU4jXf1xf/Y2FsoCih6HV+CekNm5Ngks
OIgsLUVNxtnK47Kvq0ApoZpV2fQ0QE1tZ7E2tiBKqhAsdoBAgPuVzlWqUdOkNtWS+oVZTUAdJ061
Rxd4JoidxPeHtmULZDwg1RbPAVCyXw+tHXWv61NbS5CJL4o57OciKKr8U6c/Tm/3Td3yxoDwA2QH
IE0zPRRzZXZHY9HGkpFeTzrFPKTzc65kEZmYbzNy6NS/lt7PsgwEMVpsNu0z4Wmk5k20Tt1pzLWX
DkKSaup9vf9RGz7s8ptMaTeNFppn27nTk6ororUI5zRW7IfBPNTueTSHnQOykawU6TVk15A0xOrK
PZpz7q4o61ZqothHktV+arwXjIQLjZ0aCtxnFHnRqbmzxhuHH9eDZgJigWcJop/rNS5aZk6D02jJ
UC/Qa3D4jJbZ1Djcn8mNnXRlRRyiixjYqU3urH2pJWJcrYXOLW3wG7YGmb74RrkjrrJlDQl1zKOO
lw96zq6t1Uh55RXlWtJrEFHtAj19RlvwPIR1v7NDNg6/eFcZ4lklSF2k2dOtqlPTzNSSgjmRVYJn
Pqclh5QTIKwN2Utnb+xH0SYFbwPNGuOmqZZaUzNZS6ol3tSHqZ29gK+jtN41/l1TsmdlSu4v2sbD
EfEjWm4sga5A4liax4k5FWkIUBM6EmqUv6/tL6MZoDexnCwrmlsldtO/xrZ68irviafzzqbZKIuI
+BWJXFy2iJjlK6N0BmK7GcX5q/9eyuzrorsxrdWTMtgPnWP4C2BIFTMOiJziUlN/9PMSZDY/0TZx
HOUM1ayn7hUd5/en5bbHE24XcyLYtCAViPW/3l4j4TWlDpIH7cBCA3y7mfmZuYk2xcT9VpZ5hNS/
i0JV9c/o+RlaJxhg2uTMu9Xv1X+KyXwq0WOWensftuVA8GEoIAFaCC1heb0IkA0ZIGOYLzxeFpb5
ZbaEQirAccYoG11/gWwqI8uhH82dtdpwIxDsQC8fYj6E5TLWUKMTMQd30pNxtDyfK5wCma7sVTm2
jhsaskAKBbIX0UR6PfPTZGkN4Et6YtIv81SGVr8ilWHEabPHlrbhQsTfBywd2LBbX9yXhZG7Rq0n
zWpABDULgXYB1Q+EikG+0+1pT25bQ5Ts6giZ8di9HlcNnVnwnWDh6tJ1YmrhWZOhFTaeZ8X1Z6Qs
filT3vx5JOFAQhSVB7CLCuT9tdHCtsHR6iw6QBVfrMYJAY+ORuV5AtGs3exlfTYwhrhd8CRF+Cze
OzIVicnycYC4pp5oyhq1C2ijwSFjZ0a0qksIIoUgtbujXbxkxQ+vKx/G6e9OO04GKEiWPULkrV2E
xAioCfD+RvOpNNuzPWl01Vc9cZeT13+d+HvpvC3N8b6b2LRiImXhoAkfN440vRqHaNo8KHqiluSz
xudng9XtwXKHv1LP3gOr3GLe4ZNEZxMo91CXuGnZWuyybit4rKSGOJvCDl4VAxEeW331MKv9W1a8
Nvxn50UDVAZXT410MoSkdvBvJ3ToXqfmxthxQiEkiMZlpAYM6eJYm2luyoaYSVsfvHkCSVDtW/M7
eKzuz/Ft8whwYpeGpEnOUstoyFzBkPmoTECoZFW4jMqAPsknqKW+Le4reE2YdoKeaQTw45e6V/60
hVlA1ZDDNnEv43UjPzxLB9LtQokwWZs0i4qh5ce0ZGrQmmgnuD/cDSd7aUoGj2qsKlRazmZSt2Dm
ncl7BRbF+ya2Vk70pgDvB/gm3p2SUzDBigqlLzNRm8F67XWUeOupVU7zvEyxuV8F2LKHJUQmCa9C
9JdK9pqaKNaE05PwpYmYNYS2c+4sM8z+VGBDIAovDYkPuYhAtVGtSvgDzB0FQ0xT+JO7Ey6JT5Xe
nkjOgyoAySkcQ7lj1B0Z4bPeWwmKQTT/7DmATe8Al7aO+ZUNabqWpe8ctWYWDMzR0gV5f/KU6lFL
+3hRT50OLPHagVM+HOfPnsUfRvapG8+TGjM0vfz5TrkcrjSh6uLyogZ6AjckiVq9D8SkFl4XeXu3
/ubE4pJCIG8igyWn7BerX/BmxMQSAi6wBkRQZ73cyctuxbpIZCOqQ6VacFNILsuzKQUBgGMlaT0Q
4ldajzizs5DadBgP29TInnSNv3KzdgjQ7sXJSNGS0o5O9+Sa+V6bwdaxQLUPhxC7Fv+TXp6WB130
hqdWMo+HZnzk/ZN13t2we0akexDMdelCQXeYtLrpO+tjmn8mKQQc/tP6XQxGSlkUIzB2KveshFWd
X5ffTTAmcmUnmtncJBdGpCQWMml1UTHMmF0f9PlY5K+82nlWbrnfy0URv1+4kHbMmixnGAfmqjd/
TlBT+PMjhRWHZhK4otGtLN1mqQeIjeoxO8m9n0xbAQf9thojXq2//tgOCim/3TuIM5Eavh5ICrIs
XpgN7OSgruqbpo0cL2VRWxX0Ga1je+PaSu6IbClqUWj1BJJP2gFO1w8M3Ph2MqnfdIj/QsTDmaBf
37yQPAtskOFWi/25sA+l7deWc3SHEz+bgsU/avZInjd2PdTw/idoAG2/nCIczXYtG3C+JSleb3X7
qjDIIzAoPu31emxslytD0vEa2eh2iLqxXezMR+UVdN5/HnpgoyBpAwwRMu1yCb1CAV9dU7GOkBrr
SqTVgTlLX//DZrkwIu16S+BJ84zaCdOfFufJqR9BnTL9cXc5yISBqUHGFlVxIFIkK2BIHty0G21x
fFGm93F+wV2+c762SlYAAeAVoqLiAki3eIddnGAOzT5rQa4joaRcniYrPSvgLws5BdjLIY0KDn0P
NIN4LXUnjbvuoVorkI0Dk7UnrLbhrvCuhNwH0DBC3E86ggbQukvLiZNo3tmxVt+wY7pbKNs0gmQ4
IJCqIDASv18MdymmeaLO4CDlfgLfk6E/pv3nP98daDj4PxPyOMasq7QWJjwDGbZc+zF2HyNB74u2
A2HfOraXhqSly7V8RjMNdRKDfatyIYlyzsaEj3tl4D07chygpOjqGEfY6U/rZL3V2fLSFcU/XP1j
5JVgSf935iRnbzUu4SxtHex4tLbOfp+7fp7/ur88OztAjiOKaSKp1nZOUqooNaP9mBcPdRreNyKm
5DrwRe4TBWA8gFDCwXa+3mbOOKQ2WTykJR1LjeD39MCuFiNi7eoFBbo28iLLj7k77OVDb0RzEAui
YoAHJupxSBLKlStC0Uo7D+l6tj6to5+mkfsAgifyRp74cf1Q6KH/4p6A9n2s3cB+7p9L8zDPoWOB
CQ6EAg8DKNa66Ese16BBTsbjn03L748DkkBAnEFEJ4etWTurDim4ek6h3hlMHBW1FoK6ftfliq/P
aedX66j60GKi0X3Lv5MplysiTAt8FeYb1LbI7V+viLfSCmzwk3rOS19PVvd1BonCj+Uv54FVB0+L
C5AI/ZqRyAqMPBheive82ImV5I33+wuAsEFCEIwkNyoypk5ZBU1m9UwsMuGw1hBAo5oTdCnPdyK/
G7y1sAVHisQjUIxwqdLdoVp0zOe+Vc8hJNShRP0xRt/7j85/6A735/Wmw0q2JO30HvrAuIZr9Vz7
PLT8CkLn4l9jBFTK0T54PjqpAuobYVxw/6HxP1sHKPqO70u4c643V/hyzMKNXbj2gjjg6LbwJR/t
74941vzT4bO/Bn349FAGza4ajXBH8pa6NCj5327I6NAY/2NwCB0/5NwPaSDGx6MsCAL0lO1d11ub
6NKm5IvLPoMm2oiFfXyG7L33cnjIwkD13447rvgmjSSvq+SLi8kZR9Euf4Zmfbg+drF5CuqQP4c7
KYLNrYqSIiCIorfJksn/rbLuXI5a67n1QSX/PWcR+7q+Vq1vp36w+PkY/l3+c3/Tyt5ZjE3wlcIN
oEaNdOT1TiFlCnKVflbPsaUE2quyBg+JvsfismdEWilb5ziFBEbIyfPnJ9CzcTAO+N7OTXPzkJAH
Iy0UcZR+xjNcPVMzbr+Sb+bJ/QLQcv4JNANORB4hVOwUAYitBzeCOLH5XzYKpEzR1+yI/hX5qpta
wJjrZdLOYe3j+V+ZPjX9hcTux8s5qPaCYuG45DMHrkAHZUyAcVEYuF46pCRcF32Vy1lpNZC7PWq1
Gt/fHDcM4WJCL01IHo06dm2tirGc1zfIJn+pfnyPNT8+sUfur68APfneM1h4Gv8lOh4BUvL/3rEv
bqJ7Q5T8WFsp6KBFl8cZHBgsqv3w+3sRtQc3LA7V9GDDMpzLUYFvSSPr7z32970Jls6Gqs1TTVxr
OXdkfnHt9jgq/Z6agxjBvRFKRwPEZraOSupy1rM474dIVU9uR+M+pe/353LT0O9+RoCggA2RzobF
cguKtOV61vJzCT2n4Ve7xuZe9/RvBlt5PKg0gP1CNDQaMk6yIMVct266nL8YPu4B7WMJPthH+PFJ
899nvw4guv06fSuCKOr8IPeXx7dz/znYc9lbV8PlV0grB3q6umSlspxF7731rNiP0x71xNZ8XpqQ
Fo4UWk3rBgsHcQe/AnmmMS0+G59WfU/y7OZdKk6hYOWF4odpC77D64M+FIbezk2xnsuT9VEftUdw
l5R/1ae68wkkof66v1E2w+YLczIjnUUnN68qTB4f/TF4fJ7zcA7jJjy1wcEJnqIpjM7f0k9ffyJg
i6Ifbwl4uHY2602tWhqyzA4/1UVWm2u+nvXlmTrcz7tEdUFHvvrTqPlW/wO5H6XalVPcWFTQNeD6
hTv1RLfc9UyD4jeD7LC7nusX+wsQaFo8PjjssY3L9ZT6+UvpK1DXg8KnD9ne+9N+Qx2OIUPhDIo8
IMcCEaCMW3UIiAFKOqpnnv2Y9beWfAWxKM6pb64/6mI4rNPnHPW6vDLfhoKfSiU9UKHY+jFafl8P
6MQ+0jSshx80b0Mr+2Wtq69+3/nIDYeMMAEFK+QfRR+htBXX1SZ6hf7os/n8/KEhoH7EvTD/nGO8
VwhilZaFzQvEav3gLQuTL/etb+2KS+u/f78Ia5cMXCx9s6znuX8YXyfHr52vqhLPBhrVQpw+ZWdN
btL+Yk1wuaLQJRSFMe7r/dC0Ludcs9dzOoNdGloxmRelRQr6wReQ33Azh1CC/aC+13qkG3sETTdF
8d/WNVTgERFCEUomZStttRjzQVnP40Mffcxx2C4HokSgeA7eQj75e/Rsvx9+kvO2jQuDkttcF/Si
u6CeOs/U8jvAGYYpaHkLYohw/msEq5YLKd0G/Gj8Z5YBV/OiaJ8UQWcfZvZhMg+siLwR2QoPBKQ7
8Ddh+ubTRFoWTTEAGxlSJGKDl2NQ6gGfpvnfXTC1/eirnXzppglgd8WaO8i8SibYkJYe4ziAtQ+y
g/Xonecv5Hx/C2+9EW1cvv9nRNpRFXAcg63DiOWzUA/aABmXAxyrHYTxGndPzcl6iicbyLcQG2o4
wAXQt/xBfWyei3gvB7G9v9EOh/Q7QIXoWLze34bWcT1zOvWcOebPciwivT+xqYoU8stM3+0pLpV/
xiJ2tMlvrPD+VGw9q5BqBYs8ohIAaeR+PKdt5tJYqXqeZsWfx4/CV0c1gNZlRR7GGeqeZPLzRotb
yMwo3RdS7iQnt54LaIIQpIcA6AKfJG33kazgq8qxFmn5NtofXZfYh/GLmwV5Hpvv5psBXXazV0Fx
fuhBUgb1v/ETekx2nIxwmfLORq+7UCiDW72hZoAT6OyC2OoZsjaG+pl+YV5YnPo8NFnIlp086UZg
BBgy8k3gX0Rf7+/teeFBHbdfzYlk2llzUT/BOTJMf+x33kFbt+ilEemSWCjV55LDiNcfZvtLyXww
Y9f8Y2f/iMv4duL+byzyhVlx2uumomD/LE7geN8G/qUuH/M8ca1nMkd8an3tdN/m5vQBjABaeoTQ
6I29Pi/t7EB+ds21s6FH3gvPdv68ueWCBNjh//99eUgDYKnzqLb62cgyMI32qlkkQAR3epypNmn8
Ak1Iiw/wzPpDm1gNtm3kP/2Mg/Y8LPFUnH3T47iZzKwovHhaOhKVVjoTf/Lw/o6aEUjM2Wh73GDg
AgJ9xDDiRQOJGmgNqi6FzmuXDlCZqCel+hvCaOP3HEVVIHTYihsBKSUwPkO9kxtBsw6eHkBbuCoB
epu05qBZfBoCoDOQY10VvISDpqutTypHcBLVBjG/tFrjmuEC5HqPOh6wMAdIAjJoW5lLAfYYw3yg
gLaj6dBM5zez7fkQ31++zQDicn4lf9fztvZqIMLP4QBohO8c60ONDNUaANzcHO4b23o8I+H472KK
WOrirKmTsVCFl9qZPWlh3Ac8JKc1Lo7uP7EeDJ/WV93/f6Rd15LrRpL9FYXeMQtvNlYTsQVL1ySb
jXYvCLaD9x5fvwc9GolEI4jdu6MXXfXcTpTLyso8eU51129lg9a8Tf0QkGgBtfADijoGEJdfMKl6
16AEF4V83K70QaZ0ClTd5V7gtnmkZ8PBpfUus2SoZkaFQefP6BfUGjGBIvux94ywavREPijREmfn
+DD6cWwvpmV8dV9MiwflwTwV4R2iUocTogc1cp5Yklu3p3/pKE1u876EAk+fwYzbk4DbSp7eKCaH
rFNcLpza2cgdPWfgDUdoDHqiyTQr0JaClA0WWiBCo/rI8G78x2ZVmzGca0DyLb3lLRDAWdE6OLZv
mRrlY/Z5MSE67t6fM/v3d0xmNsy8JKWdmLGhyF4dKmhpbeRtMhBdlYun27M7G5uOIATsLzwDAHK/
XkXai7q6TxPGpntdNN3IYqApyWjK0X1eO+/lPhvU+LSwpLPhyqXRyZo6Qx73vZgytrdChAZyKnGc
YiCZS03eN3aRGVAfvz3Q2bsM6HK0XIxNNcokXmNdD3rFVcYgA8auU9CSljr7fyX6+D6mFzbGrXxx
Ilw3K+OMgQ2KU+mjmOh0YqdaCkB2vxDizt5fwO3h5sLbDY1C15awZolQorXfliPTid4EcUOnCxHG
eAX+2ISgEKPRn4b2yOmEVSnUeTs8He001dH1ixJT4G4zkdAHiOP4wsLZW7I2mbrec+uIS2GtcMxO
IuzeGVMiYaWelhrUZv3JxbhGt3axSPRQhS7bwJIcaRXCYe+QB3rTvAFXcXvHzflHNKeNJDogXUWz
8bUhtuhdr0IIZftfoUsMsfIJE7ykNBSxxV+5Dy9tTQaVIkvWJnXB2sOeRmCh+IRi3jmoqCuQfNwX
62wpwzK3AS8Njut5MYti7QtSr8BgyDeQSbI44Tn6vD1/c1viwsQ0fSUPTJOCg4y1a5WP9WH72myS
R5nRvIVcyKw3ujQ0CSaytmt68LWytpAPK8qVIYf56LDAE58HrFnu3nX8qT7lXk06X1zY97ORzKXx
SXAhdyl4WdKEtT1lPThQOQFQCxuEJMdE9bOFM7041MkN5yhdCbJkDLUENXylptHKzQ5Uuc62fno/
0J0aVYZfW+VSn8XsNYOKChSqxxYqdKBe7xe+5POYRd+fHUOHY8z0aLKEFn+ryPbdAySdk1VXubqc
aSA8EY1hqRdgriKHzmhgjjiwOkOddXJA2DKlHJxRJOUqtahOSab2GnSDdS5dM4FJi9uSX3W8phwU
f+ERNZdJvzI9OSoU2xdVhcerLbwboSUYwwrHs9hSZNAiw6BUB+2dYCRWnZV05K3UI9Ga3bA0YfEP
ZVImvx1AW4gUwu3jNXch/j0jQA5dr0gglHGLRDVto4ZAkIo9Sgt5gbnzO4LWoLmOrgVABK4NuFSe
dU5bMDbaO3szg+5sBuiQ6j4gAbsQIM+mICChhN4IZGTQTDZZ3j4VqsjlO8SiGvPmaHeVukY16eio
Sypjc4PC5YFKHWhWoK03OUDguIpCt2UYGyiUNkQPgJJqQIPrbROO3dTErw5RtkjtMk7V9C4G0hyk
QEBVQjF8ErxkjkQ3fSbjIW7FEM8AilEvD8KjQ+KDHp426WYptp8rVUC/DNSPiJgUVH8mFhv0UQ99
qDB2SDbFdteakURyQ3U1/v72Npz1DChNClDOweDQhXi9TSDTEnpe7jC237+21CclrVr3QyxXiZ6Z
RaCyYKeh9aJQ/Zeg3eTMwiU9u54X1ifjpPiyV5x0tC5u6tTkz7n7FMqrwt0LyBAvKfDNvTCksZkQ
oRse9OBavh5s55f4Ue+zdg/MocoC2q+QfHjmEh2876QMkTPSi10SWvF7mesnUKCkSJ6lmSWsGLR+
u1+JC9DH8HJ7DWa2F+A7aF8atQ/BCTW5AMsBQmypzPQ2NM7JkIMyCIqmt03MndArG5N7ru7jRmTR
UmqDhcloqdjgKX4rlnZbW12xC9xdR2keZAiztDXSfM8U/+8vmBzdpOjZeghRA0973S8bswDzbVTy
eofoDMz+leNumpwjYCoiZdsZvBKv8nIBLzU70wyLrDTABXiLTLYbGrTLru7o3u655rUDczMVBAuL
+YMEGK8QGdnYv2xM4k5ZAhAwHzDTvdmbwdZbeatSf927BP+YFenukWha8XuRvKxPkAfXbi/0XO0B
5qEpBiDD97m+3uJBLTBd1KHY/rx7fXNJqlJqbFZWqJoo8tu4d0lLSsszj0ti2+PcTZzkpeFpza+v
gNmA7lBv14NZindSfW6T50hceHktWZmcFRm0sW1TYBdBOA5ydXl9KGPZGgKk3+iaMn5pMhVktwEi
hSOenJrM+/dk1mql7Xb7xChNcBSQe4LZfJFJvcqN0/FjqcV4bpvi4QeEkoLr+4duedDRQg8tQGAM
xHXo3rPiUqvAt6ObLtaFhWlwz3Admud4WIhJ26vyTjTRfUP2D9icEQkelZ2y69SKvMdqh33rk0Rj
9W7lqQ8osXw+EWpdmYLKqMi0qxRH2qVc/ncC+Nb3TZaZiirBTXx8H4B3yC8i6xcZgZGa6c45OKtY
NfU7O9BDozBjAypmJFFbQhmJiqDj9haYu4nxevxrLaZMILHcKoBADIMN7CGvAn79Cu3S3XDXB7+y
2S4tTRykKBVMmSuoCccYcjlOOoYsrzzQEwOg8+KiXnlClIiODjNSb4/yOxi8Nd/jjrx4T4bwJrEi
ftt+fQCXPckBufRWYCfGv2HRO3J4r41Mb0hlfW6foKJFTkj1qlDA08rNImJo9rpCMQdIZxTx0acz
+R6eLznO8YYec1E8pKGVHmWtLe547hQzjOYbCdrsw16VVrfnYe45CAa0v+1OoqFEFGq5imCXNSEy
/1x+OgpRY8Na8NKLdkY3dzHfjd9yrQt1ZsR3lUGvNfQmqHZLPhaGM+ctQegAWjzUJPHumgyncTif
BRkaDTPC+37/kJsrSE0G2vCYJrgHLOdu4bU1e1wuLU4GNrioyTAtLObZIREqAPfUNkI6cSVozdbb
KcIdet8WRjlTwAJtBRL0KICODa6TG5eieREK1oBF7hoNqb9XPzRdKJ+ROlSXKARmF+7S1uSl4yMv
LLNhj2dbTXbPrQzecGnYabqw1GvOjS5ueiRHEizQXyAkRLRyvUVkr3eUvGWAt6ZltTZzaQuKwQOz
jlcmuUerEzFKQ/1KdrJLIvO44R4e+btHRUtLuMKlVR2P289vQR4ScgEgKJne7UE5DAnDY9S74Nk9
SiqzVisTPDbkC4d/YdN+03vdMjbx/a0Etly3GJdzMxhvr8ZrbbamvDawde/vFbUh0ebw8Kk/6edc
fSrMzo5UK9IVzT0tvzd/kKOM0RwSsDQaYtE2LUzxEm0nh5FCoRZQNXyy6cNYK5QI6k1A8OglUPZr
CO55mjJ06Z6mXFxWTi9twkRMH30xoVcCqnRmQA/SXZP6Ef5a1prcwEv7Ev9D452rLHiw2fhvFN7E
2xgqzvjs621DDb6XDdCsRV5Bc0yJJnyrOrQWWBruRmV1TN++KM3aCKuayOoS8mU8adOlAzs6uNTG
+PcH8DpPMtlrU2Tgy0EfmDeOeegpwyNo8F0480uGxg174T/lAETDDpL9diPZr3ydge7umGFCM2bB
0Gw4fzmkyXwGIpdiSEijSAnRnjeIR2qUgfXiBY1Ego6cioAOhYO8gfI3RT6sxwXfNnfyxi7SsWYC
Re7pcsZFo7hRDPNZ4UIubCdwn3wQktr3VZ76cqABQ1Mq3+SoOJIyWzOuHvLDw+2PmN1TyA+gkQ4V
bABpJ069SjInksOKsRPXDDcDUc5PpWFWLjmYuu6+3K3XR+kFXgfqmrctMzMXmDKePdSyQTmNPTVZ
55jipKEAkLBeh2SHtEurDz3mu0CC6cgdarIQ7s0tt4KkC9Iu46T/YOruQjniIYzC2BvOg6YQeSq+
EvR7ZOSOoBSSqIqWbxKVWz1a1u2hjiOZHJ2RTRsPDUDdwAwxcfd5B//DFSxtJ62hJK+5+161W4hC
18Dac4HWsEv1kXHj3jI4OUICmwhyh0SbHbwz6U5iCk2Ul4B/M8cUD200yEJVjhfhkK6XL2ZpSkxz
2IibXd/og+oPWlIt0TUsWZlsT15My8zzYWUoVXe994+hRescYd5ZBVx2mmjhTrTi9pHO9IXtMpfX
HjMJSNGBxwhttZO7yhc9iF808LYyaBlc+aQw2zTW41AHyCTvaq2AaF/3KUFhi1Kj0k7fbm+aGegV
nAPzTZ80Rq1TGlo/45m4GSoWOFL2KL2PUIxQNxnpjn4GF5sFFEKpO/pwuG12BhBxbXayrgPvUYmc
wizUfcTe1dgEALudYsitVTRERgdkJhmKhk+IvbNwTyPPIWj8tnlUQi0vFqKTnz4CH8OOdBKgNUTK
Y3JyGrctQ7xlWYR/K594m6Wizfj3rw/K9e+fHBSk0Lk2qgcMFow3orTifU9FalEVhk1SnHjI1dPl
Tgm0vF+lw65qlvbYz4N6bX8y2UhCgNhnHB9I/NKn7lAKD06oOfF96JyHcyjupVaVPlLSE2BZby/0
TLh7bXtytDKpb7hcwNijSEXNqikzQqWH7ikvrQKYaZ0vl0oJYwD9Y7ZBjQOSfzSbQmXl2mXUbNWH
Qo5cOxdWEZCbdAP+JKmO0EwptSJ/Ch2WPtWl32gQ9QKXfZt4AkeiIhRFAgF6wAybWOB6qG3I/maI
wywjvdd2b+HQ9ueUjoePVHLBW3p7on66IMzTxVdPngVDD7ZkRQRCqIBCIV2KFgcMd+hthK6E7uSS
YsvMjkADw4jhHXGfP6RvGKbK5BSNU7YvPPH5Sg4e4tq4PaCf1xEa9EcdM+A6QUswxaXUkdxySd+M
GJgYyMZI7fNyRXmhJmWPXKS1Uaym6VIK5Gewg3QXgKzg5BC+JZyv115SaqWuwVJuD2ERmF4cnbvG
W9LNnIkpYAUydyNfM6RFpvTCScvHruN7rC2WgPpH67IgPr+rwS4TRo7RNODpKotBk2vDj5/Bi1rH
xzjJiRC8L2GrZoov+BQO3CC4QqBBMuWNdsuwBoNyzNrOLnvI1VwT9JW/zjalpstk0BOecAux3EwJ
GiZH9DcU2dChMU0JUJ7c17SAUl1/TEmJ3HCs8hpz16l3oSb8QvyGLDSas1GBRPM6FvZ6RfFokiS/
jQAiiHATAdGYfdBnVo1VX5UZ4nikfhbxH+/bpyWO4pmXG6qRmFkgjlj0EE7n1u9FSG0h+LC9lKCO
1RPfclbVRrqrkLzdVPr6M18Bgm/j6bjwBptxYZeWv2/Pi8cJWjTjyGUzzmYasBRnJt2C3QsoTn2I
NMdb8DxL42QnIQjFDmAOozBO+ivT8jtOW7nrWEVnqLMvdB6tYg4SiJUZeiRfqqfNHqWLOf5+OFyM
tJIHPnZC2M4OXUVAoqS5Gw79dyrt6SrUaOsN5leNn34h5XO1uNNouUIED10WGJYyLTzzarQXuq2g
0g8IMKJgIcCYuwWRVwKLIVKDaBybigQlFZJrstIBodJtukZtFPLhCkamaMBJt955KJcgMXMO/sLg
lD2HHRhl8JoG1y7A/D3pWMIijt2i3V1Yt9uz87SO8AZZer0vWZ3sJCS6uyrvYLWLt3SilrVZi780
MlBIjKKto0DLxCFQLVtXYcABb8M+VhS/gqSUVjEBEVg754hMrWJafmWSr9IxItZgA4tyrHZJTWjm
chPAIwyoKW5R8AmOP7/YtpEXphntJ5zdqt0qeqtXroH5XIqdWPyWSSRzaWW6iFnaRehFhBV+FxP+
tdOgq/aaP6crlPGXEvgzTAW47/FwHVvewbg5faI7HuXFnghjAumM58o3xHbd9ehDUY+UxaDKrYck
01JQNj6ICx5oxt1dmZ5EbF05CGEqwHSIDhxQkfgHbg3d6/bNW1Iunru8rkxNdk9QMHREcTC1AeTj
eJROkMyFJN47qpqLEIyZ04AmEjyuoFwKBOE3luBik9Ss6KYKl3J2YUA0SDVi6943S4029PQF66fd
jrfmXnJX5sbPuTDXc70j9Q6GpmmFtpOeXb1MVGdL7+uTJWjCgzWcFizO7k8wxUrImgtgQht/fmFR
kJk8C5Oas504IO264XRW3gVv/hFMK4Q/NMU9PWzLJF0a6ex+UZBIhg8A6uG7eePCbh0gz9WGLWtr
z+x6wCsiUO880tntCTmd49I6zuC/xvQRHDS4c8DPxI9B54W5Sg7r3qsyYD5iPaO1UFGd2tciOkKr
Yai7kawlToQ52GYZ6CozCLZzR0ZCbOS1etPbTLTxhnWUsmqZWhXwGdk2ZDXJO7WMyheq+Mp5ePlp
dPMRocQRmQuLNDdZI+EPiKaRXwBz/fXXexkAza1Qs/ajNrCksVah2lg0/BYeXzmaRO/ZjVZKSOWC
9+a26ZkWO0zchenpYWtzAZTMuA76Iwhv0WZXac6x0RQi+IR7ogtdf0FaTOV98vJi3jU7K1nsP589
8IjRwXk0SrAjar8efuei90phcfNyJECCJVUdhlQq2jaPizTsc+f90tRkpkXHB4R3gKlHTXtGC41L
QoowOxqxk2XxC0CUb27e6eUAAgGopYEhEB0hE2tIjEluEeLWE57LM/0obTqteeDuQv1BUs0tA6YX
EKIdC/t04my7IER/SqwtQar1dHSNhRM5k0ABP/Xf3zJZaKnr4VIpGUhp9IOCOckQeCw3v5RMmNvK
EExHAz5gbfQPQdpGyKWwlwfOroT7QCFxYrp6h6gt0f3Qvr1354Ji4dLWJJTpqY51+pSG89bQt6Kc
eHV4821K741tcpbJem1l6pe6YHUuLXZldeJRGxQiyqBlOXvMzveE2Tprcd08EFE76NttQVjjPAyq
Zwlq+XF7wHObF7QzeLCLYEwB0Pb6nPhOlQx1KOIRIKtN45L2FLQvt03M7RLuu8OUBSpF+H7LXvjR
YvAZny0xuKgHXhZCnFy9DeK1txBsz7R7jS8KcF6MchlIAE12I1u5shRTGEqLTq/+0X1Ch++hBG9C
YxESb9+xQfFafW/IJ6W/cSXxepNZmE1xbjovv2ESIJYC77mML3N2KqQUOo7CMhLMhBuUJyX3crsK
0/7BhTTGpwiW8VpLawdN3TzlSbvOHdCxp+RNFUOFtU8YNG/kPUeEEEEGEbOQfmNjHpiZtEG9h+Q5
VUKP0aU8HPfASdAeywQRUkiukLxHIh9HhujEkl5Q9duAbpC73quzhrTFUL8AKl+vBqaroZylUIIt
saX4kGZJdGDTAsoAecVmuZr0oFxSuUTkEFEAbOTi373+JUilAmlMJsssio9LtKhLCrDgXiDvQoGL
rCySINOXie4HK6Acq9a8kKpRUiUMGeKmWssJS62iLJF8EjGZ1KgZG9WQPUgiutWTAt2SBB3/QDUn
XnGmITFDE7Fta0dFP234FmOqSjJqYy6Jk87eGH8v3Q+R79Zv0H8JRn47eMih460KJ6UHK1pKqJW3
cXTFNVxvIVc2UwW43LIIF69PXy+LZZ+gGmp7W1H1TvtAc4+MyYC+IdIjU1g4iDPlOJhDcRd9zjjt
P8D8aBxNlCBxsDt1b6s1xm4XWjkwQyl5FvYgKjunmcrnmhipKpWa2sJtMT9aEWlHlDtGlo3J4RB4
3+nFLuZtvtEa6jikx/CRRw9PQegV9pTEgVeo3NXdXb8EWxt/8/TShH7bvy1P23rdlI2zQfB5W3lm
MzUkXGGy6TZtzLI5HG97u1kPgNgCFOPwqdDcuF5StGtCirtLeLyFn5V+Vzeo5y8UFuY93YUN/tpG
nPWsL9CwURi7DThAQO3jafefjuFuG5Xoa+v0ZUmrR3nxaTo7OKAZeQZwZ7wYx59fuHKKG6iecQfe
3vgwc3vixsDlxxpd/O5JxFaLaP/jxt/d2/ra9oDNu/375w/4hYFJ5CQJXSAqGQzIgeWYHjB/z2mD
ahuPSpuUkYE7prVIlHTbVgtB23e0eWtsk6spl2JswBymU323e90bAFKRNgcUB6SA222+urtbs0Q7
SQFxtaVrcS56GhGo/16zyanr3CALXI/mx46AXf/1ivcI4XX07qzuo42ZfT29xA93axvgjqPFZeSX
Dv3f5qeAUYrJaK4NMPTmmdnuxweAo91Lar8/VQAmmsHCLpp1MniwIe7H8xT498lUd0NaMowPlxoC
iLjrVSgJV3r/sAYdzoezRLs4N7eXxiZzC+2MwB16gbN3vB6uJTW6t5iXhW073gHTvYO1g0cZOaRB
Snh95pImdCFoHvH2DpnDDW2o1vHDqpfebKNb+mEF2Btkt0ZVHXoageJcyIIED+kXqvNlvOUkAX0+
eVM2+9VLo3v3cqHdqVxI7MYOtdPtMc5FiKMCPZSDoOSJL7geYiTVMZc3LG8H4lven/v0IabO/ZKi
9QxWFW+ICzOTMVIcxEjEkoP3eh69pqc2hwBgppy8PbjEw3ngCdlSR9Bnb9UKHLngmPSNnlCaooFi
q0Yx4PawZ3cPYBsAjjKj0M1k92Qem9NsL/E2/Urto9YU6xX0rNHcIC6U3ecNjTLACp6NWN7r+ZXY
nFFS2RPsSpNFg3ujHStJ9Ca0MuXr9pC42X2EkhSY00e5xSngD9q2VBbHMJXqpS4R6jQYA6dGq9ed
AV2PE/ppP92xjAKRhmP0pSckfADjZXxAw7CvgYHPvv09c4UGlIJBVzTKgQEkM37vxY3lxJTCuB62
lrZr1R1UzAkq7mrxFG3irbD2RLVWl04sO3eTXdqcXM+ygKRqBRFcuCAO2Q+wZI28t93JwDYj5jvZ
6lWu6tbIlHrUHhcGPLcA6AcCsgRAJCBbJ+6irPiRhAD+ljplkWJw0bPs3XNg8+kSHfRkQZepcm4i
/KKwu5fy47N37KX1yR3L+82Q8nI/Dn2nFQflSYJyO2irAvULJHXWwlh/4nfhLpAOHCG8SF1PM3SD
7HQM5Yu8HaNTpVrlpluoiSdpYdCgZVvWukCrvPfbRmfv8kujkxio9vukzBDeImZ/fHZ2QFmR3b4k
q8/2cDg8pdstp96plqU+LrmLmW2Fdn6U7hG/gw5NnJziMA+cQCxjwWa/wB/StmatgVKmo8zbA5yJ
8a7MTE5MyrtRWHUZnIUwZOYQyJhTyg/U3uGrpeBg9HCTWweoa0SyYPsDB+70ye6KYSYMTS7YyEWS
kdj03jyYakE8cgLUdOFojMfuyhguN1jDuRi50JGhvHYF4UBDBU9wWxvU7q7m1RhY3Xq1fnv6fhZU
RjPQ0oBS3HidTlvFWkFOhMKVG7vbh3eMxlnxDmnxT7Bqmb4q7J4qnddKTWmOC8P7Jov/Mb4Lw5Oz
J/hCkIBsprVd8c4pNtSpWnHxyvcMAE6b6iyxH3Gveqq4RT9MaoSe8aacI16P8TxXIPtREghw3uea
v8vtvl6F/hOoIyJWjbaeWTikbNA4UWqoLVC6+5Du00httorNBE9yrHpa7JIi2neZKeRq6YO1y8pO
Yn4ooCMKhc+eIoGVnHPQk5SK4bJ45/JWhg7ctQ98ZrCNGa1ltVgNUT4kCcB3gqy3HJAibEXCu25s
rN/lQkzQs4M6eEU9gWgEeQFe93b8W1Audp2PR+nWVI4X6sWtoTg+6sSy1NgCeu0fy1zlKrAWbxlw
7uFjpKNA6aWny/e3t86Pa/p75/AscKsjaZE8vTdCr2+kcQEZw9tLyFU5LllinFuyMfFeTYq6e5HB
xoY30ZiWbdilM/3DKU9GMbmAui7r5dzFMQOnvJbsK6AIHkNsEZJvnPPtCfsJg5nYmmz5ts8ToWFG
WwR9fEJqcZEuHO8ckhFGzY12w6gnJV7oJJydQqBT8AZG8AZq++vNEfdiXlZ0CKNVWRu1Azmqngk7
PW1XRQwwUFd1j4lHL5FJ/Sz0jYNFMWNUjB9FUiYTG6dBLCUNli4IXukBrWQsGlXuEp8Zob4lTTgQ
Q3am+OGz2+yT3heyBvZ/wtcLweQPnz35jMmcA9LYJ3QStGMhPjEoVKgLDNnRfdRz8n0sccbtRf6u
l/44jBfjnhzGQEgHvqsw33xuVB4RFJRs/WBV8Fr1ngpQxgLPfwpmNlU8yL4er0LJSt+Zz6bVPDyx
dfqDAcAvfbr9VYurMQneS8+vU8mPxq2XRlZY3wuM6r252YOixinhV/Vz629DTElCSlELqY3fL7iL
n3U2rATkbcdQD/oaKK5eb8SEjcs6zoTWLsWNLyJHfEgOCqdWKVzui+AkpLOEhESrXIAEAro5AqLc
M/5Txxm9DM+ud+hLEZDLbSHxbHLtTuRXwiIEZs6VjvfgyDOJIHya/e9RHePZRMRHQix8HXRYQPGY
8CuxMt3OjPx1KLyWykHgTgsLNHfdg51gJLHgJBovn+vZ4fCqLCmx6iCysWX8+3Lo1AECxFzuHwLu
tRNpsO2sC9ZgnECnIP8kKq9FvQBKnT4F0H8IGQEZbXQMHl943k72bkg5UinU6H965s1n7BA5IPIL
HpZmakJIqVYBIustaIGiH9K5B+hJE3cJUB6o2+Of2xMyuoeLY/TjUybzQQHtBaD9QNs0EOdc2JKQ
vgPO2okXxjx9A0wNMRP/yIEdoQkpGCrAQ+gzH51zkPMMsuKsLhSCUcVqvOHqCjw2r32dLHiLiXf6
YXwS5Ln+0IC4kKbtKn1Iz058Gui131g+ozGVIVILybXJVfDD2rj5L+IEhqbkiuqxvCGKOeID9Hyg
bgNFuGIfh0ttF4vzOjnuTqTQXSqgQzJZ0bpbGjltJbXagQsnUCt4fwua34vMF9+rNd02wFuA84AR
QWPy/eC/HKJf9BLUeMFQC5i4bEJFxQjAeg1RBwAjmbcl8pnZUY5sQ3AV0McBAvN6SuuABncpUPJ2
wOtCpAqVFawUzsr7A4JIL/oqFbPAjcs477ePxzRu/15LXK800oYgigG09trwEOZS4PToDONqz3kU
6741OxYVtTRxWcLFXv/a+038SMlcsGJoqbdiqkeHXJS+xEPxFTJxa5YSnx4jwNT2Q8qmOlzDOeuD
1Lr9pXMHGYVwNBlxrMhDI/n6Q7uY9tLIwYf6pTGqeXuMmWqcvKjeNHGg3xMyRhpAkIg0i072aztN
45Qtyhng6iw01InU4AACzUN8FPXgozUrsNFTuqBvJcNfCWarxSvayFEqAwXpMdSUFbQFEK/7BrXg
x77fadMdefld0x2SMqzDcfguif0U48hqjKr09Q5pHdd9lVo8Y7hE/dN7/sd795/uZ3r41+8v//lf
+PN7mvUFJK+qyR//+d81dBDPkX9OfiN18Xmuf0u/fjtV58ovK/+9/K/xl/31l/95/Uf8rj9taefq
fPUHPan8qj/Wn0V//1nWUfX9Ffiq8f/5v/3hb5/fv+Whzz7/+P38EfsJsjdV4b9Xv//5o9XHH7+P
NTDs6/+4tPDnj+/OMf7m02dZfRbJb38NdeZvf57L6o/fcZ3/A2l2gIug+A5xZRm+scXfxk8Y9h+j
eB62JuQ4IfuFjZOkReX98TvFcP/AvlUQCggQEoSSIL6mTOvvn3HCPxjstRHzDTFgFLH53//9nVfr
8/d6/ZbU8SH1k6r84/dxd17sEjAScQA/4eYfYdwSPMn17s04peRaOaU20DoTzV6RutMgtEvaalP3
+G1mbKeARCCg4ki5XZtBX17JlWxNbQpXk5xhjUrSh4LbjwDIqnqBl5GWwaWfF/7OPV2szJ8jvhzh
xA/8yzQDOCwHxN3YLXdtuh/cgg7ZltqwQFn16wbpDGVFCwvX+dw8Agb3l5XJADtoorWFO1AbmVkX
oJFuxQVk78wwoKgKhNoI7gVechIilXJRxGUoKRtpH+UvDGvLoV1y9u25Gn3iZDdcGZkEP2kkMbVS
KsqmajhGZXzhxFOF4RfIRASBE1quHC3h60c3dMPkd7rm4uJsQ89tmlRUNi792iZngVm10fH2qGam
Dh027NiMwWDyxMnUQdatDCl0lW0pyEYFIEBUWAQE7rHhGuO2pZldcGVpMn9tGSQMO3jetmYcIxVk
6Ip1Cy+qmSWCCYAd4DLQhv4dSl/MVy43bBfngbdts9ozmwHtSaFb6okrbkIn63d4cS21IcyNSgKx
IKgF4cIAprs+QU3U11UO0dEtaAPMvG9fClFaeC0vmJiWP5vC7fM0h4miLzzCSYVLMjR+316dSdA7
egKQ10vINaJ+JsEbXI+DGZy6yJza28ITOG6zlimzB7V8hW2QKBs5P1Uyp902OTsuAWrcI0sqOo8n
lzCTKYHUCC1wK2Fh8i0DhZg+/j+q3f9rXBdGxv1/sSVqus/ZCOHY1mV3tMuOW5tqITWyxBo0npPJ
UQWeAekc1IfAwTUVQqAjp/CFBoNh9iD/TUEa3Uf7JuhNGUoUOf8rq3VhbTKqOAylwU97bxu70MKu
4zVT0B+ILwlQ45oTMKQoM1VoJf32in2XE2+NchI3Mr3YUKEDu4V3T+eVWSq15ubrLCAeyz43wCKH
rkAYBl1tda3G4caLPiEMGpeO6lOvbbGL/fe24cngVju3BZYs1QMxNGIlNEtOMLu00hJwijCU5Rb9
L3i6yxWaeLqKlnI5jmhvm7WewSSOhSnUOqDhhPh8e5rm3NClpYlPaIVKrIUee8GrjwWd3eWD9+EW
Ty76/ghVLxXMppCsf21xhELKSI4C7e2JuUapqVYaOG/bABw9yFaZfinlKzMUZOjrF66RH1zXX3f5
MxVokEF1omOQJcQrei0dJK1O1kFzFAOkNSSHyJLhCkv6aDPXGHRC//rAKUDUCWqPLmQFnj9FOZGu
uOGu7mhP5Yd+6cacu84A7BdGTh7UgqZNYX0jek4ldNig/rmsi11LvVY9vwZ2ZuEEzjmvS0OTp55P
dyKT1Yy3jdKo0GrguAi6R+PV7Z00awX8SVA2QUr/B1I7iEoh9Duct5B+8FDsaBZlHefWBtP0l4XJ
qfDpYGiLBhNW/Q9pX9YbN850/YsEaF9uJfXidjuJM7Gz3AhOxpFEaqF2Sr/+O8x8z6SbJpqYvMAg
NwO4mmKxWKw6dY5RxQJZG/aP2tRJbQRoL6jmuODhlYxM7bhufbkV58x6zFfn2JodqNvY8fbHUlrx
RKpuQ2zN+UVqdBHq25I1DhszhGC4vjE/s+3bomNRVtoA8BGtYnRPQYtyfZ3Yfmv6JfGLM2keMqAS
6HAgXqe5GOXn6a8TDQGjf61IJ9pxNqywK8oztxszrkfXTgc/L+62LGe7ktjoBrIvrFySIfe+egPg
vrnTc82vUEWx3z8CCeL1UrmXOxkER4vzxgcj7io3SldeOnG5cg/DcvnObBcd+aDSJkqcmGn0wLz2
C5l1sYVZuZodnbCFd/U6xzM4UDDlmbj2e13hWxknLgyJfb4w5HF/6udAhCQI5BnOi+eec1xS26rr
A+oMSTc1Ea+WmYfFuY3+GmewIIdT4jmnkOlotpWeCdVSTFfjrQqg1/WKcLdFzjIaxbkxnnIC1Dbo
VktdAqBcDTjBAmAIsEEyMm6yO2fpDVKeif0zyLeYkncRuPTdUScVJmPw/jkCmJGEvgFU02y50w6R
AyPoh7I8z44fdytQR/WhWx6a77QY46Y58sQk8RalJmgxBeW9xvlVj/IQmhgeioiCY0WW9rZ7c2y4
h5X6rnFA9hicwN27Y/txrY6gIzgY1d+YWtn95wh2ZVTaQ7pUpAy4+LzR0whEN159ugCmuFFCTJ8i
dpnQtn2Tp04BlEpLLy/PYbY8ErR1QKCj08JQ2kAaLOZRXO/NFMXkG2TkTlOei6yKpwDw8C1I/uBL
XZiQvlQWTKMxNHV5ziZvjwe/gXG6Pus0VlQLQdXyH3Ux4YfXZ6rt5oJDzKg8b+HD1PT7fPY1FhQH
SvCleUC6oVyFUte1hWguqnxshvLcm8+l/bDw9mNhPzhmpWk4i+8hJe6CIx08siFYNUJ5UL8daIjZ
Drc8u8U2nXLqdMnUuuzQQWegZsFnEg300Qy7x4VQ3RPMErnQLePSZ9zC0uJ88MuzcT9Y/sE7QhZr
g3BVTmLntV67OLAO7gRqYJYE9R8kn1crFz/uItKPgOwY04yVDxBCmp+J93XUIRYVoffKhLSJpZMN
RdV5OLb+q1t/NJanEe2F2w6vcpTLDZQurNF2lqlYHPSDQQG3AofnfS5r9B/pjz+wg/QZdPpQswEG
8PpzuWwKqVl4SKK++PxlmXdu98k0P/6BEZAZiEErdITkiobfWEbhbAHuqjVadt5QfvR7kGQMPXWS
krv/kR1a3CWhc2FOqm203PWJK+5gJzi6AkJlBfeVzsuVG+SL0WKUZdF7Ev//ws8C6hp1ZyOwBkUV
DznasOOp6lBit3WuoLobQ9AcYtgO/JyoOknnyVqzrJsIrokNyNDPtdEDN/VobfHgxsVwP0EZmmGi
uUXcDXY5GM7X1dWELUWedvULpEPFXbeb+gC/oLeKGEm9TZbEL6fU5X1cT5oOqfJ4hULwGg8I8DtK
OXfU2dZoCWNGtIJ8MIgz40lbB1UGyAsjkt83nNHMChCIeY6iBH4FYL3rEsa9Obtpb0XQJOqcLe1X
uhzajA2aEyH3LH/5KERIUCMX3UM0Pq7dZ6uL0DCnXsSQMTaM991c4ig8kPpLiUs06j8HT1Z7h6wo
rTnVDDyIDyjHZxDlORb6ddCplUEgk+mj+FZM5fl5bTHTWLZxNRdJS+8D4Dyc4A/eaYBR/zYnhcuW
kLyuepgzIWroBY9V/7qR59sRRuUzlzakcJm7Bg9sDhtsPrUtlKYfV0/z1VRn4NKEdOBDjE123SxM
pK790Ni7zjiG6+ugYwFVpqKY3sDuANH3FqKcZdbshCtccygmACPLuM0/5mATIJPx91Qw4B23LGnm
u5FSzdCR2rQNv7QjkQXJdAlsqaAOIdKGmuXOnb9BaDFaJp6WFgsPgVnNcZ514EEfMuvs9APmD+o6
13xnZfqAd00EqBnafnh6XB8NYlRlB3AQ1m8/tv7a7vspiMEz9b0u+wcHG+AY250oGzrM3FXGYV7u
ysbU9LCUDnXxI6Q7xBz7Pi9dXp476yHqMW44PGrbWMpzCGQ2GEDFyyeQbITeQOdqbJGk9RZNGoz3
3nl+3uwgcuvdUTZBJm9d702PuZpLX+nKQCOC6RkttDfUuT5YyVooUZXnkVXmyZrdA7GsLQkbf06D
3AvTsuPr3e0Tqt5WjHLjEYKoDnTA9bZObJ1JNXWIuJ7xMHVPUNSxnV07jnvInUSoR07hc0bdXWmB
Jcs1d/PX2z9A+bUhxAIpHyEeLGsU9UWBBlKBV4pRsy9ITgn9iwdTXA/l41z+qCrNN1a9JdCV/tec
FJGWMcwmfxYvFpI9BKObohumuZWVPnphQo5IpPR9aMEhsLbPG+uSzXxwfB2GSPyRN5cFaN2FLCnG
5GVqsy3L3H6NGIzUpw3TzVV1QrW5qDUXotIlwTzsQJgLTXiZe2S2trDLfLgkD9d4jDDa632rvCa1
Sv25Uy4pgOAVZm1RN5QrXVZF+rXisEV4CAohCLu2P5m97rxFF8qUO4TBJlNoweOAy6nMUrGRDQjl
bTXEPPu7WPf2tA+9+63KkrsoBMtvdF+OTez6SYZ0zm9mKAD/fdvxdT9CSjXAKIbLxMLBI+Sl6Mtk
LE9b+f22DaW3I1SLIoADzTexvRfZMIXgMClrxOaiIgkJHrNMx60jA7f/yZguTEjfcuIB6Xk2o0JE
ssTGpATgcmR435Z3opExgcqQt5AeMD8Srz54zpQWYKDK8T2pbphat1jpg+aNW9Gywq6Odpf42bec
6Q6dMlb9XquMFwcJM6PtgM8JtN7of8zrbFcU276aeRI991uuCSQ6c9JFVIesMMcS5iLkvV545ATA
5O4DyAsCts82ja+o/fFfX5G5oHLwV3hdjyqLB4B/36f1YMWseLztkEojINICzCYS3XrJW/BADJzC
xJLCZohp9hN9YO39rYwjFzYkP+iWzuOVD4/k9MWqKSgrkE3XdZzNQ/x/Wo2cEq1uDVr4CejwLYCq
orNrhu8W1fHKapYTSV5gZb3bg9ICTrd5x85uT2gNAUaRNu3L7dUoz8/v7yaX2cKmmZgzYjVky5e4
9F9p2etOkGb/5SHODWrmRVCtuO3L6ecwBdvd5ntfGgipa3Jm9VfDCDKyZfGek5zAJO5QuxyGaqs6
LFBuNuqfq8nPY6kxpF7Rv4ZkH3DypojcHF8t6Pz72nkN13Bn9OEfeRpybx8zg2hCSstpq26ZTQ/J
9zS/mBbU0/xXhvnP2w6gvOzDf438eoZc3BZsXIJ2tWGE514ALJoTxEAHgjrV8nZ9VVr3YW7pRiGV
MS5C3VWgngQI8fqGYmZeoLCw4VXR/qSVE/vz0S1fZzPp/T2HesbtFao2y4MODlCO4PRDEnhtrRnJ
RCIeoZ1QNOahaw03ZRkB3JdCh/W2KXms5NfFCDQPePVMzEWa8sqGifaTa2UlIEnbcYisOMTVRCuM
m0HDih2icS8ekQsddnRe02B79ILpr3FyT4M5JtQwabyN6+H2j1KdCpDGOACa2ZB7lLtTdjhvUUvx
m8qSp0jlwLLZjEbMdaOTqlDigdcX7J6YIEe1+/o7L2RlIw8xZ1flH9f8J5pgt9eh8prLvy8dB1Jk
KAoZNTm3DZA9kCCzaEzzz2ydkh4pRkPT2/aUL3DfB5gVbHh4I8llxYJ6breNYkHR0u37jrr7DVxb
MeFtcMyZTTG1FuVJ59MoZjmvv6wRcTU/QuW8At8GaJhQG3hzdwZ0bD0fi7byZzs3EzSlDP/59kJV
GwfOb+DEwS8kRl2uN46CQmzc7Jacm6p+GvDaB/csJj5uG1HFGfx8sBigjgDksPgRF3GmK7t1bdeG
nLuhcZPJLObEBBoonRn7MWDiBFOsPtfENpXHoCXrg2sSFXWwGlzbRF24X812JefVfMiHpxkDCbT9
amUYYakf1qjVLFE4oPw8g06KYGFFaAPm9tpcWUVotRQTOYckeGZObE9fiX3kzbHEDI3FPuBBqPEO
pUVQMdkYeADDpSwW3zpmWRmVT87zAD3NlzYEc7i/YujVzVGxDeK84186L9zf3kp51gJRzjWB8QDg
CTEVxUSpfDB4rGYFz9Go+BHs3Srt6nurSqbv2SsqNNxKIn7u1gNG1mbzNNPT5g9JAXhLri3Hv/Vc
/JBfZBWgFBX1/+svvgC0WLG8K87Rep7M1NINUShKwzCAmU0fXJR4dstDFGthdiCqAYSRLnhYjGW6
HY0+++CvHaDaTwt/XSFpvfSYMDaydyv4h25/6bcODPMoCuOp/0uG0rleX8egWltsQ3HGXRPntI8X
dORnq0/G3eh+RetLY+/tIYUQIa54xG/wxOOhfG2vCljTA7RfnLtggLTSt4HxZF5ASLcvah1Ru8qW
J0QGRDccV7Mt2WJGXbQ5YCDOzHY2Jr0+GcEGKHRcu/+5fuhCCg/IUMDSxJylFAaiqQjA/IwEwHB/
UoL8pjpZtNTEmrdHUdCTAJYESRKEGjljr63RKLcaBaCxROeifuo4SaKX1X8xmlf7c6SlLRVbfx1s
hD0PrM+41tFYlraqL0K+hCsqCUZhHIOQx+2W7bOAnYbyRGj2EE3ebmDhMVvGvW22KZu9BGmxxmFU
B+TqZ0jf1gBSpWwwX3O2/GrPMiuZmXdXFcEhtOZnB1DfnP/cxm/gDCzHWFfpUByPK+NSZtfXNvcG
DAOd26VCZ8pIneyzm+1tegeZDGSVf98+jYqEAN8cvHsYnAE0BpCBa5cNzCxsPfE29yN+Z4924prf
VvK8ViCIrobEcb6uUx7PoOG6bfhtEoBDCfJNVKbRFn6jQ57VppVHbYUw59M4jKCE109o1+tcWFHW
QfcLYEcxkID6opy9InUuvbUC2n1b/zYPhZmyYk2oWySFa8VrHT95d/5hm4+NEbeDptOoCAcIsyi+
B8Bww58lR0KAMLs1L1H3CH5YfIgr8qnvXyPygZAft7+mymevTEnb6G6BxdDYgNvQIR7eFd6xbO9J
duDfx/5j4bkx/nNBnd4fNIbFvSid2SvD4htc5EBhMLmhscBwt7yQ9bX13pUYNvfzj8F2cP1TFoLZ
4/Mf2BSNRXBSYDoHof3aZp71+NwccaKozu78anYv9HUwnSSnUxKOn9ww39eGrnyhaJMDnghKT+wl
SNxg/dpqSIfNzkWBsN6mhJBPxvC56e0dXkJO9KO3ktaAsox5X7Dig23XhyL6mK1cg7sR2yh/7Yvf
ICMdstbqp5Xjkc77naguZ2GUtGit2M1/rm9hseDkFEOdOKfyO50P2UZMYWg2DCvpDYgDZgEAIr5D
tEz4qlCANwkyMIAq4ExS6rVmw1bU1lqec96CU3U8Vux9XqOVe+xcl8Zu+Gy5DIKBWRq49U50Ce2K
nguy7Xo7e7rtW7rfIhWpIkxIiZc1wqFFnyIGpd4mgBTY620riosVX/f3iqU8wbdn4kwtrDSoY7Mm
irPohQYY+PeDeJvqmBRloq2hK40K4UUXRKtC//TafwcGQeC1ihAiNuvYhwdnitJx9NPQ7V/BTLW5
TkIm83h7pSqHBfctoIF46OHwSCu1WzD7dgvKIrZRHcbCPk7do7OgJKDr0ItfL5+MS0NSWtk28+Sb
hYXCUoV5jJm50Ip3nElzaymXg1FwLxTKFI6sOFRzb56yycDGoZC2A5yPHVov+OnipO+tIQ81WZ5y
UUiWwY4LlnG8Ma+3bNy8cOlaF1NUK+A42+PaTukf7I+YQxQEeZj4kPaHO17ej+KK8rcj2fZd9YG1
JLYwWX/bjirPsEU37H+GpP2ZVqPZuAFDVuGdg7rYdYWdED7foc+SWsPsx+XG92ZEfqDs8PW2ceWu
XdiWPJ9OA7CcwnbdRYnjPVhmuzPyk7aEqtwuvKtQkkJjFo3v6+0KGWYFMw+TM8inEgzrOPW2u70S
RXYoGDFtyGuJrF8eq3OqfqkwkILJB7tJ0STNkCT61pcKIikM/d+Aa653VTjELIeFfcM/GI++XpFT
dRScCJgcIGAsBRPtdhx1jTfl5lyYkCJuHTVobAKofAbh/ENI1lNbvPLus036j7e/nW4tkquvhjMT
zIuW53X8SGaeDnkV2yvROLpuOZKfO15j2kaLkYPlZ4tvFQSPmBvZmKbFIbKqN9Hu4qNJHs2QVfNx
w1q43UPqrdt1/J7yd5xMCSMan1N+N6jzgTUGmCFk0tc+AHRV7+XiFThYDCmzJd4kkfctazrvTy6L
C0uSK0zUmK3RxDntzDV1u2drdR4GM+XgULztCspjhPlUwKDAl4X6+fWSLCBG+UYAngjcYXu/NJl5
qNfwPbSxXvshKA9NvX73QWilOU3KXbswK2WQPUSeo4Zi1+qxTFYHNHMJ+TQStPTctvh5e4lKPwSD
YYh4hFrrmyUOoOYvJoAQAnNsd0GOWZG2yf5qXA+j/wXhGrdXhj5QlUBfEbP/b0LfsJmr23kwVwWo
tXrQi9zPGOH7A1dE5Rpk7aBSAJ+DdIRLGtZzKBAp1DqNXo/x1Ae/1Wl7qPz90oh0grc+YwFj1T94
QpzfERo6+vtQ5QticgKlPtRwoE157YIkn9xxbTjuwyhqjw3pHKDgqm9VT8AoWEGC1R+tNc0hjgAe
kcnfZTY10zkzirSBHORu3mgdL5XvHK2ijJAwbvkJKom68Q7F6JgLUPDvnyl9cYjW+P/Ac3o7af0F
iIhxx3NQSDjeMXRPU3bvRDTBO2zUVp9ULnVpWtqHjHUYX4hQCRkCp/vLmjvoVhqk/YM3OgppIOGE
YARGxMQ+XbxfHa8ynXJDsQf5yD0QgOGud5td4M01Sk3Fe3crNUFA7V6/DcqxpwNrUlSihTbsMNkd
rvvm6fbJV6ZaIj+F6IgpKr0iNFwsaVnRsstX5NweY9GOTUab1osJ1YhmoTtq9zTuprxJmhCPOja2
7Gvvtboqs3KViATIulwRFaTPWpHFB2eRjVvd+obZyYiAQZV+1yxUnBH5FkS5HvOZgsgtlEHOYJD2
zcbBSS1tcx9kibmuyOvWR/RldvPI9kb/rXZW5EnTLrSHu9vWVXfIhXFPuhabHEQndkZhPEhN+9Q5
Q2qg7tB8A54hH/5zcx7HELyODqqx4DaQO021adjhssEYATJ26/r3IuxNea8pLyiD0oUZsasXnjN6
C4GgAuIrcX9U3AjjCCq5jNJ0WItXYu1vf0HVg/RyUZKfGhzSDcGCO8Ptlj21y71t3Q/rdCTmp9Z5
9iALpktnlSHlYn2SV2bzihBgYH08q1MLQipbqXvo6ExIxzuySlY0Lkw086EPE667aJUH65eiMJiJ
8CqUl2CFs0l+DRbQl458J+SknwhRugGKwqDywoRE6Eh5Cq4fOvUrYuJWpGjBfWrCtBs+cR3rhPJy
wUsJgHBRBn4DmZ0Ao6gKExW1ikz3Y9smpP60+QDsjn5cBW4cOgvoFAqUKMrpsNahrjis+pbo6qN7
6yCjcOUil+V3btkueM179k/Ql6VookwwfdvLFXECfx1bhawFfTU5GjtOXZpNCyNCx8hxhphNh4o4
KUojaQs936XRBCbFsYJBzJgCjYIb4Bf//MUhBmxkDTILXWkgJhMQdL93TdzbNgj61ujZ88rTZJ7G
QNe2VeSbAF3jsgFdElSv5YZUb/h9N/kdOfcRane+b3waSvowGiB4b8xApxGq2DkEQwszPMhvkVFL
Htq6FIKkHDTNwGVUaFEy62EJH29vnOIUXNqQAzyoqzEEkBFyHtGgXN3sRIM1LvjDMj33ZZjeNqZc
kOhTgMIX4oAyN9johtUWGoycjTFx8wczfBl0xB5KR7wwIaVy2YIsz8lncna3X1CBeow7iIPt7cys
9q25vBgdRAkD7r/+96VhWT5CCQoX8MvrS6XFY8eMqoWcoyV8yLPxHsXqmWug0IqwixcBOM8wAYBS
oyndJYM/T2aUw0hgA6Xz2ga6CXLV18NwASBAEfDjIMO+XkUUrOMQhB4559adu4CPx2jP4mVPn2nX
xxXrNaf4tj20567toSrWOeC5xILWvTH3IM01zS/cg5TjbMVNuKsc3Vijyt9/rxACINcWB6fJ8GYE
8KKswJxT7e3wzj6WfZ265Mttj1DFiktLkic2LtoJpumSsxO9eMGDX+7mrogxcfN/MyM9ILg1eJhp
xScUeTZYNSAkDORsk328bUZ1dC9XI1zzIt6S2fHGIHPg3xta0kE2JEPoHs2p/nnbjuq6RA8RjUQM
LqEcJ7cyN+pFtDEyIGMaILSC+qvt2Hfm0r8j7fijm/ez+dq/egVKghvkNjQfU+mPQDYAgwo6NFPG
ofbZ3GeDYwCpFgLkN7Am9a0GM/KkilmAYbUNHE4/bi9YY1JGpILQK9uWGiYXy3pfTchFoDtvETB5
DMOdW7Fdkbd/EPMFfuP/r1JGPGyT27DZpvRMfZKwws/3fe1Ahm6xjLgvqmO9zFRjUuk+PoIK3tng
spEBXWyrBqcXSHK72k1osxNUDQdf00hQGsEMthiOwoivTMvHjYFhUAXdEXeCot6hmJ60HUPlbuHZ
KeafQJgk069VrCDVbOLFVy52QlcMl5nfM0gQG4A12kc7S247h3JFF+akgB8ZnQk6BQfVXOuucTEp
6Ic7tOA/3LaiPnMXZqR0mxpt0TQdVsVK8ph3CzSTT+H2YJX72R52ZmbHtXNHq6/sD8oEUAoDtFBc
mUhNpfsmHOtsKLkP7A3K1EF76qsejFCH28tT3Zpg4jHFpBKuTlkZEPR9QTnWMEI860z76n52dYII
qn0SgDoUWyN0sGS38O1iQdUFJiimF9bmxY2eQJh3exlKGyBQAuZfKCDIGW/j1e3klSUy3vFkYNKv
XvuYoCh+24pMbi8gggJw/K8ZyRd8XmV53Y64toq8vzMqqH9w4LuO41TwXV8y6PM6Y/AIBu4KEn61
/4HY1eOwLF+DJShiI9/4obVyaE65YZsWa9nF5jZBBakwy6Tqw8+hn2PUvsV0/eDk0V1HSowPllVx
CPg4nUcg6sGoiffJnEP+4/baVDfy5dLE4b64w8J8Bg+Pn+MO6x+hDbvjI1jz6pNneJq0Rr1VARQ/
waCAoVTJrTPmgO0G9efzRkgSVOMOmXsZ6C4rmeT+n63CeC3erxhxflP9drIN77EcMGev2gPufIqc
NQndWky2+LvVJk929ZftCtQz0Fz9Y+GTZ4t0yex/cJrvEylSUNPfDcu7yLyrw0eA6vem/ZQbdgKF
57F6Z4DnDAIw5f72Liig9vAwJLHok2NCAlQ319tQE9BYmAVeAT67J0v9WM5A927tnVeQ1Fy380qK
h7EGRrzpiiiei23nttOhG4YYwg+pHTintbR3WbeaGv9QbtvvHyZDNKjjEzZ4gGz7E084YXF5Gtzs
eHv5OiNSAhqBZN2pHGC2h6pMjOeOvzahpsClDHhCJwXYd2AS5GdC160d/KVHFs+h200S03y5vQZV
Eg229n8NSDGiJXPbDATPYB7eNfNp4SewLVTvyKhxFeWBvbAjHdhi6IYVEhHIjaoUFKtwY9v+i+bP
t1ejutMvVyP5Y2+FEZwJEc/23gVGyoG+BiFob0ToTvwND7xtTfntAJ8VqCP4v1yKL5cyrKh41DvZ
exNIIAMxCANcXrTrkWHetqUqkjv2hTHpA05bSAOvg0cj7XLsLVkCzOpy6DsZH4chJb11j4LCjJ9w
2674YlLJ+sqs9EXbzLDabUFxpodYEygzXSTPMYMQiFUE8eBEic8hnmN1Ohy/8mxhwho+L3hlZSkB
Enjl7Pbwyyh/QTsJk/9Pba25hpX7d2FDegitA6ZZVg/eMgcnSA5kMbUw+V/NxyErUW3VUQwrczMM
QgSgKcWrH/rN19Ey6msIeXPMJtgZ9xOLFactTKztJcPEdQ2ClXw8sNp4BmkuRLyfbu+j+nv+ti2d
82I2+pYFGMMw8DDBS6FqDxOQrI8N3WodVFb9XX/bkly12bp65gvWuVQfsnU4ju6QAHUUs/A1Kv+k
sob6ExJCTDyh0yrVHeA9awveaQigBewzpAx3mRf8DVXN9Pb3U67pwowU67cJBIP1YiHWm1M8jmGy
1i9+T9JFyNG4muKQcrMujNnXjuJaRdu3Cypf9wxacDYDi7LJNR0adUDBTDU4VcAy8GZuw5+6fCx6
jKQxp49Xr3rPMu+e1ae5be8Mur1jzYlBiOn77e+oPgQQFYK2H1LTNxh9PplNUG8w22VD2pIgqRlU
qT6N8yfOqtiZ29hBC/CwdToonPIqRScK4D68K0Gwef1RDSQwZNuQydlWHSRByfndkpnD4fb6dFak
M55ZGHbubWEFfLWJEbA1zShCy20rSgcBEgRkUChvQAjiei3AY04V73EZBOCsnXaRIJveNI1mnQ3p
FI+od/nQyhS32ylcXqyUUt3cqzIpuFiGdLm4HWYHao53kEMKW5T/vWSrTNxta5FwjD1pvpraHIi0
0GlGdVcGRNOJe4WzYkVmkHDnpweisvETaWqNC6g+nCjEu2jxQuU0lBzNzolDbXtALh/8aAegHrL3
XafLPVR+dmlE8rPVdwNIJeF+rMYNqIu7tXB3t31MhR9HjQXEjKiF42PJiByj5EZlLEhv+uGE6Wee
pyGBKo1Vpi6efWvCqwerPhpmv2/yj3Xzrsl6zYYpvyQmIfBIRp3Jk5VB3Coao7HGhhl1eIdZ8sSZ
2IPRrsfbK1XFdgzQ/WvGuT5NK93mot9gxsU5AiE/WNYmdzf5XtqUfrp59Om2PeXeWY4QVQPlkOVK
J6ulJeXBiHeD7+1B5xaautAufrCctDkXBqRz1eVVWdUcBqaZpX3wEC1rzLoTinag/pvBNwk50xrv
Q6dJDQ7680+TTttAvXP/LlHuRTlsg0JmI35B/w5z+biOF6P5I+/4bUO6kktisrlZYSNsnieoom11
BHG4/84r7GLMEpg00GZ4KDlIoZZ6Q+Msm0hES3bM8jBl3Dr+CRr8yorkErM9Gx4d8ZAOM+d7kfth
UjBrS2/7nXpTfi9FcgsCApAmE+O/KDuVnX0KvR9j1mgOk9LIL5AY2BkxFCvlY+HckTY0kWi2fgfq
jwkUesMMtsnNMOr97fUozy2G6tFPBRYc44XX55ZZUKHKCUwVlr8LvhgrjXl79JZ85/7RqgC4wqGC
WuSbId+qaD3UzzbRozaTJv8mENmDTvZPdT8JVNf/jEiu5rgjtBhNpLKRDS1Ka1vIoVjWYO+4dQNu
MEcHlFXNEDsYWgbbIuo3GBEQgeqiiuYWNdvGHp2gbehP9rAlvmUeVgssU22z2+boLljn1H5x52jP
y+hvDGq8C7z87JMPGyUnx3gUKCXB8PIH+3rxs4SLXfysMgh7lJpMHAbfsFAYHUmCyZ5ib1i0T5vI
RSunXOo/qBgBeyZE84A/xYjhtVGvGobV6yJcAiZeYWgkRk/+qqtfKw/HhRFpZcAbdPYWhXisoMRH
g0Pv5kmoZcdR+hFwBiYqy6Dol0PWkjdmjUyXnls7TMH+mJngQovWZJv/oEsjAA3/MyRFLTwlTTLM
MMQintp5dPRdmlZ/QGGMEHxhRopbWYvRpNUwyK+SPJ3dkxmMcVu3mvAofu2bW/O3mV8Ppgu3cwdi
COAL2BEye4+07gPG5iNSJtP4IIYUMfOhuadV3gBaSfA9gK0Ao6ySN9QZJaZBcd4L8x3/aNX4dJqT
pLMgZYlsWYpuMxG2iuWvYntd54ep1NWulTaAMkC3JBISZFLUsltGQxBqI91tyLFo3SPmrIlX/MHm
AJuJYWuRuKOKcn08DSMY8okSei6HNQad9o4CYoCKv2VATb3bYkI0m6O6XDwHD1QxixuA8+TaoINp
X2fLRor5n6mMm2nN/s63MkjCbg4TFkFawM4sXURWuSBwXdAjEeM4eKZcG/WWpudN3tNzNi97MRla
ZPs+nEEqgSARdUt+NB2djygXemHTvraZ8SoK56WmZ9f9wpo9LvCD8QxN47Jnh9txXVlywJdEmwNT
+phjkHKDtc04a8DyeV77FdO9Vg5g7/owTRYU/hKAtIrYhqBST74Dxq0J7+ov+9u09GXnbrFbZ1vo
eeqACkdTuD2w0anutohCd4tyc4fCwa6kxNdU8FXHA8mJqGGCswmz3deft6kwg2u3HoWQAv3Mm3W9
c1f6pVz9XBOMVVEfY3cReFZ8C5AHOZosNqgiRSW/BqBiAOCr6x8GSHpr1WyU23hpSYoqa1eEbVUi
WXUWtmszPGKKZKbt3vs+OP79zJ7rJUqH8G+N9+gWKJ1IIwOSlArIFESRm7LadSVgRbx+BSSMZigb
BfOemlXsruhCZsuXqT4QfmqXl62d3y06X1admstvIMUje8WvqV3k0q31UIz3DTOA5v6L5yfgUzWu
KzxEvpegA4JhJrTV0R+UPGgK8jooWpRT/Z6l0LfiNdvf/rQqH720ILlOidYYyGRgAZyj6USDHVxH
+8RRuw1QQAClAaDwRszJzALkbiVHDl14hwrD4K2JwSXkdlmWLtBDaB1ux+M03RuVbmRbuVsXpqXd
CnurbLMNL4W+2luI3zmPo7oHc/uYLL6WmkeEsbcb9nuhUr4SBrWHVB75axE9Ab+a+HkJfV0K7ULb
PAzuYeGgrYzM9yMxNPe98ohg2BKdU8z6AmB4HWxYCdUY2gOoBn0a1vfvg+bgFe0O7M0aQ0qfvDAk
KhAXuRIE3wM79wSGLH8Js595/nTbI9ULEVKWYE9F513ySLLSiFcryu0uRKB5tUGwzjpszd4A+v62
JaXvIwMDY5Rgi/OlT1Y4A0XLEJ/MiB6yEFgMkOv7327bULrfhQ3pa3kuQZIssJhjbSaiWRyGxa4c
wl3neGmvGzNRfjukLmgxYeQMKKnrvdnsqBlmsMOeXfLXaKaO842AjkazQcKH3/j4hRHps+HR4RfM
wEsGDmCAhhxMyDZUrfkrOqBHwyFxxXVtJWVBEqh7gX7HEI0low1I1hT94mQoKvFPi/fBcPpUUJED
4L13NhKDM4ZD1i9gO691gqQYk7rpdgyEpydW65SglAdA6IMAWQuFHFPaUrYuE50onovELA6D2ceD
ZR1ue41yHy9MSHE/M4hFxwHLLUE7P27lQ/srWIKjMNT1RpQOilcvOOHw9MVz7tplwGddLD7HQ84Z
HuwiTEFjH3f+llQlibVUd0pjwA9ixACXGbgJro1F4TQbI4OxfiieuX8a3X5v5NPBAGUQgwzO7a+o
PN+/aHvgkyDrkL6ig7RgpBgLQg35MQto0jenCsJ1t40ovQFkBEDCAxSJmZzrJfULG6gXlBSDssY3
jwTrBxOUAe9vG1H5A4BCGPzARBWI6qVLDJPgnUcdRs/m1sSkfsCg5ghsFUYymkljSrVFIO0D/N0P
BPGp5A+LVzODLB09B1Zqbs6hqYo0rNYTQ9kLIl372wtTbdGlNSmWDP+PtCtbchtXsl+ECO7LK0lR
lKiSanEt9gvDLpe57yS4fP0c1J24liCOGOWJ7n6qaCUBJBJA5slzzDmokgSvHmUvQsnhx7/w7yDV
jhSuoQFxB6Hvy+UphCkkqO2jWJIdwCNtRSD61NvXGtg2EBG6otFYY/XRpmsRa3lgf+1yK2bWGVWL
HkFyFDQrL6Fonpg2LdZecEvepyOHgFoNGplBG3U5vIaSslNDxKIiPzXxqf26qChyrGe/z20hmmU5
FJ4RiAAQagfwCNavUf47mxPnH/wArfhgUQRVALgwL8cBrWqA0WO88cFgWKXNBu1NkbmmbLfo2n+N
8LILNEL5RaqxVdMClVmAgrInMdVa9Efsh25NNUNa9IAza9xGCvJiGPqJxTr0zaICEqlg3w5t8XvV
brVSOkyzccqEJy2b7XB4iDpAKdt6hy7YOZKcOPyRNw95vwPUxxRxcXhEU2zPkl9jrT7+w9wjE6UC
LY+Dko9gxtAqsdYDSC40gdOZlcNg3cW0AmxYujUAy/NfK9x0xIUYaK2CFS4y2yQ/JI1s1O435Hsh
+bPDQzVcA6svrvaZQS60oNClj7GAYXX9RwEpEZJ6gvlNTZysWlO6XNyFjNwYyUrAoGUuyMgAyJJx
QnimevBuph5tx/d/WaO/FrhwkgSj2Bk10idDVW4qlP/BtVfZSafGm9uGFmcNvAgamA1ZZojbiE2t
QnJKgyFwFUeJN6j6U0laq677bdjFaxCzRRQpo2H4X3M8u79QxkOoEsR/ZMVHOkDLxx9jH0xC26qh
mymzg+xXJD33fWFPo28O1Z2ehA8QkvCKaUTJp12Z58WD9ux7OC+N8taIWwmpPzP5ESABnA77IQCF
2krCZjE2oPkAEwykADjLLsNdigYVjdASm8FET0q9b+hsDWuECMwn+Hs6QDaAggusjYI3AkVgc5jH
OQUYYXirI+VBjlsXNVOtdJAJcxPg6VfuQkvUfmDegWgo/kFXFM8qNKcGmmfB93AIDdkeiEfzfQDx
bR219drXytJRFNDeobGptzX9+23PXVo61v2AIh0yDOiyv5xTiJW2pBEwp+Jc76OCuODsH0z1Hu+J
f7hXnltiX3L2AjbTNI8jAl63eM4syGw3xv1Y/Pz/jYYLKUjndbqmYTRm1oG3YjoBInhH8t4WgCBY
Wba1meOCSzmYU06yAqtG7slMd2YJ4oystwthTc9uEexusAQwyFdwJ+eBJWpDSChIFOFlMmxkhEyg
wTdm4BD07omt9jscpjvAm7Zmnt9PiWTnevGgZ+U9Y9ATZ8Frf7Z99pwm1A1DEdUAfZsO36Nh9iah
NS302e4i0s0WQLt4Nglrl7rFiTr7ei44ItUblXmO4NgNW0WJ/LC9S8vazuZ25Tq0vJGgMgw2CgE0
eLwG71CEGSRkME/FMD8nqgxRl20zvYtGZBuq3ZLUh+76Uc0NPwo7C93cKwFqcaSQUkYDFi5kKr+Z
+rKvBiiKwCVQqtqKiaHtaJnLL/Is1seG/IOEM9PcZATo6Ppl3eCXWwr6RGMCPmRsKRRjHUXoNbcr
0PUL2mfJu72zlg5rNCaC+Qw0f9CLZn8/271d1I3VVIvpIQMphw32FCDCqLSWJF5MeZ6b4cIR1SZU
7QlGVAb3lFTbWTdKu8yqJ5QL9oIxPRths9EC6sp5e397hEunC7oukaNjb2zQ2F2OUALSEXc91B1U
kGYjPqGKuV47WvIQZAyANYJ3AhfBBag5gGRuWwa43hbdbtaLXZQ2Xtr3rQVQ2UqibmnJGMgDJPno
/9L4W0KZym2tFwQPeSl90pE+lso2+Yegfm6DO/mljhRaNLDxhODeHu+6uXBWL8FLK2Oyu44B6jD0
Z3NGqloJ0giqP4dY2CKHZaWAlKye+4uzdWaEu/hOYMTo1cBAjJX/QGDGEuif2/61uPRnBuRL/wKf
dxKAGgBhkNzJGVI3zd1EwXJduP8/O9xONepcylUQfBzGbnSz8EeFSksU924CEvHblhbXBfAP9HOA
+wIsQJcjUgdo7wkV1gU9ZSVADGg5WC2CLC7LmQ1u7YEfS6csghNDpZ620B6DmvvtUSyuC9oW4WFo
S4GHXY6Cth1a8/I0O9RpuWnabtvJD3XabUJ0rd+2tDBfeOrIJviMWWGKf0nrZBwTKKnhyUgbG41D
XaZZq6QWS3zYF1a4GQNDflgXZo841saDJUW4NRKAJhxRpZB26aUw9WkYCKD0aoijBN2bPAV3PSTt
fJWmsVMKIFbW1cFqDKKtbIHlbwOUHKTOgI+avDgJCWnejz0QI+AGd0JAH5LweSBWLYdWGbygxq2N
e6JTSwkrO9aQX0CTnGBF0j9AMFDzxTMCVxpAFfnSb6yLVNBLZBn0hrgd2ZipZMvl89eX+9wIc7yz
I3MqQuOzjnFgIrmxDCkkI7U6/R8IeNFJCMoAtP7okALmzq0sGmPcEQBHIInuQO8XDCYOgSuDm/Tr
OwVcPsh3MAwu3mFcBAtytW00Akv4DojXRk7UVy6ksVXQjH196kz0saPRwkAXH+8nZqXlnSoiNQC0
qlUF02OmJE6YiM5tMwvPduXcDHcaQztK7kiHdysS7+iu7JS9XqCfYibtd+TcSpvGVbgSAxaizWeb
tIR+CsDRdS7apI0YFrM4YbUGabAoVJS9mnpRf1LVbE10eyne4E2J7mu8mIFXZH8/c0CmPFSHCeKz
Mj2Dc1v9tlbTWgjOYBHBBZSR6+FFKF0aEAua9Sra1w9ZpBVWoUqqPZrN2vt4YRgXVji3E7IKar7A
L+DO5I79aKVM03BcowlctIJVkUHCDJIjvlgAQcEaErZJdoA6edTNj6joG129csdcSC4AlP/XCLdX
pSyKcwNi1oe61IcN0DVPYPdQnSjpDCtWymzTkd5wkjn5edvRlweHzAIje2dCc5cLlUR9D3QqkvmC
OMaOULeQzR0GR++//gDC+P7a4d7EGTHDWINK76GoEs8sXiJ9sMxytHW68hxZ2LkwhOa1zyZqMChc
DmhoavA2Nk12gAyNF4CAyJGUo5RJHiUiKGzTaPcPE4gOlU9la6b3cGlPNvsm0psCLJi55OIF7hCI
Amb6inssjgqRHDkKgPbwjry0IpbUmCbaZgcaPI+B4ontgIxPaRejm/flyhQuZRHBpPTXGrd7wecx
S1mLORzQqYJyT2h1WbbRU+EuQgP61AfHwfg1JPpb2AV2N+8jDXghsMGk38CMDr6RZ6NYm+aF6Hjx
SdxWV81IDZCyyZj6AcX7K4UMFQ5NJpp+ez2XUgWgZYWoLrrxPy/ll1MdSW2H0VbZoZxI99LnWbKr
BxGwLCDSbJLnxYNRGf1jAT6tzZykiWOIwHUPSvJQ08J8u/01i9tTA983I+5H3YhbCQ0SN2Uyw7vA
g/mNCDXOPF2ANly4ct4tTS+wmYynS4X+Fg+tU+Q2b2UDKy5U8iZHujhPWrvOn1GwWjnAlzz53BIb
8dnRwzodoJuG6RXSV1JaimJBI1xWv/9DsRqv278j4u5Y8kzTbJTgMEmLxw6wDdFYblb7npeAFBdm
uO1fjnmEjHuNYqjVQ8eq2X5UrT1JlpxZ05NeWX3g/FnjVfnsbuYy0RdGuWBqzFI3mwTRIJizwUL+
sscpoRaNpVQP0MVwASXfBkq/pdB1CIStkv7JUbFPn9LsYYxWItNSYgb3doRbpikmoMJ9uaCVPOBY
iwfMwBiArmw/9JtZtsrR1brPuhzAVRatsxWHXdoY51Y5N6r6Jgsjo8cuTTSLANLLZKHXn0xsf13N
9NngOC/qEs0MiQAvovWD3joo2CIAzupeTHZS60TkieibVLQT+vT1fY88ENTE8PQEAo3b92GbTy2d
4VYZiMXCFmyswzp3zuJWRKEbqDAB707+lY7uWtJoKdwIRL2R3GxTvHRasBxBTDNbg9MtNSuj0wQM
fQyDJgKMdukmQO3nhCpFfjCUftNJ4g4oGS+c3U57AtNKMNBNWG/U+kfS/YOnAF6KtxyIJSDQyt2s
YjwZQj1u80NQHYcQtafBsLI1I0tTySywTnMGKOHcUW3EXGt1Mz80uva7H4Rv0IB0x1z6VgG/NUKP
6bZ7sA1+4ZaIa0BvgTcM9Shw3XB7bhpxQyBJOPpg10TJkgiiG+H+24p+KCvbsB1X5nDJHoaGQ4YJ
h0K85nLxjByyoeMwDr7Um+V7oceNjQAVOlCiS1xaqD9RvjK8MkHf0+2BXrsNRgqyeDyI0KENbQ1u
pEKtBWMjDIPf9eiVytUofRxT7TVWZtMr0vQkyPXvvhOkg1wk9BBBZWhnyoX01UMLX4HYhocS2y5X
GMqhADdxR6LRz3sZ+dgfRaFamVlvzcoXUIK/Pears1gXGMmeytpZceTztYKGqmkVpjoWdzxCt2KT
KuodcDdeXGgrbnR9kDAQFFAEEBLEo1PhX9NZEUbppMNU96bshzti63b8HD6nd8p9ciT75rn81f6a
Hr88PhhFPg05FmSI+ZK4TOYxbyDx508A401DaZtGupFIauXRGkJlYSoRdNBniLMJm58XgJzm1uhB
Qjr5Y0rR9LGHGBzjiy3Sl9tDYl7I7Ud006BVgClNQqSAO5D1vNTEKeknX0pew/oNSia3f39pG4CZ
EPBLRlsjaDwiwmQUBXJqTH7ZxC7RXxJogwK/ZidlcTAy6MEUuHhXuj1Lb0Bhb29bXxodQL3sAooM
j843DMlCP2dlbI4+HvvgVwlzwEGzeo3demGtNMA/GUUhy0nwZMndKMZN2gGV0ArqRuuEhyYW7sq2
SawGqavbI1qIZyCOQV4MriEykaXLeCZJM5hV2hDTqVXU6SiUbGk1oCOylPJfsR4LB5CsoDqat1+W
sQC/JJLieFgoIjY3D7yNZj2eplwd/QpaZpHYMXesv0z5yIyAMQFRC9kXmU/8CTIpxUyKJl8AXUZb
qzaMSNJK5mBxvUAzjdc2DiOBNzJBrkVO+3jy++wjTTtLxOPEHGxjc3uprk5WjAUIZdlQPlEIvJpA
KYVK00MUxs+0d524KqpiWbZXTCC/6Rp8hl0FuG3MWBfZyw9eDr+4dAtVJl0Qd/Hso7CwzavwG53z
/ST/SQTJliRbbJ57bXy4PT52dF7ZVAFDRWkRWCCe+WocClLjUxCCtcQKlIfCyBzkSlYcfmkWEW4Z
XTYaC69IQE2AbqIy1ie/AkAmJZuqlT+yqTr2le4PWbGyZgsB47OsCIlhRgnKX7lKQWmatJlnv4j7
5sPIs55awOUZXz9IQAAOeg6wj6MlgK+atGOmlYmiTn4ctYpTaSZihqzKJ5oi2pdiJ630HixFDcZw
jv9QIUC9+9I95E4ZzECXZ18sck+ofDki77SxGj1123p2QTm8cvtZ8EfcBfD8+CQVQhvKpcE26U2I
fkeCP6vdJhLnTZECOia/aO02lzaj4qA6tWJyYVfDJGBOCjpGEKI4k12ftARchNCyrCO3M/MNGcE4
+CHXK3O54JCgGEVTNbhCcBHQuK02zTrySlov+EErQl9ySpQfJZi73UqLjC3JlOwkzEG9cpAtDQ4o
C7ShMv10ALIv57NCjkNRwXHpq7GVb+Zg021X+4YWnASllr82uKvApKlxW+jS7Mfjg9H2bpD5qaha
ZqDiTRxZoB+4HT+WJvLcHve8mabMaIJSmX2q7vTsYeiGjSltteyu6rKV6VsIVUBBsPoObji6xp/Q
BciTinLKJx9oqi1pgSrO6aYZgpV24YVVwhMK0ZDB3pi1y1XqxrorJqWa/GkUEysOmge0lCY99btq
rey4ZOpTKgeMOAYu3JxD5GnaxEVe4Ayr7LRLn4kCnVO1lRwD3Ay312lp8s5NcX5R6pMk9yJMZeqj
mIoWTpZgXgmIC74AvB7KcCpWCVh5bjgqnm9Cl4yTr/WlJSon5b2nqPCDLm4tX7gQ4RHaUTBg5NU4
LrlQCB5SaDmmCL1gdbUIoKXS/HF7vq7zSngy4nKGbn4cWnAFLuVNoBgqjoqIwYTVQxnfB6GHNu5K
2DXDf0jjY32fCt9uW11aJTRFIfYxhT1c1C59Dz4JgYRIwpGiksmCBLony2lshWH/9WMf/cUoU2C9
QKHFP4ISOZHDQcfo4A5hUIN1Ei95c60JfnkSVZhgj1fY4aKDoQ3NpBGsE6Q9nYn8SYOfgxufCrvf
UXKc1nAfbHq4ywwIBRhNMlKveLPzWzdEJlAn2eyD9tkJBYBVc4uAnCOR9s007SOZbG6v18IGZoQP
TBcOPVcSj8kNhHKOsraafQXS6ZCbLp/jCFiGACALt5ql99vWPts/rsYHKA64QHDvuKIDMaUw0vux
nf26Voa9rEPNdkTV0NbTYfAqtExBLCSprRhy9n4aj7InC3Fx0vRMa6x4Mjs/zec1ua2FrYjSOy5B
6OYDBYbGbUVJhJSS1HW4bPWRgDsqqG1pXa11qS5sDFhhHoSwgv+4jYFyQBGGdT/7w154mH6vsfAt
rSOucCAGgIIgnhPs72dVgU4wQkUoB1ytEhM6gin4BDMB7R1dupPHcmWTL4RJk7Gh4qmJxUE28tIY
6RFBNH3CjGmjFbSFQyeQruEEaGenn3+t+Az7Nd5nzq1Jl9aGppdAOkThonv9rX4ZwYDhGs70ZvR2
uZPWrC1cGTE2xuQFAThoRXAbPhhruG6LiWz0zq8kwUPjoFcH2repf8+ykxo8o9noDoJl+uzUlV8L
Gwk0AHWOu15o5+pjLkSCF8tfVnoFXQQyljoglIzIyuCcNJq1GY20cB9ZflSku2RILGU+Jl+nxNRF
XO5Y7yVwVKC85ZY2NEDBJKkIQNrwrJhPOkr1dXZXNn9UsXtJYsU2zFOg7Unw9acjDKNKx2jiIc4r
cPsjhDA8IxXGKre/apNaIW61BrU19aP5EalWBPLC2351vdDAbqBOicMRrFPIbl261SSAkx7yM7jL
CsURoRGl0B4rWB16Cd0lwy6pxMHJ1Mm+bfY6DjCzDDjCzn9g4y7NDiYYjPUOEVDLXom87cynOV6J
steHCEOlIMSCK4YVJ9gnnMWCps/QVhbBBJizpil2pkEGw8mLCR1sgZZusAYtXhwS7hloaQRgBZwq
l/Z6PWuJqiAcCJkkeaWCgi8eLtEPsYpXQBDXhXW4J24XJmN4R72FL7N206yMOEFmv3ov6mKbk97p
lfbQdKPV1ZEDhRG3DQv0VUX+2B6Hrn7IZ7CdZHbZhxSF98FWMnFlRZcciTks9guwd/CUy+GnyCGJ
jL3MF/PvaDWxJrdHTVby2vDQIb+4cg2+Pq3wnMUWBficoV34ygVKIk2QKiJmYHil8y/562+Uy9/n
nGcOa0NLoN/rB+VxIH+YrNuaONiSv6CMhX/B5YlMJbcFIJqhFVD7FnyA3l0QLWHrRf0L0eOVpO/1
MYVeI8wREKispYmHIs4G9LTkOhZ8KZKsROxdaIc6aATypzByAnPFDZZ23bk17gRWkMoTJwprCdl/
SJ0dyrY6bSqyvR0/1sxwT5SuhxxgGsJMBOyxtu2BmdlVzXHchtqXb9iYPuA4JZbOkNB2e+nXzaTm
amcwTysSJ8gqp0LVb5zWxGgW7oTMDrJq4AlipThu/2DnFAEuEwjEXeKSqD2wmGWG5n5KXTwdMqF7
AcOPGwcO6ObTzh6FNZznNWQFYeX8E+TLoY6V2uD2hJwDQdTSYij09pAFngroi9TOEP0uzOZJHKvT
kIZbmYDRaI1Cd3FLyJArxkkEPSP+4Rn0rTLQDh8gVEcDkJFShZjdSiP9og0QAeMageQb7vyXg1QJ
zaqOItGhDT+L+RG9Qqt586XghHUEiIH5C4otlyYGoeggtWLiluJQr3m+7fnXV1ws0tmPcxssV6Q2
nA38eEf2aflYRXezhv7MzW0ri0EDz0lGV4jEGg8YkkJUKas4wN228YLSVok/lFbS2P3g3ja0dGyg
8QJrztp0VV5OQ2BCk10FQyjn3JFoPmVB+gHmgBdZ8oKAfgMcWYd40UracNEqRvVJ+s9ysJcrBCYg
IJXURPBHar5UYb8pR+qCk8CuDMk2UglyEbqbl+lK1GI/e3mHR6PMmVlu7RKS0XQQUsGv0tZOmjsi
nSAc/w8RGHUhVrAE1BR0M5dji6HdHJVDjdDYfNP0ew207bJywswmCd4Lzevt9VsaEtq1UFVhFT2c
JJfWpKya4KywZnbjW0tCn4ztAYpru9tmlrz+3Ax3TS3MqKvrqBL8uNio1M4TPymQxn65bWXJLYAP
+OyewFnJH8mhmYKKFFJqfuhl4lGqLW1y6SYgTrENo5WL9+LEsVcqCqKAu/M5jqlWNDDg4QRTJaRz
oxCydK8mjpfbI1qcN/BACkAcoOjKV5TNvqhbdEQIvhF7E5qzqHzSUWCj6ZeTrcjhsaEAb4CXPd+9
1xRyXvfRIPjDQ99+iIz6dyutNdIsTdm5Efb38xt9IIdJ01LcmBCJlAhsk1gVMfn19SnDzRrveiRA
wZfMeXQM1CbNSkHwJ2k/TdtOsIN+G/crE7YUYBlYCvkWKN3iNn85FoLVr6ZJFtAweiwwU0rf2mNo
m3TarBckFw4kpnAOeTZEPNRlmN+fTVwxSshrjYT6M6hH/Q4COVYCXsun2xP3uT248AYDjHUU4RwX
Wy68pTAuDzSgflPuYmEnB1u1QM7TksS92np58qqA7fyNQKZmCtwgt+NvJbmvXHCYNAQaR4+zhjRf
eEi9WdlI5kcnbRvt0Mx3If7n0pLc6Dl5rEKr6GqvJXtISpNmtoJiZctcM4SgonQ+DLZ0Z7OFJRCa
ZMIw6tyv9behcIMSdIIHQ/pOxJemdoJkP30o9yCDzgs/BlFJNh2Mp5jsIw+KzEpqBbbyS+6dNnNv
z/DSJfHi07j0QJKaRWBE+LQOvA/z3RAmllw6urkp5F0EPtLvQ/qgyF70vBquFlLAl7PC+ZAwta05
ojHWL3/SXeY8ztvJ/S4c1O+3h/ip5nfDiT6/42z2tWjUzXoMB18p7lHoGkGwCPFkLfQYWctsUbt8
jt5zq9npgTMjBvSFlZ7U0tbgPLWfAVMSebF+JHYavk6GA8rsjkZOmryUgl1rfneKH8ZduJc2ChjR
oNRBG9mCNzV7MX8q3fKejLY0nZQHw3zIk+eUHEewT1vD0/hSi1acnuhRS61SskZ0sEkHITiZuQN2
GDOyb0/EZ37i1kRwF1VDH/Bp1KR+CzaDeA/9ISMQLWl47kTNSlFp0nUrQeKtj9x5sCMoFt+1eemG
5DFOtilA7Um5M8Y3tYp2iq+Gb2J9XxSOqhRWVylo1nOyObXVHkrAzwn50w6hFYNNJFkZxgLkCH4D
QBPoniCYhtP1cjdVk0HaESkHH0RZQPpNebvRmnre5XUJpu2xkPykBMtyKGunbMqHb3nbg4BynNb6
yz+RoZfzKYm4nyD1rOBqfgW+EzNa93SIB3/GLAF9aYsq/UaR5kZm1Z6bzjc+aijGN8BPlLW4yUxt
Iws7c/oB0VwrGeTNqFoTciydRcAXmA3pBtRiHkv2ZlFq1QKYc4ndbXut8QyW0EcjrpH7Xat5whp7
4epYuEgr9aVUV2YEOCPZQ5lFf1M9Am8oT7IfppsxNAC93YyjB+7eGOKpeYRsMSqS5S4VT8lJ1i2F
ePEmptsytQPJoeXv0o32SDDq8kPZWzgurDXZxuubCKYfoDNcdlBjwYv60g+gvUMHWcsH/4eyu5fX
0OPsuLxa3LNf5yYkliM8KjP8etDNWIvGzaVtZ6D9oLRZEYOIR5POm27Kv/fyoa1CPJqitdztZ670
+iOAf0RTIVyNR1waSZMIeZ8MAJJMJyKQe9B0Qfg3ui9TdV+A5ruSGmCWsXtLFAwmyRFqOwiybSmZ
j70xP0V0ekf+7i5qDIh10/aO1oGHYs0jREOxqHYsyk6IXkLimlC8KOZh08mubPh6/zgUQEHrmh2S
lf27uGwAgKGNUTLR68RlNStBpnlmFIPfJDmgj4lT5hTFjk2AmsftgPf5pryavjNTXMCrGlGpm7AZ
cOhqj01YoFcXUJVSewDryLOsxk5WEMC9dUeQpzs6ZG80rZzisYs+srazQJXiUUOwevnn0OzlXLEl
ddxKubfyldd3KfgxAxbgkoN66FXPY0iNso3mwYeki+5OhLpFIbZOHmqaUxBI15UkOAIqjqMrhWQN
gWp4p9DEIe1kWnVWiPbcEgUbr+/dGhgPVwHzxSEKC/BdjEWxiWvDQpTMkemZNbxLO81tJaV7vD2M
a6EJHcPAZRplK4TnK+pCNFqAicNsB78E16MugeuxBz0oKdWdMtNtq+4MYztOPxVim9EdRBhcw7QK
ERTo4rSrcNUY0p9SvSaHcv3+gpwL+lbRuy2ilZDHEUuo3rOpHfzBCB4Lc9uVD2KouH2be0Cj1tSP
5jUVzIXlhEm0f7KKJFQ3WGA5u26MNdqMzVSAybSx52QP1siV++T1TR+DklnwA46N1ZUuLaBRsVDL
EqD3YdzIsQV1ulHdTuqGrm2gxdk7MyRdGqo6fSBdBkMFLkxRtO2koy5ldku3GWra/b6c1nDf7NO5
HYuhmSjUGwxMzBePGpOMQzZi8kTdS8rEw9XiTj2GwrF9b15oFrjhmmDYdd6XTeZfi9wpEmRGkM8h
LMaJBwnDd8DMdxADuL05FicSVxbgalm9kRe5KpR8rsoIRrLdcCdotnFqdySxin27MoGLozkzxDlf
HyopaO/FwTeqwMqnH2ZA3Dh/lCO66/Mf9OtFDUzemTm2F858vahHs1T0aUCK2aP9sR19mqxVaBfu
e5dGuBVKI7VpS5xNfucCY14/51t5KxwgXr1TAUxdYwxYeBFdmuMO/kRGKl5vYE4+Rfe0s7pf9LV3
or3g9jvAvvrX266xcBxeTCF3m52Rea30EeZAS/0IyoDhBPqI2yZWZ5B75GXS3GGrwUZy39zLgkU2
vZs7mtvscSbqK9Fp4V13OYFsM5w5Rd9mWq4bbALf8m3/EXzPbfmPgq5Yq10pRK3MHX+VmCRlqtMJ
24pCPLvM8ab7rZMDCM7clQlc2VafE3w2pJj2nRkL2FY9VNRjO/eKyCpmZ/alwsYkRlbkk63hCpaj
0030Y2VTMwe/CopYINRygP9Gce9yQskYFwUJEIbRhLDPWgRg6PEWa42Ly45/ZobbzGaS5zEhmM3Q
n2Wn/OhKZ0QqgLrQKTGj0J5qHDXRBpRatnd7ftcGyO1wnUhikrAjU0k3BgSx1K0xT2ubYNFZkFFG
NQz8UrgQXM5ilfdh0lEJz4ViBwngg+yXmaXZyanpLK23yl22EahFHpRm5cK7vP1YqxjyZLhc81qA
HUhVUtCGIEoiF0Wl2evfTLXc6IVvpAPIXtFsVH03TdUelGBlM0pLByrjrWGNjfAenl8um7u26gIV
x1sdPSjZttVe9YxuleIwCydVBtds+KtRLCUBCZZ0J8YQfgz9vt0OzbeJfZz5XTDdUPFWWVuX1hzU
BCi8oG3oGhIaxCUFFW2GfpP4sRr+kPnHNLzcdqtr7h6dYXr+2uDiXiLFEZM+G/3koGoeKPXczI+O
mjV64LN60J6sYSdvb9tcHBa7bIL0CzARHhwqkEIPKxHDmsafrXQcy62iP9w2sRSMgL3/rwnuVqbL
VKp7NF75wbNiz15nmcdxH/3L3e/cChd0VHBJ4fGRjgh5T7qZWlpCtnMGwIu2bYRd23mrdGZLGxRl
C5DMIeWvCfx7Xs8LQ53nAt1cW4oCBvri9trz7an7pJfmQ+m5DfYNZ4Fcqoa8AIXE6IOGY1N64QYV
DP1Y36l70248uh/3+n38a3a1bXiSd7eNs/h5ZRtFfwYggvoTj1LPhVQZuwrjG+zRWqMfuu73Z75+
9uvcPSJHdklUWvx64wDD7Rm7eNt56Va3q63ySNzcNVbqDYvLdWaQ21ytnA960uVYrnxAS319Esdf
EaFHTO/KnvqcmVszx90oxiaYgpFibOTJrR+rb+0m/AnOox21jN3sxfvaSffart6N28yT3pKj/j04
Tn57v3LdWNzbEho00COKxm3+cSIlgdJJKUasgtT7mBHVEqs1wdPFUxhtNQB8GTCFktGlhxrAI1Yy
8xLTjZ+7J2VvbMAz7cWH5tjueure9skF4Bfc5swcd+jLiZaWZVGhufFP65lPHbaF7MYb0a+84X54
i47ZzyeksVcO/EXfObPKZvpsG05hCQawvsZW0N6EcRtFopU2I2hdV46/NTvs72d20mLOYs1kWw6k
/MNGVkE0W39L+5Vk4ZoZfu8JY9GXGsxQwyPNE51Ps3Kc1hLfS+msi7Xidhx45NE+pJcwU3t57hjb
aqfVllU4EPNwxH37pFgzqCbv1U1tyw90L+6NlXX77Fy72omf1K1ofADihLtEaXqoiVmHdx5ywKEl
/5oP009j23igcHP1O+Ed1zbtPfH28ndcikllrfELLCCKmL8y7tj/fACX+yjjiiaT0eEDHobaKr6r
kpUVdwV9BOLtQxPQ6AmQ+8rVcXHfn9nkDtypbagQV7AJRgODbON403YrwXTNBLfr0X0rmGULE/W8
BToXAIFprcF38fg5GwW303MdzMkBKif+aCaA/R5F+M5KMGETccs7uG2tdP2Ymm2DxZlOraXtW1v7
rVRWOyBBZaGn/me/Rn3Odta1RXgi5MPh/HxjbB4STWlUhC8DjRzaSx4+1fegGLZWkQKLl3jsrv9a
4va4ENRDG7QIWenLsAcJrivtoBXtVTboSdzb88j28dWgcPfSgXoAxoIfFHa4IkzZMPogIUlt8xi4
hjd1Vv1628xi1Dozw40olsRskhKYERKvkSwRly4z3Surt/BFrzizw4UtMVCSeYZItJ/Uu+y+mUL0
Zb1qjRvSb434u85+UBEHufHQrZeYF93jzDR3cQjaORK0Hqap5Jxkas2QEHwbjvOrGVraQd8Pv7Xe
Dt5LB1mrIlx59y1uuP8aB03+5eHTmaoQB4Mw+qFRik5NRrS7BUReSQ6wIfzfzoIOyEsrNRjBSqVi
Q2xeFYmA32kz65b0XsQPYWan6+/otWFx0bAnJjqZEoQq4SG40x5aG7zudrUZHMOqnXHfWNJKbFze
emcTyQVHdSrTNOxZ/AUbwk6i33Ph1IuKlQSWXGmsdF6SkzzRtXB2e4MA5XI5tWUMSvRZpNjywUau
HRG3o9reAYyC6wQqblbhHarcib+ZKw+F5Tvg2YC5OBoGUaFADBc7JrehzlT+MZHl34UfqWQh/W48
1b/bYrWcupgqgAzU/4Yd9B9dDhdasFJNAbpDpwggEmZ4EGRHbnfJaZQF28gay5geCnMXZq+R9suM
WLRwg2EXd+9pWLyGxXMy0mM3yd601r23dDqyVmwgeBlxJ59AyYMmSrJuHv1ygtLiuKUVbnNr7C9L
G+l/SDvT3bixZFs/EQHOw18yB0lM2ZYH2eU/hF22Oc8zn/58WxcHraR4k3CfLnQVCi5kcE+xY0es
WMuAcpSePYitnHWjzNiMoPMVleGnjNTrEZKpjmZ9T/vDVNKC9V94h9fmVq4pqfQhbFXM2cGnIPkp
ocJ2271vTtp/xrPOd0UlhC1GgIFMew5725XN+674+H+zsXI+k4SIfNJqZDvUB6dSvLp7Uo29hqLN
p61ouKGxkSo4sLPrjTnSTTZ2lsKTKP4Cnw1Is+Chs2qvz42D3cJ01P6GtquYP1V1A+ZNhiW06d05
/Of2YLcc3+vPWLmhpGqVXimZ0Ope8vaYKTZX69UYV75miowkLXt+PL2jNPlN2nmhbKbCXn/8yqWI
rOg01fy++pi7T9P7CXUkt35KfihP4efO+8O/7EQxW09L2lDEopHkc94gvpsg1LvE0tkcWZxb3mBo
1Q/bjqOHRJ2z8Khnhjm78SgD6VMyOf8URJUOaUWiKNN92ljO3UB7cnaQ9FpOYWPL7QfDKKZLZzh9
CEiv2sPxbwQLdKoCrscJwmb6Imny6rFoJ3YmdSNTpLd0Bxd9Lv1b1nV2RvR+9orAiHxr0fbaTjaN
ov8BlSYQD0VdBUeTOskxzWwE/sMXdfzhtPd1pROe/6r0T7e378YOE+3jvABgSqODfOXeBzRNsjHD
Ujpp+kGvI/MuUZvSI2p3dnbbxqB0uNEcIYfNm/Tlpnk1k6FWSb0ug91FM0WuU/o5lwtaXIH0OJv5
59vD2giWAbsCJpHh1KSNQXzLK1uz0+gB2sYg4Af5K5lXoFbOO9GSp5Xv5GQ5wG2xk3/dCAtosaLT
WJBNaCTury0OlPPoaldkOhmc8JQvqXOw0bS772F+a5E1Od8e4KY5MZEklOEdWCeEosIuyrEAPezA
fKpRJJE6/ZzK9u/QavZc7cbC0Zckelk0OtfRYL0eWmznSKmNmeLrZQBncONF0+KlNLCb+vK56fZK
Tltrp8CfB2BEpnNRXq1dXUWW2QFoh0JpOcXzXdc2ziFOpKMdWg+tVXyrTeX338+m4HVhJsGVw+l6
PcLBCmU5yG3ZT/9oufYn72r0LP6FbubPf2GHJQN0otAC/6ahMm4shGx7xc9RTEjnH/Snd4rbtvVO
GLFxqnEdvHxR21ZAQ67Go6i1UaTdAL9iGX2znOo0LsYBYtCdTbhV1KV7mPZatAc0nqWrpSrbtDUB
JCm+KlXLk2Hk3SEnBjwpkzIdbWewjvPUtb9tJ5Egth3C+8Gw98geN3anUAYWHFioSjHg67Xr1XQK
Y2qFvg3KtkuHU2ZXJzsMHztHPUbpr9sruPXsuDK3GrKiR6WOoITiW4nsVRQlK6s+6NNPXKiTpWeT
C8jUQ28qzFOEDKh72/xGOIp1qP6BOAK0X3eOTLMS1AX1Jb9UStcKuPKW4Dw6NmD1x6o6Z7L+K5Oq
nSbYjQPJfQ3FDfe1oK5YBaW2rrUts8+uLaLPCOkWX4tBu5fkz6WRnTSz2mma2lpQJEBp7xWNPjQe
Xy+orRRR4AwAduFzOhQJ0P6gusR1esrbELlWI9hJ4G8Nj5ibLl/YKGBzWB0WNV1UuTRz1Q8jb5Gp
hAIHDOvHIYSDuLkkIAhur+GG66ZJhkZbxDDJlb7ssFd3k7mMk11brer3A+04g1LTY0QWII/j6EM3
7Ekabs7mK2ur0XXz3JslFW6/XHpXsGU7FyOL73Kg7Lm6xwC2EQzDOErLo0xXhs51d710kZmpqaXX
Km0MsIzx0AAnjgbB4fYEblvhKcqu5JJf02TKaRv0Vtqofjt2QC9j849ZxPn5tpGt2BjwNgMRFoRY
3fVYaF5Z+k7vmbjGHiq36ZLlQyE38wcewu2RhxTv3Nw4hhUawlWAKpxUwm6dTEjVRROXchTW2kMl
L6bL1bKn2bdBhQqaknIyRIMq9Gdr4gw7npamVkfVj6LFbSwVfRznnJrO/agUhzzzAyP/0ce93zZP
sn0uassNl+cmP9ukRUprhyhga4/BrGjZYJFN4rvVsgMPSXLJwEEAte/bH04OCWZ5DlCGN9MdU1tr
D7LeVgAucGjXJNBRuBhtqUqKDwlCf5ey17wspVf49uJvQaxN6nkc0Jfn5cv0vzqjWdFU+dCHbLEc
LYZyUfW7MYiGO2NiemO7kD8uPGMOpR1+LQPW2aAn7Uwf8z0KX59N3ezve3ucTs1sKUeFlsLTpC6h
14yD5un8Mi2uAW00BcJFdpepp3kMykMbKNnRtmntcbTFvBuMynCLolYO3Sg9G1qa30eDEjCt8re2
n/RT2ud7es9brtAGfS3UGUF4rrklaqtMh3HRVb8Okuiut+XA16sq/VeP2n/GnDqWqTT2YcoabScw
2jRMdVP05wLDMVchZpQ6WtmFjuovEgA0qK+LqDhVbfPegklYC+eHMlN2Xj5bOwkoLs2EohXT1FeO
UYLrcYr0TPMjKDbdMH6YWlocbu+jzWgBYhCuyJfgeR3w1YZeCSJefH1xnttTfY6e23+cBZo4lyzz
z9380VaSEOLI/xhcvejRMVN6NcAgiEUXOL/yE6bi7If5id5+7Uf4IdQOfeCWp51xitfNKt/M4ulo
d/PKsew1t6VepZbSDJbqj8gdRofsffpoXgb9JPeu8s44O8/9h2aPxHwrA4TSK6JXxAow9TirFWwL
fZrgoeCQ9r1Hm1qC6Nd4NOSvdnKcHmivcXjuPSey5GbJH9q2dsa8dY/Tfkg8BoIKKoX1BVEGhA5j
oPqSZC+0gOjN1yCrrcXTUca5z8tqPA2yuRwp0IJTDqX6VIdW+VCGun0wnPpTIaFUYipdehzjorm0
u42SW68AAig4YmCogrhNnIBXTix2JLhqpUTzlcpePpZ0PB1VrTPOpTbugTG2KrDId/6vLdA617bG
dDYbNcVWr1cPcz08zrl8GqX6HY+oU0JCoVJ9RctOkjl70Vh7zZ5i7pYHefUB6xp0Os+Fo2WhBkrx
aMaRZ+r3jhrQM1neE5Zc1PJwe/k37b0wCgg1HbA71wOm9Wjgfo418kJ2CR1O+62S5YNqLd8rE3rh
ZAnPRbyLet7YcyKfYYBMFxQ46zYCUw4mKUx4qMbaQzrZ58AIPX1W3znLr+5r+FR3JOenx9CqfNWy
DwsfUlvjeYZ6eP/4bWwvzjuXMDEIJF7rh1cQOkERLaQFLNFFYnwOWsmvY9OLj9nwbu5lV63kB7l6
H5p3Tf7RLIIPof1dDsKdq2Mj+BBapxBLQXpP68Zql0dW2GaaPiqCQoedhfsJjvMS0OH7O4WB5vaq
b8VdWINLSuYV/7b3qpjGeqwC8drkLWIo6BkV89mu0q+jadA0STNydaC1+5ipPU8V37LCQ5GHT1PT
foiL7ijt16NEcLVyvQSnKEchZ4Km3RpANsxmlJcST8JGrp8X9UukB26Q5Z+cIT8aM2KWkx26Tjjd
d9pXtdhrlNiafQ3UBW4Q8AULcH0M+tQ0e4eMvz9IwMnmB6VNj8WImsz4rDgfb0++8CHrkf7HFtQt
17a0pozsrsGW0j7Mz13hjrrrfDUvZvcQ7+XXti4XntdE1ujOCRiBuPFeOc+E/nM7q1LV16kQK8Ps
waboRr+ekoZu8twdzfDR7GZv7iIPPtE6eJrhvbo9XrFz1+MVBPqUnoAGKmv/7Zh9kuq9wwEL7e6A
QG3gOVYWnm5beaEAeGMGFjgBQCRMWT90aMKM4TOMebQNwVkJf6LA8FmjZGI2oJG16KGcGn8IDgPk
hnJduAFZ6X45VVX1J5qVs4MHysbYi8NfZTF405LfK1V0Hmr5Pgn3kFtvnS4ZSECSIv2hCyKX60XJ
9AqZxZSnc9f0I6+uYx1+ibtjq93LwSEOrd+3p2bDHNoocCXBWwfobv3Q1EC3Ks3EI6sKB1FbdGq3
Me4ans7xgA53J1AL5qjtLPtGDCe8KaEw3hUekHVkqjhRgatTVD8L6bg3f+ZB5eXOwTGSx75/MJFT
WP7N6l86XB65lrtpt5dS+/98gcHTkgZaMIercJzWf0ca4en0yfsmXruU8PMFl14O/sz2z1z5E0nJ
p3CEwVlqfwexyi1beMM07D3B37o2MREw99EW6tA7KJzPqzNYNGWYDzARAZHv6TBOtfpkLYv2Ue2S
8WjPVn7QE7341ep9fmoyLfO6nH4Sqa/2KKveXnXXHyI2yqsPKRFAj3Gxqu9IiXSasqj+MDtLdtLB
gD3d3nNvndy1qVUgNUWonFCKUn3zS25Yx4j+0jk/9Ynq9Y5xV6dP896jbyOLi0mAwpBp8Eoh9XY9
uqWh1LTw535vedanYT4pskeCbxzushqKxkOT7KBTNm7RK4vr50KIjkvXdFgMy+CXTtd42J00ZyBb
jDDW9FBln1RFP8Xy18C+z1EpKr1QeRfzbuqV4+3p3vB+15+yyl2YEnnpkteh30T6KdF1+oX0+Dlx
DsVgeFL7PnaeUAQrp+lYQVBlliB83eW5Mz0zeJ9PJ3v616KqjKYW/eyCsQFxmNtfuIFO5wvpiaYG
Q4iDvtD18kRV5nRw3Kq+rLWjO47vzdFdxktT2W5iKPeq/atOqjulPE8G6BPa4ZTPc1yfu8giLD3N
NG6knh3uLOFLCfL61tCIQklialwaaF2sLuNarepSqng+t/2QfVbnuD0W4TAd5Hl5bAJNer8YSex2
tAV/TIbWwYEV8jHslCclsDIXQvB/rL4bD05g2l5dRtkhdmz0Y532B/+RjwqW/IGa5Tels1LK+lnx
VKZq/q7vsv4wgQbx9CWf74e+VXacztb5g0QCRh6grEz46jCIK98cBuklBTIOLvnB+alUnMaz9VLy
Stv8oDmhVbilrDiuRT1jJ8LcunPodBCVDJF3XNMo6ohXqdqCfXPQDzW1Npps7Sp2oSCRZtNtnHyP
T2CjRxtBFMpFlPYIM/j/9QYzLckK6qjQgO/28HQMcvNpovv80MdZ9K9RWPNF04cZbvsWGUujlFOv
WrRLmCrNnZrF86FpQufHWHWKF8Z19tspEcApsjq6SHWg7ZwGsa1W246rn6wN3M6CY2j1rdR6sqRW
Bs2Xw+Vc6yqqNHWvHoCY9p4KsO6v042CnEmg7mX4k5x19b+YBiXpofGjvPpN1WPKyH+/3fCuZMpp
eIIGf32Mhjhs9DAbdT8oWog16kNt265mPplx4IVZf5elbvv1tkMR/mI9hfSHo0VC5RiL4s9fX2Z5
OVhVl+j+gpjXXa7JyWPWw06jRbbiyX2SHKverHaizK1Lhpsc6QdB20ppUlyxr6yaOLFOz2LDb5by
mxnq97UWfQ5i527p+/e03IfhdG6X+AEh9x1XtXGieKdSm+eNSMLDWT0QJ6dwamOwdd9pVFh69CU6
JqUxHZ1hMk9xKoF4HqT4d1OEzc7iijGtZlpcqwaNdkL+21iFUYFl9nZAvtzPBgdoYM5efW7mnYDh
7StB4+kHZygt15yLNcOXXSkkoqhj+GkjJcdwji3XkWrNvb1ptiaREhklF+6it5DqKZfKJJkNw5e7
wR8R6rSiH1NwH4XRsYJlq2qXT7cNbmSUeIzAKMu5MCEYXDtC9I/Nvqtsw0fUN/woiiz4HdldUPed
3Tr3mu9/8j343cbRIAKiLofWFrDxtTA8t0LbV2VuCkxZkZ/k9BzDUjGHuVek006NYcsWqUtLoYZj
wHqyukDVqQ57ikgmtCrqOTalo0ILrUMngVbAgBJ925lOsddWe/ElvjORPBWA9ZXj7JW2BiKCyH0n
PerLAwo9RXwuSy1y1fRp6O2Lox9gotx5y7zdNhDcMaOwNhDC8KC5PvVNDbLLoHPez4PxGBbKAOCL
94KDwIA8jQdTyxPPaaZ455Z4eyYwa2icCrYOeUnxWa+cTetES8l71fbVJp1PlQKUPU3C+50pfXu8
r62sQoVZoiGl1Avb7+vomxaitKrEHzmEh8AuT1obgO6uP4xftRCSp8inzQLm5V9DEh+racfRvL0V
+RLBqouvoRa4LjMETlsPJv7bL6Lkw2LTSBjQsZW9rzK0bW+P+u22vTa1WlFLqhNJ7kPbr+AEy+NH
suvVDJUTxGR0g9+2tXFpCGOkVwmIIBVc64FAMqLXRtPYviKmVBriH3HaTp6cVumhDxugCGWjPoS5
OcEwbVmPZp2OX29/w9ZW0uBkJrtFeyb6ltdbaUpLKPrG1oaseAAu23Uj8HJd31nAzZFqEFYBMkTp
CXd3bQZaNF1eit72w+TTVFVulCPZqb3P6wLoan5OghrPZx+SPfb6rZ0jGFXgTOSJ/aYLXbWQOahC
Zris8/oeaML0ZITyoxVN8qNmjvLOmdmaTd3Av75oBaNNdj1MI46haMtn25d1X3We52hnHreG8/r3
V6uVSq1TDOliv9y4kvR+bL7HEY8jZS9Jc3sgwAyvB+JMWjnXNQMZ8sojCZDYe31TW64TGjnYwKmJ
AkLQri1M/djoEkoj/iTBPvlreOrfa8u5q07GXlZNTMr11YBELmGuQC2Kq311NRR5auRTL9m+U/4T
QHPYe314yOajV0zuaOygbbYmji0uGvB1JE3WJebYblj/zLT9PA06D0Rh41UKmo+3T+2Gawb3hhoX
yq3cdm/QmJ3ZT03TWn4hfSkn2Zvt0svmnaHsGVmd2Sp1UH2JO8tPoNZtB9lFt/L/bGTlbx2tL+yg
6hlJFnpq9Q4Q3CHeA3BsjIRQixeg4J5X4S683muOwtNdndEImOPwbswCeCFSr9abw+1V2djSvKJw
NSRwBevFaqM16jgasZTLvgmjhBOW7ytYWPVDk+lfBYmA2U47yLUNd8BgYPiiQQCXsy5RzcWSL3hs
YMDW2TQ+W16pNa6zl87amj267KFgIWrkoK6cWiGHUz/ni+wTOw93dpwdUggfTtG013u0ZQjYi/3/
gMbW+jVqoe0udyrzlxjl98asvSJyPgzNuONEN82A2gT9gmNk3la7gSlVywAzGu1MkfUYJZ9648vf
bwUR3/OXeP6uvVtUpXKlO63s53Xnzg3kvMNxqH4PxVe7c/eq09ZbB4djA1GsibQ6s3c9oIJHEYg7
tkH4rgseu7o81KZJZvOh33lqbjg3FGyF0hxuRwCJrw0larjIidXJvmT+1IM/Y/nX6Qi6nF/9/up6
axUVfc2R31/md3b547/7feIsAAMibF8nvzQUDDOzhvm6t+sWp0kDZOo0d7eXfnM1AGwIBRfyHutd
HKAFD9JGxcgQH51geM8WC43ohyZ/L2GHvW1sywMIbOr/GlutCCIGYTp04ORBVp419Ucx9W5qpgdj
r2Vj69C8NrRamtrIo6ZKwP+n5e9Mq70JTIpS/Ht7NOJrVzc1tJ9EwzTtkDBan0xtNvVkYOlEN1oJ
PebztHzUGZd5yvdyF5tbWUDVEf8RR2YV4ARdyMO1dfDVLRXBxTX/C5EtskC0ZwBO5aX2BnerG6Oy
8MSnYyLPf6id/lGe6wcNtuRwr3V6axOQXBO5TcBJvLavj2UkGYsVsd19UzvlumvUPEfdcmh39trW
6gjvTDkeFQl857UZG+xclBP5+EbvuP27Do1zcsTKYHmyHFGsvr+9GbZ2HJV30W/Ck49OiWtzVZxG
pUYKwbcC6X1CpZr/5lim/9y2spGHeQH0kmMiNARfsLq08wQYkWHFosJfPxbh5McIadJtZ58648F0
ereLQ1dp+o9dGV4mOTvsku9tzSuyyTRfqnRgkcW7HmhAq1XcIOHpz5Ai6/1zaX9wUkzN8LYfymwn
n7ZnbXX7LWZlVkGagzDNI7fRq2MLD6RLVs0OT2gXHutOK3ei1S2PSErG4oLiH+Z648hFmjVKZxCm
BGedlk97HM4Q0wuRzYHWgtsLujU+NCF5ULMfIDxbHWy5TtIBPkgkFCqWcXL8nhyMHc6HpHbBYLpG
vNe0sDk8QQILkIFLcd2MbiahpkwlG1UFGKzmqTsUtavld2SdCTL3UBMbmEvuevBXdOwJDfZ1OTNf
4tIxUopIE2E5YCzOhu519udRUQ6zrrp6cUexaoj/7fodB7B1Il9ZXpc1kfKC31ttocmBvcx8UINH
I9lpe9+aS7yyeKgZppjR67PAjdqr7dgoIo23IJdUhv+OpuRN85lw83R7p2wNR6j1geckM0Cb4LUt
JRq0fg6xZdbBMUiN56KuvK7Nd3b/thnjRZoXWah1PCAU4OeUJlqen09a77ZskDGrdoxsXQE8OIQW
Ku6ZKsD1WMhD1hKBqOKPYe2N6TlEL7exPyzTzptw49qEpQxMMeA8gtv187YwK1iXxVsAucPFnSjX
3allqx5vr8zGaHATmkgWkTGiB/p6NIuuzFNZTMit9Pl0DDW9PWqL4g7hhOJaJe14xI0F4m1DchFI
vOgkWe25ciwNLRoJ2PTkU2I9Lu3HajnfHtC2CVgs2dmCxE5s+1cJ24AHUx/03NAZcDJXDs3HYm4R
g673yEH3DAnv+MrQZLdpVTNY36z+9LFfRU+zsROkb5qgEiOShqhbr4sIHTVvNRZjmZcCzoAH7i9o
QXcmbHOf0XkH4RjlA1DX1+PIpViKozFSfE0Jusd8dvR7qqZfb6/K5jYTrXW6hhvgRXBtZKS/xUiV
SvEzfewOVWCknqQbwV230IocO0B5b9vbct0i2oTmmT6+t/0HS+uMRtkXii8vdX8/StJy0I068Uj1
yOSKpOhoxblxVtKajT4ktFUoanUYpHEPAbU1coHzJO4lRKUR9XrkgtfVsKSEkKNM3FB9bJ3geSgO
ptR/3Bmy+KVVSM+zAR5Q0JPgStc0Buoom3MBeyq0Ps1laR86ZFUy95x+JmTsdnamOEVvbImXqShq
gydZredE6WCwRmyB/HINiIpmAgzE3a2qOun6l9sj24gzBKIA9CJiVqqybgqqwnGe5Ja1LHMaB33J
BpJrfl/66mBrz7sql1sLRnhIFyhYWLCBqxix6xJccs7QBsWVrJ9V/n00Rs8sdmZw62y/NiP+/JX7
yEaHRuSRUKa1vw5m48nRj9zZcbfiKlqv0msbK+ceTuOYtoNYJdc+l9W5t47vusXrf43Zzmi2l+g/
k7byugp1/jpqsNQQGSH9QBnX03/VcEWaO5HR1s4j5IS9XahQ4Ryv521x7HpAjYJQQqtU6DmW4qhb
cXNPiNp7RV6F75cu2rsl30wkGEkhPoDwHv6B/Oa10TZOZJp0bcdXl8VVg/B+DIdvXX+aHOd+gIEs
Xn6NafR8e9u/2SGkmYRbJsagyEpF59qo3MT60Ayq5Et5+V6q75Hq+OgY7U4Y+LZeJMyAhRXIkZcH
58pMVuWSoweSn+VwEDmfoVSr3Zo+KVrvwlMfQ3tZ7CRTN0bGVUAhl4Yl0Vazmk5UElUtR0XuEpnQ
uJHd4oztMbft2Vgd4xnfP9QpNtD1iuJjmB40+9tfL9DVMFZHuEgXejN0ObqkIKmS9twNC/yAO2f4
zfXMQ/n1XK3OsFQ7POrGObqYD8Wp+es7g18HVMJpIuVMt95qCEOc8fMWQxiLd+T0XeOrY/2TTadw
eujKP2E+e/bw99ta5O3B4dIaCBJ6NaDa1Kuyy5foMo+gn53GpcPXm4Ydh/TGTYiBkVcSfSV8+Jr6
QS5sU2pVLboMScCb9GseXwKYhcE/y3vAK/HBV152ZWoVQI1hRNWpM6ML4bwnySnwktZV8od5+PO3
+w20Lg2GAsfMmF7yK6+ujAlyt9JsjPwSs98gcuwyFLD++l4SP/zKyOpsDq1OgmTBiBQFD7KDBak9
5fnOrn57OrECH40Ia1EfX6s8BrORDEOi55fF/qFPrVdkD0W0M11v+67FUF4ZWV0VqKilpAu1/GKF
AKby8Tjk1qGp0m+zPTxCR6+4Y9C4aq8foxkUogapk1LVF3CK3tRUNCPtpS+2Rg1LMm1+lHlZw9Xc
jkU7V3ETxxcn/BjLlafM3cGIw52H456VlefTl1lPIiWKL5PzvZEdT5ziGn6Hv9+Mr8ey8hxR1KFA
W4ixRJfKsCi5nXfVdfZGsnIVehpBWirmqzG/GG3l5sqnXt1jX32JwK/PL0lwoBJgfNj3zssF+epY
tWocl00u55d2yNzUju7mIHRT3QUwYffpo9xXx7IvXZgBLkr5NTZ/a1lzGtoccHvqpdlvNs+d3Or3
alzBjzse/nqeTcUENAIAibfz2l06Y9mUfYAcfa+cp8XxF+PBSOMdBNnbS4YkwCsjq/CtTVNeRFVW
XrTSQGjvcbDk8+1hvHWS1xZWTtKRo7ECjlZeKr0FAW1J6alXTBQ1O+T1Zq2Pd+ztjWh19tOsR3lp
TMvLlIYoLf6O9x4lOwbWiEwrrUIltaLyUgPT0pf2EPQ7Q3gbdF5N2frZM8jBHBkGFijLDr1gLmMk
0m/FfGpK80B292hOO/HAxoEjq8Xz0SIRAL/WKuScjTgKs6kqLzM1FY/C7behwoMERfP79nbYmj1x
//NEJxlPy8h10JnGqLZbS11e8mgRkqtxrL+jO2wPDLWx6ygHEdy8yBkQSl+bUVpw3BKNuxckigLL
s7+NLb2W447D3bJCkEE6C/YiQat+baXtUOWMiWouqXTMK/mpLuU/ensPZn0PjLIxbawMYRp0zdQw
1iiEYqTxeTCL8uIsRekHZqSenLh9vr02G5tAlDkhYqKCADXKatJkOkQqPdfLSyKH7f2kNOFPVLMS
tyN9t+d8t6bula11knNEuZzUMLbi5YtcN/eG8c/EnawjOnd7UBvPHFFTJY+GJwUu8NK68MrLd8NM
5mQwcXGWdMqICLwl7c9V03ialh0GOffKOnyfRSbaEx9u2944yFemVxNKUikXzBCcKqriLntfPWTE
h1F57LJfTtK4lpRd+hhOudt2NxdShfxPNYRgt7Xy6nA3QPMxcMjk0T4E1Zc+iaB3soa9otPmIr6y
s/LtShq0StqU5aVFQ/Qpk5Fyu7OG+9uD2dr65BdI69MkTr/OymOASZV1igjsyi7SHzT06Q5zVu+p
kogpWcUCpNAgDxGtIYAKxVBf7RLVboxUD8KK2Im6oJT7k9W/Qz7z35i2VtfR97iHN5eIlmvKyVTQ
jHVeVCt7vdAstoYdl8UxnZfyKGWNfSrlSN3ZDVsTSPOxKMJQF3zDq9CmvWE2WlpdnDo4t2pL22tg
9GBkbq/T1oiAFeE8gKCS/l7lO6m+5HxBWV1a+8Ns1oeIJ1ebD8fbVjYGQ/JAQL/ASeHfV1uuizN7
0equuujyWaXJsM334q6NTU1ihJAQQlgi9TXuL+oSKYuaob6kcfXBLjO/jJbfuhr9Noq/1vQBRwDA
UBDMk35H9eB603V5P/ZDmeQXKnHTELt0QCjFl9sT9nZZrmysw5U+y9NCceL8kiQ/pPIr0bpu7bzp
3p4dTNDvQKIWoOkbbJQZBJSxVIbhkD+QH2cvLb6M9r3sHG4P5a07vbYjhvrqjC5RHAxoHucX9JHv
A9Ovoy/1+GiHH7XsLMODsydvtzV1REPw1pkMioz3tT015X9k8PNL1aIoGpp+Fj/qkDPcHtVbK4RD
BmwQ9OoJQysrdlKGplRM+WWa9OM0fxz04rCbFHu7qTFiQ/kP1QZtoGuO1m5WO6sfeHYnhuQp47MF
ZI5ZG+2drfB2ia7trG6eusZJ1yZJhLFevBJKOh196WX4E0eTR1NneW7LPa7PzflzQB8jYyfgwKtD
BLAoNidZZWijfszpkHJgGtjF0G5MIMgDACTEx9QxjdUqzRWXUGpa+UWtMs8KFJ4zOUkD+dPuUr31
cHjpV5ZWUzgvuVx1Bpac/ms8PTrjHuvQWwMgsjQ6vugNlVXahlbb2pYUEkpz4NfIDabtaY734Hlv
J0u0IwnwJwl7m1v72kJaRJpStaXjS31zTKXnMF/oby4eCnVXnWrDFMEdykl0IRLrvFmXRakaTasD
kBq/iu7gyM+UVk6LFbjq7EqLejdIDzQ7S/b8syLxUnWXsLnXuviI4vLfnmPyWUiWAtsS0PT1q61K
nH7RhgW6s9keL5U1oJcwUiZoHHlP2fntKYNXTtBkUR8Gabnu+IwaNA2rtAsohXTnyiYRkUJfHxU/
1IKWi3xGsll9atSvfz1AJlrUJRyAqRi+XtURerWWl43kV9pwULVLHH4pwr3sktjd13EYj0KawgmJ
uOf569rIVDqaNnakb2s9ODkIruARw9k5zdF35LL/ekBsToofAjMAn+bq0WsbTa1VQxhf4Gn8mVnf
C+UpLYzn20Y2ThtOg+sRzw7T0fr+1dQQ3+6k4cWpYueQASqiKZfA5baVjWmjr4g7mMqlBQfDaihq
1tfLTOYbhN0jTCzvtPZdoj8p+fCgzz9vmxIR1vUK8dKlqo1aAnIGsJ1er5CaRxDWBBL5P3s45BG8
4ss50NqTQn09q/7U5k5C/61/xx6N9GKVqG2vlbb7iDB5iZz4ogfznR4tF6OSfAe6jtvDWs+gyEiT
kgDgT+YYwNAqsIz1abHitCflGOeDX7dSTd0oL05yKREvwxXqJczGTvptPTba7Ui2YAysD39fC7/l
SZjpvDyTS1s8SMoXUQ7r/twe13r/YQKA3gvrLpVTgoDr5WqD2CrUNE4vkUVLTjmFn0Ij32vNfjt5
IAEEvxAbXRUl9Gsj8WgnTjp36SUAGWeDpwgs9TgP478lLIXJuIfE2pg2yDsFNzsAKYs31MrcoBWy
AVfcxWpJyyYuibjY+uf2vK19rJg3uEHprsUESOnVvFm9HSeNM6WXoqi8GTk+wPLm9AH+AnfqP+eN
OzTf/94i3bzcHzwHeLCtJnGBSzev7DS7VI3yb9PHy4ek1Mf3tlnIh7ptkvsoMOfzhFzUOa3bPRau
9bEW4+UqMbhPTFhC1qhAlObkppGT7KI7cFYknX1X9ca3zh4P/TidteVhN9DZmmFwgbBQc7rhz1yt
4tR0eqxCL3axF7U90OWrecHYnXQZptlMShPPyLTymDcyguPwf+yc9zcEMgyYtzd4ZNwY+bt1UU3q
pd6ejAy92t4mJo7r5mwo2eDBzm0crHasznJX1cdUrfo7pXISuDCnxLkvpqnX3MIs5qNqGMPHsgsy
P86b8mOWy/FOAmnj8NKTbwmE9gsOzLze6ENoBEmuKdllyqz0mEl68z0zpGYPCSDylK9d+stUgJxj
FbihkHa5NgN1WGErtZ1dgi9l9Sd5D8axPJufoT4MHlPVqyav+q1Jd7e3+8aGE1B6gI6EEhyx1XbX
e6vMqb5kl7Tww9Yd0spVrM+wU9VG5sp7JD1ipt4O8T/WVkM0tA753ETLLl1uTN6oNiFMMoZ8DDIN
qu62Cw+3R7fhEa9Gt1o5RwtsdVHY3JXypxl+R+9U6SH/lHy5bWXDEYIP0cnXi1ZIcmTXCzeEaQpG
S80ucwlDI/f9Q67vXL9bA2F/wO4kuFJA3lybMLK0bzlB2aXsq8gz5MR55CEUPRRKZn0o1WxxqybZ
uRa3tgYHEmdIKC0oRq5tkjWKu/R/SLuu3ciNYPtFBJjDazNMEJVXWkkvxAYtQzM1M/n191AX1zvT
Q0zDvrANrG1gip2qq6tOnVNgP/bRw+w7ZCHK8ithf7LP69O34YGgWYInI14pQMDyqcXZTphsNXh6
t4OERtI41p+gFdXe1lHJ/HmUjANSrMndXEk/gZT9t2We9dShzQOP8fUYXFiXKDrSQYVThGyiASRU
ZlKzd4sBk934A9Q+lzb5KKlgX26dAwTXyDkC1i4j7D2f2lEfGbCrJrINESVrvRMqJlHzbPvXZ3Zr
Y+KGRv0FwfxKrXlupkyNzhobmMm7YwsCGi2+rUVl/q2diXbJr+ItOmVsrvoyakY/zvJqIyXWHoCF
SXGthowiTdmtsejI0yJWw8zhvXA+lr7Gfx2ytgw1kMGi9EsWLVhoIZixL4IF3kOdmuE2fTrE+ugU
dRnO9UOapkg4yS7IvbP2UZOJXILJrwqKHmiFjybqIIF6XzkQvnH8xozJmEF5M9IA3+4stFyn9+34
piT7aEiO9SJ6c19uITxmwPVkrd1QyPNyHkHu2TzOFNgwdXihTxre2YuS70FHLrqWLid+laXB7QNc
KxhOeHLmjvXAStZyGU5FRRTwNEnKT9ZnRF4qd+UBMUZgiLrkRaHPtizhbU+BSF3I0BtBIv2+vqG/
ZDHOl2dVkgBjKE4H4jO+QzdtOkkqICcRMr/3lWAIu4PuK9+coDrC6x7pY3pcboabbm/5D+AuDaQd
OGt3mH8Ifv/ZF88NQVPOfthVXumD6zawBAd7I545/0Bu/5QjOtRmMwJIqAmgMRfd5c6uW36nxRER
TJB0475YVBB5azf29Ls20kemNe5s/hnT4PpUXeAq4FdOp4p/IS4mqyVVwpeYlqfPPrBR970/BJBV
OSQP9nE4aE/VQOhA2jyoq7uFEjSFXP+Gi6of/w3cg7jWAB8BYTZS697b6Ccu9Un/1t2JfMPlTYWh
gtAIZ2F9v/F5VTY1GQP5aRkySpuAagtOpm01rpL3/U42Ms1vEzPyy7ITjXDjFMLymiNR8Wa4CJ+0
Jc9MNcvKkC4S6eod690mJ213uD6RW2bA2AQg/drrJfOcP4WEsECeWBnKRp7j5QOlCL26bfLETUXp
mK25NPH6MBBkoPWF97MOfLnt1PCzUwOCPgPIyn4ItegG7GnA4LB3g4oczGXciz4oRE8rPy76E0zu
BlnsfAZoKinDnB0MmQXS+GlhYNkHVL+0SEETeQ5m2Dg0lP0oaPO+6FNYN+ipbf38VomWOqNZBduo
RQbW6HhF+1AlB+XoYD0rzV16cC/OHxV0Oa6vqNDy6nZPyihovYw6gFfLsFl+OcmuVZAuj99z1nlR
Slj12E+/qiGIRVrmW97cxitvTW3rGDoXEmRqtZTD3OCoSE3mJrTMUHxHzkhpK1Fd7aLhdJ1c1GRX
7hPEVqhJnQ/R0lPNAqsGJtc5qpbXKvs4QRPGylQVxPOD4094A8APOgK3cyF1yhtej9PJ3I4FW3Jd
tsswNg1Xo/qLY350Y6A4WTDo3UHpTALU4QJqzWdn9vC8HKdjqn6fmvw2Mpvd3D0gN79XH0yGR+b1
dd86Xqdzws1/os8jOkf1MkwN8B1DYkva9aALggTUuASV02V+Zlo9eBlLJvAhX+9H/u4ETSCSNaCe
gIgL90wZzY45DHJzQOMgkXK4jxsSvZqV+9kQxUVmhXRu7qukJt/foXDiUg+tJW7tpkEcrH+mHiId
P/Kvz8d6H158FFJiSKGvQGiemblrOtOR6AgHWu76tHKr+X4pgiovdwlhmUOaRUQNd3kCVqkmbE2g
U5Hyc7gVgH7LpPZgbAuzfDGI1cQ3kSNDtDph++tDu3Ta54bWrXCyC7NGa1WddoCoDfZNRK3vMXi1
Gt12m3+r/Q5SBAxpRQ1D7QVFTM4SZIlGZFEAznD65CeyS7075EUiCm3W/XG+VOdWuNCm7c0+6cwB
aC7LQRDYuWr96TDmov/LnauFJEbjKz0EDSQfUgotqQ1dkJvbXDpkvVc+d3RzfVG9n8yooY+LNK0z
ajkvSNQ2yq2svlxftMvnDAaJdmNcC8g7Yo+cL5qtsjKzAI0POwcd6p5U7wYzML7JjcBHXfqBczvc
YUyZ3ZaRDDvjo9UdmVsbZEnc6I0mAoezOaCv875muC+6xGeq6SzrZcxZZ+A0fVeyZ6ft3bQ52iC/
vT55mzv+xBY3eUnUMbuOYasDI5Dmz0rixswXJkMufQbm7sQMN3dZ30h6ZE8AdFlubBK0SwNYFUOi
PO78SQ2uj0k0f1x0Ysd2UxSzUoVm+sdOMiQmn3Lk/yRTSG4jGhYXi8w9Lco6V4EX6yv0ipW3mTU1
BBrSRAXCeSiDaFbuZy0WdAOJBrgeupND1Y7QyMpNDLBZ9Ns80vdWNnjGuEeOgliaAKu5EROsa4dg
wIJ6LOjxuGerOSACScC5FmZp2L8akv1t7vwx+5ibYbeMewfhrUP7A56zaB8SLOWFFMSXnzwxzu1P
UNfmCp6qdQg4dEnSuqVEMigS3g0QiSQ25zdLmZHTBzzR8jPqgOdRY+n3yDQzzyyy8mh3EtgvJZBc
X99k20v/d1a4Hd0qUwwMtoE1mP5E6W9D7Qh0tnFGlSJ1rYdJGQUndXvR/xrkdnW5AGozM+w1xfiZ
RaS1mdseIv3efLo+sI0XINbbhHwvXknIIvDkr0XsDFI0AmFX3KU3zJUsIr3Qh/5ZLcgiSNNv20Kf
NlBpX+wb3KAMrWiddMb1kNi7VH/TKqJFk2s+t6Pbye+qjRin3v2X8WEe0RcLohikec9Pj5PjFmkN
+KIumGXDj5y3gT2r9s7UnqTxJV4+Jya4oVY3wF/DYHZTgLxDZR6vpnOLtaK00VDAyS51+ZA4zm2n
zP71UW1dTqh/ITZac864bM9NODFLu1SX0PSgB7idKDUScC21hFrFDRJk3iLiXNra/38NAhBzbnCU
c7Aklja8grXv4HfG4ibpR3eUH4ooJ0n3wXRBcnvTEZ2a5BZOW8A5nhURFq5/k7vJVZoIUbgCvSUH
SimFDBLy1tMdEPGnT3b7lMyRiERvdawXCwncOrJ3lrPydJ0PWpdR+QBqrwr1fN8PkZsUe5QrBHHG
1pUMNXBkJtC8sopDnBuZlrK0pwH9K5PxW5sgrRS7ELKMDdE5WKeLH8zXQJCGAY8Fn6GQhzhZUHtG
CBrnnq2+OW6uVK5i4GnhqDv151A9d5CHuL5PN7JteMUi9YFgYG2757v75VmvG2nRqzB+laQjCvgF
yb7JINEqS0/bzcpE2O8oDRjbsdmddK/tRVfKliMFZFAHIzLK+8gEnc+vvOg1NBIsxHHHe0Ycsv6j
BQ55q0igArR/rH+kb+z79XFvnU+gS0CKiSZepH64K1vrJ22E3nsd5nhLd/l92uskr6EDm+5U7baO
Z8E8b9nDyxGpJ2TYsJm4s1KMrTFIsVaH9tS9VM2LXqW3Zf5W1gmw885+arvH6wPcOhpouEKksNYk
kT44n1WlNurKqRIWqpBsvRvVuT/ko3XMm1nZX7e0uYUQ669PUFR3L/hkWt1e1nZIBuDnFOiFNxS2
KzkQR3rB6BQIbjDIeMZvcR4oTxCPMqv7Ju7cXrSRvnBb/AE6+Q5em12haJFrrJSF6/6J990h3sf7
5jAiy426bLQrD/XBPsY33YHudTfaN8ltnIeyN/ljmOiCBd+8Sk+/hltxpVloaUOgAR1p75WUuZH9
lkW3WWTtWlMKamYcs7JDiPZyfTU2ThNeKOi1B+7CAcMjd4MPZhaV9Qiz1Bk9MNRkzUQUEP1pqzpe
JYhFv4oF3JQjbwtYE7h3UFTi9Vig/tHpkomW0xsw7RP22oUIfEkTVHsD//7xU0HJM/FiPwn+9y/q
fg7u4s6e4kckdg1X9hR38mckR2SiPVyfiq0LCpQzEMNDw8DKQ8R5bjoPxdxOmAsd6V482VCATd8X
A+AXaznIGdi6l1vJBrkKnf3ZyPcdswQTtLEaqyIBUJ2Ip1ahqvNTSPW8LOyxaMN+fFqPOrQH50Oi
3Gfgtb8+2A0Hg3MO/4KE5MrtyT19Uj2RF8jStuFo33XS5Gn5bSt3brkcm2nfJYfr1jbuRFgDLSru
KRR/+YJzZo1qPQxLG7bQr9kt3lKQQlSeuzxBK+MqeusQ+AJeA3jZ+eRB3DihbVEnYR5/qPng0b1t
uw5Eb3LVIinzhrq+ixTB+bmIo1ajiopIFBg9BaCec6OpREvH6MYklKlM/WVQy1Ca0ehkDQ29LQu1
ctGUT91ea+9buqSCbPrFfkF8vyZ8QdS7kpDzXjvJI3OpppVaIC+ycAQ3gEv1IvIdZjXHeMRTnc59
IXg6XYTDiITXjM0KREPFgm/QzaZat/MSUNVKlV0WKe9TO4ja5DYGBvXwtXsNgQ1gSpxb0qhtL3YN
igGs33OqMWLODwAdSUx/UMqn65vz4iis4zmxxR2FSG/7SYVaX5gkfmn4KHRbThAFev4R14K7TzQs
Loyo1L7oNUNPwnIgcf2svsW/owFvXMHh3joKwBEj6azgQWFZfM1h6OXZNkoF+yL73vQmUih3Ftvl
NyAFyW+KbtlP9ef1SbzQvcNT88wkd/pidZBAcbLuinp6AgsK6vadm06GZ84d+CiQ/0q7oI+mR3mC
8p/lLvpnQenu+ldszu/JuLln1NB2jWVIGHdleVUb0H1xa0kPksBLX3izdagIg9cOQAgY89p6lVqM
EsS3sGHUz8SGSvGku2NKikYkv7Nuh7PrkjPEzenQZks9qzDUJjPJi8VNrccF3HjXJ+3y3uPMcLM2
064sUZ/EYWt3atVAuKUijibtlPQx9W6V3iurp2Yh4PT8T4ZBOwX0MeBOPHWds8hxVy6gO6A2FBnT
GipReEGkrrNUz0qmpC56uN6Vev5VdWnhapUDRGpSfgNzqym4+7eWFAlOC4oZIHHXvlAQJyk52iQT
mMQwBYA9Ho3Ut+3Bd8aFSAI7W74TFOAA72gWwi5earl3oPLbVnYSGrRud32lfrdGnQkc9JZDOzXC
RRFZUSmZNhsYTEM/zdGtftU6hQwgyODS2jPrPvu3T15sIFxBeDx8cYXzDQV9S7V0UjEqR36g87tj
1a5lup36LNgv64fz5+GLiBKiTYiSvtzeySrZRmwCcD2mYTV4ibVDVdHNsuMgQ0XweWFkVl3pQUU/
4XWzW9OJ9M/aZoCmxQuwYaynZWlAaCek8j6ZApTMrJ9N5MoVIFci5Yqt/XFqi7v34mhS52mGLQeN
0xI6pfNegGsUWVj//8kcjn0S0bSABaWq3REKHEJ887YFUPKuhLUrlde5BRvBnppDjyxMSeRJgkhS
9OPcDZpHTl7O+pyGCzVI2j8KSx1bPncFef3f16+e4mR+cqj12fO6x9Cd707mh2HUbtl+XN9Smxf0
qZX1Ijuxgs7opDSHdY4asnxP/WH/yw5y3yT764ZE08XdIJFuVmi0hB0waULy4LFVRBQ/Igvc5aE1
XYcVwYL0Fk6ggwRMKoCrCFaEL2DIamNIsoQdm8Qveo/EkswIOpn96zO1dQOoCOVxBeBOxwV/viKS
oiRUtWGFKZbL1NkvM9t32g9WCwxtupM1ewamCeBEefz3YIBxihUrt46tHyD0+epo9632hLsJOQ7l
dqCzYA9s3u/A5P9jcZ3gk822qDoz6hgWkwcJ2Qw9J/VzfjN7IDFSwPNIhPwImyt2YpA7Q6M8W5mJ
lFWoWC8xEKOsuR0Be7i+YJeYE9w6X7TfawMONC05K7Qp24a1chqqj6ZJQHyaE/0l9s1d79Ob4sN4
1IOcjN+yH9Yxi8mBZYEp2JkXhFtr0ItnELiK13wGsHDnMwtduGJSWzMN8zkYH5dfhWeyGyc6LvWj
kevhrL0CmEbvpV9xUqO0512fga1o99Q6d/TaJAdRKAA/odz+0AYb1EIyyN5u7fGzmP/LxYRsM96a
AE+DGHJ1Ayd7yEmqxCgjfXUkpkMqOhYemApMwYi2nAla61aiRBPb3+QiFwNQXsWotTSEkPDecbLj
PIsyq1vnHE3A4GoAqB/XuXo+kLJrewNihfC8skz0KojfzPkV0l3Xl2adej5SMcB7BtgX+GKBGz63
MtpaqnZxBCu2BypjhJdBp/cuAAEQLCXLPLhaImRvX13UNaP8gdBwzHUTRov5A2WUMZIJenu+m8qn
Gc8BsCSHSMRtuDVOEGmBQM9RUIfgwRtdRBUzytCkiKhLQhI19pfQfmBF8J8GtyrQmABEg1aBR6JQ
AzJ2VZtkoTVNeKHsIJtuzSkBTQqARI8ocJMsBSBclCX+Ql/yk4ocNXSQkCNFpoeb1KptmVl1OGQa
7rZURwG7L1TXgl40MqQsvpu/S8o9ixgo6x9nKI7/LA4DC5rPzPwG5JAgFL2EGGP/r8SVIFYGOwMO
4/m+kmwnbycJ8z3707P+Wj7aP5egf4ofxyfzgNLhHhPj0XB4bFI3/okCxfVt/ZWou5iNE/vcAU1t
a3EkDfZzaKjcGp7xa3qYvJSMjx3K+x/KbrlxfJBCjWSI7mJ3vikP+d58uf4Vm5vu5CO4I6y2bZvK
DPtcHV/Yqv6p2cDZuA344iEdhdw9ZFAEE7/lanFbW3BNaM65SKg46egkMc2ycD6me2g6qdjtIs+0
FRic2uAukzrOaApkcxZCefJoQrTe6m9BnM0SJ4gfip/X5/ASDbvupC/eCLTvooLP7etU6Xup6vMs
HDQIVxSma5jdnzgayKxrx5qyhzXi0hx6G0fvaStqd98+ViggApICgT5UHs43cgXhxKiFsmg4u/CP
9LHKvPI5ewOOfNyND+DhTe9l13mvnqV36R0o4f8yemD3gNdHDyYaT8/NW2qvLOgHzkLzcTqk1Ite
KdD4b9FDBBbEt98Ca+uGvDg1yGKuxQV0XBnchk3amkpT3GZh0017eXwEecuvFMKflU0AWega1/Be
RHpam4cEr1Vwb6Ju6fCdSBbSznXpDFnY/7D2/Qt1q/s8ddsbYf/F1q2zPov/zxC3bU0V+ygtxwwd
B3+QCPsWeX243KGGKMpqbp6PE0PriE9CELDIlPWQwZBhvDoL6nG2Vzqhrv+QDkMzCTzd5gtt7UC1
ULNYkW/cmmWTPSoUdfywbLXPLLN2ZV0cOvshqkw3Mg7RdBdrRM1Fr4Ot0PnULLcxBwWULmYBs1pA
w6PpX9+JW8HP6a+v8dfJFJbSMkY1xRQG009t1+GKuP77mwHxqQEu7oFkoANBCnx+VeTulAQMDMsu
S/ap7ZuH4XXSdmiKq15b61ZFcRnEd9fti2aPc2rqMNTL0GJ8MU2JLH0Mw33DBG/37TvwZGdwb/eq
TLOoZTAyBLMf/UDnNuDch/ZVenM8excfoUEASrj5V/RufegKATFUkBtEFbEwbx/wvxuUO3fUcqLF
SPEZ6q0+QxYaBEDlrWV9w5u1Ng3CBEu7FZqvDGeoOK0s0zwiYRmZWeY2zEV6gQeWYTUIhHpRWXKz
jHBqhjt2de9ksh7DzOgW/vyIq+/Yhr8XF12OPvByglO+OYcng+JOW6WZA4hFvqzVoerq7kSGP4b7
5/qu3Dx1J1a4U6f1VjzbzZSFxR4UcZ5+I+rGuoRUrJf5iQXu2EHCvgT3ECz0P6YbRKi3003h134G
SA4Nuh3ainbzExgcro9r0yGfWOVOm6xXoFxJ5yyk1a7QHxdUzpz2SRtvjfkeHdKCtdqOWE7McecO
/f8DuiVhzltUkg2keNR3S+2x0KKuUT80oyBTegle5WaVO2ESSKWXeL3ZFi8+vlv72TVuuu+pG900
j+kz87Pd9fn8ypNfxAknI+RuuKUo8fhOMEJ9hzZP+qGT0ms9oACBfqBHx29rwr7NXuJ9l3byXntP
XLar9lCD9One8BISuXMgEj7ZOvdrl/hKmY+bkC9wt3UC5FMiZWGK3reV21BIJ/9F8MEPG6gqsEKa
KFoi+XZ+K6U5JH8i2cHCyrfSvXTQXe2g9S7YyJuKLN/SPT3Or9q+/IFQ/2jeABVhPULOBuQMZk1a
PD6+xb80V36Qw4xEdyJdbG11Atc+j3NJi4oSnFng83ofDHX76e23EiRYl+R+/KHdy373c/ne+MUR
4jr76L6Gu89uccupZNzHu+7FJtNe2qHDZn99t2we+tNp45zXNPeZ085RFjrPEOUks6/te7/Y5aRy
JXfwJW9+K48i1r7NwP3UKufMoAIMMbAWVmN7Duoe3Uol8DtRvuvieV9Hy1Hq2306do8T7e9tJ7kb
xiio88mTlnmnKcyPFftl6e8lUSJ687iefhnnBNulMKSK4ss0YIle2fq35b6DQ8E9foroBDbvqVNj
nO+bwX3e5kh9IAjQ3dRFAyH5VZICXV35DgRs3v9zrTnf10tyBuHB1RzcQXIPmDzaqpNgDmJvQt8Y
kh+7V8GttRkBnw6Rc3/9OLJkXLDv5V36tOxRwX/UvSJgXieIqDYT1KeWOL+nRWoKFm5Yku6bQPVr
r3U7kvrJj7UbTg+uz+XWnX9ijE/0A1AemTII5sPRN8LlRifOLvNHkggygJvO/NQO59UAfkPVNcWg
rGCQ8KrVj+OR7YbfaK4Np+f4Bk2ayE+3brNvw3rX/ane2l3xTfM7vz/0Xn0X/6p3ooT1Vnx8+k2c
KzOMGICb9Zty/bPPH7T6TyFKSosWk5cOsuM6Z3qG+ZWPDkmJtgveFKKTzP8hSph8pdcvPLOjaCio
QyYLRNfnF4c+RK0BHn8aKs0hzf4oE2iY7b2DcHiah4cJ8gSJ6bjqULtZiQ49bdwniltEs9sBfZYv
xbcR3RFl3+20qAqWukNpSd9TJvlx1vidpd07cnMbsfzZoREZWuZf34mbq3Hy+ZwPaWkrz1IRUzDu
Nl6j7AqrcjMRPeP6I9wcAXkHDjnk01Fx4hUIa2UEqrfoINZSL6CKANW4lrgqKAxHwYbf8hcgWkZO
B9lJAyUCzkcV3aRPExQCQrlj+8rO79smSKnvgLCYvvSa1w6xq+ai/MPGJCJ0AMcrGK3Ai8ZjSOZY
p21fdMhIdsdkyLy1Ba6DlO6/XqozK5wvbOe8wbO8TcMYELtmSALNxGukEjXUbA0GEEb05oIj3kaV
4nxDYyF7JQOvQthik/q9/Cksb29sByAk/1rgXC2TnKrTW5Rr86W8gTrlsbCnoGnm16WXBY52/Vhu
59k4lsBpoNS5ohPPBxM1C7gZVdSe1dynQ+rZs6L5+bR4feZPZpvvhsT+93hImERJbmWuQ06TM5mO
kNhRHMzfOPkl2vgaOvpZj8ZBp9wDUSF4kawb+nKAf62tq3mSTQHQ0m57SU3DzlqmXRRbjicVDvhZ
iumzNxKLZLouysBv7pCTEXI+Q7HayVIqwBP00evMHzT6GYkCy40LciXURLcvkt1QyORqDG2t12pc
oajJGvWpHJNAiSNX6qT9tCg+KE7SFXQjTbLgNbk5mydm+fsyaVpJylFhRJ+znNwGvQV9nQByx9dP
8uYBAIMinhsrBx7fnpOrRRMZrQEASTb+moxl56iJN9K8cinaWK7b2hwSMtywAu97Ua1BI0NX9Qpq
jWs3V+m36dEu3Yi+jJHAPW1duigy/rXETd7IBvT0L1izRO93YBcMqh/JsDPtUNE+8mJXWqgKmQmJ
29ltRXL3m+f8xDYXVEi6OWttiZoQRqnEL02M7tkw8+fuptxdn0+RJe7FY0INeGQdRpkqB+ZqQB9r
4G0gLIhEXYabx+xkTJwjkQH40m26rlwm77Lq2C3UL5gAR7r+yIX/AHMySErR8XdRWjT1TDINhiKE
tnwu8eO/71tEwRIy3v/8/ro9T/yTpUVtN4z4/Tj9Y8gfwrtk6/tXhkYUR6GgAzLD898f7NZy5g5C
c23NfhQJuDIn1REpaW+d11Mj3Ep0RpFXRp19rTngWBSdN5n+YPd/rm+trQV3NHD9oBViZfnlbl59
7sbUVChocJ1bSj8bVRL4nc3JgvoaNCIAVQEy+3yy7KWpLPRAw72lseSOYDUMaCM3/8HjIAn2jxXu
LM4GSA7yHkuCXKDZzDs5lgjOzKrOJ2X/5cWNmOuvNW4DJNTqI5sC55MlEF4lSlR13pzEaNbJQeZA
e3XwC5l23yqQuS1WM6ytXeNd35eGNypF643l+GLTJRdMwuZaImGl4p5ccUHcJDQtm7vBZABsapML
dyRezK0rEu15/1jgBj705dR1PSwAs/xc5TSQpoik6kjMHvKoOqlV/diJFL42hgXIK1jY8OCBFhLf
PGXZxcQYAzgGM04StFxY8e3MRNfwxnk7s8IdhASEjFWiwErt3OrTbd7/gfpDbwqe/Bs345kVLgxV
ugSsVBqsLKbkdgO9adv6oe/BitStfU9JvP/XxxuUeihROug+gxYS5wrB0aNRmSG4KO1onxvZAQ1k
tmDbbZxwOHGwL0HzGpI9XCvd9e/dyi+d/Rjn9noA30yq46prsz4Lyjg9tFISP7Rd5c9ZqpCUllVQ
WdUfOlAaZiYD7kyLv8+NthzaqRd1Tn+Vi7m7Ct8Dnn9IxID1RuEWzIyNVC9yXIixk9+UJjvK8Y+a
Rt/TlAZOYhKzRqlBQ8vkQsDuRZAcJHYegI9/Z1G6iqC/y5n58/okbW5VIMLA2oyOXAD3z11qa1l1
MSf4poLI0cMbtV4jTbBvNvfpiQnuoGux0xW5hmWQJC9dfOOGDd+QMklE+UTRULjllnOzMMYeKCN7
Qiu+ByWPKDoyERGTaDSrhzkJCLKI1Z08I1JL6uo45OpeXgbCEuOgQJa7yardf1mfVdwFvE9An3Ku
RMmMLpoamFMzJOmn4+jl2ps2CPIO21P31wq3M1liJXTIYSW1CIRVAZ2nvtArrp96sf3RXQjaQURq
EII4nzkgWOxSV0H+3zhHyx5dvdV20fLQyhkxIHrXpYLQUGSP2w+F0ujIsQMLlGkqUSxKUtC0yG99
dQ+FZ1eYu9l0XSfD4zYGa3U96xeA65ht9ySbDMsF06kIvba9/f5O4rqSJ9tPs9oM6YcUkAqju8nM
+oXmH3X+IJuQw01EdE+btyWom1G5Atcw2vvOjSFZZCFpA2Ng4cfd0r6P/5qEWoGMOAI5BMAm2tkv
BLNsRkFmGGdhnYxenQyeFAt2wVfl62LbnZjgtsGgg3OpYdgGThenflZYzIvtpHJnRiUyD2X2rYci
AGizaO6zDPQ9sc3eJq0diSOlOnR62ghaoNikesf+zBNgXHECuvklHQoXp9Nxl2n8YeRtTzqlfE2g
p+JZRRbdAD5rkzbRYujCzhHQBUs6vzp9HbmDEif3yxgrXlWhr7VmORT22AAeMmeqXH0yp1CBUi5k
ykrLV+JRIqXemCCD0LTgP3gXNI4B3IROPJnP9fRVLyuFhrmJXvo7+yH9Ngnqv5uO5cQAdyjg1uwe
yWUkso1HJQ61eZ/LAzFEYd1W3hT76O9AuGNh9rmVVTLsmMfC8fMIDElupCNMPqa/pINWCeZt07Wc
mOMOhiUNVc6AZUQ5U4H0mozmzH3ycwQ1YvZ6fYU2vcqJJc7/V0uG+p+FFUoeSC/g0BItDuf1y1zT
6o5hFFF+7JqdDUxw+x+46b6O+D9Lw7eeoBivqUsBK0oeoCmyt308J9ClKIsagwXD4dE1YGns1EjB
VFXA8ur3zXF5v74W2+7w70i4WEmNtRllNozEQuV8SsmQ3GLPketGRKPgbklz6BqzmmEkziK/0V6a
EXRx6sMk2libFwmU4wxEfqBJ4FHQejv2WPt18ZsnB1gryexxaGxifZoiyorNeYMGDzD8IChEP/r5
NdJKcVmVUwlIhrxD+Eu0qSBMBMvbHI8F1vg15w+9H87T5GAzkFKDZSFURzS05ZWtRQorIWjNY6Yg
XNocEJKfyJGDzRzUAecDkphWNJaMpFA53XXGp1Ed6zRxr++DzYN/YoPbbEjDj5nUw4bdQP2VJIJr
cdODnfw8t80g5xkVVYWfbws/S32wEQKTWRXoDfZrEQhINBRu/dVlKCJ9BEy675F5aqlueX0cvVyf
r831B+EIWDDxPNUtbv1jlBjwakXKBqnvZEFHYK4QUE2TSg7HXLD+m9cN1B9QHAEwGFoTvLEaAjAL
ggrQ2Gc6xIqWO2tk8i5uS8WL5z510Zx2q9uz7s39VEPgVqkF98LWFlwrtmgYBtzH5JugTTupS9oA
Ds3iziupSazyJ9MEcyoywu3zzGhXZoQK+3z5ncXfJlEj6hbUFXSKWC1NByschAHOD5LGwNWSQFEv
rMebXAYrKxLGYdc9TH1OCpVBdxhEghWwTFhQWjxmvR2MRkcm48FKM4Hj3Ros4ji0XoGKBG5kdcwn
kXVfZWY0JfgWBVqRHvIozK3y/H5oRe/UTUMryQog+wZQoNzJhrZhpII9HP0+i/q5RKXja6nUeynO
hH/9TKwXOB/6mvYqDOFA3O2SWKXqpqS2oEsWVfRlqPuwnu9L+ZAsqtu2bxVaGZdC4La2/ApmEAoh
a9oclC7ns2hMPZ2adsJLksZBsW+ckoB+dI5VN5pjEonYHTZHeGKOm8tBrdClP8CcXb2ihZ4kI2Qd
nIVM0JZ41JLFk0U9AVv38+kAuS2bFF2lNoqCDGJqHRSn+JbXBbATCiONnB6ur98WXBPkI3gdofqF
BzO/J8uOpdmSoj2znAJDoTcV2JLyJ1uZfNspSJ55yY2Z3rNURLS5tUVBbQ3NQcBCwBLAnQUI9Sy4
f2AX4iX7WsPLLAuWTqT8tnUvnFrhougS1ZzB1JF7Slga/0E+vnMlKHAKPOXWgp1a4SLoIoc4QJ9j
LJY6f6gtQTR6BB2Ym+oimMjmrGkI1hFqguuDZ45vsRETXcZzOcL7fd8WxU80Kssu9GtF2fnNmVuL
IOjvRGDDBzvqHFuSpiPXIGmf0BxzQdgi8IYiC9wOmJhdDNEahpqL3fnFQhMvb5mIV34zJbqK8ECw
Ew2jYEI6dxddieZHrUNlymC+A+B/F1QvsnTHYsgY3DjdZz8d5t/ouTfmtywu3Xxxi+qgtg/Xz9lW
7ADibDhJYEbQGsltRG2R+s5iNZqA6SEd4yCpDiy9G8w50BJRe+7WdkTbITzkKqkIHsTzEUtW03R1
A0THEBW7oXXfizx208EUrN+WYzw1w6/foBls6HHJ0D/Ne08JncjTIvkm9Br+g8c/tcRNXqLYRW3J
K5riBXagl2v/lt+j7J6Kepc2V8lAt9mqq70m9s9nrkHVOo8MeN4CKJRFDi3jjTao4BjvTbS/viG2
TjKgAP+Y4hbJTts16oKp++YZXHUChM3Wr4O8D433CoLV/+Hsy5bjxplmn4gR3MDllmSvalmSZUlj
3zDsGZkbuIL70/8Jx/lm2DCicayJuXOEqgEWCoWqrEzULa4XUmolWNb4hHY1d5+dlnxO6/5ItPc/
XwPvNGBkDtpDkGC5trKk+Ks9CIAuZQ/5ChS4pmd3GRVuJu2xoOcLtBWXgwZV1rWVYSp0NlPgd+Zu
16JpYbVDRPwvheOFZeUHdDn65cFJD2A5CSrrrOnu/vYyZecJMifQd8XcJ46TEEEKvcvNccFmul0+
YEjc3zfAZkVgJe+CREvSP66ZcDEv5G58hh9YfsHcOkCbqPHxburnNhx7ED2205GXTUijuPx/Xxgs
4eKCH3qmC3TA9c6ug+8mbYcxMDwEM3DYgMhGz7rdjDG92D7c3sTfPfLalnC0VmYMrMlhq3x1KCj9
cUkqLMhXg/Saj5+DI1XcN66LzsYBOA0NszX+T6v6CY9X8pyozAjpZ+lpTcUIXoHFBORqblj5sapL
KEQ6mR94buEpliXfOBTHQUaF56AoIN93bVKP9oJXutZ8B0D2sWL0k5ZAVe72B5KAkyA2iK41UgvE
JQDwrr0hrrzSqxLsn0GrwEzS0C31wMHbpE1ypPFQOfLzI2UYLWHfh+bUN+7u9i+Q7ezmB4j1Iq00
J2dd8eDM/ReD3BfavbX7c7k8A6vkIk4u2qQcz3O9yjqxvJjxybUK00H0AGiDoSp8SHLqaxtCXNQr
ZmsM73ZI/+36rgnQZU2nPEraEsEL8z92Go6kCux2R5TwXv77rx9kaGubyNo4aS8AbXyTN2/Mtl2M
hVTYxOQ1qXaVHXKcQxPop8Y86/0O02WVqp4oGTa5tilEaIc2U9uxHkfi9Z2FzrmLyOVH/DXdN6/+
GbpVZ+exfHa/JNFtf5G87a/tCnk3ceGhzQy7+aDtSHf0vjaYx0fPBSQoUbr8PS9RS8YQxOwWvHco
QKwWn/PSfFP8Dh5Zfttz0A2A9IKTwoqRR/fLeoornJyk6jGFb4cMwvBzseNwNCc+D2MbWMMlXRVp
kWS0COvf2BV82en6cS0NrL8OtDp4GJ1DGtmP7QtAn8j2+s+tFzhJkBbB9KaSWZdGC94sRj3MAUOL
KMrbZAVoODSEQVsjgd79DYWdXZrOB9Of90Na3+d99UizvWmMWDj9Rqrlz5M1rB7E4kjuOZJY9PSu
GeM2T3XUp5bpE9Sh96bPfiCDe4M6+j0b7a+Kryw9WSjGAm8IYWbU+q5P1rBCPcsvVtAD6HUEpPs5
06YkWBrvM3nx8pDpb918IuB0DQr9x23b/AD95mC82gEeBNwDYkrgIsmIY9dAaE4jrywCCJMEjRNo
2RC2f47kw7ZubAlO1bktOsyDiWbmA+JG9WBVO6po2f3+8rs2IcTH0lmtZHFtVIYH7+/et4PM0D7f
3rHfHycwAfEJLomK7yWCHpeqG1HsgnOsyAqtXtuh9VSP4KIz3jPt3tOGoFYBsmUXtYUv5CARBjmS
qNhlOeuip6uDbIrg+DvfwPFkmIMi5kk9YWOE/4hNeM+7ugGzvotneenXu9x3kt3o68HKijxo3D4N
ulYpcCW7l3FT6r94MVB0E8J7l3uIqSXJL7P5Wulp4BWv7vytBjzw9jeTrQ3HGO8eKFWi4i2koxno
6RqzwwGbsZIIiMbxssRkjOx1zEJzKv4Bb4GhsCmps6PIjsY0zPHcwxUWt8bpuJQ+8oHJuWvf5uXR
STGQkCWhVfnhTM9e+1S6Cv+XbagN3JxjQcycT9Nef0RoC46j5eGIpaBj0sI4Rwlae7RrQ3FBSDd0
Y0fI6NbCgYI8ZDgv49z90OtnVqQH/w3UkvtFi/3g9tfjP1qMUTYKziCORzkY3N7Xi7IaCDJVU1lc
2vXblMRBA4r6RnsetLPZp+Eyv982J/9wG3vC4iqtn+euAqouqQ9Vd8yTV9DDBiMqs1r31rODQf7K
V/vptlVZWNksUlS1YH6ftrTjUL7RB7PUYzzRyJifyBz53q5IgHBToc+lvvLfMj0hHDeg0pzLnhYo
SYDLyviMyZLAMB5WFEJuL00WlLdLE4JyuzZ1ofVZcXHfDDBlqHjfZdFx++eFw90gRQOkusIQ4ESC
enrywH2n5DSVZkQo3HAubZ+/noXdGphZxP1aF6CNO3QOeMd6GiSTD/GRIX1YtOyQEWc3T3XYFadR
j/dGue7qZwKqsFWv7/R4UJxA2apBCenhUYoBK7w4rg/FbNCeaKQrLot+79oveJIqxwdkDvKrpIhW
nYnQKZw7W/PtbKakuKAmERjjT05AnTAnMA2Vh8icH600VKVcaG6gbnC9GN2sfK1dneJSg8IxPSWj
cddXyR3lDADV2VqLL2OnACDLnBL9AdQmUMDlQjLXJkfXWnRm2cWls+Ygx5tUiamTzKNz+lueKqDY
wjPZaxNd58dT1qIp6CUPIBAIc+2ej6JO0VR+W++MBmNOFpoGeJHqOzbtB0fRJpe5CB6iwL5h3gBD
f8K5S1jr956FxwNl5imZn1DPO6q/nXQjN1aEVbapNjclf/YWg1ft00Z7qfxYVadVLYX/iE1yYqfZ
koCFD++xuNpbXRF07hyquWylZgDl5ITkmGgRWxNN408ex5Rd8hUjFJUBMG5bGd81f1ARFcnuNJSS
MCwLkmQuwHG9oMYf0Pj0kPk0Gg0nKJanPnrtNliBA0Shw8ASHQIBqUKCS3qiwbQOGk+g18AKc201
yQgaYTpPD7rTorl3LcYyBmxkq1qedCO5eAM4MHVQBgkVMx1DrGlNkLG2xXKy2sOwQECFKJId6R5u
jAgh2YJ/dxXfQyD7j7nlHkE5RXK8oDJrX9YLRA9UOZ3cIt4wmDUHckZ8qJGuteJ+hH8Uzl+YamF7
Ep+M6bVtcIF2j39+a/I3KIF2MEK86It9SrsSbR+Uk9ypf0xKU3uoy3bY3bYiXZEHzXE8O7kzCrkO
cWoXaDDczQOqmrzRskzBp4GBLei2HalD/GdHfGfqzC2yxcOkvrn7qgeKu1Dq1hgn4TSkFlSmhUWM
BNrCbeqhrm1iKtBcQ0yiQybrsS4VSdovGQAxFQXXr4UmOh//ETGnOk7tauLRcvHY5H3ttYJESww1
bWBn0nPMZ2LzNUHZIFkveZubIegW0sC2B+euGbUdau9OpNPSPraz8ZJqBkSQKpPuGz+nJ2OxMCsf
N2vEupy9Zf1M9qBU0QMvQ4W0XunnseymwC0GlGJSs3kYc/yOZB4MaKM02XGmUxbWDqB9eu0sO6B/
isNYl+ldgr8cWDmASz5YdxVbL3sIcO0ovIlBpPhbRxAkz61Xk7W4zFrxvPT2M0oZzhMtLBq1TZJ+
TbWOfMikB5QG3lZ8+Ow6iGWlUehWPheXJqp9dp7dr0n3rlnJaSIvt51WeoMD6fyvKeEG7RKncTIL
psAo0UUGaCxC/8344r4V7/rf5T+GG+VdCKzebbOyGxX85RAo5I0NEHtdL7AgGClnNfbUbgE47PTi
Sxe3ik2U9L5wvyCScSoAEEOI2X+m01YbfeQ/aa01waQXL6uRtQ8NifW7ck6qp6RKcoyiTEs0eUQ7
xabxV5UYVjQvZXNCY10pBiKrdW5/kbDZHtBorYYxLWgZBc3F/ZEYe/Pv8bseDHUEbevbeyx95G2t
WdebjBpfZwzaUmAgzDzO/Vvhd4864Fn+fGj9Y1lNAXYoGLIvt+3KQhX6b5DBBFALb3Th3tcYM/oh
xSKTHGNu3YmWGP4tdwNsfcQQ0EUoUfmABQg3cJbaS+Ej6l4gtaOjNWD0feB+T99vW5GfEIAWwfcB
/avfnkXL0A1jBdwUmm8WFHCe+iNIRo7W7p80WCIt8sBPdNuiNOBsDApewhYGFtAOBt3gB8j6wjM9
3DagXJLgGZS4RT5OI0iU3b+7HYp81B6+alV/NNIjMOCoji7ePRkhdQt9AJcGY6US5DFl7yEOBf3f
rgrp7qK1ZZwzLHJG1AkItAghgHXIguQbiu/Bnl0wSpVFb6jQ7VCgj9pT8jDuXt7XnQqEJ0sPtj+E
X+ubvJsmA1lmvtug0YhAt3oqDtmXVOWrMisoutkYg+eJjifs+GiNiE9mjFu1XcMc1Dwd2MSb9nWx
dyVz8DKrFYdDlo0gBUaRDEzw/NV5vSy8dTPbKHOKWWyoiPh69g8GLD+VhapMJrVDkCcA243CldgG
XzrACIBkgR32NDdn2zuBnPO2u0pMcFph7JrDywGu4CouWylt6wm6lDvyRu9SFQ+u5LwZyOAJ8Hu6
DdZPYavQ8huarJ4pr3vYQA0c2xEakaEZ//knubIjBEZmj27l+CO9lM1PYNJBh6CEcktiL+AkSBiw
EEwC20LoSLKi8DRnoZeGuvtlvOdjq0x/VyKspZ8EqGaUm9HtBgjw2rsSj3pzlztg+ep2rDpP+Q4E
9R/46hsTQsabJr6m0wEmJuNA2D1MAEl024SEah5q1xgYwXP4F32U4FmV0zWQ9wYG59WI9N0crCcT
NHdu6ARdGEdv9aMOfo9XP0h3tw1LPW5jl2/vJubMA/SMnQZ2SfMFqVepfdbnNyNcfMUe/nrbCMn8
1QKFPGvOvNomyHouRjQE7afhbOy9kxNayPLqMA3zk3EsPjX7NXLvnKgNjU/f2Lk7pSBXPFgRqLQj
PbL34A0Lh2doQZl7+mRAqzQ9LoGDTbGCIsr2atpHS+rGm/0RTmSWDJXWDvjZWhr4f3s0WO6ST+NF
f1n3qH+G9O6Hceyj+a7fZfshGp7zkB7bqH4ZDlBovlv29rHboe2RcULdZ1A4qqK5rIF7ta+C/6M5
0GuU/8D4QO7ifb5Hfhn04XL850VVOJSlsVe2hIOA/stopdxJ8/zFnc7WBDp5oIt9KNHraVQ5ETjP
u3o30c8W/fsDVamtcRFWAuWjNW+4A9EpPnRkN+nmwVv3t48DP2ail/JWIy894350hM/d+PHSmhwu
Cx3x7ris0e0/L4OUAMpH8DZHPQhkx0KimMb64FINYgoNBvqtYC33cYH55v6V0V3SBg0NXKd8KF3F
vSXz4q1Z4RVnOhqjJMOy3Nzd9zOGXYrZvBjO8N0ZU5ViqSTBwBqhps2r9xiwEkKKg++UWARrLEzn
lLMDqmxGlezp0Sd75h5u76jUGFfuBhkd5A1Emo6SQkwhHoGkttLlE3HZfTJ8ddwxyro20I1iP9kq
6SpZxMQb9V+LwoGzszgmDR9UZV0X5np1h2r6jtVPmT6Dl1lRdZN+OOg1gDKD5/tiz9ZLUPNrKgxE
5QzQvqVpQS/tYF6p6mwjyDEbcry9nXJ7KMgSiFUA0C+ccD8HJ5g/YlwpMU7fTnmOfG1uFK9h2Y2N
CgZ6KRi/M6DmdH3lLFW2rDRuoCwQOwDl1qgexetz0nafb69FGq62hgSv17M5MRkfSmqMV71p9iPK
Q2b2bLZ/pfZpGk6JmQYUE8Bu8d7ax7J7u21fvk50wJH0Ak8kAl4TQHcB+ACECyMSLALf2bvdA3BX
Oq1ioSpDgkfq0+AbsYmP1nwhQxo29bNNFAGEf3cxLqK/8u9aBL9oc4wXjC2+WTVAWouCm3bAjaw/
gpvOKig0gX5awCfd3r/bNjEIce0nDbijEiCTMTpnfQUb6Z2V98eufDa9763xSPNyN/Yqyg5Z+P9v
mZ4ueMyaaTFmz7j7gzUqsz8P3j+31yQLHlsDYlZsldpqlHDJJe8OveNHzTI+9V6ThpbTBhqkLj5g
z8CICcoFuo1X3/UeLqhuaqYFEHLzOCOhTMJiOhZW0Dffb9uRuiAqhDpGhAlGXfm/b9LIuNWLeOUQ
tpy5P5Z4LMLYiO/nWcUMKv1AEIzlr1fMA+rC45W0lHhVz+Fq84szHDXyfHsdss4zhok89FE8yKL9
JkwY60uhOROaDpoBLot4XxZgmcRY9U/U5Q6TawLP0toh7byvGEjqg4o9kgJwa3O+lNjlBGO+t3+Q
dGM3v0fwyCwdatQGAYCawH1VEkBpgELVRxVNgSzum4jGqCqbHHXN/33z/Sxtbpdi4h0y1CjJCeX8
tQg8lRCQdDHgfOMCZqDhE9+EZeJMPfiO0NEBPSOUh4sZgzpUBShUWRF8xJ3tpUprfEIL8qJRpjlP
QwYFcCWJnXzP/luNcLY0KCRrZIUd4JxZ86PHA9eeHu3i6bYHSMMgtF3hkCD7xde5/jQ4B/G6IrpC
5CX27/LF90KrhNJ3W5RoQQxTd+h85p1qs400o1NtpvTAIRvwgE+FKJv4yYqlLOKkBVBtvPg/LFWI
l30qJAKAiWFCzXJFrLo/g0HF1QAVcy0wPWiQTUJzz2kUF7Es6G6siC+HumFGBcVRXCTOjB3z71fm
Pzh9fx795pgXj7e/lywj3VoTTmyeArtilVgTpcuuc/tTRvpwYuO+bL6Y7FCryN1kXwj9CzCe2oi7
mMO89g9MDflLjv8vnb3qGMxP5tCaDeXLhd+2YgaAEh5na4Qm229tvwYUAD3VEYhaUu9t/ajVUWeG
nTcdVqeKFkoj8L9G4Bza395O2Snb2BXH1xsoYmjAZGK8sPzkj4e+ZHsf5HXo3N22I3XF/9YnDhRo
/lT1I1+fyWiQa9/1RN95haHIaaQfa2NFuP8JLQyzbnk4R/P3eVJk71JHxy2PgUHIvBlixoSYm7r6
CopzYrw6EA/pTWDGqb6rl3dmvXxgvza2BDefGpK3M9EQGPzmMJkscEpbjQSTrghS4Ag9IOtwxfe4
hpExe0FT7gLADQnmlaWhP49dVNhNd+y7HAPjTcEOf740zM3wgItUAJavT1RSxQbcDG16w35H/yik
kOxVhnWZv9l4ZHFdVB/5Bv/3zY0bY7ll4wFIN9vGp5Hon5KefJoX//Pttcg20AbrgwteK4y8iUOk
Y1mOi1m06OAsYED97tqXKonAHxcVqtxZvqD/LAlxaBqBg9FM5A/whVOaBlAAvr0UWSTAAwTgOEi9
6r8xcjpU0wd9ACiwYbu42NXJ2a0O66h4cUuXsbEifvzJmoemxzJaveRoc6grR76KakxqBFcqKEFM
jO2LH98abcDs9Im3nHZ6+ykvqzDFbX57v2RGCEYc8MbmPUkxJ++MpkFhgaCdNF6M9mCtO8NR3HWy
T7I1IXzzYq1j6AzBRJfuQF/qx6FvPxXm7vZCpMXxrRnu5Juzoi/MZq6Voe3SNZB8Gdcp7Fbjq7HU
OgvWGKPKWlkCA+GwdDfHgxcOvduEtY3xAL2Pz4AnNaHlLtUhtycNo1yOHyQoDkSjtYI/fh5BzLJY
65fbv1qWB4CKEXMmOpI3YEevf3Q/5nkydngSJc7dMLyADvXBZGPgj1wE432yOsUuST838AuAyqBY
hOh/ba/Vkxr054AGln6fR2NP9DsLwOrA73KiCJCyWwwcoP+aEmJ/19n5nIMp9cJ27k6lMyL1KXD9
Qf4aiCwAKq/X0VnA81Ab+8bMKvKK5kwWGvrD99UZFI89+Y79Z0l4KKx0GgzM2CNT05OAlW6YQrTD
V43ySa3ADRxsF5YllvCYaRjNwkUa++w7cZ/Qa1P2wGRPBCiCYnIN6CDedbveMttnhWauyJHKwdqR
JgttrQ1bDezzsxemC6RdIdMxp4rtk36ojVX+qzan0qFDu9AeiSfJXxbobLuQlnX8J2WCK0OPoCYP
GlwgnvidzHd4Y2jJEsKWCUnTQpowpQ8T1FuSJpzH6ehUGWTS/jYTN4Q6hMoVpX6Odwlm4/BidUU1
tqY289makAhQJBpt/NPH2PrtICF1jo0F4SSheG53KcPjbo5fwNkaGyCkHV5v25ClAOhWA4mKqTNA
lIXoyYCuWDINT7ii8cCrNwWz/RAnB9fGqB1RsZRLo97GmOCKaeY4k5PDmFcddIj3aYFl7Hy2z5dw
Vin4ST8P4PgoBIIeARPj136ROuDJTBakUF4CdXm9rB7rmiqm+H89QcV3DwYF8eYB2BExTwir7ux0
ExJNYIjIkw9kFFRUoSyxn73vmrnr61f7ObdDnb7F3S5fAsKA/oNrzlEDivbCrPZ//i0xaITDYKI+
ZYnMFoPWr8tMMZ0z6pgKLp/MsY4WH6Wa8mkCMvK2MZlzQmIIswjATiF3FJZex2BHh/Q33P9U6yDi
8+/Bp6E4ALLQxQ+2C5oECAqJvF6L4TfxDBbDy9Br5zzHZHVJd02nB8WI8RUPt7pVApBJtFlhWHYq
MAWBrjuQAxjrEBy1GKD+o8WoReleCMHlZ0yq51YHBZQhnF1LsZOyU7E1JoRKbZgNlsccPA1eLULX
yMnsgE7lzo0/MYrJTFOVMymWJz6bSw/8NRqBRYvui6m5gEnT6rJ9Ys8X8Nwqlic7iJvliW/n3il6
owVM9KJP1XMF/5/m4nTbF38F+d/OITp8aExxKkUR01zWfgccLgNEgaHOEVRLWQ8h00okenpqam+V
U3V5QL2yqgJ9MDArlBusj+qlNn/YZe+2QQZlrgZMCOnwN0gZ2WO5FFmO0f0l2zcr+ILquJveE78r
gbtgsf4lnd0s5vPm8eNADS/G4R677F4r6Px4e3HSg2aBVAiEISCUEzN1TD4UxdDwGENRjzKCpD9O
hqqSJzViQzgEXWfMgHr83ze3aJysib6gnHfRYshlrhijbQPd/n57JVJPwAgmL9HjdSMOc5carfAc
wGCdOcXZXeauy66eiUrpR5Z5IN5zehUfeY8vnN3cW4fOM/ASxCjFMEVxuVvJuTcULiddC+hiXAiy
4n3ui9fLzMAM6iL8rVngh8OXD+yUq2OrPJBz/Zbm6rZW21WGdyabSgic15UWtJnHottWpB99Y8W6
/uigBC4yBursC/FfivyTm3ZBnyryCxmGEy0mlGgASse8r8c/18az1l6DNjaf1mvWPeDEf3n3S8DV
59ZjBzqa4jM5ggE11IeDCjIuWx0XeyK4OFD+FMfyjEGvctYDVt1W037Vm/sSJVfWzYpNlMXSrRkh
gZqXJV0cioE5mpX4+8nAQupW60kb1/pOm/SLSUDNePvDyW2CzA+8j5h9+Q0JmDHWTRMQxaltRbGX
R21uR6ZePfqDHpSdgmdKikuB0ASm15BcgIZBuKAqfRrtJgEMd/UxfPgptaL23FU7RzsPzqH/6+gr
vF/25VBJtuA3HMosqtW5c5UktMeLvq0fMdqMgivZaXn9gU1E/Q5gSoyQIF8SPlyTWRUpRw3+QcDz
BJIHVoLz8W7Uy0tTq/S5ZV8M/REIZIBOA08xwZjmODGqFCYymXoO87ELQJuxQhInjr3IGp5uu4d0
/zbGhAhYrxlexyuQ7XE+Riju9JMbDCqiZLkREDFjsgwH2xEeJ3ntFxOI5aGYCZLVfI0P2UgiomeK
46UyI8RZ36J1j1kE0LkOwZwewBdUKfITlQUhCo7lurCk45UwkofNSJBXskOmogNQWbGvw2C9gA8A
+hg8N+/4aPScdcE4K8ZM+R8R0yCQAv37TfiP2MTaJSFzYrUw4hEWjgMLulUB9ZAug3NV43jyKqvw
1ckUkzp2+aHJwRXs/8jzArTBqrxfdoV7Dig9QAaHbr444V00Gdc75uswzu13Gt8ZAMB9xLE2NgTH
Mqq29y0NNoj+s+ruE9Cs4JGoeEdIt2tjRPCtJqNQ5aIeRtX53Da5L5f/j4F46W65FnhyMHP3O8uq
sXhZmk4pwqVxX0VdbiDRfRz/XNsFd+nGihDB8thGAlJiMqBM36zhZ2UdpvTS2gr/kq8FPCSYc0eJ
TwRs1wO6wX1Ropj7DY3z4RME5gs7UXwVfl/9dkwAMvifEeE+S7wM6h1NQS+YIYE0Zag3DO8tqCS5
eZBZPyjIVpV5kGJh4gulG/E0N3PMOWBo5mim56L39xY9+LUix5ZCflHQx6Q5IBS8h3QdA/oSUoYE
2wGy7ceVD1RZZqCxE+1Di/Nj6QGz35v1S7t2QWvZuz+/eXz0xUBfhOaBJSIE7bXCK90HVLxuuA5E
29272ettE9KCH2puqAbYXO5QJDN2Ct1gfo6uX2PHkE/W6cHOlk/uyHYloMXLw0CSAKBIPMgqRciQ
PNRNtE7BPYjKPUbC+TfehNep1i06JAh+a/0VXFxTGxAoXuhAqUQ/by9S4i2QVDCwOE4ogTHXa0tr
aqTLPLf0kk/kiNKfPbR7WhwrVZFMkpbADlJzcEFhFMMRMgWzLchSux29jC1ujDLrx8C08seOFk/F
DExuq+L1lgTEK4Pi0dPrtiyqnl7c/kyyHZaWjn8eQrYmxMJUu2pN3hpYk2drL7PNvo+Te6qW5Fzj
ia2IJJILF4A9TqnI+47wjevvVFpWy2obvqinb6s7BJ6qrSkJVVcG+H5uXI56lFlzj1RuhTz6sGvN
5ZCUJ+8R+NG907GDrVJbla8IpWX0pNAvEGfdm64nBjV5NpQ475pJHjHx9OUDzg28BwD0mOf1ieAD
s7+62owRa6R0YfVP098l/jFpottGpOvA4x8ND0xkgXbjeuNmpsetpiPGV3N5HD2yT1WaRCoLwoW4
6okft9ACu3jAdqF308cfoNPBJfjfGoTTiXK5VQINTS+O+dQCvkO7f9Dp/IALY14f0D7AyFHtFDbK
mZrFhoAhvWBOI7aCqfjz9Brvxv/+vrBNJIdGdkLx90v3rvkx+KcPDEbiXaVjqgAdLhACmNdfOjHG
wTabhl66+GGlX8ZpCtZgWJrdQuqQxYrHsOxAbq0JGZ3e6aONjjGWo4+cJSQJ18U/UtMN3CUDxO/J
WPRnYqbH2+4su/WuVsm9cRMIZhSicseE3ZwrP8aVCa3OHsRUI8keKXmgi/GwZP63arId9LvjUrFs
2YW0XbYQh+alp1OFWYNLGt/r7F2zUe2HOEqiaqrJ7aChgIoNZ7UWlpmNLKWNhWXaEGFYWWDakUbP
FVFNRkntmJjhQUUVrB5iZwHPcSO1fawHGIt1OGPMsaJnqBXe/mqy2w73twkIDy/UWMI1TlOXuQm/
xsE7gcuhcN9clPi9ShW0VXaEI6CBZrFLVtjBUuLpCTumbFTLN+y/pQh+X7i+lugeblWgc4GvKadw
bfe+KhhJF8KngDnBHJ92vvZyvQGIEGTV9NJ7L17iRQgXU6MiXJAFboNXBIGbBZjZEjpXxqJ1sdZj
tyxNq6KyRfdDy0mj+Pay1Aq3G7JglJY4Vux6KUtfmbUBTb4LM5wIHyXWH1vj3JVjZKqGjmQLwkWB
po2rA1Hzi7p3ExtKbarcsjfoxW/qLsIgPLR762L5QCDnPgw7oMTA5O71grTVJGMWY2Y3z+gcWPHX
1cwi6oMr8vahkXka58kCdSIHkYi6Ns3Yg8aEWjg0AOMcCggBWGHmPt02Ivs6GOq3fnUjXP23cXCL
OmlvYstK49x0+REzyE5ywDxS6BeqQqPMqbe2hI2jRt31iWnidCLlGV+ZDg4NRXiWeQCozZBUwd/w
6BMuWWplRbuSsbywNtnj4cVL3bc3TLYIC3VSfHsoAGFG8frr54PlTx3PRTjxOgcjdKDM/EDmvrXB
f8PWj5txJtavxz/7zoryXA0/dfqSuFRxmUp3a7MW4WhSU0MJIP1/a9GaJahUED7pdb1divBB0sTN
TLuCCQAq4+S85JH1RF5Qy17Gvb1EYA+6/XlkhwZjThieQDeAR4LrrfOKYRkw7EsvZmwdtM4JCpbu
1/5bXKv4xKSWoJqBKVWcT1t84rdl3bmDgRBt6a91++ijqpCBb8QvVdw7Mo/DJCzmYH+Jhf/a4o03
pH4f24YNugM8FVlmneAKhfLmlLnC1oiwbziZRZP3CGqJQ1A1OLNepaAiXYYFjRb8hxePGM4me0wK
BvLGS1MldURHzw1nD3LSkBT+ACTDBOXsv6aEO9pKDM0xS5iyszLyh5/ctf1pim67mmpBYiSwh3gc
RmzZBEGEHk1WRt6VhHKyNNvGBYCePmaOUGm+9ud2sat08BAzx7+cn/S5wsDRUcsD1r2pmk2ymwAj
3cQAfIdTYovBQI99rVrz8uJ3qxOtVTf9w5LGC9JU156Wqvo+OoP5kdMKKCbkVIBbt0SWFWjxggeK
FiWu0hitzxlMpRCUqsbImd5vfyzZaQUsyYRT2ChUiKvLtFRr6wrURga5sKaCAtcTiKfBnqugM5Q5
BWBkIAHD4B0G44R4N09gcfKTqoSSLQiyfnSewulk/rD9+0JiiFmtuWpIWfJCyzzdFd/r6Q4A2nCw
3lFTD5Uks6r1CDWKpho1ryuxb7p7N9QXYMmTUYHrkIUeTP8CmAnhG05vf+3iYKVdKstrS5zWJVgd
OxiG19sfn2+KUOfm2SCCNJAxgMUIm2YyKOglHTataONgKNpd5fyVfQWJvufWoZpiR3rpAenDIThA
+hsi5K5ckXk2ZQ17MXtkZfpUoxGR6BAYzx0tmOmPpPo5ZXsDau23Fyrz8q1hIVp0IyjRSgbDLO0O
2roESzbu4/KJfgCuy6XseHEbNLJANFx/M6e18mTWsaNgEQLTC83u3T9Xf0N+tTEhnCSHprHfeTCh
DQdMMcTDwf5zId1rE4Jf9BmBUoOPwwoTbs1NKDuRsvOzXYVwfiDZsc4MU2EYesUnz8JlOI/Jz9tf
XW4D6BheKQcVP//3TYJgkTz1MNNYYgQ8Wfd4hhlhZ7k/yWIkuw9YwpwZjhLq8SiUX1tqaObkxMVR
dfRv+Oxx8aL87LIAx6ni/2dC+CZQpWuMasRivLmfMPZhjHgrEoCW/W7WwRyf9PdD7LTHte2Nb+to
fqCdj3EmMO3i+CJoiLPTfaJR3pHFEfKa0AN3dr2Gtmo0QHpON0aE1EHzJlzBrldesmQ6JMkcTeNT
5pmPSn4pqWtsDAmuAT513VlKgkhU7ficGyoiroruS5Y4gPcJ+G8u4GuIBKS0QN+6JTFYA1M96Lp7
BoXlSteCneLqk0Vx3BG8HQpRI9yu186XVavvMs36tRbNhKBQkD57XyAarrz0ZCvaWhJuJNI7rPJG
G5eemURp9RK3P2067nsGov/xePtIyXR9MFMOPisudwLFRuETjWU2ZkaOT2Stw8UdHfA7d3XoVU7g
9OluAZwfCN/5MPnvBSv26WSe+4H85Ztz2BYqem4ZwunqxwhxfQLU3cabF3v8E7znK6ZL7qzo0RvC
JQ7oN6dU5H/SjUaFw0MGCOpPcYpFj8cJ4itpdRn085Ra+4HFoVvd9eQ5nuzT7Y2W2MKTgM9yoaQG
0KXwUTMyLx5mSsFR1fjOQ7vokEpJyjLQJkxLuaysIb1RU0XA/IVAE1IPi0PieRpg4AMLNzIp3T6z
ki67YLgljF9rsi+dYPaD1nwAT83Ot7JHI7+n2hjo9Ns8oWBvvBn1sOvBFVIN+9tbIAk7+DG80IsR
R1DlCFvgTL42kBG6nKbf76s9YWngaIesVXEZyu3wpi2EJXGFC3YqQlK9MqGTPMd5u8f8Cwts8Pbv
TFufjphBaxWRQRLlULsGrwZ/IHHm3+vIAE6gzAXvSXaxMC1cdfs021cOVfiPJE29MiJ8SU1jEwIQ
jCwDxu/XIq6iYSbmR5YCJhKOXsLUoy3UZKfGZandQf2z76qDaz6WDXhus+ADfrAxIkTSpqzwvPdG
tE8wtZl/ia136LpbiiLWr6L+b67PDxqe+6jHiOXlbCGLucbQkk6KNCyMc+E8ZLZ2aMgSTr39DA56
CO89GdXLooOD0gl9NkdxyyLb/AQtsaDb+TOYuL4vS+B6x8464pRdtIKd6ikHav2BnAA43Q2NtovZ
vadKDaUuvPnxwhZBAuj/SPuu3TiSYNkvaqC9eW03hjMkRzQS+dKQRLGrvbdff6N0D3Z7SnWmsDrQ
QguIALPLZWVlZkSstWJhHUZVO2Zy8GtdPLvNBOlK3sZFIykgfKBlpPiO641bVGo89jrENhGAIiTy
sgyvn173bi83z/NtrTAh1ahOUBJVYCWv3Fa6aw7Z2/irFvWqca0gT4HuTkBhcPavxzIXCqrMdCyl
5kUovKxQ5niM+q+69Xx7ONxJQ6oasQby1Wheuja0EmnKuwGG4L49s/g+K8dExEHPHczGBjMYZbYg
YTygwGigZfsxt+OPtk9Uf40KaWeAAd23a1xVt8fF23JA0wNChbyl8QdvsdHPE5LjIGlD8cftizM4
giprF4e3rfC4ezTglXADIA9n/BFGRVMWl/oAljv1Yn2zEndY3e4d7XjZi/0wfo++9d/ne5AzkwvS
TALT1A+zHmFrmvHT0jx2uRpRGjoz26H6FZpz747yc642wVxo6Bo5tsZFH33LqtxShFnXeR58a57x
4Eqa12pcwHwT6LvxJO3BYVH60aF+rLxpV0LV17VchfJVukVIwix4e/naetrxZQyMffwIWnXVnQ7W
rvTgnbzskPmvEJj00l1+GH/dnirRp9Kfb5504wLdqsTCIiUlAq/uB9F2f2PA/o16R+lXpQdgYyDW
21FOc1BsWU0MsHhe1j4B77tgS/OOEV6/8AeQc6U4lGsrTjFDfjQGdtgCvWGL9v9Z8WbV8vQImZ5Z
cEHzlDkxkn+ssWguMyobRActqIak0EjfoXQTgEZpXw9u5upd4oLO0kX1sVx8kDt+0ac9Cp5mNoaA
k8aE+IuwvsL/IkpdgZNGwbmMqzIIKWQylNjw3eLVUeavINPLom/EdrPhrJ3LH7MK0u4xhH5qOJ+V
L/ISxgoVichHUccZdy0238KsRZMuUlyZWHHT9K315ySBKbHaV6Zbg+rs9ubieWi8Z9Cxg6QubgLm
oBG0Q+gFVflZ4sKn4oCG6XWtYAdzQ+utFeaMmHWCPL8CyDhe6NPdiLPprWC2dJPKjZ/7T2f2lffU
XQBoeO6eRWA+HpwHwM5/x0jnYHOAcg0laGMCkUAkX8rUBmCodzPlLDXHaLHCKE7cqPct57lOgrne
L5RUcRoFyWa6ZH/4U2TPf8uiOuBIuf4GJ2mXZl4xAyDtR0yqqkfK7Vz8kLXTOH5Ha0dwe115NxRw
KOg1tWh2hAXHGWtdOqWBMaMS1SSoS6LrM6mQlBF1JvAyqNA6gto6TdriWcDcFHFaRxJa8MCkmI1e
Sb40iuXRal6U1J4zAimCewOPxC+3x8d7/lKRVQQxKINgWpkzUmhZahUEEM25dsJmzb01D6P2Y4JE
3ClLnbOzvijlekwFoTJ3XpGJQU83gkGdLcLPUZmknQHovmx9Ra+bN4GIAGDLQyoSneaRfUIo5l9L
zJlRZFJr+QS1JUf9maozKpZVYBiJO1V3JYn9luho41rcPobEwLq6ZtLt8ZgTpDx42xZbCG1q6BRV
UKa93rbaXBj2oMYZPsK3+3D9TnXrRi/5aeOsCiJs3kVqaSDaRQ8nSjKsB1ZmE1ySq4mnTmL8qup2
8oiUWn9xzVlo0qEAaSgjsX0n6EdD8bROwVflVa/KKX+q0cop8Kn0qmDP+tYGM2ldNq0FblJsTSNQ
5wtpAu17RU6D7Q6igjP3GGxssVRwekXWLJtgC0yO78Pk1gVULdLVVVMPqFgRcTx3ZCAulUG9BP7N
355240mttLJTO4a1yJIPi07Lz+58iWcFXBmjG3WC3ce7nKAub1G0Fo46K91p2UlKe4TgNCct8com
Ojt5/hm10UHgTHgXLiSyAVpFVRXkUowPW8w4djIZzB+91u4NZfSL4m4FMzFo28ldvpzipnQT8151
XkEg3E5hDLixoxzI+hwrop4l3jGAnhbquvgiXMnMjTxXk9yC/Qo8ZFqdHWyrT4Mk7hTBYeMdbBwy
dNBCJpuiLq4Pdlmt2lLPOnSIx2hHcikoE7Trk853IAHVl8euGS+pVQtuwd+xKns0AApXQfmAWxew
wmuz0UqZXSuYJc5DZQ5+BIi7UVRHGXQMpbW6RUwfpAXEWUnxkGZnCdEnNDbSJtvVRT8BHKa7eIWD
kT1BA6R1n05BnK+hru06cEgroFBTQysRIc1522P71fRYbLZ9trQSoM10siAvVAXxbLtR/p7kXp+J
DjRv9bemGN+hKJWuTMAznNb2Uq+vOlkFzol3pjYG2MgbHEHQiUcd6kRG2wPhhlVnkAwTBHx8I2AU
V+nVAfWP6wkDD4WRVQ7uLjABoJcIasJIKeaK4H3MnSs0y6MGhCgAhYZrKyv4E8Ys+q1HaKPRPPEk
EfUldxwbC8x2lTplneceC18p6IWdTM8mp6oUtSfxrUDlE4wkqH2zOKsh1vNi6LAk1mz5I0o/NFM2
L4I14fluyAD8Y4VJkxVJ1BCQD4BTaT2rkeE70y9U5EYotquqX8qxgOeXFyg5aO0B+TCeeSBbvV6c
alpmvXBAR5KU98gaFnN2HsCyiU69WLCjuZbQVoX0NTKXEJK7toSPWCuL8pOSoQ7yYbnYIy0+HtdO
lBXhLtTGEuMHkjbKyi4CWTOl1FwQmzjTi1gSlX7vHz4SKUYZApio2bORbVJasUQSbOuuGv1IVcPF
aWLXHuN91ZOvbSQqfPCuAprS/B977PazzKztrQgbI4cwcYk2i8bwjPwboCG1ngXKGCDve/u+5W5F
0CpA1wiZczBRXK9YUmVFk1Gi4axsHUCkW2M/m92hLLPabfI48Sfgvnb5nIoeK9wF/Ncwy31EwIQ5
JyXueZPi2Iezqv8CbkywH7lGwHkC1V6N8hQyOz9Bj1m0RmDnjRxth37QDImNzrzcnkLuJrHAikd5
k9AFxkQscUQ6QN/gM1AAdQctPcxfnXHF3VjtnEykFs0rfEKyFOUaSogBfDMTk+hlNHa9BD9o14lL
lHUPJkkHL60RFfHcJdC7OcvHwoUQXb6zzMASCQJwjjg6RdHCjZHiBa0yoyWxJilGDrHxVEJiXIvr
bw1poAswWV4UV4IghWsMfelAYCFpLbM3pDW0c55JoHyZ5KX05zYfvaovNN8GcVqAgFRE3MS1BwkV
oNLoev7R75bZxmRMPXgWZg0A11E5FkvnyWsZqAn5eXvbcPYmEKgmSPU0BNX270fnJpLpliolEvhs
TkqEZ3kyuMqcuq3yFyCSKzPMESgaW61lnHFU5QFSiPMZ2Stg8H29jtL//qDDxoQroYy6IJ5ltgbu
51QqZBqYQXTJcn9Zu8y/PWe8NPyVCWb3T3FSLyguAL1rfklccJT72XN2kN3ooTrV3hgaR8mrDtLh
tlk6R8w1AMUeFE0ozR0qjMxlI+XLWAwWcJrtNIJ+RrZD8Au83bbBcf24zoAO1iHnAV/MjIxMcWnV
BpCTekNmF+H6nRxnwVoFWqcEVVK8gTqqlz5vG+XtQXSGQCgb4tUqcmHX3n+Z8rSqNBshLmBvWfue
o7IgiWaPc8WguAWEHdI0AEywIyvM1kp7PKBOfdx5maOGcvzFOBKoWUovQopdjjNGvyJ1FmA+gigg
E+4Wy2BK8gpjVflaQBQoedfSyJ3SwkND319MHlBASMVQHlbWOfV13crgMMG40kpz40iSd+jQKry6
XRbBvueOamOKCRilNcdLrYavSNAUIPfv0/RlsR9a5DCaWnQx8zY7kpRgYUfGywI0+XpPDGM95MWE
YTnxl9FEpydEdG5PHC9PiauLsoraSP8Ac3BtIs0mYk0a7hCgiN3YaRDzLujfWbwsl9ykW3dJ8WEg
M+zIf4GJpVyLsgnVAYB72Q2vSWY2xSnAw7Xmdm9j4+FJf3twvCOlgRQIDp02VbAFXW2107mqQAzS
kM+6+Bzbd1s//p9MsBD1kSTLkJogtYn7tvaUxKzdNIIEi23ksmDj8S7EzWhYwhbU8kmK/CCYxJb8
OR9mt6qqY5I6QfIXrQPosYFzx9FFcp4NRFuzcPLKwqBkPfUq6KKgtbSs4jAZBM6cv0BoGqMvYiB+
6f7f3Ltg0igJOPqAia8Pemg4gbP/m+X51wD9gI2Boanzta1hYJqDsdrniI7+e+Ybc/WvBbpqGwu2
Vsedjq18shfvB5qSoru/gc9cmaAeaWMiWodmiCnhUKS+Earj+n0VXeY8RwOCOkpSTgXxDGYhWi0b
0qwE28cIGQHwnkppsbu9Ejy3ubXArIRZL8RZEliAbkULcamoOWfRYbIvH7ft8EYCFm4kWCjnzB+k
KXZkOJU1g56rVXx03Sza6+3f//uKZAOQrQEmsnLqSYKqLqVVyN1O6wI1qCoPBbx4b61PU/K5locU
DQHFGkxj7dVfe7Alr16Tvy+F46bHND5AYp0ApyqYYN5ZAvE0YKMI+NDnxdwVyyL1bWfjuywbjLTS
rzkWi73yysGIi5BRgA1ku1lGxihWC6eSYqB6i3Qfq+clnTxz9tGB/hClaHHXItlV0JI4N899a7vN
U1b5xmLtKiXzNfLFSO7aWtTpwl3xzTfRaG5zPKZGm63RcnAhlwtKwQqanQVnnBc10Z4WbCu0AaDj
5NrCotVjNg4YdWxVZ9V8IsuHkjZ3aqndt5p+gGCLqE2dd1pA3EG7hHH7g13j2mIur+oI0kjwRVSP
itKEtfUx0Ix0cWcWL7c3NK/LDdkUigMEThe7hwk862itqloFs5V9No/lSd7bZ83vQ+Nu3Ku+ccm8
IjCfknP/sP4ATaGvu7UHFXK09fSe7hehtZMh5SPYzLzi9NVHMQ4J5Yg+6nS4Vemh2EuQjC2OUah8
jfZgYTylu+GQPN2eBqFFxkHNUqGYcYZpiFQcWz3dI9D3RkffJ7K9y5bO70F7qQ/nedE9O0kuZTc/
2r39Fb3M4e1P4W03rLqOeAyUhthw14tf4F9UieBL5hEihl5SBbi8sj0cR//ltiVeSLG1xFxeepTV
6kwvrwGYVjK56vx1rEFQLjDDK8fpqG3ICGFRGzbZUE9p9VFLLdQwh0Z/coz2w4n7Oz03endNnm3d
z7KgRNtD1Fq+0pr724PkOUY87fEQwYtOQYR0PZ3dIBVqA47fU6btotXymp6Ec/UXjeAQt6KtDGiE
pCnKayuxtmgG5BPRbpmNrpk2Eno+S4BpAZGoR/0n6SRBqYrnItD7ZoO4Gzvlj3yopS5qspqY0wLv
7Pw18dMD+e8aKSAS/scEmwKdiaTPiUqbOyW/IXWYaXnQmAIjgnEYzAMErRN9P9NxkIN9MCDu7LWX
8m8yL9uRMB5cUacYhNM6Oi5RORtBp9g476otOLfcjbaZLsaRTlD/0docG608hfPXQZB/4x+iza9n
dtiqyHHbDBiDjpY/KoStvPY7lA8epMm1HkqBB+bdqtsZY5zQSkZAPUwjOYWu4DxyE0fbX80cSJW0
1aI0mKfKrX0Hf53S0Y336lt3aA7TzrkHcmSCXpJ72w/wsjpbs3QjbuKExpolCTSnyQmyUq70bdxn
h9hTPJHSumjimKs7lSNdz1CYP632uYKo7kIE0QidHjYA3Y6DiXckue4JJLSwl/3hbIbt2b89Txrd
pzcMsOUAR27xKnew9A7x4zvyQTzjmwHF8RndIXkQHbWTEiLGK8PpRPq7eYfOsOxRvyve5qB6iH4W
D/19Fmbu/OKgK0bwcdzwezN6lh5hJKsckRijR0gQgL4Y92MQg1oyWBKvQD3oWL85vWvD83rLITnM
0v30AdH23pP31l+8XrefwjgVR8oihJyYJ9O8k4vjZO4VWwCH5XUGbF0w2/ag4EaNRxvD9aPqXvU+
0VX8lvrZvRo8x3fTS9K4v0D/qIbZo3q34KG+y76NL/le8W7vCW6pYztWuus3h0czSdfG1Pn0H8u9
5M1P2S5H2mZxVa9+wkso2bf1/VSdF9G9Kji1LIudPhLgGSNMwArWYNutkrAz3NEvl0/NfiKD4GwJ
Di8bKyRGXsmGhCWVgyAWzKHgomOJo0s9miqD7lw8B39W/urJfn28vUyiz2d8j2Suw5RTYIE0Hjsr
cztFpPsiGgTjfFYSEVRi6SByd9TAhAtNko8MXFXIGt4eC08JYrv12dTaUGMENb2BliD3Cze703Zp
jU5/3e9P8q/uUj6ud8o3LUwPuodM7yOYjHbK/NInR1vUNsrf/pAPgaQjKn3Qu7/e/i0piRmnuDtk
CU0us+o6q+rOs7UbHXTitAuUS74plUvy4pIMFrqT850JIWHbLEa3z0R94txl/vdrWMkxe1ZJv9iY
GSsZU2+drS96rYlaoHn0s+hv/GfMNhOYWfoyRTI9edE599fQ2suhdrJPcK1JOIYisDz3nG+sMc60
ys1U7qi14jM5Frs6UO6kFx3ZhMPtbcUPozaGmCgNsBdiTAOWUtJe00EPovSwpAMEoAO0LSTTUSGj
X0HHwEaS6rZp0RAZH5pbg1MjJ40ABPcqOaInUQvI7BVflzsRt6FohzDRWzVlijPLNMQqlWBpXpZC
Cm4PRmSBCeIG3eibwoEFp3wvprtKFnWVcD3NZp2YcM1etNlUNBgAJVEBfMrBmvzaEoTs1CH+EeoA
vIsWR9pdyyagyYjqKZ5WWJIo1GdED23tBrH6OE+ibcd9HGwsMSvSJnM7O/GADls1A9FwOSDN5CVD
NiRePRel4ttytRh4OWbL5ELMerqkig2l5KxuDKCoZOVxUJUy2UVlYQJ12yeI/J1SE1G28U89eEyo
YgkATGzJSR4TzY6XGJ3cXe6lJvAlzjmVnucvPVCMLzpkI0y4NEhgacrT7R3FjWs3lunx2YQYprKq
pkaxVW0WecD2uNESRlPjj9Kv24a4iw6NbUPHSx1cqcxSaKtcjcMMHAlJ1vdlirWDVc604EVkrxkB
JFugOBbaSytK0XJHuDHMnBmjc3Kp1Kh+vFq4Saop7mg7gRlpRyy7KNzgehvI5YILAlVsdExdTycU
VluDFOgS7qMfDtKvyfSwqKd4Ctv4IUUzEXpS/mJaNwaZac0NRYrICINLN+1Adox2pfsZZDhEQRHJ
MHyyCqId+gv/OLyguaW9PkA+Ocx0rg2EP9DZgyP1mWrlcVG6V1MBHOj2sLh+CLKqmg6KY3DyMfdF
lUDqzp679BRaULmbd5DwSnU3FtEYcguxaNagCwagPUoX1+s1oV1wsSqMpgSBwgr4nvqzSnaLlLtK
+whcqls16AcWNdbyzgL4TEGJANirDKTztdVR6ZcmIdiSvW8GTjj4iO0DEbe2yAgTSazl2BRFDSND
YBzaR2qCvs5ur5PGW6jtUJgIYozX1jZLWNEemv0QzMhhR179ph9d67661w9xsB7nnfZkeFO4+Mku
L109KH+k4Xq/+PM9OU1f8f+j6mY/yL70DMH3/e7GYrfr9vuYjbR2upGgCw7oWL+6dyCcfO903gnJ
zzv1sf3S7Gtv2MMLhcoxeosP7XE4yF9vTxE39tl+ArPH5i42C1D5oFPTmzzZTT3rTndtvziorh3c
tsXzdVtTjDeIWjUqMoeu+eK2/aWujyCPhorX620z3Mh8a4dxAv2U2lncwc7iWaETZIHlVbv2Lg2z
Fz3MHrS39LKKQhOhUboVN1dVrPcaxF9g9Dx/PGaH2e3cMRhdzfsFmYSD81AIcn+iyaQHbGNPl2s7
cUbYWxVXul+PGU7Q7Xn83Td1a3cyt28ykGqEbhIFVc+nZW8eyW46x+/TF2tyh0txMQ+I+3+okrve
1fvysoQVqkDDUzO47QtqfDvR84/n3DfryjYPoY1zhbYcbhNUP2TMrKjZlu9v//V8v8timznNCwgb
mwMGnB8MX99lx95t3QiZE1FCkAdZQ3PmPz6WbUpN15QgpQZLS/naomHyrHs1cZMcUlVecl/6svUj
cu5MvCRvr6nQMONxSL5oUxTBsIzVTB9/RH4bSLvVU04/i0dRwljgfjXGt1ig77Ja6fcGKsNfgJO6
pWiP0svoxh5lC2MGaIZwVwGMDPQmcn01eNK96qgGpm+81g/yYRi98Vzez68VBjp8fIcIzO0Z5Z5D
YDppVRZdS7+voM2ecdZETq0Vd7TTXoAKdub3Tnuxhr+oiFhgT8HrG0TAyBNcn/YFOKc4Knp0uhtu
Uw4e1NlSx19jTygozXdkwAdA+VVHnxnbNFCBSLIsNLTua08W6ODtcAJ8x05eZ0UJR1v1UA91B0Av
rEEHzRCwc2ej+F6A5uT2vHKLr8DrAdgJ/ByUWpkIIZULc04jDFnpwQD5EZthUwcjRCW+JfJ7CyYl
c51dJy2Cwjit2lHUFsl99YDQlSo0AOoGbMb1lMPb5LYx0+b0WveG7Ke+zK4ONspy2k+fRRpOUCKd
Dsp8nJ0PwdC55wadFHjCodUUhCDXpmWbGHpN0ESu2qML9zBXbwnYKwCokvR9NchhX+xQDqdsAwgb
vV6/yH3jrkvtUq0XkcwVP0RAxwF0wcAQDTzj9edkfd22Ug2YBbTAfNIqz7r2NsYnwEwOa6rfdwNI
y4o4qD6JiMif92ABWvofy4y3KiEQZ9Q5hWBlpe3mrfQ0VM5T0kPJzwGYM0jzlLgT+s5BJpa93V4F
7sF2wCqio93cMNinBPJBcdUPgOVA+aW3z4l9muqHWURzyBshxZPYlAqXih5dz21ZJa3Zmw5iona8
i5PyqNYDZrV5boiK11L/fW2Vb+CH+3l7cLwdtjXLHK6oWwEvWmFW3fXAJcR1EUhR6UZWc+6XQXCU
efc2evaxkx2w1RpslnsxNanuV8xkVn9CHK8C3FYoHMV7T4BcCUyr9MyCEvV6Hjs9J0RCxgm7MvYq
7Q3xpV6VfpYGywAKokoRuH1uxRJ87Ci1I/sLoAATZMpqU/1/ZE5toN7UfY8bcP83nVu2F2c/5FJY
E6TDAWiWHdREkn2jIkXcr4Fd299rIguKQtwpBpAGTDAQPQBk9Hr4gyTnukSwnpreupLykmkA5Foi
+B3XE4DMx0AeCLyIFptlnpa0VjNbwpkAxY52GPrMlTML4M7RH9MAnCt67SWlh+rz7e3KHR74ViiZ
LtrUWVRLtK5GQfoU8nSjTeUWjNn0p0iwTbmjo4QTUBSijL0sfYyq9Gqu1QOa05OkurNLWfMyrSOB
E8npoV/VPkSmWLtbavxTZb9pU2PeDcjrP/33wQJ+SPE00HvAE/x6LSFFbbTAt6AD1kr3AzhW1vml
lIRryXMBWzOMC+jbMXUkZBtP4/IYZ36bTC5kE13N2FtWUK2BIWlnqFE1a+fHJXlT9X2knyWkOioq
mN3H+9uj5jlC0GACwQ4iB0DmmR0MJeFymhq4+qKzAst5X+b2rrKAcDbBGdnF95bauE01vN62ynMb
W6v69VznuZkvGaRBT7X1WaijZwPCtL5as+YWxQoZYxGJO+9SAcwS0QwYu3GtMJO+dLMNtQgL0WL2
AjnlME2PdkO8wb7cHhfvwDjQigAwnuJk2ZRtnHRRbC/wB5L+SSRIrSDu7VVRwp9rBe1bQMdDIQ19
4dezF6OpoR97YBGqLj8bwy+Uw8J4/XV7KNwp+9cI23EUzZUzxwA8nuIu+uhRwTSS+WM1pbtVhpO7
bYt7Jja22OVpiqYZKDxFtzpvaT5laEzpj2vhl1Mr8Dbc/b4xxQRVZZclg5xCOductK8KgbKziQRV
qx+svPaIrB/saA6SVOjD6Y5mH0zOxi5zziSpaOZuxnTiVvNtcJRWgoFxb0bKSA6QNsRx0Bh8vSta
kLRZsQ0LYx/o5CLPnmw+lkVojw9l/N1WUtdez5ZF3No8x/K3GPXQCg+JORfl1rnbc/MhzFCN2lEn
nUJl6iT1FPVFNTO3Xne3twx3e5pUNweBsQEKoevRLuu4mNKIdYw7ct+ahm+1XUgs/aMA++NtU9zx
bEwxuzNqKn0aR+zOpPuUa4COya9aRKbD3R4bG8ziORmgojG1ocSxD9og1K9NwQbhDwP8yeBqBaKE
vWaNGrwNMkVxtnLp2dKv1q5cBA1/M1f/GmHSY7nTF/WAQ3ay14uEgFMez+PyFxQ5gBT8a4Txf1Ox
LHriwAha4D2IotbSs4LO/3VE93/89jcDQukRr0IUBH63RmzyDKo8LsATYZ+1CqCv7Utt6W4rwnxw
lwaSHDSAxvXDslBOVa4oUYUBReVrORT+1FwWkIr8xUg2RphZG5NiGgkNs6wumlxQb417e66isK8z
R7DVuLsZsAQA5kDYBjEG5nC2STlE2gR8VGu9TKv9SxISXHKnDDrCYAL8LdDFjAakBmNETIBYOtry
MV2gl1JngiiFm5Nx/jXCZj4Li5h60S2If60YxH9kvFf04q4scj/uhzAp+sce3gZ8e2epzlCwDMwy
TgDaIX6mxafJjATpKI7TAxJBQz5AB6c9MNLX89qWI75hwBKWw7CfZTvdQb2w8kluLe4ki+QJeUnL
K3OMU6pVpxrjGctY1FNYtnAX0w9llV9sefpagheH5IfMOkid5mpFEUDJ0E9E3W6cnQTeFPDwyBgw
JP+YEWcmkRdoyABNCt10YFmsJdCj0hZcJpz448oKM9BOK3K91EfKnfNpp34dKsZuQsG9FjU/87Jb
V5aYuxGh05D26AkB8fMXYl7qZPIH7bzuM+MRGl2+DrnQ9twD1D+MguPPCbmvLDNnUpoj3SwXjLFK
W1fuCteQBq+V14Co2WMKEjBRG9H/MlZwmNGnMVSlGYsQ47HlrAOqNDGfMlxncQ3mIzxcd5mSBDaY
m6F6f7aXL7Op3iM6EoyX4yAwXhPtJMA7O8C7XZ+Vck5BjpABfbaOhZ/1xwwwTSn/ctun/mahYsI6
A7xflKnAgjyLzuwcwHmVPjPQS4ImPPShaW/RDs412ZOT81Q/g1do2NkXhQSS48qNl9euQQIZtKFR
4e1LN35zDrc/iLq9W9/D7C+7zsFRYeN7kk9ww7eXSL/LDQL+vZOKEL4wf902Jxw/s8YQao5beQRr
JCnCqTyQU7YnlyH3h+lBbjM3J66FzLz6vICHTQExFehMug/FeIhyrzT8GHRwc6A8SDtFRB/GdRwg
dQYpCOAm6C65Xv4Z4HpntBa8MPVP1AcqWzByrssAtoRW6tEbqVNXvYkLpHTA5iM08TUrd2R6TSDy
jV4y4xNECYKSIw/qBxwLgnpAkMBWxZK/gWgYKZIEr2VFAZzw61T4iv6q9qu7tFC4Kp7BY+/nunWy
q9gbzbCcH4gRNi06CBD+m+b7LMh68T/IAGUSVemgIgjXg0/woWR28EGQWnDGnVmjDRp8iGCdex/K
L3l+11gOGmp8KMsl+ovq18P7qu8J9OOdQtQGy11ow4ZQMYQRHMh5XH+LJZNsXRKQK81A5RvGm5MI
ogCuI9kYYByJkmJR6hE7qcxf9OQYAyGR5Jp/+yBxz+3GCDOja6sppTPDSNS9Dvaym5r5oNlHo/nZ
6vbbrL3mYLO5bZJXdsXRUBykb5FOhTro9czBZ1ZKWoDmoqzTKsiRKg4yx7FCVSa4IZweTRvQSXFj
eUbLki5Fu1FJRsHNyx03lCwg24GeP5PNHxfm1EzIIMNf1d+1r9hFAd6tpYx+aW31bFFnD3ev4Byh
uAS60D/UZSK5Iq02Iz0z9mf0qLiNsCmbe8tuLNDNtHELo6xFcRFhThfdeMDF4M9gQO2mvTGWx+xx
lvtBsIrcCaQlDJAPgdqDTQ1nSa0YmZ1kvyVE0/x7MXhK55U/zCyIytqToEt3e9vwDaKaQJNpeHzT
n29GCGpSPJQoPZ9lEFxo+imd10BP8yAuJC9F/V4OiC7qoOPliA2kZZGFBpMeCJaYeW36lAxpTIB6
pfrcTaEknjXXpj+oebQrBoig9Ku2Qtba2rWGk+5Va2m/LE6cCPYrN6gBgQUkNIG6xv3CPHDBkCyV
kLnOTucld+tv57X1lxXclP6EtwC2LaH/3Z5x7kHd2mSm3JLzDgU3rDFucnOnVHKgaJ+jMYVFe2mH
dyU6kVzg9H4rKbOBxMbm72/aLDP4rCZlrmDT3Gl+8T0Opp3yrdhbIfnZy+7uuQKHKwSFjB2g5J6m
uU2Q3acH0KN1D/l/by4ED+4/U86+erSSttgOmPLChbpO7KlfBfPLcwtgaKJvbyST4Biut3TVStAQ
oPM7eMCjHga/z9CYoSVhckz2TqDtodWUQIj+/2hWvTbbL/LQ2h3oa+rRTfXyuzoF8508jG9lNR7m
/kFFgXB+jcuXGPQ2qww2CPNy+xNEA2eixSlyen2GZuYJKuouaT5V8+22Af5xoc0E4L+Gy2Apk/Wm
wxWDDMPJ7Otf2VjWrrUoIfiVPKmfH3Ir38W1bxAwY8b7LlaPaqnub38C7/oG1hm1OSif4q5jxqik
qdHMNb1hhu9lYvm0DBoLITI8r7i1Qmd6c1xyNEkXvY2bBSTvUCSoQVHYuOqHAg5slLPk1tes1L89
MK5P3NpkfOKS5jMYT1DUkBTyWqYF7VgPolXyClPdq63sySDlNkroeULDYAYX8m373CHDIYOvwAZT
Cduwn5R9JS9KhBbqNXd7GSyMJGinb1r8LlenwmhC1EQF+Q+uJ9RkHFMwo5gIa5khZ5mTGaST4Qmt
DiHCt352UGv+lhQRRGZXD2/naFovxTh5t8fKOyjg6NIpdB6EZ7+3+WZ5LTKqzWKB9yXOTCqglgCh
cNsC7z0B3TLkW8C+A456+vONhYKoPZFiJM1LffbzPko8LdcQ0KoD3CxuPsT5UG2/bZMGeKyP39pk
7rJxUpYuk3D8a+esQaGlSF6HuXGFzRa8oGhrh7m/+hWUYHaNHOqahXbzOn/Y1fvgq9DrzsfuL1ZK
h1KEBcoGsBw4jC0os2rylKKKO1SfUtS4poiBhOdP8O7BH7AkgfuOuSyceW4la0UafX1Ku7M0x37S
d4KF+V29+GNlgBUAtwu03oBWv94NqVyC7ztH8qJPenWfRPbiL0nV+6UzSh50C5U9wBKg4C0Tx9PG
fPCtqYdQp9EYrmq39Xs+ZpfMsf0qjiIPrGI0WlraYK5a24s60Eg5eawJZp43MYiJEBPiq9Fywjja
bNBImsgSrul+9iCtZduuOYogAFwjKsIBUMDAEbAcaZJj6GOSNflpTcAkj6fuu94LXre8s44LC3Vi
Svz6B8ogGSI0BJIkP+XI+CvjZ1n9Bf8qzYvDk1DeHqTGrldXL/HUs5ERAfjk0hZ6OFaTJ0xe8w7d
xggbwM1dV+tExkwh/+NJeH4UXex15hnXIG0jFKqDcq96hP7QOUNtCaTtzBXoyCARaaMpB7PIaO3M
dgKoSibTndM08a7Eqwvyp/26q2VQmElJjTyFhpktSK5cmt6RRbSbvGXcfg5zVRij1FUpyKNPdfwd
SWxfhv7qbfcpssC8n/M1lwbLgAUigeYJ7Zmg0LptgbeG2zEwlwIxRqNUrS4/parpLhmuAwUNIjIw
G3IbDlW617tqf9sk71a3kDSDqiWuOVzs13vTsCe9saoetFLVBVdB5ENR0jxVJ8nwov9H2pftNq4z
3T6RAFGzbjXYjmOnk3Snh9wIPSSaqXl8+n8xB2e3xRAmOh+wgX3RQMqkisVi1aq1JATcorOMaSEQ
EKNsY0HudWsKqoFRUY51cTLHW017IANkbZSn68sRXXEgIQagFc13HVFpayNPzLaNCHPKyvVHOnkZ
4FPEDaTuL9w3XDoA0QCfBbjU1tDQ6vUyUqM44YQAObTuDfU5M58Tah6jBCDoxQ6TXFb7Ep45XBMg
qUXeAC5zbWsV42aKAmnB4o3vW53Mh4pOfloYx0r/Mo1rqC/fSjv37Qx90mQKIhdw1usbLMpbXEws
uai0my5kB7e/ANfQGJE1YuuGEgBrF4FjjWZ+PzvHxaah0tHgukXBobAg0Engnw5EvXmC0dWYqkqb
S3RkFUbmdmvXwWh8WtbctyB5ILvuBesDUzZuG8xlgfmYJ7mN6ABS2wLfNdFOWv6Nzr/bn3V1t8p6
jSI7NoNhEVRUrXccQjnNbXRoreI00VsjOuWW+WnpuicTinogg/h5fQtFTwdGYgriVbAgv5fwyN3U
sUdmrbNLzVtHUgd1t9Rh3mYu2tvul8Itx+NU2L1fARzvq4kx7XMAgffXf4jgeIIYGeh6IBvhwPy3
bGrSqmRguuxt44/173UIHGS9g4y6Qri7eC7gTrchx8QnbVPV0SYhdXlqmwAkXuitr9/U/kg+wFRv
QSHoPzvceexJBerGmdkxUEydeq9zQKSjuz5ZPcN4obns2SAqxQOnbSLEAbrI8q7t+cNZj8Y2wg52
2QEkV9prfR+BliHxHc0rHmPUMr6t+/kVxPmmfyiyQNYLEH7Bv/Z5HE6dpeWcmrCfWXijqJ+VOg2I
y+aSV0mkEZ17VuBEpR8rRizfrlSPyWTT0SxOVRQqKqbKMo16ppXspso90KwpUbPWZAeFJa1cIv4m
3oFSH+B2eFVsjWpUSWIngoK8Tabsbu7UHyQCSVvkRonrTUUFWfc6L3cRZhbuhnit95oz06c5pwnE
cKc1rHWCesP1QyO4NzFIjAkJQP8AAOQfo8YUUc2J8vJE47HcrWUx+ClElr7aoyaD84jODZLUt+CH
lJVvEbR53Wagui1O9vpitctxhLR2gMfcflRkmBERfg13CKZtIW2NpMDg3g81RGXJmNLyRNp2uhsT
OwojDKgAD5jEIV4C6aGilROm6GP7C5mAx8AtEc4T09SY2i4kEx0BhVCn23ml807tpFLUwt0AShnU
clAYeEd43uu0VJelLdHsrKp9XtX63qSJu8srqwhX00jvjSiiN9e/tuiAAejJ8HQARyNQbj2wg+T3
isngErDk4S629ftl+d5aauWpkUxqm+UovLPjLofAESP6R8a0NUWKNI0nCmev26NpPRSV7AgL1mJD
VdvEWDUw8+80/6geO/0a4xPX5uOYPiqgICfEbwxJDiv4TjZUXSyUUdCTf6e816fgKcrJgu+U4D51
7gpn9cxZ8Ratv2nm39e/j2DTICOErA5NYKhP8OqChJZubCUEp5F+yvpzSWUj2yIDEFrHwxoXPSIt
l8LOHc0LkmE1XVU7Ya4Txeu73t5fX4Zoz3QoIYEmnr15+bGrSLMaZTJgZVr2q+rrr/XztASWzANk
ZpiHXJS5LAqhzWZmiwFgCBWnPCypD6y/WkhKhTJD7N8vDKnduJRRBUNQw57rI9RZDedmrUDh+e/d
CbjY341j19aFoQVHZoGmT3ka0P7RZ4x0zk+gwJTEfNHJubTCXX5QaKHmGMHKM4CObunFmVcYwXUX
EDoakCwYPkShHsC67UpAtwGiDgqWTNdAp77FIzFEF037wEpMRAAQ3CKIYtZxa6Ur56FCu74Cq0n0
043uo8TeTblziAsZc63gngQqB9VUPBMgzcePwUIpL9Wb1YAL1I192xpd59mJUR5SI9bD61sn+DxA
IECvkaH+UZdiW3vhBE3rzAlV3PLkKEUAkh9Q3OsQdwLN/XU7ogcfmr2QEkErg4macm5tlhQU6rVW
nljd8VExvg7Wr3Y9UVP1JuXW8VcIfvb3Si9xDVHhHYOpkNiEUhaUmHg4TTJHLLvQy5Na9YclyUNj
fHTpdDsR0NLM8bkyoWht3dqWIrEs2lnguwFeR/hTAY7f7mw8uBF6ZHBKpmjVG1CUqH7MUALRnq7v
rNAO8FsmGPAJVGK5A1ZDEHZuCL5g3GTeBEb/7ji054+wn6IuDWUbDKGgF8UPosQdoNn1kNJTob02
0xljyyT594AEE6h8uwamZ/G62u7YsCJfVe2SnmblmdrPCWBY0mll4W6Bowl1Doaw4rvgVa3OLZh1
6al1zwBgr2vuNe1Z2jhgP5VLSPAo/GuG+yhJOTtJZlVvu2WiHdrJGLdF62AdLJwpgFBQiNruVR2T
mmZ6TU8NOQNErIP0GLSaskAksoIagsHo/NEF5fMqyHiMrUUyeiLjLegjPCP/Ncbf0+r7dRcWiVhj
npU9kQBJAl81F8AXO89bpRrx5QfX050+BIx4V+TpA5K5brxl75F0arzC/JIVQbpbY+vkdO5xhbzN
+KK6X67/HOGqL34N+/eLmKgsmto2w0BP+BX7Muxi+IjW+65sWFkQ5gHneUuPgWN6V02P62GqCEWL
uXCnoxuaOeTg6w8oflwa4avp5krqpU/QKqP02Rh/RNajYt2n5v76lonCLMbPMdmAmxFeyZdEMVmm
pbaB7hWQHtVie9Me36xRVaY5apr7NbU8Taen61aFG4imDYt8AD+8azaVNWkyCFWeUnWf1I2XKfek
l1xcAmeA0hzkqJH6QLSMD+No19o2HRaMPxlLME6xv1TVLseUVZQnkhtDkPltTHENukinajf3mAxw
5ido6FS3YOj1OnMNCAb1r+8cCw9cfNqY0rYunrSrqik2TNVmGH1dmuo+s27p8Nxa903+I3JrydJk
9ri3oNsCed842MVFPVvZeJsWYEpRb1DO8xX6knT0EEv5Ntka+DWiwMw6nSg5gBVru0a7T8zEcYDA
R8dNywLrp0J8O0apx3MSz1W9RYHG8r4xP0CHBamlv3a5z7j0axSrEVr9XeJPe4D1LL8LuhtZD1xw
xWzMcJ8QkBVAq2ICDZHjbpbcxKIy6+aP89/LsaJ2IWzvuodM1bxWAZtE3YSroQdLkngGE0v3NRvZ
PBTp/r29sjHOVn4Rf/G+L4lWw1k0+jppxCP6gzX8uX4AZLvH3Th458fLRGGDjFUAiawgthrJMsQm
kC/hBayjxMmZwBRqV0UuTKB2qp1kl5Tsr3OXVAZZ23p6E7eAZMtdF0ddGBFFRk8tjOvQDftvEVza
Xrpd0RYl+vnAa3t9MHuFV/mGV4SFf/2DiHIAfPW/lrjnVdVZI4kYcqC4WZ6MfflSHl2/+AxEzqc2
PFaKv4TuTe/LCoWiyITyIIpj6EVphM9rFar2JGZSPNEZDR/lNlEAAQjQ/kf1RbJE4Se7MMWd2FhL
FIQNAyeW7PN+jxHW61soWwp3aBV1aduuwVIq9FghpQ4Am9dmu24ZDuA/GdQXV8Z5I7PIVnxxUtF4
0mk7wOKkQTvUnfw4cQLSopCufe/6m3x4pIus1icqt75x7LCHiINbmYvrSV11EY0wnWPrvnt6rG/z
oxLav6p95/3WG69/VA/GLg2u760o1WDEPv/fKBfUHTopw2jDaBvE4WP/kS8HvV4UL5nkFJ+k4aUw
Ig5F7Kqa/Wmq/dm8XbvbOH/SKMFgFeuhywozomwDI4L/2eRWpKV4rSuGC4Cj9oNUZ1VVD9AFwoOr
yCS4FFEKdWmJ8/vITghJMuBr7Cao0tn71eBSNMrd9S/0/nShlonGv4mHF96iJhcQqRanDljX0RkE
imNHyPQwtarMDQQXI7OC2ixIXxnOhjtj1lI0s14UBfpxs+WBtSUb/UY399pIvC7+vQwYUJ3T2/Fr
JON+FMx0wjTq6G/VVPbw2x62Yk7VYtUAvika9VDF3zOQSxtQvckB0mz7b1rzRFBpcMG89yUr9yO1
gRkg9WFRaolqzPvvuf0h/B50dYqkG/AHQztPRcEe0J3+BLKP6x9UZoYLLnhQWINDgQMaievtNLSI
dLBJSYwIvQYVPfTkVYy8Gdwp0Eu3rZuiAszCbryIPmeyYUKZAe6rOUqrW22JzbLKOx3dTXN9ur5N
gisan4ORgzCIJ9ri3BWdO/oA/UP4hZYYh7wzd3V3T9XzSO+zBcyK9FiA/DBeZDx27D7eptcwy2Dn
KLvj5uTrTovpsht7htkCylKn9o+m3JdpGfaqE0ixi8JdtJh+Guamcfy4XZwzQvNxZsYS27OVe3Q1
vOvb+D7AYzms+YJBNTwpeXxeFplasiawkCcW3giLN2DssKr+/c2/NcMtBAU0wDyZmRK4McbJ0NHz
Yg4fWgxDrjI5W3R4tqEia4lmDtGKHlLZsRlzTC8qseyNwI457wDAPkBIDNVNQD84v8sKtD0NFfpy
5Z1RehgqcTu8VO+yYW9oz2an+3HU+8mSg5QkBqJb5vaiD3ZpnssXc4CA06jEyXUWH2/0u9L6rKWp
76hnpSBeOQZKDY6U4dnJzLDXmoMNwcRSwZyHJaX0eH+VMqpzVOxRwLKMd7LLTlc5UWngBBr7pv0d
py3GyV8yTJbLN50lN+82/cIUFxTnuDCVrMGqs5buo2aXxHdLmu+qafHLNKic0iOTT39fPxui03e5
PvYpLtK8OrL6cVnKghVmbeOpGmW5yPs8km2ggzEHlv2gBrw10LRqpaorAImqii9oh036GMdPsXGw
9vOTokhOhyhyga0L8d7VQQDHdwztVqemE8NaydoOh3gKCvJ7Nvdm/jkB3vL63olusUtj/FEsACLt
SnaLVY5nGk+xGXsLpaDO2l03JPxIF6vi9tBptTqzcqxqSv845TlaJAuR7Rp33opVramx4O+n8Zjs
SA3OkmhRFnyuLr+xBhvkdQOG8W27kBgWsDnAOzQA9VipD2oi3BbadtvZ6jwWpwVVxKl/LeP+rk7O
3e9KOWr6b0Xfa3oUqikE48GCL8OVCtets2wPJWooq3PZDkPtlcOAiK1jfDa+QbmIPELI0W+ml+sf
UBhFLgyxD3xxyrJymYe1h6HsR7JLFg/84pgN8f83I9xRHjMFuuMmYKXt/DIavnXKaNgNXoGB/+uG
hOHZQL+PNTIhDM4Z0ho7q/UahubyGWPsaXemyet1EwKRMTgGupYMU48byGFh5WLHhtxJSig+IHkL
7R02zF89SGiVQVn7K0jJIZ/oVzsgoGIv+1qHrZdiR9uAfEp3ZE9/rl+1X+UvEhIwl8veCcwl34Xp
v7+Mhwc6VTLXbolf1oWKV0IhTpZ9CZ3lwgCXt47A8eSzBgP1DQmgfOenvipJ899wadcWweUqYHZq
s66CjfakYRb4trnNfya/9ddu9uawDevd6JutVz8qn51DE8i0CoUOdLFC7typK7ha9QXWdfMm6+/U
aac2nyUOJLxNL2xwR05R7WKudNiojpb3ZHj5EdD/470b1oeX1iv8yBu8Lmz9PxSlBd93fEhFNeGr
cZAJcQqDDNh7ISLDZg35KhR0i2ItbnRknyAwTM769NqCNIYe9OYP4K6SGCDc2Qtj3Hdd59ZZI4b4
NufY6yNvTFGo1iV9E9mKuM83lLmeDQpWNP3UAxMgzhM5WDd2erj+CQW4AsQA6MHqIDM1AZDlPiGE
okmaaQCS2zCSDsEQHXTjNJk/RvsZXdGmd3yw/uVAlCayfo14H/+a5kKcEUGKxRmwj3byxGhULeVr
146Sa10YSVwVEq0YbWDoyW2M06uIpkqEfUzJMO/jVTe8xYEuOSlbEDc3ji4F5rIde3fs0YIHaevb
fcuFFghR91NKHdQZjDUAVTMZPdDMD4Gpn6d68JB9+i2Sfag6x+gX5UBRGBIHFfrOxS/g1kxAkhYr
A36B6k/mtzZH/Kb74gjwhp3JkkHx/v5dLeenrpVMeElECHLQRciTlzn/rETgAMm+XndUUYoLog+o
vwGjhhcTl56ttglsX5+VJ/N70txUdtDZ32i63JvxJ63vQ61RJI4jGITXgXDACB7KVBB+4fkOZs0E
MVORAIDitsaxm/TS6/U+C9NxnED1lZcgpLLWHZ746c2wVEmI4T3l4Pbd8GnKa90n1Vgfpz5SvlRu
9JPa5YC2POq7ZrOApwFzpR4FsUM4lgOGpujgHPOkhdK1Mbtnh6TuLWCs8c31TRR9LAgw22/zZ++x
LkVcKR0gpMVJcbodqrFe3ad+r+Zh68hIRkSH24DA0duMDyusbM/daKZTboHt9WTiutNacBU3nqJK
vpFwPaCKZ0M+ug0qpq2Rqs+MNNfg6OgI0OZoVkeT3KimpMYlrBChWP6fGe48sdHDqEsQI+ffwzMo
Aqo9Wnkz8lgw13aSuC82hgVB6R60vJbNObpqrJYdM1z9GmuRv05LHNTO+MOga+q71fQzy4diR9rC
N4wSnJfjEl73EWGJFhjd/34Aiy4XWWFVjz3mQoAyrwOUcTD/8kXz3W/jr3iE/EAwfqSiA2ojJrWO
PjMGtrbmNKcxqljFesviAIjjsjNd2YpEaQrDUIOeBWO1mPDcmkgNq+6aSUGMagNQyK23fbkrjHOi
PzjfcuqNP67voCi3vDTH3WvZXKTAcyMkAhfwpy2eSDTuY60OrTIL+l7CESWMi+BCxdyepUK9gfta
cw+xANfG19IVf6U75XfRzXcZVLyd7BOAsN/mypQcOuHysInoTgHbBOjIdjcXcNaPXTKWp7zsg7i5
tQaMl2EEBN2/JJfcZMIoAigRRo3AAai+NT0vfLEdcm0hOTDwVdPuGqUO1co9VrXszhYv6a8ZbhPt
1TIcaNEwM5jcqZL9CH4VgH4CLVqP6er03nUPEV3QACwxDRPbRseKCyhakaDrZ1XlaYyDziwCtQzM
eN73nXJEpuG708N1e8IzfWmQi8ZqEoH208Z4klZ9nftDBjLLlrYHIwY+XvVbWu3RuEqa730nU/wW
fUFwmGnoDiMhQtFo6y2kUDKtMTA6QaAWa6U+Tc9p9e800oDe/jXC9/+sWdUtO4KbFPYhgfRAllXB
NPhuvh9KGaZPuCDMBGFsFcIw4BfhFmS1lTEkJhC/Vmn4I1movyqgv7RNVbYsoSkLcL43Gkw0Wbam
7LUj9jBOcEt9tG4zsi5BpTo3GhDhkjMtukgxxsAmEPEQwEnbWqp0yC0udQSUr1N7yjAHQ/JVBetZ
XofXPVG0JHg95tMZ7xgK7FtDNS2SAZNN5WnJjxUIddWbVLIU0dm6tMCWehEyslwdkSjAQmrulDUP
pvFRNbzmyYlo6Azjl+vrEW7cxXq42zoBVzsUCQA1x1twDtdUxwjjYPtzbSc7w8Z76n8zxwWqfqA9
RFmBAk+6c5WHY+uX0Q2VtSYEWwg/gBAhwXCvDZWP7RZa2WTSzMCd0iWzt6xQVf8FTkmtP9Lmrswl
sUmwgyj6A4YAQB1K1zxvh1sNVT0NLBY2h6U7YR48saA9KtPCE4R4dHJw+wNfyaIRF4dQ959NnQH1
cxoOrb+MZ7Bg0wasK5LYLvDwS0M8qDLHnEVMAcE6qRi7Nh2/GY6mIosMotWgzwZhKhwjE6/b7RfS
F3Nd3BznFZ3DJDZCZX62oFI5WM9AG/+7zwH3D/FSNlSFvjl3d9i1mZNuVZCgkaNJQfjjac1DJksD
RW5waYXL0TQN8shZBCtI5aM8zKojaCTXUZbKC82AuRJIf9SJMDe73bhBacCV0ub0VGpo6upfHAcV
zsHArW9XJ7czTnr3qgBwpqLVHBvOa64a+2QfoTifkFudypoCovILuGSAtwAGHX0bnjulp0tPDQww
oh8FHerEcxwgV5X2zIQak/jeKHzdDYbxe+xCLKggL9fDiUBxEOO0AIwz7SvMY/PmDaVf5rgDcJzm
6b6OjtN00yi3baKg5Tc+4NbZxd2CIlDnt/Og+iZ9mtQG6gHn2QKpwq2pvET2bsj303BHgemdyHHU
XyiKGop2m2r7sr9xZDw/b4hhrr6C3wywASYjIW6kcndVW6rKkKwdoPt2UKRoClnxoXANHwM+iW//
KU2vjpdQIatvK6OHXzWqXpXe5dOZzJnXrfYez9VPUyd78TIPffe7IE4PzgDDBFUUFzXV2Rrx5gVI
W9GqOJyRJO9ro+klbWPByQe7kQrvxSAqq/FsHTiejTZx6xQgteKogthY/4n3kmvfy1rggvlyzBOg
cMaeTXgM6txVM5CoM8wWbAvu52Q6jslvm/6gIMap9Mwv1KCd1ltomX5yf2btS1++JOn4edBaDzes
reYHjKZLngKCk8saIRhJBniIjXVtFz4xnStAyRkff+73xfA6rNp+zezHqZZFV5Ep6MVgHhYtM8gC
cen5GKVr1DAtgzLNAye50czMq+bMd6kMNSG2hIcNBnYQyF1uUbGxpo5RA/b/vXf3U3NXW98XKfBJ
8EQEY+dfI9zVhxauQqehAcxfc4Iicn2l+KU4UNeNzTt7/tPtMxPVhGXcOXr/OYm6IIkOEFfdxajJ
4nMCCaac+n8HtenAVrBZKMx9s7t/+zkzxbHaegUgcG2/k2iXTker/jHLxtcEZ/LSCt9Hompt9pgR
BG5+Xx8kDik6iRgHxwywxcbX33CWF4mmScZu7SMAbvvuiFnT8mi6t61z+3o9RAvSCYQ5HaPnuCPQ
bud8cQEVEHr7IKBDH9BZaw+4NC96vG5D5IVs8hNiX7qDk85FrkUtyqhpY2CscCkaeNVk+Q7nENSX
riSXEK7mwhLn71YLXDzUhVCN176Y66mMMdAqm5Vgf4OLww7cCtkrEF0aFEK3nhW5gKaXJYCZy3pQ
Z8Cd3B2IpzC2AOg9JNCvb53IwS6NsX+/cAJEpbG2EhhLIW+dgvUd4n7XLQg/DshvQdeCoVYEv60F
fW7xcUbAhNJHMw0XA8XUo0weV+TKYBnA32fV7ndDOkD1tNoSwQb5bju/mkd7eGpiTHxKliL8Mhdm
uKzVpnh62gND2j0rQHt6VgRafPWLaj92sixBsGvIESB8xHA3gHxyjqaAoKNIaxx8LZ6DztBQZu88
MMF6htpK4oAgvG5McZGs0mjsrBQgblp0n2yj++zG6l1hodXjZNYXoqh70ARg3qOcJaFBVNUBABl3
Bz4csNwOFxt08I7qTgzuUafUT4n7lDTpfRaBtza6TSGCiOZEVsbBMC+eY0pebaJFX5rmvBIXlx0r
IyhIV+SrK7lxpz/1JyhokCdd7fzC0nbXT4EoHdmslTtoqOMMedEjHYmqhtybdh/vMp3md/HcQ5G2
HbJdW2i9N+QEkw4R9Kd0IF58d24XPwUJmTeN6bhbUMb/Uk5FamEa0aTVTgNB5Q4iZLOk9y9yP4Qe
Gw4NUNa75CnH0GCuJfi1Jp6bPVm8kfxyVLQ4LUUSu9+eX1y4Y+pBSIkckLbhlt/Gh4jSxq41JCtQ
TtzNTehkvTebTgCy1IPe3erlbQwtOvQE/c6he8i3EntHm980PfSRG6j13rX8akb5GKzoS+9lbv1d
H2QnX/TO2fxKzlX7pYuLqBowB1OGY/cDFTNvWT6N+rBTQJ8LIPi3ZFq/0/amG+/0Ib+/7j2CwANM
OzC2GOUEnzQPfy3qKVfWCXvUpyfMyHg61Ixj96buSw+C677yP5rjDoe21kqT5MjqCkZU9mBFUOis
fTIuXhzpAVC0H7IHNB4Y0hnHFXd/p0oCNV4bmwuKUk9xnhS98yzA1xVobCjalyHuJLfeG5r3ndO9
EZ+w8XzgvrdOVyOKUnOBmo05oes75piCzFIv0ftjq1hBDbo9nR4W+tRm7aGY1F0a2b7TrE/lEt1E
5LFcT7Wugy45+9RXu8rdxbrz9fonF51AHWUl3GZoUoA4ePsLHauJ7TbFsJA2joCBKBjs1+x+V2tL
aK36IplVE4VDbD3bfqTamL3fWktqe9AqyCWc8qoKjUKHyhYOO2aw9Pi+gYR412kvK7UO19coyKbY
NwdAmWE+QVK3tdr3FGxMQAiDOOmLYlPIUx/s9ft1G8J9BJcAm+8CZRyfp1dqg4H/Bvmnnf3se8vD
sAJjEU1lCg0iO3gIgBKOgVFQr9+uJSrj9v+RyGrZsXYXT9Vjnw47K5aVs0Sx4NIQ5xiK1uk0tpCC
dsmwK5v4y+w8QMFkNPr93Eah3sX76zvI/iB/VkAiRoDPBfErCpDblQFBU439G/o3eppj40yNszr6
tWMfS+3f6e5YddMGnhxdAwMN1a2tSp3GuCeYlnBSAyTy0xBW4GCt3bs+Tw9Q7pLxFQtTkEuD3OLa
qC+W0gKeOi3/rMquSIwnov6CYkNQDf4cP0CvPIhwzMFG/IFdtdCCZDwREDHhVkoLd+zmASNfBg0K
z9D9JQlK2XNFBJ2FghAQkg4qxuAr5ZYHKmazywxgSlvbjQ+jwmDxXbMG9joYaC85yp5aUXFL8ya+
zWed+AlNRi8hMUTTG808E5AwSGKv6NBDspfVYwHcAspo+4k7e0zcppgAlu8wZOG+Ou3DHMtyWuF3
Rb+OVbPwP4x/b600vW2Ng04AITKmuwligdVsB+ZYHkls4f/9XkvdoFOMozk85P26u/5xxfvOenr4
vAin/HAMXXVqz5ONl0JcQLAs0sagWdIiVKHk7RlTM/qIfb1v5DQKsmF2MMA1U7+38J4ch1o5qSu0
ha//JuG+AymHIpMFMUUekKuWc1WkJgOSDYWXZ7a3Ls/5IKO5FgULfFmH6DjETO1vu++OS7uhmhjr
aNcEK9AfoZrVrhelQ7ZvhvKuKyWJvMggqlyYQGI8rhaPq3ItUDCPIwbyusw6l9MPomJW+Gys7dFK
85vrW8iyAj4SXtpiofnisby6VjSvbNKqS5gyrBYpYbwYtuRWFPqurYK9ENTCYAXR2ZIvzFSGU0yx
i0ObuU29A5VMFiaJE+1ACge12GWaD6Y6LKE+ExpaxeoSj9KoPS1Oae2vL1h017CZKAgIoO30rvmt
V+1ijRgAPxlrDSLeEYjDGCzOuzHOZ7/Qkx4aBu6XKe1HSZAQ3aZ49oIBC/NsNp7B2y2gcZMYWYSd
HvXXFhV71zh3QxY4Mtyt6FBASApmUJyALiWfB2p5NxsRFgjMELIcx8gPaBQ0Qb/EH3nRIzVAyx2c
x6CJ5AL+MuIW6GpcbaYONGzbn3MdYrn5K97/kugjWhTeUcAiMX0qUPFvN8+ojWjq2MRC2T4qPWDv
UODSyuUD8QTKTTqof+EZ7+ZtMWcOatoRTdYKafoZ75OnXk/sw+rGkXfdC4XrQe8TDR4gGoHy3a5n
WemYFg7IF9Fb1dLXeDI9V9YyFjkcEtH/bLB/vzhzWpW4semgi5uxK6Px7OpuLn6byQfe1ZgSQ2EH
TAMuKv5bMwCb5/0bgNFtH5KoDkDtZ0NYLil/fmDLLuzwLqC7tHUorr+0a32iPSVQ/6hzSXQQhUO8
2dHHZTzogNFvF4PAVOe4SBAOiQ5OpjKI4GzX1yH8LBcmuGt8WhSq9BQozDra08gJDO0ek4SqDKwu
9LALM9zZdJAAtlqLlRRAI5Cnwb1po5frK5FtFncxzm07VDGGo04kcTylafxYtSVBU7YKLphFgKYo
RsO4sYkNvsg2CRyMuYE4/iMBxkVygyvXgjfzWATAz93YjmBoMPKdrv3Uc0yhOK/XN0z06fEWwJw7
KB2Z7N3WuyoroXE+AROFU+/az52peBiqCeasl7ix6O3LWMfw+nUB8OLDZWrVS7S6YAi0kBkWD+n4
E/PmFaRGEuVbO8chmf85ZQEQHJAoQOfwHzgetytrcsA87AmHM58xEbHcr07nqTHA/Fp+M7U//nUb
MbmGKak3zsr3NNv53ICfgwIw0FEoXb4u1amenuNaBn94nymA0xm1CkYwTFiVarsmpdDWVWtRMtL2
aQjnDuuQ+IXkDL3/UjCCdB5zEPhM76jm1couXbcFZGQCwYelBo5a7tqxxgW3gNnJ8hHdIQ68HK7v
oCAfY3zVoHIEV6qNcjUXtE19WqYyQYEc3LVZujf1V32KMg/oNl8B905u5N6cVn6+Lic1+uczDduo
PCLKYmuhHrPd17RQUQYq0J/B5XpT6+CJnmYMrcrOwPvDtjHDs5wZVdobTs1eo03nZeWuR7fBIo+W
s7u+l2yrthn01g7nJpbZELpiCvvkTGWYN8DfTudJ7/15+TKpMmnS9/GQGWNqh3AY5A5cPCTNmmXK
lCDjop+K4hPpetAg/DMFHbPhGkBvIq9DG3X7fZpRiUpVjdF6xKuq6M41ebDsP9c3Tej2FzbYOi9y
kzICgQOEtJCFV3faykh0lZ+ZElalv3wxZB19mTEuOJWtUzlGBWOR6YFGewVP2gTkjg+mr7byp1hy
wYu/0d/9487WorZr7RDsX52pj3rjek7fnLVJVvAV+TfuK+g7oc+NJwW3qgFIzikB4fxJzQ7qz+7Z
HWLQFErCk8wIt5a+m4yx0GGkxKiwNT2SEsoeRu5Lu9Cib4SXLqOhQePMNHinw3LqkZGWMHoHK7+Z
ASIaXyZiHm0F9B+l5hdlGVx3QtGHAtobFQ0NUC9067ZOqFuTNmllh8pcV/g5HtnpH7R0JEZEO3hp
hIt2pLVs6JTijWRnqodcrHbiXTpmAdSfPrAaABJsiMHiWcHjD11zBW8vW42WQAu2fOm1vfRJIdgx
omJqwwTeCQTEPE9Vp0PNXO1UzB8bGTpWRwAevRKvzOsrEWwZAQ6FyZCoyGF4IZ12SgtQsQDAC4aq
B2uuAqdzgOX+8QEiG4AO4W6AWdhQD+e5YKPRGahiAxfaDzNbDrp2++tLEW0YerIgs8GDHMvhMr55
sfIxU7FhKI6GUxb2hiGXOxLcQAw7+Z8R7uyAYrjNphrwauD5czBtIUP2i/TcuPGuk0nwiBfEpNZZ
6xc4m+2ZiYuEjFGNzLKz7P4E1bBip7SjisrnGO8+sHe4hfCkZO0sPiRkFLN72lhQRoXa92WAJ0za
yl5jovXgmQfKMNarA0Rwu54U3Ft6T0EHHKcPfQONub73AC/658IC2l6QaMd8nwV0Fe/RRlxaCW4B
ekKp+vCLyIp4wkVALYCxGkMEnq/DjO7UDnUFauY2CYl5tune+HdmfazgwgTnyL2dGUvOSKbBgWug
K1wcneH13783ONuBDEEDDcy3bJUXOUGeKapa6zCR1quvQHa8ZGJHsslBUXBBTRUwJB04W5z8rZWM
EiQfqPrhRWkFU6oDFvsApXo7Sz/yzVmBEUhC9H74DrBVtLXdxYSelipErQ8fZaQ/r++Y6OCDe/4/
E9wFZo9dYxS5Rk9u/Agelg6kbYyVWMWMIKTIwuvGRBvHdg3vSrjZuxJuYeONbLcuCK1TepMZmY/z
SCoaJOu/T74go7mwxC0rtcrVQPuWngCuUlAlTcKuPM+tZD0sKnJ5+8YK5wgDUeo1HiwQgXs/JskN
JvgwGhtTRl8C3x48ZpyTEQrVyhrTjWvxDAqUG0IPq5oeysIEf90/198wPnxhizs26mI5SqLA1nQ0
ljToVb+DWuYHvJldMSbei7iQMWK4XVEZV1mZuShYJuMtaMTX6VMia50LUOQIkBc2uF1blyzJbTaC
pz53CSSFu8eubHcGiq99uzeaL+b8By18ffHKbOfEYKaCwEE3nVy0pRE7MBl7UGTLFjj95idxm9tq
nVJBrxM/qaex1yjglOmb3yte1IGtltG/uySsQU8LRfX/I+1Md+TGlW39RAI0D3+lHCqzsmyXh+q2
/wh2t615nvX095PPPduZLJ0U7A3sBjZQ3RkiGSSDEbHW4joXW4/ntNac2V4ggVPmJsF7pf50fw+v
+PyNAcHnI7mddB9Z3gs1lr1jNI+Lkvt9E8uMCNvqygSjuHWUCiqqqZEw0dkf+uDTYPsuu/e+jfvD
gOfw1kaQBbaVLPNk2x/y6V+p/3b/93/WSO4NQr01oHR6H8NLwUIYZuchd9V+gJx/IQEcA28EkfpW
KwM4001ktuc0KdDKlJVDpLfJqR2d1I1D1fC6vE/e3/+wrckVdmGR9sYQLgO3LHIa2imv3w3O4Q9s
ADAjbUj/2qui6iw1idnJRERje+w/SMr5+f7vry4e2TSibt4qVJJv57anLSqQkkWAgbqxGp7HZmvT
blkQ7o9ei3LLn9D1KECVZZGM3vLx/hhWjwXSj3R5L88gsZw5aaOZT/WMk5ewhZdepx7kDxM5z/tm
Vpf7yowwEI37KTAlzEjx12g8y/kXWOV/3wS5VAg8yAUu6h63qzH53aDIEW8tRy+hb+6eMlN+ioPk
x30za0tybWb5+1Vsp8tNH1fdggDtvsrtl2aT4mVtqq4NLH+/MtCYSRAPJuPQe8ttrScF0uutYsTW
IBavuLIxDbomjbPKXAWdq9gfVfvf+7O05lbIPiwoZnWRthfWO+87Q+6XxcgH9UFx1O+m9Ka0AIS3
8+935OvgohZxKSA1y06/HYtUGs64CDBd/Ln6kSNW4oIzK6rmo6X/PSZPsxVuKSWuzt6VRcEF6qyf
O0tl9po0cQEyp90f3ArXQxJcQMl1KwzlxUD5MsJ2XhhbQ1hLmzNr2sIOC20eWYPbWeuyWKm0wVpI
AtJ+Vyvhd0etd3PSaK5megktljDFxrPxdyFPJ9nfSjWv+gdKRXAYqcAPxCdFo3ZzYUpcSwf1h/73
5z84mEEa/OfXBe9DMJPKmMmv98anuPze9xu/vxYUX/++EHzkUzlPI6QOBMUl+dcwPFe9frbyl3nQ
j7VMs9D93bR6JCxKtmR2LMMWxc2MDoUqMlbIc0kHA6WfSX5MN+XjVwe1ZCcI8heFeiEU0QIeXIUV
AF6d4m9VSnYZzLnZPKSqvttKmq803LNp6SG0QIKTmxerNkrSBUMbkREZ0h4ErD4Fbj8F88NsT72n
GJLvyWCdP9gt4LhQK+JD3FTPZRx/7m2p9cB2QY4QBAGasLHzkNAnCBS6hGDW6catN9zq5PPoXWqB
S0wvbMbMLOuuaqnRIZvuNt9juWNmTn+wwKSG4KlZioEicDhWHGVKeYJerPbcOuDVPrTxP/+dCWHD
I2epS0GYA2ztvk3lp75+09XH+yZWN/XVKIRtJwPtT4IME8ASEEekFbWE9XMrVbBlRdh8Tttpmapj
pQx27XCM9Ddz/cn+72ZLhPaNaaFb9TIUJfBRWV7aqwx33KIdW3et/yy72AdpxJJmDcMyYeoz5RxH
Oc/z/v6arJqgn0mjZVdFvU14xOh5UcR2WOcX3/bfgOyPIOiWQ3jitjqfV5fF4bGHxCMoWpGiG+xB
NUs5D+pBrw/KGLl5qIBI8ffAP+4Pae36XZ7utIQsLQ7imym1p2EuG5TobFlyE+fF31TkXVxIfDRd
WxAeTXZfDnUmYUGina/u31WQVbfmubJVt6kvertP4s/3x7RlUQhi5LgFcdhyHlotcI7gYA872/9X
mv4Z7PiBBqTJ2qpdrx33P08bWNTQ6RDb+9MAQrnE4cgZZd4v7lR4qb1Dhcz/eH9ka35BxpsMuwli
4pUDakMxW2WFA872Qxm/TR+7+ZAkG0bWXGIp/xNoUo93xOsERCaSO7POmWB912JA+fEfbCMSYKDg
CCtISwunZ9MpZmyVXI4IcmafrbSqPdPKwkvcd1tatiscbXTY0xduUTKCuUHEolta67fSzKlgzDBf
Fc9NLh+CONrL6qWUled5Uecyvmf21mNz7ahgcPQNkXtHyUIYYxUXVtmEsEVY1bQv49Bzou/xvMEw
sGIEEAHISciwCdbFVhQrjIdRDcGyWEZqfqjLYDxoozaey7b3N6LoFc8jvqVNdUlb68or3qahh3zQ
oSGFxo3PIeLxEY01ZhQ/xNbGibQWztyYEmKnMqq7IVgU1IrIP1Rh9FYL6cNV291cHUfr7BcjQY08
QPH4SYXcwnL6Zzrg3fzJRrewTZTMVZ2Iore/xdO70uuOC11NgnCUtVNuhUYHeivppgMi0lUI5din
zkbJUXuraA9+eTHHdGdG+zGJuX62AAXri7Aw78kwkaliN1ph9HLqkykhJmjcKfihJvBlGCc1/fv+
MbPqV5RS/78dsd2R2uSE5AVtQNkw+W/bIctORjR9hH1ki15t1RKEcTAYsUPJNdy+nGxjloyhRH1N
Az1kGF/CENqK0TzcH8+KkBILd2VG2I19BfSjVCEAMGcP5H7kkc5w59w/zEr/LelhtzKqPf2qT32g
v5GL4dCU/aEfQsfN5HlvB50nD1uCY6tDZ+tyjAOLgbbudui1ac6VNeDmUd+66sn3EzfeYKhcuZY4
8kD9LdhWutqF2Z1TqZiodLOTZDt6gEZuB7fSJ7OunjO5exntcUuCc9Ug0DqCIyp1UNXcjmn0hyrk
JZpcAlCihbGTZ7f43CXDLtlCVC+/JEQVlJx+WRICV80gzDcrLE3TR1X5KMWJq0ixa9rk/aeDNGzc
iWupX7A1Mv/YcPDgTLcjixMnDqtF2WmI5dmTqyzeG+UQ7lJNDjyo7H13rJJ2p4T+6EL72Z/yPqge
9BJRqzlMvvllO+7CurR/PxXIJ2lMBNrZkJIIE24P6tgbMp/V5GfqzO6iN6V2H+5vn1VPvTIizvXU
daEy0zKHOLe/g3Ja8e4bWCZPWEwgUmx/C3jLwj54O7kwMPdlrIBcjKfa2enTc7dk0oLyOaRmub9v
ayW6+amHTDWFqvKrHtjcN4B1QJRFq5z2pa7bh7BrNkC+ysqEYQMsB/I98JwbwqoAJ6M6ZNsQ8iTa
33M0P6Q0KOhZhH4WutUfMtVwc6Xf9e2bum5wHPlrrBZfdM6lRI82Lu6VLXnzLcLitX6sTnJA2xlt
dfoJjIvlyslUnq2u9N0UsrDDmM3D8f4k/0w5vV7R/8yAKbyU4qLvZSvHZdq5OqFX7/o9aQcT4ZzE
y1XaqqqXInmZs8Kli/uzOsReMI47ixrJoBRePlHDazdWZXVRVN0iG8OB+4qVSA7G0u4C+kut8OjE
b83mlPsvG8NehvVq2Fc2hMkeosZJ7ZLJzoZPETGISqwi1z/s4Icv214NgD20tAep2oJYrjr1L7si
KWQeheXQDkx3ZcSNV4YNbzlFnk/3h7e6Tekgw6MXVTgxOZx0ap13dGFddPloZuew/9p+gkLivpH1
ofwysvz9KpuewumaDwXYlGbfv5N+3P/xtWMccrxfv744ydWvl0VYzbOOXJQUGSo9HmO7T9MIKFTZ
Kuht98r8aJlO/Vc8xPWp7EbpDamzZC9JVeApkh97doyGSBH7/kbUu+6dvz5smfurDzO7ZvI5BGnb
lHOUkKvdNH7/A+Q2Ccmr0S9nxZUROW+dMJfoeJ3HQ6A+zQ/9/FBrG4+SLS8RDr9BT7SmttkDXRDs
g8Byu+lHEwJkQov4/mpuzZmw29omGYAv449jd64gJzL9k53+Pq/xksRdSDYNeqsJp27nzAzIfk8q
x8Yul98o/bvC/HR/FMtXvjozrgwI8xVkfRy3MfOlgPZKlHNWod5lvYvlj8tlvjB7wfVx3+TqnXBl
Upi4pKvI6C+t3G3se0Z34FqKm29Oes6Lr/ctre7m/1jiIrqdPTVrZxya+ESxhvPcvY8jc+NQWh8L
MGt4degKFdvSzULx43Civ3WGN+g4N37w3GT+MXB8N+OwOupqF2+s2AqRCz5h8A6mKuLAWibM32za
05iNJlfJEF700Svi3ZCn7qjLQGVH2B30xpXm5kNHbDjYdegOSeMm+QgnGKlcJ2v2UPu6gxF4ej3u
NLqlWmOXdz5pkO6DpeRbnC6rG+XX94qYh4Jzm9Xm+VPpnxPkCswY8MhWy+Tip6/8GFwyAgKmBpWO
sNT92C9tMUxKVIauCRflgIKOdk7lv9sn09p6Cq86lkmsCKv50hEsbMtQJcJKTRwrkR/oPe+O9/12
dcaufl7YlFEbsxzdEu7b9ZPMrXdsO9Wr9MHZaNPaMiS4Um+NcpsVhIp0JniG9Wy1PGSCaWPDr1Uo
dUA9BD7Ixirw69zuQ6mh8yyuMVPlZ6XKPSU/JXnnwQbJOZNH5i5o9x+sfOs9uL5KC88FfbRUlYXA
PtbVVE4sTujazE9qmz0U1Z/cNiTZ/teCejsweDJk1Vpo6qpBc7s5eAedxttWN1093mrZ/z8m8Zct
Ia885X5UTguCIw2lB7jkYDDo97CkEdEGbhM6D+ZwihV5N4fpX021lftd3V9XIxWWMLWgWdCBB186
p3BHzXLVSP4SBY8Sqq6uHV5GfSNg3lq8xXWvooVOauUZKV6m9jweH+7vr63fFsKdLuxGJ1mmMqJS
87T1YN36deFwKNKsbHiCAdFTn3UreLJ6ZyNcW/cF4BSI9FE8IYdzOzl9JBXDnDCAouq8Ou6PfWHu
wmk+QbH2d1Rog0ch9UPtdB/COryE3VbD/eoQ4fwm0wnwi3fzrX17kCxJWYAxzZQ2rgqS5H1e1eO3
318mkB1LqhFyBPlnQvTKBco2z+JohJxARm85aGyQ1S/3Lax1d5Ih/2ViGeiVCQfuNS2NMUFu1Zup
x4+ZspsN3sqB6hVInhdui6KvftaHj1E775NePoD/fWgTzaVl7DAp1amOFfjUossQmhvxy7KM4qUG
V4K8IBJtEODCAaZ1SO+UFTCdLD0FdbOPo4q8IJxHDwQHvGb7h1yPd/enZC2iubYpHGmJaecFHFHM
SPA1RrkwSDovKz/6DDZpfty3taJ8R9c2WBcaIijEKOIJbRdxmNnB9FPzET7I5EipFrxYdewr+alt
3wdSuBtNmmjrx4oSTT5AmgMDpYzswC7s6gNtjgeHWGL2Z0/PpT/ZZtefJ8xFr6d1bCH2fbG0l4zu
0axyTkUwfk56Aw0V80nv90oNhXNofImSYitOXrucAcFCPm4r9FWYgm8qYTuEmYF1ZTrAS519TJqN
63+tpEBxFCNMrk2niGgibWDMUWUOwmF2I3iCwuFN3n4fy+/V+F3TZlfO6fOqHiUiSMXX983WFl+r
kN18gXDMJ4mp1YXDk7ioUi/1Q69v3itG4WWB/L6xFa/2/T3U4D4M3Ru+t5YtAeJssf1NeMJtYXPJ
agDfFpjfSyeXnlU9F3a+dMx6/TR7s0rPupOdg/axjvqN22d1h0GDsjCY0ef2Ki8e1aaCNAhZAA0q
xcp5qpWvSnbOHMD9iIXdH+aqE10ZEy4jOlHSOlp0sNPgPSj/oxQ+O5uokq0RCddBmxlD3wcDi+ir
l8wA6YMqdVfUrmU3xwoCqPtjWnvjwwgN2RbhPjwlwu1XJiM3w5JGCbP+IFln6M0OdMV6Kc5639Lq
wH5ZEhOJdjFU4PHYH2rteNGwr43Yi+UvJWnMOfr239kS/BHSHzuvl1FF+T5ueDk23ybJ7XjMmXpV
bgxsNYK4mkNRWUiLejmQJZVHOJoddfGYqI++Ac1SjLKW9Y2Aro9plq8uZdlvxMyrHgkREAkN+A8p
1txeubMEubOTc+Yrdui1CHBGlTeUG0ZWXYTXmQq/HULhYinIotPLTAYm06lPmfoFEU4XxPAR8oH3
91dt9Yq+MiT4op06hdJ2GIJu5GgH5ybOdknPpeUf2v4jOUu3VeSNJOXq4Jg6egosrk/x1gT0ZkNq
VnFFp+N0LKa+J0gpZ5hcA8dtu2IjEl9dMJsw83/Kz7ZwSYRtUFftwD2UwpoGx00fQVm5Reu4WrVA
WRimPk1fYlrhDDHluC/aRcd4cNJdazfdybcoxxql4mWdDUlxCkkoTNPzP3GTwlQYur1ygDn3YYZC
cLK3Slurc+xwNapAv5liYV3rVk67zsFL6+5N1WSzaxedq+vzXouJQe770NoEq9QEFmoshO1/Jnyu
gtDAgPDWVxd9UzpoMdX3n/o/OsqujQirqAzxoLYhXDJDkXpq96/SH81Qc1uqsCrQvPsjWn5MDFyv
jS0jvhoRjHVtE40GbA1huatzpHaVDQtr6wNx8qJ4jSQgZeZbC5PD+zMgeqT5pPCqHC7QcTo1IZzA
7Ib7g1ldHnikNAjv6XAW7+vMgpQzNJk5w/mU940bRfsULqn7RlZn7MqIcCrmCRiosrZ56wweKs9b
fJ9bYxB2l+4rgxVpFvQP/dmWFM/Mn6R6a89sGRH2TEkHDNESY0jM2KvVXd7QhraFYly+9JVr0ei+
KEEStxnq7cLPXRwbzgyysDerj6RXvXpOPnWdfh5V+dgU5T8BfRP312YtCoBdgKQrJJNIywq+1qu9
lGi8FC9RVF0Mk9Ya7RSVVDPpdCaTet/YqiPAkQQTLEVvQxxfqel+1bTQvSlyy10sW8PRjrVy4wpZ
XSqkRBaSSvBOYotnn2l5KI0ZyMnEyb1Fec/TzU7hPh7y4/0Bre5UeGEWpkrQ2uKARil2jFoGrejA
JlTqL3UYHMYuca14g1t5y5CQIEN8iLfEDJGVYfmw6NvfavtdmFb7zAz294e0Pnu/hiScpS29sZZf
gHgrO8et+3HvDJ+2KT7XPAFRGVrsyC8udBC3np5MRdroMJVegnam48rUu+QfkBZbDrfm3TpX+08K
yAUKc2sm7TW960xun2HqHyeJK7YMyu9hp7zX0UYHT/rh/uStVkE5siEBA+tOm7GwnTILdMAgN1AA
QoHjqROaB5bTGM+NbiMjJduJV051e9KDpAce4XzvTD/wOk2WYMVxLrFUmV4DX/YfuOn1Vy3TdHVl
SVEc9eOIm5bai2X/q8hfqUiFWbex8dac9NqMcBBDxxQElQycuKprL7e/xyqpLak55FtSnms+ahu8
Lhdt4CWmuh2POuQZitst5wjajGZ7Xq6sod2iFVo7jaGooE+XPi96uJevuJo1M7VtbVQBA6oFOh12
twu64ovVVudGlfZxR2Y6UjY239oMsidgbIXRfHGiW5O1EbQ5NVH4MLtZc8P+narZntKlsjt2W8fk
li1ho9NQ1trGAkij1+TvPNp3abwLSAj4/ry7vyvWdiFpPvjM6QtSiQNvR0VsVsjShFqopo6X2FAu
PsxTMGkd09Q8lGmy0ZeznB3iLUovGaQfNEHT0S14u67Uepm1NEFPGTRXZme+aUbkHJzH0FjU6478
V2dnNDdO6BV1B2BPi4wd+Ce44sWUlh6m5iiFwGyNkJxO2D77UfM2J/GR2dpRM8inzrmXFfGTXA2P
5uy70dBsHD+rSwpRBCx6QIBexQ/qFEeTaoHDdabqPFTWX1mseWXSP1jVVpp+3RSKywtHLMLjwgGO
TyaFYoAEyGGsG53hjUVzYD8ZT/afhMOLbK8OlTu8Wwg93rpPDnen40w0mtv5i13PXo00a5Vb1NY/
3ffTlTGReOGFtnS0Q1csbHhVKQ10RFjBSnkCpv0uz37k01kyrd9/dBqEJeBJCbhI4CzfcXWwGI2d
kEQCt6FL8imgrTGTm+MmZHrl+LqxImwDbW7DMlz68/teetvTLWlKH1SpXQpaeRvtfKvdOP6X6RH2
3Y1BYZ0qfQwbuweqUZL7i63nyAjcuNiK9tf2GWYWWh/n5x0gnJHlNAxGVC4IHsvs3NRE4CZ5No2X
CeJGudwXdeEWQe9W8l8BTHMAdE73vWRtmDgHKX3y1ux3wfMLJ5f6oZDZ5/roltkPnht/Qv5jXNkQ
28Qbk8qI2mEj01GHsp41W3eN3+f3XXgwqYeQBeDOEYOjKE2p7paQ2cTqDysnFVE/x7A835+ttT2l
oqfFgQxNP1W9W1/v5kruqyItLnOkF8duMkvXz7TvpVy9hb2r3rhpVq1BT7GwHJBnEdemQ6bAQJEA
bEgwn2qkkIKq+tBp4S7Pt7QhVy41g7uFo5buGBCiwqUmGxAqRnpQLJpTte/O2Sk2H63hQYs3ZnDN
3+CdpFJISwxRiLCPxxgRTFVLiksz84Q5WpnrDG/vL9JKNA6++ZcJYeeqdjPmhhYXl6FPXaX/0VVb
1K5bgxA2TSWrZWn6Un4xq2Kf++2Z1PNT0mvv7w9k+RnxCCKNQbhGpwwvQCGmscbWniNQkRcFdDDS
fX3tOu1MB8E+icZHa9R3UlU+Spn5ct/u+vB+2V3+fnWid00Ir2zHGpnVC/NnOp/k/sd9E2tPC3K+
gIQQqKNNVERhljnBYWsZkGwUtXZ0SkTdy0jr3Mhvc24QmwOeQOs4jqrxMmgWEOTS8pI81lDDsvQT
pc/Yk8sJ0sr7H7a254BiIwoBwSyRq/DGKushHByythe1mo7ogPHqmQ+T9lTMW5m3td5nyOgVFBoJ
67iiheUdUZvkQYAXKbFxmuzqMCcnrbL31uB4duvJ1CqHyHmAI8cL3jmtcfCtYTcV0bvBHj21/mDq
f9AstRATIEnJ8AlPhM1ZT7BHBFFRXPLKqFy71gMv1P3fl93gnXxlRdif9TCoRa/h1uPY1JyfteGp
6C26tj+Vh/uruXq9cr8CItR0G4idYEsrCjVS5rwgGfTDqhRvoM2sjJby6CDDgPNYKg+j+jjlNEM7
1smsxj84wmmog5kZNDkvaGFGyyCLzSyvC0qX50k9Z1/QO3A39tLaduVdhzgEsi6ElMJ2NcYMXgQL
GwWtYUQq9lS5CNXcn8ktI8u+uToTpiGvsrarcI1G2kXpca79XTj+iRFyDVxFP+u96q0RR/YbLbVG
RhI+k3zwqvop74c/WBL6YWgCpdoE3km46pwhmwtCnhIoe1O4VvpU9vF31QAnmP5JuEAnFvoWPK7B
TAve18QQxLVtVSIFjiRvLn2b1H+ULHpk895fnZXrmxtCh0+AMwsKdcHNpliO4F1q0TvXW991Sukg
tcHZtnhaxMPOyP66b27FGW7MCeOyWj8jD9YUF7ubXL/4qiTUmYotzeY1K7yPlkKTTWAnFlv8Mavk
0JdxOfqb87Y5Bg+RkWwEC2uNFaZNP8WyPjpIRiEA9+WQbTOW5aWR7OPg6O/C4FPZRU8moNK5KXdF
8ZV+XS+Pa7fxsyO9Kx6qlRuOvxz1wk3PKH+qjENFwQEsOL5h5GnUNeXFLspTUdfnfEvNY8VDAPhx
n9HauZxGwtaiNNKlXZyWlxrtusp/E+rHAIJ9LQtdHzXR+/6xMhyS1UQu1MkA0IjdUBYSb7aVTiWp
EUWbd3h/9cUIQ15Q9+2sDYp2ASSOkQ6Q0Q+5nbZB7/x5nlTOC6dNUX5T85M55PGhz3XF9UtwfvYc
6hsPw5XBEYtTYWJ0EGeL0soZdb+hhz7uYqTlPllUw5pY/QPoO1PHfaUv8EiqrLcjaxXbkJzRKQFH
OPaxLaXkHIWOdNaLsdnYASuTuKwSQtC8MSwOkVtTeS13pDWpl0T8C4fR6LWzXnWRa86mdshzZGet
otU2kgZrk4hBsmjQ+CMAJNxZY+t0UubnFfIi9VcpXPrgHf943ztWzg9QggDeydSBfBRDzMg35HoM
9QrhrScb6o3aKWF52GLCWrNCjsz+2WBJ9kO4GBPDj/PCiuuLBnuuNX+iJFxL+98fybWNZQmvLt84
GJE4jJP6khaad6xAvynJRhvG2oLQOcCrlmjJwbVvTbT9pDb2ENXcivGDPdffs/hPQNxQT4EJo02O
NRGPBa1VjLrTyhoks3kMLGmnVMG+6/yH+7O1zPjtYcog0C2iDsjT4hXLeBuXKXduWIC6+GDFnzMf
fJ35NpE+/3dmhMMnL+oGjRSezLMZXGr9i6nUbp21bh9tMZu+XhsGxDnA0vCwhZ7idm1KiJeCjpDl
IiUo9lm7PDF398eyZWH5+5WDNbFltpPWEz98Q9m43Xr0b/28sNtR4ImCsOPnh33jdaf73/56A/JU
gViffgwuHcKf22+nJWJqS5PZqf2j5eRu277Y4cYZuTYANjgJC0ArC03IrQ1DrZugGk3W2p7cvH+B
f+4PBnFlQBiEXOVkngOLBaif7egFbmREne6bWGkkIyvGibvsC25MUYGxHNErN6GGudS9Z0/Hstw1
n/pqXwcH6RzlT0q/sTCv9+GNPTHQDvJcH2UqaBez8DXP1iv/NGbS51ymRVWrs3rjBNsyJ+xHPZfD
KdWV4pI0aCaHptxdaqWk66AsY2+UhnkjDlhisttjZhkeLBBgvNAlVAWnznwpzDttZjolbdjlqFW6
OnGAMtR7tf+30trdqBSS60/Dxvn2+sJeDC/Kb4RXCOcJN07vz5Gl+bySaAzKUEPMgx10/eige1Hy
fN9n1sa41A8WTnUAVGJhG3xa3OUqAZZj1ZcM9jurOPtoN9jZQUXvp7At1/z9oG5R0FrkB3k0AVkQ
ItVcja0h0eTmMowRiYE3vhsHb4vITeyNwb3e1LeGhE1dJIVGNIUhTfveLjzhGz3bKw7JRce0EYHQ
KyaqBC8UnY42qw1B/b9D+gZfQCYUvYutaHvFH7hWMQO5NnGOKHSQZY1hzaPfXELTeCgteFE+dlLh
zVV/To2NuuDrw5Y5I7uOuyPGaYg8EgWyT7MqRy2XXuQW0NroIa+Jz/e9btUIOiRL3hOyB1vwgLqQ
5sDWMRIwX0X80neHtHm5b2PFs4Fp/LIhLL6kwCnVBWkLoYzs2Wl8rmhuHZGJmCJ5H5bftQEJq1aN
Nl4sqz5nW4S8i4wbnG23F0nd6745TVkL+8j7PH8ehq3U9KrT8ZrV+HkekmLHdWoXoJqKpr3I1bt0
9EkEjTtOpFFV9/cncGUk1IcttJS5foH5CzFpnVeyhvBqd4lA8+41BHxPTRs5G4fsyvOccugCqgE9
SweUyH7TSm3oO53eXaZ89lInfSlC+6lXlMOQtMixD++nLnuvz/nZiI5mclbsF7P/cn+kr12Ftiva
exZyWN594kHP/UFl09R6uFP8fB/SWXCIJZWssDr4YFySdB8GlOaRNjkZ45Sd7lt/vaBYp8sMdhCF
XJL4UmpLwsK2svsLEEavd2Y3lY/c7m5pbjzJXh8jt4aWD7mKAZXezv3At/pLEj/k6WEoDwPYmeBJ
MrfWdMmw3d6cVNq5uEBcwlVM1urWUhP5td2Y/XBph7hKIPFOq7Os5fY+hzjXi2bIOB0n8z26z2u3
HAPlIMlNcbw/r68PGT4CNI2hL2oh5BtvPyJSMjNu8eBLNvu7MYDkIR5dqdY3NvzK8pGXpbuHjULR
UEwBjr6fT8YAHaM97ON3TbCATy9hmW+Yee2jy9sdUkuUHHj8iDnghtpJaiU1rIJGJT+WWjc/hRJQ
K61Pv7YWdNnmJDcPejp9oBFd2whIfvYg3i4oNK2gc6CYoyncEgdZzv1sj4WlXAyIiyYdnar5Y5k+
pf8O8S55dOb3kxq7cu/53cFIzu17fug4+R/7H7n+IfFPshl5W+xwr+cdIfmFMQshKHKIYvCZqbkB
tDNUL9HYlPuplmvr2cnjvvKM0CgA5pVUdDaOxBWIFOR6C5EPgAkKW+Lt2Hdq2rfpjJyR1bsayLfM
6QAf2i4ssK5eObsitfbTHO9r8/ePY1qe0fFAu4tE2KvjOFDitGhSRblomYRkXGIalyZqq4/3N83K
rNIMRLM9MkFwm4qhRpXWPf3vAbOaR8pJ7s1acgvQgG6n8QIe4DvYOJRe71LusJ8hB1V3Rrj8/epQ
quJ5tK1yUi+gK1XIBE24tL6ltVFnT/FYRPaGJ6+ND+aupdgK9p3/d2tOjn2jHuxC+cmxUQ7vul1h
VB6E4/enceUpRo73ys6yna+GVdTUaOKiUS6yucsqT7fQc3NLbYcQABJvzpsMtM+4cZGsHBGwxC5e
Cd8ksbxw4CUVjwoyfcrFyvS+9majVTIvLeqcd0uaVIVHHhfdELts510QzoDQMglCxfsjf33JENv/
D3iEQwo9mNuBoylmS6PU8xGSoh7JMdm7Ec6zgxLX1smYo8PQ6dHGtlyzucTgkLKRP+EKv7UJUf48
Qq+nXMbJvkxm+DRRAXQLzanR4pAvgRNvDHJtpmkOoeBn0T4H7OHWYCppjd7CZXjJ8+GfMASsCA+m
mtFiCSHmQx4nnlQ0bpXUG967slm4BZY8OAXWpWJya1epQ7WORs48ugSlvT0O7ddCzRyvjZt+2rjE
V3YKBB6LbDvatrTMCQvpZBmBJmoGcDwF79seGHtS7TsTLiJik/s+8zrS5Fajfrp0sy1XqXAGJINU
1j2EcGgN6OHXyqz7gyrV8sbkrVshUUxTJxxzP8/2qy0ZGFExK5xAF/qqIzebyu4hKYff70eHMYeA
macHahlEP7dLNAxtMaRWrF3sNJsvstb90MOg9So6KTe2+5oz8EADKkzrLRVVYYFKdloSJ6l28VPj
2zgYHyajfSP1WyLeq2a49Qk+CNHhj7wdEJl9yqdpptHPo0JGNAbOccmWPJSVPG8k4ZbDV4gyGAs9
QyATGJLo3nMoG1ITmCqc8OmZxihPq/6qatnL+neaJB35332/WxkaFTlODQXUkoWP3w6tsiw17GAk
uHTj53xOXQdwm7rF6/La7RzaLag80ndF4VskPuqgMu4yeWAfhdSqXEkJXix6//65P5RVK0vumGoq
Z9LP++jKuaNENfxcrVTYT2L4eHNNrY8Kx+H3+2ZezxiD+dnIiGACp+1yEl+ZqUqlDcoMyuTWStNd
7NDInkqy5lWmMu7vm1odEU3RGKEzmi17a6qIVCUfmpazTo96D9bMHjy6ZW/kFNetLHKoUM4ur79b
KxBRzrYd9kCl48x5D+YoPph5aO/uj+XVtCHYQuwOroPGYLIrwrTpdqU09DcVRAPJQ2S19MMgL7d3
1K3kwJYhIbwxK1vzc4P+ntTsd2r+oxierTL63YOU0VBoJi1ATxPN/8Lt5/tTE0ZLerIwW17KRfEx
l7vsdxdmMUIAAZ0PeQ7QV7cLU4dSKvk2+fKuj5LUNYIueoNgfL4lAvLKARY7dImwNkt1TMxyGE4K
sYtj06sURP5pyKDehAVhi8tQjFDIrZLt1GBmpVoFdbbgZmGb2XVHj/ajOXmlknhdF7s+rwRrOo6/
q3qBLXpXqZP8pGoBx3g7c4M5WUZp+MZjKr+z29Grdlbbbjj0zwff9VH90wi3G6cmwR4Uv7dGpnQC
7gIy8FGOTcnV0jB+mXWkWvpUNc7V5AR/t1Ydnecqt4+BNkeeTcj0l9yZAYK9dXrsJCgeaD9rznmZ
EqZl+j9F4WhAq2I92OJuEe+V5WNhPl76THhpAFK9/Vhktv3YhiTkkaO33B+Mo7Lvn/rP9/f4z5eK
MCU8krn6Fp5lzmBhjUttnmo7S+1HNG4yr89Q102rSjnQHVgcKYWPOyTBqn07VkgA2VHyxmya8Si1
JsKBk9L550K1q71vFeEbq2n8J0uKio+tXLTvHSjVHpbK2GmeQz/eUauSd21LtM+rvzOavW7RaOiG
Sgr7+f1RiVEgU8crZnlSWAj6yuIpXMoTlIQcu4/9/BiovadBrpVFb5P+5b+zI9R2tIG08wid3iMZ
DLcoj4ranKTuS5I5GwNa2YmEs7TRc1Vqi3TwrS/8P9K+bDdyHdn2iwRoHl6pISel03Z5qPKLYJfL
mueJ0tefJR/gVCZTN4natzcau9EGMkQyGCQjVqwlGGnfy3jRHlJooIYOWm8ft53CMbI6a2dGGIeb
5aLrYvC8HAwNVmbdtYr4rVJrl86Gd3vieONhgvGk96WYR6Z5AODiPgBS2Ki9bjp2GrTz5JETlNfG
ZSFJiQcI7nhXlRs562NlmBLrkA1oDhrRE7Jr8dTdmlN/pxqTxHEKNjYvzmdBgOL7bYdGpeVzzm4b
4qBEgVTC3NhYINPWi95p5JiXWftG2V9sXMAq8ajCyxlPOWQjmI2blmGdWEYd+aMMLQMbfSBB5Q5R
N7y24WCgJdcY5fcWdxHE0imLqE1bEGHbIpW7yU5Lq3/qTbGInAYNHOjgGFMN9zxRKJCdm8pUhfRX
OM0fg55nD6HVBoIbUb1R7Q7I79ltIyCNDmLVKBmABelgHTBMaXTFMpTVHXBemrgFckSjXiyHtWnf
9p6ryIjnFiSYwLUBiBwAQswM54pKZy3RhEPvtvUzlPH0rSjZQrIJeFKFV6kz9NKhSRA8jYC5A3zM
HugVuCYLE7zLvgkeDq++wyX1Y2qcfX7iAXautgRQuJAgRj1hqcAANnvpNjlKulIZj6HfCftcTHDX
qjeZvDFGEyo9vJbqK5w7xnVhTb60Jk19HBgSDX0rKcg4mA+ZFW/VRoMLFAIYR96GGqwYaLNQ2/x1
xv+VICao/eBOAi8VvT5wVO0At4fsM5uWwNNz0qJuCv04e40VwR2mryF6AjfcYaA/bzsOe9H8HjUy
6+haVwFxv6KRBOla35ZzCGh77cjBnuYGmXigjKtwg6qItQDwACha7pvM1FpaCUKs0oj9JjePffAS
SOkGPFyYPU7R84p7DsOBpeUNiMN5uSRcLuJgWUEQ5TTxVUk4aEY5ukpk+V2tlD/GWpk2KS2pm0no
itRDKb2nkdl6U4S0KNRWh02QiPKDOAqzX0q4d9e41twHuPOf+kJ5LAfLeBzbEc1dt5fguzmbiVvA
8eNyjDseloCFEKqBrOfxGCd+FBBJ3UmhT7WdqJL83tpLqaO9t59B4HjBQ/EH33zb+HKsXNuG1DeC
M0AKbBeFXgRRK6kJiIlyB7JyQArPD6VErGRDR1Jz6uxXIH8MDyP9a41xhCkWirhWYK1OPqOwBuPD
5MizukGY8QxU5urpAMCmU7wixGbGzBnrqvmlQQdNkPgQ3OQvvaMuo7KZRC1Bm86ALH/ZuuiC3Hfa
QMJcQucexZmh3UMkPmxe+1Z1omTgtRGubG3r/BOYY76UUrCPazrme3oPE2QQOhIIzgAxb4WnF75y
JuC9JSKxiXwFKr/MmRBRQ0WTDEYbTNux/qLBTMLhLQeNmBw+a6AgvO1J15scpVfMLG5leCKj7HA5
uWOhAJYv95Evxf5g6nZjxk5haa6Wf9w2tHICwRLUBpdHJVo12DeLGcQhoCcl+LQ8jYDD95iR2o6Q
lnd4ZH7X0RFURYC2gGZDxNl6BVsWKtEsVSXy01G2rVomufCc84xc1RhwYKMVEnfYpTyPBAnjlonU
zs3YhGC7dKkf7HX7UVfd0BGcxkk2t+dubZHOTTHul2RF1w8ZTNXlH0Gww4fCOnTN+20j1zFlaeqD
ICQu5wZww8zDNdWmNhHaNgYVrBu7Xq45kts8WH9UHpfkcqG7DF6XhhiX05OpjcsChuRN/aj8FN0k
IqQxvIf6I0OJ+L54vj2wNXc4H9iyuc/usWk9aXLSw14ptXZWORnItKSJW5y8ui7DH5DeRiv9og+P
p/mlGcEIFSPQtdhX6Kuh5PdiWG5KI3o0m9SrILYYowmqUX9aYUWJ2TWneRK+arEmQr+9Pd6VgInn
FV6NS/cblOMUJl7XqMlXBtTjfOMknfQX81N3fpeOuG3sEP/cNrbmmue2lsU+m9yZTpUVJ1myCN9U
8jdlXlP3UFfh1fTWVhH7ecHqI2BJLA48i+uozswx8XUhsYsxJr1GSZhwcuBX5GvLrl44QL+7fCCF
xezqftSQ5mrnxO8c8yG51/fhTPLH/HF4kvzaDpwyLci07TlH7NosgjsYeVAgv5BuZfZepJZCNKtq
4odiTwTcVaq5J0jgDCrnqrUatZAnQWYXeIaFeeZyvQxkEyS4aez/1Dx9IvNhvAfbqNvuFJd3N1/b
EOemmA3RNqLcdSZMta7mjrzr1+LEbBQ5/3Vmyqo5oVIm4NdH2yIWeWvJK64gBK8bm2drbXVQnF3q
1QD3ovPqcs7wcJP0mTa46aHDRq+6U6WU0Oh8CBuTszyrU3ZmiQmNojTIURiU2E1Jd19K+UiWK6Bz
e8uuGkGZDKUEgJTRoXc5HFmtqWWlfeInRp6QRkhOojDyKHtXj3vgQnCp+ObdYetjtC6rpsmwXyd5
oJsmwqOaWrPmNOCQI41i/p4ERSRGqGVuV1DLDUaLB4u/vrXh1grKwqXHB6UElhtclQMKpKWIOBhr
kSNY5qFp5dGNROVraivNoSreFrfndpk71itBxIcaMUgnkMtgzhpUUBsapMtGTqwNMjmQnLLi1E5A
qcTZACuWcLsBbwv0TgFEVJhVBN6/r9RESHxNztwmFffBqPmZZLm3B7Ti+xdmGI/UK7GvxyKEcIj2
VWKZcPNQ0sZOYoNzkKxcP5a3pgX1TCSBrhrowtTohjxOIVsxWrVbBUU4kmm2PvQkb22UYSHvawYS
AePRGDpyNU6cXbEW+S8+gImMsxCDj60uoa4miT9Bf7zpRe2UTcI2EPWRUFO9S3TltYaa3NSD4QlB
PHTVBFzNeQIkEs1ykaA4zxM7WFtmJOAQdtChsgCfLjdrUWpZViT4qqjRiEETN5sfjUr718wi0DgK
kjaKvMgToqh0aaVOFHCId5j8VmqPdf0eQUZTjrcWcie33WllSyL9hLo5qpjID7G0R2KvGGPQ5qnf
g4krI1HxLLV/yi61n2/bWZu2czvL38+uJTHyXbFoZZg2pXEltSOg8m1rXl1pJZIuZbIly4UaMzDo
l1ZGZbCSsQHlrSCDO7AZqhJP0tH996GcG2H8ErCCCsQhYF6OMltx5YJwNt7aVIEuCdeepXkF77PL
QeRho7StVuE4aH/K2Usib5vk6/YQ1oLIAtcBcSRaBUF8dWlCqvMA/EY1TIR3efBI010fODoPybu2
GiA8QREIiDbonCx/P1vzuge4jGoIVUo5V38Sq21t9P3qPBGftZNNPbfDTBhggH1liFHqIwFVfKKc
pP8xf1WHxnSi0o04TRRXAG1cSC+sMQGgaatSGCVYq35muHsK6CeWCsj4BUQEsKWpxU2QZ/sMqANQ
a2VGdFdIKic6rG1aIDS+UUJLByZzqOG1FrfamEC+VPCnOD/RrLP1djumEZD8PE74FXdEAhWpggWV
uBRRL1exb0CRYSTQSs0pCPf1r7AtSGZo7j97JAA1gBwAELBk0JhZHYQ6GoMGoq+V+SFCexrq5NaY
YVr/VRsNy4faJ2AUqKQjq8O+J5LQ7OuWQvJJ6hvIEIb2PO+ngkeEsOL6S4UVvVJwfkwe45JjXcTo
MYRwZ2Tq8I/QFtvmP8wYUrPAvgHsBD4tZndlI9gWwCsK5aLmdzw/DEOM47kmafPj31dGRygCGg3K
hliey/XXk0AFRAk6b8tlWxkjomLSlGwDcM+/36CWQAE+Wzz20HLOjEgLlYZ26FHxNchf9uqrVYag
Yv33l90SknCo4gYKBgLGndOhHoJ8AGW4hoae0HSt8CRFxzrjQU9Wrk8oJQGLjc0DitkrIEU+CbTN
YadNwRUYp27TxLtUr52u9Ycy3Ee9uQcpy+b2Yq2lGmAPDIZwC5zo7C0/y/tmmkcJh5MvPxg+SuLi
pjiZxbvs9J9DCtZSzqIty89csC8MMvNZiUmjDuli8El2M0d4nt3CVXa3h7VmBITaYNDCqwGuwVyH
UEEU83wA5fks3aeUgKSoeuha71OtXm8bWjkYFzZlpA/BGQHUNzOaQqxqAYlMeMcQ2nr+gT5kMkDK
k5utXH6InbZzQ8yuqnRFyakFkQP9WEGiym0/256YH7dHs3YyXgyHOecT0NjWOqiHfESh3DWLx9QD
ttt4mf+EqT3xKjCcMbGrNIQQdg8NWKPt5i15T3/NpR08coa03K5uTByL7JvLUIo0AZzAc3+YjWxL
33DqFqPb6XaZ2kN6iBMPLCZ9vU+926bXDsKlkw1F2yXPwdJXDWITLbT7ud92yWepgwZjFg+a3jr/
f2aYo0NoRRpNAvivIdW1LYpoN2fTm6EmvGvT2nBwBQT3F9gQ8TBmfAM4uEApZrB5j9D4JH2b5146
hkuhQeNl09ZOQ5wfeF18a1mzCohAewAdJS0820qi21KgQPYORHi3521l60KiAC8yA23lFlDal+cU
DRvLGmfECKTM7UgziNDKNkqjAMxxLK3UuGW03SPKLvJES5Hm0pRh1mbWmzTzk34P8jgCoLGcvdYg
SKwAy/gtDvsp/sjDd5Sea0mzp453vVgdKxBtAJ6AbP4KeJIETanQETutFLcGHlMV+giC2A55l6X1
kaKmsrQDLsw2zKRCyG1K1TEGifJm8MQ9cBhuTKKO3Ev7ekc3ha1xvH+liou5/WuR9ZWozZMZ/wWH
MlE81Z6dj3xPyR+iIFNeuJqdoqBz23FWNgIsKrjD4DEExCPznpOkUrMGERElyPJNWcsuqlNCxCma
rsRG3DVVXNaX9ZLYa0evQ2FZ7AIIEChoxZg3cwYBKeWhC14EHr/NymEJECpa08DZjOoHewXoaoB3
tBS7rQgDkwx5mBDLSvJNPqkU0s14T+aa0h7jKc7+w0yiEIDmWKRlkVBY3PbswYdkjSzn+I9vqKCt
/dP7UGnj7L21eVySUajxw0vQqH9pQhlAbh+FUeT33UdFASrRSrTQ7PMpIhYK0f/sGcjILqQ9i0gA
mtoZY3RqdWGeYn+OKrsAc3iokmbiPChX9jKw1t8ofyBh0SZ9aSQ2II44qihTGdqjHhhOL7wn5WM5
8pKvPDvMVh4AT5NTTUU5UX3I594RtS+IHf0XlIqM2y7qbktoXPCwl+NRW0mBUoQV+5WR2Sqex3IC
BUYweYs8YZIVX7iwJF9aAhUBbahgxuhzSlwTTxMn1iSAACRcc/P0bR4qHsH7Sqi4sMiECqsHJwoy
+DHk9lBZUxIwzeF5p3Oe9zwrzPESZVVSSNBU9ZU2AIZqFDE4/Z32BucptPwOc5XCRQbpGfB/W8g3
MnsJ1GlBqpkFQBSNRjeWlG4HBa3zt/fQSjSCEcAWQfSPVxcLNh5CqDRmErJZqdi6mfquFI3diMZW
kI56pjh4eNm3Da6P6q9Bxs/TsdVENH0kS9kXTEVfRjp9/rsFvIRRlv9+4l+1sEClrg10WECp91Qo
4xYikC+3TVy7gIIbmQQg0wLR0FgWAFQXAirliOFCZdpllILk5wOCWreNXC/NYgQidciFwG3ZIifa
R8Dmhjy5X1aBl1naXaI8x7p6iCg9RXm3x0G2vW3xOgYBLYQDAtAyBAlcpi93bBMIqgWAN7RdRp0M
OIjofWg+DTwyOZ6ZZXbPziG1t7JO6KFkgfYCqYMS8d1c3ek8lBzPyvL3MytxFXRRU0BqpdDdLNNi
qFQi55dDdLix/tyet+tIh3lbCkuo3hkoEzMxVbaEzEzEMQci6ASt5ZcOAoYVbTGskNCIR4615heg
oEACHRfppRfscmCB2Au4o+EmHSWo7MdIjgn0pVbRtdd0X9Gc85MyV+6+bFcDRKjoO0GymO3mF0ID
Yl9z1ftqljROC4imk6ZDuVV6SjnhYcUU7g4gSgNuARf47/vn2aoZwFaVUySB9SEO1GNOs580CWVv
NjSeVPoSaC7CK4qtkr7ogElLnxNLuJAHmd42FSxhL0EtsRd7V6hrKMMWabcFtC6xBbGRPVVrLYem
VHq+7TNXcZAxf7XXdBnmhsFHRdcRjMqJst1tC9fJpsUEjviFXXZxS8ZRIjSOF7iEDv7wW5UfVHsn
GSTcFcB4ArttN3bLMXjlmN/2kDbBmws6JCaTBjLzUk9rEzNKW7v8EwGlVDpV78zCv14yGTvMdgvD
OKoH1P794/z7PnKkPQ+kc13bZCwwVxelVxM5sGABnl6/5La6i/9YbkcaN7afv0Qn9TjecBVBGIPM
zWWog0idMhlTR70QXNeG/BQ6jXIn83AGV1FxMQSNRGQ+UTVGj8xl8BB1oH1HUBf48+8ytme7lB2X
43arnn1mglkesUTLSq2BnyaKH5PWiZt7VSXd1g8GUqFr4CV8pcom1T4F77Zh3tCYRSsrpDrzxf1a
/ZBBpyIAs2xi2NP8+7ad1RB1Nj5mrcogFqc4UTE+5X6gH6N5LJW32yauM4PMMjHRAci7OQd/LMJg
lDtD7liRrf6sWpI66K8qNoHM2VLXmQTG4DLos7hbaXU4ZyEWTTvJVkVEe/Si2n4dPUXcavtfzXtF
OH7Cm0bmfJ67OpUiCUPsxJdUOarhS6b8I42xhkEpCq5oKNIvDGGMJ0ZJnCjUFAZfjCkRwbtJFZ4c
7pqzn5tgnE5KjaKNFJjokje5OyXDI8cTeAYYb4sUSWhrNRr9ANkBkDFTt4ZW5fv4NBzNO/HwHJ8S
O3u4bXRtac4HxXgfBiRKSRiPvkzJuNMPPF5/3u8vfz9ztqwLAWk1wtHPitoppdougU8seJpRq1bA
PAZukSXbctXhGBdynhUYRQB5AgIgQGPfnqa18w7yaP9ngJmmOEcJFIKLo198ArthJ9pTm2+GwW3i
jcpL3q/bQtfkQnCBdmbGz0S9T0czKUfk3aYvixD69c7B0q2GADwC/88E62lFBkn3qBj9SXoTFd/S
POTASES+Mtu01Te4GWf+1m5g5waZ+YsGyHE3xmLQrhRbBOnSRwd57NGpZuTgnNuLteINIErFGxd0
VLges6lSszdGSQnhc1XzUCRPGWhXkqfbJlYOoHMTbG5U7iv0CdfW4OdZi7zAu2L+oqZoS//8MLRw
B/87FPa5UZZVZaSgdPJl6VeZfSLs1OWpBRfsvVRyws/KvQSmUOxFKRZEv2yzITLcsjQZcPEO+iZp
i2amQnBTxRagq6VzbK1P319bjDssMWccFOxXOIM1mtA4RNJQhEmL5wvLLzFXf5CegNITGhwLXypz
LoTiJE9mlY2A7vekUGcyIif1H3wBBFjLMxp6rGyrIqSh5i6tsF9HcZ/XoWfiOqzqW5Xm29uG1lZo
SVhDNPm7Ls/EUrOm2qhmPQUjANRq6C6rXs3i15LRk3jMxisxCOlxlOfxFERlnk2SZ2UyxjE4SoGT
H55agRSSW9U28CbpP0OT4OHnlpYvOTsg5KQMR1Ft6cIcZNgZlLPtvil4D+m1WxbIFAB9Qvch0qEs
+40QoR6qQbzT7yDk54tuUG5EYUt1MmebelfyWnevFHZwH7mwx6zVGEg65NWwVqU7eK2dnMpn4652
AtIRCYjviHzmTnS0OB6yumxno2QuWqOZG6VAYTVS0oP+KcihE0+vcuhK0gbgZk67ylqcPZ9T5tE5
Ie1q0RRzqg2Jk5cgmA0ehp4TzLkrxzhIQylUkZSO+nJzh5423TYse7gT82ME5v7BFTip2JWTCguH
5AeEFhAOWQ7gRgLeoO0a6k/1AWyRoNyGZGn9q6mJEnyamaf2vNLeyrZG/QS1DQOdUjjwmfN+rps0
64sRrunUx4q873mH7zVQDpi8cwvMcT+FWWBVKhaqcSRP+al43Yev7aefnRuQwC5fb4eplZB7YY0J
7q2iD4IQU+qP0K4COLnhseyv+N2FAWZv0bGe017AhEk1jg/tGCE3huz/7VGs+MGFEWYrKaWZiWoP
I3pK3TFNbFSUg9BNNYVkskGSRQCZ4+rr41pkeME5u+ScL0NhAIxZrfXYvU/3No8u45oE5NsH/v44
42VBWTQQFcSPo3sffTTmUU1lB4x0XY+ykGC3EHqfDSfIH+vIVejTXAC7QQCdzCxbRGak3wy1Vw7B
Tk0rAPU25ux11l0rUc60r213zPvf72R8NRGRf62QbAQX7G4AMGZWdGQ7W3fodZImjoijzwC5qKi/
3F5v7gQxbts1aperIyZotKP7cTPscCkmUIvctOBlUZ3YDQ/tpnFL/26mOELQjb3LndL7vP0ZKxH8
YviMb0+Z2KThgK/IdtXT6Aa/er965BHOrd3/L6wwzg3IWjLnFg5ds/Wz1pHgA2O8JHrf6v6nEpeu
SDVSWh9qqpFpMIkpkxEK0beHuh73cLtAvQM6LCzDVaMnZoNmBUQlbxTIbt9vNU6W8v8xzr8mmDUV
qDwAigtn6hw82rCekmcQyYneIc8YPThIGnHeObwxMcsHBOIwdRaiRi9uWuoAXdhaaMxwA179c32f
gC0GwBO0J6BydBksTCnsVbT3Uz8G5plmFWmAbclQ6s8126BkCO6SzushoXN70dbypaAk+WuX2Z8R
uIzERsWqKda7mW2ye2HYTM9p+x1Fol9D+NY61aCQuZPx79j+546zJY6d2WeWFHVECGBHsE/FH1ZY
kuw1VAOAlDk3qdXwvyj4oMq8sAiwO6TSwiTTMb1mLPpKLLhj9QVSSm8WWluOB0+gz0LAc9dl7pjH
Cpip/xpdvOvsLpz1YxdBJpD6SGc8mCDS18DpkpR7MLBo2iGEdob8ohrZTkRojsAHPpecy8/3EXP1
BYiwABlB8htV4ssvGJsENK2KhFNC1zwtyJ3Oug/6jUKdoDmOsPooTbsK6d3bXnVNc7Gs6pldxquk
2axHeYbdVMuLjdI99UrqdkH7JtWeKg5ub0y7Goz1oeJEKVCGTXVIpR9DJECmodyl4aGZ3wzr2GfB
Pg85J8P6pEDjEJAhPImuih3KBHLTucfHaT+E7VMAxBXdy/e1Y+1iztXp262u5v/MFHMFiEwrhcIG
TEGlFJxa/TasbVAGE83Xk00UHVtVwp9eFLG0CzxkQ4E06W6YEWwaXnvVevA8+xbGF+Q8zqKa4lva
3JW8J7SlONrmzsWTaZPd+QHnNFgPaGfmGBco6rhIsBGpL0jONNvS7Oi+8CXkTvVQ2NHmtsOtHrNn
xpgoUuRlHgCcDT8P0HcQbvAqzPLw2AjW+0w11zQFTsptCfzXC6sBVQRucGR0mMnUZ0Moq1DGwvYb
eThq8lOlcExcjwn9gSDYAeAHuGmRzUmVbUWhCSVN/s/M61wEXt4d8jomwgDaAkCFi/+BZPtlcJin
VomnCgaMsHgSUFREASufCTRN67pEcuWXXA2c69D3JeBy3mBqUYRd+jlRxGUWShY7FSpLyrS822W7
+wgpUbbTi+JIJN4bLnXjXev9aVxDJzXSvo51P3784KWXV2f27COYUz2YxKGbQ3yE8nOkhCY2uNPu
+1PCyySt24HeArotcZh878iz+I98pk61BhMs68BYNrZ6EJzAvu35146ICV166XVg61EDZM6YOrXK
VMrN6TuJBD2JQG8hrcMxspyOV6t2ZmQZ6PlAgrot9Eyf/Ny0A6QEQB8oJU7LZT74xv3dMrS47Jkh
QcriqhMNjMaDiq/beZ2jbkB+tDft6Y7MtuZayz924xboVUg3FcLXviB7tOkSvHa4z6zVFfw7cJb7
P1XGeW5UbfKTJ1EnRbMR0NH92ogPoPbjzPFKwFxWEt3qi5gLxA+YrWHNZV3pAlZSTV4LMDltitxT
cT3JlDeQR1ugelSoxjG67j1/bTI7oaZDpoQjbOqq11WgN5qxqjwOz8UF2UWFYDFo70C8c52JBh3x
NMghjBipl1i/x2RjdHeVZVs5jw5xZblAfovNhqcvqArY5ZqkXFWqtgZJTUqaJ8hKZYfg1OwtDuR4
ZdbASwtCauxrwDNYgD8kNScrbdPZB+EnFqY/VZY/x7V7e2ev3FOQtALcdzlj0LvHcoX1VdfRcU5m
3yhP5SP0FDGqvAJ0h8TiiZqkEwY4B+9UWMkuwSz0RYAyBmzoKmMGNCMKsh1GN6deEB3VJiNj8zSM
++AxBZ+qIbiq4grqtJ0iinTaB2fU195yaV65DAEG7o1GWsC8eRTIqdh1nuiW7ozHnuD+6T0lsidf
cv9DTu3SLLP7wlQXxqIDk3r323wedVzTt4LhbdF3ugm9jpIYV9OZc02+dtdLm8zu0/NyHisNQ21V
EDWXhwLcfdTWlKcQ8LAu3t6eWd7EMk+grgbWuoQ4oF/Ela2KP2v9dfoJgLY9jl//xRIQluqi7AFZ
1sslVNs+Q9wUsE79j0R4FoO3qPlSgj9IKd82tO6raBtCfwFky9DadWnJtIYeFG3RjH4RAwLVsZvW
McGBKyCZ2A4esMRVkDkDmnkl4aF6G9AiyPmC66MRawiEFvYEKm1oTL38gjmb5WqCUosf7Uq3i5wy
2lYovrrBj+jR2gf2j/5H8RD9SV85dpfL2WVQXeyCYRKtwyBNYKni5Lzv8sZEcJjEozD/aN9LG5lg
0dFjE5Q6O2RKOEfF9W3x0iBzNMu52IlWCGeddKLrpJc30uwt8KAus2tjLz/eHuCqt2I+IUAGKbor
0g9zVpIuiuoZ9Al59WgGgJic5NpJVd7TQVpdwTNLzL6owGBVGtDwAVvb4OnusTmldrz8s1NJQD4T
WyQ8bohlA1wt3plJxmmatjBbasGkFfyKrY+UciZvNbCc/f7y97NrlNkrtA3HCrIQtnRQHWOv7QzC
y9zIMmcUjEc0RpgO0QwrvVucZPtpJpE9b0+PHwP5FTqSjYe/nW1KJ3YU+/O2d3DWTGWeLsaETvZU
RCzrZvDoqjUBQx0BZjyadrcNreTH4PZ/p5ItOEPgGFrDJSyp4kZF/U3PZ0ebvVR8KrOfRfBURZrb
DBtZDO2qknYAV9pTu+v6j9vfsZJRAc5VxF7ANR8UPyxvSdFoQZs1mGzqAVD2Mm8pqbbdNnMM7wTx
9b1kY1t6EK9LSPvK2yMrz7ZL60weYwz7dhASWNf3INOyazu3Iy8+NlsDsEpq4wNsiKw56jE5Cjv1
gPQy4aWy1uIPdPOWeyQerQi1lz6dF2BoDlsEhM5rXeFEPdMNPc1p3WonT0gC66MNCArSszIU50iB
BlnOfWzN50DaCtpAyKkv3ZCXH9DPmSGX+TD7OdI33SH3M14Llr4cV2xcODfB7FtDy8xCFSHrVrs1
mTbyptk193QXfAEZ+YAMiupURNmE9vuvyn4BSY7T258TSdznzd3zs0li27IfM/Ie2r82Ty3ZxQQl
VdLa7rsf2tT175o72dPsbvPjeTzoj9yb41rYOf98ZolQS5vaIcIMlS9db6ePzVNxL78bg1Pcja/y
obMVe8DDrTiMp45zOq0gpuGhJjjzQKuE7hGDiQhVW2RT1s4IeWF2hFxbbndKa24FUczcSp6FYz72
EAsu2sEu9crNjLLe5U2foDQSKt7tzboW3tHLvpClQVsGrMKXntKJgzTVsTz7cf3biE4FDx5+fTZi
kJBDAEfgwsDF3jkyoH4CNdJMv1PtexAM+cU+4+AvVwAPYMEFkB9Am4WPieXZiOVWzYwxCXzzuX6B
jqlX2niKetQWPXk3OTpxI5K54+vtmVsJczC70IigbRlwLxbrpUXiULRyE/heFbnza16T3fChPuFK
lbX2piLTTn0FJa0YOHOCpA3lvOxWzjTY13Gxwg5HmGE1MoU8VMY+7wL/YGW2vpdfhLv0rfikRN5Z
b9ZxdMqn+r7bJNt2q9nKvXjHlQlZQullDAD3HuglIOGiIof+HSPOzm6pqySr1IwAdcuSCKf4XSDU
s07yZnQ1L35sSealG92hBJk68vSoOyG5v3vVyeudZOf34466oiN7w0ZETXt2ZQSJ20t0vckvv29x
/rPvMyMpCCpZD/wwTx1TQM7gXhPukTtD/nrkaRGuHL8AEyF3BmkWyE7A7S+txWKVBR0VLF/dCJ72
s92Uz5XbPg+v1nNzV/4oNtI9erhuj/B6+17aZLavFc2pUaZh4EdFTdRu10+c69lKqufSAhPngzwP
ypjCQvvYHeYNPN0tbFAs2TwIwkqkQDoEbdHQCpFBgcgYMscqyqmJ9w+F/nBf3+Wukj6o0IXpNrfn
bG3jWuARwaaBfgcgbYyloOzGzogkwc8nEhyj+2GnHLIf5bESiboTd8E2upt87Vk9hKfgTvB5zN3s
QIGrRccdKIplgAKxf5nwDwnWgdaVIvgCAAVh/FlUA8kgzgnGL7usOYNlt8BiDLcAJOkwVrQgMe/2
bmoaucrS8KgEwS6mJohMa8GrW6TowjAnCRIFIjj9bs/w2gjPjTI7IQDyUS/nJDx27a64x5G2zUHY
agKGHc2cNln2qsWOb/mUsy1Op7BqihymmqeTmTjxUd+liLZwUc6t9moj/K8lNLMsPK1IEDLLprdo
1+l7QQB/BSV9+KTPm3Hchsd4R6uvcJbAv/B5exq/2SrO4ytrkrnKIsWqFFUEk2gnBA7XrjzoiznN
AbnkDDconVC3IaWXn6z7dnvb9uq84voO7ioFu1Jj5nUq5cBoBcyr1G1kzampSMSfAEwSI3icdkbM
uzKvugyuQqh4I4RCXedyHTOJNqJuwZ4VEWTTTsG+P6bP04gdCYYzP7nL7vpddYxFwkPdrc/ymWkm
HJTgI8/mFFtkjjMIBZdOPRREakNkt3bKc5T/kOPnMADX5AEA6GQh06/sdtgMRUSiiQzVH3nmkous
bVswDqBc9w2L1pmVj7qx6KO0Co8akZpj8rt6DX5Vp35j2BA02M+KB8IRwVeeJ0/Y8XjNr4SNF7c7
Ny5froU01j2AyzAObUs3d+mhO+XvYNax02Psa5GNazu0BVzxx51wPwhk/FcSF9gHJAdAYwVAVogr
MndzpRgnqe7V8Nh+DfvZ5kQM9m3E/Dq7j0sVwbcf8ethscn7Uxs90OAe+HNODGRP5m8zqHEtMGb1
moUS3YtxgfsHYqA5/AriZhf2KSeh9131ZOIDahTovUQJAXogLAVgBLkXvLOH6JjszE3lmfvZyfft
UdseBVf/bI+Q9Mz2ljMfqwdIq50CJDe2W5QbUKrKjhZABLdjxtVFfBnz+fcwOykrzLrXpR5YgeZl
MN9QByRl73TT7+aXWT9PrQPnaUZXaD5bPwWnVk3i/FlDSuT2d6xsnovPYPzHtGLIhKHJ5JgFAbEg
1WApD6rgpP1eSTeJxrF2lXDAqDUUWCzUwxZWZZYurMkjow5LGh+jkkAR1pZeOzBqgMU7Qn0aveDA
XVeueqIuEg5f00F0opqUh6C1t7eHfVWE+d8PQXpXxfUCqgHMvh2NbFIifYyPFv0ha9C7vBvDxjbQ
lRZt0xNyrf9D2Jc1V4pj3f4iIhgEiFeGM3h22unphXA6bUACAZoQ+vV3ue7L11kdnREVFZVd1fY5
IO1h7b3Wuk7/1gL8C9X+/p0ooaDWh8k/dKT+CFTBOEEvKvPDddK9b1DyX7Ar2arbCbZbGFhfmuUx
XupFNBkxVZA+/+Ub/5c3/R+//Y9vHDn4g7hiH64ndZUfVjeX+UHmF4wchnsnTklxIGudtY/j8Ls7
TGVPr9CNzfQvJ+C/5MpvAw3sUIMtD0XOP86bg0IxQnXOrnn2TPu8bNMqjdqSv805K4eobQSsWf73
N/8n//7H1cdaAkILCNcQ90Gv8UeJBcbMuvBxdddTOQM6UVVWwSewiht7l1X+Bf/z26+7173mOJC+
fJbgdPYQYXfNgg0Cj9LhM6hs+exBzsUm9smURb2hC6vqEMX9ZVdD6gZ/3Mq/NSzf9ea/PjfQAOjo
YOSS/tmr+wUa5wbrn9d2eRzgD79IbJr95SL8K/R+PxtU+HDKhJAkzKH/M3+NfW8h127dtcmXcvtm
jrC/4kf/6FD++UWA7X0bAALxhzfHf/4So4NtLPp+v96rt+tLW5+qF1n7D9N0J6CecfXLlc9D+Tbh
Cb6Qprw9iPqYnbHTWt0+3hZlVJbnt8fzhy37+tmC8v1wf5+U9cWVrV6/pvJiO5AyK+8ADaFbHqvT
91LNTXTEP8r6y1bvX6bhZVqO1VZ9ZbekjA8J/vj728XlYqvk4YGWrqIlP4/lDeC39BbI9vEqOT5v
9asof16NZfM305p/XQM89v/7RP4IBRTOAnbbOzyRo1ePaVCHH07gaIZQij0X4i8Q5z8Y5v96AX/c
fWHbthMEv+7wJPBcr19uZxCKL3l5XeAhP4K8WFUg078cDj80QvDVsbm7OF49PCdVdfnzHg/h918P
xb+K2D+ewB8jPkXpEIGGtV/Py12IBVVs/Ma8ZLpEUZvtj/3voL2coRGigssOKxqYa0I72Cx/KXD+
XdD+8TG+78f/6Ylsnw2s2PAxtDz3WCxANvoyn8FHZpp5KgVO5xkee5fkdhzuA7Cwa/HyVybpP0O9
//V6/mg8AztvhuT4EJfXb9dhVfPyaS7P17/fzscf1/X17Vk2+Ouqubh4P159yuPL6S8h8m8v448I
me0EksUeH4CXa/OSV3+TaPxHfud/fcM/wsw0ODZtEX5B9qZreZVV57fbw+fhcNfUOHdL+dDY8piV
x7I5NTdX1dPpqinLu/KiPL7X9K/rP/9ynwUIWYCuiXEDgGUIqPyRhVpri30Z7Hg9xVjCOSv1U82i
Xt8G8RwhSSjwpMKrDj5S+/XWQooYxApVamB0qi7Y31S5/plm//FwoAeCfT0IQED25E9z3zzI2ZYG
frx+CUpb1/rcXYo6uBlvXS1omZ4YMtNaR0d5omfcTn2kXdkiWNYSE8z18MWu9U/xV4bHv+oFQNzA
Q8D+xLbit6/Sf94MQB9CRaKH7p2YscQ8r901khGv26UNj0Xc6iZOu/UY7U43Wnr9QURcnEUxTzf8
29x73EV/EDQe4LiwT8dNzcE1BIa7xg/h35gS/86U+KwEWsjf6CrQqj/im4uJz+eYqetlfjWJgj7D
A4Pkyf+uI/7rA4HqE5LYt539n+l4zQuInBT4Jdk3KPpY+BJyrRjLZ/NfbiMs0v59ITFfwJmAMRH2
H/Ar//Phxx13OShG880au/4nn6jby1BrcwfbKblAXsiHrDFdSO1JF8HKq7TTU3oIozHGdUpo8Jnv
cAqpVeLZjd7bZCi96RWpBFvh6IgKtS3tFuPFgoiwp2jOh/FN+wUna94C8cIz3b6HUltZ7wsXb+BL
pGhQ9gm7gcNIY1mLLcwrGuTbM8rYHaaBAWO3mOYV/BwlqziwSMChXEs1XrvM9c9sytRWpnC9Afoz
78szW5mVB6CYOERktGR9daZIKxEQjpFrKJIX33VqhpowTx7y3NK+yti68nqcMulOuYqmzzY1XV9N
2ebEOcNJhIsgBJ1Pq5fSlTJydMC/7O6LKRphBywIhgzKirHKlbY33M/kjaZ+BIrCrAbABze0CU+o
GMdyadcAouoa2VnAsPwD51qQkokkhIRn4YYRLEoZfaUwfI0bh8Ux7E0BClvL0CipK59lD9obrn4b
eMKiscDHOEIXFf16yUIP9bhuWWCFt8JxKqlyjmWXwzwlIrjJpZ+fBPyY+2PXbuJ5dJm4QW0gwoot
lqLOVAOE2HPSDx8mIQaGInJ0xdXuaGQqGbPiAnq4SXry+DL8B8k1sRWDASHaSaMpIMyCb9c5UUlc
+2EBIDGsARElTNI7KJVa1r4pHKnoig3fC0WG7r/tvGfu1UXfSp+2tUsjMgt/mEgkRWlghFb3EIEe
qgUsQneSzq/rSfVmH8qUcbAjsphhZW8naAoqv+TbUK2pKH5HvUqubZ7Cp8QruqUN7Gl3eRmMPnkf
4E3Kyxn7Iz95GuNUtA5GmbdztKn1h8p1ktcT1UjEKgDRL+cIZFdjIjQHA0GkL5p1O4DNDCeyDXa+
Nv1O7Qv+Xy2wwVj47mSDYRdgzO24y4XlNmiSuRtFw1yfzyVs6XF+cKHA2R5DK4MSUPxAryaedZUd
SFt33gz11EHSDsjwD9qTSfOyz6XkDxPMQYqbLN9EtMAmjdklrKBjGUThDW2dGJPDzNa0hYADNan6
5SdsAMt6il2i03KCBNfmDmCY2MDcjyOP1ugO7shdkh2hmzLtupnBKuh3iHpTZiLuwdz0hXYJclWA
5AqFNexfx5lMLijhE9SJZbahQYF5xo2cowIROXfQrDEi+ILpML/K6KwwqoCy9t0y4caUcbHCcrjn
q8yP7WKmj51vZKvdvhUjmAzRTo9TkbPPgrtsuUwhKf0ZgqhmqiK3Y1ouah84hJHbRZZust1HFGBp
/MqI3fdNargNLyPqwNIcc6PwYy1S9Y3BLi6BFXJXQBFGRxtWkcVOp+9X02L4ny7hfedmEjQz9s8f
+oVKWq1Yo+xK2BJZmDCavFuvRQgm4okI68YmTzbFqyTr2/dxsm44e5pheB3wJIMvGrHwv+qWIten
grVR8pgnXdufTRd3H4tkWuoy415DHolNyV4LubeQ3zM5FMFMD7paabvEvHRiixi0RQS7JFO4NzTy
JCjTMAUZc+mH7B7uZfNWQbPs22g9mHV8TH3kH1WozFCJzsikZIUubKUmO+CHWpbjSEvSfqTJOn4G
MoEEaO/SZGrSkY9buWE7rD+5ncCnxakZu8s00AQD3Nn371uvUl4apfMLxyTogPO+o4AOrM6QH4pV
7eWY+hgO03kfXGQuprBj7w0QlhiVuKmWHT0opui9Z/UoHfb04zHpQa7kq/4RyNxFZYvlpkcxRltW
7jGUmptlz7O7PezluxOLe3FcE1/BfH54RR+f01p3il5tyAW/IO02YcshRw65dKylF7GLQvC2waLB
Jw0l4jhRXd5XnA7wx5sTgxXYb34b1mTB9SiTCETWVPv9PdsjjCWNYSmpYpXic+p1F2DWdQsMZmQ7
2I9M5PtD142xqYNMh2W/MUTsmQVwLSB73EM5fozmn5MQ4GyZFpZl1cBQhlWJX2c0iEVhp8b0Ynif
WrpjRM7tIkrSphOgilmHb4Ksdj3rTra+DkVRyFJuef7KO7w8QBguvmYICnWX6+zHhtyJ+LcyEpYO
SddXK9jqj2OW5/dFF/vfPnPjBcJ+0Dcu3AY825UEP+EpBsInMg7vywn2RkWZ4pVluJk91FhUYsNK
4mb98JMkj74fw76chbE3Gm5LTcYjg01iZuTnAAM2HPaQgJ61JDyrp0guj/moz2HWRl+dXmNs4pIO
HpZxypkvCUUIJa3TV0sQDgciYdYkTZzs4AiIPTvHxLLwFPiZzdj17jTG2QRHtKRuy0akFy3u0r0f
XzDASItaqpweiO9mBA8RcJj7diN2GsOE32ZrzC/zxdGxjI3vSAnTI/U1zbH/UsnKBwjQROvDtCp+
rzIKLmgexPjqhREh0PY290/wAM3gRoH/KumcKi79alxFIlANDmur3M8t6DG8Q+pWPwrOl9uCrkNb
ZVbtDwPG4duxBRX0NfdJOFVjig+Bd7wmn4LFfVoqIjiyY5QgNM2bz4ASTNNwcm6Pyz2JMERuC6q/
hh2LsBkfqau3mSxbWXSD+3AY9fNjtEGXDITtNHjXLk2nMtzGDYI64ZL9ULtDTjcFQ80RbSw/jXii
n7IL7bXeBho1YeLih60nv9yCKNhs0ZYfor0osLus9x3GJU73z+FQxK+uIMuNhX6iLM1WhLzqwmHw
9QrVxlfU3QXU40nXmGLBDGaOYaVQLnDCMKXfsklW4Z7yroYlGOyGlpyt1yAndQBEINbV4ZrP+mf8
jc2PHWEg8CAN5L9WrK/qMs53eAh7lsyqAvKp97LvaXq3QhZ8uCA9SjrssU8W148P8TlAZbODpgwV
UFQNS3AuQKKZcMUZrPssQ6BeUbBgcAJHIIgcqcx9IqHAoGUWA8ffaTBcLNkUP0RzNK9VEWX6uwqg
8z2qtBDiFrvCzZ1A5ljUMv4OxzTvy+VbPLME0zc+M9i1fHaB93d9YswXWABFUXpBp7hBIWN0DQQM
eyk9irRbFXpI3SBJs19YGsjrOFzyjzacoWG3RwOUdujitgPy7+ArMQ/YD0YwxnwkR+VQ8RbCCrWe
FPvwqMQxloPFg8UImaaXYfjt8h5QLo803skHgTfWvc2mEfPmbo+rdEmmW5TAxUssMn+7ouB4tfFe
bGWSKrE0Ooy3vXRZMmMkAOJliulqMt6AutB9zkqb35C/wo40eu0dHHy4B5Zymb5xXUPmZshAWj1B
K97esKltv+CheDMbmsEKbkRtWW4iM0HpyaqeQxOyUyygDVwVtF14g73k4rGIN47USkxgkX6mLIWL
XjG8FzbO3gYEhbWMYjei3EFKfI5Jxx9a2s93W8HnZvKkuBy7ieEMFIlBNB0TfRePSLUr8kVcqmFc
j5R0OBPY+UJblefmI8Yfr7OhW6dKLrn7STOF82+g3d9XUSxQ/CDmCEwSVCGHRmYTiarQ2xC+jJNZ
f0gW4uiAhSFetyxFCOe7bbNTbKi96SX0YBPN6WeKxPCQ+Cm/yxWLk5JvYv/KdgoTopkm8BE2rT+S
gNGpciwex2rJNhscxUqxdWbWff9YCGcR8v9IER/kEi5lLvZYlUZDLfYm2BJ3WtJ2nqtA57E6Ljrh
w0cQ8Pm1iHWIJictlgSo8t5zoB0Qfn4w7Q7LqD7e8LzgNOEuFgqz7YoL5GcIO2A1XoYq9T+RjGNI
hU9Kvq7xPoDxphNwKfg4+qqzsWtrlfn0Jp57MpRWpOstJEbYOeyDyFdMUe1wzAny3IS4Q7ucPndM
ZzFKAptgrW7ufrRMeltNrlcXIBwiuEjB+Y5Mvq49xG6VeuhR+GN44yMsoEiJIrckMuR3lrTFj12F
7UtkXHK3dxoxg7Wiv91invMyZl3+ziMgAl1ADDRQvzff5sxi9hAU8FFeQi7lQeTJfkq86lC671rA
52jQGSZ0fMDkmbGt/yDtSIoLP4/hY2qH/nJyzj+DoAvkgeUWFrE921E/RtNU1Gkok0sTJuAoazmb
EyQIs7ge2JDg9OxJaw52VXirDrvrS9nlHcFoO5wgrTRK7h6CgOi9Mp39lo+ax6uETu0x4OYpkDQI
SkrxtRe9C94InUiGB9iZC5ntJq5ALkJTpQjNYVaaRJ905vv91O4iwRGWEAbIl0QGIKzL7pmsXLPD
hPT5mMiWfoABESXV1q4wXh6pMm8qEPq13Tf3uqYEITKOtdxOcsviJ+RFfdZJt1du7af3MO+GH6C0
6vXcB3biVRwis1ddFBnIgszfv11Bna1WQ5Z2VU62fjsskcyfx81IeODoJHhKWOcvbLDLK1lA96Jk
XRjiR2QtFRXsJrmr2nUC6ct5vw4NUoB4dLtHzS1Tn2ZlCvbWlfdQlfNJD71+RC/U4GRP7VwWA5iy
JUX6xNIjjuFioTFhFdmuunwUHyYVdETHxeegQrNSvOVLRH8JE7sFenQieQwmqV7IGoSi5jTFbGtA
noBwYWvwmgZP7006jHCO5nH/vSgFUdcK1P39dQxH8wCv6xl4c4K6sQFsQH3t06BYbvvCr0iUvOvj
ZphkYCpYKIRPuwgwhElyNfomkgm2dDI2x9mxFbRLKyJoho2TKWGgnsp9fci3DLzvcFnGpIJjbPhm
iO3vGKQcIY+U7AHoXqrrumbePRkxALXmMmTxenAOTheQYUS1LCfGgnq/ibZgBWdWaBrXO/X+1Mqp
u9Wdk0/xJuK1giVC+7hBzWqpZT8MyPVtN5sGMWW67BZgO+U42nasZiuz18UQ7MhEyLJj7WDL+AwT
J/07z3vurmcuN/gdbdbQZuDxgH6gywJVDjhgn/xbtqrcqGeYxIzTkhx64DtxZdAnf2D7s5sP4cLz
gzWoWk5t34u+CQPVXrGFpx+b4eY9HjLMy9LEHDqi2q90XtmdkSkRZ4W1J8wdsVJ0Kz3Vp4EMAkrF
WRDJMqHybW0NYA+zwk21BkOJvy9dEN+GW+je2m1Bu54HJDxTj1NV5X4NoOcxk+TsVZi9w2lnTyoX
TuxBWmAmDfFkaXxoC1MbrzFxSJN+yauIAwkOQQH8KfTooroItvXNJXMRHRD956jubBvCnVENye20
WJC6+q1PnqBmRtOTlMwFZ9U5E9YsnHpoasC6mNcMG/b+wXdMAgpxyf5EbJaCneUXEtZdMUA7QvT5
PjYerAtUx10/nKlRrb7IwOZrfBSzsxs3/oRu1d90QYFmZfaz/z2TEWd9hjcJrRJtwqGhyzSwGk9M
Ykrm/JaUYpm1qEwct2fGu001kLDP+WnLwuWyBcYW11G4B0enMK2tsmijaGSYbrdq7ef+0BcdRtTg
LmQT/mXq7ndsOfVNLmCPVMbtwMGnYx2JTh7lGmQvum0QF7DaWfOGxGteSa82fuiJWsfToC2dT8B7
4KsC4PJdrVxG5agV+q0paUOggtEy1KGKLbDL2fySU7F+RYOhrzNbkry0gWfHLk4HXXYwYQ3Lgnb6
R4ZK9vcEiZpLUNbWp61fEPAXgBrbgfptqtNhlscUaDWqwGzMn+2af7cfAFgXhIk+g9v2hE2M0vps
uXHJ1r6GrO1+ZlwSexh40b0Go0l+LlM/A7Fxo4IGz7xhY2FDDL6NfRKsZaEJ4Nl1dkhaAb4VKQW3
VOESQlK1cXr6/wGX69InaloqN+Tqat1sdgIQ5k2l03R9C6wI0Zvp1VwFuAW/dRC1ODV8Majmt+AN
WxrrAy73+iK0gnMHWRJ94MQVAwYTEL4qt4Ss72GasKd5C1v029t4ExdoNJXvxXdx1/a/O0fapOx0
MgzXLt+DvM6yVh164ZU9xyB//hrIXvyyM/DWw2ADa0oCCsxWr9jghga2EXSpydBOXwA4rTu1WSDu
UA4E/Khy4YtSzU7rqkWTAcSjXWBoYlKu6bm1mDQ0Yz8pdLdp6vZqo3F/YcJw0HXr42iu9KI9qohO
je8QXGUEeTfstxoJe90PMG+k7VUYtoAveL6yc4xwdTtES3r9HYRxo/Oxx+kJzBKfoGczYEhPsrmt
IrGl2RHVT/qwxkK3DQnmKD+addyfjbRTXvVDbt9iLodTkgHHhXZJJF0NbrWVlc28NVUaGPpGQ7Z8
xHyOsQtg2uIiHyh+PB2nqS/3sRjbw9oF41AuexIsdaxUch/3ToAODbhYvAVLYeenousxNwkHmi4X
6ZqEwTHrBWUvOcpKf1u4VsxBbSKd5qhxlzHH3uKY2/neFL5IIQM2S3PcDGsf1hbmXdcMLQQYpsn3
ke5Usn0B4UOJ8G11BJ4G8/vbItzwI0/b7LkbCyMPFptWUYl7yoNmgJdZVmd+XT5gVR186S5CgYZv
5S/bjfTmFFC8wHLa910cPBJFNcAnJP8u12MktmLiv4dO274KslVgehvzYkJpOmG1VKb5kGF9aRww
ZsCjdJXHlpo+ioGKrIJy6fo757gLJdvWXR175KbnXqMqrmbE1aZfVe/rKEXbvG1W/lqU4Z/ILGJH
q7byoO5D05E6BjHkx0y4eLYDDdjrElAAkO2yy8d8ViFcnPJ2Cq7nli/wntMmWWrqAjBJdzWiQQs5
IIZ87Bb4ZvZoVeaCvqY9orQohuVt2/YWonIyvvCLs4/CyulxLpRpj2rPzM/CdRBbmxcjXlaD9q5E
7+GPdtJbiOVkh5WitC/Ur3QNXQbgP1uw0kTy/XXInaqFWFGNy7535OhJGE3I1BOYrmwrUGl2G4ho
LNYBMmsciLbaIz7dJxTrSmWqlHlJyWJ4BTON/kRscRUTCXQyAgjmUN8KYdFHkBHtyDwDYKVrd7FC
wBhdlacYbu6a5ZdB1836SBavQLODnUJ22xEcUgYDBFyiLS/enCEa9Dsk+6e9L+jdtLAethYbgKBa
r24iVWKpeEzjPR8OPmltnSgfFec0B7xUtr0KhzIPTc+ahCBRVC4zIy3DHge9toNsn10YzVeWA5Kv
UJr4n9SGqGlCPY7Dcc5XtR7SYI5/8dzAkzjQOjMV8ZkE8ThfZbmyrYPWHwZBz33UJ+DI9Zl52fm+
25+qS3sUSykY0Um6PC3rmgPML7L0KhRE3WUt8Y+Mh8NTr/kkUKFhJw1OsBlWuzthsIkmorR/BH2B
25ONEtTurZXzdFyTDPsZSQsN63LDz98OJs8wIeiVmlDzZTiR7Rig8GzHnn1o2rnwQswxgpVNQ+BC
YxgE/kSnfQkb4/P1qzMWJoUAjrqkynIFT6aWU/qqFZseNWf4VmIJ5jvehuwBFcUEtFRIFx0ULzJI
hxGbItXBK+MNOl/6at5yQO5IpxNaWx1fToXcjhky+4Zmbk9f982vaGYo9IKOkhRomh2Yxl2dR2p6
y2lH82qKZXRANoxm4NJuLDGgmLE4He3Zhc1YwcrUD5kunVgh6glwbqNXkc2g4r53uWGIi5vDqjxH
2jwVqdCfsczC+YjZLExwUwkpyEOC8eMLlcwWKOLybD6gHky2ElNCNOdA06K1XrIxXa7kvhFxGADM
QNxqXc0bkB2To25Ppu22Aw4xnLeceXMMQyHf2JJaVGckF8cV8OBS+jaCi2HO+vXTpS57Q/ZakNZE
xCpmKb+b242iLR3YWx4wGZcwySyiOsqpSmthZpdgejjzN7mZILqESdbG0SQWg8WQqlBnvumUlq33
LL1ag42NlxpGV0nFJKCCchpEDtmbjbSyzmHiPteGBGlULUUCMQmGCZBtSJ9Fd7JLngDrwJom2y3O
XdB2WBHuQuRDrGLuDm6MuWldQ7fo14wV4Be8KjTAlusU+NcORZWSh6nc60VN0fZqVKIwdp9m150o
WQj2pwrcWnQbDjmkCqJ06xu6zsl5nHP9GA9U3qeoh68xoNFAxKdRf4jc53sdIGEUL6DmC3H2iVT+
U+3WPTkxxAbvhCQcJAziZdF4xKr5o2h11B2BP251nPUjZozAT3mJKt2Zig4thGvUOou4bntpPSSI
sCg+F1m/lFGLYW6lLVuBQUc2mOs0bcV9sjMc2yK24QWJYMqHxL72D9DtIMGljxFhauaAkNyorJ8A
dsilIDX4BiDr7sumIWKTApEvhgwZBleSMsASkX6GVpzKKpP74rHFNqQtZ0LdczuYfnv2zmdRKeNs
MJWV32d96zj5xPAKb4uFe9SeQmPWqALNwONdOp/EFdU+xfsmFgIyROxTnQO4B0y8fU9cWv/dma1d
kvJKFWxRVTIP4eU+FNjdgGoXeVw7NKRlS6FwW2aYdQNL7ILAQFbLmEfiFrHU+SgxlV3moW3rPJbb
JXSWGKgveKi3GG8CQ9ctKBYY3M1Tlc5mMw3as9BiDERaXLoARIFqWFUIH745iy/R+Jg3uA/bDaMI
tl9PQCwh9M/bFt6UNi+g7b2s4X1IlbQ1McDxYQ+XAvTXU2IxzsQc+iPtgCmWA5zpb/AYmau9FnD8
HfMu/ElZtixVBMAPfFBLUNa1+5irapi9vFOozsYa8D9w9qDA52lSIul7khhK6ihGT4ZnGRvAGR2I
lki+Hlgi7s+0NhkzVjdbMLmxCqkIDxgyAggrkHKes7zIfomQzfhzmLBnPYYhfD7R/lezdNlT19po
r8jm52/zmxbDhG5BEUTRSV8VQIVJuS2YLqKWQ3AE6rRlH8gLUAg3bqAInknqkoMD6huhTRx3hImu
AFtcFaPJrwcf6rtuCPa7Po5EWEcUH/eYTYX7guUdOmeWajOXELtGzRAsy885iVEL0GTk6SlSDtMw
abr0Y+LtbkvPEwvUL+v5D2ywY+d7WRNzkwJSIi9jH4Bh4NQ6PRAnx7gBI2AeMIl27KKFJqHFrCjk
55Yu7XLyYoYNKbaLxQDv2ChphUCgH5biOnciAEGjTWPwm5YoQKkDzNVi8zPfdsXeBwbMqsJCDZku
IhKsG4q5tMAKfAedkfsQXjL0jqyCyguEP/uFbRsIVgPHMv1xnVLxDHOoIL2ckdnUYz+He1v2oO1i
t1eM9GbgyqMBGEK8any1mWG7AwMGLNIkAYYSjAAJmWiPLYedmaBoVNcSfq3mWEZndORkaybhtvHJ
T2l3twFv0rDNXMMfPKSjvGQFzCcbxjEwLVdsA8PoMlepvGxFgvqUmCICzuOyNSgxI/EffRRpLHqD
iegrgG+tPsQh714puiv0dGGbfgHrmdHSheM6VHDa5jAq0zZmJ+k3WlRijNtbrHwPprGuUPdb4KLk
TOa2CxqVKtYeW9kmj0Qz9e4JmCKNL8wC0flxSfbjOO5gfqG00NsGF+aJw/jR8AIKmXneZvtZhmPo
L0dcE3rPAgysEsGx5OXYara60HGnL9Ty/0j7rt3IkSzKLyJAb17p0imZKS/VC1GSSvTe8+v3hGZn
OhnJzdiaQQPdhS4gLyPixo1rz9EA1YMHJUKuAR4T7nQa65wdl3WFQdpokHxH5DM8RgEu+LaKpP65
FXPptYv1GMBaXQsUd7lRdR1EuEH9a9Z1aYQx5sF5PkH5f9foLHg38oTDfR2RlDRHDMN9ifBN4Rs0
CT9awWCM/euAFCiUrYM9dQt9kuS7Rhgz9AKMQgtGET5FYGiAJAqQwHViG1MxymCSz6bA7pHDLnZZ
WUjHAH6G5KGlhR9tFJNDFYiSiJzvSx79OBbfJ1290ZTBL6xeG4IHTlL7/jSqg9G5gKOPA5SBSy4C
uFiIGMsauVwQzCxN4tbiq6KWtrIUBqguhcWo2ahC4QArMC895YnS927XtQoiuEbzHQMKheQpJ4vA
qmuQOkX3jFa/lzXXNHDw02yH2KhLbaGOVBUPgZ9XJzUABiYcSf69BMqjcuaRd0G2J5ayrYDi8qfS
8nXmBJ2iNLhz45xZfSyK+6STxXA7INkX7JGH9pHjRWA2vOXGgHSqkg155CWGb7R/kInJ0XCW+uik
NFHbTzU4EuHklUEmv+D9MgpbioUR6OeiOFSPk2zIiEWRACnwubqSvkTAs4p26IPvv0AWFzSwtCPc
3rLUpHcl5yYv4SfoZhEVZYIceFc+j/GYPWpROmumgijtVwdv4EtO0n62EziAhzyMEOhinn1CEkni
0Rim6aPyqPiTGtpKrUuvKfqCBpuLDT62ArQfFNhVuKLWULYFHKSqRWMvsr45Upv4Tg1e5Dy+KH2Z
SGZWR8ELAHhEPL7qVI+O1PVpYVawzunj7ba+H7i+ZfuliMS8ggkqHryOGEpZ9tolfSboqMi2R35C
ceFRTDMnSwHZpPcosfLmzAVPYGJyu0LY6QCOstSuZ/RnX41Do8NP10XCIULGBzGVsvyECv0K5Wjg
E4B7MaEhHgDmlm77dnbMdhhpswLX2DFWTX7yatUS0I3Q9A92WY3qv+awrB5Pdncc0mpy+hrzmTVK
vk4xDAAgQXISGXaA+GySsepcTtXekfoZdnwfiogVEbGZt7/natIMkxmiLAARE4jXaOGkOpCVrq+F
sCi6Yy7WTj9t4+yPEbyFA6OHc22nIQfjINhsTGzSGG/oPwxFYHx2x+w3mtLKFlBA6GKBvftSjoPr
mzwagsxQQOqTscCfSQpqwy8l01x8gDHtRCGqu6N+P7ZPYMMdd9pRQYukpQlPUX6sbQk+9AEshwXw
kE7ZX0+Nkh2GLScElWDeUkl760Wn+6xFwDnh2w5To4CGB8Nnd1B6Mw/4TRnYRuIaSrkbp2+5RtW8
csoZ5Y12N0nf4sC5ZZEwVP66Yxdmh8fwJDBvgKQhUuddt0YOmHqjP8I9PgWoemj9Ma4ebivVqhD0
U8vQb00FjshyyQimJUBu6/1RkLN7lPsPUvcQywz7sSoEADZwmNAyAt2ihOSB1Kqy3x9TpX8BXuIf
cKPc66HEmFSgxeBakAF8HkoLa6ro5O8vjk/ljAZ4YSUYSqLXWngQtWe9+nsRAvrPVXTHg3mFN6iO
77CXFLkA588pBXUp+qNQd3mT1fvbZ0J3NmMdCyHUOpQwSREfiUSI1XQnCbCmkwNWT7VmKPzKhi0E
URoWYahpTmuspqk/xOhLN04za6CetRZqqkEoewNgjVhLj5HS1qk7s1O3dbptWewqtHWkN43SsTgS
R9nosZbBPyuBl/jffIzS+l9qMi2FmoqI0LMpx4ESn6QY01DcHxRUUaQ/3T7/20sBFsxSjwWxVFpd
l+NTXN63yQOWIhofdceQQlT10tgulwJsqaWUkhv9cIyk+KRFz2LwpykYWrz++8gBApwXuK4/xv7i
NiL5UnIlr8anvESwjUBiz7czawRjdauAUgvfBJSxKj0vmhl+gURKkJzC8qSL8EMVxRKir3pgUSau
CRIVGBdJkwWsifz9xWowfwR44TBMT72xEX/nPRoOdQQ5LDECOVv6VC7lUPcFOU8DrTxBekp6zczQ
JRMi69WgizAyNrJoG5UAj8vVkLu5rXPketySS12fEYWlifOT9BTOopO2KG0Dq31G01vNlej7w+Tm
622BV4890b/LlVJXSetzgUeTdnqK2ju1OETNnd4lTpT29ly+T4q0bRE8JYHmzuLJ196SOX+SAMI8
kvljtDUYY8i421dwiOSLABWBJ08SQFL94xhdnHGnJwKP3qH0ZOTcSSgFtE6fRbQwJpssMLnH5EH7
CK0ITHl79S6TUdrmZdYY4pqaYUIHmVTi6WGidalm6GFVugmVtxOolTsn5FAjKSxZYZJ6kctNH7cO
D0ckw9Zk8HcpZxJ0H3XGNj2hbxljz6YSOWlyPwvvvqndy+7MI1QMmEizV8oNFDswpKCbVgaXL0r4
S6n8BN8LJYL52FmdMzjDBsiyO9RCIqYrR5RnsT5IEiVRMpBzAMkG7bpnCoKlqA/4I1pu7HHHechO
uPw2YowhXR0XJYZyByZDC7MYJYtjtx/tZJvgMdjevibkIK4XYogga1Dgk9MuaerH6IfgfxYyOKGl
38EGMBZxNeiv/aziHxnUTRyQ1EN3PWS09gD0PcXVbfnTFE2MtjBii/X9+o8keso5RHo/LmZISrao
P1ninbC7vV3r5/6PAOpRKwI/Q8Uo5jFGHRzQ52Fp9+IW9WLGOq4CYmrLNHGpyUakZTwnR9iyneHG
ACLTzcb+DM7WHrPJd1+3F8XQAVqZg7JBw5IY8kfRCq3yIDkBc0HilSu41AGN0uSKN9CIMkCG9ohu
9ayyBkACPYx3WN2rf4osH8c12NE5PITe8Gnc++DYjc3A1e6Ye7tmJXBz/63yGmUDuRRd5XWOTwFV
lj3boVXBSuS/+w1LWa5mXOlTpOwRkvwDqmKQ5N8b284hVxiJwPvkuTwYnriTrMoVX3200dgsuHam
aMoAz1WfVNkIRZ1dw83GrfThnxMrP8gm4a+tLdUzzphaQfdVwBR+9dZTZ0299a0SiFU2QHbjGC45
WGMf2SywvCtYyp/NJTAmAGxEJpkmA0Q/1QSw34QHNWTnTE6y1ba+nW/DreQUdurcviJMadLyQtZy
0lRSkPLHHocYORlUBpNTjiVi/pfJbXP1epINvFgafVnyWI6UEMLQEe/4+9QWd5WtbXQ3slk6unov
L0RRlyEHttXcxBC1e9gyHPRrX5MsQ1U1INcB81GicWVlDv1ioVTxR6L4jenb6PXYozvNYmn7qsL9
R5BMBzR+yXWSapREEFE4cVeCtoK1U6um/0IIZfoxci2mARoHoNWjLVvkfdH2rcXiRWOJoSx/l6KZ
3k+waR0uT4oEJDwYq73nGXkZxuEg6bdUaNReM47LIafG4aAk6IAn6lwefeaCmJIobe7zbip0dOHg
6vS7cRfbIHb9ttBp8b8uidJlAZ2/fEWWNDj9Dg2zDsblbfmu3jDJv1afkAtdoAw7Ci6GEEvQhdpF
RhyANoYHICVL3rJc2pWnGW46gEoEwjV9NVWPxJmCXCKWNOKdiqEL0132etu0rVyehQhKEYBwo0RI
ihKFa8zK4vEsDVuWVq85NAsplBIEmPON5qjhjxVQT4AnDXhAAeCA+TayMMvFY+N0lg9FPpxybRci
KXXo0D+KUjYWJp3Ue2K2OSvfYq68s3l7//3f6MRCHKUTcywrQaf/aB9KzrbZmmax43ZM92XlcQDm
KHqlNOQH9St+LMFvg7joNfI4jLvyvTyM0Dztd2Sj0ZO1heRUrrbwQhalGxlmWtCb/yOLWPDUbo7/
MkiV2x9rK0SgdVsZfyo9tyRSejIYcaKV7Y/EzOsxsvUwwNw2gB3SrOROfPRPglV8iQCK4w/+A+sh
WQtVCPgoBtoJMBxwT5dWUQQQRIruJGxuZMrwhYGEBmAeCQxTqcUqB4hrJ4loFcTQGgboEY0vhWGk
lsslTObiReFOmISrgeevW/Pd4MGA3YkvQE4I0GtqTbZ/an8TGqaGkW5evZaXn0C5iW2TcVnbJMIx
yzCIgLnmRL1XEG+8zcO9AkrO7F7k3F56ahLdHHzO1DiVceLXWREyQXyxC5S3KIRVlEQqdmFwRCu1
DS//EIGD9e5v0eNj6UC0BfHyB88z5K5qmkJYpIGtgmZ5g3rPuSYN0H2IpYd3yqm1j/WdvG/voq3r
Ct4GYwW/BUv4Bn+ulW9u6/gV4BE8VyDQ/SOZeuJ7QcSWT5WAqF45laEdPkUP0QOx75rTuNndVJgR
xjseco/goDFNMfl5+ooBphI4LSi0SphgWKod5rebLOU7AXaxtQuvsTgLDYUWISMCjhrLbVrznIVL
cZQNMbTRlzm/Ifvc25lnuCH8wBHBHrhI9yXjVNcV+mJxlP2oO6RsZ70m2kQCLh9vTLbHMBkAvDE3
jmCHub4Vh22xPuqZ0QMxCmoVErt9+xNM+sAK6k/DBgMCNncUrOZcwXE3bI4Zyl6huv1o0sVqKQsy
tmSISWshG3en36FmYLiz3dpoYXREIEP7ZuVy95gdx03SbGMb2ClCMeYWsDSKsiKIMxuVm6BRmHcq
zWQr/aRGGnuyldEcHo3t7Qt0BSRKL5syGbwKkAkpwrLRb6ZC6GBpj2S/0RC0bazJQZ4JCUDBlA7j
DgPm+P/+drYMQD1++p9onKlcdsQtsjaBejpiLgpbboaeG1vlpN/X9nDf7WdXBLh/aKe8mX80n5Pd
b0oLOBZQf6IUt/dlzdO+VEU6/aXVkjJgUEs4/pIO/7plJMkG5FTWAZA7e8OEaJTtVMF3amTkwPV7
f1952GVHMlUveG1twS1xsU8I/U+oK24NKwzNfp++qIAbtFqn6k1t39kpAJJB6/L/kxdY81ku7A2d
OkOLbSHyE84B++8o2+YYIuDwt8RLEk0RWJEsn4Vl4ej8GQJgDWOCRP2hdSQXASJYS3vIt5Mtg8qB
ZeKIQbm1+ZSJw+B1jDYvLHC0UzuEiSuOQATeYZZ4mx85eBDcE/OGr7oq/xgaOmeWVei2U3rILJwX
TLAhXXfeKPcgQmAtbl0QqiMq+qOIP718nGJV8qMcoC5H9MbbjZWfonvyOI2/ghMrQFj3v0BA9G9Z
1ENYc92gNlFP/K/eFh5Hl3DZ95AaIi4Jzq2pgb6X6E2Ml0NjpsmuwGj/Zcb+kU9u2UU9CNdVGHM0
pSAEJ4nI/sm3e2IcgHAqmjI7BmPtLaU46CcCsmgCeepx/tR+LES/J9LiLSvnTyzwtY7+szTqUdTm
osMMLLa226PxEJRfxADHLCaVtatuoGMM4P04RPxpuYGplCKHMQlESmvHoDXExBJePhzeroeR0d3Q
uW1hV51GOG4ALdTA+Q2ZS4nZoAVZPnACIKyn79EWX6R290SAAas7bnKi0tyWx8INjwUCWm6jsNz1
tauPW4g2IlSKNXzCUjxOD72nfSBCY/z7wuvx6ikH366/tX1gSX94s0Wn2u0lr4ZElzKpx72bfMPI
ylA8GtAYHbdCAuMump7BCcuMoclv0WpzKYt62MUIzdVyDFnaCTM2v/snDciLvg1Qgu/6d+6B4RzF
FkxjPTDWuJLPwfzVP/tKHWvV6WA9U7Gv0wZZkKNhjQ+tCeofZsy3di8MAIghH6oi5KAfTkEt2qia
W2zmltQnoz/Nrt8w/YC1i34phboXEYyarqDDBxedOGOBQwwLIAJM4Vi93t66Ne/3UhRlw1pxELU5
HcSfQmiaA7a02Y04KNaaWHIo2wWauAZEglgS5k7uSEKAXHMsidGxtOpCXa6HMlxJxlWFEGA9tQ0w
IQ9YCsjyh1u40fbtjWNKou6y1PtC24SQRKqiPCJfTG7uJ7sG3RtD0qrVuFA66gYXhdAAfAiSuj15
Z5Kt/HvyiF/coqiIWRd7LjbGF0MoSwepq1xPpahleU8Uoz8190QLC6QW+438GjE6jdZN1MUCqevr
+76QYO4LC3QAXXEq9oEDM7VBNxB/YKWIGIpI95D2ilILSQVZ5NEmrgLCjo0CJ/v2/rHEUH6QUjcD
wY8gS0pQ1+r3mOsyfUdlPGhrdUI0TvJoOEIlDVVR6v42GDjPeEDSHQ9v5Vl0ksNsokPf6i10agAJ
1ImdzE03LOUguk3Z+YVUefmONSCZEBXwux4184ihwUPpnnZnp/Sa8/P2i3Gl14LkhTDqSmsZYFdT
QM6hvD14yRb9GneS/Ykxa+Q7sMrfz9hbp3p8DOz7e4bsNRdvIZu65K1WSaUItLIjiActgGuT8lRn
N3fZefRUeF3S0221WXNQFgKpu26MY9TKNXb2DZMF77wFMER33u3+EPqd93fRLWwxR/nXB2z+bckr
CrsQTN33eAZSqBxjpQACQCYrQrY2NrutwrgXRDNozUEvIRKGqgbKCLqHqomSVjTGCpojd15W1c9J
mmxur2QthyQKvI7+W/CDC6JImROlSSQAhzZYivWTkyTgtCbxfEj4jnIvQEn+q8DnUuhPzuMiGIjQ
bCSA5BFC0epDcoHJsTy0HmkOYJXO126fANB1TVUMBZVz6s530VR3nVADIFEFCYPucPy7ln2rGrML
bMXbEUUe/OqSroK9kk6xykIJvAeNGJeP44dkE1K9zeaMrOa4eRxMZhy+poKX4ii3x1d7ATzjggj8
dn+fHD4SJ3D4I3lYe7PCtRtsJLi9cEB/C0v7r4YaEMstlkrtKaZTA01OZPHIia3V95g2BEr3gfcx
Blo4ee+BgakuPwD5uiuVV70CbniqMfh1Vm355fopq6okMsZ6U3yDcPLvs4cORAO8I9lPvWmANjt/
ST0MtXuSM2xvXxjWvlMGVq5FbUSdjajugBpiDBrLDukt1pPIXB9lTHuxA8BML4k/RE+JBx68O1DX
e70JQjoT8C/gznQlp7ZgdRhmda1IsTheyqx2WZdkQoytlTc9sqso/yOtt3sA258jukgr2Twe59u7
umbpLk+TMqiIbQtOLSAyyn2MJbqN8ue2gLX8x2JRlJ3LCvw8xnAR9VjqZrY/KvP0K7V3I7jaSB4C
Y6ckD3EYzC/mdbltGXS6YyMEEDQmgnGUmJCHygDycHd62pxJsuU3BtCRqbtnpXtWzTowlBQBMyIa
YPUp9cFsYwukXUU8hgB5td3jU/CjOOIb/6nsOZtFELl6fhfiKJURZU6LMnQ5H5WkANyoJxexffsA
r1ucidG5EEGpiFZzEWb6IaJyMJkXg2b95J4i88+f2qkdzNKDrvibIXLt7bgUSemM0QOEq/D/78HJ
luxETmFBHlGWdFtb35hoZi2T2G36zb+QaZDo/eJplFpBAg4qZKLijRaSYg/EFKvd1w/qFtR2jBzL
qmaiTRvBOSIKgU4fN00wy2qkikegPgFlekpMGYMrZoBJNdYtYImi3gwOmZWq5SAqfwsyM+jt8hUd
vpXkAA709rGtWuiLRRFdvdhBJQoIFKtGEgJRZjbHmQdIkikBq2ELNKf/TRb1GiRdMRhShVUBZC8D
dZOCBE4EA/nZfUUsD2NdG/85LOpK82pd1yIILo5A3YzvHjCV4bNiS3IIV8oHUGfwQYMhHd2Gy60D
hlduAE9JOgKnByTtlZkFFvCLeFfHP0gdn8C+wFL4lXQULvY/MinTIaUpkMUVyMxi3+3DO4DTG33u
+nNhG+GXEXk639pSmbm3T26tkCEiBuR5DY37KhrCl2tVMNlbCkkoHYfJyYBQZw4yXIfmE9Cvsojk
kfHOWuqqYmLWFEBSoPWAN7qU2MRVLXdxIh2NygYGNS/buWJGX9NTjOHn/0YxMYygYCJBQgqVCql9
rucFQGVLR6C96C/CK9oZImCz3wuBJfwXWQIRg73/kUVM2sWFAyQ0yM6AmXckYx0J8hF+bhZPGOov
GF7CWu5jIYkyIkXU6CngdqRj9x08ZNt+y3mSN74kT4kra4wdJKdxdRcuVkXpBxfIGCQdcukIuAKl
d5vP8buszFRk6OGqUlyIoSxICOq+0k8hBgfl1yZfuhoaIc7xQ73nzrdVniWKut1Nzfv6LGVgwcgA
pJw7QB4HrgjQ8qrwjovBoPr6v8mj9B2gnrMC4CrcMDClFqbwBCBwzLZ/Fbb+cVvSekRysYuUc5DI
tSoCRhkqaPLH6BdCWGD2AjWmt5LztK2fmw8N+E2m+nxb7vWjhsAcvYpgs0NeCc2JS80PhzlJ0W9s
HMdWt4DxBdjT0hFLkHdV4HIGXF3F0JaVHAtyVzJ6+RRBQlfcj993cdeSKi51AfNzRwWkAlyNGrOv
73JBM4eps3NssJbvE8BxcoRJvT53AfBcMVvBuBtEKZd3Y/kVlNKWXNwFxZz5R038MyWbIj9V2ub2
1rJEUMrKiRpYUqbUPwKzwo3TnTHsB5kVRa8KISjSOD/lmqQVg2sTD+Rp/9gAoaIvz2111xmMtBix
E8u9IsRKMFs8GsMF+ONLHZmKekYfgxB6gRQYVpcBCohr5Nq6vV3Xd3sphdJE8JlwQgqcbk9P9sqb
cColh4+/GuOU5qrZ1H8ffSPRIaOIhFwq5lF1alGAoc3iUovA9TTnu6x4BJlqihJZCiqJCXgwL1kd
ACIvcYAhUs+7QQLOPfCtwflzAj8NIDZQiJ1YMQ/RiOVGL7+J2oJKLLkWhKexFwOeu8ofpcHYBel9
n7O0f+US6uCWxLplEHMhtqJWn3aYLpOBgerpQBOttNcyL6wQ3liA9Pg96Ac8MTLHP4bCsN8rrUC6
gEZNMi8hSRKI5JaqJKGnuAUgEui2nWkzWZljovHCjt1gEziCDRQgW7fR22bWGyB+gVM02qguuHfc
Z+FL927r28+MLrXbi2+h9mA24jbW+x69LSCSCc8z2vjQbKRKgHjoDr3wISS5lX9JyiYG0B+A6zcT
6K3SLTgfRO4NDafJryiz9e7AcQ7A0ZX4Nc0fs9AWABQUnOrKjqsTeMLSX1K9SwBOwr8awHm7vYbr
m4nZUHiAioTGYkFUqRc+nhOQytRq6lVp8aULBXyI8fG2iGsDsxRBGUqpj5QJkJWpB8rNhD80kQO8
6f9NBGUoQ+AVyW0KEQHmTAsMHaj2VDPixDWNX2wVpXmy1gdq2kAIv1E+u83cmuCDIyy+x9kBXVYH
co7SmVgu2ErZEEZGQv0f0amGyIc6oQYAI3kZdIUHkCANtRPdqYDsRTDBN+0RmMgh63m9LuQtBVLn
xQ9BoPhNU3hcXbmNdhbqRxm0aYBJMvPJTpUd6FMAxZxsQhaCANlB6j4tlkodoz+MnTQXbeFl+uMv
qagdHU0VuC+DyND6FTMpw2uBzUaDN0wJFRnwo5yBCbXEnnYgagP4QvdbKzbA47Fv6+Xqgi7kiEtj
BYTZDGRTBRYkv3NtbfYaByV5r3ID6O6sEGQlmsPBYTIOk94I6cQfgsMLvwg0MnOddNi+cKisRtip
4R5OoNZi1jw+Atl6VM9gEgjJDWFYwnUl1aGeSNsg2qKDZmPOAWCKSrrnz7s65OzsGQ2QdbFpm2eN
P9f+3RgzHoKVpmpAQRDgFAWVElLMXO7tPJXBxJdAEI93s1t5xWwi/YB+0N7i34xjdRdvv7e5xZ11
h9Uct1JgXIqmXllwoLVyqUqlx215S3JjN3kWd9FmPBhOklqgo4lAWw0QPqf+4aieAhPd7LpTvMoN
Q5FXUuSLT6FTZXwT6d0Ua6U3db/lP1mPiV4Q7nFo2ePu5mKrDo7/KcYbWT8OpykxnnsAHozvWu+o
4AC5rewr2cnlt1C3SmuScgBiculFv2c3P39w1nCWganmgODOFg9I06fPms0KiMk5U0YDGqAamM6H
b6nx1GGAvgHwAHleekUJgCcF0c4UWIC0iEWkusAnIk2MPV8VqCJViA5IAB3QRLbD1AahxAsoXitv
YBK1+OEI+Ho7Vr2mGACxwRC3YqsAR4JYR8bcq4KndKnnlTZzQHoUSy+bQqDQ5BvOr0wgj8adwfCf
13wrBTAKIpCO0I15NSERqFIozHFUeb2bPrVPM0rKghmfOKey+wN62x04WccQ0/y+O1q/JzN4BLjt
NnPzTfcRPBq7mvUUXefFkJO6+CDKfhKOMEyq4YN+kWnSZINskfkcnERGX+GKEwQxhgqQdnDMqDRI
Bq/mMYxXVnl1CSSwIrZAwXT7bqxJUADBoWK8VgT0G7UQQPPHI6B9K6+JMuEwanoInpyO9XSvtKTr
CsodkgRPAdEcjYtlFGUv1FVbeeVOtABM6CZb3pEd5TCad4GlbmcnfSit5wGzxc+gVGK8disZiKV4
SlVlZcjqroZ4cZ8/cW8Rht85tAzbG0xK3mGYOTaL97+OLBciFaJBF29eYXBFmQO/1isBnwuk0lI4
g3ZmYpm21fMDUiG57xJ42qjHRgmUSm8By+cZW3Eff4IJzn9X7dpp7gTHP6gfgZ19/BcacyGR2ss6
B+wlGRoCZS4IZrIDqD8ZhmXVXgOL8N+LojsQMLogR0UDEeFO+ZTecGwvoBH4yA/RDkSyxj5+IA21
mCZ4ur20NW8B6V8JG4m+fbgqlIcZBXHUhAautQJobQkMeKfUt/l2Y2zy4CjAhdfjinEB/x8yVSA+
KoA+QaSzVBQlb0I9QfrZAw2SJTruOUVbwr77r/ZUxUQ61oc5P3ppKSCyOWkaKg/jERvMWbucA08o
9K3mDljlZneQvgYzNL9jjiVZWnkHYbb/I5laYJ0BDFuYIVkBh3mNoq7ykB7k02z9NuzuoDHOkBzR
4tUF7jfqS4oMcwnkOp1ST6UsurLJYTLR8lpYtQbqClUBoU6NMIllVq4CkqUs2sdBD9uoiVKCoxu+
MeLkf2eTBQDYWQLX9uwq2ksxvwiVwbrzjCXS5QPQLgRCpUOsKr2NmCPTdqHwyIXv1RxaIP5Mdn2y
iTU7yCxu2swYSRIYz594daTUwsWlzoY+OFnyAF+QjU9Z/PVn+hX2Foa92sME0l5dPoHAySrv/Rwc
NqbSnuJf+O/0UY/7/jnYNaBwCUTGPbqKaEjWRcHtRZ5JhAdEaRlG4NuoV7vO0wcwaGDMWtiLWm6l
YwF8p6/bduLqABQJXpahijASmNfUKX8y0iSwh6lq7VVZ+lYmgZuXGK7qupe/F4NiH4BVFZTBrnDl
kgYrzjqIGRTxKS4wgpoZx1kuGKshO7O4MVjNpRjqCclHZUAHJMQ0EzpjpcdIKTdDgcpbwTiiFUFw
AkhyDHCrCIwordHkplSA5QtBpVeO6GULn7XSLQxWLXZFFaAI8DPg5CJ9TDveQgQCRnmYag/0Wik6
ZOpzJYPw1P3r07mU8mPXLx54QvuoE94DTwMLfBOfI2dGNve2jOuamgKdhqtpKIAWFLGW5UVrY8CD
K0LceALGGo9FX0m5OQuA40eUaRcxqMOSxk+sEhg7lgHOdHNsuMTpwWXCWO3anqq4YAaaJ8m/qA/h
M4AClyCi9ngNPU6KvOGjT3R5Wb4W2TJop26v+9rAYN14MmQCCItSCh1bxHk8iKke1N5cvs/BZ1EB
DCy0JRGlMNS+paHYcuU5LcLnsXSNX0MbbNrMngQv5LeK2FuoRahaZxYgFu/BpARsa8b3Xfn/P9+H
9CR8clJkol6ZpE7A0DXoldfVxrbNc0v9DMEeLUm/hD0oGZKnUjNDacvx+zSJXF3aleOxCQGc4zuT
fKwNUOa93P4k+foWA8UYqVLwORkE3W+pKV03J+2oa/A3p+oV0IpWm8gMl3bF7GmAtCW1EoBWYfho
KQJYguCwGqrWK4XZFqP9GKhmov69NcIQvK4LsoSB+CsXLAX5ipqrdesBNdwSO8Bdfvbln0j9dXu7
VvR5IYbYqovbG3WNVs1J03pFshfm78ow7DgGThtY90DQy8jQXgXmCvAbyLMkAVETlQFKW1BhGfs6
LDpPbT848KXoALUUAtFEv5TIPwMFl+EhXIdbiAUAE4o0IvhXAD1JVn+xOmkISklWh84L9Y3Uxqg/
BGC/a97aVjQlw2t2OTDPNGf6LJ74Q7Irnoz+2Uj20FRPPTTy9vZeX+uNjOQbHE+gLws6Qtnl16RZ
OnGpHKFLOj+36h89u4tBQv73MpBeRLM0cEtRy6N0M5SLlMukvPNqsChFwSkvkO/qGdn863PEYBby
HThEFAVVuiMLBOtKI7clfIwJ2TXe0eNNnG1AYgPGwdvLuVbPpSRqy0rQ/zVxB0mzC5A6GP0A/W0Y
xmQF5tdWg8jBnUZsDiJ7Ot8cSoNcoljUgWoBDCqtMJ5EUFgzzmZl20gqG1iYvIGginbJG9BYgtRP
6b3cdslAB+D0GWlecoGWLgyYB/+RQDvinVoZcahAAnoZ3MoqLLBmuvesPPZPKEaLQSpZV3kR5DFI
mSwVOdIMcO5JYMxO5ew4PKkDHFnAItYVeAOfs/B+7so3fsx2UwOotNmZ/KM/yi5GnqwOUIZPYekM
UmSmxyK3pOoR9Ap3KrgEjAJkTw+39ee6TRhPgaYDzQWDA3gUNOpTy7oG9fTU9F4GyM7AymULPGTW
LP8Oz3I2WsopGMBZbxTnkc9fym81dOPZCcR0e/s7VvRr8RmU5dMxmY9Yoeo9X284sLb0kdM305+/
FqIAR1zSSMEbyO7U3e8LkEuCjGjyYrB0GH1n/n1/sgKLAsh44lHyAJCndrMHOA5fZv2EhEQOC/qW
PMRP3ct4154bK9uodmoG5+isYwRrdpqdaH6xpqNWTKjCw2nmJeIGAsJuqXlcmAwJ14ggucpRuwfN
lVAcwO5u395I8uhR+o3HHeEABorx9P5AZ148G2paZMU8gkpLyMctCEvA9aFZef4qshJya8sRsRR0
dajo85OpE0M3cpeDxWv23uyzdXsNK66jjK66f36bCs6mWuPAe4DfnqyPbBMDk0Dfybt8O2+at8b+
3WynDeeqHlLD5mBhetkpGDp/XfqAtlx+gbg8rKHNVb5tavIFM5CxpEP5SEBQCNJM7kyHyYzOaIeO
N/Pj7aWvRAtLwZSWyGIMLP0aSzdMefPRH1pMIyjWfeKy+oWvG/aRLkZlAz46YSBAt8VyibM+a3kF
eAtvnAaAeWqR6XOvMWge5T8K72SdhaKipfngOXwoxJe6cYs6dJN8OEU+sDiQMSzVedsXd/PkiPpf
PzdkYArmANUJhJl0YFaHGZqmA0H2Zg6898UsyPYMJrptOpZg5pQzFQwmfIcauaRubh8AMQPL+0Mk
w0fGgBnm8g2i9hf3R9MLQwIchuzV6DEZ0HuRg0OMHzfBrmjeIl1gqPq1cUWDiwSoZPT6KOpVcIgg
LQYNcix7Ua0eFa50W4410LriSQIyE2w4QOqGl4CoZ7kkYdIyFPEM2WtDpzzHAM1ud7Nu6pvsD4Z4
7koP7K+JaA53dWZLsgsYK1M4CwQe1AJ94e3tXXnUlh9DOe2xb+SgRtNlb7rnwaanHgTZwqxYEFnR
uGu6re5m1dP8ArLKqd2KrtHtGB9w7ZbhA/AOKCqwtjFMRn1AoVfDBER12QO1H1oyLUm4jw6+lj+X
sWiq3T4Nj2K3T/S9IoDeSgeLnBsrH3H3MHzc/pLrihiBMsVMADK5Msn7E924UDVOqbRKBeWkp33q
KTqwTbl9SIITZ0VnBSDjitNxm6w6VgdxH+5lL75XT/U+fZj/CKABM8VXQdui9crYgi68xB1hPCTX
/hiQ61ASJIC4eI8lyhAlIIIvyhhfN7WfHcg8W+M+k76/5d6uQbhWlK+3d+N6oAa7cSmP3g0ZxkjN
IG/sN9p+uPOMvW8+//YevxgLu364IAjMTNhydOAj+bfc9jYB55umZgoaQXpTBckaaEQU+Xx7ORJ5
ICg7spBCLSfIAGMAIm3Fk04Ap9Ybsz2Psxs8RE6iuCrGWzYDRobHB7Qs1oUZHKoXkNKLx/59/gXm
HM6dZUds3Vm7V9Rtzo1WGcwOcAM2kcwiU1h5crAhKD2h3xpmQqfJqsRQGAOtGf4PZ1e2GzmuLL9I
gHZSr5RUqy3b5b1fhLbbrX2n1q8/IePeM1W0UMIZ9EwPZhrjFLdkMjMywvD8EdKbE+Sm8Yo4RarB
BkgEg3RI1zmzkmSzFhH9BJXMa44Ql0KzSlcRlF0uhQWt1DGTOsOLqk/jKIFxWXHyxukypo07Ht2N
ABm38mmKVlZncQv8Y1d8aRqjr7RGww14vpc6esqxGOXatC75GYOiowrDQ9Ap1oRQUgtNNFAbnpEa
W6NPTZuM5WeNbGlqdRmkI9o1urrFUZ1ZnL/ozJ/UvJfGpJgMr424N5Fk11G+hdjlyrt24YZEqy8q
+PPaqai0XZpRsspPgREyvLR8T+pjxDdNYpxq3Cu9FO3CQXKvH6WliQRJDhjWTeRDFLGrozATok2B
aXj9kDM9eDXUfgvFdAhisqHO/sV9PANukYKbg2exWp9F9RCB6dDwAJYzmTRZxC3yfK1neiHABdE4
ko7zUxqEUWLJN2wlo81NVfdMqPrltLeN5JSlLzoEemTdNbFsg2vJbHD7zoWEL+ouSb6prD2f5Xc3
lvYeA2zFZYO1mbuauFgMGEwKnmA8yL+7aS5X2IDSaqsmpu7lcXrgFZSRQegJkdEegP/QVBlUKm3D
l2xQZRT29DvNJsjTbjPF1rSnwNqhJ9nSmf8I4bWuvUmjtdTYTygA3AbENwiqEAR3uAjTrceJa6AQ
0z1lrCHhaqsN6+sGxBZtyX6DwChgrXGK7nuJOqP83Kz1pC1uyDPzwkty0JGww3ZHcDpkFePh2LtR
XFVOE6AdDmQDwEZYo7ZyCub7QrxPgEAn4Be14KPF/CPkDElPRtwnvgrZSiS4YkcfrXRz/awtuRD0
8OPaxyNSAX7xcuVRPNCaONd0T0vfdWSt+tpp1wILMv+QH0M5MyL4KVJCCjfpYYQ/4RXhghT3ZNk3
p4Btflls87mNGHru9/hX4kmO7bo3h1f3i/2++f382B7tkf0J2WH36G5v3ne7h93u7envw+NLwZyj
E3hvRzDCHx/WYFlLS34+L8KSl7TveDPiRPAJUqTxMxmPPQFtsXKnAHhyfQ2+D/+1+RFuxcCXy5IP
RPeObwUbNsChg+V6cgqmbtM9AUM4mFXcgVGQGN8HTIVu7A3eh8Qx1okIFnfdP0slvhH9LJgaOurY
D+goKOsD8J0QqoOQu/IhgT9Ld7Nn7UBv4vLoQ334+jwsBaBQEsSmnzPh0Py73IuJ3mpaCj10Lxh/
FcOum+/pgPHpLmqOsrGp82zF4NJgURNBpx28PwKiOaQ7uz8rTiupjgC1q6CiYaDPLlwpWCxtfORo
4brQpoKQXzBAx0FXp242YBxHz9d6PHt+oQjvXJ84fekUn9sRbujGDMIxJ6npZWw8ZOztzWIfdx/g
lWf1zdvH5mlPna/MDoB6s+z7T8jTQjSzZMjqDra6+R0ybiebh2PhtseX1l7jXNEWp/lsFoR1Bbog
B5YNX7fZ7yV7/zSxL9PR2Sdxif3lO1/3kV05JnMh28ked2Sfvr1kDJ39pz9r3WWL64G2MsAswQKD
fPDlgksGr61QbUxvwL6mAD8qFIKxjBS/VxZkweGh1PZfO0I6qyFIoHLeml4bDDn06hv0cFTJuBK6
LK76mRVhd01VSPOohJXO11g7HjptV2TdyhlZNkLmxhyUpKgubC25ppAt7gbTg7oAHgo3UHZVtLUk
weK6YEksCzGSiWa8y3VRIdWt13EGCljrOH3KsVNWUOBo1uLlpUAWpJL/NTOP9ey8Q0u5C8I8N72R
Apn5gk6E8pkMaHBEDqT4uL4FlpyZNUNAkW7D7S2KiSld29dmWJleCTbyWNs3jWyPYeUMwwOCqQHF
RMs6XTe5cGdhnYA6mEmHgD8QhkfLPA7KVIM2jzGORwpqdJdHynYqzdsGWSK7mqIViwvrBiZJ8Fki
gYZ+c7Hjm0SFmsvQHPGURGfQapSgOaxPmywr1jzczwN1YUgYmjXqJAskOFKtVl6VGKmkrnm6PnsL
Gx1qcwoeAdBpVdGNdrk5Ji6TgNQYC09+YSgt2SnDCjJ4zYRwltIpCniiwERV/QH4BNT1bBxWGgkX
lwTJTB0U8VhUsZPOMscu5SOO0pCaOeum8ck08cTXQVjPErRxXJ+0pS2HZi8A9wwTYPnvpMjZiVKD
PCuaqTc9SS1CtwsLjSkTTZjfhOhryqJw2xbhysn6LjQI4RLSxJAcRueeCe5WwVu0pR+2SiZjiJuM
gQOOsJd4+wLGbHdWUwEFhn0XsC/ibk/39+/31DmxcZOzGxA4O3bPVLb7C71Idn0ilpb2/JuEDRrX
0GBB45jpUbRJ1qdY3afRSr10ca7Phj2v/NlcZxLge6B2wO6x+BOPBmontM2dCrUe3RpZZ5T6yqC+
ufx/zDT8iQkMBJ5dImaOa3LdIgWOXoTDeABzMx6jNsek4xmKXwmr347Ubg9vGqs3CF2fvgowxmFF
oCTPALIv7NPX/oR9tzfRtxHZOqiBiO2HYGTWWe0m+/jFRBzy2tnNhskMbG8P/2pdzkYgnOo+HzII
L2ME+nTXB48Tut16uuI55v12bZaEY20FDZh0uA5XP/Wfg8I/paJxr2+vpbU3Z6VtcEIAjCISB3eN
Pg5jQbC9jEDfqEFqboOseCtHc6+2anZnomfKuW5yyZHMcvYzWkrRfnTiI06H/hxJiWeQ5zHd40lQ
xLGtFslKFLM4NGAlEV+grx9x/+W2TnOjrgxDwgo19WOsdy/6oL6SSOHMDEbDDtuh21wf2dJZRSbr
vxYF/wHm+bGvlYggOkPThJxrEHzrUO/vG9qvnCB1cXSQ454RXnPOU4gEg5RieFFGvLeZfajGa+4F
6RyI7cR45M2CiSl47sE6uuEOhRDBm+oqDNniHYoB/2LQEDY10NWHnmd5/tAz75EbRjWkek08SzpI
5oMsf1mIs67bWBwsYCkmWrgRyX3XWM9sSCQxxi4oiFeFU2yjBnbfFHAUhoGcsnY/xdvr5hbXEZQ6
kFKFthWQKpdDArhgUiOfE0/PYmagL66gv/n0fN3Id9pWPN2omiJPjkYYRHOCByFjqEvR2BKv9kcW
9seeo/Fyp4C/m9/LKevoxqJojpTvKxMZOn1btXbqH0E4zKBOJZ2GLmGoc7BBCtjo97dBCJYhKCG1
9/Ia9PhnV4KBfiMcIsBOAfhDCedyQvqB103NR+L5YQYcubYJ+bHHmzPYq9wxFNtEe4bdqNbKOny/
AcQpIlgFfW72QsFRSJbUPdD7UqzhQNndZsAvA1X60S4YMhhoHAK265TvByfDexQkcbicB5bYwU3n
TuhsTNl9sP0KXHYT4dtYCMmHw8NDa1srgdHSbjn/SCHJUkPaAtwi+Eil7/DkI/wBAnbZ1kdKdAVx
tmgJsA8gOgHo+bEvgQzPjRQMIl40mU8Igp7MmlS2P6jyynn7Jmz/MfEI9hEFAT0KRZ7LBVeqvAzL
wCJeao5Mbx3rbSz+SGB151s/P5qZF4eNrZnIYFnoiPmQoCbTFqxu9mPh6j00X6ZhAwYgplQAQktH
S9sDKeyU5nFsdlp8pDFeySAp5AnTQIERHrIhApfgXdNuGskuezxqbZMy2YtM1IyyxulNH7Rge6ME
JWC3ck/Mp/naWIXwR4oHPkwDwTns0EYYgWtnrTSvzc74mgnBR4ZTWqZjhuk0EL+k+4RB12EzEwze
oWC3U5yZHK9jnym7KfYlCIBn8YMePVu4pRh27HXHs3T/olQMMOj8pkNh6XJtmyQpccYD6pHhnk+Q
LIueqJbbRbtyGy4lj9C0BYJVPHvg4sTTi6JFEIU5Rl3jhBbsDRw/DkGIh5ocw60EWgwLvX+mjdGf
/JvA/fqk7PNTZyarcIS5a8ufcxQ3Muo+JA7SHQyiU2sFlIWnOwFqBVcXyoeIhITZ6CqVEy2MqacF
v+Xxdz40YFL7XeW/LaNydZq51yf/JxkHXOm5PcGVxtVQabyEPUI/5ODW1zZVugObm0dC3NplxeTK
znqmQ3HsGMW9bQ0bP9+HiG3N8YGrCRhiBjtVXG3UcByOeJvbPlK22WNTOanyPir25Ad2JrGyOqXd
C+0eEzBmTxDpltY6K5YK7WSet7mJA5gQS9zWJDGtsMqo13FuT0X2alivcgvtozuotwfWQ0nho0Ei
MEWumTyAd8831ohBFq+m828Qroih7YugMvAN6Z4O7z74EEMUvPb6rgNnuO4NK/Xen/38WL9ze4K3
V0IQFczdCN7g38mh7eePRAWGq2YgvbCsLbo/VP0B7UK2RjZTZof94BL5txzVpzrclSG0Dla7dhcy
Qqh7ox8EhXdQDRAhFORyKNdRgi3VY/09rUIGqPgsoedkHtJgV60qb8xbVPRmiLHQWach3kNt59KB
jGbVhE1QUM8YNrwxj105AIXY2Wh0M5ttODY2b+40MLRD1ll1mmKtSXLeVtfsC0e2HYKYQ02J4r1a
HjTpjWo2kfeyhl5CiDpdP69LkAZM7j+DFc5r1ZS5VAQl9TIDPaCucW8AyecFw3tl86xhE7hHipXc
x1LV9MKmEH+ipFD65jzBA2Dl4CvahPawk1wwFbF7yl5zOMVZgW9kvofudmdNAHJxPyHyRf836oMo
z1+ub6yHxkj9GkdqVBjYo2yrgVBYymJylMx7VavsZK2St3yM/7EpYkBTrdRqDcBdT9NcfduTzCbY
UCgEA4fATP5aPiv+3+tLuxRNofaO5yEYhdAXIWwjasSVJtGeepEhOzx/kwGUKZKn60YW9ypytaB1
BHslmkwu5xKM5ope1JR4cZzZkbrz+9QhvsuhcS4FK40l39XqHwcDWxXw5xmcJwpbm1IHvHoDR4BW
bCfex3vZRicim1jAdBRIAvZk4R4OwQKFEuDkSOwDVbCdeXNf3HxLDjz/9lm2v3kGs3Jq54g9QI6C
go66ef5zfVYWdxjeckg8YGKoLHiQEOSyTd7DaRth7lEfp3ZMjgmUkQhYsMbhV1JXLMjfrhtduunB
zg+YMeCgQGQISyErRYt6OIzSRmN5gmjkJtu2FojeCsQkyvN1a4u768yaEFVWvIYmkoENbcJLlOqH
rv4Z8Vq7bmTxDYl4Au2NAP3N1UZhe1lZkqtSCNcvvWQtlHDNj67Zt/1TELylfJdy1gLYJ0e4jW7j
3MuU3WAQkH+A+518xNbtOHftt+CIGku31spXHvBtHW1Lui3X2NgXTgIekGD9MRANAqElrHmia1PY
j5j+oBmZObzr/gmdgyzp7+t4lY1q4YpCOIKmjBkUho48ISqolGFItREuLEx/FWTTNO2+i0DzYGyI
wbr+YYY2TV9lmrCs2A9rCdWlnTYjAtG+ryCzJracZmFPp6YbqDcmB/+QNdFN4v+pghOJTCePut31
TbDoO8/Mff/5WXYkUCZelVJHPSVwQ8Mtii1I9mvbQPIiBPxaOTVrIcDKAL8vzTOLrV+0cTrCdY5J
4k46Ann+NKR3BfqFg7R3dWlNYWzNoOCrSaYHcYxp9aIICYhgkt6DPHELn6Nx7bNO+rcecdb1aV3y
Uaiz4ZEExACIPAWTRqtqTY28jZeZSHnUR4XueomZwC6CH5W+tZJ93d5iRg+d10BOAspFQT18eZb7
us8B2AA6bRaKoFDbIHgblvfaBnyB7JfuVsyEjgGMs6cE1E0de2rsieD57ebpytiXzioSUxaGja5W
PN0uPyWVyhS8F8gKp/4vLtdsfpcoFPKYCTJV0sr+XXiP0nNjgqdUgm5EKxqMYR+7JPhQy2bHCWVF
v0ZDtWgJOGkoOILlBroll8MKujCo4i4kHkpOiBXjja4GrDELW5FX87OzOxPuYjq7ZFAszXyi4tso
KbspqKqIzJiTKN4D/j+RvVl8Qk9Rek8GNwlLJ3luJcY/RuUmakYbJAhA4LR7bXgaza2arJU6FxcV
IuLoDZhTed9IwrNDmyC3bw45MsZdAtLZ4QvIQYcXXy36NFCjXLmZlpwSxv+PNeFmqhKrzqUM1rI+
Q+n2uVZOOnVD81cpZXtS3GtB8aJpr9fP0OIC4xpEmRX3PKBrlwvcTlEqd1OJBJlyGDOUrVBk6tCV
3icsGtdQEvMP+7HCZ8aEQyJLmplHLUYoRxkUwlOAFKW0+t9pRZD5RPbTQr8k0P2QZL8cU6+Bmg8X
NlJxb1x2PqaAaT7IfCAreQpe0v8dV0RhAvoCMzwW/W2XxialitM8bpDMj98phyfXP5rmVZXWwB9L
c2ciDgNcxgJHh7gXRxKlWpeNxBvoUzR5lP+5vhGW9vqMq52jYEph4XIcNel8jp4I4lGlY0b1PoD6
wcpfKj1gvfH7uq2FuwkQTpASI96YEyGC/6q0Po5jdKChD9Sd1JoV6mM6ofLy0CAdvOaZl5JqF9bm
kZ+dYlRBUhWoaeLlDd1rxa1cgLUqfq+lvZL/DkGl5du1Ac8Wpsc4DZ2yVsDsMx2GtHYtlbApeR2a
3pabPQ1fyJAx37rz+4ewcDvflsBxPyCJHh2T6qDI+7n5d2oOYJvYg4OcdnAXJzQGg3yE5RL6RfIb
UFe3I5OyEwkipo7O9ZlduIIvxjrP/NlYQfjsR6C8IF6jhqeeb6kp2YClo3/qiEaffs+VtULT0r6k
OGkzLwlAG7J42Ky01hLUSr2MxHacy7dUKvfXB7Xko7AlQUGJU433j3DELL9tIQ1rEC8pdJ11qWrZ
REP7v5whj1QGAVm5Xr9R9KKfmuufqLaiB+4H0IrIYZK13Cfe7ZvBHIBogP58mRPRb79uP2Lno0BK
9g2/Bwz1dHtOP+v4tTVTu3u+PvSFXki0yaBTCk8wlJvNb6qvswUNQUat9So+RR9crWUZcTLzmIQ7
s93L074bErv3eAN+74MMHN0EWSygMwEAGhlfI+1Yah+7eCLMm+/sWxKLjAWWG1kOVCaQNqx2Ybid
yG6EwXgI0caIazFxEsAROjZM+I8q1FaejP5pZVLme0Jcn7O3iuirLBppgUIr6knVzuTRTqpcE2+j
8VSAQNfaIt2Sx399za7xvPsCl8m4VihfekXO7QPoj0T6EBtEiItom3ZS0XEKMmz0M9fqps2mRx24
G54+xtqd6t+qgRvEnzz7a2hPcb8fP6egYQaqjfG7HI32UDJFa1itGihJNkxR//D37HEg7spULZwd
1L5Q8kZpSoZ+ueAQWl0KuqBqqOdbb3jHBhkUKNFqSPP61hgzm+pQMoyPGbfDe83K7dLfjZODbhZH
WXviLTgK6DojKsVvaMwRCam7QMmislfw8J7AEQJJ3jVFhoVdAQOoSIALYZbAFD1RGzWVn+vUs/In
w/qYC2Bc26zM50KQemFEWPgw0IrSbAzqcbptiWPtJP6gGLczZ031UJo6q5pjtMZm8ZOhGtHMnAwD
kZU1oxiFoWGXdCUtJGQC5Bj43AzM83qmV0AnFM85HJXdhUO8GQAKQzV1iHegTKxv5bilDyaRTKaU
1r/IKMMtAVaLBSXgwBAu1Uat8kzhWE0u3SrV1r+XjGOKFH52uj7hC6EC8oCANBIkBkAaJoQlDa9i
vUqwqAmSQjJeAGpybJsdSiQB4rpwzbWsmROvGikp22mEubhFsrpgtNwotcbUyiU38VqgurRhz8cm
rOqoFKPf1BrSa9EtV3+X0a0BKu7r87d0/ueig6JA5xxXmmCDqjxNWr2wvAztxInypLUoEEpvrbq2
IZb6CdHK/o8l4WTofWkUSZ6DHUctX1P0AI0py2t92/gb0jfHwmKk+t20eNQ5fA20vHQ1IfwGkAjd
w+BuEg+IUmiN1UaV5albfdomyX0K8QC/tTX1LlEsVPb2Rnvi1qHUniQw+sbPGhqt25W4YWmuZweH
vDXk/pAZvbwf9VHXosZoLK9DTz8Ha8hkoGhfB3ZDV/LWC8E6gAYAe0J7XAOjr3D68kKNeDxJFhqS
cscIbsasZTzeK9ED7V+ub6ClTXpuShhUDiWEweoC38vkQ+ODoAAt44ApXDeyEObAr6kWQe4RICIo
Vl1OXeFH8SjF2DxR+lgZTp7aRvumNHgaRLdBv0+Bi4j2ffaLSIDsVK4Ftsh2C/wbl3Zr4ps/VxHJ
DgXxFv6Bm+R7q51FOSmAdrwzcWLSUn4vlOoNcBqo0ZB+k2rNv3j0o8Mb/b+zPC24Fr4DjTNrcqUA
rtgrWEnFsMEuVdZzRGUgWKdRaY/pRmZ6uRIU/FxS2ESrDd6SFsyKMUGfINc/8Nj3OGLEgG9aNbT7
FeDNQjbj0ogQLDZcHeWIhr7XpH/j+GRt8pyBTdPc19OnpMlOPq29kOc9chkVQksBqjZgjkDRAhXI
yz2ERvpR9lFC8UINoF//vYhMrw4g8xn+SfMboGSu79mlWZxXDfRPgBMCcHVprtPLECjd2PJk9GmO
06Hay1W80u67OIvnRoSD3mhgQai10PJ0o3UV7aaAaAKx0HembvP4YbBeTf/PKJUrZ36hhIupxH1h
WkCtgzlzHvvZrsxxHzfJhDPQ516hxgfIGzqQ+2D1vp1BS2TTh1DBDSJnFcD7/aN/rOKZaWFarazg
FpVqy6tRxhyS54cBenWQ+oYilB9vc4f+sTh6+rsNKVxpVR32Z3g3DxwJZQADMG7RDxEdrPtpOM+3
krcs779i4KtuNXWXT7jNJqQ9bS0InptJX9lNS5sXOVbwn6gAhiCLfDnjcZVpXZDj7jCfjR5sm4Gt
mm6HRKCivutrDDsLBAlIjp1ZE9bXNEpeR7M1aNWcnsCGBHz4J7FNSOxI9oDyJ8Tn3ID9mhj+FZnz
bX1yxqPlAGYGoUmA3TfXz9JC/R4fBMZqUMIDkAEy7svhBxHAcCblOEwUwgYRHkSRsa3kt963NnUd
2rTe+DqclULt2sdjc2SDdkuGCdUoo7HHyJHbP3K9ISmySKC7bLZkjbbg5/Nl/kJQIoNVABKSsrBA
VNGSwAwny8tN8z6UwoDVdXC6Pg0/r3XY0OB9QY0PaLAotlEoKW/6EZeBBWrpBkwf8XBqCkheoxS3
xve7dOWiM2XOkIJfBA1lQryGhv+CQhAGB63R7ETZ40UYAFBLacEaKMvH6OfWpDs52UbSwCR1sKm5
LcoJLVOJ21DCdPoUjGu9vouzDFEc9FijGRStDpf7IFKKrLQa3Bpml/ymIURUByiNXJ/l2YOIHmZW
o/l/G0JI3Kp1M1Uygiep1W+bKN+hD/Gg47EYr3SJrBkSZlhP61AnkY+7HZg94+gjX6hATqThK75j
zY6wNaM6BMVtjQGNg2tYjGfbMLTXIC6LV9H5tAk+Q8ezCIz1sDL5tg+Unb4NsG+eP0nsBO39SNZc
wjw7P5aJEtzn6EMEcZywTAaJ5VQZM99LmPQoA/gYPg3ODM54AgU6R76NbE3wc92Qg9eBqOb6HpkH
IxoHY93c1aSDHUXsvUa/uSJ1WY4Qqd8S/VeVPVTGSgfa0mE/NyFs9VQf9BmG53vECFmO8BLdr1r+
KjcAXncrtpZuF4R7qFHMDgzYcOFYNX7qoybie+EA8J1jxQprh6Ov7RXtYK6t3M8cNOJ4GU1WQMpa
KJwJ296scrRfTQ2QVpl8g+DERueKI4XSl4mUeE3VG7X/rPuVF9GaUeEM8IhHpTmWvteOOTDUSJBa
x1rGyw/s2HxK0YxNgGZXw7Wgc9GuAjkAcEvg5hbbmH0ciSKpax8AIv3ASxw+No22rzjNwVh7Xy48
sTGzZ8aELaNpHAyaKoyZ/nDX8VsdMBCZBihB3AbFqUT+E2y0pnIz9NmmVsPd9TOx5AFmcngdYBQo
PWLEl7tICaNQm8rWhypehAuaAXSbTS6ns7Q2P7Y6KLzWKGEWz+HZiIWN2+p5mcUy9lKQ/y2TJ6r/
qaR/E2Ofz6qwXzO/CSQ9xqwaJpDMB3Vfu7rGhvFXnNyC1LMIDLYykUuuzQDHvgrucaBdRDBIkZnl
NGawSFEHY4rpjtlHqfzWggerfFSyncU1JmssTQ7JqDn56br5RcdzZl2Y02magSgl94GAUlgFYJMx
kB3pnQxiwKZ93dbSfQ6Gf/wF9hLEdsKWiWs9T5QAT00U1iCpEG6v//jF04e2+1kbxwSJn3AgRhCL
G60BNx0hgrQJb5whMohddP6269zhjRc2/qcVowvJJhzD+UejrQRTIjJYNX1l0TJTcAwjbhfgLwUm
S9oNk5NCqEqv3jjdlKEdBb8iNM5t4sKuqtdWWRNFXcCSX36GMHgZFe7E7PEZSatBN4q15uNUuoE7
bozt4IBdzwfyBfSCFWZFWtlDSxcKgUIIEiQ6RfQ4L8zZA7GhUTAUES6UMd7x5B16WoD6sjKtWaPY
hbHGDrKQAAfb0MxmDmYQOB8RphCHBIz2MhYawBF7MLPnTt9Xlq37pl3kN5xHtgxm4FpO3BJwNRl8
pe3KFbrkiebGenVu+YQ+6nyqzkZM1a7tDQUXjDk9z41c9S3UwlYcw+KsntmY//zMRl6OsSxNsw1D
tpV4Y5VbNAD5laOqN7RcuTEXb5PzEQlrSNNpDDIJvhXxh1/XTqL+SjUQgCuvkZ/ZSh/sMrRRs7af
NmXu5EO6do6W3CA2D+ZTJoi0xJZmv9WaNMyI78XIl6a6DfiPg74LwJiQ5MuOvNu06Qctb/MI4kzR
hkgv/7v3OLcvOELwl6I7MzV96GG6aYMX95CeKnuUN6XRPcpIOET/ov9jhqsBf4o9BJIskWp5lONY
6lQL56Y3t1niGernVL/W/lEu0q2v93BdxIHUoMI/qiB2QQd6a1qr2fLZM4jRLeJqhCugw0AiQNhn
Kpd5CZ5tCW4TnR/jY9juaQWiM3AyBhx0lkPHCDgKKi32ikJ5vD7rC/0gqEMgxYqEPR6eKLJf7nKV
9lUDny558c2sJzhswN+NFA8WABocXrKl+8iVMlftN7ld7f7NOwbdeWiiBiMI+BLEMmHY9k2dqLo0
b3szTZww2mT6qXOTOwtdZq6vrvW/zCUqYbZhEF0B6ECE5xLHO/gkS5NUlbyGyDavJBcAm3aETn3D
qL8l5V/Z6m1t9XQtLPKF2fnVeOZMlEzRS6ye5BXp46Dcqy1ojAkFLpOB9mIDVkvEyo1Th2ts9Quv
UUSJEF0BUAlwYlWIxCNs+4HWiBJHCQTp0MYKoesRGEewT+yv76QFd0kRP4HwAmTyJpAhlyPkRdub
sYQLsCvoniJLQaNjltEdNSNb0V4JSD6vG1zcujNnDbhJ0DAAxv9Li2U8NNWoq3CZEsogKCyBfg4N
SoO5j2iGNrIH6K3bEGtwlQI8eAQUzsDR6cjgIMR0YvUtDx7V4Flbu43nu0fcYQqAKlBVwlyAWvry
swwlCNqmDSWP+FPGmgZIH8MzS1Z1Bmjk1lCRSxcH2uf/MSescBgYkarlseR1KUSzJNfI8fdNrMFl
4YWp5KwZ223QbNWsd6tiDYayuOqgkUAyDmg1IIsuBxultQrhmBKDhRRoGOMlkrW7UYtw5aNDIS2h
i6Ss5uEX4li0sIE4AJWFOWEmHKact1KL9ZSA94CCnqq2Tn5n8U3h3+V+ydAmAZZZ5M1CMKgWR7W6
y7NjMaxcV4sDN2dyTBMNIMBRXA5cS/q0laJc8gZzSyu+IVXkEJSl8QCrtT8Q61rZ7QsRD/hEIGs5
U3EiVSjEl40J/u8BGR/oU5uyY5Uo4ESSkjsdKdbYTRaflhBZAMARlyMSFMKW4oPsB0nQwFbU+DZ2
104K5WHfAYjl0LS4DSz07CdpYRz6IhztUDHXLsXF2UWtA88IFHBR+bicXWkM07ENZcnzcXCsFFmD
ECWrYws6l5i/h+nrdVeydGRhTFEAHiV4SwixRwImp1ZTsJhZzcypZKXbAjOVfvgrD7DFmT03JPiG
yerHwc9gqMmOfpw4zV/dtA1u3EG+ghgJw5tXXqtqLs2lCvYBbB8wuf7QEOzrruOSYUlebfrveVVs
yhSUmaA+Sn+hsULnwQqfwNLpRDEclXe8A5GfEE5nEkWyX8xr1w8Ti1og7/+N0zm3IDidIlHUNktg
oSV2zKOtdNdslVa15eppyHbXt8bSBXpua57ds4u7yjnJeTlK3kvIVde0m0hyJcBGr1uZ97N4ZwAs
gesCCU5k6oQTZ9YmVzILYZBZmbcD3QXDE/X3ZQX+eaWCS3fDh+sGF4cFFNrM/44C2zc14dmwDL2I
mxm04OUTtKIky+Y+hGA0eSuvifIs7nlU1CGWi5yDhgjhcgZNTcLL3MRqadjgcnpUwOKrebK/Q9Kz
/gpep3qNL3PJV55bFGLagfLUnzoEW5b6N23/Uuuu7N6vz9+aCWGTV61SqnmGMLI0XnrzJidv4Vp/
5+LNfj4MYZtXKc5YjdS354OV23ebl4nuSGJjY+SMOJH2ZX3Rtdrf0uHVUYxBEw/gSYCfXy6WVfU8
aqkc3JG0l51JM0Y25fkahcNSXXlOWUIOEGm3WSv20kwW+WpQlyXAOU7FQhsVRtCTEbd0359LUG7K
uzWLS/v93KB4jBu/9BUNkJYqt8DP7HbWR1crYHe3Vg7WT7lfvONA9wKEMLLuwAQJV5dRhNYkhQTg
p+yrBUHCgb/V1jNytcCdDwx85zIUO5yh8IbI9tUbJXel9mZKVrGmSzv07DvEAIWWIac0MlHDtlon
Qd9XNP2uDujDyHvA+stDUt+G1mbCJTTiG2r/xozfs+l0/ZgsTftMggiVH1OdAYqX65zKUPro1cH3
wCLEygQQzfi2mizWJXzFgy4lpZCs+ceUsMJmMNEspRMgLhD+pGBUAy7hkJvxDm2sd73VIW1zSnIw
iVPl1tBPdbuCsVk6OWiTmql+Zt0mMWRp4rIx8hzvn0a+HaUQNA4rLmeeK+GOwMGcUWbAmIFVXnA5
nUkKQqc8uGss0I1FAXwp7tfkV1jhSdesBoELS2fNzzi4bEAvQNUrLF2pNEGrpeFd9lc/oNn6DgQV
h8xNbocT2ir8xwDcuTE6gzfXd8yPmxDKL7POBoBDiPuAlLw0W41T3vOChKCTziEt+StUUyaNd1bz
AkVCp84PdbySElizKAR/wZjGWtXBIgjoB82ZcQ56AwUSZkQ3JdlU/Up89GMdMUKCRBvGh2YbdPde
jrBVeFD0vh7cdU3qVrm+q/ttmjxUlv7sS8712fyxiLMt4IaAiprZwMT0Ch2yNogTGty1/n3Va6Cf
hIBwprJqjSdgzZAQ2GZV+X+DAtwLmJxtBX4zTqTtKlpm0RAEhFU8/WbdCiGaoMgW1XgxBHdDpzkx
uoWofh9P1r5QP65P3dK2QIUWjbMGSgsoKF4u09yCX7RDEt4BLzD4yV7qDo0JJT49c5IGwn9p5ijB
13WbP53YvF5nRkV/Gcvg4e3D8A4UVXUPqcv/kPZdO7Ijx7a/Mph36tCbgyMBl6ZcmypWm727X4h2
mzZpk/br78oeHU1VFlG8MxeCBAxaU8F0kZERK9ZKRheJFVclxW5Q4pssA54O/AdoJMI5EIvXv7WQ
4Bo0JCYMx9Rgz4dtKGWTKRaJ9iIel2CVUHtQWQXbxULf3Dri3Qx2fQD2cBa4dewa9GBrQxnt1Wwj
hl+MiwTkFdFfpv7FhJ6a4eKZpELTrE5hpgtHr4yhppeCgy1tnKYCNcnSKbiMdZk5BjcGVAFpZZ4u
o6ygCY1XGMzR0ZHgUV6SuLeD6D40O097GoWfaSItnPFLfCAzqkGKA1ykDLjKpSLycaxoNsJTg7ts
LWx6P7mNtlFzr6z1pTIXc/pndxAzpZtIlzNhEOS3zndHVdJuiKQ+AqExmlRuQ2zKuyB+EuR1tHQW
5twkyz4waQsk9/h8Ylagcc6gXbQP79UDteuNaqMr8fp5s5hbuhjPiRHutgkFzexGZuTm56thN95+
L9l7y/5crfbbFTrN9qu9ffSOkGCwj8fEXX09gkzRQcjqPn55h8fXw/2PL9Ae2rcgstndOy/33mFy
7iPv85f/bG39m9HZGCCE3YFj92Xz4H+CxN13HnzH2y1sAnZcrg2Eu8RSZYqVrhgwW2GC2EdvdYSb
4VJQcBFTsuVH0wuwyng7QpDgfPnRZgIkmFDDOewgT/S2UPv/xvFcDuLPn+cGAQJGvU5BPbqXtMTW
i7dOje0oBbZv/ID29KTGjkyGdVd6yPpV/YZOtQMqVEdMH2v9mENFqBcKsGMoLlBl6+s7ZXZ+wd2J
5zJY2K2LR6wwZHEiTdE+BX1gmoFR4PjXDaCBFaKyLMBDrv58ats+Vbu+sHCyMg23SwVXFY11tbBN
5qaYaX4iFIDqDvhIuQsmDWIk3KiJqA4NolNEQPYveQbdI6NvG5uv0ng0JVePnwWSge/bHlS3HO20
3IrSryjLED8sYzlnboKzT+ICTb1IAbkP2Ccd7YPmyAtnfGblzn6eu9A62mqVOWJiu46oe7PUpK0S
9At95zN+ESUIFCIweyANMLlpTUjfd6EuYAwVKO1ENwF8rAXxhJX9KLIKTcqFd327zHjHM4PcpKUk
bESiBtiPkFOLrMBtxBsriFyhWBjZd7qOO5Rnlrj5AxUMTSMFlpT0VjShi4EeywnpUVZQqjId4O87
dUzczGhtozVvJCVaD5DNkG4E85NKhaON76X8EoWP/YBOzHWXuK0GLq4odnBQ4WMWovlvJOKV7+Ux
YD3gzJkUYL2nDyCn7UfTfXzfH1IndRrnp4AuYTzCbbr7cfviDY73aTo7+22jDAv+Yi4SOJ02i3OV
UZd3MSqQCB/TCB1r4IzcQLI4UXwopqc2kgFLdA4z8SoMqmiRBuECsCDcjlD6Ro6jNoVUnPhSdYBk
5q4igWKtcYkCxTXtRZt+Xt+Dl5gXFIYRcaAzB09eKCJxJlW9zpO6yOK9Uv+UTPheiUIPO5LXsgC+
88Dagp7Ms4Rhq8dPqiA4LT1MMkA6/RI30+wZR+cO4NMoCmH0586ziWuxKUKMfTCkCDSSIygjSblE
vzJ75k6scIec5uKYU0hb7bvkVV0n2rqNnmnugZ37+ryyaeN3MCgfMLmQ+gGBD3cNBnoQC0QYk72F
WA4NqJ7qhe1dEWkOFBKum5rbNKemuGdb3OL9Q1uYohMayu6LcBd0OTg6u/ecRLaF1lYHT6zrNueG
B6gtevMgCIhWaG6x9GqM8RQtkr1EnY5pjntAalbqIaB3wmJaaNYdaDLyGIxFC/V+btG6rpNAWUBh
jYieAAnHLmG1wf5RKNdBKN3FHbRXoaSr+0K0qoB3qNEZZcWPQ4J56Pv7qvvqBeWDvKu3TePUwxsU
fqv4R4tC44DwJGm2kb4xwIBDt4n8mqhLRDxzmw6APcwXom48HbgzFutTOwlJlezjia5RCAOoTCe3
RAJ941IFf+4UgV1HAmcS+ujxuj4/RQGN00ywsmQvx5/IzSdLCe25zaajZAu03neajLtJmioeNSvF
UlgITIVu2ibTXZXdQq3HBj6wp5CgoEvakzMRK1Jx0AdAFgRJOT4rlxgNyL6gNLXPdbQMKZ2dJDuk
Zxe29OzI/rTCv1UwnlyXrDbZi8Wvgdxplivlz6K5ifTUNouXZKkxenalTuxxl4uKFxhqUD1WSk8s
m1DzE0WVJXHBuZ0H6uNvOAfj9eKWiw5aA/1HTJ1sPIha40kGbu19bDSrXHWvu4S5EPDEFH9nS70y
IjCFKSl0o/Q2ExPbUEHylC/R7c6OCVUohGoshapwEweu0CEWpganidau3B2tFgVYwbHq50T4uj6m
uWc5aMEgnA2iLnQp8egyEQwdUOzEa0YOtQMZ841ZizaT6AnS0UuDyVU0EBs7pvAUx0ug5plxwraB
Rxpigsu108NBsJBjj/atKRV2CXymntwqkJIeJv2YqtvrQ51ZvlNr/PKpmdpngoyRdsqxLDc5ZA1w
aS3pkV8WjRhZBYbDtBrQnMbL24xyrGbIrMf7NpHFmyDNKlfMDNDpl3nrhWKWeVrfT+tBqsAvWxrB
jdHEyV2kG8EKrVU5ypxF8Tz2eBtSo40XtvCMCwB0HBkf+OhvTP6584TSnBQgUkb4ZYXrBiQUSKt/
UpXYA0EruBK4UkNfIaf+dn3qZ/wbuMmBHcQtPgPp1gXomasDLtN+KB/TlDzkoIZTlKXnxlw4ixwM
457D4wbUc1xMoslNSBMjzfZAEI5rcMFXdjsl0BwN7wWACGQaIuArbKgetYg8yyXl28taqI4aNash
/cG6xacL08kwBGq12b4f7WoEBbsq2OADrezkrXDB8LWKFh5YMxN7ZpD9/aRA3imyQirSZfsaXP/p
4OgvE9Srry/ezCmFDfS4AsCMOI/X6UjEPA4C9MPs69pMwalLxLvGlCxA5vLopyE11SFUyRK3KG8U
6UlgthnVNoAoqMhx2cJIFwMSW0K67+UOmNq1Ed5rgIVVurFOlIWMzkU+mxlDOw6om0BKApgnF1Io
QqRPVIGxUHwpW9BBS4Itl1C0B7uNubcMt5NeWghUEdEODMlJ9YWiHL+KzL4G5Q8d2hKqLPFU0IMe
WENeB9leCTIb2ewBkJRU+ztGWHETy4jOTV6QlqDKYqVAb+9rrbF17cdQU1tYFEOdHcqfVniapXCC
/oKYxmQ/oqzSY/4Kxt0BsvLre/LiUcemDP8FDBxvDxQ5uCtyUPsm6amU7dNUWjUmVACj/AndPmqw
kXaGtBa1fCsRc6UKFJokDbjvIEW9cDAu2mG/PwJsD8AVMi5RntFJkmqha01MKQCUpksDF3xbDnWA
RLeF3cPn5y+y74GBuD70uZPBlBRYYhNdz99405Mjj7JqSMwMm6Wg0RGcc0hFYn8GKynzCnEJ8TN7
NJh6DihDkLzH0/XcwRipHIlKzYY4QTekdDvEPEj6sSJ5huxRkw7b2BrsCm+SCRILZfSLgOf4b4wY
fIk4odC5uBDfhhhLUNXQxNmLuEMcs8e1GiI88kYDvcdB2QR2Vgzx5rrRi44dLC4oWTUcFlwpSCRz
rhVMEFPQm7CqgY1FCF6LaSMPxUsmO1YPbg+w/vcu6DYV613UiGuPFKoZKHEr2h+prf/6GP47/CoO
fzypm3/9D/75oyjHOg4jyv3jv/5P29D6LYvf8t/stv56a38rfv32QN8oGn/jj+Z/2I/951/+1/k/
4rf+bct9o29n/+Dl6HEc/farHo9fTZvR76/AV7H/5//rH3/7+v6Vx7H8+ufvb58kzl18VR1/0N//
/aft5z9/R3Rpwa3+16mFf//5/o3g33woWhr99p+Bzvy7X28N/efvyOP8QwSfOaIsBP14LCMZ0H99
/0W28BcJvSEwhkoyq4XmRU2jf/4uyNo/8C6F0wMNPeBkWM7ff4N41fffFPMfaKhjgiFMthh0Udbv
//uVZ6vz52r9lrfkUMRIo+B7LkIs/JSI8AMfCNcg8zn4tCnUOu/y8SAP+UakltPcBTIS1El31PtH
qbhpWjsxR6c11qb8PlTZIdtbOSjhx8GOyw3onFZat9QTyTsNUOKffRS3mWkcj0NWFeMBiHqIVj7G
oQodjdIGv7IlFauThfv3lJxOgQqfcJYZYsagKMlaPtH7xLvFMjdq9ChjBozwGMZosaq//roBLK8C
/8f0pvkOwUI2a0B5yvHQ5xFOHGRvhJfrFi4jSYzh1AR7TJx4WaEbNDPOMWFlZ9m6eRupnxjzvZp6
PXg50Vu2FfVNh3ayv2UXAB1ULQEe/y4Fntg1o6Jv87wbD2l+35UvOrqoBHBSVdZeABu28j60+0FZ
QqpevIwwWEwjImb4V6wY5+QbVRkrqY6ng1Cad6hxOyU4SovWvEMi6vr45iwxuSuWMwTplsjtQ9PK
h1QNM/HQhjmwZYEkeGMxNJChMrItHS1z4bJcsscto1kFQd2HlXhQwf3Zgq49SLagThTjpVa/WUMo
0SJ6QxoHpPTn+2WEuleoZoN4kJvUzuiDFRy0BnSXZOERy0LR87MFch3G5gdkCSRU+ee6FipBPiQY
kDYae6qla1o9hlBbNgGtag350BXiw/Ul+26OuDAJBRoISYLhCkKx50MjGk0atR/FgwEqDy9Thfcm
0M0ngofVhmT9dKOpSrFrEmPYqc0kfcrdMK50MPI4XZw09yQhkz1JfVnY0A0iNwNN0b9c6tpOqvA8
o+Ur7Zpx12Ya3XRTAtEqs0HLUQ+YO8RDtkUqRi/I/S4lw+YmErTFSPGipxpTigvh9ID3llU0FWKO
g9Q/5C9JCj/oTODere/LhS7QGV/CQMUMbskOF2qz56bwyIeiaGnheIFuNS2lVanrXjztFNSpSrRt
D41g95C40abRu752l26fuRHAIJh0JaJ+5qlPvEnRpDIIpobpYOjCypILdLwKq47sIrT7NMpSDY65
ifONcm6NO9xkjCTcfN10qD8Yg8LL9Ck9iDtrlawCV93K2w5gwN623sht+Ng+lrt6dX20M1cvPgBF
Y8heoL0bCbTz4arCFIGHEcPtd+FRdaSbGBnce+2ou9O6fL6PD2QlbK1ts0nuyFIu6zKRhqYM7HT0
sFmskY3vMUoLo2oIEpyHsEEGq6yim0jXNmpCfkpg4O36QHTrlL4X1rAmU+VSZbHQxXzMxfyjgw5q
msAr48CeD38A42deUWE6NI2Aw1U/G0GzDQa3T7Rtmk6vOWJ2yBtA37ntlhz73E5DxIOEF9Rm0f/D
+b/IUiJat/r3TitsQIDWQTvsyJRthV7dKGb+fH2tl+xxx7eNwylpCGZbyZtHc9cYjpXnD2T6ZZbr
65YuPTsgUqgdQs8AfATg6zif1Vwp09xKQ/EAi7tWD1ZyrKytoDya3cKYLp4coBFD2MqeHbiMcflz
x7UvaoWkNREPAtLXdbdG+tcR9PIuS4LHIACnWeBFYXMXlrVnlq4xInzrd7GFBvaO4TMX7upZv3X6
OdzI5YxEkyric6R9pUMLNPtImscosZNCwIMI1bBMRK+eseAu2a/yuxi3Dbpe8fpCkzcXjAxyAYSQ
TsVD3mfx2uqGXzHa2DZDOiy1Zn7n0XlT6Mv8Bk4CO8n3NE/1UFZqloqHXmtbuysKzekg3qsK+ZOR
hve9rAhOog63U1X7sRLdkEl9INl0m4zR5DRSmngNAbed1kmNbVito+WS4oSiuA/zbhVN1A9jUJ6I
Qj25BfJrTjWJxyKQPiNTW8sj+B4qOfD0DtQAstwseOO5A3I6NvZMOXH9RM41MdCweGqGLrjpxcw2
AVIT/ZMGwoXrJ+QiGcP2LS5R5CSQlGER5Lkto0riJMxrBCWyNtiGQu/btP0halARJlleOq2Sv2vS
sC0q9VUAZxg4HndZXciOHisbMjTTQhR9+QDB96BrAxIcKOOBDP38exhm1EQ5VTxQxBLoa5UTp9EW
6fdmzgeSzMAxgDwWzz2wR5+bKVtrIGIqSIcCWIlq16+L3kONGrCRagVSueuTfOmGzo1xd1sN1g5B
AYP9wawrySnlW0hiTFKLgGwQN9dNzQ8M2Vfgl03k1tjD/XTvKKMUKeUUSAcJSU+wkbjGa3TPeEVv
uydk2q5bmx0YasfIwLLUJ58zFzNriltAcHEI8R5NdDvSfo4RccalK+rSsWAGEcLCk1vIAmicd4V+
YzbpIwxNbVPvBbma1rQvg3VYQPP2+phmTaE2jUodMpQ63/MtgIOsbPEAOtSdOv4yhzB2wrjPP/RY
/7hu6fKYY1DsOQBqAjzcTH6p1FHXrBCW8lj0cg2C5N1OP1AS22OR7a7bukgGgrOUSdqCogssF+i1
4IylmZo2EcUehGyxo+loozaeJkveqMYjNV4J2m3j+Fm0iAu27VRcNUq00JRwebBNRNKMZxdElOgS
5ZYwZ5JfVV/hEIwh9IQqsNLnIlnSe5tbPbziWPuygnSSweb8xHW2QM8l8dDLBwT1ItgtVDsHZ7Ij
H69P59zGPzXDzaZakzCx0lY+gKCVDDsh9pUnFSKf163MxKWYMxbCYETY9/xoygbt2IEwyYdE+RoL
sHOmj5SAJ4Ns0uwrAwOCSn7Q/E2s/euG52fxT7vc8MCrVqqKMcqHMOodMM/fGP1GKunqupXLkhv2
5OnwOF+v6KXST0SSD0gFJiDHUNxCVyfAnUoVz8yMxFBN6xjNbn0/pWO8E4lA7lIjjW9HRR8WvmZm
SU1cLSqaY3FCLhBeKs1DbJzQOIzFGCOpgZdvJUHQAgpnnjF0rXd98Gxs5/ELqgAoMlu4frCyPGwk
QDVJT1WqHQD1UsQInf2SEw6+DEkmNASj4NHeRFWzcAYvjULFArxZAJB+tz9x8dkU952ZN6lxiCtp
A7Xj6SFTDmAgvU2To6nvLH3B3swKszog0zJAfhYU6dyhV4JkUEqztw6y1HpVlqG52a/SrZURpxhr
EFYUEFd8AkWsYxjoT1fEhVm+RCMDRM6qH3jbAd0E4NG5P7BS0CUk6hj5pH3TrD14jm01WUth6aHi
2nabaDiIHaZcSl2B+NAmnsY7g65ksBBXE1gTdXIzRZ+WtgSTnpsZtBbhtQdOHHBO8vFr0ZbJJKOi
f0iLAq3RW7FBqLpTarfLHTGSthkSQ3lHfuqreJEJ6vJ4s7QCjOKlzeIpbht0k0JBbxWGft/Kz2W9
LRl9/QoJRltK74wWHEFBZddC4prWtC6ANooPkrAB5drCkWNu5PwMWCYL4fE2Q8SCs3C+OGWuUQDw
89BPc3NVjWQVRC2IRl91EjhlDpriYJHLhK33FZP80MUhLSNdSkO/UyXAY57FCXmc+qH4kCs3vUNx
SCxCpys6ty9fjHDhwp+bd0DiwfjLUPgXSMF4FKOBaKD9M4K0BcwZRXHJmqzNUHX5wsafOeksuMCx
A1AXBRXOgytmOo3GaIS+fqdRRwVbynBv9BbkTyEKWb0I5v+nPW4p1WSooym3Qr9s1wRCHW6V37Yu
ZApEEGUuVjYvJhLQFgWUNEjW4L2NCuf5xtGsOBDNtE384jl6wSyah+qrehq8dpvtzA19Cjy0qFz3
15epVM4m58pojrQuyn+JP0HcepOp2zEEIeevDls2TR5bdQ/FNlQ0V6Me3mc98uOONHwkbulRwZGF
tSXcNKVmB6DSBZmNU/XrUUT/BbWzJHauf+pFpMV9KZu9kxioN2Nt0IDd85v+RQnv2vbr+u9f3JTc
77O/n/z+pA5Gowf4fbULwAhfOYOyquK3rn3563aYsDguY6aFw5c2zK6m+TiNiU/7H2oNHEAJl0T0
0Y/Dfond/yIWx5hQfYSkN3KuYB7kcmB5pfVUSAOMySD5WhyK7FEKIAxPwPe6Ab9Rtw3DeCHK4m2i
MRdRPzyBiQsZryjuzIhtEWQRmIx8UxFETwxER2/DATfQFKK7QYMsY0Ga9fU55fcGsykhpcwwlwDy
8+26ghYJQ6pYsV/QMXKbSJbAgCZPC97g4tr9NgPXDjAVXocXJA8D2EYwoWbs6xlURDJXGG+69FZT
yxd0KradZKP1MxuI08gfA8jfQIi8a0sIUek2le+EYAMaQmUBQ3PxAuK/idu2ao0sAPreYx9SI7T/
omXl4LW8QoV8pZfguu9/VPQmijsoO97H1T3N6MIXfOewTy8f8xuUzvD2gCUoUIs4PzjlBPlx0mLB
eyIV27hI+nWaSdJOCUB6XoW1YiMxKoHySKJQfdb0u7QsqEubWF6JdUIOamQyJmdK+91Epcm20iBz
hLJBny6gXW5J6HOkqe9CWxK7suLEiyK0SlzfQNydDQIEpBbADwBoKwIqlad7M6geoFcn6f0q96wE
D0XJLSFMpSpuNDGdluvW+BfQhTnOl7WSmkzxmPY+IKCuht6t3JWi98n4CPUj2Ptdc/wc45UWL8DK
uKMJs0ABIimGWiduGDTMna+UXGqxpgWK6E81ywfhOaKa/bEeBMStTbqlsfjr+kDnDMIDgA0L1XdY
5UIyItV1p6dE8jVq2WiC3GTis4H2uECDjjGYGP66NfgdpMWBrIDT44fXo+DRK6XkD2mcO1pjvAe5
uApqlKk75l4hvXDdIBeOoKYKODTq1CihoYIM0NX5fNZm1NO2Uio/1ldWiiKaI6vhsR0PVVB7Uh84
Ixour5vkwbzMJvBySCUqaGyALCznXuOwAeW6XjZ+JOxDYKItwR3UPXtcVfVu/BHpjqLfFoh7e1sE
Q9G4Fpcuym9venLgvz8BEDf2pAQBJVAc58MuSjOKYos2PmikmAooBdvoayZTLyrElaQJjm6ETngf
jwj3twaCJnKQhV/TOD4mXbW31nn9GQq2Yjqt8H59dvhjzCYHWxuvwO/4iS+hThpta2CFG18BiV2n
3lbCL9o89uNPqlsbJVjKZMzPBLwGQ3yA9od/7ohtpGlh0mMmKvRvARMqUC+pcscQxm0zFZAfdNS0
hP+zSfryMlS3avpK6RNFVwB6DoNipxoNlAsPsgoEf77gZdh2v1imk4/jdgotiAAwLj5OD1NHjW4A
4Xf05nB9xvn754/N8KcVHo5XaGCPGfWhgff/hbZzm1KQ1XQV+io9XRCPabpKoDsDKt6qhfzM0xAv
xYWzwzTw8IB70UDzInO7Uc7FWE+mxp/UyGnDzRA0SDlurw9zzghIxhQWn0MZnq8ntGAEqimKl35n
AmyAvrlNakzZOumA575u6TvK55cNvgsukx0u1CXPx9MobUTbUqJ+J9JXPQ68cLib4sal6loOofyu
gqQa3aKbnLiNcuzaozIwkv74UKHzaFzjurydsocIyG4krl9jJ/F6AMxJsO+qbdGtC8PuARhG81a1
BGCYPQ6MeBCRJnSqgDw///RiSHVzsgzqowRxg6veE3r0u0bjMQ51EIiqDjEPQvMrwEJFTQgZ2He0
n9lNfOjBUVySDNyIK/lnG7oWLd1MFQE0WoKdzbhsA8r2SE8BVYf+Es5lQzk41PS6p37kdOSuBaxN
GI7K6He6Ax3lvv28vpp8QuT7eJza4+4kdRwhioSg0a96N5LcdAOi79jJAq9DnujB+LT2i+rJfLHk
D5uAHKDwDplypJnOlwHc8VKA91rrt78o9bRBt60jCY4Apw01KFDKTawt5OFnjgduecamioYKReH3
7KCEfZZr/eBDA2VySdlHnhXK6BwWjWjB1EXsBB/P3DsyDoCjgfCIu33GQNJR25sGX0O8bWy61onG
lQw5P3vS3Wq67567hWZP7nXB5vPMIotyTl6GZtPgImxgsU9/hMl7GTxf3ySzs3cyInarnfy+1DFO
NyoOfkfXRgb1DVT1x6V2fjYtnFs5GwR3G4iFVUfSiEHIouiWkJyWrNApqk0bLpR5Lw3JqJHDg+E9
gL5B3h+rcpulRhANflHExTrSyvSG9uLomtPI0qJy6F6fvcs7H1B3gInQEKKyVDd3wqZASzpwGw0o
bRsbus8Aqg+CxiNj604pNny4SBxzuR9YOxU082AWyBKeSqkDOFHqRHnwM9MKvSRmpK65sUhPwwfP
KGiBGAFJdKB4ENd8u5aTbTFmWhuxpIdfdJWxrTP0DpgG2Dp7sUzdtiblZhCEdJPVID9txvxXZ7aj
Fw8G6M/JEHqQ/w7trk67VTgKYHZLQX2vhNAduz79s1+JpwSrkzIGB27zxp0WW5USjRD9AJLKgoQB
gdxbb7pmv0qspYrp3NTDq/3HGreLG8tqNHlE3NtVhRs2QDM1+cJ7dm5AKF5COd1AA8WFYtMYl2rb
q+noK8WjETzFGrbRna48i9Lx+szxD2f4FXhnHBRwIYONWeMzQWkWxJpK2tGPymIVZa+QfoPsPIh6
nWFfA6o8rCzzR2T2bjVIcHKvcXIk4TqxblK8TqVN1n1oL3ls2ObUr9Xh/frXXTolqGIALo0eJAYd
4+O63jCINVb9iMJGeBsD2mxb6B+rIoiaXjc0t6RoNDdl5BHAQ8hTgOgFQKK9gKaAyaT3oVpvZBI9
/Q0TqLJjmlF/Aizk3MEagto2ao+xRFKEJ0suaRiMuITxmLnrmZAICvoyS0Eh73ZuZix01H/R5ucX
ARpwQUYQrkNDom6tFSB9as3xhxY33SYXotoh49h4+qCRHa3rxiE0kRf84twC4n3GhCAxvagLn39N
lgEWXifS6OMhvNewcbKW7LNmieBnxt3j5QuOZAV5JryDLswY2Bu6iPd1Hx1zq3PSCayY9du4pPc6
dy4BsGcqGwBmIMw8H8+kNbpcKenkN13yVaeWm+N/gOQnrjxZjxVtxIUJvAwVWffxnwbZB534X0rl
UDH7EAZbuu6lxJHKDzV/zMRtXNqy+aF03vVtOruBGHICpHmooSFhcm4RUGOTkDYYfZLspFZxZWkX
6Flvg5UkxLM6VD/HVl0hkbo3xGTb5OHCi3HuKLLjjv8gDYYw/tx+n0iVUtT15BtGNjm1EpZrQVaW
OkT5NOq33wMcCplaxG94UXETO9aRQKrYQPLCSFGAd7vRrUFHT90AwInkQTHWgFCtJrKGTt+6bCHa
Osk3sQJ8cMp4O3t9k5BqV1PlYWH+2V49j5FArsHoItAng+w1D5glMrqIcg0fNgh7vTwiDeNEggci
fOlJKVex9tqXP66bnDukmAgk5wHrwHXPzbisNlmbqsqE0xN6AhgToXu/zbNxYSvPHVLA+eBfGX4E
NbrzhZXl3BoycZr8YejAwaUi36qYFTjbo9KL+ujz+qDYR3PTiCAS+B9kqLCReZ0+GpWpNdBQ9KWC
iusiTp/MTNAcMVToLckTsia1ZHidOgwLV8nMiYVh1rUKsjHUA9j+PjmxwOeY6thEMPwg7+rHfi33
zpTv6C9pqYgzs25nltjfTywRkShSmWCIFsm3lQYlkqxdRaNxuD6TcwNC9h7IJpRUkPjlHIIKaKdF
0fPjm3eZgzNSPR+BCFUip/iLZPfsTKLS96clburGHLIcQQFLdbqy9C95TJxa9FNSQprvselWf31c
jJ8QOEU8wZGLPp++EIpMfWLVo2+ImWdEoaMLqFub7mgSWxSPednaffB43ebcrsSjRJRxulV023MX
lVxPYW8RGSMMbwrVH4Wt2TCGeKqsuiWljSVb3As8C00zyCzcvaIj3oNa790El9VNsZDOn7WC3h70
+gLUB6Tr+SwGJrag2CJ5EcpqZjeQepbl8FMyEIdj3ZIeA1wC1s44Epm1E/2vSW5DDoLUC0KMEGcI
J/QMdls56QHILFAsXmpfmLsmzmxxW1IFmzExK3X0IZDnGW2xL/rc1Qb0biT6Ns1uE8GrgaXtD1rc
r/OJPgvI4QSfln4vak6sOrU/mp/t9HF9G82EIVD2AL0TqAbhZFRu0sc8TJNsiuGxqegH4boMRM+K
tl32DsKp66bmnIwKKBlAqBJ8t85NdiBNaVcrxeTTIm83fWCOK0HFUzBRpmp73dRMWYHhT0G5ghIe
c5/cji1GHX5zKic/zR5q+ZmkX5nxQfdm4sbTPa2fM+FHXt5Q4lLL629osr5uf26oCDx0DBNgWASs
51tZNIWmh3QJZlUd0jXJmw8znkJvakAZed3SnEtlvYW4CvBcRcffuSU5MiprlHDj9oNDjspDMe6V
m0mOXVqtwmhpE8+O68Qa+5qTe6KG8kwoFPrka1Vv085YT2bsVW248GblyQa/3TeD+YFpBC9KJCbO
7dARAXqIbiOAF1wyOSKqCqVvWS95XdqkiRn7VaJtOqF2+uSzbtwA2ZH0ECh2ku6qZlvJ6KG4DbPS
kad7Dc24pYlSrXGn5+712Z9zWUiHolIC7TTgH7j5CIZKHUwtgP72hCtMqZVDm6SgM0trybFQpXYb
ItZOYdK/kSVCcy4mBnlRIK750K4am7IxgEj2jZ9pbaty45qhO01bUg0u+etBHUPpgoUd8Q/DQp4v
Riq04YjHn+hHICXxpIhIdkmL2KvbrNxcn0++YYQtPHBm6PJiJBq6wrdCJonV97rRS75phI96JhK3
gHrWOhskGZCLWvQ0ocvcAbC31TTpxJu0SVq1tUg2IRzZsY6H/DbV4xrUlHp6YyL6XRld16+UGOXZ
OrPau0QGI6KZSfVtmRaml9cteEgmPZB+Kt3Qesg2K56Jt+UhAxDsOEShCYJ9ICCzNlwiWpvzUsD1
sRctUrLQoOM8IokALpu6TPGJsZrqPLYLiA6JtRflxUaK7w0wrSZd7IA5slDDVfI6BjdtPtrGsNSN
PXMPnn0IdzeVLa2SqM0Vv2hvCa3vyHgwGxQvzKV2YfZDXCwNQ2h7QLkCfSx8R0eL6lptWRgxoxVv
VCTYl7rJ+B4vtoXOTHCTSgUyDVaeKn6q3ejFvVFDyRC3LVCUa2O4HZp7QwRjux1k4y3VR0euAe7y
lAyNy8frm3l+rHgOIcDApcfDEyTQwzdUrxRfE4VbRegcYKIfrpuYqR6wwf5pg3sJJXUrSpSWij86
ueJmkK90iswx1jV0PbwqcLOf1w0ujYmFEycXgNyZcZIRjClGoUJDEwSVlq7uy1crUF4SOqtwb0LM
lg9slaEuJzMXVL8ZtoP+q1F/gFlm/GqDFfmoZE9YiN0vrzSYQ22PkQHA6/AN8w2VpzrScs3HzlzF
+R7KUWK2hKG9nDbgcqH2oAKswtSduD0J/pdGT61R8ftIpzboQ+vVhKqSe31xLmMBBTpOoH/HCxz/
wxPAC2jXDAtB13y60ivQkU+3aCOM/Vr7+SQtSlXNzJuKJD6s4JnPIPLnOyFLu7BJ41Dz9YrcVlBc
FFzwKi60Ks6U40E08n/J+7LlSHWs3Vc5L6AO5uEWyMmZHjKdLrvqhijbZWYkEEiIp/8/qjvO7yR9
TOy+PX2zO6r2TiGQlpbW+gYUj9CWAO8N87ocpR1cTZoux5Ri1gLG1LUnO++Sbaup4lAPabYCFwGw
5ELqW8ncKix7N71zzY5uGiOhW2kX+cKCuc6Y8Uh/C0o49KfyyuyRxrzWqWD2ka8894Vo0Cx9k/bW
Jgs55HVMhn4cVgbkKtGjR35xOY7RjY6ZuFw/jmkEoGBA38CmsCGx/P2iuf6OgIfhqoys3EOHa55J
pBPOUlWOjhtkU24crQQPtTX9Fepp7cLp/sUVaBpr2teQq8X+nk3JxxEKBUlbP+rjc8b9Z3PIVwZa
64UWSb4SbgbNFh6kEAnwwOsgm8wxtoUVUMDwyHvqnFsrKoC/Ee/fv4K/SfLlqfTX3QO6fRMaAkDW
y1fdOFynGXpXR2muky4OeC8fWPPCm/FVdHrYoGZZinE7Jlpo5vc5zdD4u2+bZ6rJcwNAjFMb7+bo
vX3/WNfbGUpMELvTEQ1R6Z8HDV1I2YJTaxx1cuNW8AxVENbjodemazr+AE2QqYXo/kVCMg2J0aZF
h5Nl9oHArKn1HH9zrE5KQHMLJ0hOyzxItCIkHRIULYdI610DxZbCvE/lSrPzMBbuLmn7hW32xdFm
T53QSYIIukKo5Vx+FK+hhZAqtY6yjf2V4RbVuon1YStUw4/UYlrAKIEimAWF0NijzpZYSb1ShhQf
//Q74EFws9KhKQ3IzFwMR+sK1+QWHqTwWThGihJ45+A+GVb+DSkeeLpw+/mibn454BQZPh2yRcsr
JyGZdXT1IbDTlUt+dm4PBTTwraAPCEX+UNs3+ZotmoVN99LLjQAFDXQ9DAgMw7R2DkaIPaID6wUR
5PRA03OvZETJhhxzlCCJBOWpDmwZcN9ca0t0ly9iA4ZGuAPiERooWIWzSZtVTBLRO0fTzYKsMgNQ
TGQMVAmCgwaV+AyEX2PdspXJg+QNYYK2K1ZuoROwVdZtlgP6Xa58b1jAZ1xH++mx0D0AC24SMZnC
56dvYXhZV0PNGbLQtrE1+Q7+RlE/wvWC2ut4SVn8i+MOJBvnr5ftBDafm8aJVLekCeGZYw+WQnNo
jRUuIKGTq3WeP4KvC21BeUutXZqrvasvJJPXJwFYYNj8KJzg8zvzTAhW8GNNyOgeJwWwUMIeNHSZ
Ag7Fo//8+no51GyFayl12iGT7tFhoU7WRvEDEFPUSG+9bp/D6Pz7DfzFleByuFl872WN3o8v3GNn
riZFKyd+FPkh7x9L8V42J/fHsOoCqP5sRhTg2DMgaWpYINlNM5rtLCBMfaSBSDJRt51lgLQSead1
pnv03U3GHmh8SsqDXIoc0698N8psE8m6G9OustzjAP6wYj9S9PecPUDoYm/RbocSSA50B1RK4tui
Xyju/yX9zwafUNHYJgAsTwqVl1sFEAa7hmkUSIpukaKlaFIGUIMbQ98LFbC8gemfjkZy15jAdGRd
UdDbhuvDc8YS1gRjSkiyg/Sh/NVUWfU8qMZzd2pw2l1eDb1+I6hS6NrjX07ASS6h1iGytI63UDvS
vJCN5egFfQEsbyQS6f4RMGCC+ze32gc43tMqzAa9ffJsWb1YqSK/6TiVBLAXxknwFDJLCG2j69wU
fUL6tWUx1AoZGXI37Eg+4pc7Uoay6Mrf3cjVGBICEzohteoPiKGSR1LrYxnVmSPOEt2UKrRsM+0h
nia0OCicir5Av6nHjcym5KEi0jACjgapHaK84sGLKikHfzeAwwIeRtpX/KBz0OYDVw6oZsSqVK9t
JaEqBLLtkN8Wmf9rROx7hsU47P8sbpeHQi/LBjy5uIocsBaKyO69cggkFGsOo2Ym0LFHxY1HDt5V
EUl7lK+Ok3LwOyqBZgw00WxU1ohdefAbM1W7Seo0q0Kzwjg46xhiktZDI3adUUuA/l5RYT4pbpUH
FQOLtdAN+CIaech9XAQjwNXgoXW5mnBGgfdS5dlJT5yHHGXGpPhN3GEh9Zs2xGzNQv8bv6+BhwfE
7WyUyq4aSM/4+YnY9jOJuztPZkts9y+2PtpdoMFB7s7H7p/ti9jURWINBNWpKg8FRE7kjecPUSvO
34e5L+eCkcCO9kEb+GuB8OmoGgYkbzHLi5PWgSnwNLZP3//+l/P49PuzEEZAgKlZURanLkcJLknX
Xra3YkDil3gdX3x6TOB/JzJN9NNEYKAjHCyr4jR4fK3BzDOAGe168LUlwPtcVwUJLmBKn0aanuTT
SMxWFLqsVXGCPv9tK0IAeSFqla4dGWooPgR22FjbOvz+PS59p9nhJzLmOAAPFiffLV59jQS+0y+A
Fr/AzF5ObL7mGrskJsEYzq9hrf7ED9auOPSH+Hn8+f1kvv5WAMnizoDb8BzulGQWMm7SFKfeYgc1
NltWGU1Q9PHu+3G+uJpMM/rfgbzLTyVQo8khiFecmHdf/ZZ3OMd4E5XAzQT2DSBmt/VGBVG/cGW9
voNdjjr9/acFgruZBUdsjJqXoREiATdk0EJ1/FBvwIL4forTDOaxCCYVProJ0Pm50jaIGwb8Qux6
R5xtMMgBrQhU1N50blR37Kqfmb7E0P1qIaLtP90xYdwDSObl5LI8q2OUtf2jKR9170bJJfD/lwPg
Oo2ABLDulSK2oQnuGInwj9w/WN79mPw3r8yDVC2uqg5oxvNaYW93Q9m6cQyipBHG+j0ZVZDxag36
XjA8WY22VI+a9s38GwHYh64LbJ1xHZx13XVWj6bRpGRK0CsVOOC79dmPVv5gQu1ApB6aqO8ffbr2
1A8N9XwI/8f+2m4YbPgWwvH1zkPpbWr+4Pvhxv73/vxpaVIqCtqwgRwBgQrNdgBEOAP5ZgEs/sWV
BPcRICYBbgArDD3Ny0VSksZt4jpPTvtXdcpfbOdm3NjDCiWZNysOOcOu+34bXG85yPn87afBFgi1
j1n0dy1VW6ldZienQ7kHmw0yQvVD+ZFm+jqp19kSVOSLWAl7U/SjJ7XzyZ9jlgO4RBuGukCmQU07
5Gm1sfxn/81G1U0Pe728Gd30dlyUm/pqWMj94LaLZBnCQnPQSO6alDq9yE4cQJ8ITJNqXeGOsorN
Vp6ACKt3ri8HJLwy3RWQAnnyJwGG79/19RoC+hACFxN7EuB2d36kiwplQT5mJ5YpLzQJFO+yjpId
s+MlLY3rzzpp7iLNMqB0AHbz7C2bvR2Xtcjrk6sHHll1sInjdlB7x3Es92Wy9Ux99f3krvfq5Yiz
yblCSaFr04iPCQ/Ww01++odSLcgfJlNSuGEC8wNE01yUUSRZ5WVaWZ9aAw3YAI7mtXlIfHj1hsKy
AmfJtOGLU/BywNlbjEs2ZkWGAYkeet1vB84bkKABRLVj24qGIgYPddc1FAHBCtNjl4XVEnD1qw/5
ec6z12pOGnwFJONPlhdV2ggLzJVhr8biBueTV56N0/df8YvC0GR4NRmqIEEHBG+WylS81AQYGPVp
6mnYh1bdCfI7Tm71/lzRfc/eOHv1YWD5MehAlqCjS3UI2EAofsj2kG0JyqS6GVttYef8vc1engTT
Y+HTo16DlqM2e6y+LYsMpVQ8VhWR5AAF6+qn/hsISzfQXpNHXgXtxr6VO742DsuGtVfH0DQ4siEX
4njgpMzSkrwr9cZ1cnrSez/oxqhH8N8MDClDcWjKW/cfFy8wHK4u06UCANe/q/LTUVP3UI1rTVKf
UgCGi5PhIdOrnhJWbL7/1l++VGi6oQqPqx+mNsWrTwNx3nYqN0p6kt1vCx5qfryXEfZVtfr50az8
jyy+LYHfsw9uBgPzfN8sXDqvgSeQH0XDFkQVfFX4pM9SopYl9YAoZp2MsN6xdXFTbbp9ve22+XrY
D9tsk+wg17dN7u2dcTQfijVdG1tjU25YtPAqppEu1tfsSWY73faGoUFbxjrV4MMI/pg1WZAIECVc
/OPBhfumAwc1VQeOiBcC599Zfjf2bIur3gQHleMtNCt2oHflzjo6R+MGNdYbbzce/V/pSZ7tTby2
ojb0d0tAseujcZo7CpCARKCYhCPychlIkBlSkmDujn5rsd+WcYO7TGBqOzTZTHrq7DWqIsHCC59e
6HzSQB2i1aahYQ9KzuWgjcPY0GSNfbID4wNa2nVU3SYHSCk/xAG9L5eW+tX3NWGaaUwJzgRywpq6
HE5TnsN7gzinl/I++WXVYQ+v43t2i9vumEfaQho3RaOLyYHqizwReiIT7BZ8w8vRCvAqiqQs/JPh
ryCTUpJ9Y4XgusN77PvX+OVAIL+AaDBlb/NiR6FKgH8BFj2p9CM+EvkxJG0AHmC6pEV9dVuaZvRp
oNl9sIOSPuDtmJE0tCC3BUi2PySYuKa27avAdZbuMtexaTbgbH1w0fC2p5iZ2Iq9eK4fm1vjZ7yW
B29b3OcbvkoP9R9rqSXwxTTRytcnQr4Nv+a5wHjMtNxV5hCfejvItua+CJNkc+c8ff/Vprg6Wx4X
o8zirl7GrJKjjE9VsH4Ov//t692M2sDnKcxuEF5PiaYp/Hh/p+zAvT/LhxgGN4GBdbEw1BQYruYB
nttEWkKLeV5lb8rcGIg045N21NqAvPnr+jH+qe2wzCHgFD/7D+NC1fu6t2Di1gCdSiiRgEUJsvDl
zooVbAl6W08eob22B+Jv2Pv+CsLc68d+q722t94dfbYje+l4mMLDbKZoVqNmaVi4t6A9eTmsLRt7
TK00faysSQqXAwgJ/GHIzQC4nzVfOBe/WIUQJISvy9SamlpUl6M1rec3ss7SR+iFbdwqkGCv3McA
ty/UrabfuZzV3zwPfBgYj0DadRYU4QFeZyMpCiTsMB1/p+JRwV5KdUu8y6soBQTHZEcDaAmuI+hX
XM7HkkOTaElaPqIFgBbrCe1Ew9x+vxiv3tnlGPNSwWDAVhaE2vJRf6tZIJ5HFfIDzGTFooz41aqf
jTRbCy2NnSbhmE1SBt7G+dNCs+w5fYbFiHHI1ukf+31YaDRdxYvZiLPkRBkC5to4UB7Fg79C2vn9
m7uuOcx+fnb+D53lNbmJn0/P9I6HkEe+K5xt/xJVkY3mO9rg3UKQmj74xcKbjTgrOviaGF0QxMrH
Bq8QvdeHvF8jxRpv/QfLXbo6TD/23WCzaCtiM074iMHk6lU+we/Kiezjyutu4vD9GJsLQfGrqUFZ
B1kt+tcA3cymphu93+jcwLeiAU0CgoLKm+pDb4uOvlsvfDrQfa8nN6HpAPOZcGGIjZdbS+mZMtBS
wbdLnRb+5qOwXtLCY4j4JQoDQSkzAy7onpWokKhkfDbbxregmqsGnVqBAAyvTIMG6jbOg2PUegWP
F1IWrRMVVtpUJq69sMH4sHvULo2Q6Ik/ehALG11oJGHN+MUuU5kAChriv/uqZlXBA6hTuXHSP+oS
4lBcCzPoq6KFV2jUgSnKI0my3mi7R4GIS1Tol55e1lqYgvptNnxLSwfamxmRVD44bULyTRF7HCYj
zM0nwJnhFFvSMit7sMZGOWuHewYL2zjTmxtPZGP9pPcaOpyQmzQ8aEj0nRfYtcZgWZUONoOqiEyc
sOsSUUeaqKj14tVNnkc2h/9dQJiToS9XqXbAXZYxAeMgiVw1yjunkyEn/aDhX226tAxaCMir31jI
mfsCBsnY3eV1DOmUttE9trZGrXQOfmYo8khTNXKQtDP+QRzoJG8zfchWMcfEQ9uSbJ/5WopGOXNG
CDSjGtQGPDU/FHf6uyITDEL3Yw7kE5qsNs7xlEM5oOs18J0GxUmxIn0LPktT5I4IbSV0UJNk2hq3
VV9bXegzQ5zQx3Wh35H6uRUNvt4mQH0ZRRPBAOMjpS6Q0IWZDC1cubX6A365iGpSwPkjFI4dq9Vo
6VUbZs7gNpD+bqw+hOVp2wfZyIrJlNTGDTFVfrFnee6ta7fM7vK4He4zJUFH79P2V0Z4efIyKwMF
xG+HEvozvfgh616H8nWZNhT0lNF7aHObFIFJoZeDaryu/nSDIYF6AqX8to17GH6Mscq0EIzEAZb3
plXWkWV1XXlwIQ/bR33p1b86SyP7ikJ1I6KG3jzpJCl+6lrnPeN5EthRCy6yqCZO7EZ2TkdY1YDZ
EsE/QWsCBVSIGxhpZbN1a9ZlsvdilO1XjWwNWI9nfn1rtaXzm3nUVjdVU/Sb3PJ4H1RZiVeMbgNj
gUID59E26zqLGlqrV5abZyeh4rYgcPnY2FLXyihr9X6PZqyA8m6D9R86HXffxxIo+4DBC3Uz1G7x
1rUxh+9LwpM0kGU/iKhNTBdRGvCsjQZP3Swoh65013XOUPKXGS/V2nbj8ReMlBTOQo0xiFHCpU+G
sWsmWoAeUnNS0vFBDo5FlwWir+R2BLQLRBZHVzBv46lXRKaWa++ib318rLbqStjueBALTi2rXbsc
K7pVffy7KxM8L5jHk4C6byQsFIO0YWL4V+ACeF+7D7oiLh4Mv68Ar+mKHnSNJAWW0yWeLELqQ/A2
HG0wS29ZHQNwB1Ypw1VbWcwM+zjjb8wRhnbfIPDI0I47VGfTGvua4VYbWrInAFDi5kNOdZJSGBAV
rchv7CRuzcAhIG8gLlZQBi9kqVSYdL4SkZFIOLH2IpbNjjFe2KGs6u6FIs4+9MorUNzpB0A5JIEV
TNi1LH/yvToXUVnWzavNpH/S2VhzqKGQ6rUbCvFBoArxqyirHPY43GlqCNX5sR2gmqYeCKSN3soR
Zx7IXmOFYDy01hMHZXsMkiE1UWUTQgRU0c4MhZsD/ZCpjrwPaZO8lkZrDPi7UTdX+pAnG2HGjYrI
qJd+2EPB460CJuKcSyvDkQ3pBRnEpsQgWTxKpFyWMf6cSDXltu/LHxY1ibetIclzFLUL5XSo5fJN
x+NB3NVDC89Nzyfeo/CJpQCFMPmkisWQs3laI7EpYSUCf64casroFfA+26QIzDRseFP+6t0Rtn+i
jLvnEcaZzYqiOnpSqqMoQ8OsuQtQ4FNlaBa1AxFzzBYfhdYOFJ3iwQ1T6etDpANGrAOQ1VvDNqZF
+hxXCSzqsZ2tF57I4lxLq6Rw7gKEMDBr1Qgo1WkqDzK7IjxAtOvp1mLMh7Qs/OFfdb2yf2u51H7q
WQtdTbtVNkDuLry+gto1e2PFy9h6LOykeZWyE/u26/nGy01yV5SpAAMEWW0XUsAjyoDi5EgfQJsB
UtXnuapAyOobseKt2T1ozjA2ASwPa/suiRn0bmOf6v1ucB2698YO9dGB1u2kYh2nXpimnAu4iTDP
CVjCEUI0ox+bsK7irlqB0FQLcH9096xRTgjUQgv8Qa/AUQJA0x5UYA05SMpYatDrM4Q+ZlA1AfT4
wUlxW4sQSnvAdmqcbBHwGOlB2ArMRkPQpI0SQnoL8JUBh7dWlbYXGhVq6w9M5cqMKssozjAlbd9o
qpO3hANeFKGmIf/YaYVDIa5J7QfQw+itDQMfY5MNRXJTdQVgL0wfjRd4GkK1XrOEfUqbugPNM24E
JJAyIOMLZlN35aCX3a9KWmRPFfNRHqnY+Dj6nKPFp+t5QNNehF6qtUfdl1kKyzVa57t+7Jydix7a
D+bDgjKkDrX0FQVV+BnAath7sNJXW1dRz14ps6+1YMwokyGhIPfC2l6DUAAQKChiNG0LqFQTQ2a6
ISmDQAMWqBERbvV05RdZtiVJ54xBaQkPkaYFzRLFv9Z+ZmnqN1Fsu02CWTms2iGhip9azYWyQ8sz
+7Gzh+Ex9XAlQS3V0BKAaZzuncBFUwSFEGgj+HlJMKWW6trKdTrtPo9HgFR4nFVrn8TjnSOLtruN
UQmWkBDAbQOeN1b/UFo58kritxKAOt6j9GJUbflcVLKM914J+4OQ56UWVTmEMw99mvjZ2q9a8YFK
FVehBOjqtoHq6xvVKhCxKJH5qUwpBBW9SriPrYzjNNDqDvIRWdXEzTpHimuGo6PRsw1jbr5lDamQ
ZBQscyPlt/WJWQm0LGqt5h+1LthrliiJ/oCwdRWCb8uRfUnuPfq2RGTQFdQ1V8KuWneFS+5wD7ST
kgHzMrjnpD0jSeTWTQ+6PwrjY+hoBMOYvsU2iV74VWhDDfhdox3/XZC26hHLWV0FDmg/N4PVwrYo
H6X1S5cNn3wTuDdG/mBB2D6uUoi1Ob0h94iZsBZRNBX3OC1EsRJMR5dTRxAjG6VXQOTbMi48LBwB
D6o+Rxq0ZzVBjRLi9Q7eMuqL60zk7w4aitW60zh/hV4BvHsVJjlGaGUrNzKk1cLNUCuwtPXWFFHT
Y1GtKq6pP6ONfYDl6dfvZUyUt+YKmqPbpOEO1B/N3ulXrsHqiYjDcD0q6tzfARVm1YFnV+huVI6W
pyi6JVRFTUu7X2kyOPxWiwewIXtmQUF7dAl8hBURdAy9UksgDoQPDlAxqzxxcFIhR2Seic9DUzGH
rsesKY5dW4lkZwrFu7DO3W4I60JL3iE3258zoZu/fUjFwywlaSTUGBPh3qFUAhoB/r9Bb13ZOmRn
21wYeFMgR3nQrhNho2JObxNU3Mr9KH0tvh1dUz4UEkk1NPUh66W1FHpMce/BQq8UlrkZOsQilBZb
BUupLMdOYW7Hh61ucPuM6yp0STM0SAyg+xoFrmk64DwDLRkmVvEAjXzbJHwMXIXph/Dvk/2DYLxJ
3pivPHfr4/yvnqToSfdaQpaoemhFWZa3CSc1uH9A9PXOPc+6StwCH8mcJChTq3N3oAAZFXCkdCTg
RRhIYhCrCxlpWpUNoQ91cR4pafbmGn9cW3sla4osqHcNfBnkeBEUBMYUyGq9e+8TPT+bJitPFU8m
yVWWWQRHTly3oWYgaV81BneqO6gA1EhBYhuVGc3/VQhHTzcSn+8VISd7VyoejF2td36z5azEStIa
26c3aZnaZtjIqohDM/HKt7bU9wPySBalHW3LjS5cK74Z0DB/Q128OfA6/g9U6f8zn2fD/Msk/H/7
PN/9kf/n317Pz7/LP/yzz/N//tv/+Dzb/r8m0UhUL0FcRlEPVZb/+DxbGsycfegfoWYAY75PLs/e
v5DCTFrvk1QuoOL4b/6vy7P7LzDb/i3yiWIoupP/xOV5XqEDlAynNCp04FhpQLnMaiTuAHuszOX8
rMG0ShMl3BHiKDY/sPqjZKnHPC/VYTA0cKHOYCNewrkKs/rcdiQZUZZOBD+Lgj2SxjhmA10nDBgF
po07Mk52L5rUFgozV838v8PC5GVqlUA/aC7wnDQExjrmwM98VGuvExtWHtriKMc1osW6Uy9teWDa
OelWQhcbyXeTMJrdLZSSrxRap8eAPQNoDnBhnCyRL2df8DyVyvP5ecyexvvaDNFbK8UGjBPcFayV
2iRk5aLw+4HqkUJlwFlX+qo/MmjtAHmntrAcbQ6pvoGkUV8cIM6qw59qwLEG98R7/rhUHfxiZaCO
hf4w8IY62nSzWnSFGJf4tdad9SwaINXRG8+ujUFBy4Ed+UI966oUiZeDRh2SUQDMgICas/0ajsZF
1+Eb5YJt3bo918VPv2WbIu02XZIcKMTrRt1GqUR+dORP7z3LclE6cSqnfi4Y/n0IKNH76BfC9Qj+
6RfrM487Q6AOxM8FBMlAndiZTX5MjjaNcssIVQeWThI0vljFDQoFhaa/LBRkv9ggIOUA7qYBIw3E
4Gw3xhmkBrw6685W/hwjr5D0T54YO7OqcfvCrZndsyLdDT94u5PslgHO06YdmhGRnbwAtxgyKEIv
PNK8iDq9E8AuwMVEMEKgmrUKAKC3e5QDu7PJ9aA1DxROnskGFpbjgFTdt6Oh/8iGjZM/NMANI9dY
Faax0Bb56hkmRCp0D6c9NBeLc2Td1rGX9+eENnqQg+AbeNJYkoG6YsJNUwVbACw4jIVgPS2PT6gI
0aYKMBTRn9He5ElYFavC+5GZdy5U7+UZ9jsaOEn/WOp3oraCiDV57WLpQRx9Nqqf9wWyOvvRA/Ox
Wqs7NYQWuDm2vfdVAE2iwAmGYTuKf+ip7EHQGOALoDrRG0dcnqt71UbTGUMm/MeUnj3jFtXfIG9/
ZpNL61LT/+oDAnfng5Qzue9Mx+CsWD3q6QhgWkMeXQM15/x10cnjKlhBtNhwNQOKhfhycA6+fIl2
M5g6rnXZ2exYYNooWbA13nuICBfqSR9+vym+Gs10Jgl/7y/kdvr7TwvFQkkul56B0SDQFIM9Qn8a
zxbfq2ohLH450LQakR9g5c8lQUpLCVp3ZnY2PJQ/q1V1Zl6UNNsmW9jm8+YFkIJoOuIjoTwwIYhn
u7wfgMl0SZaf3cfSgQC4Va5o3KEjEOJWlGngxzX/xTt0IPWGVq4HhU1tCoWf3qGTVyCcaCVGRN31
3nRD2EqkbF+0j99/q6uQiplBbgCMfWj0QZh0Ng6Hr6RTF11+tiFu5YGUxkP0BwJXP8pduXRmfjkY
FjpM1mAogPVxOalBdljnmZWfBfBiOcyX+hECQfrWgU45DOEr7fT95KZlfXFgYXLwzAE6Ds5AgO3N
Jpe2PgNcjBVn2kNXK33ohzuRDUG3AMdeGmZ2LhoebuBENBiGO7t6LEMa7xziHki/MNB1CL6c0LyZ
2/booOgDRtJUAI54s276dezuy2ZjRQR50YtGd9+/witgAQx/J0knQHYgA434Plv6WVVAZ6Ag+dlw
o7bfV+U5wdVu3KWQjTTBv+otI1DjXpAtDGoeUZ9if7i/kBtev2A8A9hREMAHIwHo78t1o40ytXWS
FWdHbVv3Ps72MVAv+uv3U72OJgi/WJg45yZdmLkGWVlCbr0whuKcknV8a93xYqtQqWr0BRDUvDWJ
Nwo9EYwEbAiApPMtx2DsM9iWW5+1+M4Az85s4F9vLoTG64j1aRAYOc4+Gxp0WZtRDEKAXEBr0ixv
bXWP9pTfPpkyLJf0G66PMDSCJh9vGygbJKmzT5Q5iTLdVkvPvH3V9Ge2lH188dJckEMgTzSB4yxz
Nh9R+1Sggpuebfd96B5IvcmA3vl+AVzxsPBlEGw9D3LJJiLi3JcdyVwNv3Oan/XkRAe04PMHvbzV
1Iba756xpmcr2VsH+7ePmpmlL0T8+RucNheWBFy1XWi4guN9ucj5iAaVQxN6hrB4UNh3HtKs7+c3
f4f/HgEiQJgeRpnbbRR0AFFD5fRMRzDnukOJ1mosfvzzQRBzJz8vwPkB8rucBniMWAtTWdRFu9iK
3xtnly8BdL+YiGugowt4LIwR0bC+HCOpSdFQMF/Pmn6bl36ADmGSJP/8bU2pBYSxUAGAxutskMIs
K5RtU37O9F2OBk2RbiAUv7Dkrj86TqYp70NaDXMla/r7T8e8Xfptw5oa9QWXIXUvHRLSvixX33+T
pVGm9/lpFK0ntaQoRCNzfyQG8BdokXw/wlURAa8JE4E4G9BSExNoPhEKRSYeYwhQpEfrt0b8tQNE
CfoECVongVpDjo6iu3lDTFhW7ep6ARv+5RStCRQOrC5wH+blFPXCKWCWWfHzIGCKVblNhQag0pem
+fUwiNngW+BWMke82yl0pFWCEk2rR5odeCpEHbkWoQF9gjU1XrTilxh/9TyCeoxu/+MVCZVVLEgL
UQLmc/OjWHcpBGSly8+wHw4rSw8Ee7CX9tb8rJ0+5OdBZmFoRBveMmKUYZhqt7b2HDuoyBs/eP7f
LH2oY4KIM8nhX0FKIVVoV5XOujN3s/QE7RkfyoEp336/MK/KSn/nAxkA38X/cKrP1v4oq0FqJunO
iRfS7tV9HvhN7L506dp9ztGCQAcJ9F5gNbi+qcm4qSDFaUZa/a7MBgWGQ1+AP0MPWUEiyiHfS6Gq
G1U+/nQ89cmGDn8ALAmkEaK36i/RO75abgDLTNoziA9X7A7W61rbEK0/a/1vAWtUXWbR9+/nq8+N
ggoo4aggoAo7ez0gX1oQxy76c4r+2A1lptwlFhpKWu/7YP3rS/yrv9jJzzn59D2QScJREpqaEAaf
bVRjEBoxYtpDnmCjis0IdqL2inICeuf+loCjad/41bGS9w0bA1PuS7bLtFfmlGGJpnYRVJACIC+j
F8J9uI18B822kyjXslgBvaWsG2msK7Q15QfboUul14FONm1xT4vV4IV+sdL7u5TBcfUhn0Q2eAhP
nwD/Ygl2w5+i2vQHj61GZ22CWJgn2R50KtsHEmHJ4OMvDf679zB9mM8xueWjDdxHj5w2KLx97qJi
dtLStY/UngTEWo3H6mncOOw82uv+BYhNiktSIN2o2cKN0+Kr7snM9/oHpO+48epHhh20h1hF6VJq
d3XrwCdDJx9rAz5DADXPOXM93ACqwVWIre6u1LS3zOlvref8t0u2DqDNbXf2+h95vgSt/2JpwvMB
ApwovPuI6bMygkmzMlY0787SFmPAx+aXlfsvWp7c+tm4ZEtwDQ/HJGE7A4Q71C5wz5iPlrdZ3TuI
e4ZZ7isFdg8gLJoVuUiWnZfcvK8EmN5LSd9VYXd6t8hpkdJOycZV8V2iN24Rgdqdod2AN+utjRwI
tCf12KTBYOLuv0J+c48+7/fb/utx8XrR3oAQ2lW2SdLGM8Yh7s6Nvvkfzq6zN1akS/+hRSKHr0Xs
aLebdvqCbN9rMkWm4Nfvg2dX06a9Ru/KI024IxeVT53zBMAAsqggvRi5feik3LY0aUkgFv7eu+Hw
+HvLPxxpeGL92/DiwMnHJJdrPux8TjlQEex5wDB/b0GYr6jF1kITCD6RkQUCRV1uLYidxLkcdX4p
2RowGW6THXMv5XcAcUKvJbjjK5sf/qy0unxxfc0kWGMK7mYUU5Z2KDrHB4XUYEMLH2yjAksbEvmV
t2XJicNNagb8vTDu9Y50Zznzu4Zwlmi26X/4tlx+xGIVDxBg4SMVywnasRBDFLB6h1gCI1Mtn37v
74/zCPafhBwhrE+Xh4IRMkOkpYL6x/QXRW6+XsNC39K/gENFrIPViYclmpm/4OqETOD4XhUirqa2
OuA+Bo7XVZIL0GF1NXktuN/UB5zVyJCGGwnjPRni5IVEItRi6LaGLXyRFjCGc2izEof9tHm+fdli
DXdDLcELLkMmPPHEaqcg4d/fR+JLkVrydAw4p3ppD9M2S95/H3Nhuca+UhMi7mnI0SByWjq1c1RO
OT2eDym3syu7MTsbUGog02UymQH5+DtaCfkMrZUg6iusvd5Ry3YXjzqoe0tNWgUICjfae/4XSBWz
MiF77AVWu+Pva1va9m7j1U7rDF63r+38DDlza7rjj6OX2CujMIcI377G4FEO1pEbhdATEN6L4ecS
pohaJepni/OczXtsQ42OCKap7lb6fRM8It30raXFSZKJSqsINVqCA+S+3hQWI38BNrEgdWTKZmuN
piOQyGk9aLZ4vR27uqVazBTs2IrAveF3oTPdr5FupOXWW37VYpNTBcUCsFb1c2eOJrOSP/oWL6p9
71QEDiQ7eFg5mUXNv6QFCweSUPgBs9/hXNHRXGTrSObCVtfNVjTqbvQrl9+1SLdCKcqgNMFoDSZ9
5E3g4MBe9EPy8fQG7SjS7APCk5Vj92ZHLGZosTKnTOIbAATmNgX0WbORSsbRqlm/r7kb+vdX35C1
AzFoluH72plXhxH0cYYc8rz6eXIGjLnkKd7kxaawTY4j+CC1mZh3HOmtLcZ15a7+oYvfqkOLF9kg
9WpUJyV3jkdCK5MBCa8SsUR9myi5xa9RfsXl9TkXO5ChB/lJBlJUWNJeAfGlkG8KE791Rrs7vMvb
0fzkSHIHlgEJ3dTs7Rfeat0SP3CkXBvpefd+391o/qrysZhRPDmSOonyxIdmiasQhYx2RSLzfSLi
prZDVyZwhbdqK7YAlyUvl9IM/3Ne29cY/PsRy6e2LkMlj0kov6iXCmKbgVN6jWN2K3eouAxxl80s
CiJAzAlaE6Ov5XPoIeonogkgK9bxRJA8s5h9P5HcHKySlK5OsIsyU7njyZoU1FfdYDnm11WgxZgD
qRvTIWgSH/hBG9QGxyDotKnbIuSGNCe38VVOaQuEWZP1/tB6eJiQ3oxduldM0P2sljQvKuk2POQG
eBe3k/lZk8TjrMRMiWExq7XgDLNyD0s/DR/qwyjwgN8xb8zvEUKUJH2dinM9yZGsfrdBssnTSHea
HNEWbUpGk9+2Vrmp3MQJTw+dMzgqoRvekcCtIm+5VWwZI+fY4u6jlU37Y90E1nvA8UBvG0Kq8yF+
dWAwkQEhwaepD7/BO+mlsvPP8j6xxE1qa27r1TZk7Cip7n8/p1abXdyNA143QD+i2RYUSflET4AN
O4Y9bTuHd8otEPj4HHElLhHngf6+fpD9wzzMOUzwMpaeKnyMV1UZ8pk/7ZvTM0zTCY792IY7AniN
D+79fv/k/r3/+zd4Hu7SOw7cizUJpvnOW36BirwYpMCR6kEp/ftw57mR4J1VFX7wWjjcm2BDd3Dl
ZLqNvubCjYQAHwRbvGCUxXIbSwGo6JoV/riVH7vXCIT56Dy4isc9jH9aezgHT1hSh5QnFLyotdrf
bdRzVdFB2WjRQ94A4LM01MIvLd4uHdWs3MhR7MESLeoEx2JlAX9VVG5G9KpMNY/41QIWxrTPUmVu
b5N7+QlmmcgKbYxjvVM3GSyXJau6KMfGaW3Dbd34XFwMP7BBe3/SEqIfuZfssjoDa2OwOKfqQWrz
KpLmMWB7pEh2ofsEBRpS4EjMDqO3spl+WNbf6kGLm1dhNBdFpCB8GZQhc3hM/yrOtMveIQZyIJI3
JrYM18JNeQGdJlk53H5Y0N/anofiavjhYQmENgQ0/TvJku0HyHSuYBpuD8+5DgTJJx5lO/xtsZrl
ogAkt65wz4JIjRvWq08wBfh9BJcDiN8KVTekbmC7OBfWFvdbn3UBdLvFzodOmTjk23LgD1FimEXU
nhIolaVrNgrzqXq9aP9pENBQQKFguLjM4qjAYiRtrSO7IKrnotf8Xm5WjoEfmwAkFIER3mGoSX6f
GJmfsiI14t7PIIauArCjr70vlxHQVydQ68ardxbXWdYyVCPiijyuezytEbUb9/DnJGG4lom9KdnM
zcAZFmR6BQBbnG3fOyJMejPhmOl9QzRjT5UtgGg0knN2Cu1J3uP3It1073QHSYmVZfFT0/O1jUQJ
IsxbIF8HYIteGynzVa0xY3s8UN6kybF7SOWzgjJVt+nFgyrew0guOdbZ2rJc7i30HDE82hWh3QE8
wTzFV3urM8qoSmgFR6YYQHoO3AD9wqJtI28a7eX3HXDzhPynLfh6zClvSCQsLmR9kLkhDDu0BYQi
fKKN5CT3B7kkoLNYFCor8MDU+tyC3hAKDS7yVmbf/oHVtirVZKyfomablo9Ds8t6j4fwhuDSwg4A
s2hNVdiKO+UstFuV2kIKYchKXimr3eR+l5+/WCRKHQxcrWGoAPSHvTlU06C7ED6kxifQQYZEQLTL
VtQXfl4dkKBEFU9SIUC+2GFxJAdpFPXMT3WrbbzGlrpdueu3omyXT1Q4gyfXGZs+PSovXRP+v9Ym
ynsQ/YFa5A1yIqlZq/FTy/yufpBZZ9bNLgLzU+A1FMufBrCdxNIr9Jrk5YZLbLB06fAo6GuisMvj
GesTPugyaj6At9+isisqgoqu6Lyf6QDa4HIbnQEpxLVkys0J/dUMfA2Au9Y0XVvMb6/1PNxaDN5X
9iE7xINdxi9gtBBFKMFhnuzfd8NNePrVK/DwgM+HaTS8Kr/vvLFTWVZNaE4okXn2NNAzCjuXQGAC
S7GByPVUetHMV8nLQ9J1b3HVvKE6YILZUq29NH8cYTx0kSWeI8flBShNKTTa5m9htYAKTwYp1UPN
3afSaq9vDnQMMt4CX/hO3Ev8YpAnpZKlgo8FX2lsOC8WPnSWdO4hfxDBpN5HQArXoxV2dzCCJAGO
hTTNV6LHn6YZFevZWXE2N/gK4K9OPERyWTelmeCP+c7ouPm5BNGFpP1I6ntxWDPN+GlkMapI0H1h
x5ap8FxqRPCY57XLjl3zWO9gcA59OHdlMS2jwXkxzaBWAchPRP5LOGExTB1oc43ga43dXHKWk0yt
zRmInRQVCIASuJ++cOqnl1wrtsbaU+unWUVFeb5FJfxt+frMxx6K6Uot+PByNrIHOI4Dbp5Z8nAy
+lcGrl/SXBg0CVsFIjIgjQ9+lTtpuhInziHvt4hnHgQ8gPEewXGBysP3HaWltEsjmQm+qDo0Axn/
Ishv5aOYOv1wiXGx/D7oN3XLedBRTse2+SqtLAUH607RmzIVBB+mZqngwa2A9SPUEXbwB2oHTzxO
iicBXhQ4RmA15SV5RIQInxaXqb4ESiI0ChWTwcMlAQ22N8PUzOt3RbGyDWWHCcryYA6XdGWQbmI2
GFNCnBcEl1mqC/Cx74MEOkItldUk49jpS1DSAH1GGadcuzpmSNBiLiCbPFdEkC7EVIjfm6mbJEZU
pU0+WHVEGZ+S9jwmbiUr7hPLYpOHjoZcrC0A5AJvmoXh75wLx7MUILwvR4SrzR1CER2PhZrzUxbn
kdtNtOO3HVwLYURZSJVkUz1giWVEISfDqx76DeeC/6r2lUJzEqlQRFYtg5CLm6xWDmKSGvCh6Cf9
XGmiUbm8WNcy9KTUHDzJHM/8FwZBcwGMelDmLKBGK1jzhHwr/om4sqe7qY0YYB2hPDX7BmzC0AWw
OvcDjU9LM4O1k7aDpIoouzyIxdCPkELhMHCtbDhl2wrJXorkcrKmUW7YK6gNuheAhy2b0O8SQWGu
jHYXtTrIHb2uFiAhKhGkO+KaKmepHyhnx3Iw7AvISCJwZWFneF3dAbhVVw0vWIacRh96VfGKlXBN
W5G67lpguCu5qsDjmSD0G4aQEDFDVYQbAdOnPrezMgJSWZV70EJRgqkvXRSNyY6DByjEMQwVyhkt
DJ1Qhon1KLFZDVkEs0wiQTAV2hRPylgjTtFjJSmcEg68kQVJKE4k0iR043aI6447hF0CF1yzVSZw
aWbtizc21IbPAl49DUMZnCZDaUobSgvsTx+ODTTAY+B2TQEG5Lg7IY/wCPWZ7DJ1Ib2EihoFRGRG
DzZSHyLbQoO0RxwBFl1nDYJW/cX/IUVuDIHv0AaeTo/NyKBqD+noEiW1romNFvIgs5hzmCvRrtBA
7rZLvQ8NU1Mq3NhtBsa2yaRJ0kESluMPnMVB54ktqOZw2iigrgvCc/qpBz00IzMlLY5aU/W4dXqu
uZSlknf7Xhdhd9em8YwKM8T8T8MnXWxyFV/ypKuhzoUByQX8lzIWQ1OmPDgfoOjWl0nVSxH4Qm6u
VHcKiEdQIYAxklYl5YsSwkrLbKu0uSuGyBBJrap5BmOXWrhoUgx2cFln7G2A/gJMNxuaTlDZAby4
LZP2U+9QWYEdLGtsPR4lxZPHRK+AM2TcvdIC4kZQOx9lIoBdeo5Cnj5MhtjWWy6opw6cZKj0kFbM
8HSplFhp7mtlqiCryEpDg1hJwCs2m0Dh3+NEGO6zRFOKTauooUQAU0oFU5ZHjH+mJbBVmjrEPlbZ
juATaR0MoS0+yKVnVWgpap1SR3si1CVXwLhc1A+wlJmQCGEhvCTjuNFPmLzmI+ZHGQYzfQcRpDTs
NoUaJY9RXmkcqHVF/mQUEldvel0aoCqQyfgYmbbQLVIqSFOAfc+lUDMJEDZUVIMASYQ01Am6qV+K
ALnYwSs0GXasC5OCiEYAMSdpjIoD0BpUdSfGtWd4ZCF8LnmpaQ96UqvifoAYyjtQTRRZOkRGLmAZ
IVLbYzw+I7s3ANouTO1702lGa+Puj98YnYZzrFMQqPMhKB+6TmsrUx2D9h5CJQ9Tm6WQnSsZFMiN
UpZgp6zlfO/qfW9MwE9001yDZ12+GWmtAzk3glrI9LAsXC7OsOaTsKJ+nfIQbRTUjlPdRhmDOyak
MvY7VRUfgay4iVNdfmdNUaV3iOj61swznMtnXqklRmQoj5QH1pT6oVTLBLK7lYZ9nrWC+ILsOkx2
9KrtwH5XwnHHtQP8YSKQqVTSjBDDsQuIrwhmFqArcCIq49JU2wi+LTRJsgC8hUDzkZEYBJLFujLt
8qiCaEA3QrkKWiNcaGZiC30ZQRzk0MQWoi9N2vFnGg/RS5IP0AkSWgFi9IoRs3rfQHOi81Iov5zS
vosTp4r5WMcWxQFA2DRyNs93LUqEc4tWHeliiwBGh9YsZAUGUxIT3nicQgmMez0Ue5RfYF/bQ067
hbQOxD8ZjND6HgLE3CC/SX3JSWaBVNQh6uHK4ERFBMqAUccDDvMcr8i2TBUIVUP1FFdk043huSwh
oGXlXRMNcCoBEBNes9DI2oZjGmqnPkb2hZQ5rwFTWvI9jLjAHNDhBUKVwKx5DcFmqIRQQTDGzybg
xVcdgOTSTBvGTY6QhfDZlluoBtgwzIP4Adx/TkxJGah5mfYyypkGsr6ilZAX1GBfkw0cEhAtXGZ6
m2FfSjuoNOCzYyDcKjPpMoCwKkhaEXDcg9qqGdNwy4UDzMKCnA82WovUgInDHyrYCCeD0Db4Soag
Bg6tt7iF7wc0UhJOJh2roF5UB2O0VwIIV5A015F2TFWWZLau98lb3ssAjvRQ+hpcPhjl3taEPIB+
Gp6QKQwhklEjU8hhu2VhqN6FukBfDBa3upkNyshZEny6IYPK6y0Eb6AOBu01AfbulFNS2TVquTq2
2AmGKyUFvTfyuLvXWgg6EKYZrCAQHzJQ1MH8ITHBYp0jsp61mklHHVJpGid0qO8mbTxBM0ec7gKc
FCJJpETQLQo0/WCmbT++VmFI4QAVRy8ZYxEzccapb4MW4r1ZIx3ljRXk50kciFg1DVOk/ZC1kFuD
SUStu7kQRYHZdrjry5EO4CE2moGDDZpNXhpAFcSSVM7Y9b0yBZuyRQOmSOs2J8iCGveRMFDBKvN8
POqAW3/qBXK7WPBifx4hphQiWmLxW9VB8sdtR6z3KWNR5AjTrHfU120KUTbBaHnCB5zisS5V/kzK
UGtmCKmLlMBVmDsHUhEiys1D9a2CV8hwX+l6EuI+LZXOyqJEd8UwKABKqvKOM3F2gzMMuYlItrKx
zP7kWgvEUghNSLcKWi411UFq/uqBwXXQWzaGELj9NubgF6/DVksvJN5Uw6yVNiiappEJjzShsoWs
6Q3wM0e2BaUlkEndwl9ml6vl8A4JCMnR+wBkIQhN8QKk66rB1/kYQQQn9FxlRymLEhcaHyiSSaOm
WRCq0pH9FgL6pI1xEBBcvTpEbjP+hSa6+ocZA00hXJmlA6FZWG7UCc7HFpATsmEJLd78QNCV0z2C
U3hCwSArxcOgEdkjatp9OVG7gnoDTFRPnBSFaZQds3/k8nIRngCkZWr71DER5cPZk8EcaxG6U1zG
d5U58hyMIOsQ2xSa85OBqwQatQclVKDQpCuU6qbM6ZCOgObcfJvlRr7pi6pPLRrp2ramEc4jg6nq
YzE2yofWtepW1Fs+M2sw7pkZ9RJuh7E2OmhWcSBhO4U8KKfMkBA8xEP5DvNv5VDwdZqTtO70GP8X
FT1douzUGzKcnTVNeFbZWD5g35cvLR3rv3IN+wiMaanAEDpRH5IWrzsgV9tE9XT4/IGplik413sh
AjxuSETuPkbMWyLUSijKAF0qwPWqA+CdpAauPyKFLdVw709gJAa9yk7iNFV/uIGTsLToBINCMYBl
5TxCBbWEqIyfS10KQAaaM6Bj0kOnswommeSBplWEQTQD7+miT0/Q12ggdxcJ4WtG6XCsSw2A/riO
2IUWZfBCQYRpTRHH9aPRYV/BM7WZMGXG1BzSAsg+E1nn6XnAPkrNiDF5P6sDzUpyg/4ps7TY1IUx
5Ts68VxmtT2S3HbZTOK90HTSGw/ZlD3kboxLVerBR1E0qQ9HH+GvnkDXzxJGI9+qPOsfJTiz4Vrq
8/EE8UwGeYAs5R8HjhrPAq7ihORVB+fQIq7ykwFvNrwxVY57VpCV8FtdAUUcWlvjnyRKkROBJqZw
hO4jMGaYi7q1QzjLPEexwj1VCFfBW+RaiYf6kY7sJ8uaxgvUCRheFjT8Edo2GQJcyKN80iamsy+1
1L8rY8lkUNODAVDjrGxgLKkMBmQWUGEghpaHvizz5V2aN1iwJaczsCQw94mp5eLAW1UUiAG8p9LM
5FIp6ewAoA2AU5VJeU0nmt01Ud/2ppBqnddpfQNtniiFG9soBF1uQis/jMxh6rmLELb6W5JNpXjP
lFqW9jqMp94Umatqq42D/DUoouwZ9ZPwb6FP0BCjNas2Sk+Bdm9ToXmacw0VibmyuO+6qU7NLivx
OusRZzo4zyQEokJUMyuAitJpRKKvJAXSQDvYTCGWKWfVCzMJc/5O5sf2EtAoeKNlYJSWXoQN8o9i
3UH2tJMPHF6K6Ab0mntbkWFbg9dIwe0bKQXVnzeAhiEGYo57A2o51G4aZLHGIudPoVRFEIhLpgZv
scTIvFTn88bkwBLdDjijP6LOGFuHDXCXJWwIdLdPmwnbRpBgcjkIJd5eGkI0h5emMYbK1oCzOxmN
+AFv1A5GXKlQv9VjMTRw5MIbFCHvCGnBEbeXZkUyDS4xAvoYRINJuWjtrPyH67KHoXCLmgOJwtk7
sI2MNNsGTYxhR1k9elSbTIvsvtKM2tZ0BroRDxWd3ZgOkHsrhxLOe1FqsNGu217YpCWvlHADTCvV
y3IROjgSq8TapAwgeQLin1ZtEwhCjmZUy4Wxz/VB5xxQ5uOXhCJ+wJVC2UAmowokeLOXCe5gpBAm
ogdUFEmk9IWIywOxA8mzUkJFqCohigQstgHkACps+6GJapz4VKaqQUatDxOHqnhTE00aFbytAlF8
7CcGHbwk4A0UgyU2pB7GT40gYEIjRsK0VntwSZO+J4bI5NbKdFzIoaj36h5SbSBzNTEfxmA8JAaE
SFQVsnrTe6JruSQeoQMN1Srrv/IUGk+0qwCeHvu4cUUuLXEEaBQoKUWbmswquhq7JpYA7t6KOEU/
c4CG0fdiyJ5Tsdb+xrEsP+c9LdsNRIeSzEvKEXorUl1mkRlKWtvgegk02BpByHBKvBwvuHcll/jE
NmaLbwQ6avRUaEnwoU1G4TeJMgIZORkUGOABD35zEIUkOep5rQ9WLERFbSklYlq8mwSDM5nYj8Y+
rUt1tMM4amKTVQGjK6nKnxJEqmSg/gq09yyH/z0vFeEBKXBio/pwjBVNejDOde9WAKJ0Tis9/54g
vEFfw6IYMBCYNalwq0VxcU5FX2WjmNFVNOZb1ac5mfa9cYGaYKDes/AQPEETK3mIdun4uNLobeZN
R/oTPG9US/U5C/a90bCVIgpfL8M3IhtKmHCr7XBaWGl3VrGtzTXFjWUnkd2DKAXGc8728eAVLUYU
zgI8o8rAX4oNb4c4/Xiv6Eym2FJittBe9PDKD9YsohZp9ZtGF53kpoGi1j7xFx7pUwnRVsofA8Qc
a8WC1d4t6qOSOJZ9yqGhmkLtTfgDtoxelYQqoq3UitPmZr6TutbJ2texK5zf53JRqrjp5aJgKvCc
3nLjyF9StbNUPx5Azjl3Vl7f5bh8fm9rsTFu2lqUo8J46mXa8PylBSn2LcjPE1gYPVSIEbc6Krei
07LkmHw1BwqNBgkOFZXnL2Dv1daAyuaoTSLGNUQWCxLpruEkiEaMUwTDK+F9DbT64zzOYkpIDczp
4WWFv8M9whIIW1wS2VYAHYR/zMaQvGq8B8U4yj4bw62zjAjBx+/DukQC/9NRuKcBJYVeAjH1fTtO
KV6yAfBSF6mLgkcVDt4uE/FIpEWIrGceja8Qx84fOV1KNiisjjhXR4jwZvQln+rPVMgHt9Fkesrg
qns3URHCk7zyBglO6v3+pT9tKciUgJH2RalcwsZYDg9ouE4IF0QwHYhe0I+ilqSvASyXZfSvAQEu
7gvvCULxUlsAqS4xkJDeu2jiX6Qivd5pm9hmRoK33qs2kNZC8LQKl1osb2TeURtCafN/KeWL2lDR
BVob5qCUF/vhk/sA1OexehTf8m10joEqVbZpQKZPkGPuB59fGdnl4vufxv9lmy9OK2hE1lSf2eaF
L+3KJ3iantV9ZnP3oO5HZBUet7wB5r5e884XW7ka2jxHiYf6ErR5zXBHL9lO2JZH3VuDhS0OqK+O
Xbc0//nVLk6QVKw6GQx3xK2qU13S3GSItnfDf3hcLBta0tyheV6CpIWGuF1wKDcw6HHDffSQkGyl
OvzjXIH1BmLxbK4F36nvXRJUTkoDQaD+sJVtqAL07+WTcUm87KLdozKfr/Vs/n3XhTJMFoSVJOwH
SYImkTwv3KshrCG+VM5QPl+6A+xleGhO+h10N3bSZ3z3nwLpFm0tNVMiVWdAPmSVH22ye8nj78T9
/2NFXHdnCVhpJ5hnRxyaSHfxFq8Jr3K6p7Wj6odlJ8IgGkg6eBrAnGxxL8ZBn4ppWVX+9DG8Scfo
Hfgg8Sl4+/1A/IF1BdsEtAHlAzzHUNv+PjWiApSAZNDKz54jk+0eXAeWYwQIy2NAnsyTl5A1c9t5
Zy4WA1pEbApJillLbxFtQJUbZud8U/kQEUXZ/q51sexWcEw3nBkQ477R2hcrnFMEqkZQvvWRSybv
TnNg73jl4jG0KTzIKoKYElul6+EoZk5tnUSyjUhH4JgDAkIIrsEZxL2V4OOGaPH1TVfU9MUtqU3j
FOnImoPpoG+FXf5gObxZOMJOA0R8MreZp+7A1REtmJut7MBZPXMx6BiPq7YXp3PWI7nfAZfmIyPu
6G55pwC0zbvlJsgI8P6O4jJPMwcH3IMHcc+OxXaNLiQui/LL7i/mvYOjAixx0H0INz8dwGMyS6ve
qNv+rnGAz3fo5o06ufXIW7qT2ec/vy/0ZTCG0xV4aphlQt0D4qM35jsKcgBR3EHODoWTuNw3oY2A
j/Oap+Jg7NfW+DIA+Grtmva+mGsIGWsZl4EdWmJJHZKzcvDO4Ol9/t6pG0LJ3KnrZhZjWudNW7QN
mIliumv6g1Sa3ghCoFOYhmUOZNjh30aC69dO7No1xQfrlAkrAfxXMPN9Q3//iMVJhSq0VnAJ+jq6
yV7cKmflQ9g5zkGw1PvaC/au8kpcQh568rAx7OTN5janE5KQr6cO5LRzCUe4T+v3gfnSH1p8kwYp
f/w164DdPNgao+mjSe0a//n17h1MLfj3bCpS3HPkPSYN2DYz4wZcBc5GdsJOrPmHmvhn/EcOpLLj
cWtvebJ9y7yLZMPqDSfGObIjMP1GgM//+YH6s4m+/P7pP+2Tb8z0RbxRSRUPgw2QPo27R4OU93KF
B1G6DS+qNYDQB+sDUyTchrcExHTcptkVbuVFKyHCDQEOK+sbb3txgA5aUIc6B8J4YyNbaEUmoAeg
wKV7BRRUAHuQOSXUKU6pZUCzTlzhNd8AB5fNL84rUQ6LCagLUG4P8rY/wwUD6vHbCLME9qn4jJo7
cysH9a/fB/9GEmrZ7mJDGXkQ9hQAG8Rg5Z47akfjgT1pR+3A3O4dJaXDWmz0wwX8faDnJ8tVbITi
sWjkEU5mKMg4NdILDZbg3558fIBghTkWTJTfcCcZ+FkT6Ps/Gv+XOr/YujXKuWrIks4PGMkf04fy
HDmTZ5j0I8KMR7ByIdyL5J8bmwfiwgqOur0y4LdxPLp/xSuf//yq+8JUw3piEFo//ZQ+uOf0r3HR
9/K5uivWQGG3AdX3lhYr2pDKTks0vvXZHsUADyg9dTdd1LWVO5/sy5PnukOLlTuNBcySJXQI6BDx
dcIYHpBbrEAW3fF7doAnSfuyMobzr1w2qczxFOD1oMYtGZxyw3PggRnQycWFXu+RZ3g2dtVBgLLI
Z+7E9+nK6XprSom2rhtc7BLgpYW8gjmHX8akfoH64Uu+VZTtYLFHIDOanebnTyGMa9ZsKW8u8Rl9
OZt8wRAeoFbIgH5fLROj8lRmVe/TZPMM+p/dvgd3FSXDnp5/H9Sbq3VuSgXuEf0EXhgoyO9NwXxA
6KeZlVFbqlvvdVff6tvhUd+GnmAVFsSp7XhT4Qf+Jy7dlMduE3kirtw13PLNJp0hmEiqQBZohoZL
X9mXqy0CTH6Qxvhjn90ZZwpLrC3boCBhyn6wR1W+Ru1wm+/3L8Nm3EXbeE2z5IbtN7d/De9dPLU7
OhYpECk84lYDqjSPu2dKXu/uNv6mJ+Rj/9RZk1nidiQD8U6Pv0/D16P3em1/NY63KiwuBWSXl86u
XZLHQ6sVgn9Aq885kd1n0dVANXeo6botcUFQfthsfIGk9kTc/Quua/z1hvgCx+ant3Zk3vDk/vkg
rA1AgIGwNhaRXa8FSVapAe9b/aYyqem/Hl6fnw+pOZkgnLqVlR1rd+edz8fj6eSlT7+Px80FNTcP
CgtWJ9DdkHBaHC8jQ/FXrzEeYCREz9MudtlR9gR7Ms+fp9PKRl8+1dCYpilfpQR9NlNdzLzRQfEb
Lhiy/wqKkDVaa4To5atk+fsXoU6ujWFVwWnGF6zAMg7CysG4PPGXv37xtk1gsAEpo1bGwt2pJvfm
6Q9/fp+O+XJerM7rAfqKoq62piENpVYa6EBwgC6FckhOv//+lQH6Ohqufn8ZB4o0zr9f/Iyg4Lwa
Z80j8Nv3LxbzpIbwTIoxQtEfPSGKOxw2/U5XXO/3btw8hxYzIS5WbQvNNF7t0Y8cBwgKzWQ4Iqzb
EICm6Mqk39B2l20tLqcpiIqB19AWUA12Z0NOSUC0j8uCfGTkyR4ddvQ+146FtYma//xqoiAUn2ac
gkalZ+g0BKT4uzKCaw0swsR4TAF7nWcqRYYCsK+9PhBwvfd4pOCFh6ceWTl5f9j7OGJmPidI0KrM
LzdPHDNNLkbZL15SZCjkmIg7fS1YWkYumKvrRr7u+6thSzm1SZnCZP/AH4qzYNItlAfuk21hrqZX
V/rztUSvmjJ6cCIjCf3hK7MxZ1GJlbPgp0Wuo0qIKEyBewP/lYO5akGmSl02qSD7fs6sB5KasiPZ
gEQ8rC221ZYWiyEFj0zmQBHxwyNUp942MCty03uIrhxV+/d1N2+WxQHxrU+LGwAV9qAuYvTpUGFV
//67f5yRq/FanP6gmyk0TfC784a4vDXs13inP5zO3z5+uYQ7kapJgGGKHzo3e4Rm3tq5tny9fK3f
f7vwFSxcTXmU4T3BQdYDu5JCzCOEXkpJtiNZWVo/HNPXHZEWsahaFEI9RWhmFz4476kpQQbA/H0y
frgrvzWxuAlCJWZVwvGyr24P4S6wenvYrNWIfpwPxE1Q1UHghKj6+yEJN7qi/2/SvrM5cuTY9q9s
7HfowpsXdxXxYNuwQTbZNMMvCM6QhPcev/6donSl7iKi642uVqHVBHeZqKysrKw050yYET7ZCqYb
e6s8XV8D6/dTt8zS5VUp5/j97WdyV3oLqq7e/04COS5n+62BfiTggVKMqpNgh17D+PVr0R1B6PuX
hqhrRA8EsQvgYE42uSThRe6RC9gZ3sMmY+w3XbMlA9Fk5tyQMZ7JoyZDPbwNNe4C9C7jcGy2B+3e
enwYzf3+xbdvHj+vK23dXZ2JosyX12rwk/UQVeIBIVqumx+UnRWxotVvZS16SZR9hUmM9q4igPZy
8+n4VGwVV9gISJK51xe0elbO1kPZWblUzRiD0O4kHjNX3t4sDsYRGM5x5b6/2B7K0jpC55mN0Flk
V47BKI+s+pOzBVBmNi7SiNsKv5wEE7l5q54qz76uo285AnozyGE9Oyr4fL6ME2zG0xN6ykyCD3br
YowoNMWb4/HI0tfqZXK2JPLzM3FylKI5ucOSki3Suze7T0YkzjRi6rbKUlAn9gIE7F8OGCAzP1pb
NJkmTI7Ct/v2bBnUlTVjpojramjtsA/9Yns63YP9sDQZi1nff0NC7AUoUJRFLpW1oCe26RRFPg0v
BdK4H31kP5YPG4YFrK0FgGJAtQB8NtiKKClBOaIRjecQcYFK5641pWO5VW+FXWiD3ZwhbG1F57Io
vQ0lcnt6GSmn2dK92cHg3yFEmrxhnMq1G+ZMDP3eS9BLrqkTliR6wk2wwWQDo1BHdELv/7kAotMz
Mw7aUMNYDQSMu/mzfhRffiW7mXE0WYug3ORY9TPcMWToXrzB3K4X/ibUDDn64AOQgWONujIIYC4X
ARj1vg+mWDktwBUDsNk2WRCyMKxrbcdRzFOQFsJsskHT2HXqkKQNmmzwpHzBVOZzscecsYUC2PEJ
zmW/71kPom81VLIsNACi4RCJKHTaUPY8l0ESYABBOj292ApKQg9gJkVXP29/HmP38/MTkNX4q93o
zlclmZmtX3vZXnwAZeQLH4JAGg0dJ4BoH8xwV07etBt8a8Pn5lGx3zkXPYm3rKP1PRN6uW6dihRA
FRwNWol1Q9OLi6v16QnkwQfNMe/u7u8F/+GTFMY+N++MHSZ2SJ8FESkucEKCjRFPqkszGvpI6NQ2
QXLlOGz092K3OR4BBcI40qt2dCaFOnETAJlBCwspvGrfIoBH9QXvKYFFxiGvXVDnq6FOXdqlHadk
kCMfSBIE817SJrgz7n+6r6+vowOGOxvBHv7akCokuqXVO8ywoJxLytX2J+jv0Er1wdmAe3343D2+
PSK7ybgWvnUofFn4mS6ogws27jHnK3wjcNfNlwR9n49qYm4qbzZ3voXC42QFpwQ4LGjWN1mv2i/n
eW2/qZBHGcQ46URIf3qC9L0LBj+UFrah92P3GJkEITu2C4+1/9/QfelFU8GQ1nY9lw0Q2+5sIJma
h/G+PyiZXU3m8Z3hehWiwW9rVHUytQ+4DIXmzekwE6Kk+viPyOvlJdtqSOZopu7xloatJ/Z32m7l
u1kwjUfeSnMHhUCMhdkmBp82FYBvM6R9EkfHZuw2758k8UPK/Z+V9/n5zvR537F5yNlHEQTtqwSD
WKcsIplyTEtnSNBIt9mN9Kv0s4f8kD4ah9oWnNCN9vUdt71+7tf97JlMyg4kEdzCcw6ZrSMeq5vp
RXNPJcDvoudm67Ye5j+3wa/Ck6xdfBsANhNDTo7C+Ii1exhdtKRnBG1RiJQo3wMI7FZaKvnU3KBv
05ws1Ux2TNNbi5DOpVAOvRr1UueHWj4ZL61VbJftKGP8DKCyo8M42qvPvTNR9HNPxHiYmmulfHqZ
nWWrPBfbyBJqz3j9JPB9CJXQvv6pu6HNKohK300ezbaoVSAm4GUJTV+XqmzmNMtTTVZOe5SNOLQd
3arWz58/Zevn3c3z8/OPHz98/233yJNyDXq/LcY1snJ9Qb6C6oWKlBxKJ5Q5VZGqjoawKKfoBgi6
pupNruK2Vn4Ivdjr9pIXuNJ97i0bdSs45a3q8B5Uku2Sx35z3bK/ly8xKyGBcIz06IJWj6Z1jQ0M
l2VGpqIrDTTqblc7GA8uHO5Hu2El7lZlARtTJMzCuibTcEdChLE0AGGoJ34X/TBQ1Uew4mMGetNY
jFWRDbz0aZgAwaQ+GkkBuAI1X27wzEuJNPcGJkDM2xn382i94CL9kM3avrv5gcY6Zm565TKFSBAo
8Jg5ASqESO2p1mtjVSG7d7L3h+budOu+ugfgA2NgN0a33/YWI3fmyTWLt+i+vdtsNtZm5zgeEGob
yz7uGTH7ipO8/BrqBoFxCcaEifVTb+lP1uv8s84c6Vm6WXzglQxPHZKDD+EDQ+vkl37T+pkKqPd1
tIwFx5eViu6b2CkHu30EZWR8SjaWVd9MO/C4V7uEkZ/6As65JpR6ZfMY8a7jqIbe7YP9erh1b28L
273FgK75WpPWqhOSO5aOcadt49vQ+0NiWm+iWd5ujspdb26ermthJWYgqv/3qBMVvTVFBia6CaNO
waG/PwBdK4vdm2dM+Treghyp8IGIMf2cdxoT/GdF/wA1E8FABQ4qPHKpm3Hh017KQk47TfaAuAF4
zoBKTR+Fe4LPirVuikPAOGnfQ0iC4PhvkbTVTwk3xlOonyooWXEeK48V66+Z8oUIypSLGJP/YwD4
Cd6Td8YXpm/scNZgPj8Dj2Ujb1jdDatrQmCBijbYjAF/eek81LzJY05rtJNdAbP5sbxlJTq/KI0o
m5WNMwmU1lShnhFRtFgSUlDDPrIAQWT9BB6HDTpXoMfnLvrYzPvaq3e11x7GQ+WSBedeaPLufWbH
mwQ8AHeKBzAEJzmimRKhL9nyHv+v8oBLDkqGZwC6WeNe2WYHbttZoRtY0bZ2RvOBc5k42CumBwon
DBzrIrH9ryzyWZJAEwqhywdNO3W2bEn74I67r9zExYJA0ZC+RvayCXetJzy3bmPq+xJhWmSCOBw0
AMpdcA8QyS3v9ZvAH9nXDtEmpe2vdDImWUFqCarsy/0MgzaSGynWTyoaZrpt6ZM2ywHEBM/1dvAG
P3Cue4CV8B3dIchf/49AygMk+hAXOmBSkJIHfL3z2mw1d7kRHTM8AYMreL4ubqUZ51Ic9YyDuDxb
ikQ/9c5w03qR5WpOtV9Mw3kr7dhNAJE/wy5Ys10rdyyJwTFQpIEfBcWTS7UuTayDsGvST4EH0ItN
t8fGuvymZkQoLDFU2CvptVAVIcQgStpM2/BoeMkGKEs/rmtxJTmM18/Zcsh3nFlwpqPXpB5H/fRS
oIkoctNjsDXuw4N6s3i9XWCy2CwxV/mD1RGyUiKAYPDPoaSNvAKwGS8Fq1odl4Bb0IGXXu/UN3WX
2Y0D1idvfkh/KXfXl0m0RZ+F8ylVyvPwSVAL4xAZJ6kGSpkJBwL4YPTFLSMjh7EuCMxxUCoZxaXO
AHAmhDnIC+OkHriN4HL34Q3vygzb+J42JDO3/xZCWX6LqcNuIUKKm+RBfRDthaGutZBVAfQBWr3Q
7YYjTS1DDUNDG9TaQIqEf6t34nvzmdwXjnjPai9euXTInW2AbEzHk4RmwUt6Tg9Eocf48G13mzzI
78JHz5reXanlkebBfwuhArQuVYdYCSCki0yBN8XaLI/hUTg0e80HPEXzKgHTDaiRH9eNbu0In4ul
PIVRVpoQpwPA2QHAZI5vYJa9bT5Lt2N0iK/u1rkgylf0eSADl2s0Tg14De6TXxomoVwF412Rubxp
LNtYsz5MYH+llAk/NRWYCHGABGFeBCc7bc3sbnzcinezbSlWeyM4SARkj9fVuJJsxfYB8RsQqhjh
Rfni0lMUXRcCyAUCG7s0w6OpOZEr/Ww9dfvsi6CAMQB4D7BHxltiJQV3KZY6ZRk/FBiIhlh+B14F
ZD2WjbLvcatFbrhFntUE3+F2diUrv62sfj/+ZBU3vzoqz7zW1+zq+aw7ZbcpF2it0mMg+wW9lgrg
9pEf+AHYTq/0ci/urcfMmTepCxCyQ3APpGZbPRRfnCyYnrKvbwI9xvVtjpaKDochaEcjwxwtCGDS
DeC37gY7u8uPqpO8jx7CC4tzFOdGc+MtmtfsHFwf9Tbad1ZFBhO2pAUUDdAu94/v+q9f0/8JP8q7
f2ij/ft/48+/ShCfxmHUUX/8+//t2655y+K34g+zbz7e+j/Kzz8eurcubrv4V/vf5Jf961/+++Uf
8bv+Kct+694u/uAUXdzNx/6jme8/2j7rvr4CX0X+yf/fH/7x8fVbTnP18defb+95XNj4qib+1f35
zx9t3//6E0yLOo7Rf51L+OeP/bcc/ya+AjNx2VvxvvKvfby13V9/4uHzNzRkEyJFHBPgqsh//jF+
fP1E0v5mgL8bpEIq2ne/UJALgG9Ff/3JGX/DPw7XiAZrA6VBzGP++QegKL9+JuKH4KoWQeFqkHlE
INz+zwdebMy/N+qPos/vyhiDTn/9Sd2MAE/FdSIpKuix0MGKccrLU6wK09Jh5ht4m3FwyDOARfHN
TgOkXsod5LQrTMzBPp/p6J+fcC6S8lRfImUsD8ObuBIRrF2KjICu0gyjxB3UZIfH6XbsDpMye7HM
8FDUJQY5oKVCzw4AnkG4oH7lSM5jKIBrhgSZ0V/k/ibiJRuRG7jpMLLRJL+yhvX4JJo6cwvfxFHu
Pq/Gomnx2vYXfbFEoEWY3Ni9c53O8PTf1Xe5LCo07Cej1tRZC31uAUikDpDleqfkujNUrDFeOhgk
S4Lu0OSPETHAetAlxDYCFA24HUJ/5J5jVX8egvypCMS9eMqOtWxzYXwvEsA2ZQGIqsqgTyNmQOnz
QjjlZpeyMqRGCEI/0h6N8WPOGbD6K+Zx8fvJz8/MQw37pVgGPfTl/CFOAZ2oB/aCgH7m3Sj8vG7y
30/ZpSIp2+CEErNkPWQtRbzTl8oelhCIjYoFqyx7oLrVLeOeZEik09mDVAJqooeVRFmwG+8RYAf9
Ic1fEf3bjfrbJ/pieXRcOgAjVE4r2AlQJYEDZ8nDTZFtqlm1r6tx5YidbxmNGjEBEX+QM8hZyh8C
UBzTUnSFyr0uZNUuUNUwME6BXLRA2Z1aBijyAUPUz4wOE4+CEj/0qogEltBU7lBXpV/3k8J4oKyt
DMDtAoaUSKKYTkYPObfMY9xF/pjxo5lUUbdD83/hAtCQJYqKf78ONeJ6A5VyjFHyX/mCc7tXG0z5
Cm3kdzIaGh1ZEUI7L9u8MzGTrtwBDxvU0x1Xo3heA9jBCfhw4BiJOqJD6myjiiqCgRwTIoAOonSc
ZzDPcI5TPxzH+EUCgKkJapzREaaOs+aqaVl91PyKQNyjKk8g/wlRzeVhL7XMAAgj6GWnobBEMXB7
ESWrZrLCZnTSJfWSILB6NfbFhlXYpt8BROGEBBeYqyKuWFzml7IBkygDmk5IfYQC2VNilLwHLvVi
j+9MrSmrBBMfzTm1wb10wjjadV2Gm+s2veINJNAdgLNaVAioABUmdhqGKLlJSn0gFAJ0f0Jn8UM7
EKwb9HyXtRuh/RHsgUVdxHYQp5HOOFNr8nEbgxMNn0GgZS5V0GlBwanFkvj8LMnemNSZp/Tt8MiL
GDZPuzna8xHXeZpKEJSvL33F1FBHFkTUlHCigWR/Kbpe+FnAaEDud60Q3patrnlG1wR2Ueru0NSy
9/viULnC4UL6BLRLlKbnpBdbrakLPwT29NSJLl8CeLeGs0I/KWvyjH5CE9MCQAlyNdgfnCZ6ccXA
680YLaUvdrqthSgtZeo2iONNKh7ycAFzDoDkdbMXVCsXOCBcTvs2l/a9xnKaKxusI22E/2ASUEfq
9VLLaRt1EejmKh8wkWKFen0QlZ6R6ruqAWVMkvT3Ihc711VNdxyS1euaBgQ3vGxVzFuSjzrzZMnS
CUsr9rUPYJ3NEL5x9bHOn7XgFtDRLeYxlKTbxPNDKLIoBla8NWYrCfcpSofggqdWq89lLEpCUfuC
XHx2GubjAXsLyrOMcWzW5CB7rSHnIyD1TxPsjSlA6gPdqPwUBFumnOUgjngKMkVlyFm58kD7pAMH
AEcEc4TUepKMT6ZaKmt/BghT3oDCawktZYxdMHNLrKTfSlxHEBmAGI+qA9gRKXcYxn3AxUDZBbZy
Xh4Frii8UO9+s2zyZRtoXDHIyVcB9kVJKbu8DTQjbvxKsuCdN/oseHUSHob2ceRnxnW2cg5hgYiQ
FdAjk2ucskQYKmeMRlL4hr4FIjVnAMAESHBm2t0qXu6o1Wuw3BTArcy118RgmeN3jeIZRfq/BJUc
BRpdrE9Lbk6rFNXrTgEarWKOFSMW/24glxIor8bzwINVpaTyswGoluErL4WWNG9x3dhGzOpU/u6x
keAEELCAxhK8Sw2y3LNjnerAeAbHdOoLfOZMIC4g4K1JG9zkWnW87kK+H7BLUeTnZ6IAbQ8cFE1J
/coGV4mta/dpxso9r+juYjlkuWcycj0b84o3Uj8Hms9SbusMutP3PFjoF52Rc2TJoqy+QZNSEWtQ
HX8sVVeZnrqfITB0s1xzritu5Wl4qTnK4pVpIaj+kKQmm3KxpigD8/wEilkpeoiixgY9c54Aq/x2
DAMgxwusiIK1c5TL4oAQ38hanPnFWKjAgK/i7KDEOfjGy657ur7YVa3ietMJjCcK2ZT1G13QR7KB
HRRG4JqEzXPSji4/R0CVB997+Xhd2sq1BhG4V0jmR4FEKlYVAdRqAKY1g4N0+BLcBp9T5wGnF9j6
bthUptR2IMtrzGoaGH6MKO0yLL+UTOVWO21e1AmDmn4Gfo/i0FeenAK3fMOlh6A9yvz79ZWuikNs
hhscWsXM0+XJ0OW0DiU9z3w5fBH28vKiBT43Wf0p/8UXDA9GF+5xIWBtZ8IorUaAYJSbEsKm5XlJ
rEUAH4w4uEG5j2HB6exJmh2i8MSBSVwGYG4cuGo7mS168/93q6aUHGS4zEe9ynwt9IqoMqPZlDkX
aMH5u6q5CtDHr8tbs97zhVPWmzazDk4aLLyZOBvsNbKv67PZFL/SiBFGfD2Nv9kPKegISJ0ig0mJ
wr0oBoLWZ/7CuYvbolWY+5kXoOxeNsJyz/Xv0m5YDrH6lPcAvm+cuXdVVhpu5bmFFjKcHkCK4hCB
cu3SqhqOS8EakOV+VjWSYOJVOIVmkQgxug6SQSCZKq3uTG3oy888CcFfk/E8UMrrRqsZjmPNSaEW
g/iCvL3w1L38lJpP1FDDCfSV6hi2jxl3x7EmldZ291wE+YSz26VNpqnjayJCbl0+34jY2znb5+Xt
lLEoGL8H+dCsIYHnjNyKwCq8lJVKatX3LdwDYMZtND/jnWoDsM2cW7B8/NATVqZiTR4qhNAf5nDQ
5E75B7Xj5aUY6swPlkOImmD8oaLbedjP6utobK6fktULjRDkSmixQTmLzhDEEfh0wJ8AYe3TDIjH
HIQDALcfJqAXC6BuMYsQEAm14ojLr5mV61xbKertpF8FjkqnI7hSwgxxNKS5z/GRlefRgQvdXAPb
QZ9anO7MlXN9tWvyyKuCwIaQPmtKs00oSfEkTLnfxPxO4fZCw1lBcB+i0F8Y4BPpfxNY+Mv7akCV
wzkANSBQNS9NR84Gvu5zOfdTs0LHfBccP+YI//8pbE+hxOKzXVse2t7wCEcPpIyn4aW0SesXnQ+N
HH4oALa6KaigRasAKBvjSVw8AGf/7ro+6TY7sj4kyiQUjGScC4ynXkrUslAQmpYr/GWJjyoyWX0p
+XP9CKbWTjqBqOSY6cFhlDAPA7Q00HaIN+FwB+j/Q7UMVlsr9hL/4uIdC0CErtL+48OQNMUJEvHY
+roWz/yDEVZLEAJI2NeLZBsPyr7p6p+SUb0rxQZUDyDZiiwlkFxgJHk1J1oNXizowYgQygkyeNQb
1eKb5Y5LPCRDryuNbnL5+jZCTY+MAXrbUCq/VJqkNqOEYbHS19SPKZhvFxGVVOBAlYsdcvdFktrN
UV1Sux8i0ElsZL23OKQpuWG7AI5rQaL0+geRSJy6vmQNBxBVMDQ94L+X35PkDfjTxjD3Az2wFLmv
LFkrwAGbiHbFak9d8dsXsihf2gwFr4JjhEQBNtd7KGNZNRQPjP5cUxmKZq2LuobyMM505L1wR4CZ
U6qcWXzg+M4tRsZrau3qhfljDoLwL+ICJufyzNgAVSDpIMeAWxlFr0hB6syDEzwGd9Wc8laf8naU
SS4ASGwtT0/XN48Yy7fNQ58r3DcweeDAL2Wj93pO8iHO/bAH90OsbdO5eTQS1hAO3U73ZbQ6j8sI
D300j9M1MSEdOK0N2tyXYtDjtpPDx+NNHz702s8sNOxONRdQh49BvAnb8U2WHzOjZuwn2S96qaSN
XEPBVjUkjdrPum+kZQmK3C94UAH2Ewhb5u53seD/sVCsETVoUQZKOxUwg0Ci5NMOCwVO5Dsv1A/t
3O3z7jSLsx3PPFiFxB9SoTBiyDVbJV2bqDeSYjltQmI1gN8kq3O/DAtL6+RtNiBmBZFHG84Mp71m
MTBUDDwQblLcTJcWIxYSdggw2X4EIkxT7w3OyVpDdIRgZiVqV0V9XQ0qiLQx53EpqgVbqRpHSEJH
oHeeQgkxWtvexHg1M0xjXRBQXA0VCHQiDbGCh2PdxdqY+7Ekm2H3GI+ajarH7x814MsD8gbdB5jV
oixD4uQoLw1ED5w4ou6sie+ANudNtVNn+7qkNUtHDVpEEhQktd9wsYO8rPgqQNjQcCOyJccynhgK
W3mDYvRaxMAJzpMg0Y9tZRh0Y6rLwm+WoQx2+QTGVStAat+ruLkLthEn4aXIgewlsTnUlzzcTnzu
XF/myq4hT4lkNvo5SImIPtBSMjdRNxR+kt6DR8kte9NYos11IWtJShAhoagJwGzSiUJtm1HpuZzk
NWiK28auDauONhPod+YSCKbJtjOsabCNxAnkTZU+gSCG4/6DB4SCeXo0f6BTUkQt7vIYDOgshfsG
8Wna8KoLzrvAaSoZyJqj6iCzCfJvtUFzslSxMqRrXlvBiBVyAMjoKTgal5LzeCrFCP/j4+ao3mq+
G7dqOckWz5fjFoSAZHOFxKvmeDKVvFYtcHKOViwk+bFQBfTBS0XL8HQrQSqyOwYaLDEyjcFXShkT
l0hZpRkoJ4Ntdt+UhuC0iEt2YlXzu7A2QqcZq9lW5Ii/v24Ja+amSmg5wnMHBUG6GsdH85DnelH5
nLK4QTVsisSaa967LmUlwkF6n/TgQOH4O3Uh80a0TN1Sln4fOHX9Jg6b51H5ZKbL1sRo6CXCIxvH
DxHG5c6ivDbhomqgxirFLmYJQreJ3wLC47YcFgXMthILZXPFZyDZjyiDPC/QN0WJXPJoyou0rPxu
lHZCcSsgyOky7VBK4IAGl4XHGwUjNF07vBcyKWspKqmrOnQfQOaDHh5i/nXQ78Fpvc2LCdZ5Kyet
1Yp3SyzbeXFqwtIDX+71DSUiqLCD1DhUQG2CPhTe+FLThhBwTbkMFd41i8VNr23Jih/JjftNAnog
EEMq5NlG3cg8eh/Soh5RRQQ9VuLwhj1WeLQ5w/A0Zk/CDM7H7JSlzvh7eAwk1FExACMQJgG4YbpC
P8zqFAQSXm99JrZOLndvEoaXrFSLeTOv9Mq+rsg1+8HAIUrE8IZIUBGTPguTeQ68cfk8l4hx+qU2
QSFWmSHY347CgEz2YGzrVBW3zZDUZipwPCPsWfE7CBoRYsk8kst4eF1KL5H90xJw1qG/pTWVNrLS
Q5JmbiNtRq4grpih3BWz0XgMSSPOwu32jWxLCuZ0kKoG1an+Weg7MxkZqd2VBSHbCARWlPfRFE+/
vZMMXQMD2sX8RJKbTTiDWK5UpvmuBQOnb5Qi2ls4MfT0OtQY5ZYVR4qHBk8Q5lGpQvP1pSpH8Li1
erNUPtqkkS8yupuhnzfJwqqIrakQ6wM/ASIhNP+ToPncYASjBw10ivosIeEMVTNkooWsHD3Us9Hr
hzuJlBEpqxiKNC8BS1L7YcHtdDiZYemsWrP1oAHRankfaWB0TTWMddW6GXQZSK8aRsva2iqBUyKj
aQIsYkhPXa5yaPVFU5Ss9ttiP/HPU8nC02MJoIKAWQWxbB+jbA+4YNRxTm3/cf1gr9xFGuIaxDbI
BqHfhPJfRVSDdB2QrX4eDH4W8Qct3weyU0r2VDKih7W1KJIGvwXUAQKIdqmsfKl4vSrb2i+1BlPZ
7cJbYRYzTtbaehAowOAAQS5+66BV+VQs2wo0yHLVWP0i2jxocoE4YkrBeJzAr3tdfStvP7xn0bML
FGMykk6prxmTSZ+HsvHbjBPMcNppvexJcJdmxFjY2sGF7lTEw3hp4qlJaS+PeET7aeOnoLJ3ZKO+
BedKuSni/8AgcJnxpNcBmJP0NNWSzf3U9nKDSCtzRy7yBUCFaOBm1at7nlV+WTEJHe1AuoG+FFSc
vzUuVk2UJmrW+mpQPi3GZBVJzcBFWxOBkAeNDjJ5RNCT7Gk+ziOKdui4aYfMLAD17Ax9xsr7r9gB
AQDBKpBlQRhAnVMjgDPKBLSjiI2+H4A1wC1gj1Rze4i937Y4RI6ASxfB8oTMP1nvmWPl1DLLpKrs
/Bz9U3L83pVPfIK5fO63XRs6eHDZIvEtIGfzlQk9kyNyeVXIA1pHwWGl306KPr6GNXJ911fzPa6A
FNTe0DyBDBVQny5Xw8diMgoh4gpQrN7IY1HY4hAINviQjW2QdKE1TXplJlPLOXo3G8516d93DSEN
AkS0dcJhAGf/UvrUdFWJ66v02xFsFG2WKEc50DKQ307TTpm0iLHalTo5aXpDrhFleaT36Oa3SewE
8IRXlS+NIZooF64TbloeBNiZwGk3U1uAKq/Fvaw3OZo71TZQX9ShEgazGBVW/9t3T4nNhcfHF8GQ
ZJ6KBGI1HyM1wJMqFuYnTFfeSPyPTHX7trY0jeWWV16zkKbi+AGSFwv/0syZOXVtGo2NiDg5hYPO
7bat6h/wMMpoykMmHqeyRKKXK2rFsAsull8AfyGLN6M+imA+BkmsOUhgNgdD7sIc+19TBAZa0L2D
qhKypJQikiZUkiEPEBK1rbqZwzLwlCAWnCxNFJsL4gcuqUVGGLZmeSSDh8OFixAspJeWN8x8kcgJ
wqOuiVye43KrVPKdVieVVavt23Uz/x5tknQhCssIUxDP0s92Ie+UshAhrC3BqY60vZHM1jJbcwDG
+9RwkJhlXItrx5r0oetQKvJUdJ6yRJSJ2xnusE0fRP61EpxI20mh2e1a+T1RWd73+92IBZ6Jo163
Y98afB9A3Jh0d1rDbSb1B9pOYvO6HtcMBdNNMilAogucXpWchFWtFXgW4MfemIVuO82HaUAYLWZo
E07+E3G4ifEKgQcGN+KljfQTF/fVzIP/MBXAt4je2MXoPxZJ/8nPv6KK1eSxpkQUA0l6HqwUMp1v
StOeawHnXqGHbTK1Fu23cmgas8xY1Zrla3hKKngaYJaM7kyKwqA2NKAV+kEmW0XLV/ashD+mRX7g
ZPXp+oatdHcAJAeDnmiiR98+/rpUodBqQcSlIoQhfyhqxSYaS3cSLUw6xZK1KHiaVK44P2nGA5/K
5qggzhlvee0wx+71T1mzHby2lK9iObo8qc0suqmUslqv/Xp2RNVv433bnLRwo/AMQSsVLawZQI1I
lmFWDX+7XDMY79MKV17tLzz4nZA1jLl8mzWAfg4UMzMEFLOmx6TKHpeK9axd6VgibDUIgEgFBs9n
OhzO5ULNkqX2B7QqISBGb35TH7rmR67JZpkcMuFeEd/4akE5fQ90V7vPubu5//1YGSeGdHUDIApT
SgYVjWmltmRRwNV+L2p+xwM5SNxnUX66vqUrlnwhhfz87Eqby3oRY0ye+EmW7VTVAgq0iVe107Ho
lFdO5tcDE1c1ioXgur0UNIZlrCigmvf1oXd4Pdv1lbjtpOn9+npWxWgqj1gPj2m80i7FgACznoIF
68k4ycDElYg21jrrvAipcYYTWLkfSFD5L1HUBnF8pQxhilbnaBhNPT0oSWhFCfcQdxwGz8E3n9aF
VQasysnqjqHPCil1Qk9FX4RKUCLCqiPytgH521g6JQIdOTGctGS81tYkoekIY7J4rOHQU7bR1207
z0nT+CEqynGm2lK6wyCdW3cf1zdt7biDFVrATC3iZ8xVUI7FaAWMyYRj4wul0B/Tcm4wXzYvPwtF
7LymKoFnI8j7IdYWd+HFXReXAiOqXXFtZFZF+SrskranS7tJ1KVvMATU+Fqa2WoOZKzpFHJuzMlu
3bvXl7umV5QBgIGG9wLmY6jVckBCAHPS0vhF+hhmnly+oj0tEB6vS1kJmDD/hJkjkVB84/K4XJFq
tJzapbijJC7KbyN8x4+cK3d8gj/Veqw7WZfxZl3WrGnBtXOBZyQCJxR9UEOkBDdD1heRwtd+miGT
WmiZyaPCU8z3stE5PH+X8Y5Ye9cXu3bsz2VSKg2HlpvUEcMNWe9Uxg8lOurt3XURaxZCkhYYANeQ
e6Sf+X2LRCF+VvswwEEZ7EF+rQEjPPSW3ISMd+vqgVBgHRqSnCDyoevJ/BDGwqCrjd9U4hsX84IL
mpDQamSlttGoL7iChNHZMg8Luw3RJ9Nno/H2++sFzgRKwIQ1xKC7HYx8AAFfiBxK1+6q2LhBQPkQ
xrEnhMJtpzISHGv7h8keZIbQAfgdqi/BmEwzxHHnR0LmwJXmaPIOBIbDXjt350JoI2nBVsGJUed3
cWGOibcYd9xoVst/4DZBw4WKDTJ3pMZ9efA4TA5FQV8hXjMm/iAKQKudtV2bGLIdlVLCcFxrizLQ
cKfCWFCFo8Gfg65A1/SEhCTMoMaE/dCZndCMdqbUm0DtOoa4lY1CsQblBBQwECbR2QY+0VCCy4LW
b7oOtqfqNbBgyxSNN9E/wSwusCzO8QrWntuoLYJRj8ApAi6SnMiz2ESQgtSImr7ztaiq0Kn9WSTo
B41DWbLnaTH8Dl3zrg5Q8k3W85LbinlxO0Za4UZ5pKN9rhoYO7uyeKRkgWqAjgGiaiq4qGN9brUp
aXFJoHEl1E1p6G1VYviytcOPVDamC8lL1/g25maIU91HTdT7IEysd4HuxPW+0wAvO2zLsnRFDeRU
+fb6aV8xI6RHeDwxAGGDsgrltNssrKVmaQZ/XMxqfuo7uxTuRtTFrotZ0eCFGOoIFkE+wdW0w1fM
1Cv3lSCZSc8zXu5rUhAbkXYxvJjQLHNpOOKUBFlXxKOvlu9jtIsES+p+XV/Iir6Q/UK1gZgCidEv
RQAgoeSRIh39fDkk8WOFVskgFR2j6J3rgmiWQxRJ8Q7BrAYOOUIklZ7ba2d+GiOuHf0+QUvtHFU3
Tf2M/N4c2dII5sMMjfTItknGpsyF+0bDfPOPIbR68b7of47q66LelkVi1tB0I+MNeZcVt+rwqMaq
FY/oPOnSjZrUx+tfvaYe0tVD0oPovKJhEOIc49BLIIy+Fid2Ydg12uNb5TFWY4Y/WhcEo9XgKZD2
ouK2+f9xdl47citJt34iAvTmlizT1aYoqeVvCFl67/n0/5eagzNdrEITPXOxR8DGVlQmMyPDrLVi
zqrMtPrx3Fb5EYmModY+hHH5bg6zremiNwIAWp0Uu6DZ4mvXrZ9pkacpTbXxPB/D5IRe9pGSU2KO
brNJxbuO3QxD5h6inqLTl1nHGvGQTZOcQEA1B3rvOPPuIdnF0a9a+VtJf1//VMJpXTb/YQ/bQFL4
VDTQ1tVrDQn9hRI2GaCBnjQOdtpinl5fRyFYBbaQOhA1p7VmdbPUZtjmonSXNeoOcQR31OMMnPO4
EUVcR54YQhmbYAVY4VVfOGkXk8gsoQ+YmZ0rRy3oQhTMYxOiUe4tmXwe/SHNNoK1GxtIoQBhOKC3
QlphdQSDycraZSYhU/T6KWvM74pTbDiBGzV3WsSkRvAGhJjePyfx4imc5NY205h4sEdDYJctiuWV
Vu6bXZTtnLpLvEGPUaJiIqunRna7m5bcC+BLb9y2W0v9h5czmHBB/rlK4vsqq+xSJokvU2WfSsVe
D36+fhpvfEKadmDFqHehULGmXlNlDoaotepzVaGAGjPQu0+H3FOb4KnSlW4X2vrfQAUnJm+he6+v
N3E29X2xMEAFa+09aTCMJtet5hyH2Z1BSm9GT6EAxKTho6Y/v77Ma7cFngfCPiBiujbAwS6fD1UH
8AgFbzjPAKZOlVboO9WOkl3UdfPJ0kp548PdWBzbCWwK3BRxxbosovZRqeRDib2yuwOH8qUKUHyQ
WqjR+jzc66l+eH2B1x6MBb4wKHzCiwPbpHMeVmo9nAvHulPhYUT1zgKxsXBC00A9whDZCJv+4Shf
ODJgRHhnQSHARePM1uFizUKMdujNsywH6ec+WtLaq4iH1d046+VdV2ux7DFSo92lat8/2Hms/0h6
I9wFy9xCPpTa7JD1lXXQtVKfd0qf1wb8h8D6kUIb/NHNAYlfWHeqa+aB0dDVc6SPCaOYEzJAJ0Kw
ZSyZR9lF4+TVTWst7mzUHSKzHLvfUs/o+INEO9D0jNAc/yS9PU2HDM5K/6EszG68a6om1dy6TtvW
tcBBxvvQGpp45xRByh/D2aTDVm0KdawZWP/ZN5qxFD/o4iBxdvmp1NSpRgc1+jMDnrSTmVenQM5H
kNKjfCqqrPSsBYaqG0dRq7otHKbD4Miijj/Gj3ZZZxtdpbWvE78HAq4YK63CTgGZevl7qG0prR0k
5plP17llpp3KvNtpzlHJtJ2lhve4v8PSLscwTd4vY/A2lPX/Mw9sAMIdpZP1JIy4yBS7tzLzPLYM
sKhNxVX62IuCMt6IUldX5D+GgIuL9hmlg7XDcWpHCwqrNOEuOUiFlHunerLaasftda30j+R8ftOV
vLK38jl1nfTJsFTmubSL3UzoOGcNj33uNt1BmbvHMdhwOje/JHGSoBMIyO26zR/bVtSNMjeyyOZh
T1JZPmix/nfpw+GQRxmtmbhcGKcBA+duKLTyUI2jeZRE7ej1pa8ikH9LJxzlozI1AzvCPb7wRjD7
9IGqonnWGmXXO0edwRxzvvE9bxuxIaPRjSf7WJ3b3AkbKQwKUxRMOvgoVnHUje//y0L+a2PlVsOp
zk26MNiwjnE7u13I8dxsRV6fTI4+SQfYfyFDu64+6VYW1UOpawC28l2mH1TlLkhPVYNUEXDQ2N46
J+LkXXpubhryx4DgxG0Q4o8vP08kU5BpjEQ/w37NPYnbXVXebMj7PH6vpu9m/Zusfpa7zpP1wuvi
YdcM8wFIx1OoJ3st24L93Vr+y5+zuiidGU5QVPg5mvaoB/WuNB875zOaQlPyMBYbmdI62+dsCugC
GSToOyDp65ERnP00sQzJAgsjm49TWlhuWDnRIYgG5xCaxHwqTLJ9yJPyfjCqGXRgkBxeP1biaK4+
AEVingDiH/ADVzgZLUqZKm9Z5yxOPNO0dmn+9e0WyM94l4l4iOtWQbKd6FbiLK19rhi856Vc9p2c
VVuJ/40vRwpDJZLmCNW3NYupLdu+pLeMi+vHg6T9sWLpUYqf9JMaZzs9z9/sVqBkQ9HiGxoir1kd
lCGmLTtIKdtmQ+dVp9wt6MbqpfnGfrM4I9BwaDfrQg0DEerLC6KrLXG/3FrndFxcOwM7HH+2s3lf
jRuP77UPuzC0BpoBsKgUlfgbJMDwUCAo66pl/F4JnK0rL+ojqxPHijSoAxrPPNpHlyuKOeL2oMzW
ucApHOy+1Vw5DDO3d+BeBFkgnYZuCe4UJTaoLU5MkOsLA/dT2PvXD+a63ftvb+mSgOZBrwy/t9pb
OekCyQoD2tmz5I5U1fP8c6Tui5z5bsm5q4/WsquryU+M4rmapo9afs5l5vCk9cYvWaU+4odQ4yTp
IfTACWqrH8LI+3kcW9U5m5AuvF4pWjRrrPFu1op0T+dhQH0+UOi+hdYpmFXl9PpG3DIPqFUoxVnw
xdfc9AgVscQpMC+NjrGLwnZXWYSBRWIBqnJOC5UBs6Ahbmwse5WasGwIbdTRBICXIu+a3pDw0ozL
bPRnffaD+KuRpl68/LGLU2BslG+vVwhIHTfGkGdB/Vnzb4JZSo1+aabz4pSeIvWklpMnBV/K2K1H
3bNryTPlrYrn9duGUdTjFerzAkQkXNaL0GMetWiEsjmdFeODCQM305+s7F1hbmlh3dhGS0CFKURQ
J6BgeGmn7WUqhZE1neu85NQqbm8X3lSHrqU8K3H95jgEbI3AC3M7iUfXGIkqlPs2GJP5PJb146jG
Lqy9Y1hsQbBuLQqyBAMZwEaRCmiXi5rspJEGpgicW1Dw0vguitBQLNyu8aqq3yhN34hWaT2/MLaK
33o7ckJzKuaztUQcBE8um50jh09alv8t9B9N+zhI1WNZ3cVbspw3l8mzKiJUMT5qdfMX5KnlSq7n
M7WJo4WCXjbOD/1jGO0XaWtLrz08q/yvrXVlVmaU+hAg/XiOzFNsSacidU0p2SjE3Tj0tsNEBgDy
gGIJh1ffzWxnx0qb5awlshvF37RWhfL309K2nhGRm14+I/AyeUCETgmT1NYFqXRU07mK++WM9MTB
1ssP/TuYPbbXHUMgAlP5CPL2rphcddh4+m+EbZeWV9+ssbhbhYllqSk82TraX2UmIpvMWDKXXZft
i2zL4s21gmsTknNi9t9qU5kqO5lmOC5nw4eEDoPzmJOfH8C1mOmP5v0YHdvlQ/624qbwzoJybItm
PtDXde02ZbLTXCtUTpMk2/extEfw7u1umR4fOBOhIkD9dOUh0Q9IY0sp5bOcaXsDglTZg2yJm67F
Ocf7do7PWlvuQYu9/ZTCo+apI3gDprCGQiqZlCqz1shna+jfDdAQ8lNr/0z1/ttbX9Z/xXzFQrIS
oPK6R2EMQTM3SaicZaahdY9OxRAn0NPSblYHr1C0vdX+ft3ijdOJJKJgtyO7C51/LS+fo3DRKamp
nJ16py8M80DOT03+jllOWvpg9vfpMJ7CON/ASNzwodilU4XwI0hpPNrlxdeM3ib6NZRz8SjZd4sO
Cj6e99P8a3Adudh1xXNtFntliyJ5HfcLszxFoj8mgqhLs0MFJj2ZLHa4S9z+hxx+VOXPRZ3uovug
fyOClitxaUx42BcvepL13NHeVs4JVcMgRbH/e0fXPfZj6ev/8hkhveOyUbkhTro0RYexi40EUy3D
MX2HlyHI3AC8eZMobsWI9Fr5HeJ3Xjd7azdZAu1GlPcQAFhdyNgZh9DQC/VsW63XOIcIPDItVISa
4x+S/D+skSNK2RGMMLJh/xi4L7azkeN0YUS6es4NVMxHBka4wM2U2t7ntRvXT9KQutm8NSbv+oXC
qbGnQkoWx7bOqKouMuclydRzLT9147FP230xfwz7caMo9C+ovHyhhCGxPrqTzJZYHc2smGBDWy2b
WULky9yoLN1i+Eo5XNK8eqqPg7TTW4e2jeWSPrtS5BxQZS35Yzf9ao36IXCOXe6OdeulfPU2to5I
Yh0z1fIMzTWkLTrTja9/8YNXx7sOMi2uzUY9T1Xr2eWPSLHcJK5ctaMF6Rj3mbGxRbecFc83uADG
snF7TREevTgBZYL6tNnX6rmSDglwfjVpdsVBCTkEh3Cu3cAqPXuLlHjLVWEVFDP44n+1wUur0axU
gF0Hzl1k/A7CzJuceC+mVZAYyL+J2F1kbF0mCd03+Zbqmfjoq0PBk8Bpp8iNfvL6KVeMZgRv2KvE
R7bhVVlbAmjO0sPr91h4hysrQoiLMSgCcbvyHmNTL3YeBRy9pHgOpgWRaA2Jnn6HJvjOjmTOj0ZN
q91I6G7tLJgIyvgq1CvhRC531oyasZGod53L4dckeSMWZglAkqtNu9l2AV9pf1pJ3b2+2ptmYdDS
OSQpgWG4MhsNtVq1jUQVcX4QCNJWmneTCQ8JEpvyFZ3eT6Z0UONH1HXeHCTBBX1heX2AGXKSWmlo
nMupBqKfj0QunbxsuOVbn/M/zElEc+iRrqxoWawVSRAZ5ySYT1k6uk73d65PUql74TDsx/d1Yh03
9lTElKsjBOEAvD/4ExqWpohJX1xNeTHo9XBlz2HryvtuflZD6MnJcSw/yZl1GBdE3jZiiOu7Qb5A
MCfeWRC56/dgloxUWux0OWdqou37PjZPLYM4T6+v7JYVdDEJjWwqPySYlwubI33RyqhazupCQDvH
ikr6YG4JfF+/MgDMxZRjSoRIc67f7zJ3zNAsCNkHEB2PVhwm+zkOOjdXbenkBPr4v6zqv/b+edoX
n6sJ5LRI63o5m9KSH2xmsnL6tfju9b27sSreTbJ/KvWw79bdlMlZ1CxIU+UcJJr5vTSc+QBYlfDA
CKLGBYSxhXG8zlmJY0n/qbH+i2hXmY9hRg5CRDPhHcSNY9EFTK7rOiRjpLLuho1rdr06EtZ/850I
1cnIV8amWhpzJ12sc5MmnpHNHjfAA7vUbJRar9/ZSzurCmhUTCkNowE7uexac+hG08zT98EI/yz2
g7Y1IvmGe7y0t7rKKmVdvQtl66xb5S9QU49RnCxur7qqFbmS9SDBJ/Ccvvf14NuobQlkift06Uiw
LqqaIDpJtdZ5pGVXppMS56LG7am/5/BkfquyP6mkb7wC1/ea6gZEEwtshRBlF7v+4gZkLVOgpSC1
z0sT/syXRjx0wZZu1E0j4PdhfpGuQmi/NDKGSzKUc26f7SA/dN2CvHi4cQq3TKz8k5kXtlk5mU3z
x2bsqF4V+3iSzA0rt74KbIv/v5DVbhWN3RZwWOxzbsFYRakzp8nWWx+ZBu81SfLprX6Db/PC2ioe
QeCG1kjAmhQjaw9OH/QoP3fPsxM+opa8bIQh107jwtq60MXoJ2jXJR/JyfLYsyedg0dbz03Lbtw4
dP9q4+vTTQmDpAnFJUgXK5+hL20TD1ptn+cZ8ndo7oKufWpRloIWvVuGe6frj+nQnHS19+T7dM7c
uFeOStl/d5Lga/UhHaw/Thq42nLUFJIfCv5Rqvi5ZrpzsLOUasdpOM7BXVjq7pAOhKQfXv821yeB
uRr4Pdpz/AMtoMsjzRxffZ7ByZyXaVrcNOJtV3fdtNODU6HbWz72BuaEQR5oqlASEWo8a56mzvgd
wIKpRvD9JXHuEioi5XNLiyFqlJTNmb1g6v5q0rsoV134dVuKaNfXS8zc4GsRtlEdMVbOt5WYr+lI
lXYenETb0VHTXD2RtxAeNzIbQA+M+AMqDraaV+VyV8Nakmq21jzXWuUW7U6X9mRQ1mf10DYfR7+I
mo1c6vrxovjvIEYBSxNy75or6pRGnYaIx561QZEpwdRfqpyik5x+k2pn2Ah710KyRGhiBgzlHl5m
wsB1Eq336aKUsQlyCOhzXSz059TiCHyDbNFRfwKBYuB0bHeuOWSnPOBedF16NCpUZ+OTpjIiJGuy
5l5Xhvl+boyfrx/pfy2Py1uJUCK3UURefOd/h/DFW2D3ClrEQWSdQ1t5GCXzsemC59Ss3dL5rJIG
mfayM1vmjQP8Qvov1x8N7b5V7L0y+AxE3vg1ovR1/WsAFiLgQc65FjAdpWl0oH1ZZ/XzxINvx675
zfFoNagM8ut/xr+U0XPeWf1GsHZ1sYmgAVew37yuFlNzLo9gb6Zq2ySpc16GYj9HX8tc86TynbV8
nLZqKlcRjTBFwER/mo4uyeOlqQkUY14knQNuwty35XM3Sa5UIAG9uGH5Vd/wWFdHfWVtdbc0ZQgr
/KlzLsy/3dy6moEUpv1toTr2+pe7ekgwBLcMPrzCUEtaMJfLUhpzljIoPefMnOHLhQzL/u701v9g
hXoUTX4HKirwoUsrctLrSSUlAUF1g2D+Til+avnP11dy5fXEbFMYEXDjCY309Rw/dWFmj1yF0tkw
83Y3GqXkaqO6RSW59nrQkZDnsuDJkYWTsl4uBWWZRmKAnnSWm8eElt1sGG6bfjdz5mIVrh7s1Aow
xha76/qgU1lHvwa0GQI2QHgvrTZOLcVGpYU+M0ndYfntdIi69T8t5asRv7lCKoYNUTkUYhsqTcNV
AFgnQwL6eYn8sfgzxcpHu3+SU+bDt8w3UFEh3hpxfjV9maeK0iHNNDEDgE7yymDfRG2zlH3s69yp
vP3Re6ns10j0xiNTH5bHzvg1lqAn+g+tZbi507ix1D30nXqMRbPh66A9WVXOv8iYvEctXt9oTt3Y
fCAwlAnEm07WtNr8hQEmgROPsW8Hj2kVUmYxDlL7pwq+Sv2W3M6/CdcXnhSUBh/R4ITRveFlvfzS
oHzHMai02C+G56T4FoyflvlxNgY3MNv9qBwX43cNT4ywPPPK4lfR+DDjdP3LUGluZyCboCm52wms
bbjFCb++YcQUnHueYGBIV8pdctcm85xric+ocwRioMq52RQ4G6/8P0zYagc44lxm6uXADc3VcVjm
gHKhXqe+oYbuDMkvk9OTCHMrBdk46V1X1qe+knfWlwBBefJxFdF/E8xVHtIAyr7IOTA7olQGHMzJ
ofsH7JvcHqxNHm/dy6uylUDR6gbO0xb6h2t8DQiewIpmOfX7yGuLZ71sDjWv7Wj+7NXxLsgdV9uo
gtw4jIySINGgfSGjqrc6jFGhKtnCNCa/ce6j5qPSv4vD+659BDy54bSv41i6B+J/DNKxWdyaNheF
eZ3XclD4UTkcgNC5ccqMF1Y6qoZbhY1PKsoxDHbp/FkJiqd6Gt68WPYWiCaNDBB8lMwuL0Mfp1Y1
BrVxliTHi+d5jyBpRjVBUbOj/eZbLqgnohPFHSe6XF280JxTBoTFvB+F0R3iXGKO+WSoj0GpQF3Q
W51Jh1q7cdivv6YwatNQRIGAYH1lFBGMJY/tVDrHkAW9WY9G2yucUNkvGShQGUFvrwPa/vn1p1Kc
kcsbBqoFeUta0lxnKEWX26qU5qBU6iRRR0Bp0iuq2DA9Ek67wcOXbeC2c+DQg4vlVt4DqsjVjWXf
OFpwwMC/U4oCEXbFR6HKkevKuPALgjAq3SlT0c1QhuixoMDMOA0u6pDlBeJOtuMWefo5z83mjvBL
PRpdZW+c9OsgCBFMQiAUGqDaAXq83I8xiosCvnrmR/Kk7AuJMa7YpLFc9Vv9oBumUCtldiCtayqn
a/x/MVK3bCIn9dtJ02C7A8uaGmgP9TRbG5u8nh9CTsAYFoRmoNmirKeuKzkM8Bu1uE9yv7IpKcIv
sOvWpYrpDQ8msQp+Q50+cY8fcSLDvCsa644RR8eqPVjM326a6TDn9c+2qD11466t2c/ip3H0hAOj
I4ZrWZ9AbciiqMtzXw6cPeN63Vg5DnO+Cyow0d+Vpvcs46AtyL8fO+shy6U3f3Eop0JvC+eGWvXa
seBd9U4VJLNAvtcLZI4cMSPj+Po1u44VBdqYigPfAQgGYgOX58rQpb4PkSvzF3s42fXoysGpmnaf
kqc4m13JOKvaVvB25VBWJsX5e5EWhnovaIpSQSyl30e66vXte2dKKF/7NGsPGwu8igiENciBgEth
2PAEXlojHGsHZ2pKvx1JhSJlKPeJWrzvh+pHo8/tgccqfkiGuEdnJJ932twm94BkOuhETrmrgkT6
ERWM03n9Z93aA2qxdCRkkaqtlZzCQZu7eZhLn/FZnKLYik5LN1jgX5Pv0ZjV+0Wfsw24zbVHYyvo
GmiQmcFmwwe93IrGTsx2bM3SL0ar84xWV0+hjhJePebIkDVteGeHIa+XJEk7M82DB7OQvpWKVZ/G
urP/vr4D1/Vw8Wv4FQhsMF+bXsblr6nkKdWsWmdg11Le1Qrivu+bmXmUQ4sAUuym5n3vHLJoVxsb
hf+bey8SFXw6Ah/raW1OPHNMlrDy5b771PYz0v+1lniqsejHpJAt1xyX4ufrq73yqSzWwXOL15vi
0Jrka0hAoKRlKf2YQh/I+ERCNKyXEBSxkv3rpm4deJqFFF5EaRyS6OW+mpDpCHqUyreC75r6yXQ+
vf7339g+Wk4CKk0ORlNBvfz7Y3UxxyyzKl/PntEoV4z30Y8w/7hsPUPid15EAKR2L+1ol3ZGpTGi
zNEq33B8yz6VAwM9vKn9MD9Lxk7pNvzEjV0TxAVedV4hkTlcWrMdaSaSmCv84A8t+dhvdVWv4hlW
8/LvXzm9OlmS1LD5+1VzxxgCd/xbE0XI4bOaMQl8qnevf6RbmwdeiRoQVEwCh1UJwJFsu4gpevqZ
2kAz/WjO92nwN6hPSu2ZBtPAwi1U1q0NRHRIJjplIDbqD5cb2EZylRY2xwLegLTP07B005ki3+vr
2rJiXlpRKQVBw8CKXTxEUrjXtS2BlVsW6JCJ2Zy8h1fQ2SFQm7Jty9oPkX7sivtIvXt9CeInrs/1
SwOrT8O07NlJY2HAPET2k5K9RzfFnawNb39rHQKGTstPJEdrsP3UmXNFBFv7tt16Sv5UbAZvNxbC
6aJHi7wVPYSrK4MKWt5OVuNPUncnp7L43m4R/R02B5Rdl18AXLw0tTpcWUETgxJH41v9vcVcd901
T+MuJTrUrIMcv1PUu2H2pv1057Sf4kjfqy4TsEav6XeGcqCum2+h1W94QcIyETsxXg5g/MrLJnnf
jUlltb42zp48/DXth5jwQUmYuTm+f/3EiNWtTgy8ELIg+goKrYxV7D/JZlZXedX5vdZJHqWdiJAp
ye6yhJ7a201xZFCcskWda106HM2BUn7Udv4yKp6uPikJed58fN3IjYMDNUwEPnBduGJib18EgNid
kbzvOj8P+Ig54oBp+sMq53tGYGy89bdiHp27TAhIZVx8q0tbydjiL9S+86MuelBaVMg5MPqzZj1b
qVAnTQ6pYnoBGkbItR2jLDi8da3QC0HWwWsAiUUP6tK+nhtpURh16/NDANH9ydSPgbSbtHZjT6/P
CGkKcDokREiZOS2XdvoeNEFmmK2vSJmXFKVbNupRKrcKLtfPmFDpI2YjJWYExBpN2SFzrBbD0vmF
nrij8rFMTubizZrjlgx3rPXT67t3Iz1BnYH8kAyRoJs07HJZSjeXTQg52jeLX3My7Gbroam/KdbT
EOzi2D4lge52ye/Xrd5Y5IVR4VpfnE+UIbRuTLWOYM38LDF8GrX31pP7j4231Mwsed3ajS/HRCLB
++f/KKeu4pwgzZq8CXWshaWnDw8imQ2qjeMhPv+lC4HlJfrLxNwUR43V8VCyvKrmMuj8rIKLCT96
pIISoMJWvw82p8tf32+M0euiLSnIXmv8YYfYuGbHY+/PSfF7gbyf0PZvFoYEjVux/I3NA0FGrs5Q
Irgu6zhHGeWk6jS59zv9kxPWPxcn/T6Fb+8dAosGTkklijSS67Xavt4wMzSc6t4fk6cg8Q0tfG6M
vSTdm81fc4QsHVLYdxRGoOSeo5UfinAjaLhmSYpfQBGCCRvMMWNTL8/kIgeMrunL3nfszLVK5pdq
bhQ+qIwqNd4hSbNkhddYyFMxieldR6ZbOY9bGKIb9+LiN6x8qaqWAYNYhp7LT0Gke+y17NHu2ru2
qYFOL98WeStlvfV56cmRstJBtaBFXq667NV2BL/X++p8F81/CkbcVFsTRW75GPiI/zWyuu5DYRmR
nU69n41MXQB4o3iTAc1X/qBNxyw8NeaX+Pn1O3/rhtC7EmeK5v014lpNcjNXMNnpsafVvl4cpuJL
YGwVMW/aMQE+/Mv5iQYv928xnQgpJq3348T5MTKv2o6YTJ58mfUtzv6Nh5YDaop5BHRroRavwtpl
SJRFrjDlJOVjnD51fbGvYXZSuNyNmbVHZ8ft+tFVhgCZiemTXLRvG7gkJgRd/ILVWyG1U8OwSX5B
NjTvErX7ZERb+3nzPL5Y5Oqo9IntjAVNbz9Uy32rRK7DwIk3Do66Wof4ES+eHy2IYgZk6bhPtdgN
yt4at5ZxXXYVW4VWD+h7sEb8+dJEP8bylFiO8Cb6x6x+ikPoql4ceVWHCLV2MjLzvog9HXgzkOdz
ahuPIbOkjak9obrsVvqAXM/sGhon6o0iYv9Z/ovfttrjrOY9HG2WX++rDrXV8L35Xkk/wbtwJ/Pd
3KhbMYY4F+u3EdAO9U+QhGhqrvY7atO+1aRw8PvugzzTmXTipyAWLXL1aZk+FBRslqV6yuX22Bjy
3RRVWzTKW9eUp4WZPMAzec9WJ9dEiGE21WX0pbFxtfDYqqOrNb/0rXGQt46vGPom5Nk0SsqrlRYt
9OXUUUYeMDK16lT9XOp5I5y59UgwXRYuLSxvqimrR0JLmT+sWsnk10u9T+RHS91P3btpCnbVtDd2
r/vRW2EN5B5QwsSI1MlXr2Ij0ZLI8nQiPPwTpQfLor/81SxPRIqvGxK/en1GXhparSp3egnVs3zy
pXTwxig5GhCI8GZ1VzwMieXWaXqU5w2j121mgeKBlEUbld4lDaDLazoOtVOWJsuzSrSH49Yr7Oau
l7uP8O12QfpTL74VnVvHrc/Q4kOi20dT+VbFP0pp+G7G9nFBUcFsmLyrZF6lBYd6/O30z12dg17I
j6/vkLiWqx0C6UV2QCeUYGx9hlFjnVqa7uxQop5qS3q2p/LudRPXgDL246WNVTigGFGU0hGZ/Fy+
68ud+dVwGJe1d+bMy7Of3T7/FcOW+4NGxRT8imp32MomhV+8WiREWeZtImJ09W5bTayg61tP/jJF
uyDov9va2TS6p7z0o8V2W2DbZf8X1NveWoyNDb71whoGrQxSBDBeVxWdrDd6nQFks5/1zuip9nwn
T3TLDEkLPkrx8FPWkAMIO+kY12q9j2T0CHsrQYpQGTc+xI07zpAq0bigSmbQJLw8l4NEQNzlCb9E
l7/V5R/Z6d8xzsobJQDs32VnC+d4w28JRpGQI0Ri7ip7QY3M0MdumH3VqjwlnO70ivHLo8ccaXeJ
UCkK78FWzNWPXP/S1I7f/OjD4B718w3VhZsHEGgYIsQUvsXSLxduF62dhe0y+13hJ+hY9JGrag/W
cLSt/dyhEe4cK6QDGPbGINbUleODjFSU8qcwwq2jeOPVggNC347eCUKQ6w7SANIw7OV59tvyoa+8
5E+1cwZ3AflyVoe99bTYX61wgyl+8wj+mxhGV5LWyXosSCAtzEHr8sWvrGo/McE46u/q2pWZkecm
oFtsSg6qm4ZoGGvyMbCcrWT5xhcARymULzR8DYXNlUs043JqLENb/Dr5gsjQY/uDLXqoE4bN12Pt
RkHlSbJXMaKoc5nhE/atq4S/h6L4HaU/X3dH1x4PxRTw00gQ8R2u4gZbm/ulV+XF7yfwTGa9nCAI
v1m+RPB76EOLJrSY9bR6shltYWhN18i+mG5RWqoLg/xvNnx8+1LgErGj4IN4SVf5rZ2M1mhIteyb
8/wwInDtarm9UcW8kWfBK+M9Ix+Bm44Pvbw8UoO8AfwG2Y/6+2C6M5X7WHrqkjNq5u5CTKU5zO/Q
t2g+t74SCs40QoSUN/MDLq2qVaLGVoDV0GxmF6WbdI8i6BaQ4aYVsAIcPTEwcg0Is4Mo1Opal31F
ngEq1KXraNlGoLplY/WRFqfI5C4zsKEv+2F+SsstCdbrOBQI54tVrNxblFpGhueT/ZJdatLgCD7j
mf/iRxXF+9dP3LVLF2OARQOWKrNKoejys0RJrFqNkcuiS5kGjC+rn0pl8V43cr1jJPY6CSkqDBSH
rNWJs6J2ULCi+iF6ol1zzIYt6bzrZfBX8yRTF6LLRrHrchnM+JDapGUOtbyAK8ia/QimPaeF/fpC
rj8MQQe5iejl4Oz1VR4/NRS6ym7R/bmCxC6fuiV2F+M+TrearjcMcTnBKAvGJBH8ypAlMVJ4TBXd
L7r6kJjxuyqw/2otuNcu//L6mm58HPIdjRYAM27UK5UDUp0iX4rU8nlU3Ij5bni21y3cgBjQ4we/
Re2dxglAg8uv0826USxdafuW5k35Y1fP79tAwY2OjtsmfQFgVfphxCMK7tOTk1MTff0HXO8m3VBc
AtBcca3WjY4Y4D8zyWLHj9qnHpX9unkymwa98g2s0pad1b2d5iFsoyFyfClKvCBO3AFckuqchuzn
6wu6DvzEgpDcZzfpRa1hDNMsq808pI5fOU+zek9O7QboavXFD6aSnKBgfXjd3jXDRRwPkasCKAXP
vp5lU5pGkUIpl3wj6nQ3Ve9a5V4ux3eNLUNLGrwSFn3jwJJ6cpb3QBXdVvpdjRpvPnxp4D5bIyhv
bABddabn0lIyePJXJ0pDp050eqJ3VintFulH2mt3jVTv4wCBXtT8u00Y2NW3xRCsBN5Moh4xCvHy
DNvGGAZqWAuV2mdnRohXCptuN1jS33HcIj3etiV8DKEtH3iVX3VN3zC5YzTPvW3M93HbfrLbPnOb
urEOiaFlh9e/rtisi2xKkIoBGIKzI6Rz/iHwXhS6mkpj5HxjIHY47KoeaUrzODTDs24Gn01k4jes
XaXwghsj8KQ8NmLAxurFCatK71p40ufe+mpaX4Y6fDAat7MYkZRQddFtT++3NvR6hdgk+ODG0DUg
9rn8eFkTlFQV4Hc2w4I0Vd29w7cfmyGo3TybDc9wAKi/vqnXV0ask1sjwOlAdNaTtMa0UKo+7exz
3aAHh8270jLbYxnKyh2NygetD5LHKJW6Y1oW30rSdQ9Zkco1osV8Lp36e83oJhrfgR+YS7arh02B
iqtHU6eBARtKfHeUddZu0RolJ2ZoiH1OpM4Nc0Qxwj6HKJdvVNmvIZzCkJh8SX0IcsR6K3JJGfQw
C1F0fGK9n5fuiHjdUO2M7hNwWjd+1v7OJ8phereVrF89blgWyh/kZrB9OAKXH75tHD0a+goxxyQb
D0oD6QHGgL0REf5DZ17eIAE8RziWA033cH2DDCesgub/OLvSHjlxrvuLLLEvX6GKqurudIpOdyaZ
LyiTTNgM2AbM8uvf45YevV2ACmWkSCNNpNyysa/vcu451PKfXQ26B1Paw/frmeV/c425/Yd3FZzm
NKT+txkzkjzok7xMAwJfw6JxGjAb2+eZS8/Z3MhTJbxhjw92axtsDxkbKKEASFsG317aalWvKMLF
nM5P4FBvgsyYhtPOkd8wA71BFXYDvIXZ2cXVdhpMQrZGkjwDVcAeZwTJfqCLEu3aPmGBMzvNqXQn
72iVg/2sm4CS1Q5Lw26o+iPxCvfIeoMe/arcYx9a+RxgiAAhAoEbcJzozC+ei5aPrNSKsvpcGQaN
rTzTTymkceIk1dswyzEnAVQxWKQ8CHrWBLOZ9zdmddHezUOXBbo12JbV9md9rvUMenOaW0ESWWr5
sZyTHMUyvoeHWT0dECnEdCNScrS0DBBg3h74iecUZBRedgXJ8PCLVgi4Za6L89RSDdDbrP9xf2nr
bFKpImJzFdIRed1yFqJ0aruneZpfnfanNb4OOj2AMCmCFJAB4v+MRwkJibXHhLF6/6FoCZeFQwYA
Kapfiw86QCmAIc+EVfeRDy+cvJTAkdoo94UVyPLvr3FjT2+MLcK6NIP6AC+9/Fqbljgb3EgjMXfW
sXRa6EFOtb6TLqkff+NN8OyrQAMCO6DBhke5/YZEL9qux1TTtbJRyKlLqOtITMha9j8gpfqnzFJv
50ne+ogIplwFA0ZnGVqFtxZ13logca4oiEXTE0DWbp0+6ml+aspjkyYhRXutN70z073/sNSPhhce
YyBlZ+H00KuYnokvDt0ZFTrCIpHt9UNWLgCb+sHS8pyC3p2ObknKq1aXB3t8LOhnPoJI5YqWQgCS
Sqdgxz8+NjcWF1fR6C2L8J7Sq5k/6XMSaPP1bWr3Jvg3DieqoNCgQxnYRRa32EGXQNrDyI3qagkU
YWV+qvKvZjU8z0Z7uL+ejVMC7w5WKTVDjuBmCS31ROF3s1FCVKpxwZBhh9jDfAzB0V5UxVnXw7rp
ArsAkv2+4fUSAYUD6uN9aBfxinp2PsSnPu3AxaDpGNYev2QgaaH1uerTcPrrvpl1VRWo4492FlHi
IJrcGNwZdtrubz6G0xy0qCj7kZEdu+qiU+gKaic9p2dnl69lfTyVbbQCUY1Bk0lbrFFk0JjUZt5c
ZRunGj3o86e6jXh+yIdniCkAarnzJm1+zY8W1a5/2NW6aDoPovXNlejX1gYhWpuexuSp8B8hgIHy
IOYprzb5eX+P1377dpkLv12pFLnr2+aqd+RASh830QorcdE1sBnPIoQKzPf7FldvL4IRdNZxZFXh
FjzNt8vsKlZLPMzNVUBBW+oEyknGuar3OhLqMt/6bMQ8+HhQvECNAxDzWzNJOtbA6WX8SpI2DVEq
locB6jCBabbmseP4f+1YaodmhI4MNcfqL8CPq7BNXXa5v96Ny4KOkFLHQkCPUHT5Wackx9Nps2tu
DUgalHTLA/CYShFzx9LGziJFRf/NxkuLhG6xsw1Dowu1GnZt+imotfEqAC0pAMW9v6BVUKkeJVTc
UXNDcLym8rCq0p5lxa9eTWXEMw18ff3Mo/tWti4/JjXQ1QJ/BypFSznpbEinvvFafp1IcymLr1yg
bCEeKiKDWoyBa0PfVl5GFtaEvKUiv963v3H/b8wvNrPNZl6KfOJXtB0jOxkeMOsZF48kn77rxPsx
0fnE0z+/Gmo4RYm0oH0Frv3bMysNd8wqqfNr0tlRP3ahhCQ5RLt33o2NOw+wnqowI2KDZItxa8bL
cntAH5dfbfdicIEpq1e9BqPkU0M/Y+BrB2+/dSo/WltexBllHJ9Z/JoRtN+4xQPSedHEnF/3P9g6
SFNCfnh01aQKEF0LT5b2fVVmthDXsa272GoK52vflH6I3g4I0huDHQu9SHbCpXUlFZcBHRvcNkxG
rPkPXIr6G7cqcbWL7Kx1uNw8sPWfKLiV5gvoJRDk93N9InSPwmfjIyraQwdsRSjhAwpx+xF1tHg9
hrH+62w3EIXwXiX3msNYl7GN6Za889zQJ+hX3d/k9d1XFWPIg2O5qN8ux1JLNHErStr2OrkCHWed
Zl9bxyni+1Y2nkKl+YLgxkaKjHqi+hkfn0JeaSSvLCyumspzm03Og839/GASO8Usuda+NHwYvxak
9w7c6UlUIgk77/yI9QuCH4EiBXI2UKGuqCOc0utKqvvt1RTcCCDuhsKP8H/oIOy6zBOQYa5UA7CJ
XYUN7ZsjTYWPkmCxNxeztecoWeHZBIgdGcHiujYtGDuRubfXHunwEc337jwX1Z5Q+Z6VxTWVnkAn
I0eFC0xcwxGxO1hDprY73t/U9SXFnmJ83Vcs/Og7LKwkmCRr8wp7qvf80eySAlwEzs/CyE5pmtph
5vQ7EIm194FBXFGYBAgT2ITbk2TwvDKJD4O2NkGoLdN/GlDIVWp77uH+0tbvPJJDKHxiAlDRai0H
DVBmczEUIrprK37J8avZ/+DVm0h+3beysYE3VpRb+HgzUH4cTd50V9SPQHsM7uogg+4S6HLAR1Zb
JRDXtbs3cb3ycohH0CpUHXeoa2DiaLmLHavnkXtAj3qQADQwZw/5reHfRGI6tI3d7N9pai+Adzc7
X0/9ux+DuKXdxSM8CQxv+L0trgA8DCFjXKA8nFk7Tnx5RpZWFq50HthIUa8UV9/5CvX1bnobi6/3
P9symng3obYQkSjq3cugN7XQLqRt2l7d8m+jhbIdUHIQljsCKQ6ORgDXLTuACNWOt37XQ7vdPzQS
AZJDKIFDibH529PCaGZkVap3V5+iyBBptaXxoK0n7UFIEPEHMylBcKZBlTrIyNCAND7XMWtRj65z
JEbdZmHXC5AxgU/G/u23oAoLh7SCnnHWkH96ixn0nPDWRYcATy8FJlfTpwOTrTafDYcCtmAypwVw
vO7nf6t6J9xdXgVURW4Wt/AlE0QukiRB6wCSvfbPesguheccuG4fHMvfiQaXlxu2AGxTwgUobik4
7O1GIjlKnY7O8mpOsjgR9AZO5ZQ9AndfnJNJ1Htvz8ba1H3DE4iCkwKM3trLWTOYFaXDFRMjxqe8
6shbO1XuxckH6HkSCcFLcASXgPS0MjRLRg6MmSA1cwoZoltmhM1snAvG9NAmxLgUMIaQqGr3fqdq
4y8OmGL6cTDth+gHXaTb35mSyRqhcjJciz7xA8doHm1ftN8hhCmeqFmYwYiiy5E7TX4BPl5/EOBP
3gF8ra+Wws6oXijAM3j9Fme8HmqTNY0xXPPBGh5QM3gmGOn8ZgnWHXMyNp/7PHlzU/NZZ3KPLvL9
u6/WD34dQN9VtrlEXVFjohSqKOO1SA3+WdBkjGzDnNBbyOYQsYMWlSamYHqdyCd/hgCSU0lISnKf
HSFDO/woaFE/l51phMVAwPtE7QFZOAQpzLF1g3KAnAokD+FlmXAfoOHBHwsmy2fw6gxh51tJgOQI
7GVNYoeONr04+exHUpPpmUjni2i4DLtJOxLEbcFQdWDlr+tmJx3ceBzQqgM/G3jsVOy9rJTUaSlo
puXjNfP/6RvjkE7QBsq+Qlbg7JXGdUyAZTEiBGhf8Avvu9WNa3JjevE+oIMIuuwJ+ku1YT/bZfJF
OPq30S+fW/lQkqHY8aeruBRuQPVl1YQf2qVoB98e95aBVGXU6HjViwISBNahAFsckH8hNcygIV1o
ds2FMGAM0j3d4lVLa2lb7cWHl9+qZe8Ktx6v0p2gtsAxcDAbB0lPPflRJW5o+MlhqjHda7Xlacgj
V/NCQEFNugcc29r096wDNGdAzC+7lH6hzZKPAt+76AMMXmmIAiQUCab2N9rxO2/zOgIAwRI8Lobl
FOB76QjdyW/NVs64YAVBYyqx9bMtfPHn5wj8Qap2ApVtFyH/7d56Zlb5XuGNV6eyY5lBKcnCLM4v
y8ek+9v9I7tqQ+M7okMDuiiUTtAvWTLmNW7aoWnjTNe84+c8swPhfeXTxcLAwTSQQPfnB7v1P9eQ
OMnQlMRaJz8LGvfcuj9rAFprQU/3f9I6/gHjLEAUIESAUhX0jm5XP40isRnP52uaWMga+7EFHRvt
HvIJAcB9U+vPCVMwohZv4y1dXCAfakNmPVfztVRiMTmC8mPSmPXhvpXVGA9eI4jLqiF0DcMBqFLd
rqiRdk3SXOjXMpXdkdK8uzDNagLmWcNpmIgRT+jqgm0wTaOUm+7BGSz3ANo272DLWULQOXGfSr+p
ozSr+KeuofrJ1QY3zEQPcZtM783YB0PcTrirr98yFDDgWmwUSEFptZxDkYxOnvQK8zql1QGVBOuY
QRX4t9UHDotsNxBTWATQXMHobX4Ac0/9bVb3TgRsr8i3cSbQYkPOAocHtrElkeTcN1rq6LV57RCh
1uwrlJGEv4cCWUdV7yzECimID7ViCwRLlczaojKvonwDc0tUTO2RDohFs704RcWCt++0sqSUMBTs
BMXR2wORm+DA7pzGvNLvDjm7R36ailMtIlSFyMPchMPZ1oNqj+9v47SjkgeWQYXjBKZjcbGKIcfn
zGf7KmznYeKTFdp26R/vH/aNLwWPpVR8FNgBrAG3SzONIbfGUnjXTpfi4JYdDSYhnuYu3xPP27SE
q4V2E2gQUL2/tWQZkhpjanjXwib5wXbz7mD1VnXwG4y631/Uxs4hyAadKEbx8J/3i/LhsdPMtquy
wvWuhFsQrEZRCrI74570wOaClNcD+RCASEsrLmnNjo3Eu1atKS4S8VoOf9sXf3XgJo7vr2hlCxEi
CEFgCocBuJuF53NJyijLqX9tDa2JyyRtzIgY3ohLjfmgPTHF1Vi0OnQYBEDZXA2HICy7/VY5BmA8
5roEUTENfPBe+8nfrjlAo+s09FVglvN14pHVS8xB8SAVyQn/6ygJVHDSHRDm6lvipyhlUxxRfEhk
Cbc/RYdqa95KmsZTg5nouRW/yznd43ldzT9gwWB+BDEcMDU2oGwLwLHb9U2FGaEsnvK/cCcvtvWZ
fIOMat2C5YTOkWld7PKVZc91OoWG+JQa2uPohMLzo/sfeuXU8EOARcbGIxoGHHLxoTW9atsCbi3u
rOKc5RSAcdExjJm5dVDm5s5F2bCG3Bt/kHygT7nskpBEJxSDt0XM5RwAcQSUkzxo0Oekxz9eloXH
QNWb4YrBmXr7FeG9WNmLpIg9jzzO83D2q/mfwitDN92bwl2HSKYH6LjC6JjgBwHJ5q0tu6KWh4m5
Is6L7Dqy79V80uSXnp7k+I+N4ERzgkIHEzqw3jPqJ4CvoVwcCAglFv86hO7k/iu0HI4Wkn58SwWV
A2n+4gDXVa9PrSbLeELAAXX7ojYD3x9YwIbswYc28cuoJP4MHxXMQm8wZGeX2WWQ9vCIrczC1G73
hgq3fpOjA0CpRn0Uf9rilGGACDpho1XGyUBfoXTzufT646TJwHhthBmazalGixERi/S0DMSRc0D3
QvN1NqQ4alAU0dB/UHN3iysHhlWadSDKjxvnEWnTc1HGvDxl1qVxL62BY0jQmNfKnSRs7UgB9lVV
Ecz6AcP4/qs+PA1gBUk9ZPJljJgtyBXtKfvdZ3tYkQ2npbQ3UXIHmgo+e7E2maWasIHdinPdG0Ne
a0h1pEcO9y/V1kmHZjY8I/oM6BEvJUZZ4VqJ7Q00TowKSnuRsFHKzbpLbZ9MUoPTYQqpxPR5MwZ6
lx+E9yjpL8C/DgIgGYt8qpJy556v+q447ZhkwyuvnDV+3GLlTmYzO+mAyqMZ/eIn3kU24qc9RHbt
/+RMhlOSBGSC+Pe/0LDpyim6vyVbG4+AUJEBqvbkkpeIkKF2ZJNVcT0CmKiP0xTZKcjZ7lvZcJuY
9VawGQh94ElaPI9FYdWDXnVVXEkamjy/TPPrXBVfSPWf1gMcAqoFQOQhmr71ZRJ9LJlZDrazbqD8
dunScecQbV0I1L0wuo7GCtaiYt8PFyLX58E08ryKBaDMYTs4P5OxB3cjqfeGerZuPDBpGILB5uEl
WD6yJQUgpuesjqeTBlKEwYnK6Tw6cZK/9MaVTK9c+/PbjhFOABqwPOBGluwZrunNVQW8blxKEFfn
vSSBT8yLZrzdPxCrzAu3XANtGXJTRXXoLUJ15jfp1FhFHVvma3cBV7SGIpb/1vVPhXgRBt9Z1qqG
sjC3OH+JKNyZTnUda3aD8fzJlIeedf/m0whNUemLB9NL98S8N8686trCzwBbAMqoxTPmyFZP9Bk2
C/3fuaeRbbHQnuN8Fy6pnuebZAuLA74e9wrBAvjwF883S5KKWLSt4zQPu8KPdAjtvmEepUbmqiGd
vP/lrI3zD3P4Axpu8Gkvk/2k9gpwb1dNXNA5fTJzKz8mXSmvRluPB2322tOQauOhS9G3EsywIi4M
I3SJA9rktBwjCwXTsLGh/SCI2Ubg4TcxtGr54Vgw58LHUVOUt9nBGBw7KLKiedSqVj/7yQBmoRTi
BbXT9ZGAv4pyf5yOjE3lRRSseGp5bgcScOY3qs9umGBTAFgb4MTTrH4pIV99EhWk8GSPxhPh3SEl
RvaAcip7MFBS/dzOAuzSbt/vFHy2PpCJBiwG1IFqBWXZrccQBl4b/GUTTxaaOWai1xFRvR3bRVlz
rKgeSeGKN5/2e+d+XSzG2bCAGQKnB1qkmKa7NZ3NvtlWFjKgHiPQlh5K3Th582XI49E+laI4cE09
dyySVX+5f1C27hxmK/CiwS6SosWqO4yhpgAsNLHI//bkywCmT/+hpKgKYZfvm9ryJh9NLZy+YfdG
A83BJk54ZJZv9WfNIoGbfPMUoaX8p9vjtNy62h/tqSvy4QlgxJs93hVNPHgeRlW+ypzFrnpudp7N
rauGUj96hWjyqnLKrZ0GWqJAlvh1zI3cukgvR7Xfg7jYQLt//8MOgvUN+RNoJKEUe2spkVVD6wo7
aMmnZrRDD01Tp8jAnvQTpdW/gFRq96pv624pzibiSYxkIObDQNlidcSXCDwlgYPMDjqDCnkWeOJH
br0ORh/YtDim1dmzy8hrwibJDgMC7iKwz8hKg5I8pH2IKNvID53/NGn0wZEQrrABNfBe/3xrUK9A
9I9PYa5SPrefvTyxyyauOy9ksxO1rDzMKPoTb4hYwo8az77CK+98+y2nAa5I8OQhcAIP+eKL9Kyp
hTDgZm1hCjhNsCDpdPjkOYDgmbMhjpiRhqAcrYady7R1bz8aXtzbER2AmrQNvNVYf5mdPpj0J8bZ
Ycy/0fLX/b3ds7W4uB6v9MwsWBN7AKW3sgqz+nfu/3Toa+G/3De15SMwHA2NZRMzuJjAuz3hpYmm
uCNFE2dJHjD+ucGcZvlZ84qj4efPA/2kiT8uL+OAQywXrWyFOEUgcGtSkQAwpy9ZPOtuC4oefq7t
qgp0k1shhcrnoy9tCLOWMzll4zyeuyxrIu7XoAcwZzCxOfmvefD7Q8ut7uzpkp7rhMmzgXc20bPq
cH+DtpwaOEVQv0d3Go/VYoOgbpqgPoanIhl9idGcqrp4FNOCaUPSYMzEHyNOkfng2qsqP8hCUVRZ
ZD4zpZCkTSoWm14b6cOXsvpO7UuSgGLiMxr+ffNDeumBeYCg7xQHV4RG76bVKJJCK0OFbXW5an/C
lWJxN7NjUj4iv//SmX5o5d6RG/2XvvwFIghnfBjFC6d94F9n+jjZNMR4H6Li4THTTqSEBMTwICkF
TeZDWgQV2WNz2EoO8S+i3Io6Oorpy+GGzBpb39dG/E6ZylMmRqSqFIMGUA6Yw0IY9CGDtw5GY+Tn
zranZ6OYqlNu9v4BjRNjj3ZFHYFlpOni9mACQlVXl2V9q+d6XxLGYoulR66fW2iyp5fafahJOL+Y
7gQRkufy5/1zue4uqXMCYLmBXg3m9M3lwbSHqZu9msVarkeAIzeYvU5/0YwFXmr/K9hYhXz0/i7r
qKwhBeyln4ZhCAc2480i31IQ81g8PTPyuzXLwNvlRNhyLCBNg/wUcjSMoi9+HgOnvqONPYsHNvyN
+MoPSYspbMuruovBMOFvlh5wO5JYR9I3bXR/d973fPlNgO1HSQrUL0qi5tbJdF5fE6/mDNx0M0jj
+FihUlZ4af/dR5T+NHAnUXj8GQIxON1nKTnocnxptpeuKAwWTG7KHjWrTf9idY+GKA6UfBoNiw2q
ewJy0cosv+/85q1z9A6jhbcB3nzZ0nYKLeXM0nCOjOmhsaHLzpOgqBGpDemx+mI6j1kSzsIKQZOy
86xuRsR4UqHTrmlgbF2yhXflWLqFb7DYqX67yafMU6zLL5R9n4UXogN79J1A99pnfy9oXAdzOL2K
t1QxMWDZC5/Dactrt8Ixzr2QguLBzX5Vu/joPSOLJ8cbqY9qKHyqEadzE8jXNvmUDl4gBTsUxbmi
b+Z3134qUSYEFObQMORAO8+eerNvDyRiJAAVULQGsh7li9sDyW2eWN00sHi0aGRW8lVqeww0G4UR
5BUgn0VFCYIVOP23NkA0qslRVDzWpywsgXGn0MMFSP2SV09ZCuoldwq59rVJdta2tb0o/Sh0momA
dck7VTWmByHLmset7SNAzvokJLbJMQyW7qEkt9eINwreA3k9fvztGsVIelD9CR7XkB3KO+sTg5Ch
i0ldksK7c3ZmBXk0EpAM+vV154KqY7L8hmjQKTJjJB6Qiby1zZN54iOmMWIfODzMs+KVdLXMAaip
CHxMLI18ag6tA8LBom3psR5zEXrT0F6aVoDOEbJzO0HpOhrGB1e3FTVwtOuXVdIEzsGeBo3HZm18
AezuxZE19t/92dgThInrszvuOQp1H5d7gMwV2jAAHinFuts9sA2JCemh4bFsi6ObgVDZYZdpiFEr
NfgE1cw0QLU9LEGBWE8Qr0nmnTVvHTYgm1UtTg2pLDtbZg+AOFoMOGxOj7CIOkFGHTy0kO3YW+s6
9sPw8gdTi+9ddFUzlzpIuGUz/z2OBV7W3+lAf6dMf5hdEQpzeModP9SsKRjL6rGVVphmLp577TTZ
55HtQUq21o5uALQ1Ea6DiHTxqPYl93npUh5jYD/QqAYhTxAm1Ds7vLVskOipEh1gTytentKioFtG
oSJ2EnlqmRG0mv8vs9gZA8HHnSulXNLiOKEQg8EV9UEhubqoxFhcM/Ox90XsJeTINRZq0otpJ4Kx
QglmluS1aQiYNXn5ycmi+8Y3XDJArZCsRRkZoM1lhRCl5cYFbZcAiOa1cX5O7s6DvrGPSOQxuQGB
YQyQLVvOzNDqUZt7EWNwkxhogM+fDPop3cN3bBwKIHWA03kviOBc3N5I0U5mP/eziCnQ6Ro9TuBA
hYjB/b3aXAtCKdRU0edbAQe0XHaO1WMtRSUjl5JQM39z44eX/Zc9+2BnceW8VMs5HWBn7i5eAjaM
VAR+cWLlf3Aj4EL4/wUtDl6ruTllABDGsyVCnoEFH53dYW9qZnvbACwCnzP85TIMpXldDhwiPzGY
2UPTFAEgdwi2MW4K/sn7X2ijGYsnAJ3Y/9labB2p+2IoGtjyKFrSoFgwJYq6FaRugbAIfFBRgp6w
PiGIy96k9E73za/jffQo1eMImD/y+uXgST1aedK0tMV+OlpkckJPxJDgAkVjng46A62WoSm5wuqT
AxDNjh/ZugMgNYfUMKgLVUP29g4AY9LoDUYF4km8AAkfUVkE89TsWNlIPNUIFGAk7zz/4Li8NUP0
uu0Nh7Uxz3UMDXEZNaYRQW3h0Tb6yE/JE6vOYLe4+E5/KGYzsm1yvr/PGxAT9RvQlXxnjQcs9fY3
GC6YSHRPtDFYS78z75MN1C0UNo+TTwPI3PRIuVlNIOZgBIbb1gHX+ROZzXMm0kjar3q2l45v7j2C
d3D5wIniybj9QV5WGIQCVBOTjmECqC+DyYkro9k74Ft3SSUJ/7Oj/v5DedmkGikQ/bVxlwRW/ep7
c9AZ3+pdz7ARVL0nI/+zs/AMaQOFYlATYT1kPk0OD7zp2RQ/vPRF1zDtv3Om1K1cPICwhp47FA4w
r7Us90qNWVmPWcIYwTkY+I1jml3A5xG0unWc7B1j21v4/8YWW5hXjV3ZKYxBFN73v6feG1pvJopv
98/oli9Axw3tWUQRqPEuPNHIGzyK49TFHPG/Vv+U9jcJvNMwnrTy1Ugfy+bbfYPri6ngVkhvABhQ
PT9/cSlyU86GnZIGUSkP86E+tDYPOBDLQKb62rl8Knp+sss8sAEX+NPpPvAjqq66GpPB1DsqMrcH
05vSNC8blDqo/4aApRBd0ErjT/cUPLZgssV8CsIljHosXvm0m2xtdhzkyf3LeEkvvRO5yUknjyaV
EBfeQcut7vTC2sLR0ZL05aTZDGCjWE/6cLDygBt7+Mo1PlCZUWOKABvj6y0xTW7tJ0XieyyGOL2a
E3B4SF3+MKYaCZBjWNfBLIA+RiJ1rry6ORnEIEeP9mYkpu4R7ygPUFkYDplqGe4cqVU1Rv02YGJU
WqvgVouv2nM7FX0LOVnKMOwEVk+r6EIoTIRl433SGhkIVGe6Igtwnbir77j5lVtYWFex6wdnN9FC
180C1tscyRSrIxPOh9rB0GqfzHRnratAeGFs4cFJN8y0m10W2yQBBZgzJ2Husr223cqvwgrQIahs
wzEgWV0syUN04MkES/Kq08zOhX2WBANBlwo9FHfntmzaAoBC8STq4PdZ2NLmwmmygqCc5U7QFePh
mHzy5FOraWfeFK9A/O4lTesKmloeMjPVK1RdjYVvNdlU9P5Y8tjGnDgmK3+54gsf9CMrIbB0EK5+
bKehUz2MI6az453TusqjlHXoEOAVAb/gColXT6CRqQQ+YWaB9Lz5DUj0obG618xu4rEgn6QLMd8h
fXHmPRK11ZvyblkNDGD4TnGp3J7UuWkq3S5THndcO3VgpyE/ROufwD50ub/GLZ8EpIAOCQ5wyK3k
MYpMgO5CIPHXKIQDU+6ZYeYJ9H7RnfnjC4HrBKw8ypGKzXzpbGU/SctrdB7Tmc7h6HIHMU23K5+2
djEol72zTyGvQtNncWQIpQ7eI5fH2WvbF0EzesFATyCknTIzdJJo5JFXPVPy9f5GvifVNzEH+Ckw
Aox8UXE3YLri9pONHWRt9TZHViIMAA8yRJD2iHAq1xg5gW3AQPfNKUJalsNhwPOOoTLIGfgeZp41
Sd+AFgQ3VirYi2ll41HU2usMks7zBAWscNCGKqoIj3iiIYqxtJfGSrNP5eSa4N2gA6gKLBnlwtMD
4hKx8+FWkcf7ynAB0b1yIFG/iAPmmUvPpBlSelMcC5EdgU2PGhCyXlGP6iEbFxi93Amq1t4Tu4m0
wwGlJzpSy4DcBua59CqG/Hv2gXTVMBDbzRrf6TK9i2ktPxpYZgHdR+cbwb95+9FILRpwXjQiNuzH
NKN/jVMbApypqHRRZjh1rDg4xAfTznDQIFWXpvNzNmNOB6oPXv7TdCp8RUyXNCFDXbCkn9mAYVj0
6xj/dv94rR2CCSQuJqzAUI2odt1Srhg6mJWIq/LLPD6mbwkGXvSdec/1+wgjeNtR5/YU59jiQ6Nv
Os6+h9qNkVx5Nz8VuQz7zHpAbfLgZzvDvWvPA2MYmAAg1dYdx1qEAnXig3igFCjkuFpolPyMWXUE
KXt81Jtm0H/BBCCq96syetbh6hitJuIODBiHufFyVOxN7Yzx3j3qyc3tQ7KGpiWgVxgGvj1MwgSH
yGjpIm6Nh9zXwNhyhq55QNO/0m5n87auJHoDGFwHUhMl+4WTy3PO0wJELXGfk1+V4n3OggxC9gId
bB01VY39pfE9bNnW+jDXhyAD4F2UBdRWfwifksHpWDUTrI8k5Ivt8x+Z3h2Y4FXgVkONsWfTu94/
9pvr/GBy8Q42c5MCx4zyi9ufkgRMgjIPQGnUhCZCnMo9lf2v+wY31wiqa5Qj4A4Awr9do3B5Wheq
EMDLi3WkcHCdDpj0Ka1253jW0QUiG13po4I3BQdmcVzAka6jyYOUeBr/zhEJh4UVGaVz0O1L5tkR
1158scd1v+VWgS1CWoWYEXwfixvuZUZn6g1vY3R30dTvDvoeB9zWF8N0IwZ7VUlTe4/oPhwSyHo2
taWPLWKml6L+e2zPFMhhPzti4vCYpXVoZXvZ/jouxUaCoeV9nHjNB9emtHeTxGpjrZ2CBEzokoMQ
o6x/CPOTbjwyZKz3D8mewUUg7JGysCZhtnGe2g/ut6LpT/oLBaUmuAi+IvfZeX83zaEnhb4JIMyA
Mt+eSZo2LumZ3qKcb89R6pUewguvPEFltzr7w9gdmw4NhQQaNDtuZst5IpRRFQA0WoGcubXsCbMA
B5SDhba9ipyyNkrdojo0aUcP9/d064GDgBrmyUA2j39zcTJNfdZLzS+62KFJkBf20cpe0vTNAi/M
fUNbV+CDoSXQXWZ8nESSdzGdGn7sBqMO3BTe+r6VzeXgzQGGBKNxgEvf7pzTSdvvkr6LhcZDg2QH
U77l+l+d/x+WA4Yw31Vyy4rkfVFUyJkvys7NJBTVi/molX397CZp+afNaIxqqaEcG5JUCia4eG8k
TYYslWBxho9/A6YhnjPoPNnZ6f6ubZw3VHvUiAhG6TG3uVhMRWtfmMztYpnXAfqRAXbN1PeoPTZ8
PMB5GPyChglOwjKPlZqVTH5e9XHmQC2T9HURsqH9LQGqiiqM6DyxwWl37vDmylCRQTCDvhwosm7P
Q1lUhs5JBpv5P1322ayeSf71/uZtHDkkWGiK4V9XRNELE6Dda0cPwJq41dCRoINtHAgDaqyHxM2h
BfTlzy+SibKgmiAHfcOKOhlwCH8yMruP69bn0dQ5M3grQFh3f1VbHwt3CDyRoFdCw2/xINvJ7CZO
OfQocIB2JRFPzWyH5ovOWeTR+uW+sY16gxqhgPt5R4GtpKdaJrUsze0h9iFV+5x1lX3wiTBizCrZ
Z4LEK8y4Dw41ToyIarnxIA1HRqIEN8r9X7K1bLCpKXZaNWzxXpv98Ixyq0D/0S2GWO+c+mQRYGOF
Ph6crn41nPLzhOO9c0I3Hm6MtaILiRFwJAFLB0xQBhjl4Mh47DR2MCGcfZSOT0LwZ9SHsTTzh56Z
GCvp2/5Bl+mfYyCQgX2wv/TLfsva1reIjJ05x0sKIN5B6Hke+azs0N1jzXPf1doBoQ15xnPHHqvU
R2qvAdGtueT/SDuvHbmRpVs/EQF6c0uW6WrPklruhpA0Er33fPrzUQfY08UiitD8wAAjQICiMhkZ
GRmxYq0t2dCVOxc4BskEmMiZGW1xmKyyCfM0TXs346I1KvObUT81qe5Mze+pnO4CT9wSRF3d/3cW
Z49498UZU7LQk8RiEqBc0X0t32KvupuHDKBaMh7H4PNtD1sJF1QMmU2kvER3bwn6zoECZ56eD+4E
8WHm9tZgeyNFii1Fz5XIpwLy52oim6YaPf/9u3UpRqdpsFkPbgSRbFtCORFP95n05fZqVqzQvkNc
GugqRaYrmhcAS1Ui96OLtsojyrbDzleTvdDUW5wMK+kDty24BjBhsyTi7DjvliP2jT/B1zO5UacL
97Bz17uykMuNxOvaytxxRhyXCKDw/8WmlXo/lrDjda4Q5gDOKlvdwuFcbxgWaJLxlgMzfuXgZeAL
vu/hbvVY7q0SPLRhRA56eBthZSWkzobIgWglk9stA3hMWtpJQ9O74vgkKMFjmUOVNUXnuYMk28X0
NQt+ef1P9Jk37qe1Fc4IfJ3yJnt5rVvUBRLzYINbjSUyjQ3Td7nTmL9vO97KlwKLS+kdagBIKJfH
qO4ERCnRx3RF/6UoIrudftw2cB2J+EpAx/nX4ZyH9ubS4aSuiyo980W3MvJ+X0SiymtfH15BLO2y
dJYRQlJjP/RaunEZrhmGzwg02jyvCy/IpWGj1qQknkIRtK9pV+NBH5AVEZxBdMKO/m2yRSC68r3o
+fGlGOSiJrdscIamF/dqF0xuObS22N/pcWcP4/H2bl7fq5RNgLiBpeAZjHdcLiqmmMJxTSc3H+/S
+kegqOgCv8xlYS3fMHUdYJmM52FPNQ2o9BV73VhkQ69Y1QRY2zwMSXeeen3XI7tjCNPp9qpWnFBF
UopCKRsIn+ciXFC5rMxQ7ES3SxPLMVox2FVVWWwc5ZUPRP2M+T6oDXhv6wuH8IwE7ndrEF0/7Z0s
cSe/dIwt4pbra3AG20KPiM/DPbgso8dhJTSeoIhume7HCe1pNNr9BJHMo6JAeZd6e1n8fnv3Vj4U
WC/Yd+GloSSypBkE3+rFsSaIbjto6CvUKeSLUT/ZsV6emtgSNz7WigvOqFL6OnSdiYzLbZRKVS31
UnLT50rLnNIwDp70YAIvGbKtEfU1W7BIyNrcwCcOLhwjb2WrqD1dcqkZh+Gwq4fQCePgpZAf+g+3
d/Ga8IBJdaZ0Z05n9Ge5iy+PljJKbVQltewWgnr0hqdA8KF8qmwdVrNC/DHWNkTAMBtIBzXLn5LO
24tBtp/64tQG0nPhdwfRsz7f/lErMeziN8mXv6nVmG3Lh0J24yLcT+Fu8A6Cft+ox9R8a9Vm44Bc
46jZgjlnJ8BQq6EGfGluCMyJ1l0suoJ+l/ip7SkfwyrZQcdjpM+x8EYjj+mmw+01rnxjrgdUQmYN
tGtkqZGqnTHVkeTOFnONsQqpgUd/cnx5tJVoA8SwEmourC0CaJhXat8YmeQ26RjYvdENDLV5yvHv
1zRLSBIIeBVcvWVTqlFBXHaSWyMzDB257D0xSjc0u7Te8JCVwz+/eYCdURMlQVmcRlmLC9HzVckN
K2OvRV0M6XLUoQECzC9Ltoq+K/44T2QQbRDmVbiKLh2k1Pqs10ZPcq2+3nm6/8ygeQR+rPsmCYjx
9O7tbVyB8JDaMb4AMxVDElcTO31lxEmW0BmXqaiV3ccp/61kjZNJ40nT9kMuHEwPZs/40Yqtx84b
Nj7jNesd8W3uUyCtNCezy45SZDSJbvol5y/9Z4z8zyNsXzDAn4RGvy8MxR6BnsSVciRzOkSS+L0e
RsfXu1OZuzBcvYWH4LE4MxB6e1uux7zmn8UsEKkNEgXkwJefoU3QuCgN3vV5U+2UBJvqa2W6Un9I
zK9RFOwDiq20VOJfrWX7wMErsLnJWwf9Zy3+go32MWKcxbO2fthaAJmpEylnU8WBWWS+Hd+9LpIM
FnxgQuwX74oRWYzIH3dRWNiG0e791rRHFWaCZDzWmyI1KwcblXnGhsj5TEotC9NS2SdqY/ay27ZI
yXVCVwJHFraETNaOG0MmsJnAUmBAyXG5wL7XpAxQjOyq5aehj3ZaPfHMVw5etkXzM3/Dy9YuwZBr
DwQ3gyXisjBaR6ESIL4tu9mk7OLU34FogKPCt0NYIwpzf9ul1q2RJZsyKbO6bKyk/qBAQMCHSyPT
OJRaaO19puEOAxx09kA14bfQB39Nk40bw51KUwAeTP68eBqEuh4HhjHKNOY/aZmxA626b4WnvmmP
erZVEVnBlWGN1yI52fzeWQIr1CpoG7RgZVcSpn2OYFML84HuK/tJhBlcbx1PL+708NkPv1tFdN/2
/xTSXa8wOz/2Gwd4zYuoWTDNS0+ER//Ciwa9l8pJnmTXHE9W/bnvPkbGh3GLqnvVCp9yZsokfC0H
gaRutIyhgVFUjJJXqRuelCrNj5rZ/PAsfQvwcA1B5gPO0xpwRdEyuBpDGfUozWMilpvWFKWroxUf
QM0etDq+H8T6gx+es+5nYe2bVrUnS9zLSbNLUoM/Gzuj3OJDXlk7J1SdXxMir/Yl+dyU9UMWZYnq
5unRGnqoLVJbGz5CwHL73FwD7MECvTe0SJl8T1OyZIgxpD4IPVgKP96NLSKp1vCoZPGH0TxDO1BJ
p0xGkWNKPqW18JcyNn/gSJSXVe5lrqhl1hYZ3VQAXlPdKfP8fdjk3Z0XVaKTq6C7by93JcgyEPqv
qXnb38V3BDpDsYwG1U1z8VEYko8x9F+3Tax9OZ5hZPwzKFBfVi5D2IaLNFRVV8wa7VzLdF/TPhdO
A+qnB3W7QL9mj09IkYdXITNzi7s0QzRG68nX3G7M9pXW7HTjrdDUnd9s9KDW9u69oUXmKbViHBEP
2LsSVoUstHtzI11aWwpHHTwcEQ7g+GIp4kzpmtJ058pI9rlcO7OVEEJ3a+sanL16cTlRof/X0mIt
Zlsl3SDXmktHqERA1ACUuwHmWQsoFzYWQRLdjsIQU1ZTgicbCyeoT5YQP0hefRjFUyEDvJ2KZyvZ
tcOrpXX3bfVStG+9eKiYdrjtk6vL5ZJiuh4qamuZBo5aPfJmZLlJAjlPhtjXmxxtlEzXcl1qzGR1
NJH/jKdfni1LL0tmjQ3N9dImSexYqskzC42qo1F1u9xT/EdZ6s6dmhoJCOfwpHgMPeStUTyaarAF
LV/1JS5mwgnUmnSAL38NbEjeWJIRu7ms2sb04AWviRc5/82T3tlZvLrDFqCW2FmaW8WFnUbfVFi4
OuF0+/utHT26iv9bzOLZkrd+5gcVRlhIrf7szS2g79pusVPITkEOSsF7sVueBWpEtCrdDayflTQB
+Ps6KS2vvd+3F7Jix2KihrCowZQGV/vlV/EgZulCNcNOAE1KjWTCHvGnap/HYfnEWMrWutaKIlQZ
wWiRMRFVllPcRlE3VSSGutuLX+UaBn/j2egfsjp7TgLf0WE/jEf9NdSPkW6nmnFnNqfuTY0h/thn
W6yeq4sHUzzf6ijvLYlFWzWfogx+Idfj1ZPmZ6Hydkb1bI1/D32H4/WdoUUcbavWLMAs4C66b9PN
g7/1769sHIViB2kZMyrLd1JMT1qcvPk7yoNdRJSja1fzzredZSVq4SS8EannAIFZ4t0gq2xMr2h1
6BuO9ITtMDhDI7sRGtf6I3ScyatFegg679JLl+yKJtBGXu9umUTjY695bwIkNruu7BXbSDIROmMr
gApV1YqT1JnmMZ5ieF8BAMWHv18vZRCwERIZLxTxl79EASk55l1iuJL1ZmjoaeqH8r90ZQB3MNYD
ZwPksksg6xj2Q18ajUER+QSJiSI/ePXrf1jHOxOLaKVlZtJVXm7w3RhqG+w6MOGd34gka87xfh2L
ulHY94kn5YXhRiLdOXSKuvA+9Xa3V7J2Yt8bWYQrS/B00Wxbw4VCZeq1D6k/Phdh+KsTN3KrLUML
J1Rav4ilnK9iKZTZAul7W3xpE4YcpA3E9Zah+e/fJcCBFAxMTZSsqPoaB+Zu6t781u3arTbtdaGN
at7cbWQWALWDJRjGaBtPT0aLQhsoyD0RSXb0eFT2VT5ZTgiWPQj94C4wm60K37VfzDP+8AfB+kIy
umS3m5QmaVGXUFxE95wgejFocqJneNsv1lanQp4KWg5LoCwvd1GJBsXw1Epxzf67ARirp7YePsbe
qen3Xb6FZZvP/WWyyuOHu4sJZNqPWL20JtZV2RnyoLh0Axkhi8K93Cb1Xg2NXQER9tR0GzXmayfB
IDcI/82vw2VP1RqGigaMpLj9sI9atwJmnyX3vrUltHmd1sx2aI/QAqcapS6Ol+JDGpnT6XIr0DYO
T0DTVnxpCza9vpp/rSzOVhH2GkB6WYHNo7O1+jiX5wcfHplx42ytuR59TbrQkFfNI9WX3ymp0zKK
IAZyVUF00ry1w1yzPf3/aGVxgoWA923OLLeLU9htdg7KT6bx7bZ/r2/ZvytZ3ET+UJZa2mCDfsuh
j58rBTEDqbJLfePRsOYBKEfOJ5XOKWDAyy2bxinUGoWDhGK0+hClYfcyM3Vs9IXWjispJwPmPJNn
fN6lldxq+0SeGtVtrQ+m/6Ix6Hi2oDMp5O6DLyilHcrDsJGyr20hTGbz24NYxEjSpU3TG+okKgS2
UH4qwq9qcQqQ/NY29m8tNLy3srgFlbJoow7eahcCyb1Z/YLeakohX+3GHWqah9tesWYMrv75BQlR
zlWFWuiaZkJuTnXlPvqkDfvJQj3tUdKDu4Y2wt/bmgvwNGlpYKA+fLl9SlKGLTFIZYos7L7peWr7
yj9p0+2jYmNVKy6I64ETIM8UIYtfbKGs+qNqDpHu+t5UnfoE2ZAoiau/X88c5RgYAbVEqFtYqRgN
q1o/Ju3KWkBeneZ2UuXkOgSQghf90EL/y+0NXPE/gM8QtMzdYKr989+/u+i1SY11UK+GW3D6YGpJ
NccotYeEVrujjeLdf7AGiO0PvSt1vEXoa+IeFtEaa2OjQZ/U+fRDd4gYDK0zyJP5QwcSsaXPsXKq
ZypJhJQgTEL5a/FmbdtQGdWJW0oomR5WnCm1hewUZeZz7kUvlb/V553XsLiGZaIIEF9GtJgLXdgr
0Wa30lpTXE/qd3r+PQ0GZxr+HqgMDuKdlUVqEYlDrEVgP1xJndpDKuXf9T6h/+SVW4Jhqx7yztIi
QmVKM5VlTuyQpzulk+ys9ZlP76AY2bixVh7hrIlPBZUAMZ5e0KUvlkof5G3kq9DqDkd1coUxfC39
7iGjVpI0z5biyGNul3F2V5kd3JsvClKNvoNW1ZQmjlaWysajb44eV5+ScRUm+mA/JV28/EGZnFai
V3gK2MunxvJ+j4nshM+Bfpw8t6ipd8e9/x9OCPCAuVnECMkVugr6CGaL0oISnCLbhpgduvhDOv4K
IDO5fRRX3BTqKRV9bVINii0LN0WC1hAbgVLOKDybgkvHoNM3Xv8rnnNhYumj01hEtdLw+p+m8Ghm
+onCX7fzImb5iTb5xopWIvSMXJ2xOhCMU8y5/Fp+18PGYnrcO3noP1iU120l87Z4cNb2jcAlQzpl
sX3mwklNNF/Cpos1128isvmIpjP0EJuc+iuXKP0HsmrQBzRHlyidWieJH7uMyrO6j5ifTzL4PISc
Zt6bOFTH276w4ucYI7+GRInMZ3mLpgBlEzWhBO1Z3ZGhIafvdk31Ixvf6iQ4iEivx5/+g8UZB8MV
Bzx3Ca4qrN7v1ByLoy+/KUEQ37ep8lZXjeEwHcEdlITBqRsFgVFQOGRvG1/zS1hLqLqzwRSlFse6
JHnxRKHhjCH4msrfhjawE692Ysu9bWj1IzLzY0rMk4DJW1x3OkNfujpRyROaZN+Ivxrlu1Gdm7Y/
9P3Ghq5AEnTOMZV7XAZk5pKKoDGNKJFiSm1mNx6ivnzz9RoptV95ljrUrpxaGI61773Sb984d9e6
qKgg0d2lz4s8OV3eeb/f5RANOo/MwEN8pMM9GaJLooviPtWS4tHoJOunBKDyLlRC/dWKu/sunYon
oW7jbyNaZ4dAMqfW9kgnfaeO5S1g2dqnfv/T5i/07qe1YDv93JrgZNIz9L3RmZR7z9Ea68WUwt+3
v/aqLY6qTH8YSOky/kRBL/WDmaDFUuY/x+ab7LcwBaTfUm+zGztHzsXFNNcsZhpQSOjxrctlRV5Z
/v/Imo+oGkw7Qdp5mXHXNHBBSnaQlTa0wr+aIT3I0vfbq1yLf0Q/EbS7DoD/iizXnOoRzI3hmvmz
H0ADLt9vvivXIjmEQkD0aFVSAl/E2ERLGiqqVAa99CEHjNhuzWWvnhaoTE0+1IyTXc6WjVKWmkOH
bo4o+EewxqfEQrPEFJwY8vfSd6pBPIVV70SwXd7ev/m3Lz8db0tybqjR+HQLj7SSTog7iNRcPYC8
oHMk7VGQKGgI8OMhZWwpf1+kQWrmX3uLvaT8yYt2PgG5t2e+YyfVht2o91BBbETVNceY8RA0h3BK
S1nc9lIzKX00Wdz2lWG+pLXU3w398BMOn43basvQIny3SjWaUoGhotBs0coZtfXsuNqqEK45ISTe
Ju8GIjih9fKMCTDGlFQJDbcxfDttIqevksNtX1iLGAgCgT3nqTyTjl6aGCeFGdfJ5ywJYCf72gEq
k8rwVmTCRoxesYS70b1AP4OPs7zyxmIIBNI93TXETz2J0VQ9eJI9ZVtSQCvf5sLOYkVW36LJM38b
EalzebgTTFS61bvb27ZyrV4Ymb/cu6DuNcPUphHbllQnwzyb8FC1RrozZHc0Wue2rdWN4/4255nN
ecLi0tY0BqggRN6fQAGrkJLBpB5MlSNVAKUr2dhiNV7xOqBMEtON9D9ndo9Le1YjmZ4p80Ium5+5
pAMB/XB7Qatf6J2BRfyJ/GkSPXrryOp9jZPnWgm4pP6+qMUi6O9TV+CGWI6kxHBf18WYGa7WnCTt
dzE9oqtQx9ZGxFlJWy/MLPxA7RRJqFqWkuiht9eqPD5aKcXbLJdCp67H723eaqdSz60PQVJsxNWV
hiAwGmYPKRiySgrgl19KsdrAm7LBdLWoduRuvMs6W53eeBrYplLdBcEHOf3eagAZtrSNViAUl6bn
jXl3AORSKKfQwLSCTUlp7qtqOkpBvGM0rP+ZqYnje8PeV9S7zEKmx0s2yonra0fui84gHDTMJV7+
gD6ORLnsYhN0eX5oB/9+TIJ7Xqv7htao6j3IevAQzWNWkZmf8/jLbRdeOyNcMuQ+1Ex5JC9umjJR
YxQRR9OVO+SCk0SOnVAUt5Ks+fstLmp6NhajkLgwT8rF92VCIMnTErjxzHQwVF+jPDn0kGVE8DyF
h779fXtRa1k0FWDIFMmtmBFYjjxpkR4LgycCbwYDO3yIzV2eIyF4B+79DnbVXaNXu8n8KHTDW1Ha
FXJonbVVAV+LrOA6gP7wKIOPc3G1xhpysP5IkVPo9X1vdXc+mXzr7wtdP/lbs9NroRUsJQ8wLM5Y
6ksnMtpSj+uejnoyFP3BzOjoJLWinVK50A+ymf6Xu4n3HhAPyu1UIBehdRwFX0D+l7eABdZB1ArF
piqK8Fwk/31fhHgAkJ8KIPjX5TaaXYIebMfKxq65a2oDLHifS3bpPwahfnfbb1ZA8rjnO2OLs6g1
AJtqUk13kEItsvsx0e8KLTdjG+BIvpvEqYNpRa13ih/me2lI95oc5bbSoFPr5aKdTcBXewWKhd4z
pFezLsr9kJTKPWl+dieMUYSiX72RBa8d4XlraEKJsIctXxEBLS+xSnXQFPn4Jiryid3aCNDrJsh4
LFBdZKSLclAclNnII013w0T/VUjlt1Ect1g91s7L3EcGZj0zZZqLG0j243poGo2913oHoMERFMDD
YHqOL1XHRg7+uv0PyTCNAbJ5WhAQZV2eGKiw0jCHBMad0l560pSEdsdo9UdVDsYfyTB07m3fWjuh
vMNAylO9YF57ziXe3TNWO9Z6Z5E1Bopua+N0COvcrvOn2soOty2tfSzOCyZYGLnWIvCkAlRPoF/J
TzsjPICz6RxdL7d4z1fXQ7atzGBxdEgWF0dRa2OuF3Puk/XHWM5PTSc7U8E7LLE2UqDVBb0ztViQ
qYWhNOg0ciAY7XYhRDa2mepbFClryRxZIhzKGmg52oeXH0ieG9Z+EIIH8WAWEvSmtgNj6g6m5W29
VbZMLfJGcDQdfak5s8/1Y5/qpt2GyMkkw7SRoK69zZnbZxiSLgDjidbiUHlFM8S6GvEqyl6j7rdg
gFVOjslwCI3YRqx1b4Wv/t9DeDhaVEDpWJK3Aia73MlRssrIijCqFfl92s5zRvmrGqgPml6f/4Ov
c83P9LqzHM4iewtKrx+7BGyNqCbPSkD3Rsw3LoW1uMSzFYEQsGoMey4ObtKbcTmZg+HGan2v6b9C
5bPclgeLaZAo/XF7OWuH6r2thQ82ia9XVoqtrmxOvVUdIs//VATiI/p3/8HUzKxlIYJIi2QJBGFY
VyqklCght+ljGN7LPqNpQ+kIIEL+elGUwueREtK/Of+7dAcfNU8I78mwi2LKHF4QXyQmU80GunDT
KrcemSufi6yLShQlqVkGauF8wGqVUakCyx3q8JhNFrc2HLDOKOTOELe/UsVLNhxkJTyh6DyTUc10
2ury4srAEJXtkFuupie/yjANnXQQLOf2Jq6EDEYauRuR6ZkFnRebmEpcjmbYWq4Egt0WI9m3az38
WKja8bahtf2jUDPzv8x9s+Xt4VlBOQVKZc26ynV2b1XCQcdYkiMyrHy+bWt1URYFb4wBRFkCxsks
i9GqRsv12zOwmkx6ituNzGXlRM3vgP+ZWFxTcRSEjPZ37JulOpR/D2gVQyaR7cJ+iyJvbefI6ec0
nLrdVbtRHsK07EtW0xk/uki5z9+qpLKn4jtthv9wpHir0WiSKI4zVnh5pHrUvSFhFS3XCB+r+kEu
H4fPuvjP7a+zuh6UOMgjLHAUS36ZTus105cnCzgDMpp6shelL/H0yhRPV9YbZ2il/ADP2r+2Fu7N
g0aoTQYm3L7/VoefJPUttXZ9jdyI/yKrMWRMG36x5npQhpEAAri7JpvKO1EaNU+zXF116/5jl7/2
5dZs/JrvkYbh2bOYCc/fy6806VDrpvDIuZ3cO/ANaTnKoupvWf5++0OtrYXRaiCfRFnoZRfekIVJ
3Ui1ZLle0MQ7oFcFNJpi+pTJ2fG2pdUVMaJOWglBC05xuSK/oTQ8qR5+p3wSVcnOw3NqkdFufJyV
GWpQ4XREqHnJQMj+TNC9S5bTtEGNVxQ9OIq16MDS65MpNbVTqRDXNWWQPUpJ9BlCvWpPtWFyeqMX
7rPcyI5tKgkv0Sh1O3UKpmMaKOJe6WJgBgpkPDIan3ajSfr+9r6s5Vl/2p+zztfM5yhfbowo8A9L
mue5gSb/Y3mSYc+ckRVvPRqndhhLJFsePBuxXalbL5n5RlsUVy5sL14ypWqMQ8NIh8tUzJNX+a+Z
8Jh5H5KuO2oU9Efr6+3FrrkbIIcZ5ETh6MrdzCmJxxj4mBv232F0soXmh1lsvQbXPA2uwhnMTBpJ
SL3cUKNPTCVsIs9NRyOZCf7joxQrXxu0em1q78VGQF2JdcyHzMyVsAvD3DX//TuHk3oIHZqAo6pp
Zzn8XbbooIZnPYBvKNrwlZVQx606NzU1mjsA7i5NWcUE8qxIBJeh952aR8cgHR2pexw7hkYiR43R
5sy3LoyVb0bqyhJp0sGwv+zRlZUAef+oCm7Uy8cOcLGXyQcr3ljadSYEfpVKIsPgbOYVMVShepJF
c9pz9ax3PDXfBVsjw9fruLSw8HVfKrVhKHAL2apRuFFtxepsWf3rmtNshW4STOyU1NTFJ/LEGZbS
Zx4Cckxzf4EIdCc0T2n3+rcH6cLMsvba9mLqKWGOj2dC9RBa6nQvedldnjHefNvStXtTWqbvwjsQ
aDn8fpc+l4Y1l10nWzN4PvVMRxQPBiCBqI7sWNm4ylcK2mQkTG3DPk6pSF2ioSplaFKpKPCC5pC2
L+LYOZr6OPapIyQHPX5N5I9+LxwSK98ohK1cG7PlmcnyD9XFcgKCVLKoC43vltc/pOitUuzMmOwi
PRT6UVbOU3CoS4AcofnivWbVQRT2gsHQ9YsYxF9Uz/xYpVtzBNeHnV/EZoBXoSvJ1PXlxgdepykh
tUPg9t+ybrBD3enye66I4U1uA8ff+M4rB5AuzsxCPVNpcNovzVG0qBqyOc/1E0JJ1UHCC2vHlnbq
yiGcU0IeIUwcwfizyDd6QfSnvq/ZZhSRvXhP+oEw8qfbLruycwCEicjkEdqMkLhcSm6EcS8IhMmp
HA5W7STdpwD8FPdNMe7G8Wdq/HPb4ModjugSdTNgVDNL1TKplpRebbKmElwjr4dqXwrSrAYLiBlZ
66kZfuhdFck2SNz0o0DBu3VKgFVINNWN9fedy9mBgVLMJX1UjRaL1+quRHVaE1wp1ejGleX3AT11
Z2PB879ymThgZQ7VVLUBSS8nCqmcDNaYKyzYTGxZTk+qke0YWLWV0XSs5pBk+7p5MpX4BTDpoRXA
uPcbN8aaK0F+BrgWbDyMiQtXKqox1jzLEFyh+FKbr8qYQY94vL3O61SC5yUTIjqtEWicr9rOfSv1
k5T658iHP1zfxcWTNUVOG3+9bWclyF7YWdwa4VTWvqbH2Ikm6of3M6eCptsZQnnd1prW9u3dmpZP
CwPN2rrRE/8cROBdxvK+nIcRiq1QvuYhxsyCTe2Q8toSVFEODDug1u2fp/xrouwTdRdJ5h2qdq+a
egqKZBdVr1pS2oML6cKpHcot4Mjat4N5lGSTmgcd/IV/9IIm596k+uf5+S4oMKspz0YSHDenYlZP
P/JcALGAS2Nr8bTJJq1SK7EJzpmuI4f7qxSifTYb9JCPFR9zCTmk8FwkUb2Req4FuveGF5mulWam
EYRVcG5ex/C+Dn8N1UNToD7nf4eewBPDjYbz2pbOIzLI2vDylZdvq7xJCVhGHZytVrLr0Z1iz0bm
ddxCUV4/S+jzvrOzuIvmBoHRTmxoXBWH2NS4dz/39DtGleLzk4lO0e3jtwJ5h8kE0XllDt/Q5CzO
X4k6yVBnfXCW4ztt/FzUD4H+szdzuzIeAROQ8+T+k1zPA1zS9G3IPtQCxFzdMSw3As7a4fzfD+EP
i3e/EQYiaFU5OFfdQ+J/q+VPwbDxEddNoJjFG5nIudRdSaxomAJZCc4Fftl4siPGud10f1+6ZUsh
MkNZDzgqk2eXl3CZSjR5ayM4h2G8K8ZfEuxwai3xAtviPF/zyveWFgcdSagq7hszIEkzSSbUh1h6
ZQRcrrcoV9fc8r2hRSo8tLISWTrUQk2wk/JvQ1F+ktK76NwYzffY/HjbJ2cff3/DGnygeSoAKmie
XVS4LvcvYsyO/Cnw3D6W79OkOVBa3d82sQwfSxPLjUuLvC5AJroTaukQTz9myvRJFPJ7ZjsdZEJe
ldLbN+WWSs3WyhbbOIaGr48xZil9/baC2LHE+tPtlS19fG6EABajxANCh8GqxTFKwtSTu4Z7W2lB
0fsgJ3JYm6WNPvD1/l1aWcR9GlkhSvRYEQd4ulGAyxTLSaUPSRKfAp4RjfVEMffD/21pi5hfFX5Q
tEbony0/PUyGBdGrdBdWn29bWZ6pPxs48y6CCGH7ljPFY6xOxaCxNDWrbaWCubbunb69T6KtDu3q
p4KHHGY2ijU0Di79vNeydqiLzD9rEM9lFnOy5W4z5l1d0ayH9zh1jLnKCaPCwkopFKKpDop/7gcD
UJov2LXBjEXyWh+yOPgz2hFLerJjNM69vZPX3o5lvgGZAU9LAKyX64MUU62z1mInAznlAoGAf4hU
43DbysoukvJzM8v4PFwUizOlZ6oPca3HzSxnJ2bS7EbyT7G+QZK04hUXVuYA+a7U5QuBHAe0ec6S
aSKJ+lbo90FTHIRyY2LpiuZs/lzUuEgeecfxhlssZ1CKSFFTIq3ifY/b9GDCfaBlbjH8LqvntP7W
ipI9aqd+ANTYHev0b+c//9inwgLcgk29elsARQOt4mfhmdLsLtDCXTa8jR/At21lHmvfbcbP/UG2
0QCas+h3Oyr7qVlbAdlh5E3HrDOexE64M9SNatHadwNjb/Kqp9lI6+fSykCD30yCITxLWsgAqwFB
7EstAlIqNsooq4ZgWoBXagbjLIEQiG9URmuO4Vkzj3WinwZxH4iFYwyec9vf104VcpWUpGB1oHmx
XJFf+nHWieHZU4Jvnp/GtiRChXfbyFU5inrXzKyOK7J7GuCby31jFisTsqyIz2n7lo4u3Fe7SWpO
iXow4/xgVr4zQSVImrgFqb1CIc6WyewpYIu0BKn4XlqW21E0fUWJzrMktwYH2GQeRZ1BopdBmO5K
IzwahdOGD6pRH8Sm3FXJlypSt9Z//TmBXM8vKFops+cs7ppM7QshMvzk7KdgAk9Wfoq989C2j2EX
30GqGNOTD5+NuDiawdHKhhcruMthKyUobHzv63Myq6wo86OA73BdGFRDxny7MT2PyU+l+Mfq9mW/
EXTmmHKZcJEvEKNhNuY6oqJwueVBkGi5XOXp2dM0WygfCltCH017iqgb3fartcVAqEX/lQyZbtj8
9+8O/Rh5Tdr2ZXru2+HUe3d6Dr+VusVCtvLx5pXw1KflRhhbXDzV1FTQ3krpOUAMWKXcJic/RK98
Tcd/bi9n5XKFxhUvnd9PpPpLgIERFqI/enJ6hs/cCdEsab80GROZ8X3e1o40Ro6ukiB5W13zK84+
TsmF4XkL3m3k5OvmKEQY1otz0Jd2l7+F6n0xqMckLZy4E3YF/4sdWHMVQnc7/iYt0+tjY51vb8Hy
ZfDnhzBHObPozLTAi4PC9DpYpUlPz2XX2n7k237/Me9POodXNWBK21K3X7X3J7cFqgcKZ5F5GkFi
GjzdOA7S+KYWjVrZSZFVTloO+qlXpIj5syw5RLna3d1e6dopoc5pzWQFXNJL1FSSd8LAyC1EJmp7
rydkucbOFHehqX4ehGHD2FoYhDTA4iqZH+bU4S4/cJloVVmhIMNJSbnu6R2+qFER7trC20VCXzhp
EzYHLVVRP7IC4ZibRvLolX11kvI0uEOxPt6ZQ5ZsNJnXtp9ewUw9y6UKIcrlz+oB3mdjWWTnysoe
VU97S/XkpCTeaSy85zJ7qSJhqz+26usQM1GbAJjOpNJiKzSpDoY21LOzIT0PX4L+2ClE36E80oco
/WNXBnbeverGvSzV9tzpjD8l98UWqci8smWQZKKEHgHgVxrWC0fPob02fS/Lz5UPbntSSnMvddH4
H6I9GiDIGjKdx6FahGJFQxR6ErEScMWG8j+onKgbn/CPGONiJSCeZxHMGXlFj+XyG9Z9I/eg27Lz
JFo2lUlV+IJYRv9TPZojggDFTvXu5EC0UWqt9Psk+Q7VQf/gwVKV/h7zL9kzU4LTsO+bY8+LQpMP
rWj/beuVsMIGIBEBnIr5jqWfNUIbZYPE7Ib+/zj70t44maDbX4TEvnxtYFZ7HDN2EucLimMHGhpo
1gZ+/T346r7PDMM7KFeRrEiWXPRWXV11zqlk2A5N/cF1yPrE1b/mar7sfKlw4X/QfZhFU2gtPIo8
RnJLBu/bPo3iJCmHlP6+7zpu+DJzM7NjM2ZGq+R6l+NVrqMJLrc9msguUGN+axzkd06/cxRsuOGm
oSet1tMWbl3gWBHNo0E9wLpzNgA1nXQAuAOHNpQQyKekKVMvidci+i+fNNtYSHfhkYkI+Iu2cr2x
5NwJJSnGQY3GXc1jIkVPHfKHtQPt6dQXyWPFt8ko8EIrXMcOcrqpo99QM0BX54xQ+5C8UvoU9Zum
dxXeEub029x+QC+/gyRWwvWF04zIH/V2kIgRXs2lnGkjrBRaIHnAClDTDRvA/JanvXd/3RcCETxs
kASEJiqCyHlFijv92Hemngel+B2hTTiF8FoxQpLx730704mdT/ykuY5UP1oE3yR9ZPRfstOGFUFp
nR2AfWj9F02S3AHVfuddsGcRmiuB3MJliNv+P4uzazjpG5bESJ8GNmQhytwrk9zj6V+1zLxOWmvQ
tXh84AsBOwMiDFiT6Va6iHaUWMu0URdFMAxuUggs1ffC+ubUNboXNW5Eze9pu686HW9y/bmkK2//
pcfQdN/LAEQiQw6Y9rX5kQGegTQDIq2CEwieE5nGj6HdbUpL+ib48Csv0K+m7V6yvibhWI8rl8LS
ZsWpAmsWOgcIQGb244GGXTwwHuRyKG3qpsx/DLUkrzyVF6xMwlIQMcVjY8q/Xo/SMWOWsDLlQV/W
li/ssd9nSaWsBDYLWxWvfoQ2wKnaCOFmF1wtmaVjdToPWv0ni040l7ahrOwUqqCBo+VaApW5bgWZ
sjQyEPUmnsLUvGVeD6vKwqxapSiDLG1saOkWmtt1+ppM0cKRgAEgtcGjRjJqns5jY5xHklSXAeiz
LzLzadTtrEi41PzMyhX3teDRL23N0SJcT+yywOs3MAaUMEb9GNfDwXDEys6/XSxseqRAUfGGUgmS
AddbwkDbOFqXeRXI+qZte22nq6W+qfrkkCT8pNLqV9PI6say4zX+wG2cCcs2xLIQCAHTOBeLZzgI
A0T4q2DIDkWCB4xzQqZDSlJPcwI5XCO03s7nZA5FzIn1Af85G2jVqYApWGYVZKZXd0epOKEsveIy
FyYTXwykA17zaBw7B4BUsK04LG8CRZRHoCWe7PpXSo80QT7FtH8V1NdWw5vbne98tSvCiPBeBJ3l
egFFJdTSqpMGU8aNzSCSqY0x0Dz3r5+F2VMApcUNh0QREgkz/9SZVc4UZrZBZf2RIIpvFBAY/3nf
xtLsARMM0fZJRg2KBdcjcURaUosbbZBoiidT9H1A9vrQ1cw9oA3V35Sjh5heb+8bXcjGThnzqdXG
hHABV+/aaiFys07TpgmMTHsqGgfQFm3vdBFBRaWMjYeRUpKmyc82jT0zpF6XnBJWrzjmhSzD9BVT
f9kJ1XuTNclwASVhWzQBBE49s/dxUZKW+fXwpmsnRZJJUXRuCdjlyugX1vXK7mz0aKlXCoGeNEH7
V9ierZNUCjgo3aNnnOLvlj/Efo+6iEac3LXWnikLt+71qGd7N4tGA5curMtU/l11H0Jso0gnvVL7
8OJDvYOsAxjSno5L9/7Abz05QlhwoJEBBHkEPL3rVdeHFMyRqGsCNe726HGEviNbZvzOVPth0Ona
6i64uitr086/CG4gA5SmeIJgj02c/S0Pnxr9ey7ApoOaLSTehlIi/P1NE095HSHj8JA5f1Dbq4Tf
r3zKyrjn+kE90CRW0lWY8fzDMPaq2KcchbaWjHXt35/ihbfCNMdI9cItTcyc2epCS9WCBE7WBNxk
6oetCfmAbI4zkLGQq7/t2IrKpUPYjH4KhmFL7DCRlX1aVXmx0TvR+mOYZPxb2aAEE2WG/l7nCWeE
9sw6F1mucrADU2H4o6nSZz2p1NqD0mQqbRWZ8WwbF0Yr7/vaTLSjLeXxE9VEvib8uOg+kChBpg6C
yCCVzg4QBaoTnRvHJmh+om+ZTqJn1c/SY9//GeVdUrbE2lellyor8eL0Z6+fA1NyFSCVibwIYOd0
K1zuKC6StI0HnFvaMpebYUhaNc92vRV2P6wsjIL7i7nooC4Nzq5PPc2LygHVPEj6kmS03KkAPVnq
PrUKr0FKLuu/Z/roSmsA9IXrDel5ZKHwE+nH+UHFIWE2V9QmoJmquWmUCmJ041ovnkVPBHgjHDAk
ESHIM0sS5KoYo1akLeLHQxy1j1WNRmHVZ5yCRuQ3R1trjpVoX5p0jZa3kPpC2H9hebaSVhhZcgSh
8MA0fspdULJDV/nCL8oHAWZefQRqoX41SXtU68eq/B1Rtr2/tEtXwOUHzFZWMpqqkS18QJkdG/oW
qp/qWv+ZpUVEFgrbdSKcOV8IpYvdyuNadaSqbANptOVzkSB6AIozfL0/kEUreNEjTQ0aAZQTr88E
eMoR+vlWbWAYhbxnalXuDTCMVhBGX/XE+dGDfgYovNBkQX5hFqbEWte0nKptICjoNwbtU2he9e0v
XZixN/KkfeCVND6BvWC5sabkR80MkRdRbHQ/oxZaj45R4+GNL5/As0pQsczsPetztDyNR7GpJXBy
dDUsv5epw06FPLY7EdE1/PXteQboc8IuIteNSvANGX7AU0Cvqd0FmcTjD61ksZuLSvlWiEh5GGu0
wYUQEQNPDxKkYEXzsTkokMT6c3/JbvYevgLPDqQpAWRGG5LZ5m81q6uHhIlAT7U9BfG1iqN906xR
2G92xmQG+wI5KzSUQZHtemdI8QBcidoKnDGD/YzsxuxdXgjgXv8/hgPtD1RVp44k1ixloia2kUe4
0APTyUPXMZnkjwzaiBWe8pv7pm4ugK8h/WdKvR6SJuVpJIZKBCWkVz2mZX/zDlItOhug804L7761
xXWyUBSZiE0mMrbX1vK0rPqwrEWABDkp1fDAss6z6LhSpVxep/8xM38BlAB5JBrEDILYNl5AcwsP
aufEKy/exbGAqQcvDyYO+otfj8VKR25IBsZig01kIR2e1C0xm7WmT2tmZjcKlVvBadxhLyTVNld6
3yyrg7AV//7KLO6Di9HMT5Cjp3YHUk7QqJ9NdxDO4HbJuVT7FTs3ISxcBM4Q0nNAc0zKFtezxp1U
pWnYi0BOyvitsELoP8VV2BEho/+hDtylF1J18KCYv/aqXphJaBigFgXOKOAq8xcu41AatTLWB61U
uzbDw8isfPTIXXkSLI0QclPwFPJEIJ6PMFYoNoFS9Eju+FwP1HoglPWKW8UYWmsDfZn9K4obiGpA
VAFamcgiCCJnx8qu0Mc8MUUfCCE2jjXWpAGHkPAw6z0jtFduroWtcmlNm3lBldeQkVHHHoAHLSNl
1RbEkpNPGhdAc/fNsLu/MxeXbWL4AnYAwpM8O2d51VqlULU+SNkPSOH6SooGV86wcpoXB3VhZXbM
9FYV0PFQ+8BkP/RaeLX0mOq/w/BfhZ+/lurCzuycNY1a5Vos90HOsp0ud1uUrlYQl0sTBuYjqDrI
u+vKXK+It3Ev8kLqg74e3LhM3bZCFjP8/u/Lcmll+oqLWMxpE9uqGwvbHBrMWvOh1K/hGNy3cfPK
xL6GuuAXrAZJ9XkyP5c4ELBVPAR43MnnuIHEMkKyZFdyJfOliqonMxzESgp46fyCwom0LEpgYDfP
Vqh0mrYFp6dHXVU3hYdCVYYzG5fDsBmpXv0xLKr/mDrAb0QshfX+/pCXAqoJqwDLUB5GADqb11Ia
RymTsHoCeVN73Enag8GQt+n2XTcSoSZBa+wc4d43uzTTKJfAdXzl2udOyzTAO09EMgR6G+gSWv6C
kdn+EuZBxC/3LS0dNKTz8dRErhZoqdlBoymqJrET94HlIFa0w2oTFqlJrCKTXS3U16rDS6tpgdiC
bQSJBRTyrreplaWDyCVtCIZIqwOnFj0lRlKZ3caJhxEttipb68kQDdAhDs0iWivILE0sbhy4LchJ
TJC/a/s6G1Ml79QxGHn1IErq2ZmzA4Hzk0n9G9z2mn+5sYeHvG5AA1YHBAKNlafpvziWnayDcgGA
TRCji92ADnPQQnKr7l2K/+T5Sq36ZiknW0g1AnqKSgbSX9e2FG0Elkmy8eSkYpMDRhH3aB/RRXtV
Xdmet6cCpkB2RYZNQYEUr79rU0UqOqvWqi4wzdY3xSO261YP+00bfjCLk6hFEiemL625JkY7XZ1X
rzQdafgpZwAcC/LJc7kWK8PlmgobESuP3J6+2/EB9BOX4Q5/60Jj2/5zIAbWEO4HMKUA7gCCZbZh
GKSdxiKnclApDxyay2HMn9U+2RSsW8nhLSwfLGlAk099FcBrvZ5TG6SoKi0SGYT8H1DkKodtEqmE
rwZEC1MIJTiw/tGZD5CYOdM0Umjfo3epDKKSdeJq45tZgkQcKa2KNFDs433yXmT/GqRgFi+NzjaM
EgGQDGqdHEQ1oOzxXo4+cP4H7f0fvdlkBgA7BCcoNIAafD2HSd7ELSRp5CD+kOWWqMl3Uy3dQVu5
FW68GBwYQD7o9YS2kVMAfW2GQ6NWKGmtBDyO39RBJ03hZbpy0uPuIVXdNl4V3JiemNf7HvIj0/sT
KZ0pjpid7ahTIlnrdT3AadyMzeBqhbG1mePmKiOJpEI5sHfllp9LGVlK+uf+tN5msyD+PHUpxKxO
gn5zgW70WpQKwxztoKnbbROfcujl5hXQIZlfyGeH/uX9WzI+59tS2yU09U3zl/TN/tf+GajjoK5o
w7+BBYRvmU27M+RoysHMMGBSBelhM5eOAnkIzIWyltq69dsTiRbzDRotIh51Zoraw1QXU+NzJkN0
4cGRnlB7GyLuhunrytxON+z10mJWsZOwYXEB3zzCBRgKmTW09KzVzDhEUflTCKqc0gGSFUYuZT8c
pireIGvMrZk87kvFfKrRDemQ5g2SUNKaAuk0tKvvASgW2QDgNfAmBFxydmUZXEO5TsH3dPZT3b2I
XPhoWr9ZGfV0EudWUJQALBDJm2mm8fuLi5GrSohHREfPPdRG2/HFys5olA3NLz9V/xa88lW1I+jm
eN/s5GZurKKX0xfrBLfXzD/ohpQWUtvQM/RBSKh90Hit2euahdl9IauRVagMs5eWkW8MutsYuXd/
EDd78wu1jEseESLq0fMHH0UTTzNVMYgEnnvCW3mxBTnPsrEDKOb/ytRoJX9zczPNDM7yX4zFgKdF
GBN6RJPMiQ6J+l6ZP03erRha2nq41wFBQ55tut6vN0VNK5aqRk/PVNETrzNDiTBEGK6w5X+Ga36N
6T9Ts3UCGlmVsgKmBnYeJBvNAEKC6JTcX6rbOtJkBqEmMLCTy/r6/cU2Z6FWqRAromfdckfmUtvj
G6V1q/C9lB5LtGlK91FHeoMgFF0xfXNlzExPO/XCtJlFaT+qIc6x/BkVytaMm+c60x4pKr+M77Xf
Ahx2KE6cUmutDLuwYaDGBkLVhBNC+Ww2uVFlUFPpcLhlC/SLcggcvXcIy5VncBvXwIsLmwbADMBi
IfmCB8U8FgUMUEoFxUpWGotcvC4CyWD5trO1lRldOHdIrk9IBqQyJ3mZ6wnNhc3wIZhQ5cloz6Xu
ox0OrfxsXLGzOCAABsCCQNkKLvjaDjOsWMupRM+I4HaS8wqp/cRWVhIsN1EgglmIsCMmA2oGfdln
g2mjtorbiiVndCIfkweKfuGSEiQK4Ogp6XnjaWvcjmm/zXwvLE4aH8jXA9U6G5bOulLOKp6cocuU
+4x3o0+LMl/x8Lclv6+B/Wdm9sLsjCppWZIl5ygE3FB/KWXSg8ytQWRZ6/00/IzEpsLT01jj4izP
6H+GZzdaXg1Sk4AEeE5ix+chQvfIBovMs6Rz5oD2ZyMuXGvDvmJzXgGpE6OE5B8G27UH5wdnzwB/
U3DWS181ttLHikeZju2dFZwLODGTaXI/YM8of9Bsb98BgS69ltFwTpqHro/gsC3X7mLXSU5t3e1X
rC9EDAh94VZACERRaa52VGUcrcuTPDlDDU83iWptWbGnKnp/+xV6Fo9HseK8Fyf3wuBsJ/G4MbJU
gsEqfJxAh8ZZINRX8KiG6ELxkiR0JShaPPiQ44E8LZLHoCVdH/xSi5IhKurkHJZqtmlH8z1WKwVg
CtTm70/mkoMGou1/LM2GJildwSQd+0bwUy82Sv6X/aqKleF8aYjc7JcpSzxpMUOxeHadW7Vq5Bpv
krPdP4XsszaPWuPWJRg/ERnkY616VfnHfGl/J62r198jPSbhH8YHUpfPhvNDtzcJX+tduHQjYxv9
91GzuykHDaYu4STODaq0inUYNuFee2jrV8M8RMmfstoNL1WK9hO97N6f9EUHeGF5+v3FhWwgO2uY
RQEHYVSgAg8V9WodZcT7VlZnfdplF2aQm4HSuzWZqeNNpQv4d9YBkv8eGd23pqHwSSBBuZwf+r9x
ouyFveuVTZLu0AyUF4D0j3Ahz5q2b1ns3f+25W3339xPv7/4tCyD6CgaKMA3J1LoGWUKAWvUJT3J
0c/SuCa29NW1/Gb/QdtmyhdBEXyOppHiVmqiBnUzM/Nl5xQObFt0L4VWkUHdlM4r2yfVK1onHfmH
XR+HdsOkPdQ+lLf7o1481hefMVsQpg2AHtsqyndhNG6G2u6JXoaV21hirXvOl9zzvSHPXEjSjVxj
JobcdfEbeuTl9W6Id6x8QtBZs+JZb0t3NPmh4rvU+aMmb+h5Q5UAyaZBgwBQq5M43PFhk5ceMyjQ
Fo9RBknpyjpqgjB78DP0h78/Pcsb9mJ+Zs4IHJe+lXW4vdzcFaNrbNocLVwfmTngfD5l5slMvIbX
RDU8dEwgfYFmV13k69ZDWj9L4a6VfoOsqAf3P2vptALBM1Un4b2ACbneqyavnKTBv3OF9hu6TEm/
NvAb/T6As+EW/zMx848sq1CZtGAi1yKSFJlLs2gPsJDmeFzeNfGIjM6LNm7Mxh3tjoTZyxBNBF89
c2vc81ZDsmhlry6d0MtPmnlHXU/A2WvL5Jypw44N6j6D9vEIMWzZileQ8LdJ5NnwZyEowDaGxBvY
0m1pW49vuoQZSKhXSONGa/6kzCa8+4U83sq9tHgFXA5y5oiFpo562WDDxdGxyM9akRCNPlkl+pk8
FXSDDH14ENzj1gNd0wCYzt/8fF6anvkCLkrNSkaY5rL0A6suJdFDxtF38aetrkoBTIt1Yww6HtDo
BWgd0J/rLRyDXZsX8eRui6M5upn8qMig4mVQoyJS/9AJ6kbVE0Ds8sqRvuXATkt7YXl2pCUTtYga
RfCz2mVk4OiauatUt3pB78zhUESU4KEB4FRZPFvS9zpbW+ClUPE/8yjcXQ98HK2mKjuRnGuoITNo
wHidxY/cD9WKpO1OGn8O5lrPp6Vo8dLm7DArvdWP6YDJjq1dr/0tEYM7bk/SJtxS68N6ue+dlu6U
S2uzc5r3NbPUup9CRbvYRniVek6v4wZDN56VgGJaq/99F92I4qWSY1QckfeZ5qcKfbqSVriR9ivs
uBtHI0K6lSBheSKBl8dbHq53Xi/vekmVQIKGV9wb5R7YuU53udhmjWeftWotVaEu+nk8tZF7BT0Y
wpDXeyWKOyqxVoEXkpFRPUSvXU4M+7UFCTvblnyjp7smDVLxYD8XP6Aa4UgHyiCgAYWATk22mUVJ
rX6j5ZuwgyQbtvfXee3rZrsKoOk2q0I7OYMp7hBN0JGMBl489618FSxu1vhiEubbibVtGTqYhEze
smTTtae42bbN+5huIIpQ2Rt0LZfSh0bu9rI0egn6QtnlGvj5tsoweY2Lr5hdCD132GgkCJQEegBv
taOiEBlNiF1e/6g+tG/cM9MTU15sfqilHDWXNYWC1WmYVuMiPlVpjloPxQck7CnWiDJurPKpbQ/w
Z0TviTA+9XCjSb6Zk2KIiYYeEWuNzxfzF9BdAh8UexLCDNPxuPgGpqLbihyp9Owc0wQZQ3XwdfqR
WQ958yupWjAoFa+yfaP7/7j5NQCyoL4KUDbKW9d2eTPEWZnXSIgaCXjbT3L2Cn1PF6JGK5fDkj+5
NDTb0mFXGlZTw1BqoHMpkNejeEjZk0jey3xjdP8MEsWmujQ329qUjQ2wTCWy5b0gnArXsL/fPz2L
A4KQBppC4dGOVOT1zGUK1SVDDPTcKKULhQUvTBnJ6sELLSNxC+iZeFpSrdxxJv7o/MTqICjDLoQV
wIO+NqrQLBemQDIyYaFrdke0p26iZ9N5uT+2pXgF/QQB5J1qQRA7uzbj1LYmZW2SnC3F06uGxO2+
yweS20dJX9kXi/Hgpa3ZkFAE07tBQ1LCTFsZgZjUe1SlxWtFqwcVKk3PUM8dSFaWzoOmsOabnhrJ
/v5wl9wtEAaoxgGqgatu5gBauelzucTbObJL+5DxyiB4Ikvev1uxEJVh3VDEtOeYgmJQAHmsEQRG
kWxuzQItDHOZrQEfF5+/l2Zm7tSquwIODfG1NZy76CDK7zhc2vi3/MwB3NCflTYl9GM0Nsl7KHvC
2YXcF0/2+/3Bfm3/+U6dNPLkqVsjdG1nn9GMvbAqZ3qF9085Oi+FjXRoi2yfQRNcPnSy6fI0ASXi
TeV/aMfcQdmkaA8gIbe+7+r3wQA3b2co+7qAmnrrReFviSf7VEl2Os3cKJP2CbD6tFu5eW+p63Ac
l9892wtja3ZhnSDEYrGvWZLbd6pvSGCYfgvxgjdst7Qf0Rum+ejl1fh5ckq3c4YAGugaCEXP58w0
WV41A2IgkflR817Ij+No7CQI84Rk/B6ne9pBV4tvrBVXthRWgowDEJGjQ79mrinbjI5TywhrznWs
14QzBxwrLS63g6SZKw5s6aj9Zwqy3NeexWQCaSkxJuceCD8f6lvjjivKy/3NN7ne23n8f+MBju/a
SIeGyJbTyHiHcGUHClA1uGaUkjgKz2H0OxS2b0X2WjA1/dF7Rmc3Tge8uypnWDwbeoZRaLgGhB0s
DcF5S71IQ5sIoBfM8QHsRzkZVnzL0graOijziKNQAJxHz8wEvE0IBIx637e+Whj5RkpjyUsTM19x
lkt3AyIUiAlpACyhm+715ErAWxdO40zP6AxivO2Bdh4UK325M/0of76/kvrSkYDyAApIEJiBwM5s
KeU2lUI1MdlZ5hW0udFd3Tah4pwYulvRbiwfJdsBDJRULRStG08ykMZwU/x8FBCAaIkudTpgWwWa
Fngc1EJtpyVhquwLqFEPh2pqDijpI579WSJn7aPGkkIiRoumkp4x9mnhR/3QSS6z47DchXYNDo1c
o45NOvQT/zaA84P+ligOCKhpF+xoDJkc+bZQoaESmX1d7iqZ15Wr2l1meNHI2j+iMezPvK7jD8jV
gYaso3mhayYSAJBOxIdXaezltZzA4va4mMXZ3kQyrzSHJE7PWhjXBCXhwaWihjhVDpT6/RVbMzXz
+3o+oA6bZem5bJi5TfFW9NM0ohs5s4cVU0tXHWIhIPwB+gJMaq4bV44pw0Fu2LmyPxSzOkAz3Q91
iLf1qXyWis8a/aRjCZk1Nj60Q/4oqK+nL7kI0b32s5fOofHh0Prj/gQsxIUADk2EHgghoWPtLC7M
HcGankfZWZ+UnUH2zuV8Y7LBd/gGnSAIF2/3DS7MOApjiAkB/0QnonkIX8RoaK52NDs3EBN2Y9v6
jHn821CytZO/ON+XlmaH0RBhiJAUloaDSHdtsUU+MhxetaLw0Ha6kB5zX8K7xfBDyAN9t+Ufhtgl
nZfw1/sjXnBBUykQ/BForaGjw8wFVVY5JqVUZGfwkYkzeEp5RPli7N1oTdbifxnyf6bm0amdc4tn
ZXbuq8de9dPeZXLvO+jn/ar+rIKy9PNn9NlLQKOVB8JokKsk7tGSKrg/5KV0+YQWmyh+INhhua/d
bsN0cBXNBnMffqv2pn3irdt7Mhq9tKR6qzpXEX+a71F/yMHy0/yi/Vai0/vWqjbjr3wNi7T0ZMbX
fKkFT30ondlOyPKxY2qJr2kPPePuGL510jGzkUAd+K6Rjqgrxcabbj71LdrjdDVhEj0Y8Yoy2lJK
F6Q5yI4DVD4JYs7OWjOmvaRoXXZGL73fYw4iql0Rq/OZAUELT0VrCuWsS2/gkAjNWvE+C5EMzpuF
CxdXDpAUszeSHHdVzvUxO3M7RW2vPmZQZ7u/6EvBKO5z0Ink6TmL4vD1ohtsqNEhRsaijweTu1Bz
rZG/fYhN1/hevToQxbf8ynDvW711YICH4Iaf4C5IIc9DNLUurUTXh+rMINqhySlx4g1y1i32WUZJ
iCzEfXsLL0BoJCFbrU0yK0CbzlbRELqdAT7anG26j1HkaCEN/SCETqyee1K6B+9+MFaAMJOLuI7W
YBP6TNNDepINV69ntoYmSFkURXPWE+OoJICzO/FH1WmbTuV/74/vdqNAjApaVHhMI74GnvbaVD6k
ZmvQsjn3jR7gyt9o4RoIZc3EbJ/I3EwKpYUJC7poRmSQJPpxfxC3Lvd6ENMXXOSn7ETk3BwmCyAQ
s5ojMbsrS4hpKigTrhzrtdFMF96FrbDPdGobvDlHtfwATVEELHR7fzi3exyLjzgZ1ED8hND6tYm4
DouyMxhM8CEkqtJ6NXS7R1BtDVb4SSn+OnK1AoZfsTkHcKLmp4MEmzXnLExczSz3A+i3efatAd6/
7VDv03f3B7m0ZmASgeUDwUTUmmfXpCIqE2IE2ONGrfvSeDacDp76nHVuu9Ysa+k4XZqaxn6xZCLl
qPSOWDK7/sMhHl+zzau0Kq28tDEurcxWLdESK9dzbEJjHEx/sBKDYIg/78/a8lAsIAfQzwJndna1
KXoZ15RiKGMveRnfUkXbVFry3rT/rGU5cW/Bbft/lmaOwXHipC/UpjkXuZOTUI0CCoEB1GK/S2Xx
r3TEL54v4IWgIqJZ2zz5ZDR4ZSTG0JyHMvLyGFgE5X3EBXJ/7hYurIlOjLWGbMOEwJi25OU+EMbI
lRFm4uoxQt89Ra18ycn33KbEin3Vik5xqLlFpP00+Oj3Uf92/wtug2F8wMRqA6weZMV5CoVGGehY
udycWfpWOBgme4jiNUDLmpGZMzRb6NNlsYJROtImFvGRSeJbJq31MFpACkDgD3c/GCdAoKJLyPVs
hpEjtZYeYoNknyHeMsAcuyhsyoBjVwlkczPCxk9VFMjvZUCo+UmX+W2BrFqRPBlp4ap0cEv6wsd4
xbN8RZvX1+f1l81OIgpUJW0rC/4TIacnVV4YVEBz/Q1HPztZO6EAV+NZr9bJ6Dbmh322w5oY+rld
2dW3Hg6fgdIFImKofgFzfT1BbaPndth3gOWmjhur33pVObLsAAVxw1xL3y7s7SnngdgbsKIpNz7b
25IkGUOt83YCrIyUDNm+Sn8Xjm/8isrfiIgJ8AxS9gne6Moob90eqqJgT371woZA0GyUNu9BB7MA
Po6tX4Z5rNL3+2dm9vdxYNCcAKx1ILfBLriRdlLaqOvSMYlOqUvslWBy2ggXGwV/G74AaRuUl2zo
qs5fwwPXUyviOPb8QR39xz70mmxrvNoN6ZTN/WHMHyWwheYloNJN8TgotHMmJKjITWZ1dnoaXGdT
HJSjvi8/jV3tFm7qRiDvEiU+lGvvgPm++DKrgX0GuUWMFFSt601oMRUdIg3AtaF3SGQ/956CP5zg
IGzWFAbmj8D/awrOwMRmh37TnBUdh/rYAkzITvm+PAm/A3ibNJ7w2yB/ip/Ut+hRfGugUgLBU5Jy
4ua9W66WS6eX5vWSok5oQVob7T4nXubsJVrLFR3AQWGnrHRVbdsfs5+ZSrKQlB9jT6I1tZK5F5wG
Dei4ju4quJDh22fXZFaw2DbLsjjRzPvh+B357Ijlfju9/vAHkpLvLUnImlzuvB47GUVyAd0kAA4A
tXDOGDa4BA3bMC1P0KbPu221d0JP94p6B3ZWhoQDsdfmdRZ3wKIug/4J9AP8PWCzs1OOFwlABaXM
T2YKytlzkzxXFKJxK0HowsDQCB7EVmhnIjmF2t71boUupFwB+cZP1UOa/m09dVPZXvoHqim24iqv
rytnctr815sFdCXoKuFVh8VDtubaXGqwsAhjqzylkKWw3NYvCPuD1i5QId5DGBjCoBRCb+NKHDK7
F6a5VNDTBY9K5HUxr7Mto1JW6qDXladsMD1lk7mqwPA0z7s/ulkc8H/N4CTg9QqWJB7L14OjnRVW
GnjsJ2f4brAd/RPGKz5tyQJcCxI/WCsbSc5rC6aUhW3WdNXJRj/rT/vJ6v7Z9wPliGVBjRd66rYx
MxAxg4taU6rT2GwLvtW0lXhsYVejBwqe2pOQ0qQeeD2A2rISrShZe6LoC0PQgoUVv/9tFSZ1YiQD
p+OKMgP0p6ZPuIg5lV5t9Gw0nJNWEN2Lv7PP+6s820w3f39279dVIRsJDtOp/V2mBEKF4bHXSbZy
yc8uyhsrs4WgepbRaLIiP8tu96197dDa2Hc+V/E2X+/MiyMJS8CXKFAIRogMJz6v9jl9HKZcTodT
5w0+f7PR2NQmauGWOogzJDVdye3I9u313P6ottKB/Qpl0mwpdAUI/+w/+TM/5O6aoK822+nTV0Gr
W5PxUZqOnNds/JVj91YtxHgySEGeNsdjt1H9wU+8Gpd5/Tgem13y5Pjhg+k5v+qHZmsYLn1qnt2d
IIf2OJCdRlaW5Gtzzmbq6ptmUa4BDASVISZ4+vnzkZLN4/OxIL+eKHlyCIiXhJLH3kOETWK3dCN/
n/rp9B8Sb97fS1ITdF0gkf8t+PHwUvx0bdL5byF5jclAVFJtiw3fxj6avhDqqeR5h+jBs7yzT4Lt
w8Ph7/MxJn8//t7fyjfpbMwylD1QJXDwOgIpYTaisLHlNIR6y0khhfueEef/kHZlzY3jTPIPLSN4
H68gKUryIcuy226/MNwXCN739es34f12RoIYYvRu9MNMTE+oiKtQqMrKxJ/YY25K3l4/IyKTxzVA
tSZ4AL6w5yZt4QbImN7PgwOTuvbddJNt6kkuIMzuyzufww+GaWo22bsWZLtH94/9qO0iMhDTRx+/
J28gTm0W0KQl6ub70K5cE1eZRzTxc9iHitci8p2gr750HdUMKE03J3Adldd9C/9As6rwGi9Sg8om
ayDgq4mAsa9sLm+l5/30l8bMgcYgtGPho6V6ieM11M2iO7tc8YaLY0JOC8liZB1t5I4vzdRw9UNq
wQzeKNVx3rY1oZkbY38BZUFPKxuKhwsXRwTQOB6TIVACoh1zeWmtjVMd1KVoJw1f6yflRVc2eKN2
v2e0+kybvfls9L4SB/NajvoKNAhoPtBynPAN7Z8WtOAv7cr2MFhNqRYH42Rttbu49NAjgJbaP5o7
4kTtCsjKoMFp5TXD98PFaGEV5SYEpECNIl0t7BdFigwzj/XyoFpe+C1uXcUiUJzM0WGytjev7gPu
CgECAasdxwt9PQXObrV0ruc4BKvKIflT7sqnBPLsXtW53Uu0isASYjQEPuDFAVcqnrUgPAKTxuVc
JgWok2mCUYEkbS4fWOWW6Hu4Z8T8Fb4A9lXYu9gk6VqleGEygXHB0x1ryJkdBF+k57qcAshUHgzq
Ky+pvtNQJkq20I/p1rD/V5cLVMXwNENwC6lahL3CulGpAJupYjWHcRPbr+kAUs+VnXEVJEA2Ez4V
3UZc0vKqUlONIaSKY6U9VH/osdEfrWjz2qfpisO63hQcnfM1Z/yuFHOT4Nx0uiTW24MaANLiKsT0
tKDw1joSrzwVH8yZGWFDDEUzOhKUqg56oHnWc3cfv664jesth7eVjTwhROwcnCnhUmgn2QQ+Q+0O
0Q6pgV3/U97XLzRo90Ab/wnfV1Fd/PcuD+6lPWFEchaC+kFWukO7aXd0r77ou9LXfGPXDitLdFWT
xEZCjhW1MxBNcXZNwSN2s5UOUaN3h3KjOXidt+hnqYFA2XQDiVKP1aRuvfF7s709pVc9YP9jFyqT
4NjScNHwKT9zGBkYcFgiYUq1LftoKlL++hEphPmqicZgAo6D/q7fpnCSFjHfVUqabfm7+IEMgYnb
OCaNTVBAB4HgmiNb2ExgjJKhIogmXgQDwtQzDUpKzMR8TPt0N25kd/hr2u6voZ+ZEIauzLNjFRpM
xCpBY7tDxsirdz9VMFP1JP5Mdurz7cm+HhOSWkgNAC7KQbIyvxXP5lpJciOyjHk+pO0er6asfFBS
fwjXrnJearjctWDShT6TriFSA0ZeuORY0WddadXyIe8RYzqNhw4eba96+b59yD/WhCvFRBbuAa59
xMErKKWjWVZwyI7dqlYq29JBPUIZUXo3WrKDihh9yff9Q/0gbW5P4hX3MojYdHRegB8DOoTgX+az
fDaLILCM0qZR2NPgou66dfzU6z2gpj3bSz2FSAinJXczYG9+V39mT50CSB26elY+4/o9ZCI9yd9D
mGtwR4lx2TSx0cpRC37qYTZ5rU/Gj+QYH/o73bMJc4vAdLP7YiPfZV54mO7Lx9hPg/lJflafpwCS
fru1nOnVbYUqOOTo8QcThLezUIFymsp2qmIun7SQIP6VPlbPpJhTA68imk9BT4KLnws+i8CCagYl
QxlOzdOkb+IDe1W/my/sod+H9/kfy6X7AjOP+rvb7FLwvozB7ZW/ilF5th7XJVdL5LgtMUZFOd6S
jCzWnsy96eabyHuqP2PCNtWKU7za0twQJIMxjVzqUhaRoBpkSAZFy7UnDW+NzK/2ihdvfmr78C53
k9PtUYmhMOjH0C/qICCFNUSJQpAhS44yomknOkpEcVeeomu/LRxNu4KEpOTgtw/+2hSJuw2fDUg6
fBmYxkD/JG6FNrJRh3Sy4lh6FNBUVzVJUbuAfVBf3jXvTUmKDkJ+eBt2KxO2ZJmzkMCHgl0F0m6X
57+35zIFzWZ5HDe70f3bPlM+LhtcByZAxgg1RNowJaVNkYxqeVTek7uU2Pijuaihrdz3YuCHihCw
aDyTwr0YGIcvByFHyVAqWlYdTfNurvejEuhOEFuu9reENzAEZ4l3Kh5Z/MUjbC+ImHaloXToh3jX
PP2pe/nb3Yufx1Vmo0wDQh0xK1R11FambsTPezpZmaPrhQZSDAtsgFeNU/kL91gUmnYx0q45shR9
bAwP0YhE88qCXxnBZYyHPM+cYy2uCA6dym6SqA/LY+Tqya96fkFc85dTxGuwKGgBGAU0BcjELpe6
yCWjb5lZHUcVeEcC+Mvt3+creH7do0MYuUyU+VBZ4Z27wn0IWJAzpTOtj9Jb9pp8OKhsZB7IQ29b
ufb9MGNwdWoIcJicDOhyGPIsF6qUm/VRDZRdKnlvmqtvpk3iodfcg0qFC0JIvw60k+2G/ortKz8G
21wfFBeu9qXudmm7pA12IYuao6F4xUf1WrxOr/Eh3Emu5Y/u9K4iB7ZGIcPHczmtIKPi6CWUVsDm
KbIY6ixV9TBtxuP4k6F8hPxT5ylr7W0LRpBRQ78LUuhf5c7LgRlOrhU5qEiPYxfk3V3f3Buvg328
PX3XWxx50TMjfHbPAiYkdDOW1DBiZoE6bln03Ccr2KuFcSAzhQ4N7tXwxBQeZkbL7CailXms1fvJ
ureyOwj8DX/LpMmpgBF5oFUAyE04aGEggMTREDpqGIi+McJPDSlBGcoY3T5uN7en7Mo9wxI8NK4C
NMSDcpCP92zKnAawysTMzKNCkgdkpfDccVaO7fWUmRyfgaw6B/chs3dpArofkmKmoXmkPOkVJG46
B+nr7WFcn5sLG1cMhiyfzJLBxpD4QbpGmbI0AqjNIigEJSPSw8IkgWmIWkpVWcc68o3enSh6ch5Y
t7K1rncvft1SUKPhmrMoCF3O02SCYrqZRmwtM4gQ651Wz8fCYiOsxE2D7ik0w4iRfNl0vd61mXN8
oO0mlLd97dqSl6Z/v+C8boLHAupO/BF4OZBZkYcYBXrrqIDta34uR28IoUCyub3kC4tyYUWYrnQs
+3Bubes4oAlFvusy1wGwWQpuW+Gb89I58n4hoLV4nx6q68J5b7LayIahdY6A74BTtt5hQGHjz8gf
fBTlmvvnN6Ro7QvFghwJEqgO3yJnp3FK7JpOtewcldTN9vMPBfD9Z8bb2nzIkKO/7u8Hd25OiDvS
ujCdvlecY8/AmwIWfv8x3gN6MpzoWv1qYXMj+YbnOtLRSDSKCa1Sb4sBkNHwWIdeggw4KkRr5A8L
uxt8QTg5nNmDo5AuJy+MI1r0hRQeBzQgNH4ITwA5ZrpWQFgYCaICPMq/YimECoKZ3E4hXWuFx3ae
iIauOVBRr9m4HgpgOigHg50ExRecpEsbbGx01F3y8GiBdQH1Fs8InGAc//qcch1UxFJwO1wlVBiJ
kVsmxQNBOg7qPq7fwi6wG9dYe8xeR22wgkwmsFMaBCfFqA1kU7VS04Q+0+4Zcl6BNbzGhTedCnMl
wL2qeUCUzoDGDfqTudYTUoyXs2ZmEUUA1dLnb8wkZUU0AmWE7NjdMYtECZL22OHgGHXvQbW2Ynth
wfgD+ksyAzHIV9Lz7OBW0G2Lwr6nkHZCx48fN0Eru5jQcY354nr3YYwoQcCrYk7R93c5xllSFRu8
C/Q5rQ9l6dtdEK31S4mOFfK4MhKRpoPHGpD/4j0UglBaAs0yfUZHMg7RKPtjESRGcNv3iDc24BTI
d/LrCBEB11i4HEjNwrCUWJg8F0fouK/cDeIs4cd56QTs3IikDVXcc0ydld7R0uy5fq+6g/Kgr339
9RzB02AvQ80XjOem+NhsFT1TMU+QCw9it/uWWp68Eg2IWDaUfHjlx/hHa1E4nU0HAjAViORnA6C5
IhhR3te21jbcy365Qxu4SoYuMO9OxQ+TEmPnWSusw1e5If4BZ9JvuhC3hXUfh2Widc+Tq2z0Txt5
PkBmd+U3zW0f89Uqm+gn4CUAscTbHZA53s4q3OeJAqr46Ivwm3rZH+vQez8w5j/MHb4XsT+WAAik
vuU5MRmfwjVA1FXG7cs6qtz/ocAWg1SJpbnay2CP7vxh8GPJNT001btofLBib7WjR7znBWviSxkU
33k/RZxM/B1KH6obew5YX0n/pyTl6+pCXp0GPrM83fMlSYgTcXnUtNDJOjqAdxi967vkjh7xytt3
MfAWslc/DFvppfWMNSnLRbKrcypdwRsnWqRCrySKT8WfAZxIBXnPPfv7b/WXYrngKXWIuW3WMILX
exZZ6nM2XX5uz/ywks+gyo9AljFrbvaneMw+dH8I5h1nU9ihscNeyTuK4SEWEtXnf9lXBS+WIQZu
HJmTc7jzNo4AGjFJkpPp7ddtb7k8sDNDwmFsZH2MpxYks8VE6PM0Eu1h2Mibwate2sDarUQGX1f/
eSAqjEsM13L0Kcz9CHOjF+nuh/r7ST+gIBi5Y3DvPHnxb2PF4rW7u5xJsWMSPEs6wkfMJPs2/SlP
1p39O/vsKBn89KBk5GeKys73exXi8KObP3Mo5v9phoFy+Q8tq+B/Ct2J7HIA7aDjvKqWn9z3YEXT
kGGy3+J99Pu2teV9868xYd80em3X6OCKT3J2pyLHP2Y7UFe80qd10gz+3VdLiVjhf+k+hSMxpBCp
y6HNctJfi4/0lByrhywY/eFFf4uOyUlay/SICFrEeZcsd8JWpcycSlXG2JrcB2mqL31abhmU7vjQ
P6y2uC94UsAb/6VFE25JqiWQ7LRBo+Kk94iH6IPybLnGREB96egeaJvWav8L19Q5G5csjG4OR6g1
qyb4ugMn8rLU7Y+ndA2EzH2juGZnbFdiOmMeEsA5OXdSmHzroj/Zy6Nkkr3cEjr9kmLS/Tje3o5L
1x9isX95k4RNkozlLM8VCPk78IGT+kA/tGcZndHymyStPDqvwnS+P85tCXsfxEFWKSmwhdr/T+lU
cPU/7wmts/0W2tG/NN9Ve3c7P60M8SrgNJBQQ2iOVBdvaxUFc50pS1mlagmGWPk/ZlJ5vxuXkZ8U
+dzYXWOUWDoFiN6+xJE4m6nIMgkWqrKZJM46sGkVknsgySC/tc/5tTtlq21lC6fgguJAuGtjMBzg
eQ1j4AY6ZUFXkf5bunezQ7yvVm68q/Q4lu+CXEA4cRZl05SH6PhH8xTksKH3GScvcUqmu/x39aOI
SP97Bk+0K79N2/zVfhzAgUBX9tDSWuJR+Q/BgbCFzDI3B2Ams1O+YcdijQx76S66aF0XTsNYhVVt
2yP4E54hNOfv9N38owoYEJjWsfdfnaB15R8OQv5i29yt9Wxd1dv5BKPG8U9Tu7CYBhTE6lrmjfMo
9w/ol2EJSTcAG7nhREbSecmTtNf877v2YNyPL0H+3D+Oj9HW+INnNQh/2Y/bJ2ehme3yg/hqnAVV
bVGhBbfHB6WIVcHhdmSmm55aV/LUN195NvxuGz7Kb92udbe3Tet8MwmO8GIuhM0WoVzW2AVMG0Td
N5/l5kfkNm786wH5t13vdb5xcraDG/6utsfiDsAWUt9Jzz8bz/Jp4LzaqNmwXbulDyn5DnacAI0p
5UysoHuJSere/tjrOx2qQFg3lNN5CCFWCEstyfuqRmOs/YpZ6nc/8USrv2Xe2gV7PSdorDhrWxaW
I3NqcNqGOfrlN9FL9G0NOnp9wV3+vDDlrM0LNAvg5yd3gijsp/PRTsRwv92erIWA9tKMcIQHWutp
pWC2gAR/nUnkJffIQJF57xrMG9ecP0+YXe4jtAhyLSlIyVlo4hMGVXc62If0uD+1zdCbxCkTWXno
E5Au3med7bAA/+78UCS7Q+04s2dgwJLK2qoSHoze7ZFfLx8qyEiAflFH4J0rBBByMtPEDqPxNLBB
YR4U02RgOk259FC4XdMG455KGDegx8gi8D0JhUBh3J2UKVSt8vEkpelOz6bGLRV0/Y7xCFeSrzE5
LA4NVx2e0bjggcu6dBSAeBad3ZTjCfSc8h4FDfNxRN/aDgmneGVFF00h7gOCAdcrWqoFU8yUk1zv
MbAJMqPQhUm3qlFod1oIbZHbC7Y4h8iRos+NQ2TFtsnaZn0Vhep4igvWEKpuo6Q0UMka/c6YZv+2
sYVnM7JicB4cwI33gViQQ15kAFdFOZ3kUXKeHGo2PSkMChVSVIyd2aXWVCZP6MRN3YTSemNlrVXv
WWWlP8quh8uxijAdSW4p/Us7ZGm2cnD5Gl7uKHwfh6RAggfZXDE1XXddMecQHTmFoES/yyw95yog
6so0XM85WvB1FF2AE0W2U9QosGZqSZUmTacKkhx3UMCa9qYkRbu2aNiLrA/VWrKLuxthWFheFEPB
Voo0lNi8zMFWXaLpExiF79P2Lm0C5S02P8Y6GPGUsPXnEZrOLZF3ZRy54Fojw4hq4K9KZyu7bSFw
xNDPvkTY2VDXo6HE8CVq5CYfyV102jkNgfRG+Zql/J+3N9z1Qbo0J7gjkOeoIcoA08k8aj+Snfl2
++cXtsv5aARSj9u/tfBKufhWEangqLo0A7Y3nTrnvay8Otk28yYLN+APfKM/02DF3PXL+dKcEIjN
pWnQcoS5mPpad2d+muWDCq6h6jPeVLkr5wZJA6c7fN62u7T3UZvlzNto60U+/9K1aSjIqVmTzyeW
qGBiLNgEcvrw4LAqJL0K7Nltc4sbTkPb/FciiyvMXdpjTZtOuB7nU6epnsl+J+iLeQl332dl2/W2
m/rM3tw2eR1iQI+TpySBC+DkwPy2Pgsoq9SJwnHo55NdF26thLyzsntAxhCtg7YTr7yml7bguTX+
eDqzNjlKw7RBnkEjYjabWI7LzWS1a1HZohUFCDRevb8ucPZKPQxwmPPJkdGZWIGUIMiqwt7enrkl
NwVk0j9WhLGkbZrHSunAik2zR3kYsAVbq9opUqMFjV6c+jgudrdtLo8MJJPgZ0JPkcU9yNn8mWDL
aK2WgTFQ1duH1J7fB/C/rgxsadMDWQFIDW5zQOCETTgmQMV1MmgJ1XakD1SxNmqoPYPNMvcmZugr
Q1pyenCxqOlzQAqu2cshgU1LKsIyk08zrjgy2F37E5OePxp5V63cZItOywSxFQrtuNVxt1zaor0+
601ozyfkV7TdOOYp6BebwtUde3LzRKbf+laeiDWUxWNVp9PeGhxzJVpanF3wLaL7Acg2TfwGrjqh
WAMojmbQeO3jBDV+9B1MXoKnhBvN9q//w44BSI+DsVD0FePAOVGz0QohgWv1Y7OZM0Umdl1KK45r
aV8CXQJxQ6A9ERcJW6ZyOsliKfZlkoHmgaFHy+2dv880gGr4zIiw+Y1MUitjiORTYQ3HPEkq0jnd
8+3puuo6BZ09NA05iwKYIxxD7PSyEiu3tWzESPCA3IPAormz7MnZhSPKf52MB1FiN45fUwtykXoN
AnA6mUQJ6eSjRTPxDSY5m6EZaqJU0+x1ksleaKmnbpRObKXSvXR0gIsE9R36GUGIwj3UmTcA22OV
O5kqgws8BJQD19OpbyG22sXpGmB82ZQDrBJq3Qg1hQWWYjWnTeLIp0bqJqBvov61aGydGBPYQ28v
weJesoH3B70LWILE8t9oGIyljYZlljv6OMfx7OtqK68s9IoVMa3b1plmMdwSJ9Xu9E3UlcXOTDt9
JW5ZnDaOggDvKwitRA1LW03HPjGpckI1BWrpPXiky1mNH0EqZa4cwYU6EXbumS1hiUodxK2xZMun
DM2TaIiw67y/V8apGLZUm+Xuvp+YNhGpmfva05wqm7Yac8DKqVhzA4rO1OhAcpXqJhhZjIaStjag
b1XoMXLdt1d4eVbQLMq7RtHZIbj8Ti6ARFFCGdIwSblXWst4n+ShOYZd4ayU7nnILL4l0OQAzDve
LyCB4d747IiA19cqWydRwHStvo6z8aOu1OfIOFGguhgeFpz+dA3HuTQ8QKv4HQM0J6A2lzbrSJ+r
sYHNoS4jIhlohQVFS7QBWSpdid6WYhAbQG+cEhPAIfEymRAO9EpRKqcozgm7a01vDP2+2dTDSkyw
dFzODQnxdxiGiRrbBd/I+VMWoQufrrFKLFyMQL2CqBU9XWgq+pLBOVuqQedPbb4raEP3edsEMeQm
iTFkSG2/3t6AS3E2EoRwmdDqBBLK5kt4Zmvq68gZewxH7qLRVWnvmW2kb9hYj4+2XqPrnxXDfQv2
GTc07Aezs6e3TNLKlVld2J1gGwGtHsfqo8jE//7sM8q6cKRB5bszck2dbdS0uAths5sGkgwTqaZ7
ffJWxr44z/8aFevJZQpdMTrGCohgTVAgpQ+jDv089VttpwRlX7faAyC4Y1T1hhJZhcl8bNLO79L+
kBXFTsrp30IfceVyglMFsQNwvYAlXs7CiAeR09YN6G/rKNykYEt0xlM3sNe6r5FqYMdyDO8rZ41e
aGFLX5gVJt8eS12OGMwifPf0+EnO11gUlhJIZybggC5HNqMBq0zrVjlN+S8zeZMeqYMM0jy9xLIe
FDEjReuVE3MdrfKV0XpMCsKcj9vrvbjcNqBL6MEGJbMhbHVzsHOFSXARFpQZJPsnojdXt37M6Voy
dflQnVniX3K2m6u6iqkFHe+TckpDEsdEekTyNv5WvQwH/cda2X4ha41Nc2ZOiH7yOcdbgQ8M7NIa
yjGlNLiJZbj5oIC4PM+QVA33sQl0tTKaJI+1e21U/NuTy7emcL1cfIOwda0GN6Uz4X6vh6T7lCUZ
7+a877u3sUcEOOvheD8kverNWd5sbpvm63ZtGkgM1E81BEvC8OuQsaiPa+Vktve6dpKajT6tZOIW
bheM7l8Twuj6Xk3TaajgKcyfWFEofKvZJx1sXGe724NZdIRnloSzqOBxomQGLNnK94h5clgSfd4P
aA6XDrly0KKVGHP5UPwzMjFz2maDMUCDQTlls4tq2tYARVphFod0DXG79J44n0NRkRox7lRSGV6m
Qz64SnZ1tjEb3dX03ypIiqRo8BTFldBeOifZZrSDssdhYV6tT5upN9/0TPttMPnX7eleegij5IMM
K9j5kN/6+vuzo5p3MYuRF0Hc0JMaZ1WDBOKn+QvceDYKZeVzs0pOzwOEq+16ZlF4emfFLE8jn4cm
Cv2yqog1O0GZHNlEA136LJL7oVODspChUdF/M9q/TzxdDFiIX7qsmiIz7HDHSE4dRLaCTm1axSvu
YCkGhxkA61UgdmW8uC9doFWMQKHlMGParvq60+H9OL3MvUqQrQHixl17xiwe0TODgs9tpYGhUoaN
DOYiMkHxo7NVX1K+Z2XktfP77W2zeErPjAkuZ7Ama5hGrOFstH5mHBPbr7VtY947k1uWs4sU0dqj
Znnb/DuhggtSpWiKB36DysfmM/eq4Dn8VW9/xo9V4obPt4e36FHPhic4Idq1JZvRhXUqi/Kj6dLc
tWNFIVmaJivDWnQ//1qyhLjAyYYsHixYsvo8sMPt1L83GZSi+pU7gs/O9aH7Z/bE7ny9VpXU+Nod
dUai0xAHcqsTqlOSsMpTsr/tLPmK5M7GJZyyTClYODGsljo4Poi7E2cmofz6/1qmK0z8qMdJa2Dy
RnPXWDXRw5zM8gq0ZmGFQNerqTxvhpe7+BjJBkfrQltWTkVdG/cOxESew8KQf0RjHXt0cIy/zwpy
lmKArb+YosTOdj3W7DaqYK+3gsm4G6HoLKn5ZpKs7e3ZW3L9F5Z4WHzm+tH5U9RIPyqQ3PXNdFc5
QETlD7GnV9+b9ACacuTOyW2bC34DGUhsDjTt8/ew4KTQZq2MhTbhYOXzsJPrMn2GIEW+AZ+I6bed
PD+DmDKFcJ6uj1s66mstnIuLyXkk0HSNVLOI/4oThmpDYeBBnnab1qSbEGK0AGJu2n5auwH44144
cpw68h9bgsPq+3iwQSAAh5X9yaz3vk73nQK+GqUAqhwRQCptI5xBVCc2BQQKkVJ1zeSvm9f4XJ9/
heDKVBrFLfJriG++xb+qhowvxuPwnj3J92gXWHu/LfjNM2NIAF/uqFEqYscaYKxVGBn0+d1qHmcd
YtW3d9GaGSGCkPq0NQsM6tSwEgImtZ+2CWAx7coKLm7WfxYQ/fOXozEaNK6hUKCcwPZA2GDs7bF+
1GPzzmh7D7mcXZrWfqutbZw1s3xfnR3LLNIUGg3YNw2dX6i+V4r5gSUVtAa1O5bqbpPLvhQ3K4Nd
Clgu1k7wBhnIiEqtwGgBxfGMiB66yvaoPe8rbV+2ipuAZtPIDIlA7+9QDs7OTpI9iCSCBPkBZVol
v+KLeH18gLgAGy5wOSIip4p7s8IRxl6K7G0J0FPJIBCEboGxLF0svjvPBckMyx012W2cNUTx0qMS
8/GPfaFG/l+0SnRUMiS4qu9jS4Ay6Mns7vsgP5YJqB7XJG0XVx007cAeAYSEt9zlqtej0o5KjFXX
0s0gx26jE8Wz0LRGBlAijsnKLbO83Gf2+Bk722WOkxht1dvKKQfDlzXFDwNEomWtf5wbExWbIQCK
Btkn866Z7/UmOU2xTma2NaWZdNpfy9rARwGYhNVEEzSwwJffIlOpShsTUz2N3yvNHeaNopO8Wwn8
vyRrrnbUmRnBFTaK3eSDVainPG0gMJWBmbsv6zYiuhz3EsSKTcTq8QARPOidhm5mjCVp2nLwNbsA
86U9J3vImIdB1Emj36vTd2aN1Z3lNOE+6zLdn9W5JVZSzB5r9P6RZpD+vO34+CYQR4AEIaByYOzh
LBiXEzUgaWTqYKA7JWF1aOsCHcH2GhJ8ybmiW4fDqr5geYL7YXbc9ZYSY5bMadoyjVo7u1EKF6VD
e8WPX7HO8csJuH0HZAecyVkTnhHFMOlg0irVk5VoH1B9hOJcMKiPKmhoDOeUMNVL5c+oQo45aXxj
LKibQ7rg9pzyKr04rV9KWKAVgRwXCk1iVDJbJqNhqA2ntIJUtmvVpRLu4qwE7iGx+thLpsHcyviP
s4vy5hC5AGEZp5ABMOFq0djYgT7luQbsSazfA5Qmgc6zypDg6wFJ2OrxrJRk6nTzM6I1G11j7qDK
gnz99KFPVQYesTJWbQ9lSDDBdY06Q89ajecgr5s+JOVkg3jGsIEocOeRYb2TKAezERsipyaT5Yw5
kYq5h8x7xronRE/FE/IEJVqTVVY/0inO9CAcFAmEYGqul9uyTrpt3MkImJPBmCT0EjmtDQk+pfgO
8Jp50BplRoKQGhMAlzLA+URD3XMgcwjRY78e4mwIUnAWNKgs9fFnbI5x6seZTSs3LUHjSqpwiu5D
I7NjD6Q0iG2iVjMz38q76NOWKx2AFtkJwdSUDB1z+xBdoa6UyeEO3MWMudU4WqWLghQUOuRKTk3C
ujS+w9qosIBObyCvpz7V7hx9sizIBSh9ujVABpp70lCoXUpKS5JBAadFuRZ0tJpaSBqC52Ks66jd
67UuHyQznsK7ptL6BP+30lfHMcThCgqWmYoHeXl4RdQGYouAnKeRN5WZJdUdZQyiuiEtf+WxkT5P
Rj+NHvjg4oSY0O1kvkPbwd7oVaE3O2fWdVCwSVi/jU5zy0F4h95RUmgqVCQovvqY6m1PT4WWVPXB
LkFh8gLJG/U1awsbTojOSnNntuqEBz3wsFG2zVMonBGdDWm/LQ1dK/wooRp0u/U0yxFwhZg3vR0c
i7RjNQ0e5h6wl6mdQTMrox78VgyK/AcqeGXuTqAfG7YQfmYQmVBjR9mEbQVhZwTmbe8WmdYjgRkV
Zr/pEoXtW0POHb+wkCsibd4OxpaqakWf59xRI89G/Zl5edIp6SkcQ4V68hTGr62MDgiPymGq31u9
Ncfe3HQlDeaoLowdmnhzBzA6iKXeKWPS558SdSx6CtNwzogkJYbmDZ09oOqYJ03coAXGRtrhVCRF
rz7m+KrC661Re2tBm/UBwJxSbkKctc0QtTQ7Fqx3JuLIrfyuKdIYuVqnFs+NROefRivbka+EdnYE
0M7aF709Nm7PUCxH0gbeB6IOGrh+cgpogaxK0lYbbRWrIEWsdKVUtX+x2Ik+uiiZpmcoLth0k2e0
6kkFHaFog1ekhu7KTkF5zCgLGrsMKHQ0IkqN/OBQefypp70NihrWVI6XtAzkFZJZW5oLmolJI4NU
6/hblWa/ohCbc5MVXf0nS4vwtbJ6pfGr3KpTV2N40uNwJswKsq6mDBKWFvLOyGP29+qU99nGqDUZ
DTUxtExipjaKq8mV+jS3pQnUoj3l34tpmnoCHYeebic2jKU/JjM4FDIIIfGCcDLJvlFEzTc2z7O8
TdJ++o06bXxUknDe9XOb/XRKVoZ+1fQxBDRjCFGRAQXONzU30AM9SGYOQVsA9h6gWhqp8InanPlq
rGtB2UbOsRut7Fs5Am+Gd1j64EiOESSzbL9RKcnueynvj3INCTLoCIaK7mt9rXw4kZzm0Hev4mdt
bG3dkyGtm2wh/2xhmYvOjAKLylXrR1U35nu1k8veZ1AClRFJ5ebGMDtWbZXIUSq/nVDbg76LZpaQ
IurC0cXsJdSdHHkmQ9Uy6rYFbfWdU5XSnuJVIOEqSqpvodpZUGq1Y8h5ziloGpHDHYcRIYNqjz6U
qxz0K9ZFBGLwKutVtzVCpHONDolNr0z0OfeSbu4rYiihBE0kC/qnSP9aTvV7GiysidbQqHPrmGVx
0MdOAwYQLUvthx4cRHVQx0a2M3CfJFsNasGqB4WMsjmm8QSp7SqR2OTJDs3Akc8AGSH52IDvWacS
rjN9GvtNY6UQZcrlLj4Uvd6nDzIt4TdULXUqXx7xhsc9CIwWKRQb3dC9M5vvXZ4bb1obV4C96oNa
oYgUQ1wgb/vhUepqJyODmSSGn5dyrxC8CcbanQqKamJBoZtlULy8XbWe8Po1IyOX3WSoAC9Awaq7
o4aV7jIjwzCd/6bsy5rjVNYt/8qJ/c65DEkCHfeciAZq0jyUZdkvhCzLCSSQkJATv75Xee++bZd3
WH2eHIqyBJUkX37DGogRV6Fq+ixfkbRdwLTJYjJGTzbGa+qBKsL9zF4vaZM8M3w99IkHiMDlo3U9
1DbJkN1aVDJj3k2M1jg8Yk5zMvecF2nXhDaHrqt7rRhkQ/NIZ11b1gvVokh59TYgRlzISgQfcQbd
+6lKYH8NkxNX6kWiD6hoOmTYw90AsUmPxmXvW7G1sST3c2eWdENmmcz55DHL4DwZJtdencVN4cjI
cJbUXlDlXc/TjyNEUq/MzMw3SdcGDHOiyeWEz9fCh8ffbcTMCMesiPdvOjT8JoAp8bBJR4mXGvbY
KXIiWL2xomvASiwZGg2iGNsBNxcT7cBYrVu5BR49RBxRU3LE3qwftalTkeMz5pVB1oEWBoI95OOR
WaGIXuvJllZgRfA3BLzBGBLjDQqhBiaaOm0vojXkMPIC0csU1KjhRtFW5Qxli8EfTVdWCGN1nNfa
+EhZerV8XOBN/TBNpH8D8Tz4gFEVP/qC+2LXA10E19nRn+AsgHcGJp0kwKL14cjf2l4G/pbAFLLe
1jrN4ENM1/oVhVG2bVzYlktjMA+PqhF7swGAEREsdCXWWrIcYm7gmMdAluA5JN6jCzvyEohI+Btf
thTmDAGPKPKtLGZ5oNn6hJPA9iVnaCfuq6SG/UpKdPYp7Sribwxsg24nyuVTinWC94DX1Z/cWiNC
wyJzifNp9NWSd3WX3q5uHnBgBk0cFdpMY/ZgYhWJHWk4VJQBa/ShZKBiODqHiOv7HioW6xZBogty
aKuyTwB76uECmZ2AoqxQhh2Q8CUqH5AVhjk4BJPYJC5gwQawIb4fTesSSCN09evU6f5OZIbV+3Di
0bSf+nkaH8eMdcgGlA9sI+wjk4+4D5hmuGb0buU8BXsRDLLZpvW6QDhW8F4flqCXzzARxyDMm+Ps
ifU9OvqnwzrBKM6Ho5v1R14XrCcwql87O/GdqOIl2gZwr/mSNhaIGjRO1IqjCUo9xewFwS1lLU4D
O/jzLXrRYt10kH1GkOhxmueV8MIabwPpoRacpS3MzKWauwLAmtnPSR1n7VWQCH7w12h2heHSnqJt
qFU51mRgRY34PeYUm7RHqGsrrF5IRg1/TEtSeK7PKilpSp/w5+yO8XXmRc1i9VFNfKkL5DF4OjDG
DZdDNSUxAB7+rPHG9+D1w3lkHS+AmbbNtg1EKosxC+Y9tMgTmzfYJ2ERSMLgBwE4oM1hHTMLJCoD
zS46tWYKLulh5ZfCN91NlPXZmPdTglC5+gOJCkhOwfrOrKJFVJuZSDaVgLVDvvTDBJp25VSAuInO
R+iaFe5gTRrdkdTq25RZhWgV2Tl3UeVNxdxRD7NS5ogHxeU1evNX4X1ap3gJtlQqvWzouJIlT1fv
qcJrIfJsUXoqqJyI2o41yyqUwDy5HSW62lD8tjAi0BXHNxNR3WS5kCxM910U959xbq5POhUE4DIz
iy3Vnv0W9quFtnuysJsgWkbcC7FpkVauesgmD+8J8C04gH2AinkuhUk+eG2qxyKIIUydZy3P4Eky
Dm47pgj+eUbVKYSuazNthY8co6Admem1CmJd7ZTrEogMwzMJNYYNU771Ihjd5bVL1FxgoJogJM2K
XrQV9W1RW7p8iubBImNuQXLLqavlADe3FhvWqOjr4OBtmkedSJ8UjVaZ1zNytQLOnQgGIqkF5qJU
oMLgWdS/AsmXDQXt2zgp0UvocS7MLDIbTwo1FMsCQ0zTZR1uwTRsLKreeV4ReDqB5ULIxW1lXLpu
Uh+O6+UaINjtaYsjKw8gyL8UHPHkrRajQW6gKzDx6qy5MkRCUiZByzZtxPwxDOIu2g3+ulyn6SSa
0onKR6FUz/5wnXFO6z1N9BxsQ2eicNt66HQUNe8HvKVBFelt0E9GFEBgLfaKh9JnpaeDqN1rHBx3
WdxCYjNsKDScIy9JmsLGi4P8aVAH8ItBqnJXjRMqPfQMNVrX6+weTdQO0GcPADHZ9HAipTkOLLYW
caccGmaoPiABMPp9uslCsZhi6abO30jidd+gTgk9F1iaTLpokI6FmzVisyy0DM3HVCcajlgCPiB+
OAoIvrFJfvaUBwjdMKtYlXroYmQhdds1ePLjR4rC8d7EEa9KO83JAdAqYQ4YKENoCrgyVE3eoOI9
6Jqtg1aAQ/AdWB/sE7VAVinLur7ZDa5H7gQcTYaAzbz0Zlo8eJb3bb+SPcc76q61RdQpIXcUXa3c
iaL1nJlLxWT3MPUck0JuBE12BiOqCtSDNqW5dmgh5wEXkd0634e4jFvxQhVBz/ylxPdf0w0KyEnh
TJn9uuxYJm/5FHu8nJO+B/cTkMLLmUyJ3DN2qpLapmM3shrMTYUDqSrXsUZDa7V0XmEQbFq9UZCZ
+NxiY4oC1g4c2TpsTZEt6sbL8fCnrdFhe+Ep2kO+iHgRFC+wrPxi5jiDkf2R8VJozoPC1gTtb9C8
JETd2bqXUMucS5I1AezQ+kVeBxwBOYf9XLdxPEINQeLQfOt1HD6vzPlPLJQctvfCRcjjhs6syKwm
0eaZCzzwll0UqdwkTfo1aDIq0dTQs78LISXP8tbVvi4xTiegX9mUYSlD04uCoTA8qeSxFG5mWXWQ
jtTJLnFRWz+rSFYvyBnR0aGiJfEFb1f/Ew08El4laN/v1oWVsLMdNd5k3E4ubNA0+2Tye++iDYbJ
bFeNf/IB8WjO00hN4fYk9ZVtlmpOAZdwyiVlhBJVbuNhpo98CviFYR21BUr4Zc4l9EpRvKsF4ZJp
y8d7r9MMwHuz+gCBpG3GK1QkCpZv6yyiA5HIk3dw8o2g+OBUdYnWkaaFqesIelOd0CvoVRX8xZNa
AynbIPDlQrTmgdG+eo7rNX7NhOXN1rNr4l/wAZnz3SyARTiGyDHcYa14UN/h7uE1sPpzjAO4ysbw
knoRi68oRZO/MEKulyMqqXq/OgM1ksk+cmCsmmLIOiYKvLxabDDlm3jJbMQ+SZjeYHPB1fQ4mTSA
1pqve1q22GGow5bOkCJmAW134EgaRNm+ny1qYasRdeAhnY7ksltEz3eYq3L0uqpe8Q0lyyTKKQ7S
ZWOIncWBhYuAsDxaEtPw2DkvSHYIqHV/0U09UqRmjZHDx8j1sa+kaB66TjTk1tYdA8hmli7Ct9dr
urNdplAczPHKurIWsgPQBP2onl7FVmP743g3X3qUsNdVvfo9RoS1lxU4280kcLsxUxdcLiFKUQlQ
QOkhezcXelmDDzSUy/WUoBDecWRO9YZBrSu+dquRX0Bq5scOc7GPSzOQ5QYtutbkUOSsWOmMRssw
ql2vNgHqcTQ6MpFCxx5/uT/0XOtpv1Bru3LFrmKXyPUWW3Ze0DXIZQN13bi1UVs/7aN+OzsKRQB/
EbQuBeGSlMk8kn1nld/vpUiG+SMV6AdeemqowxIhlmnUGeBxlmJU8GoAr7evL0a+YndMA5tgexrj
KGpT7ssCpvexKUMBnXx0CH1sCsZrFJKz6mlymaBRAI1H1a6uBJ/aw9llMjPvs3QdMEFaNB0fJArM
E3ttDEDCZ2hkb+M2YNUupFX0gSTI18o6gdoytonVMPbo3OcaCT4ybDVWld6sWUQhGWB01x6WbCbD
pQ1SRcu6Tdq2hLBizIqMIMO/FKqGDx1yX+rnkqEoKd2JvxqGH2QIJHjW7i3N5BQNW9QnwlXDltos
GG19r3ltp1VsZCz7j0M1q3ATKpbgtUYOdWcnfJHCmiDOSqdUNZQEOJFDKGNu8D7VmA8RK5OvJEa8
QS6ePqGXWoEmGFTio4drTEXCYdzeJGnU5Z1PmnbX1hYlWAsBviGXHU3vmAf90yLRlUCBHHkR0LCj
+aITUK8vMQCtSF4l1F743ayzgs0rikBn+6EtKLKH6MDSAWOx0RunpwyKRh7ko1EblEkFc2YgqaP5
bawWjxfGi/muS5akK+i80K8zgOohWpo0Fvk4r31VkBY1XMHrNt313UBV6ZCSfUuFJ/07JFv0JYtw
euZL2nuP3jrP8AGNjUwKFCnk61p58T4NssXPEw9HbeEjRzzBkyxQ8LNL48OolrnaeaRpXmzVnMgG
atKPyQBAe+5Xsf9N4Ny7YYFBRRTLMbsLhFz+Uij7r1f7v9ibuPtzhDL/+7/x86sYnWxYvZz9+O//
reZFvnTNy/CPXMm3F/UP8e0fj8vLAqpl8zr/9+mP/c8v//vnH/G3/rpW+bK8/PTDZliaxd2rN+ke
3gAVWr7fBe7q9D//fz/8x9v3v3J049u//nj52jeQF8HdNq/LH399dPj6rz9Qg5xEU/7rxyv89fHN
S4/ffMIvCNm8/M0vvb3My7/+gOndPzNYaoFhCxtyGmI2ZN7+/MD/J7ioJ4tiyKBH3+kFAxa6/tcf
XhT9E+O7kx42aKMJnKowMZqF+vOz7J94C9Dto0B7/PF/b+ynB/L/HtA/BoUStQGg/19/nI9oUhgx
A/2dnqQXgd04R8XUNuKrYdw8pl7d3ipM6cpwSvzyh+X466q/vwqAJtBzI+juZlAUPxuKemZOmGMD
eUTYKfz0tpqPv7/A+XANg93vIy8oooK4CcO7nwd4JHZd13qKYOB1FSxNrryiST/9/hrnQMA/r4HM
NEIRgCnh2VANInFBi5yWPE5PvdsI1OuYSpku3ELz4fdX+kWS5/xSZ4PbAY4o2DUrgZyS5Z/JZzj+
BOqYRa99Be+3QzxaeKNdgrdB0SwM7kMYOMmnGbbEMVon+XzVde8M837ZJrGPqWgIGCuJUnjEno14
CV9sZFtCYTrO82D8yLp3gNCnb/TjBBbELXATgE/2Ix9WeucXkI2I+wYAjeOMYfZRCodwbSzmknXS
blMpdREDRfags/o9KvM5dOn7lfESgJKYwATz+3T7h4F9HTUMfX3Ljok4pGrvT9fZnVFff/9Ef8GE
/XmVkzJwCNlmDPd+3qBVxeqxxXl8jKd6GzUb6Gzkywz4447MEGxMeNntgoXtfn/Zv1vVE1AKuuQ4
wBBGfr5qtAyoF7E7jmgAFyu9DoOoGIc2F/UuaF+j7j1h0V9ew5jArzUGmReiZ5D0P9u3aBssbl5I
exziq7m9c/HXCjXqf/qdAOCDcipkV5IIUi+nrfrD8+pUiz55KLsjvN2Bqb7pU7RTHBTD0XN+iBbx
zuV+3fk/X+4sdLlsYRHIkt2RwvvQIo1Ft/v3X+gXADvI5if1XjDMIA3jA6r38zdqw6RVM+YsxzmC
YUSxwExk3TDz4EVXZECbis5I3f2DAHpbxtsWvowDUaWQ93a8opAafVds/u8eI94I2I/jvqDMdbbE
MuyVCdsQ37kC1xXxdEU536FBoSXOwP85J//mYPgFqXD67jjZTjYnKd775OxSDcbFjE1Lf+Ti0g4O
OFAPZjDkwHzU0t1XgUYLiSExyqYy+lBbkUfm/p1b+DUA/HwLZ0945O0yLs3UH9dudeFpsDK+tekY
QhW3GYavYGYlyyISZM/LeoXW0vI8xKFF9ahBzO0IJgY07KGGalAWRhs5e93rjEHY9M67/HcbEeh+
OCUAPoVQefYux37jmX7t+uOYxheg1j16M6n/881+cqwCVAN1RhgmZ8fo2EM6Nw5of0z9cdy5NkTK
j7nF9p0V/5v9hUQA2qMZbNnhBXh2mayCxRrGacMRFYC5zTwZPmdVS0AQWWf0/AJf0zRn2cjW7axX
RBCyeh0Sc6p1KSk63rtpfshcYgHnAtkuLKo6m98zW//1EIbmHoE/TQQr4JNB8tldLlXi2Jgm+uhD
jZmhcykbU0zr/cTelnZrxDbEFEIf2rB5xHwkn1RduvnIVF0AtMeqMvI2gDhDmv1Kvsd5+c6e+fm4
xL3hKIbmIiAxv0jm+6s/oS0tzdHDQIIF27H6As5vPrYPgDgW1bp3w7zhMXoCybbxmkOlu92IdlyP
2aIo+mebPS/eVUxy0W1pvAEEoqu/oTls0luQtWGLs1PyGsi0Bl4J2TrmoHBSoD3gAeElGzTxy3B8
9sh2jq/RUAOZ6HXw0QG+ad56vZP8C22fgWvB2OGd/fnreYbNAhEx8I3xPGC5+HOkVI23tDqIzRFN
1iEfqKYbX3UYaLXNN3TvTuix9KtWcI/4/Y4lp2d9tt4ncQfoAOAURfZ3drDBpxktW9gMH2P7sYrt
wfpbwQ5ieHDiwW/uogQjhafMPjXoN6BPiFbHZryNvtBD6F30V/5jm5RtChDcjQWPgxVxcItp/rIe
yCVJMTUvg2vXJGVg74FMHDfNXZhtk3aBVWhurwXdaYB3og/ZW5iVv/9i3yFY518swdcCg+qkc/ld
vvSH09RKYrmrK3PUzZAHWzNt+XTHs2JmC+Yx/c7RK8dKAh7lFT3Q+kU/VXUuvbvYRyvu2dNlIooq
3ePRX7t6syZl2F9DLR1GK4C2RRVwDejzUUBlLhmq33fAlr9oNZ60C368+7OUfIhnk1TSM0cfczMN
QT1JbjMCvgzGart6vVYThldNmdzHBdDF7JEm15PELKndpTfQJa35eyC/X9CtGYy0TmqFKOlIDFPQ
s/MMcz64GK+ROY6YdVRdtM3Wp7luMbjCCGkoRi0ftS1BT6viD3X4XmA94RR/fJrnVz8/yhbAMiYd
YD10uQ5tOWF4WIkGQ/DDuAAGn+wlDy9h5/L7XfS99PnluhD0APsATR/UCD+/lwY91dTB1e24uG2n
LzxM6iGxtA/acUP4Te2+yWzbsnbv28sYDh9TljwMZNgt2Dv666Le2dS/0GS/LwN4uNCTAggSw9+f
b8eftGl0ONnjOpVuuEx4kGegYgyFF9+z4A5zcXhyvOsv80sed37Zs+jUwPgWaTEuC5DcJgWaSKpc
2ytMJXPZ7p179pYnLzqkwnyBdml7i1ZovngNevYvjlwvw4d3nkr4d7vhh2U4ff7Du00Y0As8k/aY
vM7kfpX307oX3mf9jeqCr48oItXe/qev5J+LAJGMkxoEALVnlSJwTbWH5p09MvnEq8ekw/QtXIrs
lY9bjx4TKB8DXxDlsbge+wvYpYfVtTc/tMG97B4DFNPsnbL9O5Hol82JrsNfd3S+G9bOiCnQxh79
C+QzCXlIZsyqw3g3j5/b9FOUnECIN9D0Hb3HrOG5xZ3NB74eIn2NDl0/3dnA5Et9jNyOktsUjui/
f1Dn6dDZkp0TWHWN8272sWStiZ7HDM39RtWX3hCu78WH82PsdKWEQHYHeRfEAM5tSOJmHdOIBfbY
m2qQG009zAKhc19BxLpMQs/ualt1ZYYp6naIpzfAS6Nb2RpXMDVcI/2q8hmyl2gR1Wpfd/IdJPl5
ivvn7UFmA60ASDacexq1mWeHdl7tERruWO54IAeMpN4z7PoFon9+mbP3grYy6r0Zq8C9K6//lPZv
a/WZfg6HqyYq2AJ3ZfjO3wj7GLqbFZCJd8LTeRJzfvmzYDkAKdJEHS4fP7dmp6tLsOn96IGTF888
/35nRX8XAhIYbULmEUJj0OP6OQRoeAjRGdUKEvpPgNEs/pTDmHAj2j36yaa9TKA/A13WW8WXUopP
dHlxyOPW4QBITZGKS16/iWlD+y2xl6iSkKADmHoawtykXrWfU4NW+N28TIeFBheGmMK9wxI8neDn
Ly8stAD8hvOxn4RnJ/zospjH2JhHC80xUo4CjOIUWAykqmi/l8jRccqvTr7zjL53fX533bOFsxNb
KOHUHmeYMFS6bAazjUfoOlR3aOlzwrfG+xiMO6avVXYwaNQDWYzRIzVxWdPnHuAbFpuiQXAbLsU7
d/e3B1wCRsvJpBf58Pd09YfI3qXxTFZAdI+StEhwvnbjTdyVHUCJ7QEdQYif5fICoKZ3AtUvJdH3
rZsReHWdmrnk3BO884iJW4anEdcaaLk5R+vpkp6UIaBcByulnGH0F3UbAI/lmPvB9Tge27kMkFuu
qC76NbpMgC6gd05cjOZdE5bTAXv20E5+glCMxD8gbJy9WZqaAR2LVB2hMQMCMJhND5AVtaQpAIIu
IgeZsNy4q/iddi39LsX5y4VRJoJpA34HnKR+fs2sCMUUSawL5JhrArCyP4CfZ4JrVTXhPVEseGFA
jL9OgPaEuTUxB1Kf6OvK85Y351LQM4AbWd88Ne6jxTWX0uARACvUB5/lMAU3a0zkK6k1jGSsStil
AnY6LWNv+ZKKKPkAdfjqFvjy5EkOJ3gj+Ac8BE6HNRfSdf5lyOg674d+dkeoUYSuaAjK0gCma8da
RW1ctBSTAPALOgmMos/Vzq0JFK4qKzy4wsa6+4icCs+4iyRGzK0hy1d0bpqjjuty8KwLD8tCPVUE
C1C0JYzj16cVfI160/VBCOGkZMIgcLxqJZhngMKzUV3UEX6ldC4kcjOiH/DV66KKfvPI4K3XUA5y
05VtZ3CWBBpAUMtRWe+gZxmF1U0XLRDjqJVqvziFQVvBo0guZQtMAKSKGwfUQzhDS+jC933EB4Am
GplrYIMBvKY1nYAtatr4hohU9Ic5G+IIPe0G48UBm96UnYrGqnBra3nONXTSNhp6Sn4RTTztd0hu
XbKTMq11X/ojzNkR9WbdNC5XDp5Kn7KohmRk0bNGTctNyycFV3N/re/lKPpmm4kuHbdEViP4BUzX
rLDANYIhoWrvCdJswTczqegN8O3p09C1Gh1H7aEd3rIlwSrUtStakBZsHioKFG7S2wl6gLFDexIP
dASFyYdrlPQHcGKnKgyfEj8CDnaBeAs0QbWcckINeZBJyMdiJDBFzInHhNzXSepXlxFt/CtdLVFQ
CALLrZGu62aYRgPxgW5EoVs1UwARnVgPYZFVIgzzwW9gUXX6QhZSHxTgbTxfBMCJ+sagYeeh0Q0I
QPPJMHQ6CzUG8BAXFMD8gk6p55fRGHCoQybt9KXCENhuRnvC0RM7hbKIZ9iz5UzHQCRVnNevvpeQ
sZghy3VoeGahCmhGPF9qkhYdDg4wVm57aEBu9ECDA/DifpWHsp7ukhlg8A3mHPWTAh4ZXY24He6y
UA8+IKQrMlV0pqrbsXfys14yKIt13QQiTbqg+gdpu48/pKKSoPMBlPaBc8wSSrCSoh5l5wIwdkSV
nkFGCeQLcIuK5l5im4cMuwFv5AntDXBvzFBj6ygsvCCS4cbwGdy2peqynZjQxJnZ6C17i2nvK6tS
cpH1wMUVpqlbs2EDgBUF5Kj9e0A7pruRayE2yOPU3QxFvzHnUwZ3CNFiJn5FyQR8XARE+gZSVMLk
GaT3roGJRE2SQGjwyvkBeqo2a7MXknTLB69L1lsBeeoYjF9RA5JVp/4lhmFuRMvI7+/HoIYWY8ib
jBV+NW+BLa7nLSgv6R6QVMkL9KGGOx+IM8DrTLN8zEYwKLBs8XSQrCIJUO2UvYGLzp9VU/WfKfEm
WWaxEy8OOO/oinfrGN7VYZK+VDxJPkBUrgfGCH5efaFrfJoDsjabPOSJ2i+1Bp2mg9D97RSv8Wfv
hGktWRe1UNJqAKd2/hBCUacPjV+yJgRXZPJSyy66fhYplnQab22/siP0eaMsB9Q6283dCNRTpoWh
ADKOltzWpjdfcLChhp5do78xgLjRja5m/yYMPDjvuG6e9yPIOlHOvSWC+weYR2VqlqXLmyaGdzdr
/Itm8bqyXVYJK+2oQhnmsTm4AUsUjpdzGrmvKo3rBZrny3BcIf39jJ2f4lGiK30/TFCKLWLjOgCE
PZE9u8n6T3P0HQgP1MM9aXuLxiSIPk+hy/oLP66VRBCrgjeZeO1Rjmn16sci+wDwHLsOZxW9BJ0I
75RG630javhhl/OQrT2QHWl/WAOTfgNWCJGisZZcCUwDgPAP6frMlR/0xZytM7CQxK15qtAzzqNx
ZE8D0PxLIUC0+NTK2n4AJheIIS6EudF1wD4nugPmeBk0v3dLNs2boUqSKe/AfoGIi2u1n8dqQguB
Nt4t4IbN80qNEMCiTxXYB2IVcsOsBzRnlTXya+gpdMvCHmB0wtCez33RmSqna0A5sA4gMeVZCoxe
3k7ZMhZmqdm9CQCWzzUbHctTHCIr9KOWlu69iAPjyXRLH3TVQu4+kmzYKuHkGwZ346dpqsYHhRHO
M4iC61VFEJYG4eZdxetw30mFYR7AJcBIR9rE17Yx45d4Gu2L7Lr43vOmGW0RHHQcTxRSp7kL5xgM
lArnWjGsnF6sc0Zea7nQp6hJeAjUcJpcmGHSvIyaAHwUuLQHeeylAzCCscD+zRKsf04iW12bCtCd
3cwSPCUaji1a572vpmKVIUo7Dt1UyKykgGD7pJ8+ywkhHevdoA011GvCD0StSTMUvNG88y+sSQyM
yILMxV1YJECnBt9aUk89gPfgV/CnGCQ3wLzicIDiZj41nqZ3qkfigL6gA5eU5ADYR8NnsC2ScAPs
IXg9CK5uvEyVGGDrKGJ4u87zmDiE2ioF5sjDs8tXg2SxG7wBCjuRk8dk1cQVylCLZkpczahc3ESv
JZtAFas6eJCWgLyA3AgCmHdb+5BKLwO/kvMuM9aY2wqMk6GY+mlSB4eS71aZJAPbCfNnsmsa1bjd
0FOIzXcQHFEXYuiX7LZGOXydyDlLtjFOqHrIVSBxipjA2hc1LinfEF9BMQtgfEhNAOpDyjBbKjCi
XNdUZR2203wxZCBXgqpqhgOcYqct6bErASnNaFP0quNAraew1aa9I1tA9mucAGMAqHUGMCmOZwdc
3iFiTn/ww6FCO1/37bXuEMIedW/EDY0WY8tk4cAZ9fUUf4vlkA0b38ngWwfenr9f+gWh1Wau7YDc
BRa06JZs/WKBLM0AOQLGed87Vd8BNN16N/XCSV+GFZvudeL4K04iyjc+7dneSzrEcMjbAbDfzQCb
blY/ZJBM54bfI22ArGMG5jpwZsDwOVujFIhM5O49qgLgFARQp5s1XdVzr+CPkfea8Fs7S/B95QKe
SZ+k9WfIGtt51wxC3QUM8+qSSWjRxlHrvuAUjjY1hAoECDVm7EvnW8BkG01lUDK9oPncN4CUbbBX
IZrYEsFU3vI6fpIyhudjDfrRPs4wvDPNIL8GNYYFeTYRgE9tndYf0wkz2cL6rNpXfAxfQ8SaDiBQ
fyUFHE9rdI+jDABvILvpZ5b4TBbGRBMskDHqg+2UbVe18VZRvbQgn/blGggabwmZkztsRLB30kWA
8Z6MwwyUFYCW94HqTX0VNNyuWxQDIN4Fhhm2sauarmdfkvi2acZMlDXEOGCIPBNYEEkkW/nS9DW/
SJF7g5fsLdMrd7z6DAUJ8cm2IXLFVOuvUaAEWJ1ajbfJ2tg7pJn8pV1l/GlKiOphr7xUaRn1s7a5
78RJ20dC9xRCrU33AbF7RaYFP9xbr/azm9jimC7AJLIfvSbxv7Z9nOpiaEV2HddTHSPfjbLPrc+9
jzMy+xEqota7kKTmPrhrfbduu1EQDwTBpgHUQU6LKCF2CTaFCnxQjts2wtomhkA3dgE1EYmH9oGc
jejwGI6xuFkU9WCGGge62XEj1+4B6ubKXU9uks+kb+1tms3zkIc+QPKoLjuInSkB0vAwdHgBl5X2
cQnOnGJ7SRJzU9PM6F1ExfLBjCDCFNXi7J0FjP3LhO7t/yHvzJbbxpJ1/SrnBdCBebg8BAkOomba
lnWDkO0y5nnG058Pqj5dJMQWwvt2R3T33hEVpeRaWEOuzH/YAyWFjyiA8SP9cVtlV8OH6W477Al+
pdoIy1DPzfDH5zWaKxUOmuAgGSbVZ8SQpprd+VveKNLYrIT2NHKrS9l21LdVVjh9mmyUbuEBPxVf
5+9UDQSTPkF4gLzMHsiWlZidp5rtSe3vc7rHbfc1EhxdPrbmDY8G9enzoX1AvVAvwNmLWh6KVbL8
QYm9VQWmTVLa0xA12XPfe/ImJ66DiLotlnxbJTaKR9C4+bPsdcYhTrkRP/8NV6ptJkg53uz8COBL
85aIGsdyGVjt6cmEJNsgtgJHLhN+xWNpx+H282DvKuzzCdYRH6BNj/0BRLfZx4SXJHCrdKdIH6YS
gCag6l9jYlhEHogB4CmHvpkOybwEyVvTSxMBl9pJ5sO0EEaz+Au768FuZeEXCg/qIQIA60CHNW2w
7s1NE5hfItlXqNUOeLAakb6DRs8tZ1ELMwyrBjttvpVSlW+FxpccoYuhxA2oITVkAI4qDrSEyf8o
V2lKMf55rY5nMEAuDc1DkDmzwfe+WHhBEtFLjNNvGoedKvxAR74t7irly+cTfa3PNkkY4+iOwr9O
I3w20WZNQuxn3Ul1N5a6DzN3b9FxTDmy8+53G2dr5N6+DVVnJ4YwsUFWCz/gSimdH4CZ9yRvrBrv
JbqzbZtzqIygnrtToTouqpINuC6Z8mpOxtqNN+W4T4MDvPaVrv4Um2f4S45Z6Kt+eElDb6Hpcm2N
A95UJ9UrQKTzJq6WAtFXtRw0gPtaND8H6z7KV6UOi+hu0S7w+szTCdcVFZQXuO/LmffKHraQ3HYn
2HE/FRzBJ0MTyqHeIcNHSAChDmfYCaR+5abjWgaM+fnMXzvDyFP+E39qIpxN/GBo3KCI65zkOvwx
QlaLDNwBxuBe/9kKOarZdiMv6Ohc6xgQjylmXVvih4895nXdxFIN7oCGfbgvmqMW30bNvXgr1RuU
R7IcamJ+I6HIq47r9HZcAileq/he/ILZehe6lKdfyC8YBDiSUbEWC+qb+j4QJvcrxZamx1jrO6jL
JUv279O+/XConY1+NuNUg/Uw1JnxcJDueqnao8Fy1Bp9QUj+6io+CzM7PsomKdRh2lGKjxJATBVH
Sx33QS1gJQbRHZTBl89X0vWAAKq4fhHJ0WfjEtzSFFoQSDQlvxckzdEzTFxheFKAcvxpxX4OUJ71
MRLobUXR9erzS/RWUBp48p34W/qVNfsWfft8WB/WynssziU8WKYl+76Dz3ZInI3WKIaK+hx9VU6y
rdrBRnqEMH8rrvXNQqz5MTiPNTsNDKmndYR+xLP8mJDRURB7GBIoh7a3MjYVsGXIKAf95zhsaNl8
HvtDj2Yee/b9lHxsKjHS1Oebzn6xVt4O+/MRU3J/Da/S/l6d3t5+D6vnZrW4G+c7Yh55tlQNVfUD
ySdyW+5EKFr3xpPirbar+hAcKSQ8tHe6u170mp6v13nUWaboFXoKq5rvShKgr8x1+Obt/d3nk/rh
eJ8HmS1UUU1HwxhlgtzCct//cPfR1joIe2sbbpa04JYWzzTgs4Vq5UUMUZhY6+Jx334V/hRTTsuT
1HMS3UJvThZnXZnCt7woKl31WVuNDkX8nbVFmmlpZ08r/Px0ZMIuosxO5rbolUFNLPW5hJd24z48
rMat8Kptx980k33UhhaW/QeYyTzgbMtVfjCqvMfgOjyXJ0eheHAjflcf0htIsmtzhdbNF39jUbV9
WIw9ffzPxjrbcYaul5gh+9qzuc1Wx36zdJrMG3jzoc32Va4IYP5T/n55FFbGjXusN1jBbcNtdTNs
Fxb6PNb0NgEaBFhpOv/h11wuvsD30PESgVB26V9dcKv7BvVy0PHrJDrGFZoQzu+s/r0QdFoM5xP4
d1CFzik3DgD5WdA2q1OxbkmesPgZTBTwHE3dxvmqbWwB+RM4XU29b+rdkpT/e5/8k8DqDBKVF5YZ
Z1pHBjPuJf8pcPsvo0ihFDmBkmTR5/VOqQJfmq+Z4N3E6b7rbil37RChonYa2pAx96F6ootSYOgD
0q6XtzBS4dWvGpkWlboz26+fT9b8dJjN1RwNUhVd3TcZc6W363hPEWnldTsaf/bnYa5NDZQkYLQy
/CcexbNFh7ZQhqxDBfyGuobjb1LMDirUJL662pZmZTzRxUm1ksf4R/XFKk9Cmm4UhNwyy32QhVtw
Inp2K0rKobzTm4d+3HbKrgdF8vnPnB/+zAb2bXDBYOJIsibOzmUM43wpF6bZ2CbjoXcfNWVfBPF6
UOl/LKlMXwP0TWZxJlrqJPnSu+3G2cms5kqNv7NKkh0+u2K1kY1qG1Mbgba6ptm1rup7Cu9GvTf5
Hm5P1Qaq58oo70u3PMACuaU49T+agH9+0uwzhbRG87EQQVbGlV2IeJikb97B22rUrOLuT3W9/57u
f6JNi/NsAtxg7CMBSu6JDk2aYu8EA1XEJvmnmHTU18KFRfghZ/s7HlhWeH504OcIAi1tZZD3THiq
qntppJGJcskRbXHAg20tG7bZDdF3sM9/aVlnnKjhSG8aROOFl+T8gH//GcDD+A1IZePpdDnsVs0b
GFYMOy8efflJtDuXDpzn2aq8/3w9f0g05qHm37PoM6tUdGa4MO6LdFe/FMjODEF1FIVD8LPU1uGt
SwceGvBC5Okvz87CqfgFPHR6uoBSvBxkhRV0OJhgnsVhZwaD01Y3Geq39B2+e822bO6bG3OkLbAC
1op6zZu0MPRpEj+LP7sE0M9wy1ICtWw0SH8KVqcihhPWC0vqGu4RSpwKJAVyqYQV0+UwC1pvaLEC
ytXu22z1woikpyrZ1cbtKG2TfIU1Y9w/GaENj2Uld4htPEmlU492FTXrunBGbR3d07mz00Vk6tVl
dvbTZjPguUOCxEPUn+T4DmGWuEKFAd80upblSxhueW5CHngqXuoKnZQRPsMdNoS13bjfP18KV1cC
kEgKOBM8bm4/XfGstcwgALfTZi+BVfwCp+4nb58HuTpYSH8TfA1y3PwsNQH0aFLIYBHUFIDfAShw
YTeRSm0ytz5aoCY+D3h1fZHa0JKlVAHZ8PLDp3SCu6QJe1QjUsTFqjF6G3Av+0NrxPf9exZFuYzS
W4obGxINWwVxi6Pbqd5NrsA+z7Taev58QNdPR2TtuacnBvHcCllB5lDVc58rWkbgAh4e7TQ6n17+
GIE/MYud6z3Vt/+T8jWUvH/CzibSLUIl0GuWh5DfBuJr5j63wLfTey1eIQqWS9ulPXt1PZ4FnB2/
WYTKh2/GILbbYDhkfV9usqYt97oZaAvX6dVViaWlrGu6Dpl5NrZW6CHjKSlbUOjQQ3GVwMYsTT2W
FY0dZJmArEStsRD0+qF/FnU2wCRLKxORXaJ22abfabTghf6+3MGmKtNbLd4A2WjRe0qW9sR/WUL/
jHd23eAKgGBSnYOEtUAfQnEx7RZgBtAg45f3vU1BUknPQruwFa9/0H+iztIIqSFrcRXOYFGr72Xy
SOC1ptAtnDDX6pNgHiE7yHBPFIrSl3tRKoU2jRTWTeJuYMdVzWMdnpDvHLo98sANCoxOttaiG4Bj
qxoBXuvPK/9n8blSL+MLgZV2tcAwczTjgk2SHSNjU0/NvTxdWELXMKgXsaZ33Vlmlri4+TUeHzIQ
d15iAVFQ6Y1u5SJYc6zutX60a9dpRG7yFGEO3Vir0kOVfreqt8LYC2+e8Fvub9QMeqe6mDdfebPw
4xC3V6fc4sP7rkcJsJUmKL8QZU4YHCPrrijC78hroIoC7PEG5RJlfErEQ4giYtOsQ6E6CCbee0tM
pIVfMn/wBYJamDJyNqeWF5wKPSp1HU3IHhtSqs9P5//yRf4z6PlDzdVBponq9IASHFX9ZtFYVM3n
OrmvNHFToB3DJS6DJTKR1oHHzzcz8cfJyDoSg/LZfU9HOA5upKi15UBa+HVL8yBfLhdBwSxOLbmm
XPVFHnZ6810XEDvafj4H115n4I05uhVJpOE52wBVbakhSAxYL3eV/qCI9SoC6Bg4QXZI5KXe07Uh
nQeb7YDA9OteywYOFaPo39SgnZaQisRorkvHNknQF/p8dNfuir9ZbTLdpQ8G4uZQK3KfuRwvb172
o/L3YmeumgINth9/HgivUF7h2MiIZGWXHwtRm86U82449UWB5BobW2i+5Fitjllwb6pLx+b0VeaJ
OCxkBb0QixbAnHgzRDxpafMPpzEztlHzpesTJxlb22wOinVj5dJBCX6j2rb5fJTXLoXzsLMl6Um1
Emm+MZzAhhvVISheosj5PMS19XgeYpacjRqmxKmgD6e2euna+xLkpuQ7uJyszOhURku367UFQjlL
goIBMUTSZt9NCNxCETJhOAEJtZH+tHvjUW52KEDufBrdn4/tY3o7ieOTCUqkgrIxNzCp21jDhhlO
C8wI6GOqKx6EbBAXZvDjJruIMrcpqcwI2UNP5CS3DrXxOhoveWYPT58P5eO8XQaZ7WTPLPvQ9wmi
DruhdFr5TXlFxNmIFu7nj8vhXbxFpnVJ05wm5uW+SqCiVF0Bsao09r65hxi+ibxvWIfYYijCx1go
vL/ToS831mW8aXLP7miAu4PYhgpPzx59Q/MHWU8vr7p+MwprrwLo0O6zFzn4JQxfE+3GGH4NvLRz
XwAjlVNJCjFw+ukHf6nQSIZDauY7Wd3L2drjJukasK5L32FpfmbrN+uA6hod85NkD8P4WO+qdauj
3r/WvYUm54emFVAU1Hs0VGDwVsWEZ7YziSL4UW8RKopv8QLYVfmmbJ+R11kVXfOcitvUxN0eKcNo
RMERTJtoe14Ev3xbi/umtaX0LUzffApSibaX/YVW98dlzxuLzAVZKAnG1fwuH0woJ6OhuSdDHB1X
3heldBh/C3X3x9uLApOCJY+BVxfv1NkKKfWiwrGgEk4o0B6QBfpZjJ6xS9Kk3eRyv6Q/9f7GPl+Q
88bCLFySZ0NS9IL63NnhPn0obr1i5a5LWibAWr/4h+Zbtft8a394cMxDztZUaGVJoSNN/yxu+2O4
Xv180Gyec8clxu2HNxVFWomHPvuaJznSVLPcI0BXlbREMZ7zF/G34VA7QaIB9WKH50a/idb+UsI3
P7XQMoJfNVEBkDOiTDibzFpR/FIZZP80HMQNJdi9tOkWDqwrgyIGO0WcYFs8bGYPxUIGkxm5mn8S
dubWcLyD+0vbaAdpI+78W2FhMV4d0Fmw2fHYJRgcIMHnn4K7e+lb+pY5f2zO+j5nZyFmcxaJYdB0
I+PpDv5DsFPt9EF6/I7J5t50lqx+3/E+F6t9+kBnwWZLz1UKimsqwUpH2Am78IjW/225i+x84+6k
x2AvHcJDGS5kiR/QfvMxTqfs2amfCH1gBa3qn/y9euiP/Q3ukUfVCTfD0t6aJ27zSLP3buo3oyAg
xHmK7k6cjerzaBPnttgtfbfpD32cScliGZqWBQHqckipYiGBLCr+iUr4Rj94u36nbN37dGlLfWzq
8smAgOL+TkEGmussJ4RvmemRXganbDM6sj2u47V2097o62g/2oqNZNc6cLpVs/u6cEx9nEoV50gL
TKipIv1jzqayyYD/urkMTYS14j1pu2Ab/za26s1ii2MhkjWbS7WXSi9GE/lUr9s9rqVOvvmmbKi9
L6TXHw97bq+zIc31tPwOj1SYROEJXo9399o+/HTgSt4Ojv+EqK5tLWQ7V9b9ZbzZt8uHcBTymngD
q16wjU3jNOtD4iz1DSaZyNlqJBAta1E14EkCGb5cjVkA3I1Kf3gqNuUxdjBtWr+2Ds/oXUAxDT7t
8CDfm/fFXrPFnbEfnvqfv4p05S4UtRZ/xyyHCRPecEXN7+gO8R6FLrs+mo9A4EBwb1LH23jbYN85
zUu0j7+Gd9YWTRw7chAMX/rSV5fU2YTMbokgTtRCMxX05o64Ivhr6c68lzb+qnherAVPB/TlSXA5
97M7wjcxaMoGxpyvaX+uxsoWnupvP79Dtbwtt4HjbtxNuKCH8PH0QU4P9dGp7E3OOD8U+twPTFF9
X1jCalz90Nfuc+L8+e13GWX2NRGf5fq1iOK9qQfpRpbW5aKJ9oeGMhD3i6HMvlSUyFmrISp3ah29
XClH3x5vRtc21+J9cazfDnb4mN8WMOoXLqV3YcX5d6Pr8h9JwtldmLsSSP8BSUJxqx7crXjoDuHe
O1ROsK+cZutuq225I8fdGFudImnmdLslOc+PqeC7yJ04ZWiixf8/G3w3mmamQ185Nb+rO+kmsY/e
vvgpfQlvpYeF43z6U7PhWvgOaTR+TNSRtNkd/O5xqI1JeirXSACtJS4sc6+v1XW6sg7uU7NbQm1e
U/CjIUMzT4GYQXVotnxggalot6fpCXcear/exrIfNm/5dmc8LF0hVwd3phs3+5aa0RZ57WbpKbIf
FpGM0+88nzmSZ9Qw/pHKmGVobLVCGVNKeOtSBk+85iWyssqVtg9xlUela+HivfIQvIw3G0yqp0bA
T+LtD7LiWRvXLRJBTr79nW5TO912u+EH/90FDqWBnbCPt8vgzfl98veQOaxVchswJbMhu7WuN42P
jAQlYtF22QzuttwjGcX/RTehdAD5+If1whKdbqnZRF9AmWcLxu1loxvUpjvVsXOr6ySllm+bL5vx
y3O1Wwg2XzGM8ALHMotVCHmnVgOwihtttdTbmd8I8789+4C6xNLPGv428k5Hd+sYw9LZNW3W2Uxd
ABVmm7nOJUy7Ndqe8b532lNDFWAVbZptZdcP95qjOK9cC+vbUERS6Q6vRuputCShHGS7x88/2rt0
xoefctaZnE2k2YjYGdU0sQFjtU7tDAd5K2/FrftFcPxt/gJwwOl/rsO9eKg2w3Cfbb3jt2g/ONZr
43j7nJxI2nZO+tt/w1q4avb8b7t5DpzYXjolPjx/3j/MWZNx9ltLGfKZh88OuXR3qB15y1trLfzU
n6dfkv5Gyc5Jt/9+7/8vkzqXFY3Z+o+C66SlfqF0/n8b5NH/FnO33/Kgfov/z+mvki+flcO5+vnf
f+ff4uea+C+40RMOFwyE9Q6w+//q5+a/kF02OXRllZrupOX7H/Vz7V9gFyY+HKpFqJFO/+w/6ufa
v6wJr4cKqqyiFQUH5U8k0LUPO1nkV6AaDk4GLCjkOPbh+cMVo7A6a4rmNGg1nvE16XOMOlqdDwBj
8CHvqvFHE3evnYX9Ggn4XZkHb7Fn3Lf+OlG9NaTAFZWujRr/QhWwfdKKQV6pXY1ZYrWGMHoUQXWh
DECGnqGx5aX6PkZfdyVaWIGIUWqHUfm1de+bAGiOf0iym6Ya7bEPV7FXOPharLCR+VaI44tZabYS
ypu6l75hWXxMXLQFYenjGdGfhhRRTD1DEVgusHIE917792JoPqAL8QOe6C5BigRPP3HfisI9rsqb
ECNbTjFkEgpY+V4xmfFuhaG/FUb9EXJsYBsSDk0omqSElPdWVmATo2E7UqybGG+Ixgmxs04wtI1i
9Q5E4UMlIP+opGiINvLziFfWWoxxPLVyhMMhq3q4S0ILcA38YaU0eTPS+IBPwC9AUAW/AgXH5LXP
iu+SHNttJnq20AnPWp88iJBkFWM0bE8b33Ipf8Z3Q7mvm/EYj+IhCaV+o6rWjaKgTdlrq2jg56WC
az7ylmp2aEi86pP9jg0JvNhYlane8ArX1lkbptsWCe7R0h8byf0VTQVXeOTuCiWDbVKlJlIj0W1f
SncQWH+nfsHfzZRqq4VYOqKD4psQYaVCWKM3Ea+l1vD3ecWFmoUslqEKnvQx3RWU3G2EFbQtjivd
xnCVTRp01qob+qOVZ/0P2rVoCCRl6BjAbbddieNPX1vi18yAT5FitgPIEbBCHFC4jK1bpUu+C20j
2qYUbrK07zEgtZhcP+tx+Kp3Qy4+i1q872TWaC2PXwLXWsseem+achqM+q+xCm4U1XWEWIA+jUzG
SlKjyrZi89UtPWqIgrSRk+qYdAFOYqWL7osUrJW0QuQAnjpgrQF3nPDRx6i0zWjyuspvC4CF3WJB
uerV/rX2ajiJBteTMe5SadwaeYK7Ymj9hRvqN8Uv9nkpv1Zjt/FlOcQBJv4eBoDSMl1/gCuDpD26
G/Yo4KaIk+cvZdRxgi6UlZ52z0aDKlmpjI6PjgF6RMEBDzEnqfun0GPBdoX0AnVYtAVxbLhtcChE
PybG4ksz13ql2MMkTZRXN5qMEa3vF49igeusaT15hfJVy8QXXGQ2ARIYNl6QoBOHvSTmeDAFWGrn
MY2aBMgRJlVl9RKN8fdKRtlDLcIHlAXR6fkeyvWXVtpWUV7j7RVs8hRaudIDdlN85SdmiohTVHqt
CLaGj9xNrWC2JXtfijrPtvytcNP10TMNt7WYjY9+Gu0KOT3E5sDGa1B0EI8YRN5iyYvETvpmFO0h
FfElU5WVYmCwKvhvYxjZU9G+GB9Gg7dqFyRfB/RSXCiZsi+5dlRIRxyAf0guEBiEK281q+pWbSt/
4az2banDIla26NqbyQ2cziOWNvVaUKNvpe59k70yW7VWzW8VRrvlHF8npvHLVzLdFtTm2QxTDJly
cxPKwgA/T8kdObpvjV46mEpwwiPGWLEXsFcJog3G2FEVO8a4RSwL98BflarufGQUMGZCUjlNEcjB
fO1pYriVeXPy49VAElGjnFI9t65v3hSK8SgM9T3qQDaCAjts5WwrxIYr8nKNFV1vrbzdW/jl0fp/
TOo3N/PtWPNeTEDOeN01r1I7HILuFWWj3VCFEsQljGlyc2U0ww9Zn0STfVFHnqXEGYddHeGSvUOf
WrsL4TeZ6nhXFf43XLuOUqa+yCPKKf4wICRQjN3BrFjcsSIfTbGNV+KYHwO5/trlxne9l9OVmBZv
puy+dKV0k4f6QcyQEh/Uol1nyBDYfe2Wa6EbWsdsFSwbkdeQmvZu6Ka4Ee0Lw0SJBi4z78HvhaSF
mxxfYNuFz6ZUemhzsNtR0mHUk7drpLKSTVaiAYEiy1Pg4egtYRizwkDolzXwkTCVKFjaadY/URW4
YefqqBrxeAyTgyuKv3D3RpZJKvgqz/nwKMf9nRK1uyA1toWM0fWILR2Fep8kNVEOBnJY9jiYQHh1
KOA9Hk7I6CGkE9/pcozvkJ4r96h7rQtcR+KSlwcy3BsUM3DFo7GA9HSmjBs3RkqnQufJllBrktUa
RdviQUJ9HQ2lbAES8OG9IE7tL92c3CDIV+bCeoi7WXUU9iKa35Fg5zKg9hj5qfVZzvTwd9p8bofy
Ea81hbHoA4LVmt5e0884Szjwd7SayB3EE+JNoWcnodp9wdqod7IgSn+KqL09V/SFIfO0CHWuQh9j
KVasCq7e6HkKhL31GkhhjMVVJmq/8C02lnwPPlQ1IctPdAjgo+jzk4jNHodYqOetXLTiKdR+e29o
u7U0YpB06H8Nv/Bps/FutD+flo/PncuIswdV2quoANVEvLG0DeI6P11WwP3fsNX/dXm6MTXx/3ui
fjeZCP1Vpv8tPX//1/+dnyvGv6zJlQe5Angl5lTh+Xd+Llv/otqsKaqo4V5EDv9Pfi6J/6KDCwFe
UyagKHvln/xcJj+HN0IBCnV66f3f+4P8fFYFxRKDajfuEDC1qCGyNS83y4h2WGRorXwEHbsKOBiC
A+Jwo51NGdmNoC4hY2evgQ/xZq9uRIU8MVaIVxv3q8Lct/HaJRU/+xpXjoDZWv8QZBr02QngJZlR
owyHY+J9CsMEN+3e7l6yfJ0uaddfG85EcJ76qJYB7OAyUq6qoSYUg3QUJXUdxq9y8rOUwu3kvPr5
kGbVpPchYcI0aTLAGKKLdRkoMcqgH1pPPoLxhZqEaYKJ/FS+cHZeiWJw5YDZBzSAUPD8WMLmXssS
gMpe31JCGlwo/yLa+VFcKbvPBzSdwmc1j2lAhJpQGsDcmbhZKANdqNSLS/VYdNxJBqKW61713YUi
/5XvY6gwuth3yJPo+jTgs5XQZnIuoTGhHtMOCKvSaqfG65DSz838dmgrdeErzZs376NiqwMYUFCO
ZefO4pmeADLUVJEIFBt0CBMj+ZLhAoe6XNB7JOiigpZhoJXcv2YHRjqKvPKtKZMes9TMqjSsaTS3
WwnqWPJGM3LjDduw3HMkrUbuYvTD8JT10EgCRQx/+0XZBajnyu13LzDk5qEdOmsX5pOdfdTzDxeG
N6+1vw8PBRbE3zE9UikFXQ6vqTpR9UYYCUog+ptaKu7UKPDWPgjJncjzsXeF+0RtXrHpGw8xZsSr
ojSVP2wJTr+ChipZBGaCoOvfuTlnH1XP3UKvWyZZVgRpDaAF98f6NjSHSUcwdASRNxdvA4TC9n45
Lh0u1yYBeRi2CB2HCfA1O8LUzBBR8By1o4qAjK0gePeYQv4pq3Gjokx4DEJ1jclMsbb0cB8JiKNp
Rq8vEESu/IrJSoZKDd0jS/mw0mpTDpM6aLSjjGDFi96k7o7r53vbhtEukOVugzRtdNsMY7MVePps
eItIu6qPl/AQ830s0UCb+N9oEfFBjHkmI6ox8qhaoB9zA91mKx++h3q/hLi8GoQCB3rM0yk7l0bO
0OpFMdIjiFo14rooMgwmOhNPYOfPTqX30aD+Cxhh0oyag1ZJHPMMbXb9iDQn8Mc0EbyVN6b1r8/D
zM9ZwvBkQN+Tuxfl/Dn+URyRlg5i7D/MqkrEDYp4mKW2CMrh1Yoicfj05+EU3eKOFzE5wnxqtm15
5lSZ7xvH2EChFJ3PZ9U3d7r2+nmYK19JVshNJuMwTt13/aazfYnIWodYX2AcfaE4TlGUqlxA+F2Z
OFmdCpfcTSAq5lsfNJaexYJnHNs6+EKCNGlSGr+KGGPjz8cyvzj4QgQyyM05kbki5ps8NOLBNSPj
CDWpioRTlr5WiYryjrWQl08X9/k9OAXSVLTodAnJH54tl9/GrwsL5S4mTXFvcQm9K9JDLtDIBEMn
hAvAr2uDOo81WwcdDFmx4T4/tn2+ketXxczXXaOtUooffz5955GmpXK2FMquEd0cc9ujnmH0Cgez
9MpVgYLT4qK7PiYOBUonMotu+udnkbqCbTwWRJLDAB6GJ/sOBeQHspj0JjWrhY374WuhisWGRX8M
jfb32vhFNKGT3BD73/rYJJTQXPWpivR1pUQ2MlbPSrYEZp9n5wxpIlDydODfZyXO0gnVr/yq5DGC
56SjFbvXAbvpHRW2Tt0E8Z9+MmLRa0ZzikvF0OYZJhqwdT+4dXOMRAE2q2VbqWXjTeAtrY0PxwSI
Q65wmvUTYZP/ufxibl/JeijJzbFu2q+eOSSOZeHs9PkC5D3Nn7nYWFMYGhw4rfG2kd6VCc4WRiMP
OYKVFTzv0jNDW20GF1E6ePc/YjfOa4wEhCxHQ1+r22MYhs0ThXjT2katHhu3dYCL7wpDbiSfcEf1
m3Wl9vovpc41YH6aEbyaGECfMleUCvjFFlS7vmrUO6Xr4PcWglQ8JWVK+ZOio/U1633ldzZkxU+N
avF9jCv1SUSt1jFKeXCoexbfovyLqG1Qn2voh1PTe1YQsr9TsVO/a5QMxTX0eLqncGiS+y4JqdrJ
TWve1rhaIt+sdMVPOc2iH8ngBqfQBW+50tI8o4ZkoVuL1K94p6u1l6PaHVPsKMrAf/GjSVHNbTvR
WClNqexGLIr7Ld5gMd3PWs+p90lS2OzVLKXrQT1+uC3VEmMyP8B4q2ej/NDdEDaOn6HNfCshmPCo
eG2r2pkimuY6DQT0jEdx8BBwLVxVXMVJJ5wwH4xeRqPNXjujMvahWAwvbLmI8l3YoFAYSyKCw+MY
S/6mSrKW7qKbobQXtw0Ibhmj8Y3rWsWhB5okreHjFKFd1yki0jH+ycmqaGT9C9bSfbOpkNN0V5zA
1lsEzeaOUmB1Q/m6RvGvH0LLdoE6PrZiiNxXE0wKmjjdIToWFaHlrkYwNd+D1MvGPWsn0Fda2yn1
fui9RFpYre/gstli5cElQm+CTy5x4VzuiUAO/UpGWfeoS1LaIzjWZhX1SL3zHXG0Oh7JoSE+NeVU
v0xiK3ius9oImB+aQUDVEYBE63DskdEfpOTNzePegugQyke5oIqKJVoKIrUcfQMfgqLx7uRcN9sN
HvHavtXE8meuBwll48iob7n0xGQVDPQV0WwhMbHpLoq3cF2TTZmPxc/GpQa7tqSx/kvIvTRap60Z
oPlM80fZSCgo3nS55T77XUz3gaLk+CA1cdI4JG3mvsY/4AHMRKStagvsEIYWcY+FAX50Tz3PC3Et
DJoXbxIXGMNvNxxo1TTUoAM7xRVgWEgnPlweHA6T0CB3h8SBNH8e8tdzP9WH7thNEi3dVld8p0Um
Ml4sSiofTyM6sSoFG55OeAvOXk6mkLb01Lz+aIae9DQiLb6y6FI4Q5iLG5wD81XQ9DVSlqkp2obA
gdO4huDQoCpWVDu9DS28sF5Icq6cxKYEkIkLjeSdN9XlqoMWEem1mvRHkt2BK0yI7VjXf39+En+8
Mmk9M70Whm3cLnN76r5p6DwH6niE2UedHQUxoz40lY4h5fCXhQLGn4cDtDjxdXVwN/OKzDjqrZpR
ZDpmuqndN65K0y9nKSfl0JIV8EhVgl7cfB704zriKgMsSHUbsVl6m5cTicSs0VW9MB6DPLQ2WtMk
O+7t5qBVKqg3SjoLH+5DGjxpHVC5w5ZHItOel7jbqs/4qL549MOApq2n5rdWi1+gNrTCwkNzWgOX
J9N0S/PW5DyfnpuzhWt0uJmWcigeRc0d9hotMbk2uy1odO5UehJ3+EAgMiEJhfP5nM6xb+81lMkk
l0cLtn/6VB89z+xEIQ28TFbGY98XtlXIG9Fsd11jPTYhZDEVJxT4tzXXm7IPsqpfBaOFOaQbPn7+
O+QrH1eTWLewv3l+wgO5/B14n1VWW6fSERF0ceqbw7c1Or1dhX1abHxKtJsmL3V44EaPsQm1OSts
KycJmoh/pfdWSdf+VaApZjdSnd4kjYhYoDiOX2p4Y47sJ+WaKkO8T8ve2qWFnz+nQ1Gv8BxxnTQJ
izvTy+rnzwf1ceeDfOXw4+ORG4FCvxyTmAcyffRGPCr9cJeTf9Q5jjSfx7iySHXWDq7jFKo50mfz
lg9B2ZAY9cfRq+tbWe7dNes5+EGhytr9aSiY+eBQoVRREIJGezmcRGmDzFdy+ZhFBXovWj3sqmRM
bLWv+4X98HFUjId1gDfmxKOdU7/FVM/CnvTiSBtF7+zK3XZLRqwfM1dCkAZAHJjAO/MCE2oqPtNq
KcdSDIobua6GDXr/+lOaKNUNiQL+GY1e21qv4yA8DgBAPp/NOT+InTf9AJ4A038shNwup7O0/h9n
57XjuJKE6SciQJskbynKVJVY1d7dEO2G3ns+/X4sLHZLlCCiD3DmzGAa6FQmMyMjI36T1obma9pZ
GQ9GMkyYQsTukICj0LGv2zdWedTnxinl4dAH6AJPD//lB6DVZGnUe/hntT0tOEMYXCwrgHZ+Nwb7
pBupnVaPpj5/UeTPlVI9IMx6jiXrRR4ap4+2Xl43PrNKZ4TzAVEawNVqCSoMkcSE2sBZLrL+c63o
xSMlAUvfhb6v1BsLfuODv+K0wEdxXBDTvlzvQcOONtZb+ZzJGs1/lOIXvVldP5hJM3wZYADvG7VP
Dpj4ZDtttreg/tcRjlqKtrB+qbGRBa0iLX5Hks9uwpqoUewnA/uKPbu8IdUV6Y8ccdyN6HN9pzDe
gqKmJs9Nva55+HhSzBW+y+coxyDEBN/8iCFPerACtX+XJn72LCF582IVZrURzNeN12VrA6U2KM7D
BkJPe7XUaupbg9Uz1RQghl/Y76d4QpWvdmKor0Zsvw+L8FODaReSshtf+casGRrMHWVbPvR61lGg
h6MlMetKzpekAOuJ70V81rFUKc0Sl4DjxilaETj+71z//4BLTvrmBaxFGFTpHQPiouVI1XcMRg6N
lr1YpeToMdz4MHrMKzgsg6lsjH3j+GjQoRdJeHqc9Ckvh56TVON9XalnkVm4XySBAlCix8evN5KN
oa6vMvpVOiKkdHfYUOsO5hRFuKxVuXo+zE65kUyuPZCXJbz4y5dv+mYJo7ITKJCm6nksCt7yTj52
j1YuvNlP/8hR89wCX5ASwFZV9GGYw736axj6r7Hd7ANZ2vt4NYAzceb4f2o10doRG4yEGwcXWD3V
KJ1/CUxYL3+eNQkTX7BWPRuY0fSi2EXVjzgfdkm9FaK2Rlp9UKoVQq7gmJwRLnLl3msFUBHjobRN
9/6uXQ7gZb7Jir+Zkno5pW4OMh+9G3q34b6U3BjR6Hdh+vT5/ig3p0P/ighP5chYR1xRVnYz+vXS
TrWfh/pH3JYHazAcQ/nXkisbyIJAzE0K+peW0eV0jHgcFfru6jmNUzcXP4tSnDQNEabE3Nirt84B
T0vecvTGZKRSLkeyMXzqDT3QzkbcoqlI45E8ot9ItG6kBrDrmY/JujGddaalJJJQgjRRzlrjB7vB
6oaHJlUC0GNCxXcuMua9EGNzqi2zfJjKrttPpKHeYNntZ1s3+43lvZ408Jklkmsw0ZaOyuWk21DS
+7BO5HPTqDiYNXODVhHGTvd3y3U0W3q6Kh+S5aXzuezZN1EAMzpuTz7kOevjh1n4Xtt2D8FWS+/6
fiCB5TLUgBNQlXgFUr8ZpZ0yKZHDWTknarNvs+JQlYbmdPPTJI8//Up9r40bofP6FOCirrJu4KdJ
vdc88Ey3B7vHzvisAwR8r5RN7ya5Lx4tAfJXwhzqn7foQpoCCUM7HvDTOq2TqPdYxVyT1rVq/hQW
ojkDaC22YtX1psDfEw49tTIcG64ebDF4LT2SX83VwL+1IPmOQxH8+3kDIE+abixnboGbXW6KVKqT
PmwYJdQxwklGKjpFl1kbS3a99RjFZgyIilQWFgLB2603m1nujy0ABmv0qzNPR+UXZ99+XzV4MN7f
5deRl23MaDLIImTr1i/9Bm2KKE5j4wzfNj4aODVyieXyKUtV7Qh4bPoSSt3W7X1rfgvykDBJsf4V
HvV2fqNv+lletMY5qnU8nsIujidHpiitO3pTBFvwo+utgXCPeGUKEiSBXV0uZ5FPXTkPlXGeswoP
5n6GTdy0W6TPW5Oi2InoJbvP1tY9KRvzyLmCE3Y2A3wG5xc7CU4K8v3//r14veOtwFFSKWJfziXT
yxYfmEycIwsHKOru6YNIteFkgcA92W2GJ6PVBxub5MbU6HstuTudKQMExOWghS7G3u5045wIMK9W
GI5PvBAhRyv449yf341c3WQsW+EBtjhIrD+WNhlJrfu2ca4sMz0W2SShnY0rj1Dq7tyZNXyjFKv0
CVefnQ799SkbJ2VTdW5JOC4TEpOy1yLXQtEN3ueypd6E5WjsA7kHZHu25ZxXwfjY6sFez7+L9Cxy
xSmU1gkEDQ5Hyz6am4+GW+vNfY6Si3iFP6zOf1nbaHXMsnEOEzNy4iYcXT2Er0DuXW6s982hbCrt
aE1ZOBWvAhr2j6bUdRagBBHiTmpozTi8w8swVR1b6sctGM/1UURHgII42rBQoMmQLtc1S9Ow0htN
nKXC9z/Vqdn8LUdf3rjirie1jEJ2YNBzJGdZTarB8JPoKouzWlv1T7W3tQMuplhDRUnTbRzImzMi
z0MDyiaErmN1YaKCmWL1erbbcKixnW9Q3hzQgNA3LoWbA4HQoykM/hMQ3eXSKZVl5E3Pl+Kyzr+k
vpmdZEkuN7Bzr7nc5c5fbrelL0BVgiO4el006JaahYj8sxHYxTe7zGzHihvppYZA89gNhvwUjLPy
mI/StI+FqR2SWM6OWEN1HyolfdBjDBLlxE/3uNb6R+xg9B9ym7Rf43LCQS8chNvXbfIHaONWBevG
V0ekBS44nwKQ2NopzBxqrreo8c9mFvgYQVNOxa3uI9JmG5/8RozicLK7Fli7QV1h+VRvokNnjnlC
fwkzBa4v7PXkMPwmuKvTPXWT6HdViOqTHnYwDjTRh9hUJUPxpU8MZWvKa9g7T1WLBJV0mB2x4IZX
T9UiRftEjkPr7Ftx7JYxwme1FNqtawXJAYCEf+oVyXeTjLSuHqR6D7zzOcrs+mUIh8RLE+uLXsfa
U0rg33im3vgcpC/kY2JxilPWfmIypAq77QLrbHWo5omAdnKRoS88U2zZOBrXSQyvOd4BgGpIlpBk
u/webbdUufIy8QY724nst9aC04DbW5S245f/HFygTlJ0ACpL3n6lszVpQdNhw5l5hfUsoLMrsyPM
DVDV9dot8HF6h1TRiVPrYjBTobuWqIkHfR5H0lH5oyv9jGw8Nav79+3Va0CjVEMFBQQX/TpGu1w6
LbFzLQyK1PO5TF/SJFpKrxh3pL4RP3J0tlwAlih1EV54pdIxW57fdAdfmatvj04omzC8abp7mG7r
HyfKLG6vd7T+w+Hv7MMTHfQWkYVQsz+o8pgf7s/26rXF6CTuFLqJD3QnVselw15Wq9u+8Pok0L04
x4i9VMfx2ITt30QKoxcYQvUuRG3v4/2Br3boMjD2ghrZBHfFunenQd4J5swuvLHq7dnRAJDqQBz8
QMG6mH4RIplt/Tcux+lfTyEDv5pxybz1lr7P5feNpLjpcyUsvW7Ogavgh7FnO4FDTiHT3p/jdVhc
xkI6bVFdgt+wxlHGRh6rqZaVnlENPgzL0j63I2maUijKuzmUw/9ZfYxkSDvCeTJxEH+n2GN+2vgV
t74xlzsFEZNqJJfZ5YwHKwgBNpQlxN9afNQlkC6yMS5YBnAQo9rNXjxM+UGWi+5jZnRYykYQkt5P
BaSo2cY6upUM89D69i8VEOhhtqfDKGpp5ydt+fP+b7065suCgSleGi/Uv9bRu4x6wy6juvQSP9b3
qWo952TZxzK3tF/3R7pKHhiJOEw3k3ohPfdVhKTtkyhCMgpvtuGcVgLeHAWGbCMOXweT5XRpKOig
vEUbcL3ZrMavIlFpdED9NnGrPlep/tYYvbSNHA87kbfG+HB/ZtdrCJ5WA7ZJAruUNVYz4y0+pZxq
ca70OZg/5lUyhviLRFL1Uo5FPO3/dTidtjAFZ5Cu1mLpcbm7jA4rSpwLrXMydAC0TLq2lofli2xA
pAmD5p/RGguKjRPF34AKDUW4y/FKvW4qabLMc6AmWuT4shX3yIvaYbABsL/eIQt4lzEWUwXSv9U6
UlQLsUzhuu6A3MAIVgpHjLG1EYCvv9blKKtCL2oxc53kkXUeASTuAH2HEb4sSfIRVxS48fe/1XUk
4OkGFpCSEOibqzKKBfx5znoJOG/Vq0dtrnuCraH0TqTD8R8Gk2TBaHWMJjWRbICMrgM+aSiVDRox
C5LiFV/wJkVsADHVgxHa59ka3bL3n6IxAh3QfJphMVfSp/szvfHxIHMJQUUATa2rWmXQTsUQkyGe
uypFOWAy5FTatZZI7H9MF3gRm5xwHf4OqRaP08vtGOY5A4i09SD2d/ucwOb2mQVFe4wDhBuEvnG6
18oj5uuAdGPoCi8IqrW4qzGH4WLN3Xph8Kzn2Qer/UBXxenrD309Omb/ox6UBykfjv7X5mEInzrj
VxeRTWwV/l4TobeJy/JDoPfAxlq6ich/Xs48sPvcGooGTIOQHwLlsR2+avmudnGpBYuDJzD0asN/
snvTqSRIuv27INz779LuV2D0hzLwcl2civp7BHSS/yNocLxoXqYvQkLFZeuFstboel02jWjBjwHo
Ad/q8tdiM97nbQo/GImix7FwqN4gkMHOSLEuaFF47HZK81eQTsqZ/qjl875pDVeHdS4ehvIxq2tU
5Z9DtDHy+ZmX4kdjAmszbgWd117VelWXbjC1R8pZ5CeXv1OuMaZXzbTzUjMr6ScMRgmvpmnknTpj
Le9YAEd1mMwCYYguMMMndUqh11ej1eGsJocv1jSUiWPrtRp9qspphBvQ6dYjb88xhzKNxkScdEq9
q/wYSiCcpez3HAcQBMugi39XdLcCR7G4gsdujn+ESS37joFeABWXvLXmQ64l2kkmd+vd+0d2HZyW
/cSJ5RVBdADuvfz5mwCh6xEYKK5JD3I+AKbINfr/5cqPNpycuj5bxcZw63j0OhzdKPhbhPgryxxl
njoRmAyHVapfsVPdg8O3vj+n1f3PFUVizYuUc7qUddetBYVG1DASdj3wp+w1MeYPxpBaO12J56e0
Nex/u4xfxyNgI3lBnOdcrnZPqAyW4csAuhGvcPQlk0t0p9p6jK3bX6/D6CY5kvKK1FhnlKbeWGms
xwwTFxVG4TqquT6bs43LEsvwQfvdTmnyoR8CRC2mCZdFBe8ANR+Gxynys42LevUll1+zMOqBb1no
+PDqv9w4WHzGALnUxpP0qTlQvv8MQuSTMHA7tINMf8CEd/j3daYmS42B4M86r4NwnjXBHGla42lK
1jt5LIWEv3B40u15y/bhFeD3JiK8To+kmEokJIEFzXk5Pb3INKr1autJIcjkw2TY/rE0uyxz7CSC
WxhEAoS90dT117BIemsvKWVOE1KTgt++kRjfuqaX3ifdRBaTdTMyK8Kac80xo7So93UN8tjh/KM5
EYug3Hhtra+r119PLr8wKjhp9FMuf309LA2wymq8WknLAbmMuKIrO2duATs5cZp+kJzWD/JD04ni
mEij/LOxaIyh4VNJB6mK80MuS91jHNnNF90v0bAr/Xrjc64faq+/kuDDc5+Fpsa32kJJMlNNzs3G
M9OxeE6ruH7fSIHqymOKzbCVVgep6dKdIUJ7p7RCcgIr3wKLrBGW/AgF2VXsEGFbUUhZ7+MCnrEZ
BH0DrAIaupupvhG46jhL1n7yzZFLvIiaL5xvvzuEfWN1h7qeSxieYPF/Db2vKbhXttXgpkpfvVjZ
hBi4QdGCl20eOJFqTSXXx0iop2Eh8l/RNPbtLk9z6sB+H2ifiJWQXmQNPOs+HTu/QXQInYr7IXFZ
ysvtrJBR44dBwZDmz/rhVUfzJADTtV6hKsU+rxvlQ6CbFD0Mu/17f6g1O/R1RSGtYYVKBOZGXWov
b66UrjLNmHIPY0m96foBLbxd28ShK9m+5RaB738ezcJ3dSmcTrXWcRDU+Xuq2fHGBrsOUQq3NjEZ
yvryEFzdbUFRRyWP6MYrzBFk9BB98kWanHKEj7IJdS0RN/92vb1OHe8Km+QUoBUXwuXUzUY36kSf
W0/MqOba5lS47azHO5Nbb88+G44kMe3Gdbes5/rb0juFKsgTfsFsXg4a8Vqa7FhpvbyP6ve0pSO3
iXMehVU37XsdbFenhPoR4RpQZ7PI/8vwsMQ4xxrdXyTbLj633MRR1nV8blGKeqcb2fAdK2HFCW39
T5I12YPQsRJN+lrdNULku43ddmNnL3omwKM1lcf32njXkNuxsHyp94TcRB9T0eB7q4N7qqxRHKMq
j/baGE17DGe7XcAr7dC0lYRvkv5B6zN/11Zq5Rb5EHw1+3ar47tKrpbtsDz74HKCNaTcuHpmYhel
x5kylF4QhAoJr472qG7u4mYReKKD8N7qTf9dmdpbDLRbi0LbHmXzBWqtrxGkdVmUvVwatYcIWjJC
gGyCfGdLokPXUefgb2yB64QLagkCHq/vTHhEy895c+JnswuH2Jdqr0jU6n2qIwuli2baWUY5dU5S
GtHX+19dv97yNFaIjDynKUqs4d1REIfxHNm1J6nxfJCWjVdGtrJxmm9OCy8EmP6U8eRXlt+bacGO
HEDfB43Xjb7Idq3SazVsS8K/9C7y05lMT/IpxGzgim4Mi5wiKTn3NgCY9a4R0ZwN4TI5dfoBtsuV
zOwpg2AhBe1GOe7G/iSNokpJPY5H9FqG2iwVu+Z13nhVW7ttauxM0e7FFLsdLoGliWQZqk73v9yN
LJakBMEZSrz0piA+Xe6VcoCaCJuu94hM9tfASL8C9C32JV4Xbmgk094eNdQnSFudJJaKHeUE7Ksj
3SidsffF4f7PubGRCBkgqOhaEa/11Qkd46L0m3zuvYgy4odwDNBB6pt2YyMtc1pFaEqeML0oi5i0
BldFrdIe5SqK1N5L9Oyls/0DNDd3ksyDMT+gv4lDofZp0MONDP3GPgJjCH2DfhyrvcbUIHeT53Qj
e68Ouh6iJEbHbfZDbsJTpZ/uL+ONdBk8I21uzqO5eOCsLoGsGOSq8Y0eu+w2+qj5yFqeMinu7V3c
+vGLgF35IfEtGmGhRpx25bKRKjTM2vK3qSXxwegblCa5xl6CMhrf0VP/XiWNciLHbR7qRFLe9Vpo
bNwdtxYIjsHSQ8OY+QpPEgR+1Y1lMHjt3O4Gw+4dW+l/amNV7so6Pd5fohtnDUtnaiDIMVOXXnur
lGLQYOUu99RY97upnk0nTdM/baD+CHuE58t52gHD//TvowJCMGlI81U465enLe5EZ3ZlNHi1MD42
2RkKZZ8eEzriRrs3KFzcH+7GRl/gb2TSi8oavZ7L4awhLqWxLQav6cVpDMxjYH3J4/RQJntbQ/76
D8zKrYCybK3V4aKhvtRW6VzQvVi9dawJA7tETgfPnC3Q7Nm0CDsJSlvcHMdWl/tjo0fFKYimBMau
9Y08s90rPbpqmR0ejQldwfuLcGNbAT4XhLnlH4hZl4ugUN8I4qwZAJ6G8RPG4O0RzVLzCMZTfZDS
udiIYbfGg6wCWoLzR+NrtQBzh/twxzXvKfrsFj46oZy8n4FWfCMX3TKyvTEY/SyyGZTsFnrV6gtn
rd2KOa5Hrwvi75XvQwL6X2lMnwNRbUFAlti7+rBUrRc4EPwtpIBX6xhzCcWyHXXeJNQJC8r6c9fE
3+WqL105nuenAIa5i2GR+Un4BdztoalfAmlO9qYMLt+xIyPOnKnM/8JYQlBlHO3yY8PEwI7blhPG
vurERTIeQzQcD9AQNp+W10eeOw58K7BTwStEXv78Tf7QFJJp1U0yeLFuxh1Api594OlgfQwC8Cqo
5WBz2tbv08gKTqEpRXtFjQ13EDkvXSjRhzLEO2wCgue2lTUda5jhhw6C2ano88kpE6U96JLwkdO0
PoRZLLmh3fHOUdC5zYhCblKmj1Hfa1SB2y3FhiuVex7MpA0mWC3KpUvT8nJyY9GUdp21g1clXemK
uYs+wjwMsD4cUTkd+jpzwkb7XMz9tGtnDYVwcxr36lTHbo9h0h5aO0K4Td8+1kPoP9Ke4+Esj8PR
NgJxzCfDd3I5SveFVsn7uCv+EcdEbs7vB3ZMWscDm5h1+ftrWP+dbxgDaqslksCDVO7q1pQ3otP1
cWEUEsgFD6RrwAkvR4HdlCEDTSzQW6lFAk6Z6aAVwyE15d41R2S67seeW1tOvKLoiAcgtJbf82bL
KUjgNvMcjp7IenWXWOZwpss2O3qo9XszKZAMbq3ieUiNLdfwWyNbPDZ42SvAXNfc56QHXu6XRKFm
LP1jhOhtPKPoOvSGhoKxOp3bVjuWzaYD3PWVs0iHLCA+RPCWAv7ljEXWCcka6tnr2yMZmBudgvG9
IZpHRTpOJRLPG1/0uqiwjAcs5rUQCU3wcjyzj6spj6PZG8rhqEaRoympowXvK0XfzbnYGO3m7KBr
USonRbniikzdsuAGYIEQMQK3titkuhEs4aQbtqNM5rMEAtiFQc/hEWLe2E03di+FdFWj3EotkTLK
5VxHajORObO2g3qYxoc49Pr6xxbK/PYgvLIA2YKXWIf5ttRSoNH9TK2y/dEguxulPwbxN6SDdf9s
3PhyzGaRVkLqCBu15c/fnA0/bk1lkJvZ88vnsEY//dnoPssJ2subeDiVv+ry6uLZzxahILJ0fdcd
iBAtOiEvoiUB0hcR4h/9PgpdpJsbihD6rv2KVptTq8deGO79Sd4oqpJ7LQgLal9U/NZvDd8v+hbE
yOyJoMGT2dJbiMLJYB3YLcaTPQIWloyI4pwRZu5khukurPpo4+lxa6m5EhZyN4wSAB+XSw00DVsl
nR/RRbOrA2ih0KKA4wp3hP2Nz3qj3siM3wy2igCp3tVjA23Vy1VX++p/osriCkd1LWeHBO/95b0R
5ZBKoUxEbZMXurZ8+Dd7aFZGcFqFLnvUXc40ABAeOaoG/62hCdd+U8t6I6NeVupyJy3CqFSRlkEJ
7KtNS+19hFc+KV6E5rvEqwEnUzrLZS41G02D62/GSMjOgbgF7IE88OXURBmWTTP4itfMTqZiEvCn
R7S6pZs1BRuf7NakCNbUDBcc3BXaT6212rTTSPXoZbdPeW2FjmFJ2qErW+n7/Q+2XLCr9VvgmFyF
i9YK7+/LWbWVUpuBMWle3Of40ZhGtxtna2tC1zEMYAeHjZxiOfT6EsbfbIvRzMERDrLqdb3+UQ2L
o1wvDgLzrk714/0JXd8IDEVIQWCaV9aVCh0vCyGmyFQ9xZ/eabILTbya5UMwycfA7o7wj45mp2+U
pK4/GIMisQgCgkcsWd/l/PAAGxK77TXPiPyd79PMkIbo0NvBlqvXWniDtIyRkKfmQFMcAkRyOVJe
z0GKDZ3qlaJVPKNvf/RtGaFMKMpDVgTvFL20XTSu8DswlcBNlArcK76liDZVL1XUbkEYrvcPTQww
1otXyQJRXUUySn0IL/my5pUoytfZX83/cv97rrHTrzNesNPk0CwxKcrljC0jqK25UTQ68DIWr0qH
BYUFTuBU6BPBUm7U+ktURUPu8s7gXaMZdaq6XZMG7a6JpG7cD107SrtQNRb1eznM4x1+DdnGQbpx
sUCT4j2zOIFR1l4b+9rVGML3FZpnlo2OeHpqHruk7p+KwK7cCSbSzpjZ9ZrmA+qorF+d1E0b2/DG
MYO8zxakvbS0dFaHeTASsxvqDsis9VPrHoMKzRIbZ3df3Yi6Nw4Z4BoKohxqGE7r+vnka8EUd43u
deWU7/UelExqSsKpy7Q4GnKJGH81plhstOERdsqWD+OV0SWnYAkoOuXRJe9ay88EUhnXSj/qHqTW
Jx15sViO301tcxrl6ClIMrfXHvToJ8Yd9BFanFMUt8zewSjbyCZunHvkIUnLSGfAmZur3W/6xtgt
2ice4fpQdUrmmHb0hMDop/uH4NaH5RUG1IQThgjE8udv4qctJ20dq6Xh2YhM2M18nOR0P/QB4JqN
kW7O6M1Iq/iiRrVVBFZheNDU3bT9GmXRYyP/vD+d66uUchv0Tzow9GCuglhdljSR29HwDJ1ap4G2
2m6kRpKYveWkHc5oUMXq//CpDI4GgGfUYXBFvFxCPfcbLkbL8MaB8u4wmUA/rFQ/lG2VHu5P78bX
oveCRgwPW4C866dzGmqi4V+6F5TlOwHXAVD12aj/VObWvXqdblHUQxQS0AudRap7l5OayijEmagy
vNQQj5L5WGqRG8q5Uym/tPpvrm5M7EZRYykiIkJuURVepKYvx9M0qy+7djK8zJhlrFvIHNBbspXp
qHTzWO/GKrSfgsJOvllZrthOS1PyaEp5XCIKVRXNaVAm47lS7Eh2etEnM94OWo21lD/DxsyMNvyj
q1mYuIOZDgXeTrN8nkyzxIwjNqNf9z/TjVYLsyEFZ0ok4ZRqVrPxFdFpkWp48rRTcSEy/clJpeRY
Bt9HlN5ipXZL+aVLAP8Po8PMN9K8G5n5EqupFzI6/2OtOqJrZF9LYcczAwS7Cv/DkMZO2WARFD+3
X03cnbrBadtDGqrVRqJ+67qiIsp3BFhCBF/3hccqQVwHw3tPHX9Gs7FTa/9H0ryDnkCrEMimFu+E
OpaOuSV9cuPu4FVFARiNefLpNRosSxpzjI1KeD4CYY4/Bv0+zFrplMO4OFEkKfZWbSmJIyEq7aR0
u/b3P/uNCAdTB+AbDQ1YSGv0O16XM/lVTy7a1ZobjAWG07Fd7qpIazYW+VXy+DK75opiHAUNFJRt
1swBP5wNbQrJ1uI53msSNgT29yryX5KydHzMmMJmn2ApNQSLOeynQG8dCTPM/ITBThn8TaejDfBa
8UenoYiShtiiKAezRcNMe7i/KLe2w1LFgPKC5Bji/6uT7ZtUjzQoyp6ufIcd4FaN/YdOpIs6xlJz
6Mr+UI/aqUmajZhyA4u1dBgRHV2gZFyNqxjmz4UEKW4UZLTBSdWCo49aum58s8px56fAws5ylZ4Q
pTyaWuv63SmM2pOfj4faCE9pKD7cX4nru2n5OWSa3Or8qDUkNwJyn4WAp7042g+WKz0/q9PXYovP
e3OUheqzqIzDTFyukDcXem0msxHWsvBkA5GucpaixySu9T2PV94qKCRRCbH++Wqn6kETFzKiWMgY
q088abFV+n5kegXWY0e/8Us3VmF+ZIibn+4v4vUZX+Qy8CkE64DA7zqw1XIpRN3qgizC3pWp9r6G
BT9kxfM8aihJdbz7BNlFu/FEvzns0uJZsl9O+Cqgq1KeTnJgCU+LiwMF+L8KQBIt717iQX/2SRHD
QLjDlgrj9XXPZN+MulpXTlSedZR8PS685DSanvlo/Xuv+mKMtYV8GRrIzlEh9KT801S/C8ffaUAl
eSufuI6NyzDQwshZgSKveQNtOAszTAIT8IGQXSwFqIz3xbcAQt5GFL5xAC5GWv78zQHoQyzmzEXN
GScMSkShCJ7Csawe0jTH4AuVi71VNlsE1BtRjvktGvWADZYvtho1b/3JGBL2ZW7/jHz/g2mfiEw7
NZVPuH4l9WMfnsLyP63qm1FX27IqeyMbl9NAMAc0TK7bY1yw8fa7+elIqIFzI4tHV/ByQUWpgyjq
DcIoRgUp3AHlCwrQGxmLzl9yeZ8t6/f/BrnahpDTwiBjEJG5ynxCmvl+3NiYxFrOU03rJpeQOfC0
ETN2Uzg+kidQMP/DKODx6NGiGcGD/XKpAjsWEtr3BF87CPYN1cNdl+V/qP5t0WhvrhfZBgkm244n
82qkvhwrVQqxgjQAVgolrnbYqykbV+itUVB7WrqNFB/wtL4cxarkOgEBiJITdLAHa1BoACPAvZHM
LLt0/e0tGvZk/q8wRu1ylETMAI391vJyOWv2dVbJuxTTTGeU7OYRD6bZGYrqVxqa/6jNRwGIYGRT
9AJiRpawLvFmppgmSR4tzx9mBNhFJg6KX+BBGUTzfkT58aS0KrakSb6lvbhWWViGBi+gaCYpwZIa
rWq+iIGBQJcGyzPKT7P8JWxDyGHDac5SJ49+jCByE+WkGxImm4/9UtehQWoJBAv1CZ/L4hRazSMq
usdIjh7NZgE1bvaZl826+iwGGC+SM/IVSA3rzZylcWlGEkeyTeO/Q1CUnzpJ9knc/OpFl/QCFJGW
uIuP2bEUM8VQbA1jCzpUj9YjKjEa6t/KYLzQB5V3daxbn2N7EGBBBVa3ivRrzObkQyRLw8auvXFZ
069Dc4DHD8+gtRpA2ZW6lU5ERXNWdvGE5SfKi/3XUH6Yi98tRofG9/vH/sYxISMhBVpyH9rbqzA8
RRMOOH5uepMhdXslNX/4LaC6+4O8/i3r7wHPlduFK2bJJC+PiVn1RdFUvvDSqfIKe5+ZTxTy2yzM
nGR2Ajs8zBPa/H/zRS0+fAn6Z4wdngLxrNF2U/LhEFnDU8NzqHaSYV9bnzrrhFZj0bi5vU9CGqq9
qDfyplfI5OpHsyigSLgSVdhOq3RU0mlt+ERFT56Vgr2d1v5HRdT2pwgtwWw3Jpp8VDsTEag40zng
uhraAdjgfEI8sRwgeUnYOR7zsvbrxVW2+O7XNrrzpuovviJmmoNyHiRAz2aCnaqaSdVzaGTt73E2
ZsnJhyTSXCWZ9d9DF04Kb94ZQLCqRbm8a8jGG7eHKle7SQGpd7+4eQ4uFiYdiqt1nMhumE/2D6Nq
TMsxpKzyfAudJ2C9vlrhHGyk3b4t1TmlLTw1j2SO/gerTJVveoilLPw+lSpGAfW6I6L5kul0qZLE
uzzJ7GNqDfrXYNbw67JHo/5M4Tc+aaViPdV9k39NzZZHW4AaFs8Xw+4w5wjKxAXFCbTDV6VgJ6Su
eQIlEv/s/RJcxzQMafAoepPXZg2RLtkbHUIuxyyoRfkwx31xtjNbHRHakhR1L7VRoR+FMVU/Curj
30XQZ/mBZUPhz+zyeTgFBQx7J51V3C9Srcw/yh3to42LeZ2uwY5AwxNNZa5N6gLK6uxEjYladCNR
PYvk8oiukv2glGPs2sXCmR3UFr8CeSvpvT0o6FMqNJiRmMuBfpMjyrUSyUUfCW9KTt0Xq9Ddudgr
Db7g/1oTWKaH6AI3KPEess3qnq7lcKGtlaTXtub4ofhiV90DxZcNfer1S4EKD/GHx4mySN9Q+ryc
UBaVeilnMjUXaXHbcVUfZfLhqGlbPIurytIyEseYmM2DzwJYczlSmpf+3APY96b4z9g0L1pcHYce
Td/MaXvjZbS0o5y/bxPMN4ZoY6/cmCW4LpCcy15ZZno5tgY+KUkhxnla+DNMP0vhzsD9536YXV8e
zO9ijNX8jMqepdlnDH9qj6EaH2iZIidgPJoxUi8R/6lhmG4Mus5Ol0Ff2aCvAsUk2ZcTS23RoKLE
oF0VO2EbuzXEjUAfN9bvKutgnMXtCUgLInVY8a7G6brQV9RasfCcyq1j2ljy8wBEewf3SzmoXau6
QYq8uDpWDZgTa/7WiAaJ1N7+lqDf/jRlg+JNPukIUuEl1LxW8yQhYkfC4fdB77P6yTdycfg/pH1X
c+Q4lvVf6eh3zpIE7Rc7E7GgSSMp5VIq88JQlVQEDUAH2l//HWp6t5VUbnJ7Zh56uiK7Egl/ce8x
kcbY2u03z+3Hi2T+6bPyInGB60RUsljhydQWxIA41U2Sx5RkkwCXlz9BpS1UI4gfbSrjyq1tT7XB
EIyU636sA1GOQLK1Xsl9U3m04XZfQ26lBvAiddZ+36eULxAfyMVBMg7bAsCgJRdI1lmsImkNOy/t
DeICcNsOteY+C4wq9oU6BXWPjBPB1aE11wWY65dX7TICmVsHos5G5QrZETyjTheQLuHHQJo8uuHg
lUGQVYEEcWSthDln+widICTo5z2I0uxpK4rG7LKOTVzmffWL2Kjqp/o2elMijyg3SdQczbgPzVgL
0457gJAeL3fy8y6Bxj8QYABjoBwKnNVp88SKWOx0o3KjJyOV5kYpXzUYYfxbjSxBzazQUcZBUHrj
GILGKg9VlvoN2CeXm/mUMMCMvRMEVOToUO9YFjqb3DJgKeYqN7WTbfS+o9DJtnrU+M1vdVcKmjeR
55Tw2BjzFYjQJ8rA3DTkYEAER4kVpc7FOPJUKmB5pPEh0jZ1acOD3t6iddO6i2DqAcMsOhHzB/x6
H5VW3rUcsVOMwMlABDTsdWEhS3wHIzJnfLg8Jp8i3PcfBuzUu0k23tCLa5khD51ZFY8PXROQ/mA3
4PxYyaEqwtzc2SCUg4sTiweul9TMQ+mmVC8eoGkOGUzH1/hWA/S1TZ/SInDdh7YO9VQE5bBN0w7J
3tpLSjjHGys6H/NgnZ5LiMnxksOtiLEEiud0UQLzlZJIL/GblXAEaBotob7UJkVQpLbnqBi60gFb
CWzky6P1+TKcG/6n5tlsTLrYjIylhgmadHxwE/3Q2z0d7eqgG1aQcbb7q029F1MhXwV9HZxviz7m
mh1rOeuyQxXB4UvaadgY2hTE4jvYFOHltt5llU8HdG4MUEEEGoC8LAMMIK2IosQ8P9TD7HhmwSoX
igUNGG2erqfaQLMW1XYiFcDtFQWxjsHc/M5WdHAQGMSarooqEp46OXoIq/e0pFqn9a9uncfPnBfN
ymb6PAuwT4CcMiISCO19EhSDs6+pcWPKD1UJqAJqfttYRHvU/2Y+5sr++LzUTtta7Ftbz8sKRKf8
MEHxCOss6v1iHGGv0jihYM7XFP7BIVOzZBerabO9PC9nO+oitgTGGCWb5TqvIqx+ZDPyg5Jeq3Fo
Fdd5nfhuu1bZOhNgAuU7J9A0EDmA9FssNiTSa+7ylB8AuPfa2KBF/VQav5CMCCZUf/OO9mxTCcWH
Bt9KFP35FoX3+hz9ISbHO3tJqCXOkEcuvPUO+GXyMa8M7Qoua+T+8kgu012Qj5pNTnCPQpsF3rmL
jVtNUeTYQ8YPZhcl+wFVOw+Q2xIgo0FP0DmVPHGUj2I61HW0srvOtY3YHe85AqAhOnt6WuVRoUK4
s+GHaLbSTQPVqDKPKanXwc8m08l9Scqvf727ANIg1YW1g3+ZF9aHt1altbritoQfYgmngglrlmzs
9CvGOcwaCXry8+X2Pr/tgGNBFRakHhxXYPactufoYyHIAPEa0YEMj1RIz2LFL4uhF3c1BMH0jZs5
U70FAilzXi+3fW4BWYAignGC1YvD67RtqDDlVdNM/DBxcAunUaKiSow1W7lzrczAVNCOcCBgDZ22
oitZAZySyg+ZFBxHsarduqW2JnR2JtoDngVgW4g0AIj+KUyIea/yTMKWBdVGapvMg1XemHdbFbwC
KECHihkH0qKMO49KBAEfZy1GWvpwQN4EfCAAfhFTA03xSTtBtVERcM2RHxJQN6hqpTKsbH5Qbf6i
m20UtsPEaFbYOI4GGXnCmF7sSm7TWoW/ZtOAzCLz44Ct5mV418ECWYu9WOptYJN3V99/5aIEYgZp
+ZkNN+NST2emmmqRZBl+sHSV0MqS2wEBSVPf1RFb2cjn7gLYIWMbg2MOuOYiGVipbuZWxjw0dWhp
+2YTB0m/T8H0C4q/SqWZpwEYoNnJD5oz7iduIbD9rap2/KC3UfbsgEbrF7k53PW5a2DlmXpweRed
28GQHsYehpyQDurm6SjaLXGFBSOvg5q/uW5GgQfiiD36vYChzOWm3uuOi2gDfu4465GEh6X6csYs
ZgvA5RWMY6KU99D276/0WFO3ED/m8NkDTqGToLipHNK5LldwSuet8IFBSzepVRchIdy9xpsh9QBC
Jp7dJ52fx7Vyz+MYBHytcbajK22/aZh5FZtVtkHl+DauSiUwUlFu+pTEe5X0gM3LqnszHMg/KbLI
vUKtK1oiPbgb9Qbv8sJ2QuT2ItApM7lyt5+7FRBygfGO8wTPksWAdzkwrkguikOrTG94qhwZRLA0
Db5BDeKYJvZGFTjfyyM/f+engUc5eObWQLV5+V7mihPp9VCLA9QDrmptpJNybTBxY8tvlxv6vJpw
guE8xtMYqhDAUJ+upkzKBPJwuA8KBE2qDLmW+xKHRzbZt7ybjpdb+7wvcanDyhW8IWSokK44bS2a
8AR2rVIciPWzs7cza4jXtO5/GXF+RYj5YBhPl1tcSr3hlESTsPMAIAK4WXTxtMl4kEmvanV5MFk3
G9+2oyxopiTuq4RA0gSteiwbmLq6deEhRQJeQd/kyi1hQ/FFzQrzSYdg0QgpPZgNU0h/k5aWakZ2
kxT6t6KNykeXmdVLDGQJTIA4j0GNNEvze2MNUWgA1LnSoXMTBn14IHHeMSxL8mYXQ2JQyXpxmFX0
RKlSZMeBXRuPmQOzrjZtVlbiuSnDoxP1Pwzh/L/T8Rsg2pnhpVgAx2Ht4HZs3cRiDHMXGaZI3bok
A/VTrLT5ecfh0ARWFPgcEAnwqjptc+wsvXfGWBwsyIiVLgQ9v1dOsQc+omEscPH2v7xIzkTVaHBm
ooPPMgM6F510OMzmgdqGpJ+qSFQmoBnwlQO0v4/7MnoCB8bpPE4y5xHOlrqFGC1H9nboClZBG2IA
Dvry7znbfwh8QCrLQMC01L+AzzPcMepK4ErJMs9IUTlkoiP+0GUCZUW3uI8NKH5pEUTNLrc8d/T0
3MFAwEQQ8DwYnoOecjrybcNHVc2wQZ3B8DtL8bJsQ5j6l7MCGGbcmyChzaaOy3x8pA3t0ESjOPTa
tlcBm0gfOhR++mLybLUHVyQLkIVZAWp8jgvnRmfPItA3sJQXXdPdrMvVccLZ00O7xLjFsvP/+uDB
Y2rmRALn/EmtsRKxG8EVQBzqDBYHiP2gIL8KBzi3/8HkgfYrLqPPUsXMjjRYFHNxiKvJy8C7qJSH
IXqMAIKKp4fLHfp8C82qCRBMmIkVeJvop6tBxkNFxoFgyEgeTJ2BALf1ZjVMvWtWJN3PZPygloAs
EVSxkPADFfK0rSoZa8mqqjhkSnEVxY9q+TT73cQJReQmXkbne+OuKb2dWxJArM1XBHRfkBs+bRNU
5AYIyQJt8j4KG9uc/BSCIeHlUTzfNRS3sKUghYCX7WkzYwcaINGb4gChcS8D4Lm7Y6LyovEotrZa
+qVj0mwtgji3TkDQwFMWhBRct4urFiYftU3quDy4Zh60me4Ju6SkfE4buTVJsZIbOHdifWxtsbmQ
0REd69zi0MxWRWw3laDK07iDuBwBt3JlXZ47pT62tjiuOyIze9LBFzfsq5Ifc3Nfq2uZlnNrA5Ab
AIjA55nvhtNJU3u4Likd3nemCQBJKhHnObGzVjA8s8PAmbMB/UOQAlzfIjrJB62Sk8jKQ2wJETST
TSrA4Vt9Mw482QpIVq0M3ZluoU94HYN0CFLXUqxzctO8FHlbHpSiZGGM6jeFAhChl5f8mVZwcQEZ
hXeDg6bm5fIhqzE4TpKOTlcfjEGPbrsW8k0w2FyzRTyTDH3n14PYD7Wcz29wBUD3rKiG+iAyJJH7
Yzmw60w9GnWPB255l6NQLsm4m/8fulwBgeIJ0+UmNmoKB9sQlQc/YsbaVngH9H68RGc4N2YTqk1I
0iM5sNjvFdMnoeM1dpCkrlkbPSE1yhmBqqUu8TBNt5OtVHhoPDlOWjibmjOzv047hyVe7WZms4sG
Q+g7Log036Awp45XwIdYOwmgukXdgjjfBr3TvkZ1TfJjQXo7pSqMt3uv13vxnhaM+kDNbKA4dEP0
+abDN4IJMgoVfmw1R1KLadU+qe1B8WU2TpPnigTgIzvp631jGEXtKzUrrrUUdV6adRk8nMYBB0gN
TdNtA36d6k2uKMZfdVdM/MrJiSbCuNDIbUMAWLiJrLFXfQfnToozvMWHJav13IuHEfZzyPwIFmax
7jwrqd613mhZ+REYmQI1Spz/o7J3E7dzvpS5Pm3yagLgdtIn+OcUgNvp8G1NDNuPG7WwNxbvC/PW
7VHr8qHz0PzQEgJJzn7sc6juYIlaW6fN5a2RZi68aEY9Cq3UANleT4QelBEkxgJS8OlqwJvSQnXU
TU1qiDp95Vmmw4mpRSAaTCMph9AtIuV+yACQ3RPS1fWDibdtTpFrT9UwSpQxCUCCM3407eBwTzgS
BOJK0RGkd4JPO71y0mOVxpERGG6L7H3b5fKhaovxoZvyIdnhJG+hzl+ozKJlWSDfiRhbf2al7dwp
+TjcZLK3vneuAePVwmDdxk6myKG2xZtvEwQcCag8eVKFrLIglObCKlj3yjKRHQUwxrrXwAvklDSW
DffqCkKEKFt1eDBAJdh4ghFuDn2XYohimooorWifxdDABHbLhgcddKaBMIoKLfPMoWvntyJrNrZE
WbOHls1LLXvzLu2k/tgpKp5SINmbuyTvdehLjtzRPC2T+E25whmwOK0s7qKKs44aSNp/zZlSvEDB
X8Hbqhv4gwH1K8NvIXw/BKCZ1vcwriERrQGAfILKduyXIGl3AXCZAaRaq8ErChVMkho69c/MmnLh
cYsphFo6i56zvDFvEpEZjSdHowwGUQgkkvUq7X02dEnvd1luudgeRv3oRi7IYplMRstrYFkrAIMq
3a9mIyFXOApmOp5djr+mqaxeJyQfH+OkAyQg0ipohUd9N97CAzHpsM5Y9xKD3TFSluRioJo+in0j
0swKe02ku6jpxwzvyWwaUIUfI8yqU+IhpymGu03LxmxpBUr1XV/J6EeXt+2XROPlPFfwA6AQZTWO
ShqBNW5qbflMjBxlIJXrNfg7NVdG3xSJ/mK1jXNo8qo0KS4a5LIVR3a21xBQd6WrRveawaZrR07u
cXQgVrVJMxSQZxwHote8zQH7HBKtvo+i0kwDJ0OehyJzY35pdSgBbip7YJsZH59gaursGjnkKaMG
PDv2tolrBqeZLeVLYaRd7VmdyHeDa/CCTgA1vcY2gdA2wUZ5smJNSDplKJmObBJ9AN3UxvWyAokV
n2mQ6/HM3MA7wbVgOudBA5zs7ZzHKYTOk+4niHfS8ESCqqI/Al4M8xSdt2D5aKSDOHqfCsVTxcRn
xUdjSMOyidS7KqrgfNIPA6bYKQZMemuo8HyBRGVnUpnIBjikxoassp26D1kXpb/60q2EFwsJ2Jee
SusoFFGQ64aT4hnROjAXbg/Mhyea3Ck2gyv1Q8yMBA7MKjQE9BZWpnTWGA8bniQPQxrBhgtGAqhN
VpnEejOgBAbxryrJ5zNgLLaQss6hDTZG2SOrkDeH7w8MYYBbExZMxMjo/OwyyAIHVj6aGwysptOW
Rz0qwGp2x7t8uG1jwO6x40lbeJIT+bVA9uy6T8f4dYRRZ+U1emm/SHCzbnim93cc7sl7rqVFTMEk
i76MWuzszcp0bgCwQs1FDJPuBh3k28Rjb7uFjgXraDc1cuRf9ARkcr/vbD2jyFIUV70oZUOHtFa+
6IWq74AnjOygIeaYh7aVsRcXCvz3WTmg1/jF6pHo0EfzmhgyJd7Qk+FFgQerCMe2Lr/KxAI3DVdA
hTKJ0au7IdeaLuR12+x7fdRg2A02V+VBm6mqdhmH7n2YQpf7sbDh5nI1sUgwn7GxVSAgbxYN3xAl
AUww1bh7sHhWsn3buDLzLDLOizGtumnrkFLtwggqyZtJSpijq06PD9VksHNqaln/BfwsmOXA55QQ
aMplbPJSC+AyVeAWSHOXf0mxYQ069aZSBfrU8ewqVpJRBxHWAF6xhlBLG1hYwcoWedX4bdCgEI8k
VUeu7CyHTOGUZung4Y7Qvhl5J6yNHJpEDfKiRxqrKJLS8pJas/ddhR8cqubkvkkRQZ+rbbWppi2c
UL6leTMMNILlV+czvU0fCFPcm7EBrFSTKEvRqtftDVjykIc3p9KofL0t02+WGOPaTwVKRh6u9+Yg
8gyaKbE5wRMEZWY8z7rKqQ3KExRbPQUywtDCLGCUTLPaam7NYWAPsR7nCW0AXH3DbhK6lxsWUvAl
6yAN4JrdCLuRRBc3jd0Xb44bw7yCdal8RjoGmIDWsDCnHbOSzEtwPb9U4PsdkoHDwWywkxJxj9EJ
FiCJUt2muBG/VyMsqkLYHvXl1aCURUNBmAcog6eVeEJ2oK+8sRllfeu4bY/XA7AsiLpKwEECKzEc
yODIGvDYWOe/IPppvUX5vIg50vgPacyha9T3KO4I0ONvuqqGfJsmW0WnjT7vmUQ1cqRlEgtpakZG
KFpPQGselWiYfhlZnt7kbWTfubYSQZ0+Z9+N1NSvNRRlcPDPp2YFFlUJVKtBQtHlYsugQxb0NWPf
NOh0eX3U6AGOB9wNQlY6FPabbEqoy0b1J9QJmseURQmcKZiLelCdN9D57vXI/sKQ+9hAv2DHWO8A
0ZyXtjcKwKQoUHtwssybxn2oZYFFjTy89q1LoTdJQQ/H7YU7T8FaR239Ry0afdM3IMT72L3QKWxT
ARCunEZh+22n4AAUo8Lv0qFONIjtx0VH08Huj+PYDk+NWZiFZ1WmTKkNiVpce6Oob6NaKndtAfVV
qjgd/wGAXnmVJwW4l11ijLhUEQdxr48VHZRc0qRAHusjpNsqx3wEunTqPMFRb6E67+4iN4JDtCTO
DgKqVrrNuV3N+GEe7/uxaDzgWmfEA89BOOb2pCJGYpL/gH6H9TAaeQPfL8UWGRCMjvYUj3VO/Ewt
25gWtouZwFk9PgxjH9m0cDpLw4UL1Tsvh7wdzjnECW+lTcqjYiOf1btKmXhGrDg/zHrKochutNsW
FEpGDQjnpBTMpCb2J8Po71M59gamlIz71hpN29ezGmGdw3upBBBtLNN9jV8ObUCYAyJcKdF40FnA
VHi4Iu02JEMHAkQXZ+pdm9vzVs/yb+2Y8gLWhjoZbjlczsonkU5VDXh1arteW0TNt3gw4BCu6A0e
R3ZqqvdlJ+LoWTZ9W9+ZRLgFo4rdV7pvNi1nAWrFZu+38/hnaddD8K/EiXZbWypTN8NUGTECr0GD
pHPdk/bKbqxEvYLPQ/vQwVzvPoGsvgwyR4lNL21L5QX4Se1BjYYGoDy7a+6r2tb6gMdjAahiLtsD
d3PNoglkBcHzcBCd+Lpa1sVDDxb8dG0SjjM56+ECu8kAy2AbJ7Er1bfzAth0Kwd/lZYw3WCgNCHU
Rq1bln6bK6YJkHcm7tLJQe581Ef3SiaNmkDFglS5n7ZV8wBXRmdro9Lz4E5qfyRgFCOhp9WjoEPO
mhwYVJcBdi4nhBFYdjYgVqmSY0bAn37NwFCAUQqYpVALbAWcqVxWJcqmiDtShK4G/CXtUXN44j1n
Co3GrLqCrEr/oyNK24blULKMZvA3fxAFhEQ9BUYNzOuNwpzoCBsHEDkjPbojsKB9ngBbryC8oboF
TTW1nrwKKF1QO/qoO8QEVibGBHUC0hp3TLP4I3LOOKqY2aUoGjNgy6nCe4EVQUBbx+owkNrOkRBX
KZdTBycYgPznNPek29iMcfQacyagIsQacZ+kicMQ2psMtj6J6zaeZcjiZzsgBEGmy5HfCovF9/YQ
NzHV7aSB1rrMswpFi74t8UiDuQKVmYAWMLBaUwhWN3TwBz42tJP2FEIkoBi9Kh021dC3CD71wn2z
zKb+mXZzqcZISicKJUwLXqZ0al9EXgBEits8luAClIV7raj65IYqzM8qX/YZ0kRuyhJEqQ4BwCMB
4gE+GJIMsQeIqvYzVvOab7pSYw9KWQOdViEqfcltG/JkpDdA80oRoif+BHOM4r6JXBiCtyYn7KFr
S0N8jR0lM7C4IyDcTFA6rG0LR6t6E/FoUGkN4yTwhUoE3eh6Z+BVMEE1tGBWheOuQ+TpgQNOBj/W
mkx6cDaLBTDHtmnsVGkJfR+NZZo8NklU71mujd8iQ+lzr6mbFjz6iU3RTW2qW+QhhzEA9QdJRYGX
gqRaIXnkQ39xMPaiMRWg09q8dD1Ey+WhbLFcaAc1aC2MSNHttZpgs9cD5gU57GyKdmMS17cKMo3Q
q7U5pLFHLSXXeAUhqFYSoAd9owKe2psUxuzQ1af2TiAqY6/maCQDjOALPK01kI50hJB9oXhObvUM
8g6Zda3B+oNt+l4aR1zSCOQEmCjqxhR68U0kICJuOHSqrS2knqYOt37TB7Y+mMq+nXCC+/Asmiaq
Q8NZ8+p6bF8miHPwAL6GpLnWeAZbRwXseWxMoLB/9LXOWNhz1yi3RkkQWilG3Ov7simQY7DK0vmJ
xzDsnWoMLKhuSK1uDOnmtQd8F5Ddou3YVZc5JAqKxDGva4gE4N1OuO1u2sGtlW2eI8czUCaA+obV
gepUvgCd7RmC8PmIQGiqX3nCOh3BvDTboMLz6VmqHUDRjpS2ggdeY7A9BMiwMYupHIDwGpqxx46p
2wKjx6Go2Ilu3BL4HWMFVeqUeFNEAO5EB/OeplBX2SK/0j0DQVt8yzqJRx6kBJGZ0GzlD8b5f/wc
/l/8Vtz9M63V/OM/8eefRTnWSczk4o//+K+2kfVLnryI32hbv720vxW/fnuULzg0ZfKz+c/5y/7n
L//j9I/4rj/a8l/ky8kfAoFn1njfvtXjwxsMVeT7r8Cvmv/L/+uHv729f8txLN/+/vsLhlb4+FV1
8lP+/sdHu9e//04Q/aDy/R8fW/jj48MLx988vjT8RSQvZ/7S20sj//47FNz+hqIPBFoIBE1Q00LS
r3/75yfkbw5UMpHhnXFe75+IAsWMv/+uEPdvOuTZwByG/CN8IWf5h6Zo3z8zyN+gZ4yPAPgEphx/
8ff//nkn0/LnNP0mWn5XJEI2+D1z0vFjUhJixQR1dygEuuARgYR7mpLFLVni8TZkR5P60RiMQ9j6
weNIzTu2IpC8zM4vW1pUHjKc80YJatkR1gvmboAgkVdPg+P3wOiv5JmXxen3pkCfA48Rw/vJ/g6A
2w7ZwSk7ZtS3x7DzsGlqcFX/YtL8vRlAH03kcgHyIYssPcx10hwwCjTjFq1ny6n1dEeuEX3fFUWX
U6TD5g1cNsD3IZZ0OkVYQyUU5priCCr5eIf0EwLmUk0ioGIqqzA9mTPIkfCuyLcTMkI13lLQaPb6
bMxqPMXUnlBlSpzSE7pjjp6IxiEFq8ruOx9CLzbbEJ4ULhLlpqoEiYKzmg7lAHYgtNH0xwqPoAIA
+1xFrdsagdctW4T2nspmqpJbR24SzlH0i0znapkyObntITRwvwkoPzJfrUdbCT5ssj9W8cmqXRYS
5pFHpRj4A+TIwW5YpNJVoxY4rDXg1EK5qw7EbzYsxIMtSA8vxhZeVavaQPPqXE7CxxYX+8Tq2m7q
IOF9lGF5DfuFPe+9ZJfgeg2lp/jRQ+mv9PFMi7PxMSTssLogFbKA4MCKKytJzHLIhR9k2DehUiCZ
QdsQTw4pno2r5hWVAR4pK5vnU10Sg2vMgo0wL0eRF5Ysi/WG2GnUEs6PTWBTY3/DPNQYgvG40sFl
JXLZzFwD+1AMym02ctBH+bH1+NO3x1/9v9uP5fZ0S5bHMOo4Rhv7StLrAwlS6q0xjD9JQC77sShq
mci1Ny7HcMlwCNFUGCJLtnMoCKH7lK76B8zTvliIJ7OzKIirdjeVQM1j2IKKpjjbHHpg9HGNXHfu
YjBQJQaRjYBoiqjwdHq6WnXqhMzd8vtA7vS3xqfdM2h8X14vL/Rljfh9/D40tBg/NkwpsnIJP36t
KFTyaRrwcGWpfULlvrcBYTsc1UAsgA132hlkIEc7Gwu0Ed5ienbX2fXjvba73JHzK+FDK4uNAxZ/
Bfc2tMIKqtFQ2wIMtE+un55K79f95bbODRriA5QSbQBawTA47dCgoSyjJbE4Kox+LQbP3qQx3W4v
N3L2JICGBcSuUa6EJOaiFbVXAa5HWHnE+SofnTt25QWes0ZmXha758n52MriMJcRSi4SxaJjl2Dj
NDuVrvTj3GB9bGBxdqe9NYAgIwWW8vDYYazAavLjlTV2JuY46cViiRW1SyqDtAIxR/Sd3Ipdh1rY
xmtWyshnl/LHziwW2YhEhW4jb3OEWYTXXaMA+9qH+63jKbvXlemfv2p51HxsanFCFzmSWkhBiGP1
Kw2N3Zt7tXPBeAuyx3GrX+lXsf98ucW1lbA4c4yKtW1pYaLAiKXAf70iw365hdUlPa+VD7cOnozz
g7qehw8XG8huNAuTUPFXUGVnj8+PY7c4ppXGLjrk/8Txa77TN6qnBMp34j2uNXPuNvjQzJLcLcpG
QscBe0f9RWkTTp6H5zNdWdprnVkyre0aMgc1w0IYPcS5lO8Vr/L5teaNVLu7PEEre3XpcFXkZCAw
URHH6B5JIc+6JV4arPRnrY3FS6RPQcIoR3THTx7e+PV++2+eBZ8omUY85ZmJddx7uldt6mAPE2W6
cgV8Ut1dnJvG4iRQJ0nMREMr6c7ah/W1SYWzs+sHUHAf2VO2Fk6di0c/LrXFaYCKjYac8/vOMWnn
O14dTr65reFnS6XnrSnpzHv9wuFjLM6CvqwU1JKwgZybqylE8hp12pUurZxvS7H13BAQVQHs/Ch3
0ODZr6yytQ4sTgANDErIm6AD4Ii9ZAn1fq00sLYtzcX1HDcOEDlkXscZ/U6uUt/yr5+y27XVfDau
+TDzSwZ7KeAzj5qnOFr7CCTiwKKH2tu+jh6h1ZfL23+1rcVdXceTwSEegT4xL3Xvr4MnVaXI6H5p
kLT0mn/z/DQXR0HbtYqiIBV//DpF1L2h8RFOF/tHYGBW+rVyUC9hxlBJRyFXmddaCM4ixQv+hfv5
vvRWToWVVbfE5RdRroJ0ijXx1fCghfUz91a1SS83AY2i0yu0E6j6jhbGrPeMfeR4I/dvmYeqFu1e
BN6n9q/2WgGl6l960IE3jIQZElbAHc8/7OPd3WZTP465ON5ACdTypkNARLD3xnhtsuaI8/PZ82dD
iyAhhULgWNspItLQ2XAKy06abRo/PeTblT18fiz/bGlxSADOP8TIuCDECmr/BhXlhK7EVOfj0v9p
wV7MFobSMSqJFnoPOR7afRmCfXmzvby8zwdufzayCOGBVgVp3EzEsdl/BZn/cWWU1vqwOBS4Ca6O
WmDitcfiQfHknmysMN1c7sP5qODPPiyOgoh1OOdEJpCPUJ9T37l9yoOVYVqZ7SWNQqvMvlYj9APn
tfvQh1tyd7kPaw0sQwJrSJAwQwN8otANo87P9OlyC+9I4At7Y+mrINwG0K8W60mDzCAqVb5mUu2g
HBoflcGwpkFOmf/wkL0lHkrOYPavPRL+lxfQnxM1D8KHYyDva06A9EDcc33VBmboENp53+Cn421X
037GuZMANDFQx2fW8DIcBTQl50lXIPIFBjT2+usXL8i3+1/PBJeSvrI8zl9+H1pbLEFwnlB+M7k4
6m8VKo9IH8EX0L8abkpv+y/dfB/amnv+YRR1szNL1qJnGdW9YQfQxzYO4p7Wnnd5xZyNsj40tFiT
SFb1k1DQENuxR2+NRXF2xX/49kVUOrOeImxacXz+DlrzA//5ePnXn/1+pELBg0QSBInYxTCNSamn
De5T/bnfmHudGtuVFs4ebh9aWPSgqkYUci3Eif7g+3w7PsEGEnHB5W6cPaA/NLLYM7bRAzFWoRvV
ATjWo/DWYunzweiHFubj9cN6copSqfL5eWBsnmufXAHjjF4k/lo55PwL/kNDiysT1KQeGu4Yrzbg
Dz8K76731evaW9kfKwP2zrL/0J1xlLwwUWY45rv4SaXJWkry7G3zZy+WordlWdWlNmBCnA1ip83T
EwtWpnythcWlCSDKpLIYz0P2FbLROEnkRt2uRJtrbZDTSc9dYKtVA3Mx3n/94b4g+fB6ed2ubL93
Rf8P01DK0gXlGNPQeNOVDB6jh5V5Xmtgsb+jBILTijvP813n9X6wmglaG6LF9mauIiHmgSFix2mb
ba6LsN5cHqOzB+yHpbTY26Rs/3gyPWzuV0bnzI+f+UAmgauUCgrFYq9xCI33iiQFAmEkMgpvDKmI
17bamSn42Mgyy6wVlRjUuRHkM3fz6TSuraJzh9NJE4v4tKxJ7OIfBUpaJPyh0V22G1AMGv+FYBsi
uvDTgFQYXihLkbBah0Fc3lgF6gxw8KXk4EWHtTj1zH3xsQ1nEdC7ZaFNspzbiG5CtfIMQpsO13b9
dnlZrbWzGDNcfIppdeY8LdYmukfu3Gc+dByr4+V2zizfk/4szqlM2r2dze34dUeBDd1e/vozB/nJ
1y+OqMwggkESpsDDOwQ2dqLDqnfLWg8WodQ0lkB3KGgi+t4G/fNtGTZPZQCvu2cve2V0ZU+enRcH
bFjIX856RIv5b1LSZumE+TepG8JXzjv8f9K+q7l1XOn2Dx1WMYdXgKRIJSc5vrDsbZs5iWL89XfR
t77ZEsxPuHdOTdXMw56tZgONRqPDWqn7zXG7ywfmTAi7+drJQpcjhNSOutqlm5qGj9L34/jMuUB4
yjCbP1RTiir/jzLtu+TpD07x9n3dALi6MBYgq+HQtgNkpCTxN6Mz7ZEmf+QoshS7A+Xr77YwRhAI
vZ6U8qzJNrENZAzciOYUJzNyMPr6zEuPcrWajfLsZrROvSQJsxnET72DASA/9omCFwM/tPuxKObJ
BzIawMooJnB6UA6+FFX2Ug9WCHVOIQS7dF/54xpYWKtDYMe7eIdWiO3r8DRuSxt9EM71zfuhnr0m
m9m8EJhg4qBDdg6ywM+jHdtN5XT2MVrlTqh67RHIdbS7OfbrztYb0gxoeaWiM1I0sw6vJRjgChJv
poaq3/nacOq14oKQwTySfIfplTVGG8KvGgCj6Lz+OCoEQPHJS78tQjsMvDYEoPUuy0Fd7InvgEtF
y7v6DMSmaHgHqWl8PJymVVc4SeZjALMLOaW+hXsRiLMaQBLRQWaB3u9y2WvUk5VQ6hFcrWS6A8vi
H45rXAqlLyTM1/+ZDZV5rjZ9JM0bq7hvApwjuqpvE971uxBFXIiZncCZGEzkDGBFR8myJDtwA9r3
M3I6uW4oS+fvXAib52pPamnqR6xW4yR+ldEX05+OtM7oXN4x/Pz/3wtfiGMcZKAakRaUEKcR1xUf
6GfpcCRwtp9F+wDD0jFR9GkugIj0Q7893nNWbP5E5mhdqMAcLSDBoU29hgrTDboIDPSNRbQg3lPp
yRxRCxfkhSTGN1qA8+6AjIa6rviFpjHplaPJfOVd04TxhYog66N8EmFgR/KCgSqKkdIC47rPd7wJ
dt6mMNH8MQ2OemlAUvu9K1eqXT0F/58gKKjqXawVc+oHqSmLIsGZREbYV51jRt69b45pcQ6kwZz7
uo/lvk2hBaYQIwzSOaPi8dJ0PBnMoReRSp0aA4e+Bt00oYDDIrX3X24HGwsHtd5J4FuBYXXInj/2
HF5Vjg4sQgd8swpgBOggdrYLmumveHeqefkxnhDmdu0MJOEwgDbXCWXq6tv3B8G9fj54EpiD3hVF
hXoGTEoC7+pm0shjbNvXRXDOhcmc8BadvSH60ZHEArYAzWxMnnDahxfi+PNzwWIxBUKh91I2+5B4
bdHGBVPadRV4t6HJnO2qBCEeJm5ROsM7QUYQYdB6azytOZHiQsh7oQhzwFNlOpmBCL8ePJakO/QW
oaVNPznKcJw7y702pBiqCQIsl7AR17u5uoS50MF9DG2LA+bLce4sahNmLEulwLjl4eCfCO+x+8NQ
/8u1A8AcjfAAakMX2mXs0BTKFIeWDD08g9hN5mEyaHRPpLDNLWbGA7QedCsR/b4lrv10r6+8E01I
+/ztvIs3a16+a9lG/n4O63CSNsw0OcHnoH0o9MK1+mCSB8M2/80lcCaGiS7U1mxiDCzODTdvAIu2
0ClPHe3xuo0sntkzIYzjibseI9Y9dDFu3G6TeDzHtnhiz36fcTvAkyituoHbwUjyYJ80Ej9cV4C7
G4zXicGeWI4Glsk+FaRMyDscW+x6zb9zDWeqMAGGmgwRAMLnVwg5+hZ5SfeAbtBItg45rvoXzPzP
9X8miXFCDeb89FbCptTOyZZckQJ1YFVQAaUtDCJ6QEww7pwjefjkNvzOi3XlpLHgqCgUn8YOo/Wo
Q2BoqUViwT8d6pfUVT82YGjmeNvFO+lMz/nPz94Ex8GMG4yuwZ0fty5a/ezj05FeNw+eCMZ1aGrU
qpIO68Dstd0k5HndE43jZzkyWJzMUi5LsDFCxulELCrcboDa4F1Xg2flLLb7BLTVqg6wMQMWCi2y
n+9A7V1xFFm8lf7uh8U4A7UDSkc0K/IirjbjT6vAGNrlx3+pC+MTMK6DSbVBQwtH7rlu8lk0Ls1e
rgvh+DW22RvDorEiiFAlJeVbbb9iPoUTP/MWi3EHWRvVcg+8Fjz+gFXTIB9h3biJYZeH65pwt57x
BlGf1JiUxNbj3Zw/xqvn94Iat7z4kKcOE5EAcGXMVMxnHzb1E1TZ5z5GsyjvxP+USq84GJbfG2wQ
xWhE85Gf3N7RIjswbaSQUFSIwMhMAA1HeQienCuIhRZPu2MFHwNTeEL0A4wsCqjX61v0C0j20mH/
GtNJmqDruwZavXRbSXfi7e4wOtUtIIpCZ1grT5QOg43llFLnWygpN7i/vnmALb90pAOQpativgMB
81oSw7El+nrc29e1vO7mMJN0KSQThcDIJRxbdJUNJPQBsnR/XcL1nVJFxjFYxYTOLgSSh+nhRbtv
Xd7czHWngAHKSw3aQakAaYyTVPwpyQ28dfzJ8dO8NWKcAlCh8PsnnKLsaLuAjNjOaF2UsxG83WYc
wjjV1VjVWKbE7x3z6Y+0MlbT138phPEHAGhOYkDN4KAC0QLTxkS7I/0nR8iyb8M849xaYwIPkFEl
zkswUDfG7KaRpSUvYKlZT9/f181qcVPOhDCqHAF3FIcihGAkp37ayD3BrqB59bqUxV05kzJ/xVkw
o9ZA4W9lfQ7Xk1flDo3xc8+qwVkxni7zV5xJMWMLmIaliXi9peZr6QOaxos5MhaP4V9N2HhmLHIA
p3XQJNWJagPB6/P6Sv0wE/66BM4EMO6qG/SgDEJsSE6iW4wTkOjuCdQCRLiJbiv/KK46VEswnGMc
rgvmKcZ4sFg+oVW+h2IDJln2Ba+GzbNmi/FfAJLCyOyIzdnsZEzd2kDKQc+FvLq7rgbH0tjYpkpj
XZAyiDnKdkoHKq3Vl3HDy+YsJ9PPdonxZSXoRPUqxmrZcrkJ71oLPZ14AzwD92WV29zIYF78a0bB
uAIMTY9jqsEofkpZ7gdoGXz6njgWx7p5q8d4AwEwXXONbo7brAfhpjtg+tzVI5vjDpZqc2De+Me1
sZEOyKzyCSg3WL6RRrcWUSmwNtanPU8Ob90YjxD1MvJVAuTMnRMyvZkIej6L+yOvqfz64dHYacN4
sICTNmF/ZCD/gVcaRUbOW+0Xi9lPGPXPkqG589K5VcAxAtUNVEmrleGAC5gkpLQJdY6bxl/vm8Mm
8QXXXDe4KgAHucKUKHeiZtHBAm5h7vVDj/nPIP6Zg8W0xhGbZmHb2qfTJvUfgdTBscBlP3EmQ73U
c+zjFFhhkLEB0cpWXEs2ACQV+v6v4h1QpCuggdEAtsvI0TvAFNZiUsLPGg3tMRLE641dPExnEhgf
MZyGsaqGGL1BKd0ncwMKuv0sritarO2ciWF8gzWZU2UkEPMy2dP2Vr9pt3cl5z231FI80078s1qM
YwgL8ItkUzr3OUl4ZI9OQ78GCtdqR4RXs/hfTOCvsNkMz8wMjMVpHMbQKCdP2QHofE+AiNMcUEuR
65fFsh+yROAHABQeRJvMFgF029QFsSrxNpjc8SmiE7mdaPAiOd/XJc3r88uBnwliNmkYilZQTjV6
eF7mIQNwzHFq4cs7dCaB2aGmA31bAmBNRIudW77373gQ0wbAnkR1ZZt3epb36Ewcs0e1VVhdomHl
RBrRm8hWSUVyiOEaw5JrNdDiIgEkBrPcLL690ShWpUcngHugcjLZmd1Q4UalmBxHU/vJSWJUzmJb
5+SXF5fzTCxL2Bl3QFjVjk15OEIsxk5otQGYxev8CueOxc+uhjWOc1mMa1fyTJcz4H/NTYTrYTts
XWkL5EXNIePDv3Gv57KYME8UToE6jTBEhUwvObJlwOxcdUiYcgz+F8b4fF+dC2LivTRD2ytYcuZD
PAHy8Gl0DBcQVy/9e0SBGEUMk4qak99yZ0gkjsX8dMycuQ/0WEvGycLWAffUPfrNXrLVd9VBI/TJ
yfbDm/SkewXneubaC+NJskQEwG19nLvo8FAbHWk+fW5jA/qbxu51Z7J4+M7Xdl6BMw2tCUBtfdmW
8I0qaokDyVBBLtBG9W+usHNBjFPRAEA5FPpsmXbnTx6mSEo7ckKeUS6FaediGGcySJ0wjDn0MVAH
yV5VHLj7goDdeF+tHzhrN9vdtcPGhISaAJS3qIZKhpkAq7MD19bXqN5ZqJcVon3EE+to650HSGOr
fa+rjlMM5O0d24aD90kinDBXgiXNPmUnJH+ADOkHG847aPFqO1tTg3EqfV/1Jz2DHAASfeRO5H6d
HBDjkBQhCGdJOQeObcQpgmDQ8+DnqKf7+D4n3dE+bT8GAkDcP7iAmm19ONFvjtSluOdcQcbBtL3a
pX2OE9fZDdHp/Jyci53ccaqlqxssXyDEMzEJCJrzy8OGQFgTwnac20mbt96VnGLF7VVc1uWvDOZA
Z0YcH6PmR4aBUo+C69SpEN7z3NRSSGrKwMmaaanAhzp/x5njEExVOAHodF4zDMDNfkPYae82F/Jn
Ni72kIH8w5gJt8Adxj72Q6C4NqECizjh9nQLeKhbbfWYup/XbWDJ8M7FqJfqBFObGsIEMRqgPpCQ
aV9O79cl/JDUXdOE2X1DHsWT1kDE0ZZnyI3JLtC3ahDNz8nLLryLaUZ691YN7eHRsd/XBf3mOeHF
ZMO5mox11E1xGk3tR02DNPSAzkonsDuU+R/FjXV7XeOlN965MMbltwIQ2UNtvsiAXZAifyKT79K5
LmPpSJ3LYP29Og4wG9zQ4Ts69zqsp//fCWCcvDxOcjzEcH49tmrArkV0/2/8z18lwB1/aXxDrKp5
IGNXqm1JPobNn+lpzTtIP+M7/7v5gRjhUsgU9Mc6mkPDfh1QcFD8QVLG1sEQhOTjzf1ku0hp3Ia+
qjrDd+KtLb/xrq/kdXMAi/HlB0SZKJW5gQ9QbtzZ6gY6ooPguozF4Ol8KRlXrkkNaB9mIdFB+AMI
WxL7o2utgMVLQps3iLfsA//HN6F3+FKjQh0aUwCcP8BN8HYgKQUdGFp6ef22PDGM4ziFAIoeTzBB
ZG/ld4C9+xZglXh3L297GNdgxLkJ8iwo0z75lXNy3kOb637mBblmg4xHyGIRGOEiZEzdWis3j5u7
cN8Skex7H7etSa8bw/zFv6SBPAokfpgp1dgnuQWc4LLsxPLwpriTn96qHINefJjM7FT/I4BZskpI
CymuJ+w/APBdfa3TAZBACZmx33Hl7osjHVfXdeLKZJZQrsvqmOZQCk8hlYIuxpMfMxekCYeOvkeO
4INR+rTqVjZH7uLWnek6m8/ZfZ8oWZgYNe77FBdkSXQMpM9vWd3uqOjS+oa3tkuBvDnT3s7UX4BD
Y9YWUUxRJZk8P0y6Q0MSoOceFNrc3MUYfeCmBpaipnNpzKr2hl4OUgRpaDFP7HS3XY9IvPJK5IsR
+7kYZhEFFYdsVCSIkXGbnFyN7IbSnlatzBvFWuwAOBfF3FtNr4EAA2jZhxrQJIqTby2wvNLTag7a
0cG3KT2keGnEM0/Otv2swJmZgPoxNnMF5tmkHspMAuCWifpHcmg/uTwT4Wzaz7vlTFbXVwpQWaEi
Kll28trQCNxah3UykLvrxr/ogP/a4s+lcyYIqKxgpuogSDFXTfNUtbfmaaU9itmj2Lo5j816MeuA
BOkPweQPTfvlUYsCQxX0SCkPxa3tDnbrNI+1Lz4M70CWpke75WRkl7X7K44xSqBqg0EmVef0igW6
DyJtqjf9g+c/FuP4M6UYezxaIHGoUyhlZ9tdYdcAsRltxeHYxPytv13+P7r8epVkoNAoA5zjF1Bh
AFcdXQEFFy5r8UF8tkHsQHl6mtGiQ+iCjqSaRC/zJO02IMYTQAivWx5XFBM0pZUhCuA6Ro7hxnfR
6tDvtgO693i1aI4N/HTenFl4K56EqbHwahSd3PnKyHZOAfHu48XNUSUT6NegnjZZvKQKLScJoNVL
QA7uMOJI4WM5pvyzv7/2/0wEc2tIAuBNoxoiZuw8yX2JbfrUxjT1FC9y5QOa2f3uPnMCnnkvrt+Z
XOb+QLuAqlcZ5B5R0nirH2/r23/jg84kMKd0jCcB5TJIaECc4oX7IQBM203feGH/b8aeZ7b1fzaK
OatacQzHWoQsDPDZoAchxeqON2248B4BlreKUXGwEIvGL1brIs1PsRVq7QGYx/eN5cjl4112f3KR
SLC3n9sWMJvjZqs8nTRq7KKPaCDJNuEBMM+h86W9XH4EYy+yFExHTVbag3v7ef3kzn/z2i8zFtF2
5iiOJn55IF+8tVN+B2OXn80Yw1ChQSXV1faAsAhUHulduVo7N9uR3FP7riVb751+PrQburJnhKC1
ktg1z9PyVo6xEX045Xpr4BNySnhxEue32YpJmDa1lE9YOwSYvN9Wf0cNF2unM+9gkF4UQz3hw+1D
SHa+PQFvjDofB7x+I4IieGG3tv0Z0wT3U0DRaEo0m/5pUWfAynL8FWcf2WnfbmpBUjMrCgRbnqK8
RWRewkJkmHo3ny+M+T9dt+2fC+6KcbN1kRiMgGk+r+HmrSWo/SS2uwv8I5GJ8wWA7OvSFpJWlzs2
a3p2OYmhJbRAbW8Pin3f2EBPcrYhYteHzweOXrztYLzBaBgFqDMhaCCU4w5+AC6vLRnjD5RKz4RU
npcssW3/5f45vFP9l9XO9mtq3p6I460oecB/0S+FtIjuODBFuvIekpWJcRuPlyhemPa5XFXGh1QI
MYVOxQelxAcUeE82uCMfdJu49OG+WG3ebNzPju1gpNfhlER5psn4jlEQ8xjsey1eW4TwqiK/XyAX
erFVEbMFWzQIMtvDU+oI+3xVfWQErAHJoy1U5LplyjxZjC/ppWA0zCPObw93oZDUix13O+fCG1J4
tfvyOJKV53xzbImzfGyRJLZQIuxmqe49qnWciPOHz+GKoRqM3wBtMLjPOvz6zn3rH+NH08npF+Dv
d3Z3cx/ZAqgYqBc/OLS1H7x9Dh8ZupbPUfFniPHaV8xH9ezMB6qc1acBX/Fi27v7z5sbryavh5q4
G/BzOqjruS5QS0u66TaBDQYAYECEZPbllH6v7gbqPDhrdfOQ7dbkNrbvvxPi+esv72svkhV9Vshu
FxGReqZz3SJ+x4GXxse4qihspCO4V2bLtkjqaHsNcMQ9Kb3rYn7AgK4tD+OpAH9RCk0GOS8ugFwI
2d0I9G13CB0V5VsPJAVPG0ckD08eDxJsXvdrghk3NiilnHQVBNv3PJ3mv3rtpxmHJFhdg/lDHFzJ
vQnsnb+ze+zym6t5DcIYDK/krkK2YMwpb3iJSZ13x7Czj71sTUYPWkeYmG9bxB9s4SMlnylq/Y0n
EP/oYiw5J2VNVNVO9zs0K2m+4PiRu/FH5C7lkCgfN9r+5VTQVt4cBjA4uKWXOzsw3YHDzAkrx5u8
dvXSrG5M0VH+gAxaJuZKDdfBytoqpCpJZJKYmvawroEDQ8yddA9cExJGaGzM/BZkk7f6N2jCbB9Y
G/gfJjveDLDihtSrbPv8rSSoeZv7oy09NIWd3HYB+Frui211csonwwX/LD5X+GO+a8lPlTMBY+tK
cUGoCGqubYCMXr6SQO6yuwUlekS/dqJ/cleV+2UhBCqJj4I2Fde1s+shNE69ATx96KNBiKZ9iA7o
u29q0j3cmE5EUdpyLKrTyAYHrEle/JroPpBTcGKHG7Rru8KJ+K62QvBq5UCzlSjA9RXyvl15AP64
N1ax4xgOqkY76y7cVAWqFHfmOncA5tm7Fdp1sg9NoC2o+OxBotaXsZF99US0HE01+9vILgfi6/Hc
jqdvkI29O1Hxvg/sTw2jNibIVun2XfzIV+vnerOvbe3pBlzWHXkIHRTvc0D2Kb5g3wXr6tE4aBUB
vC6A/3G0HAHvoBUgkiUkrfV919ujJzp+u34sP/KGaqvIpmYLeJjYNfa4dpwTuKopAB+wfDGBjYA5
Ip2QMg18p/IeeqKAgaH4/uxt+cb7fOyfNYWQaG3r69E37zHWskZjs0eOX3pPVmsd8dUkkNOOglMO
vUoq7hwEpseDoRD3CD6U5Muglp/sUb6+Ic7DkWRObac2cNA6qtDnjnbgl1+n9ncrAZHLOxJ/rezo
dLePXZFI98fHCFfXIcf+SrTb7338Zbcn1YBFQza0w7fYIcXqe/rnXkOXFjXxo1gJgb5EdvExrVzA
VYNFlErOJicuWDSfBTTlfIKp7aMHrjiYk1Ba7+24cqzM2XvPNPtSVzflZt9SaAoAEQM9KKsYZDiH
amXdStImI62dPn4hPh5h+dtgC0TaaveJ0WOiVuRT9ED86k2Gu15l65LcW59hQaLv2B5fAvfRuH0v
3eqxRfV7XWJg2sZBE8ngoPLkEWW19oXCDkJYZeSAV26HloYV1T7fUwq8WOV+RvdZtzZ464iXESzt
H6TZBX+fnch402wy55gS3CpODYB+y8YEe+jItwJCjfSmIt5IA6zNN8JhwBmT0+bx8yW/ecrd4S7a
Je92MbiTJ+IwtLiidOh//YJYSP9iDkIDZ66oyIoOrsvL+1OuukjugrA/WATl+UJ0YeWAUyhvMZCR
ALqovuUCsi1kty9k/ry8zu5sUKq2eWhCJm7mIoIrAxlL7H73/+KigG4g5wJZDoZZWEaqWBXjoq3S
fk7Wj0/Bk5VSZQPvhpNtuplHXwHO9C4jjaDitteejivuPM1C3HfxBfOfn2k6WooqDGnUHwbwj9p+
QYKtQzrH4b18FsKJCzlMLKaCVOk0KZDzMhQEc9fhuttYONNz6RTEy5tiZ+4xBwdw82LFu+mXHgjI
zhi6pgK3GpR1jAnFSdQqkXbs0eGh4mx1YCBDxamhQwFsxV3sqesaXNX26blNSHMA4uWmqlFkFRNM
zOrP6QP+7VW8d9Tiivz9KBYQHfGBMelZ16OHE/1dKVUPj8A3ap45x2chSQCEMZBRm5IE0j6dWXhA
YRVxBoijw7ieEH680kfeG3r5hIKm0BBFHZgLbD0+AJTKEAXDrEnxor9t1LvsRveH+yEnBfCk3+54
kf1PEpcJsECWKSvYTkyCIQl7abWlDMB3Icj6Q/ydPs1A62Dl9WK6dZ//7PECDYmxk+4m3BQP0apK
OG8laSFyhPS5g8eUQQLFdvzHpVTFZlqDyBcB667euwMwLAJc4FRYaZSTLV2K5y6kMe+HsRTLIRHz
Hn2AI1LBx0PqYJhyKwI1e1g98JpElqxSlnUR9NMGTsuvJqVRCUqhhblEAdkp25mtm4ggq+NY5cLD
TzsXwyh1CqagjLum/7/DgrjvtxaJMCQqf8quTGqXO6WxlOi5kMi8Z8Li2NeFCcWO9uAmh1NOQ4Pq
2LTMc+j29RVMx375KqJb6ZOj68JrAIlXGVyexmw17DNeT4pOMUNIVjA9VK+zBi6oUeYgUQhedN3f
TzuroHVEO41G6A3j4VAsve0vPoB523fpNGVHgHYgADSJAjDTGpwY6l1eAQJdfB9MVxcsigIrtdCq
Xu6D7DUXvNF4TyKZdNW6lPAiKLqO6KUnRWhuEDnWsHCezvPnLDxKLTRBENd4iXFT17xfvtT8+j7y
fuvypvzvfuvSKf93vzV/998b/PpvLZjqxU4wh0Sb2jEK5yxu5DcuomeXGofrEhYO/oUE5rnfgyay
D+dc3cf9LQ8GhVdMYMFIDHOoemHOxj1tOteN7EOCJsuCPB/wYHPvief42mr9FBEKQrrPka5Dm5eL
5BkJ8/JPJqnR1Fm9nDq8MIa3dEwUo6rhKSst/Lbt83osFry+YqGSCcpwGSNGbICkRegMA2Bmhzg0
djrvT0Ae5oLB9a3nCGEDnrZJ0AaT/QgRnfDNQEbpwegJr5Vt6cI8V4YlHpKjMcxPudGhC2B3lPBg
6V9MDxg/gt1seHuyUNXG0+TvymmXXuE/YxDn6aBrQOSiu/T+I6fZO8bauJQSvLW7dBj/iRJrnOIK
YuwsIEpOgj859MmQq72+RwtIQpf6XHqT/1iZ2ZSWBkEGsjO986Z8HMHXBUz+AnQSAmaZIjSEOY/f
R/e64KVLCguJnCNIpWceWdb1REZaBoPZHV52M207Tu/RE5BPidDTe8QbObdDt/cMP/uakY1qTvlq
odty1vuveMYvjVlzlBoF4qXczUe7NBw5oK+hLzaO9TQGNgyVR4m05GzPRTJBrFQp1RjXs8bt/X3j
F87n9SWdfQ0TJEMlIN0asoFHJtujnwlNLgcqzttIm8e2BUiLHla2Hjld8H1d0lI8fiGKWb1WMefn
LVRR73rk+EA5TAEAjVJMhWynRQM3Bn7nqsOKrrOd4Ic3jcdtJ1x46Fx8A7OcQSIIGHTHsR9BMIVJ
I3yC+2jueZAjS7mBCzmMi0/VYQpzCbpmr5On7VdURmtOtA4fOGu6dJWcbx/j7qUgagI1troDsoal
p9pK5wpOtUHrm7zJwaWZ7QIkBZDEWifocNH3Nd4GnEPJ0/Xnz//GFv9JZLm2uhG6jj/4jDlQd3rE
5tGKl7bmSrqM1P4TgampiZIfSZOdOifP3ErOQ/3BFcQ5FWwHXKyb6pgNMJOZodgCImCHKXuMIe/n
MeQAl3aCZFmMEW6u5PkquHIef+6ts8UUpyAVRguSdxbQf/V1ggrUyZkcWjxeNx3uYjJOvBCFo4WH
CCS5AIC+1W1hFUI36fa6nOVL6R8H85MXOFMoUaNCiEJkyXKMMqarbE5WxfyOVt66Mc5FMBSlVWbT
sIOnZLIbG3nf1G49EbeBwKu5zhfptU1ivAg4PYpjN3uRytZI79REIoEvYlAdBE4GICLJ9SVcum+B
1a2rsozQywJS+kX0/h/MEYxFEUC5zt2JJq2phW6vj2B7+1Vtnit0CxPdG4ngjwGqstdlL2zfhWhm
XfN+rI6l8CP6pQHK1RHTVQ+8gEJZOG8XUpgFlXS9DkNA+iL3Zm2K18KN1ydPdeo76366y8wZwwBt
vLTC9V5638c72dvCyRVk/Yi8uW1jcNsGsJwteha3q34pUrz4NsaVq3mmqLk6f5v7Eyki7So5qAW4
63/BeYOM8tk+M968CeQ4rGe3kxMROAGaI9sPvLmHhXbbCyEsDo/eWtMUzsb0NGdT0oEMgM4OSWPL
6E/NnNgNH8YP3g4veRtNUmC9KgYBAbbKeBuM48jJUYQbqJ3GKZ3WQSs/XGjOp+BdChIvRDGnJRkA
V3A6CR0G7IO19hxuhp9K2coRN4CK9hJCJ3REftbAgIndp+vHZdGQz9Rkjovc1mKtjlCzug22R0d1
71AL44WhC0HMhYLMackFo2r1BkLsYK4opoBWf3ywXnlPMe6eMZZfaGKYJgnkjBRz2cF2+15x3xKL
/uVswRiTFzEgkGkRZOw+wvWtCVfWE925vikcGWzqKNWlJBRPAW665DZ2/girIx4oXCc9Bx/MpXC+
Kyyit5VqQ90Y0OTo7mRHVMlqcLr9CQ3ZPPCNn9zxNVHzZXh2p+Z90mOuAqJqJ99be/WmfQzXul+v
NCe+S4FdMQd7+8LxNgMKmt8t+ui/izsBhVAyYhqO13q31Ox1oTrz8LQmTJOoAhZYupFeRNxPO99A
rV+yXQxPv6nrcReuM1vHNWW/tj4t3jWvpALdOopK4LQDgrTqOtopqLqi5OsE7n7tda/XjUCeT8W1
RWM8UBF1cpXNlmYOmF97jhWUejEqb/Ru2XmRvmqRqFfs+LgCinki3cQjmZBqnehRpFnuBAlKpZhB
GisniexkWh+ru6ZeiRUnol96Y16sJeO9slAaNARM/QH5X2JslE2IzoB96Z4eqx3PZhegkXAXKAC/
xryYOhNxXRrSoOujVkbYuJH27y+oxPfkhHaQwo7X/S4zUb2eaDURJz6oN7iDW/xpSvqNZVc2Z3cW
Tw8gJnVEOSgSsXkfURaUUAAZKyLupEPlTUKTB3oTvmr/dkDRRlq/orL8kBB1gxFOmzdWu3wpYmrO
UJHXsiR2IUQxNMBXgjvjxY6dHdhblH39goOr2UBF5kb5S83gKHT+Fcc8ZKSpUY6Zimfb05uUU2kT
Hw4IedDh4cL8b0u/QpOZcmuh66bYcW6opWTUhWzGeRTKMbCiDrKVlqZf0YbmPi7hB86GLtvxmYqM
T5iOuZmfZtPCJdXdfL1mXml/c4xmPrK/jvSZDOZI61FiCEIMGYOruGj4GchbvB8Bl5LZp5yYN7ob
A+/P8tGgsY5h25/X5S9fkGfymbOqaIAfOBY/xyf7lLxq062bT5qseIww3D1jwgo9jxKxMLFn9Uje
DhZYbmIaEEwHetc1WgxfzhRiIosw6uAvfmwDR3DwhXvd7ZBIuy5k0RGfCWHCilasxaNaYdUAAXov
Pyh4wXPU4K4XE1WE5imb9CNEVBV5fpWeErKRXPTOcOQsBhZ/NWFD6TCtdKkIIUakx0+Bpq/oRPwX
vABY8zMhjK/IAJcomwmE4I3zpFMAeiGd0x9Ecnd9WxYr9OclSMYxNHIZK9VcL0ex3HDTdUjC3VcA
QI3XkIpeVnNRR5cygqg5WqZo6TpYqExGotkfx+k015GfAOKPSaKXlKiO5RYPEkB01yoKkPb+Xd5U
tC1IsrZuTzvea2jxsXD+CYybUjq5S8Uan7CZMfE7v/+qd9VzsZlWuf+OIVywzntO4njJKtjz3taL
ZnounPFfUSwoxphAuAaM2u29hR7jge4F7n2zdKxlVdd/pitlVLgvr/kpC+Qsq0bEi/X8aEb7F7dR
dtl6zmQwCxlIddWP/dSjxqFtcsQRczOjcwtg/Ggn2JJff/BS4wuz4Zp2rhazfKqZWbJUQq3d6bZI
6fwOWqNJaPWI1zlBO7Bg814Si8mAc5GMxw+CtBqDBF0s9kyp09yB1xoYYJj3hXnywWBmt87eb0j5
gCRV01V0JDFuTI+zFDjGcn8IVqdPwJtFe9nwm9LFP7UTIbk7PGqrCbF+33KydsuK/iP6Fy6n1Waj
3ucQfXINcpPIzulEUPHL7k4okqGhltets3iX/tX1F0pnXtR5CkT1Oe5NJLxpcRCAmEUEuG6On5st
8X9fVYzcX54Gcco6wFCreKP7bizSwgaSlH7Tb09vyXrkCVuKa8/VYo9FmwOHpIGwJwO5DpSpJFDy
yIAcy7jdc7Pt/dZLnwn9FNOQdebyThGMjLmlzR1WQKDBfMDcPDfQP7LtRc7/QxVwXqdf8sDBLM/5
JAw0Mve4kuqCABQheJVBQW+o2QrdRMRjOt3oOfitSdeW1smucgMgpF1QxzVpykQ5kkIFhK3TDmbw
pQiG9Of69v60ev76LMzcmjNvMcApmTeNOKVCKfXpcMjQE6lSqX0Z5XWmkKHtiRWVrgngoexNBACr
hBlL8z6Z/rQpqZW7DLnN7EV7tzK0OWv1RybdyQWRx2e8b53muCuV71yuaYYuT/kjrUgqoleYpAXV
j6ux8TGHb+i8TPNSqgcZXxl9bACFsn5Als5e+nO7UAi4tQFTSxImA5CAVej6xM0oLF4QZ2IY0ym1
RDR6BWLAbpjoX91DUQKd9D19UB6v787is+BcIcZoakMKj7IMSYlvAbsYQwDhxzisU5BiwUre4miV
4MnZ+9fFLoWcM22yNg9igzyZiZ+TQZlEARWdQwwm2Gnf3PIekApPArOCpiKUKSYqhoNRYhBGCIg+
OqNzLDAhEK+n7WCRzi9uKpVqL3LkZ9EqqDDqAJ6fmLSDB0C9hsqKLSqgFu13Il5mCax1omPlm+FK
WIPasNP3mWm3lWfxehUX47D/Q9p1LTeu7NovUhVzeGVUlhVsy3phjcdj5pz59XfR59xtqs2trjt3
z8uucpVAoNEAGmEBtp5neIFF3V4gHGmS1bE/DC1sL+DSMeF/AGABLowmtAgBBWN0psyyxUxevkk3
hRHsUhOpeOPxGc3gt8OITL6C8K1DIrTFQsBXVNbYw7i7JMCGks3XMSWomJ9nJCCoaek5GzalSSiG
yrdMGGeIWgoj/tw1C11aZViLZOrZn2ZHbbKbjVim5Agt6R2xK5FnaC+CjSfDAShUKRYISasYUC/b
0EgNhLpL8f8OqATBok8TnQuSDINICDYVaydWSmYswb1HhmwO+q/Iprbgzz2GplQIUSYBOkLdnG9h
qnLt/bDQkK7SsZex0qpzuA02ck59f895vClJQpxpxUWAigJjvSn8GS6GdTOarWC4T40tLMPfnknR
0LnIYUqPMF7dImHQMgR6uwyruvxM/zPsQ2wuR9ZyfB590N798/yJEsviYjLAULyPVKpFmMV9g+BB
aJzI8GR0YHZ+FemLAYCbj3mbP71vUoSOtL3DcGyt4F1p89dS1HLZkDG3swAkJWcNAoXa7GtBBMSh
IAM8WlG/ws+JX6ubfsG2AWKVsWegW/W55hio+CH7lZhGeV6sUMijnd5cKDalSUiTyYfOx0jy+Npi
9Hrvmr9rY0CJLaEWNWa93JQUIU23knzHE0DKQIxZntK1Y8CrnaRNQOvfEebeCFNSxLUr8rbkFzxI
RTH0otJZwTMiSWfRfjGsw9rIksiMPrp4l6a+XtdGZbbDNVAGrQV2W7LmhZ3aGq2DFvy1X65E14Uq
60VtObWu3mr1EqUbRzKb6HflXctsp3ofA+BFkmUfWh4wxlwzxWOvcMRtKxyYch90Syei7Oec9094
6ik8pyhokCZOronEImfQE3rpn3nAfS1W0nrha6Gid+g3Zq7pUwd8nbfqpfrMe1fHIJxvqZdBeA32
UoT6SxG8/8VlmXwPcbxIO3phWSLyBa5gotmMpWDyI6Mt/pjrVIXh/mabONqKGZhEysF2OyKQddpO
wkQZulBMXmdfmK3Jve0LLIYrNH0r6+bzOHukxVZooMTzmN+vAICMqadfQhjaEgvcy6YAw40RDnqy
YtZyrbl75NV+NeaI/y8eWuTlT+NdHjRZl2++He+4656x7Df1F6C4bBR59OaTsVpj/8ZYvH6kIT7O
xw8TcRHWWY3qqokzfKThnjC7Wi5HbFPO9BCDfWp8oHMNgF28nUyL0We9woQu8UoXy1pJ1QDHtEHp
y9XqvYchZc5yMWZXHDv78/FZ0Ngk3zdpmiZi24PNnSIbN+VPeFQtoOOc5GyjP39Wv/otJjBplaLZ
5zmUEfMsnMSJSCXduyK+L+tMjNzuIu3Cfb2vd8NetdF6gkBCozA49+aZkiLk6TtY3pT1IDVYBt4J
GIYOnyo9tP7maT6hQ45cyAIWRTqB313qQrs1q2wjaKWvoW9oSe02prBEQko7URyGCQOWxk4V9D5i
drJBzdOlwrfOIEKBpe9zIsESCkmK1aAAU5mxEE1HZrTGbbSOW7EyJm/PnbdMci1bx7HeFVqO2WBp
hUUAxdoNLDm1Hp/k7DgNvgUJrHEoU/nqa5p4eTVBZMONGYJsu1MGoDeWJxZlvN2T3Gup9aks0YmB
h/Om2LVLWoQxfyv/of0lqAltaagZWcghiK4wlF9dvSmeCkHPgQloSpf0KFqVZwlc81dkJU5WWY5l
AJFKZOu7UOKbMkQcFYbL0j3K1Tn4iF3e5mMzadDWsxW933ykC2K2aikJ/PEK/jDSE9LjW2fCsZIl
fiH0o7tQ9wvs8cJ4fG+o4qbPDDag8Tm6uJ/EJA5dw4rAYIfyPTEn40sh4kFMsUUO8wA9cAAS/Y1D
o2lt1K/ji+2vUoQwPf/QHI98wmA1qFwRVaApakZ+QtsbTAOmm+2QorfzgvymQ4QbootcTNdAbSur
XmNxRqXlq9j4eHw5aESIGEJQHWy5KcAMNwIiYPAbZaqYdkqzdmciMSKCCOs0lYbRbyOvCg/YhXp1
EHq7itd9v5XTZ8WlGO/xBx+pBREoDGoBIMcaXOVm9sGvWZ03H4tt3hFJKBgBnFVGmo9gCZ0MqVCN
ppT5DJ89bOvGTrd64xoLyvmw4yn/ZOWbEMFKDDTREAD9Y/SFrXjOp+hr3ltoPkW/kmwTG/T87azF
mnBGuFhPFfgwabzucn13Ow1LNwQDVfN2WS67p8dCHD/9EWuEh1UTDDsrgYpISXz1sen85OglZasO
hQTZUNF7TOg0HqRXiR+S3D5nt2TQm2e1ys+PeZktoonfYiP7ruKg4Kqhh9j8zyuMrLXK0aWDFPvm
ry6TjKVXLAPFU1RC83p0nzuJk46uNdy7y4Osv8YXjPE85mf2IT6hQqid6CuiJI9UuN2iRhXe1Ziz
vFOAr/z/o0No25BGQVAXWYeBU+8ioTSRG4xFXZJJ44bQNCZkWrZ2QUVdhlhf02miuRWuNAjZx1RU
ZjSDE8fQDAXnFiJkFuCdBCKlxdqKBkTvxyKbV7V/zubHDDt6IbNKycFNhiAusJwnxRBWb9GxXbKU
Gzpbf4N9+6+yYRfEPUtpnJWuFINUM9bf0l21dG1+vUcf9GrzF2uUEDJOiBGOlfGcIMNmnO6CiswB
K4fs+I9qYoOytThGZrZDDfexIOcDwwnB0fZOD4x3hSpQcGC1qCmeLkbWQktt6fIaflRmfC0XmrTd
jjlvpL4/VU/LNw4Fk42mMoT7BQJwwDslWE5Nd+/pJ2cZAtCP9nCei5IkIIuyisRgCZdEqH/LViUv
9GF/qZiGN0PGKYwG69nsJmtVikxnW9gkAUUvACmjjYNMkvRMEDVoVu/G2XXXvPrmQmdW4jHZRA5S
Bujh+EwdnYbMNeslp1QJOVaOnERqCarpp7PbGJLe2gBWwGqPzqzQAKtSYtzZ1++UHmGEE3FoIsaL
UWfR3E3zlB3UzAjQoyLbrIkN3Ki7YPRoozi6d6O+4katJN3mlDZpmqXeL9UMtOt0Iww3DFlGQN6p
V5GpOEbIPEmlHoUrNNLDlAr24yszG/dMiRP2GuVOjAxHIG5FB+/geE+NWb8yY5rUoRWz5u6GNEJn
ALeCQQmVuJ2J67J91uN2ui8uirbbhUHtSJlnZ0KD0Bufj0MWy2FQpTX6fYaeZdtFimg99JQ4ZHZ2
ZsoMoTB96UV+1ILQS6tfN+H+xqMr2fCfsUENiE5n5K5eKCc1F8dNKRJqEkq+h4sPihvsu2le5Y2/
qm5LAAfW9K6JuZz2lBahFUVe8EU9QCt6/Yr9RwfJkLRx+YdM31VFY4uwZUXqBqEkJd3F4AejMDkN
7XTLT8cEmhPFlFH0j8xwiU5UMXkOpkLN8Peo5wDw8IPWfMVTRPf194kPGlwFS74aUNkcSj00398B
hQcMSN4zL4IR9Ga91ZnN2TWWerfTsfbuKK4+/qr+ODm/L1CiyUdgN23B+iV05ZpsZS3cC7/4GPXW
xqTZzVlP9H3fSDgax4tD3mFHpdxlVujq7qrrNX25dK2PZUPr8Jwt70zZIixIrjh+HUSgVp92lj8A
R+kkaX6jY57p/LkwKBduljcZZX2AEmAy86saMxFi1RVsKnssrrixK7beE2tZWECHgvvpFXkulwYe
PxubAZPpH3pEuBSmTVHKAehlxgtWFgIQ7fde148flATlbHf+lA4hRaXNoigvQAdbGKtDxJn1W/MO
VLwtsisnHmMyS+NcHs56u0FSzUIXmIbTpHzEbOof+2sBWo7ZLfFnI1ilFh3ji3hv326yxq1DF51F
p9Np0HLdXcf2YXXxjNw1snV+/lwe0/cjuo30Zx1rlRrTBZCUfj7CfdCu72hEf/jiyWeNt3ty5lGo
5FKUC7g4kt1t+tVjlRrN5qNfJ6LvuO9LPovBNBLQstmugAYiU7R21shNGCCUKG5kNi8UMGDEuS4Y
BeAToUOP2ZitQ04Pj9CgyEtFOc5AhCs01xbO6/XyeDxSOJm/7RNWCF+ehYHfp9EorfhXLAMaRDUl
Y8s+rwEgvkuRdqI8jsavJk8HMGLoZABSGToaCAfLFCxfI6+F++ed+JA1MnQPPRbcGBT8oMDKKLoD
TxCxO0HBTcNMCLq4vyRtYGU1WlqBoeli+WlB83WzbggsyKysigIvk1kFh+HTsuEdCO/aY5JYRQz7
gtkbY3VanWT9yXx9Q7JcF/Voua5s7EJItKV7AJDvx2OOZ1tTpt9BsAz0O0WJsE30ct3cGElPAWVh
6kfV+MyAWmlQkRi+nPgPEWMYFOgFHC9i7ub+Aqehk0uJ0vaX6xWN3wM2N2I/37DEPGMHGHxtq5m/
AkwDNvYZpVX700W/ETC7KReE+hXEBWm4vC4llNMwfshLNhBUgSHy5xTrnqWawpMNpPwz8/pZ3MLf
eoHF8J/tptWGxvygXKHZ4TR5Ig3iCtWV19R500Eaxi5F/8whXKOKLWj4lAWjA6ez0M7YtYV/nxHw
SrvGpIli5v0I3ExogAgUjnEImfiENpC8RnCq9rIALOqWWzfb2BSwtXnjbytTxVuusjlMmdOy+j/t
4D1ZIj53pKIZWhFkRc3BASirrQIcV2qf/0+bATKwUfCnKJGI5KgG25YF79ToFZdskdGctZuYmHM7
Q+8iXdXU9+ApDw1Bz7aJCgQUrfrl/k5crSg1Id81L0FHe5bQvofwX4tqqJhoQB9kGqpiAyiZXF2x
tdh+ZkwGpNeIF8tUcxloZh5Kyj6RYtnXmKyozm4pdHraF6HVILVwcmpJYikB+E/3NwpLEhlU7SRY
P+JMGJ5vJEdmUTaw8+fScg5nvCeW/2eDc0+EMDixHHAOI6OZagRIXAA+fF0wGr/nDhj6+Ez052Z3
RqPh62Oqc9omcAKnArJUURSJ4Ay7XduFlMujtvVmaHqGaGMmHOACj8nMCXBKhuCtYAYxQjPeSGY0
bbtfI7juYxI/XZTET0mMnzAJgGA9U7QNo4Mq37E26sjUdooxxrk30PcERlFOCQT1oC4EiKqy/JcW
cAQuAFdkfbFbAOiJlij7si4PqJHFeDbs5UBNQa1dJ9uLGmuHHE0vsuGFJr+6whausbQB7bJ6vVH0
CojRXIyZ9PS0sl2M4/4aMGo/6Ka/Vc0AOEzHFsthROCzwIHsDJroZ5Jed6Ihy/l1FwpRj8sK1Y1W
AAi/KOiq5FaSts5sR6fo0kzW+Z4aEYxGWBxU5hlEU+vjUWAz+yu7j1cZVjbTErOU6yETTjmX+9xr
2y/GUu1QbRwLK8tLypNiJvczMiTL6PVFLZcj36K+lHiME6EqCUgYE7tR+49x5mlJmymeeafd0xlt
8ESD+1qSi8XYNiZah2ukI86wlLcGoNS0WP5fFOKbI8J3lgwT8GoOjkozAKQ+3kYATT9LAF7CNKhr
5Bsab/MH9U2QsGN12S36sANB4L2agZEtlRH77G9gde5FSBiywBPCRpVQbRW1wXr3DObN2bI6Ws1k
I/wr0/zNEmHQIret2j7+0oqD+8f89VluXh6bTKriESatz+NMDFQoxEt5zNG8q+/jg2tQ3g7/cl//
YUQgqlGuAxTpblRvFG58OzBizKUhf9RSZ+5mlQApjxG7DWM4X22TE/0WU66QnQwZuU20GpaNFq5Q
H6K1zc7s3oAKTKgQt0jtqrqKBdRXX5pE290cPYKNw1y8sVOeHAEDi4zmmfv1ScNQss1gN+yfyKap
+0wW9/4jiAuGJSNOFKpfeqhqzA7gWECPyZZv8Wr/rKfYPyCdaKHCzLP2niZxx9qkk/OQ/WqlQm4V
4+Xeq2ME1mLvAsLCxv4D2tjyDAzSPUXitrH8INaLGsWU5FpgBuLmnXeljpZL+EG0Dq0ZncXu9MJI
tQxdltyH8DaCEwuWYplvUo3/KY3+KVytxVVL6+uYV+qJFhC3s5Rczs0SaEGAXSHv4a5bD2gzdC0s
CXt8SUcefwQCE0LkHV00hR+oGN9Cuj6CCY3Wy8cEKLeGzC7LTpmUQggh5+a1kzUtBEImdTR1vOMP
uCCTyxKzcEsRm9SRIry5R0S1GWCjsCqB0Wjtp6PgH1EiooOalbw0z3EwO2E9IMmDJeNg6P8sMqT+
gLmpyEi3/Oh8UKOuDBi3Bi7/AMRcvQJEfHqmRQXjFSYYGSuX+E/kAcDxZbwn1kzu3Mh3xo6yGKNu
SOpYzQYWGmjpkelpnw4NWX+mkog3LiDgR+wTHqgfhF3jxKYQ47FeOgLWsIgtQ22xF80W+G3WWdmb
e2cvrmil9q/+vx9cTqgShmzBJb6YCFCM/LMxFsihdlslMHxtZ129HZQFjez4jBxLNbFMRtZbi3sS
zp2OUbxuL2yw0WKLVfWj/XWtyJafaB5y5nLcCYWweXmYCIs+gVA2paTHeI/vMKHUGAhwXV/rLVaP
jcRWTnGlMafHOjbTEzCeh4iGK8SGWJNJKHIilkWe+PBmPM6ixiBauAeOh2uib00GxKu8PreYUVgY
2MSCF9vHY+pzEdwddSLyFWNW7goH1SDG5mzgN7FLPHbMbp1p8i2x01cqiNfIDqkIEjP2d4y1evCN
v0/UPXSypnYEsCtqxYo1ahvPK01cL7BAy7Voz6uvOdEf1FjM2mCHCHwMueChiOquCWUUZPBakTcW
4FI47D8KDsUGmx/3CzszzeUR3fGaqb8BvveZlq6fc6YC1lD98wHEbUN8nHrVWH+q8Gxj4UaxqW4T
7pBm3K/RkcwD9Yu+FWbGlwiAtFUx+YamIJZcrFlUXFhjGQVsY2/yBna3m9rWwQx2gzVJCGCOtMT0
3O2Z0iOSOklcCIGSyCOTKYzx61uDjK3xWFNnUoXSHVPEPQkZtAJEiYKEMeCodrE21DpQb4LVLlkF
q+JjhIvKZMNfyXZtJNqbaHOGqcQ6HZ1gxsfdfQh5ZbDwNRGaor+oTtetk4wPb0KYC1qWN96mCGRA
1CgxZiGYuLCFLBOWTovhEYo0aB9B6BWmWf3GzSEN/hyoqyjRKxyvoDdWLRqRaDnIngMMoo70DN21
KkYJLFExGBjQZvX4S2b9yfTwCcueIIeJcBHKxmMakNc4FigtjemvSlnvMbcTA9tkeGLV11r9CBpL
8k9+dWEYI6+OsVgfKB8zZ12mH0PY8W4AZFDGj0rCraH74yptef+EBgv392NKM0XKe3UkYtYSmNKB
P9YvsCANnWMRotPBypHCxyizr7uXBNMbgw7cPXNxC/6zOQ4LVPWlfGGpU9hzz4Q7lSSi1Jrj5aiu
cQHl3Fhsxzwpb8vARQ51yWC69S7w9L7fy+7KrzaRzmEIt3+XecoNnSmlQCSo5QDvEkOTokRoQuYE
GBIN3P7CHAElp7PncXuQCUB2bGqrli3UA3NbDnXq8GukgTTyU7rEoS+cinFEH3RfuutN2d3Q56Ji
0ndvaHgmjE+FEQOLcvyzJm/CK3H8i7b/r4mVAQoiY3egupTPcnKrVFvojLqw0NvXoI3PikM9jzZK
YvGKVnDPPLsGtAcfv2JazwP8N3bsDRs5K7W82lXhKit0Glb27JeKjAhcCAFQB+TSGidgUq7qvR52
00Ki/1Bpb7rz/lgcsw5nQoOwRkNWooLWgka8DAxVj/a6+vGYwniGP854QoHQLZape5Up/B5REv+u
dzbtQGkcEDpUMhLqUPn4+xDSQlfXe2qybIYENqCPBVxZwrIpcvZ3ECrMWC84+I3zmNFEordE+7G0
cu3WUm0Z45QM2n0uj+U2F+DdUSWOJspRGcLzo7+Ua84WTBHsncKtqv+R0DTYHGkBz4y2iWOfOHro
MLOqkNFsXrqpWgUo6PG4FwtF1oTkiAqrHrApVkC+OirQjP2XxzzOPAXvaBIOOWT5Xix60Ky5Y7LA
bB6gQQtWq6tl4iIdnt0ekxslRqjiHTlCov2iitUoRIXKc7FvKsUuht6jvNVpJAhtF+qe67kIJOLa
15PiPYhoXnvGUd4xQei7y+aShyabHg/19KW2612M5+3vcssD5oiWSpvlBvqOAUroPlZn3Yf8qpyW
bj2ejxLCHQMopKQ19Y/y+HEkEwqEvJSFL/u+0/cXF+3UntFSzBuNAUJYZSRiHjli+gtanlGLcbHk
UuIoNOaStCI74YHwKPKiCpsuhpSYo/fUreJTc2CX8YeLDEqqPdbgOUs0JUWEC+Wizlx5VC8xCgwF
IHOcgwmpRNXV6LdYUmIy2tmMFmPy4HMWXJcGPgu+hgarvX63DYBGctpLb2ZoXJqKjxy8iVjAQA0x
yGw2u69WApQjLtHvS6prK+33tjG34VZ7wxS2npjrc7FLsLTlA9l8imi/OhcfqCI5lhOoft2neCKg
4XBntScfiyNdTd0Dcul8OvElYsMt4Nq0s59o8eH8qZw+N+rlY0Pb+EGROgkxGPFKzXc8tMnnbgsu
NIDlpPlYIPtYkeaiYADpsmhm4QWADH0l0SeHKwaKL8U9pI6AZ9z3dxhWl8S6dBskqW3b3LZGhn7Z
Cg/ss7r6/KAY/tl7+U2dTGkKflwzgJDqLw4AhxT+w6tpjaqzYpxQIF62XtjmYiDjNNXiKuavSWLG
pf1YhrPeC8JDAhB9VzxZAe76QOz8xh8uHNf/5gLfqNVOd7vyA5jqlcmGgEhy2p7yfpzlS1SBWwiz
LGAi+P5S1mnF+mkZDZdAeU9rAA9z64VLw1eiERn/PlEOQY2ciFEDXMMCi4n5VZOxZo7nwGP50agQ
xlnI0Q05+OFwKfKdE+6L6oldFBQas1EUK6nwXYwoK2iiuGdlkLOhZod0+KoHbhR7AaDmBVb3YAuy
nWLxE60awM9yhZ4dVLkYEZ07hOKJdVjHnJoPMGdXxb4FHzfheYBzW2m22Zit8bb+dV63y881tty8
YSXtc6DRMtNzyTMRmGH/fAN3zzSyFv24NW5AzL1r8KAGlte2uHAv74f0aGm5sZUL7a04xU+F1q/O
iU6DgJ23LpMPIAI7QeyqPI5KCOHa+ZqLyO6pN3fvmWXF+snHPmYTOC85cNXNNQfAauwiPqDYSBsL
4WhnQRx+KQyuxJc4i5eXXba9ldp7n+quZi90G2O47hMWSjd2CNDGVgvwMKEYuVn7MBECcYuUYbHo
aqYYLk12FNxzm+RbJnt2xMzkGgS5Dms+vk/UYycuVMeoTs9Uo+qhi6c3bwfVei932LT+x9dtM0CF
oNDT8xm4+kea95w16AoPrQOWIwBbCdKu3wqLrME1C+JbqDxLC0qxhfb7RIxVCa3rYacMZMn9SRen
Qrg8lt3c73OMjLHc8Z2HZqv7G1MEXMl2lTRcZCm98l5xVdPuLyw3zzGADQb4DCCBCHVow2YYco8Z
LkCW1NR+VYsvaW88ZmMukwP5fxMhzmEQ1DIIxAEaL1qSzkSYLi3Ol9eYA8YYgJQsdGXWsSZTpDdX
bBWB+AVfKAsq9sEScSkjBzGX1vDnbdAtAr1V0Y+uu64KuEShFXJHG+LSd/SYhzHeSL2q7vyAlQHh
JHYZp+eck9ImOmZwktEICKhP7IdmOYy+E5LwpbZI0AfCwvAvON1D45OV7+LdZUARYfGMomOgrdU1
gH7Wy2W9fFlSDmLmOY11wzzQQgA+w0Ct7hXKESOvj1uQXywRXe0O7x0Ab/TBNnEJtfNxSbN1c0dw
R5A4glwJC0UcQBArNjR0DsW3wnTfqC0cMx36kOuEMeJVwCt+HLvYCIr2752g++vcQFj+eXyhyG/m
QqJNBH0coyNT5a9ofRKC8K6b900ushc5QXjqHVY2bBjWQ5tryrX8aaVlaAeGUNGYjwFpEhdExX7Q
YUgx8Voi1E80vbLPj1mhESBMi9NXaVYXIGCUx/56lk60O/+zonDPwSjKiagcpU+6tojwTlsPG83c
rvfnnhZGjRHD/ePongZhvJjMLUpxpMFeb0+Npm1NM9Ce/59HQVxZJZK43K9HSVml1r9t9YEW2M5U
9e75IK6lFyziakDvJh55WOli47zXaAfqtSMVzmeM8x5JjLiPbu4Pi1wGpREnPtdX2rY3TIrAZlIP
9+wQl3HBoN8VrwEk0Hc8xrqSEw1D4rHyciRQgZsNcd6IIBD+Un8Br406ijNq/7+LiWOIcNnnG9Tv
G4hJxG6vwPJ1b7lcftDCkxmrNRUUR6ITcD7iUa8CH5uFJrztcea6gU4gGp2ZPSn3dIjLLgYp0t0C
2BkOu2utX683T18eUv39sLMyC1i5GJY8IAQ7PrYxM5WUkS4mIVSkb1GjJ65OtgDAU8GkUATl+QX7
ETVrpT3JOjZ6vZp7narc82rxTY64RqzHZ64rJripO4vVwNfYSmeburlUAYRJnVCmkSPuUooFbSJm
QZGsSDVmJR2MZUurUs/4z3sJElepZ0ohThagEbu6eFtjtE1BO025pASyXyfxU+H/Ed3XSU6sdYi2
pYBLQcfYdQACCCy0YuuaefbRp6IatPtFUwyOuF+d7Mlyn4EcslqDdRhPa2UXy2S5RRUB+49tOuzV
DPrlnSjJ7Q2BnA8qg/UNlxfsqr59KePlj/YbWSXEPvrSNWjQVKP3eSRT4tY1TFS0GSoJl2FTW7pK
i24p6kfCC4i914Z9nvcX6VlEQG2tYv2PYNiY+3nD3ChVQ+b9+beGEL62VErV9RIcWZ6DAEqgm6NB
iRlmemTvj4iwFx52iDgFhwvsbesTeqW2JVC0Ld/Ghlq4d/a01V7NdIWZ+Wc0Astvn+6AW63oPN0y
086OMCVik/BJH5dQ0Gu432Gy/YLKr+Ytsz32Z1Ks5Lyz+ZYsYUcGNecWJTuaLat8Ph0A1dgtTyd3
V1fGaXsMB0PNsKvLHddFPKb8L476mzJhXVRg6/rYUw0/qu2MdldaONgD5VBnmgnuDpXMqgYO8l91
Bj29GmifuGgrpHIxpIsZ2o1i0lwdzWCSHaO8xFZyOvqABAswDHdXXtcAHzgeKQZzpn3onisimZUG
QukwAuhsNrEGf3OwVqunRrf/VMsTnlNrAEeoGJyh8jceyQOjwhNGRa0UTmor0N0ZlmX94Z7sp605
jjwH+gsNN5tiYcgsZSdImFkfi3oGtmOm+iswgAOBooNfpv4RQ4Rd6ePeL7BPAoI0rlapoyMbqTDJ
0ExTP2c25qwpbziaAAkbkwRS5TsF6O3QIYrHL5KN2vD2+GLN5LzutYMwH2WIbTOsgou1gdLfoPWe
ddL+OJZtJmgNhBv/PH58MBQspvnrzHGKiBY9Bj0BBGuFKMhZmEI3/E5j3irkDx0srNQ5mXZm49vt
x5lNCBHsMUowcKKDuW4DT/qdFZsoi61OpWG/rc11r52XiIQ2H49lOh8sT4gSZlJUE0FOlHGYHN2s
ss7ab/r6eKxoRzfr5yZkRv2ZREIFOyzCahQi9FGxYfkPiFkrpMlbQ1/3S1pWfBTVA1EK4+dMyMVR
UUX16PKCWo8cHFrRHwAV7/EU5Zi/Z998fXVUTwh1PpuycT7yFWsvuVZtLXELYywjfwEAHzO8rmnx
OEVLBMJERiLHiE0NiuJSMNpXijrMes0JP4QhbNX8v4LbGIwpLp31Ib8+Nzc07dNs7mwsMKE08jmR
HMY3SyRjwAfAutMrALgpnMya2cnvExbQrd1FKgewSBmSVwcYwD/jqwX5EoDl0NwWjRZhItySaepo
jOJeNv9pMLyFS+uS2ysb2fjtoLeGud/HRmwt8RqkRTo0QRJmo4r+VyH4s2+LNkWMlIv7tV13ckwN
36OL1cExqVZwyJaoh3va8YPGw0wuG6Z9clqEfcikIpYXESTIawBEBrjBll1jmdBSfcJiTJrqzeSL
76iR+1xlpa8qTh1vLfrNh1XEAkigAH6BVel6+Q680eXH8vzMbKjzQ/Nh2zefIvFEK3OujsUALgzh
zRjd/AG4GPyXqS8/N0faFDtFLUXCVKjJIgldoJVf5IOyEpH7puj9zAzrvRwJa9EBhohFifrLeSCS
fx1T3rqlmNT1yKNYHthzkTAWWN6XOGLzpR4vGHe73Q4r1FixxboGHpUOpChKOEOTHGE8arkvpWYB
r+hGSE6iFYSWiaYpvEiYjKIB4jpg18eUIbYJWdZ/GDJMUV8blIQRzceLhIXoAUsNiFpwg0SoZpRa
tynO6o5Bow91Em/eO6EsxIsCMBoU4h776G+OuKJCcUivtsHltltpnQ6opct+T636zCvFP7RI1IyA
DytXHEBr84L9mGM/ka9ZJ7tCWhxhhYmXEMUWUphTicvLJmoguiUi9+su3jP6TctACeBL9mJFoTRv
db9ZI25ukfAsdjHhdbfxfyGrKOvcFWlM4zGV+cQAMoj/PSyyEJotUL0sSlBJzSt85OVmGRthx+ZG
qw+Z6dRH5aD3r8Zx+XmOdkGqI/ykiHRUh5/3+vsLiHvde7LiMyEkWhjY6i3bS2p3wnxA802BuMn8
gsmUqEfKodUxyGMcsHDD1f7Y9lZDl9k++EpRla9wMhTO5i3IN13ifidNyDINO55g+8m9FftPyqWm
SY6406GotKyajC7MQ2MQdtG6F1qieb6AMtGPkceJ7695oaqlcYam1QHbunW10D7ZT/vihPzQY1X8
F3P4LS7Cbnhd1OJhB3FhQuN2gTt2ttsvw76J32nuf2YYZnRb/0sMr7p7vsQs5t18zJMaaBNZjYBx
Y88Ekl9jToPiSSicSWTRg/PkOI5HH3lTD46x0gQU1PSv3Cit0W4+EPxmizAaXZSJg9JBhv76DyZM
Ph4f0WOFlhjC14t+4AJ/78sFS40h7JRMGyKDodik+UzT5GwIi9AsZKwdLqDXLwB1wLBpssSzXtlT
mKGSIcxCz/tDlCeQ1WJpZZ7mLIEnNiIUUm7pv8R732dCmIGgxPswCUCnMDbX28G6PGHPxtbEO0Be
RTrF5szsebxXbMIoeBXfJuzIVWcZtw2m7mDUVyd/9+cSHU5oSuh57c8fTdNLdHoCqUbdbs7huV8u
aSlnqngJy7GQnDJwxnyaAQjKbAVEhAUiD4pwZ1q+7tkljEaz4FxfXCC+RcvXjtUOyNV3mo1Ny0uI
+Kwv+TeZytljzyx9ZYsmNtHHaGznjM/WFMPQ+uLGWPpxSUVco1EhIo207/CgHNVmc8vHeevRSD1h
+6PGaZ9rrDE5B5R33r88if5R1K8YcsJXqJRh0I25NcCUjqknJDHsZgS6MwuYRYtalZBGFv7d9aPD
9d4IK7zLt0ULQSohNt9q6GPpdf53rFUGto7G6ANpDEzqwT4nCgzB6jdc9tt6jdf72TS1lWc5xu/f
r5gdu6JlXD2mW/3DwTtgvTbxIqhTajqBYly/ek8n8kFqTo4LGZ+7QaRpXXwNyqYNa9S36uVjQzuz
I/hOrb/c8oRU5bfAaPFwFBvDMg5j6uIU25a/uSE1jRzutjS2sCCsrp+XBnBdl75xjJ5pxUSKuSeL
zDKbpIo7PsiHVW442oil/JjN+Wzut6X/cpwTNhuXq7iyg0RDDZW24xU9bCNa6wmT0FoFJ7k3df8J
aNHn4+YvgOHvRUzYp6ryhEYdk0OIO6+MvpOXB8xblUZn005zvig7YZMwUrJX/rf6VpqVsfHQm6ts
NRtQKLWuf4iro2t8vNAa4ucLz99EycJzozRB0I3vZSQ4tNh0NTQC278Km7o8bL7+O6FEWCo+VktJ
kkHp5X9Iu67lxo1t+0WoQg6vjUCQIClRVKD0ghpJI0QikEjE19/VPOdYUA/MvmV7POUHV3Gju3cO
a4uLAxA4NjQ0D72Xhbv95SI2dx2OePBMKltxriO1Fk+0eE9LGyCGPRe6s0Djw07fcgwqTyuyIEb1
UTxXlQAefW4+DKJYsDGLwh+ReXjBVsPRVj0ACHMOyJE8tgINRZOWA3UY69KufJ2Ujxdu6yhH+V4t
60T2oqzN+l6EinGcXicjOiPJL9u3Y45V4fkBVx0wodO0qT6aqPnStB7wmGEx0YeQ4w/HbeSEsmjF
/2lN2jbJ04Jak+OvDXqgM3ux9DbqwkPm9yFaoI+EbF0M8/TkC/1fHOJ/kwb7y3ZeO+Qnp7xUVqJU
1DVuj46okUL3U83Ph3Vu7ZUarnKtLorm4YKRurN9W4nyogt2tKdrUMA56zj3ZeEgj3S3TL0m+IDV
ptM8vGD6dsypszXnMQLHNP9Jm6J2Gd4DvZBzHA7vs3XmtA3/22vkYZ882pos+4HYv1Y0NMPud97l
Uef7hgvC9p1GWDLUYME2rfomPjLAd8fDV/2C3VkotPHR9DkeBFtjTsUhM5WBasqgAq6gtRVfE5xq
J/r8jlrqPN06mfpTHNJKCy2RFiQ2sKpn23LFD3sVNZyonaf8r/MxE8aXu0FvKgnJFQW7oO6q/SP8
1IW8JC5qXz4w5b6++mu/JYdLONqLrcg28f/4sFyEr7AxWEPm73k+Ai+6uAZbk8NVsSJUpnw93OFw
B9Bp7GiFJbVsbUu73+wvwAJUgFC5vh9vBoKnOa9obBPqbTVgfODavqKvwp5IO4TBWg8FxhE5nsQx
7kku1G2TjMjxID4rAXMLRlE5RdJZxlewEc/SMD5nGvQTJkcpdetsGBUVM2xOWiacydX5LNXk55kT
tEl/kRsDP4/SG3n4TTuKXPSdubuTd5vv5r2Bb0rs9OqYKViD14KSd3d0oZ068oFGN5NsEWvufOXx
Nrn5xoMJOca1GtpQFBN6sOtwWe5Yb8I9hwTnadgBVIOep6ZRX7vK10Ad/lIC7Ugi7A7aYjnCFzfN
N2tBJkdigr5Ebqw+VUHP2dD+DQDkZvYak747H6DxnLPNcvaEFqMD1aNy1MT4mno5tC6c/OUStQHA
hWMsA5HTbWpc3qA3PWHyBoMyOWb1URvAPJb39o74GaXfnJDXLQpvu4B3lfOdB5PjMZkl7NpCupS2
EaGfAiMnuM2FhgaONfgR6SVr2WPc8fn2IXncwjhZVarIikntZaADEOy8vP3rPN5g1ATwsAtTCemv
Y8GAtC2I/sDL/M7r9MmlsbpiHPTaskDjeYPIGncG3EznAaBM+IOQhQ6eA0W+JSK6OW6fjifNbLUK
QDyh0GDoHEDJm5pErrTAJhJOvDIfG32fj61QXcoIEk1jIwcdUu8RSh3LB+RNUF7GAniu/0Ql6A8v
Y0KNSTgriVV1Fk1UFMtkMwSWPaBn7ou69yn+cs7GYQ+2WCWgD6EoGxBz1BMRMoxY8Op786H65DyM
xpAjKTQi6sdb/rOXuY+68xvZehfdZTTXwp8gmA/TJwQZpVFH/eWimNfnOpzWRxL0too+bU99Fc27
eumfW44J41JktEabd+djooBi7rxhqdnvAchbBDhgaJ6LKp4GnvXTJsdj9EWuZ5aVXBNZqi09vMBI
Ih/L40LuqzF6A+u4/pv0PgSAZKTTN7+RuFzbJ9vfIyfIYUOuHDMqJI7yPLZqyof6Llnk5OrqcqwJ
fYW/F6w/VoaGgxCf0wI0NBIMvvWUvXOUEZXMWwQY10LL6rI70iGL4O34++xpyJzuTPeZizxxW0P8
sSg0kzMhvVigcwJGMEUJNpDr621rX91F5HL/0XvdalwpmyhD9cX3OafkUWe8jaYuZMCZgnqGpSXl
giB3SqDgfW3Jea/buskS6YdMjL8mWoUsU7Ubr51N7okfvsNju9mI7i9ZskRGVfSjYsb9f0i8k+XS
ONmnQAeQouVIr2deK+ptQ48R5p/nMatjMZQJ+G8zOoDN5p3ltl6w2AVGhWJkZhviuiycZBF66PAm
oXt54Dw/jwyjGNTxEsnliFMoJMQWje2xx3aylb9PeHHwfIPN5HEYnZDLVlWcZVBq7X7lDHQp+8e4
qpd2wDsUVZl/Cq6OUAqorIbFhoWhoMulWSAo9aRAvs+JzFOn9FJuEWCOkmjoaK1TEDB/t45dOlin
wV2JN/8wfx1CZervppn1J+UC11V+y7GjeH3vvq5snvBzDsJ25p5HDBUfQxBRCKqD7VvqKABjeLmQ
YoG9dOi3QzfLbYab1QIqlnIBR9bSAQjyU2qkXjk2dCbwcfzIMeelrBBC3aYw799NSDAWVTl1Sd1Z
HT0UJvvRN3aHebwlsp1IrCKMynj163njOiFIb3mi2aTRjKWuwpkyELzYG8QZyLg3BOMRGApG4PbM
OeGs6sFuH8VSLEkHJOZPgn2a90IGcJ3HNPeiIiLnLicpYGK7pSoSSVoljqIHYXN4Esb7RvF6c8n5
gFmjMfkA5sSm0sRjkeIDgo1oV6/nZJtj5P1iQEOFrlFx4wIePVbgzuUpVul+uvohwbKMh2vyDDnP
/eWFc7LZovL3yVixqwBKkVkh9u0FVRegQeS42vu+sdxxyMxK94QM/f8TlgF+uGxpDS6wXR3M3Sa2
q9755LVcz+rBCREm9LB6I9R7FRCyx68kI8n9KuIqkFkfaUKC8R6Q7e5z46iDEzvAgzVnm3jZ72gR
aUtu4DHr701IMf6DrJlxrY+U5zD5of/OZABQq8niFKFaUsYE6zko7HbsidtPZ2ekmGAPuBuVOHzI
QpZkSVZGYU6xiluMeD3k5KPBPDFmoHg6jCPhKqMmtV4Rx7oBoQyeYPLcYZdEh8XjZHPBUPuJmM3K
FT0OT856T5MLZrSKpYmpdKY82WtOibVL2/2n9okQlaZJOPzPe0tGf7TKaRiyESi/2a90P/7i3d6s
kZmchFEXVaJhLyfVj61NFTL2i64r/yO/tpVtf5VYCOw8cy6PI2tst/yIbrmTZEFvqMnSFAsiZXa7
kD9Oz61iiypJsBRxsZI/h2B0tfigc70rzo2yPfMDAIuTktJ3NtXnciCP7e+IeJUfqjYgg33tkXNe
zhWzbfMRFhUb5xQaGWPUQFbKAtg8gg0ZxuqX4u4dXq/5fA3v+0k1RtFkWhGJRk6l3+l/Yc8zTTn0
zuCeiG9/3j4b7ykZRaMUeqKIF5DahAvP8I6cn6e8/YfzODkJE6SYRlYnagPeR3NMhuL1K/CHbh+A
ozxYH2vozLFK6V15D1//7pcZFaFdBCmqSvxyuETz+JmzUvFagL51NYxa6CJs7DET/PyzQ5drlC42
yDjldvPWjra5J+Vyva7c1tPvtBOwVjKHGwxzzDK70kESIhTqBKjd9kSw1fS4r/z0eQz3Ma+iNF+Q
+eYCdrFBkTTn80WiG3edvCIE3SAFKR72e+7KLI6gXlvMpp6GNQji0QSh52eDYDunc7mrX25zxXxo
NzkM42iYWYouw+GqfErSuzHWsWRr3SuQ4LxNaT43PaHEqAGpa7uL0UN4NodNv6IdcM26SLxzbgMz
Dx1/u71tu6/bh0Wl8UhzPEOdUQtq1WFC5AjSgGWVvDcKe7AACisqCVj4YTvO7ZNee+VuyAILQQ8E
h6RPMnrS3Dk1xJYJToiSDJJ1XLeGw/Y6NS4THskEvTm1VGGcvPMmRNRyWnCHn+dzgpOnY3SHLJVh
pFBk/wv2v7zUm7oj9o5PhqNedUaHFMNZNlsZHmm/2ui2eZ/ZHXJaGLC5OBDjQLnnNi3w1JbOuBvt
sa56K6MidjiEq2XiIkbx5CXGUWjK0Cn9wF/pHpwOXuqQp0VYxFUxU8T8qOKwho/ijEvQ6+nbWCHP
696Zb2L4fjyDiVeEWDc7KQSHKCReI1y581KnfVqSB/ET42zDYg+4lvyJNx/CUywGq1hqoSw6aivj
GJqLLGD00XaCFBVvJotjMtm1mWWryKqQYgeG1ZAkJGeeSeYpLhamVjtf1HKki2WoS5qcyehT4E1a
XHuLHTMJwg8EmhbW4BUbJQ12vBF2jlQYjNNx0cOia2OQv4t2yO5hGTdHXXG0I7twGIkKI7qM4MTB
GcnxKVlgZv3coErIIcRxzgxGiyQnHbtWsD8Zo/jN+9YFCc5BqAW5oXfZRoyq7fO6outoTk5rOJfE
zh4MdXEK3a4m1bO1Ocek9UseVCnvfRgVklvJuVVpQAQMJOFDtYfVsSPmA+dsnEdiezNoJ1Jj1Hik
wAmBkozWbLTJa6+fHDIcc8ICh5elXlZqgiss3Wf1q1lVOVlxJ7rnmwkAsAmgecW0gFf/02hFmdgU
Kt3Wg178KNA8DzOb/pKsUJveP23bpQJ7yaswcIky79Qapdli1Tutv9Nhyl0WPJpL9SPByj7L8Vcp
8ff+jnef8yz510nZRmXrLCianAp0Q5LnvRWP6q8sI6H3q2xdjpPzN2HWNylGzxvYRW4YHT0fVlTK
5KAu0PDy3JsL3YPacHYcTlFnhe2bHKPfY2AojicaqD/n683FHj34weXmktBtq9ye6HnV8U2MXvPE
y6katUqyAcSq9XH7Xjhonz+v1y/rV5hp7nAqjxg9+YSYiMmeVjFhUJ4D9M57m77Hetf7cC87ItYu
2Ls64G6s5F0mo+PbCmCeR7q6ZrwLvKUn2OOD7e6/eFnFv/EFvu+R8RbPl2OndAJdUhQA8PRuGTqY
mqJQQCds9QNYIY/gfGrjmx6j8oVKClWzxFUeDSfEouQ4+bdcz6iSOum6QrboiYA4UHjCQ7YBUxyd
1T7xnH+CTIvBim/NxfYj12LdxL2IhwL21ZmY92uKHAoUpdvCxWEHthG5tLKoR9ENLk2AUZ/k5fav
8zQh24XcAIy2ikPc2QmT0HQ8BHPlFNGXjm4iJkJIBCgF5zbR64/+aZz/YgW2GbkLlajItCuLOwd5
hXXgWGb6TnGbBgztJXaDvtP1cYkCdg4MJydfYPTn9ifMGmrDMIFjb2LH6fVaJnKdD7167GXgZgqN
nWtuXboatoGly7QKjg3nBWdD9wktRmHV2OYqV1WK0eIzUB6xsMED/Aby2rdPNDsWoOmKQRcdYfOg
xsgXepPrWL9QiAAH7Ni9lzbg/CDS1va37txjej/y2iDy9O1nBLxT0+Xc6Jx4T8kzwmcO7aAkA8if
XUyyujyTPWvSpr/PmOyulTozoQgIGK8IV6Fzj+7GnKxp0t7X3efblzkbsUyosXmdrDn1qaLQy9xU
+/Sl/kBDT3S2P3n7tDm39kdaR6tNVAdBB5tnSzQ1xr9vH2RWy08PwphmKUwuQGdHUTPYeO/eb33Z
+BQRADXoAlL1+Sx4twnOCdaUHsPsw9Colpigans4eM4AlJS05rn2c+7vlARjkyXjWOj9ESSAdhSo
buUn9z5vQ/3svRmKpgHzX0KB+9pcNlEQkXTqh04WoRe9QwC12LpvxWviyq9niyTLRkOOvCe5/eWH
op0uau6w2Wz32vQDGHHuoybRNWEEZ2RIj23e6wVBbkBakNH1fen+9qvNZiCm1BjpPfeChjoAjgti
7sYBqrv+SKP0C07JURRzHDIlxQqyjH6vPgEpJSHpS07iXQEw0H93HtbXlqJWAkg1iLS2gcFaqSEm
cPNOUBY7ocK7cQtHc5kHQ5URH0s6UN3ZltcsA8ZCL4Ggc3gLAVAJP8qHL2BwfW0qQKztnBJiXPsx
Kss6LCX6UjDYnie4Z4/s97z5p6tfcYsOozgu6A49hmcc6DkwiPdW3Rt+ejegScE5ASLI2YcuGtn3
tu4BjBDWjBsYzmnG6TkZRaJHx1I5VqAfAOymeuEtoZzlwsl7MUqkzIQhHE74+Rxur7hsHdc/cdFR
6Y/cukPGlVdkSRjrHkQUiPBB+q+OT7fk8sJTWLP2cXpf9D4nCquvpDECzjnuq0L/4YhTHe0iWLhP
Kz/yOCI8ax6nxBjlpBqXQcpRXaO+BnBFsCFeJfILR4hnG3KmVBil1MZlielwsLqDaZq3JUkWna06
65cCkAd2S6Rlzwtk50zLlCKjm4ZE7WXsmqGQZQBZsCBa9kp9uK2b6N38wRRw0URNNE1sTWEEGCk2
oQx7FTOvyiJpFgK6AZfii9VsbpOZTdQbEzqMACuxHJlxY+D2Ogr7oWzLg6Dh2rjTGbNcPiHESOox
F1Mry3Ag6CNEEPH9GdAUI/o5gnsRBV5oh2QvBl++86m7vAejh7h1mYwY62WB6V5NASM2dG+HK6GQ
7MNicu6SR4YR5BDgcoWIrZ60aUUlw8MrulS+AKr8zL3MWfU+uUxGjJNEzs61hct8zlC6RM+bNwCK
yLIXi8UWovy1802bczjKcLfukBFmwGVb2djpOFy/sjxMibyMO8neaWgm5FDiXSMj0KVZnc2wBiXJ
Ce/HxXqPA2lL0+YpDt4lMmLcCVKVHgcZIvamvKB9WFVI45Ind1EhZGgw8+qb6mKH9phAITWvRjDv
S30/IVvNUUe9LlITaktE1q1bCts8OH9sv3pkFGv+3ppZQzahxqiTakjVRDrhrM9nF0voo623aRfK
kWAZ07h7FV92z7y+3Nma5kSzsOWcSm/Koc5A0jk52rU5c/AUR14Wz7Kz4rwllxijXaJYzmQtArHe
xtDm4V1xVCfHFCL0yb/jTra2kx8xDlOfNXCNS7FNq4YIrvrif3LIcPQ/W8M5D7kWmiP0ctB4m8JB
K9HJvrdJjJzA5/D/mGTj8iOjUqzQSlVRgkoBtwN6ZnCMLXQYxYDiXuGsF4yGbSwbwxZH7PP96YQk
QOXqQsu8NofbTvYQraLNKNp6S06bHep9W+1x4M3EqrPq65smIwBGd8pTSQFNDeC6RHSxNxgNBR8m
WcU1+fzkwfjR2/pTW36Tozpu4mfB+TfNUQY5eTFufe6s47xrNblCht+zRpT1Tsfv164D+E+6vqD1
Lg4GK/8JHwLYQMK/+E0WvlLFwugupOx+gnv1XtwdnzQMIjYotzRPlR0Bb5k/2TH7VrplmujoR+6N
zTYOgyWbZYTVoo6T7QYDERm6PRxYGi7I7qypmVBingnTy5dMwLQ37TCJ70YYGgy18cqxs9lTrPH6
6zzMY4VqWRTHLqSQFHFJ0EOXuIJrWHa4LhpSXZzqRHRyXiMU/AziZGt1NucRZwVu8gH0wifc2Kud
Xst5itWIjXfAPh5kCLYSyOU2L2M6r4gnpBgfSAvbsyicohGB5/PBSXbKAx1cReXRLgTCORY10H8I
2YQWo7JkDN42VojXA1onIHAFovmxZMvL4YTFVheSefSEssi7TR57Mp5QfBo7K5FxmxhPLImU2i9P
tt8GPviTc8Jro+OtEzKukNJgm5KcgpSjv5VE8QoH+xG8BwzTvPxGs8u9+/J68SQ7JE+r1Qo90Aca
BsP+obTx+QnsL3v7imfewQHlOWm8S2Ccpwh1ysws8WUbxdfg6W6x1hU4MtKS88YcCVUZW2FkUaak
ajwiYYz6E/B/KISSXXERy3mMy07HtCKgvUTKTLjDTbmRFRItQedLuS8D3eWcikr8jXdlIevlosqF
VIGUBIfzpiOFXxEAr8rc8e5Z5LSJ6lFZ1TPGnalfqOQDDMdcHBSsvogyN1z7FELG923AUzdE73Gn
mOilMRjWnGEQqA2QueFm52e90G+BVRk9JPZKLGUJVewGOgffzlh5Fq6VBQZGUUuk+9U+uTHZrCGe
kGT0UWLEkZaLWLN8cN7GQGk9y7462fGTGhEuIIbCEQuVUUmNYDSSrIAcLS6OTuwtH5bxnVnYSCwm
qePDvQltU/YrpyUQ0P2KbkPbPfMCXh5/MSoKeW85bRvwl0ICz/I00XZhrYGsxp2b5ZgWFg1/PKfm
Jb/gwGFGvHolpkRAeLFwE+zD8bXXljdMwJVTRvFURdEYRUZV4tt5kT1FG+iDPdCYeyKseQkszuHY
Pv9U1SMwLDVmJxIcNnJhi58VyrfYmUo0hxtiz/r837zKtvVnI1Z1KyJ0HUKYDXYYLQH7uHl4MQkW
1FjLT44O4rAq29TfCnDthDNlVQSE2Iw2kAiLGegsMMdWXAu1N7Qd284vGFYZpheIPZIVmJjTbSXA
mtzcSVwgbC/D2g4Ba+n1aHqVEzeyTR+sE0FWqGf+DzEGJjqRhc6PwhijigIOHqgL5GmkIyrIKzFI
sPoKKFef3JwrRxg1RgWpKfYrjx2lh1mmdH+5832gU3IueT6zO2EeRvMkRXys+hKXvIFy9d4LZISK
AFisyd4PuPEHx/Niq8hZlQylZuBIaGo4AoETPS68mucsnMv0mRjf59gbHfps4TWPd72drg1Md8J2
obYmbUWA9Z+XXzvUp0Nbd3luF0/HsJMBbS+bcnsCaXTRX3O8APpeo6IWcM0TRwjZCnIrycdMr6HN
LivPq23rgn3wQHQVliiVYOMcR+Tn9JmpYj2TrpiyqrAj85o5FoA4yK+CeDg4FiLgnpwP6hG1rufP
/HCb3GwDx5Qcw5In4B1H5hnkLosa0x2Bh25RE+sP0DkSEc1yavTT22JAe3yNpYHBs/CaeOaCLsy+
5/RDGHNYxEVS9NpVAtFbnGA/AUAqUXfjFupn4/IpJYZpDQmx8olSChfxXhmJfsThaLom5cFuzNY9
pqQYQ3ipUynrwuOIyDwhzYgddBhPt2kXExy7L0Q+Fpb6cQKSWRC2CVE2dTPmZYeuHBCF4AskA6q6
f3nnVi/nnP4pFSZZMyK5XXYWGAejQaRwEvvlAuXMy9HMapgpGfoZk7A4i+UubigZZ+M0DQFTYjk5
/vlCyIS87+czT0dThmcN4ZQg443Xrax1owGCB8UpNwp6chd+clfYn+nmE+HjbfGbzehNqVHdMzle
rhXhJdboLR6cTgTbr2MK9omg/5PnS8zZA1M1Lfi2mm7IIiPplYa1OmZe0JvcAMvpbaN4x5W2aZci
MpYJTLlz+2yzKZUpQUaijRhF00gBQQRrHoWtGvyBoHyPPAPUJwKYgJuRnX+87zMyoi1osg4AtXqE
PXoGhjtNIqZOFWTr7BGAELxGrdnC3PSEjHjHR0FLhOoMFx6N9RDs/yGY3b7IvxHov07FCrTSdYLZ
9/Qi87saywv83WXBITEvzd8kGGkWzxEy2SpIUMSEgwP3zzfs/pE3Mz67xGJyY1fdPOH3qCmTIpco
Ex68bp+GDhxKrCVEyvzl8+uLhw8vcfiBhWvPVT0TxQ4P9HyA/XR0dAcARc/HOAfn/uZ8hOm5GDlW
pVFqTKrooXOjXYR9hAlAign0078kxDiq/UUd87at6AWO66wm1i5FWoK22DufvE1cs8Ad01MxKkMz
xUiXE4gTgOdE+y62y5qcfPXRWH3tjVe60/T/sdWUd5WM2oisphXMDiwCT7wHRAhwzJ5okYj3ZJSl
/1D0piJDFVrwt1h9eDkfB/2kmkgRAtyp32mutrJT2csXXFd1VrgmlJgTtXKmRibkC2+mvaQYHcTY
oLAEIgKPOWYIaaKsSqohyhJWfzLqT46PRRM26jVqeqzerYf+9VSjoyeI3m+z4VxT3Q9KjOYbTrog
FKYGSsHhznt/bF4eLPf3B0HgjdUcud0TjRsMzxgwDLxJomRaOq3aMKwfinFZl5E1PuoIhp8FUtp1
b5vY8uPWztO+2lSL/06iffLU45wfp4m6ZKmodKiidg3sJmoruVyOUqaWImynF64e6Qpo8npxtr8A
9M/FDLxiKjOc+YMa84xRVZzyy9CK1wRVCZBi2LFflncm7xFJvQcA5+TXHaSvv05b08Owa2Vj2s8P
EIjffuY5da3DU5BkGQxl/AFQ3oiXZBiA6fuY36MQbRjAjUMOED1ql5cdvNdnbtA65xD9oMic/dIJ
aTSGqUiLZhvFCR8pUC1qPtyN7HPuyQ9KDAsX+XEEYl2GN+0Q8t+NoyN/vvh261uPn1CnMoXdstHR
yLUVVNyZ550SZucAkk6r2qLHpbZ2sJHdWkVHD6IdEc/of1lLulrh9jPOOdG6LMkWOpKA8WSIjHWS
MyhAvQP7PjvOu/o6vusOADGAutqQDmApNJEThBYvkp1R5D+oMvJqpFkEVJFafAx3F6kixzAiZvh1
dKLUi8tffUiwsl1ICQDurdVFfbt95rnA9gd1xnYJ51A+5xI9c7C5bJOdXANoOXbu1eUiWg8IL7GW
JXYv2KaO7kfnHHxGziVo33lXP6OSf3wGo/vlNlZPQotLCBBaGyRXiBQh6TPYAhq30bptW84uKrhb
hq6lkD+YbPLkjBxlADMQy64C3ZJc3GxV2qMfkfc7L66Ihn6IbZ6T0oHjVS32q2Fhb4F5YLcJcJwo
z9MgH6Uq085eeDmjuXLHjxth5K4fRzi0cQ72XzmObzXY0obKYLjbBBpRSAxIncrLNhYmHRAsLLAx
c4ONUHDfhGcjw41xCx4zqb/p97DedR+VuaXn1xfqnE2YOt2Dj9icO/4zl3f4QYjxsetMzY6xiIMD
tFwjmNlGZcUzScoLvLiEKE9OrFVZWWonhnh7BJWiLSSe+qkmaEoZS4/D3tdayQ02Yx3sUykrSAPg
TM8aGTzcnzeuMWzsYiG9QfBoqQ1wQQxYbzAWVC/MVxP9W+/5i7Ww08HuAx+bcrCL0o6fqwf7eLd3
Om4Bmve8jO6rzuVoxTq+EB9xQJ0Fo1dYQMQ1XHNDOz9el9F2XXzsT9iYh5toVygsYXPaBsp9PC0a
FzDGMCc2sc31USUa3R5uvgPbseNN7swl0X58BKP00jSyypNV4COQlOn28uvx0X36qt//Sd7iByFG
raVGFA+WidNeUIFEkmlx8kNvwBJ2qLPP25p8Loj7QYtRZRgqzgvJoKrModtS3QiIGGsaxrV+vOCd
jP7YHwytKLpomZJMRwJ/yg422MSWJVJtgNcrbf3jmVdYnjX/EwqMdAqt0J57AxTyi2eRvN/q4S8x
MAyXc22zlmdCh0lkaUaoaWp1Eh+FO3DdK0YaUTpG/ZZn5mcFbEKHEbBeGXorPoNO4FA5z1at9xpD
tXOOM+P9A1jx+2EY+cqsExA+6cPohu3Iv0MHwKhqhanrdik4/ietFCd3ux2HKv34W+zACFSrA/VF
sig7yO7ZTuAwhTCbWFKz55Wg5mKMHwdkRMoEjt2xbkCqta/bveDsCyOm57984Cpi6RbvQmfi3x/0
GLHKqy7Gyia8m0I2gYQpA819PS14UTaPCxlrbwxSCEuEUz17TpgSBPMi+rqpf8F5KQ4h1qtOVTPq
uhbHGbCl5uV36EWfKRkHO4efxd2ywmGLq/M5sbAo0jRaGIJYazeOd9kqQQjs1DX5WMJnKYjfbK4p
1XzDzXBSNr/BkOzArSkXdd4n9NU6O78z160nH5qtUz19Cc5nvOBuY5/Xvt9ydw1WJ0c9nwvRPGog
CEfy7a0m3jIiOVDl9vyEMRWmW2ejtz4hJY4pOlyPIFU5jUd3Kia1jYlii+h25goPxyQY7dPua3zy
98Xiy6DtGRx/Zt6ATk7LaJmjeZROlUFPu3Ek57xpW7L/at9ha2xunWaWiVRRNRFZixKSCz+Pm4XR
qTJNkR53c9e9GC7mr/Z+vuBlumY154QOcyYxGk7JWQCdjOSP0hY10v3nbeGbj6UnJBg1ecw04dxj
ZulRX50q0m/K39nm+PQR+6smc/btHRIGAa2Wcp5r3uma0GV1Zi3mWqteYEtPPvLWR5J9oTKJMTfa
SCW7J5NIDye3dbJH160wq+0Jux7BPnni9uDOyuXkSxhtOhhtKlUNbiBeB4fTI7J8ygrZIXuPjjuO
UZpzURRJF9F0i9IRhlp/8g3apcRQ00eajKoyW6mJw3OCZvM+iiwjLSDhPyrbIpUjW2lquUnFAKu4
hiN0GkKxx2gxuMAy/tzFPDf92k3Hyv6UIvOSuRKOyBcYuL+EKO/ZuBIkN8GuwpUZrNwFBrh+k3VI
titC0V11fbVzkCr51B+AL/crAjSJc5ujZxXB9HuY9xQuSqrlZ3xPcDjEyDKSl+1K9kPursY5Kzyl
wzymoehRhB4mPOZjROiad9dK7eViQdCtieRIYae/wUE1D7jh6sfeuG+2bUq4CPBtzvSFEXZvDneP
3hXV3lcBE4FKGdc8z3m9k3OyfVOKVqaXSwl6GXHe3kZytwAad062T/4/6tHSp7SoqzCxI+csi85i
8x/ufQg7N0Sr8Wlhf+169IQBYoDDKnP6dUqOcbRl8yTUEr1K8eiezsFi8RADCfnj1b6gX+nLbmSP
O3nNI8mYDlMRjqc6B3dCw7USlhAkw66Rf0WCLZ4WlrHmnHDOMCsyGlIkiSaDrymdyYV2KBtjLVUI
J04AhjM5AG4RE3rlQIbaRpWQJ3vzMvEXOZXpJ77IWSSbeSw9Pl8W0Oqb4zbric4Tgb9Rct9k6GdM
TlWMsnbqCoEGy295SrAaProXyZNIUJ2OHLoQiGeu5ozE5B7ZluJj2pvoFAdFlOALB8tEsMaJIs4u
7ikuvU1r4j0x3ZboLu9O56K0KWmGSQdzqJSThSdsT0Qi4XI80kI8shKoRH1xnP5ZA/XNLirDnafS
PCtlBYFo9r0DABHUQTkUZssE0+MwPo0c5gnAAXGTgTPIdryXFvphpb5jsbUf3fFH8+aCiyk51r/p
YNrPZ9we3MJuPaR26tu7EJOVy9uSdl2T+6da/uZJxgzW5766jFihB5+QYqkCV92mc6MP5hr4CtjK
9mvv73ef3BH9uUovVOY3XcbcRY2spyY1+ArRc8epVP/iRbZ78V7r5ap587kUeTzC2L3QKMvuTJWm
8bBHQytG3W/f5FzTxPRErIFTuuQyYBk4lIjTugIkDUn3BTdemBUrLM5AXUVFZw3bp2rVWiN3Qi49
FrITW5ju8uOdv3pa1RXhwqXNjLTryoQWw/OJMB6RZikkQBImBLupUls9hC88HKlZQz2hwrC63g+9
fG5BxTFrIn7o/v74wnkaKv9/MPmEBMPknVqNeXY6So89dJEfuY9nUtvm0niT7FWjcxE9rts3btFj
mLsoAIOpIIf4GJxdjLVXHeSKTru2EXkOF+ipJsX7wwNqq07qaUBb0h+TA0Zlliu3XuolaZdwG7i9
FbMqZXIJjACYct5gJwo+Ckn6zD35iu0AYo8TKszL9TcVtndVy1vjmFxAhQbUm80yBcheRxbr9etq
xcWFmy08TDiUBURIx5NeDxoetr3Yjvgk0Xrxtry3TY+7j4EjeDrj43UN5E63IHjwzx0xWiYYknbb
u9VFcrmB+qyumlwiYzvrSpRPvQlaqGUogeRX99XRrurKFSwnPgbD6HY9OXlW5mDFi1wBA0JJ3bK9
54jNrFs0+QzGrOrHomq1Syo9VibJen8cbWR0L+RLP3Ks0NxqcF3RDAW5CYBb6GzOp8qlusFmKOlR
q/zC39pDZKsBWgzoSg9etWo2dzAlxh6rjRqlTUtoAzvaKk69CJfKQ+EPDyrBZssTonXUaVGMVD4z
oj9x7nRWFU1OyujUIZQaJZRAHB0lm84rCfZgWZ2DBGXAw9Oat+0TWoxmTdJOD9WilmBjgVi+wXLm
O8R8Dw3SaSd3sGmjg++oDxynk+qRP5SfriLHBHg8TTQYPRMdB7PoogZWw0ELx/nF5/z+/Pt9EzAZ
b91stT6TexBwgrfNm/d4qQn2CxM792MiXjfX80jO5iQxlf6/M7F4tk0oSVjH1kpYt2RvAu+91uyq
WphbBx0wqZ3wgBvn5jb0KT1G2aSnsNDG05m+XOcVsr1eAYrSHVzZQi7b+Rz3HK6ctQ2T8zEKJ5HD
qj1eQC9e08p9tBre6fxmVjkomXJozSrSCS1G/Io4VZW2AC0HWcjERXcChmzQns5dfsS9RUbWrKNV
jZpyAidu0sjRe1eV0cxde0/N2z7DvqAF1/rRX7zB+yYjcRJ6P4+hBT7Bvh51ATA0ABylLxWoFq7t
cC6SI2gm49VoCjBRwguOFxw82dVtZFQePggWDq/2X4Ai5lCbVVyTZ2N8mpJCl+kini2ADoEDlWDF
u+rt/RDRI4fUrPmbkGI0iBGdTmWeglSDjkzvrVla5IxUctDDC/X+j7QvW24k17X9oozIeXhlDpot
2ZZdsl8Udrkq53nOrz+LuvfsSrOyxRO7q186whFCggQBEATW2uqfeH27L1Gh+3Jn31gINrkOLNGc
sG+lW3mUVeKS7UfbBCBxTjCOD+i8vfs2uO6PlQqwEjTNgxwbD2WW4+w4CdQSlcD86LPcxH56jXS9
HSWgBx524J85HGv7MwTl/IYi7LrJelsQ2Xt7eebPcXBOpsV4naRqQ0sZsAoxkY4g2R1vfRTqear4
92neijMeJ5CMQCmsQQLSDa646Djs3fBgVbawsutim9j/ZUHwj1Wxrx9TnBZXtYFE+B1NssWShC/Z
jsJWPI8NeY627Wf+ed+uZI4lW4wHampAfmg1ZGLI0aFFrLNEzuVLbm/M/erDtuPj+jlxn1H94TX9
cUUzrqioR1XLQyr61cm3wbGOMBG02RwzcP8KGmlWNpKrXWIHB0BRJocvbhPgcnI+W3DWP8mqrgc+
viDb5wAj+axt/VhhuXmp+S07vHd6GdcUVf+7sxqVg+c7j+ZVr90b2mIOmWc9aU+/ns4TeWpfhrUQ
oAkq3+g93u95Hpln1IzjkvNGrQaJZiYARqmOiZcB6vNyMy+K3Iser/v2xVlihBf4tVlFsVX6zAi0
HvEGAGqBjXmlaVVu6k+TW867nyGgJ/q7pDCNJyHpIakSnPHUAOo7BsfeZscbWb0f1IAu811OVBXX
fFIgx+tX2RoBRny4v2a3weJ/thZJZDzPtZPADit1CGSdd0ADmeIVXv7SW67lolULpZTn/jOz7W61
RQPV6mdnn55O6apF39hLACwiQCKsppV4fOhckCQn9vp16FcD5+q12JsB5le0zmo6GvlvrymzjR26
wGokX6SOQ3zUSBYSTBddDuKI0dpt+yaWBwycc4uc1FzYpZlLZRZfDHBByytIdarAEZ6SkdjFlqKY
3N+CpT2ei2F2oG3yLigniBla+9OLUJBGh9qWC569eKucy6EpzWwR07DRge5E1bHQ067aWWN328re
Kq50MN7u67R4FOfCGFdf+okllcBLOqP6dzke0qfYt6UUDa8quS9pKabMBTGO3Qq7Jmt8STrL8UZ4
wlPpFNhXgTsHuZTvzcUw3lvys3JIrQnHBNN7x2NpP4F/Z2XYLtki9aGT+JHNfQZe8jJzoYwnL9X4
/y/irnlWVm9ALXw0bZ7T5GnGeOlpkKI6SrBTu13jOBoAZF7QTHgsvUBDpyb3Fr6UVc10YvuEtNaS
u8ykC/mKbpYjulk2T+T0wwXICoA+dnz4Z84isr1CUZeXenCFfteKAFJhu+1WH8WW2yXJOcVsY1BY
N4ZQjhATE2GNmfhkMzh17GihJySk31ivOGq0C4P32LP4Uj5fUMZ9pNHk6/BUWFDreDjEGJhFK2hg
0d72L+7DJ8+J3MBdZk5k6JMEE9WQBuwWy8t2aCAGwwuede+f6sXxgblWjP8ABn+r5jHVCnN2funF
78FRP6eB027s3EACXrpr0JamzoP7oNjbzF0jgdMN8nX/OxYfunQdU0+6psqSpjNOs/EDo7uGCr6j
uxLUObYPIFmOj4/PFFaBW+lcujDPpTFad7GQdWKsShSt61AhT5TdoPKih10RESSnnFe8RZOd6ca4
zkrvBGDay9JZaEl50H4AOKK1QxBoc1z04lvQXC3GefZm1SqWCLVeLwJRN3hqxYsTZ6MW/cpMGcZX
CorQRIMAGY7xs3iTwAGQSk4sOrhK8IASF0tuc30Yl5kXYWWGmXarWqqry+H9/bjBUAkIdfcuKu4v
9i5Y/Tv1WCjUbBKTKOzgNnvbSU65XVWEDiLvuGBiNHP9K+n5s44Gk9mKQAHOzQa6oS21O0tPW9l5
oeHtvj6LUXsmhTrtmRsJjHJopAi7FUSk/yXildPuZB64Nk8I4xmlIpjatqehBs5KzWwNvur1vh7L
/nCmCOMfSjG3ABcC/1A4QD+anHxlvAhbhE2efS9dpmY2x05fBkHXqMZNmZ33fpxICWXQrwCcAm65
lSeK8QuNlAtBLkGn112FKTEB3WeoCuD94fFR4LW2cDweS18nTVogKUCEPufT2qDvgpE9ffaB87JF
t1mEezmvcrc0OqvreDE26GS1od+c1cz0/BF0NTFQhVGQv66Qgmy8za9TaK+QfwBD0wadIrfYsryg
f0Qy1j7JjR40iYEFpe004YZjg4sZ3Ewjxs6HZpCDstbh+jAjCtC4iRQeWLZxv77a3Hf9xUvRTBhj
8KBhVZvAp8IonmS3Hx8EUDP8d6nvTAwTCQtT7a8TIN/PAg7vpXeL52RXvQIJx+Es3rKT+LM3jLGH
cqVJQYm9cQzcii6H0j0MAfCKlYN6SY/F6vean5IuG/0fmUw8BJNSBYoBKEftoZJJExDDTT78gjyj
9PXK0ZBnfUxkHNo+imIF0gzvEzMNT0+bbE0fiNAfl4N7zb4vjn773/Hjj25MbEyrvjNT3DTPwL6R
nq5kyysGqEsSDDyOUmxkFYCxzI5pgxEreLSU4XLlVTwS9R2hKv2N4lbvHo4kPDzlduKdN09PgHof
7OgVdWLNBl55aqGL1JVcNyMPNh5YuFC5S7Fz/mXMvop9kCUjXsYx0uxc306pAygZjPbeX+DFnoK5
FGY/5TQJ6jGHFDDpvQdgXX4y3D1xkYlvAZ3IkbbYqDqXxuxnlJS9MpaQdiPvAW7NebPZgHeWfHyA
c5zX97vYhzwTx7YNxfIEDoQU4oCF5Xg+0rizdzRIi66Cw/iI7hGDHOkQBHmq38ZToZGTO+4rECdj
4G+dHR7LH8Duub/gS+dn/klMRlRogyBXt/Wu0Ixi8bGPl/z3XAATHjpryGqRmg26OzFhh/JC5mzO
wMUU335GP3TQvBeYhH8tr7yGSJ5mTOBQm37QOrrYChlt6yFx7y/cYnI0V4yJFQMmOeK0xe/jZdrC
+4JKXMUFzyPHhy+WB+dymGCRghG5DGrIQffA4QyIBgLObvRXIqQDNPXL2r9yFFty4HOBjAsaszZv
h4IK9A61nYhEWf0/XGzpjRsJlwKuYViWbIGODm1uzCal0hAkctjJuHHvDuDPyknwwcnGF1sj5jKY
jUpMzINHJWTgdnFAA0HcAlAsIqnnFKvG3v7G9Nvj7xBY0Zx1pJbNBou5XGbjCsTeqs0h9+B5MHjz
rVuLn/XnvxXDbBcd44gmGWLGFd6dsF3ou0Wax3Nei49Mc3UY/3+VzU4fJMjBHPY5f/SJv00CjBQQ
vJOuwBtoPxcl+Q3AZOFE+4y/OL56seg6l89EBl2/xkVBHUlOkpOK0sht0oZz2v4h/vwxSCYijMP/
xp+dYz5eLHJoP5q12qCBJsLCAmd2RV9C/p2lsHFBzzRBy/oWrsSTdv7Wsksv9HZAoLsvZ/FqP1tC
dk5imApViSxsoYJns/FwDo6/yE/armfTXpr1OlpxnyY5B5wFmZ0A/TWIE1S7XHAMgNO2eVqdcB2h
I4W82w9v827PQbPbj1hoI57T6ToOk+Nt0CABDIpn4URb7gHrz2teWKJ5B0Hyf4yFbdCdrEEUrRby
KLAZ2pNuOHQg1ELf/c/Tav/mBi5usUDY5KZJ1C/e8S0spKxFqSUMv6eHEXkhyFg36Gj7P4wx8LaP
cS6T1gDqJIGc4rlzMbtDsXLuG+XSFWW+hoxbARx4MMD4ZTQHvB4+1XPscQT8QwD9s0uM40hko8At
EruE2WeABWKxzr9WQP/Yu5hI5u7McvT8I41xIJ3YNmOGecXzDkjH7++ZA4xA11qlWDre4eIsHdt/
azQgEhxw4T9X7RZgZrLX0FhtxnvT4AQZ+tF3zI3tvTW0xrhODSRhnKsm/qGhr6G8feLES7brNu6n
0cgVmnc4lIVUWYPWurYxS/JGgel9D60T4Hi/b32LLTgz89OZBESrqrg1FWiG2Kl5m894i9mZaY8c
3LLhp4Knh63d7tSdvMP4x33Zi52Gc9kqVn3mrtCzIbfSBIV3eJYeGtILtPHJQe0LLuMzbdBuyGcM
XQwCpiSamqJKqEH8vcyNqSY0nwQy3Rbl3Zqc0ZvujArR7AfR29qYwbTQ68Qrriyew7lgZqlVK0qF
a0z39zB5qE2hRYWUzg9ttcX2ogWXcJZ36SqN8WdD1hSaXIrS9+VttWBAH7yI5aWQpMdPktIkBYB1
9+UsnY25GOaCU6ZNM6nKSMVcT/keW8a7ev/Dyv3RhFm5Io4HBeOiN00kPIEFDqU2/AC91foRz1Oc
CwBv3RizVADkOhiRhH2qTuHpmQtsunTO5wvG5MWlGSpjZmDBerwxXQ6HK2opubu2IveRh0C92BY6
l8XEL7EbUn0qIAs36IMnOecSpIMaaCE3uNJ8cbzkYv4xl8bEMqO6TkDpmbBPF6SO3vFppZ5X7nZ7
62zn4kQsRZq5NCauTR24AkAnS63COcJdhgQzf89PtC8UxWX0r6yee/Ap7rgl9KWkYC6YCXGm0eUV
ShkQXBL1jEDAzVR5K8niZrVVGYBCFyuJBr7Mk2pQJakN9YsB2QKd2eEDsXOOMVs5L3TZT8uBrqYD
b3E5vIqri+VFku3n5PqEWlcIqqv7nuMfXPF/zvXtyjMLANJk+bKW0JNG5/EOR/R+ovyEeU0Xw5Og
8vp3nupW0ZiJ06IylJQa4nYODKb3njm/v5SPzOzi9pg/+305KYJuNGEXYAJp3w3MQBW8mLn4wDGX
wTgP4F3EVdJBB4x6Hw7dBr2GmzONI5gGenvQ0HCIAXNOoF7M8+dCGS8ymrEel7d9Ql9ntZkcVCZR
KCTF2sXzUecq9gsGSShmwH0DWZwingtmHEreFEGs9VjRlrbnIvXC9QnPOT/QFPD4+9+5/du3zHYv
K0olMsIBxji6QeiZkvtf9ZzN1WEch6BIhSXn2Lxgg26ccFv93gJYlLNmnPByC6YzPXIhrfP0Cteh
Na5YvcbRyhhIINhVaJcS8FyNxJGdYjjfF7tYSp7pdvv7TOxV/18b2SV7vMh6ZzKsMRH3dPr5Y/Rs
W3j74ljlYuPBXCKTeEyqOMZiRb1H53Q/Jpg+uEM5Qm4tL2zmPxfCpB4dgMymWIGQC30R8z7R0hQj
hA5rSkO2Gh6v3konA3CU9/YDuilJvRP2X0lPeNkcd33V79lcJ8jX2tLwIa8HDc7yOJDN6udpDygL
tOg4X/d38xZf7qnNuJm6yMAWrOAwXC4XZV3/1N54EnhmyvgUqTHC+Ep9incYNkcffSN4nr266/uK
cHK52/VnZpVC3pWNEMKBmBXpfIxn/uL4fE7YvFUNZwLyarSynnooIDhFAPzcrm3uiebElRtQz0zG
Veu1MpJviY7mHd6DL/8xPsXnfAPK8kfuaATP0tgmPvSRBr4sYWeADeElTrVerWwXnVG4O9D3c84C
csUx15RYMqoEHYpYQUzAHD9jN13X5EBCn4AfQu0AUN7GgG7izi9xTIPt6QOuZndtO+wcUuML4NcD
+7wyHlE8BvjWfSO8Bf47p4kd+Rx1wQCrFVR0EMKmtbJ6wfu9w905emTuiWFcxGDqaqQYVMz7D845
4vlBhXEInRZ1Wjzit1sbhUyUTsGQPhCMYZ1W5Mc++3gA8NX44zl5LCgXBHfEg+fsb1NNszOQpIY+
GFS3mGTonFOda0h+I/XmWSPnrN3G3Wdy4rQsRjWDVSCGAZMNBRjUbH2w5Z7MPSH7NxDMgKAI9ESU
l4uLdsO50ij062bSg3BM0ElCvQmuNCFJPGkFBHJUB7h9Axy/xaLOSEoXl2ILSa+O9nMXbPD4iva9
7qxqdpIACRilTm7fBy+PVOnFaqaehCeMUCqxiZV3QQcBTtw5wTPw1XnaNER1CN7ubddex4LNzZup
F7lzNm6QzjPRSQZMHxx5+gx7uei2CpB53DT2bniG5a6568vL01k0GrWNY7Ojgce5SBfxd06qzRFD
MulK7e0JaAjrbS6RlzIgj89f3M3lXFDZV0VgXoWCoFAzQgtK6gYY3lg7HJ/Gid8q42y0elKnfqQK
Oj3oNFFO4Hpojj9TGZ8TDOWYyOKtnODVT7VNiZfT08MaYQ9Dc5z0n1cqYTtPuvE6yklAF+1yGACx
7J1N52lFhtULL3Pl1bNuTTAzYwySq6kJ/u12jyI5aF3BPvDpu2/AtPtw7XrDjbG8zWL8SnOdqsqg
F48dzNF7P/RPx80TBsmF1UNjDyvg7XDMg+PIVOamk2nDNEkRFjNc8TMUXjxl3ws7M0ePH73Iw0Wj
Qg42nTf0AjyjQYa3VcuJMIbhEVtMlIvZ/O7at/jbZNFina8SGW92V7BV2f/NYZpJYZbLMNPQz3pf
QS9F/WjZ+QlsX7zB38Ut+SODTesiXwFAlgxNVFs8XZ84x2fZt89+nknjKjNXElptBxjK6+EQnA7x
2oNvx7ucs9obq70NYmpw+625RcfFPG4mmLkGGrmeRSZ27obq5MTACzkPn2O0p2CfL3b1Qqk07m8X
TyJzJ/TjWM/jFBI/z7Tm2Bzu//xyRjzTiHGtVaUAv0nEUoLWAClx95w49Spw5IhIqMMBpSCm70EO
Xqs5p3a53jKTzHhcpU+FsFGgGYbBE9JOl5+2nR2MDWCX7KrwHl95E0OLIxjmTCKNATNXaExjpYrh
FboiIajBb53bqzfZQdazdnjHbNnvzoTRjZ0JU8OmSjJdwM0GvUSehynZ1YnQaiMY73hXaO4uMj63
Hfvseo2gWbYRp9XDuH8DCImbO/WR1sOfnwGFx2tY5yrI+BHM1dSDJsKPACgVSJCgCwXZ5Ek/rxqM
N64fv/xP7pouJsx/1pTN6arYF8HphzWNSW+DOwgNbkdU6XT0XZ+QzX18YCu3lKyLN0/DOYVsRhdb
bRXIIXR19K/171ferMRycXqmGONXzHpoAbkExS4NOn5qcnwCoOAKjwsFoYTzAEnlngaezbCJWyAE
tSJIkLm7oNmNtn9uTmRvkjcfo7hcfDXeCjJ+Jkz6QbFaWKgTbA5FZ09E/ZK2OaC9Kf0whRTmOLbF
NETFNRRobhaonhj3UoUtRuSbWMHlCrCQeI3ynmAoP4HHmrgAeXj8+uIIXNbwj0DGu7RWkGRiDYGY
Jy42758CQUkSQQkd2Su0ECLfeqEETyPaxXg513KSMlOWcTZSDfyFUYLsXbJ57zYYUUGu1R3oZY77
QLp4u5nJYnzNFEZSpFBZB+cdJZsJp35zgqluI2gH3bhXucXuT8xY/GcrGU9TqJWf+mmg4P541CM6
07x1erLukIJx9nDxMvNHEtvlkY9tGcUFJO1oR4knoHVrswLMmotnBwClc0LgPxzB/yjGtnqMzVUv
9Js4UHXrq8P7JzljhPXtrXcAYsETt9jVN1tHthtBy8VpGCS6jhQMuopAc+l7wpl39LhymJwFdHat
7GPo/byjbQ9omgLNWrFLANaj8rrKlyPCnxVk3Epf9uUYWRDlBFciPTav6988389Vh/Ek1pilgR6H
kCEhRTLhstC2QV9i7xvfP6Qnf3RhHEhn+PVk1JDT2q/6tkbb5RbxTDjtvriDI4t9unNTYBxG35rp
VaSyHPB3vnsboHjQIj9BO/6WotHRTjqetfP2inEcxZDIcRhFkHm4td+PNsZxUPcS3ff0Jdn5Z9Tz
ekyTJA9oQoo4ie5yUW92tBknkiZZMBUZpKP3Bv9BNN4CpN5xOAk7R0t2vhJc5kYz5XCP2ie4aik/
hsZZSJ5BGsz1p8uyJgoKqLITnoPnawtc7LX//BiKhMdlwhXFJCZNmV3RFA9RebwufmiVR9YAD3hF
g+d94+etGuMyrL5QpfgWPOP12JN0kz47vAaVRfjQmdEbjLO4qlLmlzo1QOezfcLoY9oiQJd2OYBR
bkPkDdmTwf0IL1s4RtA3ByR5pE/c6+kUE1zxODov3/c1ExSYoiaaOruPWpEZfZGm1B+rdvnSkWS0
S9PjOTBq2X+VI2dimD2UQXYwqaBTPkeFU5+f0SXLYxFdzj9mIpjtC9sGJIEWRFRe5fQ2KMT2VQIu
zzVQCr7uW8qym5zJYnZxiP0rSNEzBZcAedU4aP6xYryK3kbBOWeZK4tx/Z0ZXuvYSmgS2Xi0fIaO
1m5nhuChiA7BqnB4M2nclWSCgByXvRn5WMlxtbvoq/d0KwwkQx2y5J1tnlkwIUBXBiWtR+gWWLhN
AQunIeLXyB2pWUwXZ9vFeP2pvk5SV0Ah5UZIfUD39JNhnxqwBryhsRXMhJzMf9lnzSQynj4up6EB
BZNyDl91AXN7qLk/Wuf0R0y4mc6i2/ojioXMLPNrOAo61lBc6e+7w9HD28L0UP8E/ye/FLl8455J
Y/x+chXKtDUhrXQvzvEGJ37DCnDhku3dK7fpjbN1JuM48gSMFrUCeTENmAY4wdAxhd53NABhIIqy
b3OO9mL6PVOQcSMqgtpVU3PqEOO1ccBrCQqgHBn0AN3xhibjPszJT3tVhVItbN7xAkdHeyfqFbzj
tXgdnOnCuA5NwYVFobrEpHYndNHxogdvdxhPYZlVml81KAIUTlDOusidekJ7mLl1s7+3xZQ0TVYt
ENXIssIiz9bjaCWdUinn6fhqPpYoF7f8KyxHCHuUMvCcWlpV06PUOeKr5clfrUzkdc0lAfh7Z76p
YzLHaMpkv+ktqIOh6WmXuRwDowb03cC+/zxzaoC+b1iKAkUoySEKD554qL3yLcBoKccEFrL476KY
89KOVagBB1G5EWlf9Apz5xY5IoOqycbfis9V5g6r8o1OFPL6GxdKVt9lM+eozPRaGYsGfh3J/AFA
qWjTC0ngpAcDIxgteilkcIi3wA3IDpyw/Hfk+i6aOVpyFrdxOkJ00rjqZJ8FOzEdbbKdf7mTzAmT
rmIltxXk0Gm/KXDAU554cEr2jldMXShxfFeJCcaxmJjtRFWiHKtOH20M2zLsTCcO93l6IT5+l8VE
5O5qXTVgL+D6kMbryTOI+hiUTidvm9Qxf3DW8G93+10YE4ylehpTBZQleDF5PVhoU33SHqZ3OFwf
JRyu0+VYBos3m1Vd6PdZiwjZOx6AG9WTCGI/2+Yo9XfY/6YUiyVbIKWe9BJiABqAWTsRaLZIeX8C
SlB10+DJ4BkiPcd3XAoLINv5cS0VLeRhcH0XndXe0QUveS1wWeZhCPIs0WJ8itwNQlcCcY8+CB2K
T5M8033itRguZNbfl5BxH4IWGulkQqXXgyOgBeu66TAnfGNZ460exwRZsFjTUNNU1KBRb79ejKPn
yG7fuih1TK67bjSOcfBMkHEarRT5deN3uP+TnVN0xNyPP2Ne9/fC49n35WP8RSXnY6z30OlVk2B7
u6kg4goz1wNYE6q1jQHa9drgE3L9nXN8F8u4Dj9R026UqXEEHSmuNmZZY+c3OgN5e8aJ0RbjNqZa
UpW+p+aBKTjHXFmgrDyeyWoV6RhLeOWc5/vSVBbuNcjCNBmozTtoC3zvLfDD1qMHLDhwE08Cr9ax
cMebr6LKDkvVMkY6ghwmgsaroNzu8e5p2I50sjA4y1vI++aosrivfdWpnRRTQ8GczODgcRecdNYj
Onnxj5OPLLS1fFeM8R0WPEcKdl8Iw5sumfZVgIRggxGZuqUdtzxx9w+2KjI+pKzVqpvoIairfeOM
trwtCWK0Yxz2oY2e9IESxnEWlCeTyT18NRvjKETyaEn7NHNzVSK9+FxaHDELtaHvS8m4ESkSLKlv
IQcdQqJOsg8RbU9rjt3TBfrnuKKKjBcZKxArqQaEACNFtGOo42Oiejyqrd1KKKhwNoyTM6oi4z7E
Uq7FhJ5qyLu+o18MMPQAvHtagfZls8dQyb9XkXEkRntt/LLHWXMQqI8Hkh76jc29uHIcyG03Z4/9
fl2a12aCFBDLbNOR4HmlSQkRXrQVgjQqh7yb8v2MQL1Vu2cCDTNqdKHGzjnK8VCdY4FMBzy9ca/k
HHO/5ZIzOeOkaUiCb2aY/qpeOFbOWzbGXwiY7J4KqsXhNfwIvP6U8dbp/q1Svbni2fcbARDTzCsk
CBaJGtKecA175pX8F94Wvh3WW7Izk1IFeXPt+9vdFRcFPBINQIQ7xAHnarlQwP4uh3EKQZqrTW5C
m9fDpX19H12LTMW2dSqdPkk9u7ZO3sAu9yC87Q474XjYOXZ5pEB0a+e/qLJ9/xbGd+hh3mOCiVpG
qJN29SveKAkBlCo3FaAe9Y6T+mtWqroGsShC0GXwXY1Ue6BO++j8drXHLjhwe2l4nvc2LjnbzLQI
KrHrsJnpa64TcxsWdm1u1JDknvVmcVywvHzANFQEZFPDiDhTjCjzbrgOQ0+rBfWH5U2YnMU/tIE0
X5adPZQh6ff2CAYeyr31O3rhRIDlhO6PeKZY0VlSOwbNTfxu+OEiXhN+b+3yIfwjhDnmo5Fe1aqF
EO8IctoVaJy5pcplI/kjgka62aaFGaCZVY3qcUHVBUODxzPgxU4+4OneMKD7vAWnyG9OOFsYnKVH
4I9Q+lEzoaWZVsN0hdALHVKs7U1qo4XmAf0z2wzk3xxTWXaWf6Qxhz/Oh6jq4xGurKVAUcKjWts8
jXjLyBxqI+4VsR4Rx3YHsLUe7NqhROY8MTwpTBqg65miT0CDO78WIrmCu49j1NRo//YYf1aKifld
I5uxVOH3Y3CBKY70AAtAMyhPzGIM1mVT1GScXmBMf99+IVb7pjEm3PQCEu3jh+RN/KUe203mxhhj
fo7WvDaxpcqNKingjrR0xRAlizEBMPJZ/rUDYfh4rSe3sLTRFVNxWvsxhldJVIh4yZlCeZ/lWurm
gX4KLdl3cjABP6C8WvEYH/5eZgRUXdcMDVVGsMt91x/tjZImCDIoTuvHKMEIVeaa+Y/7e7mQodI3
e8PQRUtUdfbJ1givo5jXpXwe4rMu6SRsVfu+hNs0EWMtEGHKkizqqmzeXl1mp9jUMMskl5WM6jYg
EpIN3jne/co+Jnj08x+OG2n3JNjgzNgDQK93CgJNZa/d1/sH96VbPXOO4KLChqSrpgiWZo2dv4tz
OdSytkDndICwqpSOVvOIDiRqJozGmohbriQaCDkqa7hJCnY5v/FRum3sy+REAbGA9lqAi5Dg1rvF
aOsQOfrDlbPSC8deE8GuaoKHEJh3bHOVb8q+2lYyxKoKybt1N9R2y+sRXapfaRKOpKXKGsil2O3E
CLc/FYFFn6J3BonOlhsDvhvgmS0x7cq7bzxcaUz4boYu8csc0pxj+d79uO6F7fa3EhHtxEmVl2r9
mLjVLFDEiJiINBinmSelCvd/c2pAsCwzt5PJ5KMwoqBH7amzVUzH19ODcBh00q1e8OTJm1dbut6j
d0s0kaiY2CON+YTRH4ZKvQooQ27lh89h3YQkXKP6boirdAO8d9CeTseeE/aWnB6kqooswdOAmJdx
s5EmNtMopupZqTaRtW573Rb3cW1HT8XK0vdgKG0NIqeEs7MLmRHWGvYDW7UwEkqTmplbEPs4FYyr
ZJ1xu3K7nbwpNwGRfzzynDpdNOYwWhIIHbGlIrpUTUa9ax9cNV9UrHMSEusp3sNUnzlLyBHBVsWD
PhGiKdUsgMxsBBBUPlCMNs5y8WQwByGSrKxJBNk6167/cEi8cFvb7/5aIMZDkpDuATyqmD/jtULR
xbmzeGxhPGrU1G8l1TpHm3ZyrZZ0opNfP5oBjVfa+V+qyMS7zI81tSx0WIQjb/sPxelrEnmprenk
YavYrn7JHW5tciHrm5sHy64mteogJnDh57FzssAJk92wUzehxktmFmLCNzlMLmu2Vl1LPuTssJTu
aNld71kPKqnPADzOHFspyTbKORHhFs3u7R/9qtkhS4VIz4YSxl85I5iGyw+RtvJUrwk56hsQkBCB
pB8d/k85SIH9IwKshKNsRTqlahpEOnHvEX8blCXKFjCsVUNT4GuYZRDqWkjy/mqdFUcBkWW2Twdn
Wk22/yIcm00HAK36JUKtXSOGdvBjW8+8OLZ91Ms201PxDgLYhsTJ2ddW11/3ze/vA2aJigicanBX
iToaxr4vldgMfpoHwfU8lY5e7xsj3eSqRaQOLYZJ4hk650TfZtK/7w0EKipgsVWVQpjRD5rtjR+C
DuaqxVcKmPP6+UkxljrMwF16QPacVw9bdE1M261kTy5gsbY+0B/vK6yrfx3u7x/AeEYd3dhWUeED
Xi/HX563M206YgpgKakj6TpfHTwHo8seKohAp/HXwfEELmwMoH48PDwo2/SEx4nHCJ33223oga3n
2f7gPdsuWctsidiMZsDsdpOX+MKL6J7PgY0KyIWb0Px9m8EyaKZpmYj+FKr8+z5Moa/JVXW94vFv
8rqOaOtp3b8VI0nW+VF44/Y0/e0JvstjPLlfKk3ed9YVCVS2CWsC9DjRLbelbdnBg/9WkOG1suX1
/c1e3OuZknQRZsaWmpYaTxWEqmZhR/pFKzmXlYVCiyVaSDsNHGtcJtj+krAszCHLM5WOpVI6Q9XG
0DsAnjGY/baHxbygZYtnHwu5C3II5KIYXUCPJyjRvqvlR3Kd5Fqrgint+K7/epoSzPiiyP14f/UW
OsO+y2GWbwwL4ypaHShFj+J7gwKS4qCjG/3cqrMftv0lAbJFzzmfCw7pm25MOJThMsaohG4g0Xsv
FKJvKt/j3IYWrirfFaN2M7MLU5A6oSl79axSgPp8mzjho/94PW3IeMlc/Yf6KZz/5VoyIcCvk2tU
hxCJi6DkYIYHPX2lcz0+fPQkd1vXABjD88d9oQuQF9/1ZAKhngVXCSjqKgIhnBnYjcHe/OvqbLzD
ZQeEyK+vfO303boEkeJ2CxbFRz0lVkEeX+9/x9/ZxvfPYOo/QZ0ZQyXDjsxVcHw6KVvh676ApWMI
CixFNmTTkkVwmX/fUNw78edkBPYsmk4d76itzxtdwPABuAcolcT29/gp7ujIKR/XY8Fdf5PNBBSk
ilkYxZDdXcIPfYs1HtYQDJfqnn7s880DMM0CbqGcngMmjs6lsv5bVYzOmIxBRWbsZc4ZmwoQb+K+
GbwDuYAajt37s7ZsP3k8prkw0bWllLgY6vDdc304E4FOZu6ewDG4sjX7ma5umIE0Vdlw9nYhUn2T
z3ghZax1lC4gH88TPkrnr8nzhkyPrpuePtQ9hUm0Le77wAKq7HetGT8kqCCtSTWsb4VEBTOhFEml
tAHenx42sX36QYcoH16eg23gopOF43kX7sSQjlqcikRJRHrGSK+nJjWTHjoXjqetfSI9UAprJENw
8rxqwwLQx3dhjDfMQx84xJNEYxjFkt3Agp8AHKE7oNFAux3yVRtlDm6vzqIFz3RkPKIMSrS8KESc
2cnuMhwa8fltW+OB+JE2cTn3rWihteW7kowrzNEZgSZgKIlGuEPhSeomeZD3X8Z595i80wmh/+KF
6btE1uupZRUUIvZQB2nPpwCHsJFWHXDT179b7ojhYticLSbjAAMrjWQpnqh6lAEU4DATEMVNh5Cf
ZN87yKrBAup9rXlzE8uedyaY8X6JYpjJmEPw64WSg3ieRMCK8iKAVODn3kUCv30WnMxO7MjmHRKO
AbF3l8jvpanNIFp2wdMNaLTYBiK4Ygeu+nTfenhHhIXdj5qk7tUeosBucdJtiYJ84nzs8TLqAu/k
GUWIR5OTWy5nKX+WlgXeT0czQmkOQkU6kAIFz8Cl36yA1/cgo1f6vooLz07fzJVF3g8VrVI0upqd
Y25rItsOJMLBn8AjK6ySdeoJjuBwIaWlpTg2U5JxPmYFrimlwikxD+UWUICErDDhjPlYCv2fuaFj
cOLJ0g107lvZEW5jSnMDVPYquipA4ROvy1W3Hn7ktvX0C2/5gJUn7sfLS3WInZFYm0ftaGxMN3HV
B04Wyjs6GuOS5CYAtVeKD4nR03fwus0ANjuk1+F+v1e2BdnmDt7fxf9DmzXXtBjfVEZ6KmkxRJfu
K/pLMReRr6oRt1oRcNT/Xa4y22PGOUVBnFhqC0+/2+m9DfCxNX3I5ILHUVfzV0o0E8O4IvWqdENX
04BColOXndvc1gxSiW6sH/XY5pyXv5+fv50X9paeB3Ecxg0MV8Nz4P+Q9l3LjSPBll+ECHjzWgWA
BjSiSEiUXhCSWoL3Hl+/B3q4Q4FYYm/smJ6JVkQnqiorK83Jk+/mKtws3cjx/B+sZ9rHLXlgWHIc
3EiUTU1OJQ2qs2j3H5v9QRO6YE2XrsW0jVtls9LrSwm7B6qv2kA6xgRjxMZfcTHhv97GbhZlh3gB
U20/kO2FbX+8ofPR5n/HNy38NWhuiNgEH6BnZnSUqgO7QdF7DTI+TW8tjG0BuFt7Y3blUlJ+dDQe
7fPEBMleWCd9IOIkP7/CpeGyM+i0v3oycXMqzGGVMbpiPEXww7Af5qYjhPgUL4cNZi68HD8LRyku
qebEsHQax8hsKOBN9nbSMTygKXlfvxQ7Tv/cgD29Is/PsHK7A4++1INMEMvvDGX15hAQ7IKkI/x8
fLLz+Yqbk51Ym0oq1NBTsQXem3fm/8mAnDBvGAW3PKBgwSWYxoHdUPmYVQMTILmWiTlRAwYNeRT4
QwYFLYa09QohQ/UcECPX1ixJ7KWtH3XlkS5NbFAQuFIRVVhqWBBdISytGP3ZRN63XuUOQecFYFMh
/gYAGW+6pVvn9Zm+vb3C5g/0DWP/lozIwvs6jRNLIRVaTJkRLwGOn4AwDTyoxsL5juf3YNHTCFHW
/CBxVbwmDTJEn5y1WWHSMNiMMd9p7eMVVRac+fG9uJOnIcxnUWBH5XBypdiucuWyh6Ww/EQfLFEf
VF1fCotmre+NkMkl0tS+SUpOEy/+z7WMXlJmW6sL2jIf5t3ImFyMBINeI49TRq/9iiaPDuMuPzsD
9Ay+/tOuNVCovagL79bS3o0/v0l9sU7t+oGGZVnJTvoUv0CO9f+7qskdKLygdLhYRWkV1I1gUxpZ
IJ5teyROe1nQvFnt/m8DpzXIuEpTfozrLpVGiuyo/jSxzQ0IJhOjvPRWDZwdSx7LnFX2G5HjJ91s
YNELFeAi2MDQO/Hxrqn1nqESQ5aWtqB/0yIk0ziKJwxYGktRmjZWT6+vHEgCx6HK+pKHNkN9h0cK
04YBOBJQDJqytoa+WNeB40oX3Wr0HNYSaR5wFyQWnGHk5kGcnNDTSV9i/ZlBRf6VO1GVTnM81yk8
6aKZydh57GzMesNbS4BEYX4z/2d9vy/mzaEB4JDkLM+MrqG+H+tN78d9bWQbvaTm5RmTWDWaGTvM
+6p3B1AqbX9+wLm33DYx+zz9t81Twq++0ETMuXF+kxDvDUbvrbTVOCaC0aPVkv6MabF7I/nfksef
3yw5HSpO7R3I0tZ7XQCOy+Q3nRG/HeqlnuSlU5xmq3IVrMqu60vIVqHvSiPpdZHFft6HuNm6iZNW
SA2TtmEgwd3W93qkogahEgrqn0U8yqw7eCNp8rpwbRM5Qg+dfLnur4pZ74fTwR5PiS5G+PO25L8z
GtX25owwShYerwhRuqBHRzja8Hd/Wgve/frf4rrmLP8I85FVmRXRcD1ZV1M3ueC0kXQpt6h4pkTu
kXNjXvyNeEVOCs71v6Xh1XPOEK+gv1vjkY++aydw2TwriliQLqIMwmvJJ90SjGfWuxYweVTGekQB
i/u7g6KYyk42pBK860r3/JFPAHzXhnOpSKmvQPpjYD4oTNe/x4/ATKOhxt3KnbzchZY1UYloBQal
0K/qSkHtTwE8JbO8Zzcg+qKJXpQ4ebirUmocnh9XegX6VHgNd9vGBunj0lvwy5s9NRy3S5vY5CFw
a0ngsTTkR657CemBK7NmczJouvxF9fVLpsek3+LfFehq17a9NQb6mkSARFNwsyx9z0wbxJ+tnnbB
BKJaiXUfj1sNYjjAbunPv/8H0o1xWQ+WPe19EdN6YNpRTAa/HRx0I0MbCCB3hg36ucVFzb0EN5v8
a+5ubr4g5F3TC9hkFDVMoGpX3TOmMwrtkhsxd+lv5YzfcSOHTdWqKuJMugw1VfND7GyHDy9aafoS
ncPS9k3ss5S4Tqqwo3UhGUcw8fqD+15yvWbTsLeruTNhXsSozXgHkMV/Lz/CAzjfrfhnf/WBWERa
RO93y0zQM4R6fzVwYmSaOJS8erx645BQjGoxUSXBdBiMeSIA7UrLlHpzbq2Idm9prAABbjoRWIDS
rMZYSGgHk5C9duVBLGu6yA6el+zY3At0K2lix8SGUbWghqThDG+diahCNLOBEQUMFIc4ppoIbtuC
9ZzTylupE1um8X2sdHknXQKN9KEer9gKCcEBU4dPI5kljzLXv4Vs62zKU5THWcqqhCkLUyp25NJd
OfIk3O8v3uiKi8hvZICuaweIrFbn39Q3TaOsY4XALUfb9LxYR5278rcfMDnUoOgYpovwAUmp5y+o
TbNvGt3tahRn4F0QZfVKWaA0vdMQLOz3DMpXA6T+v7VPTrmp0a9Y9BB9BZU//DMA3ghHPFPS9Gyd
F7pDDAkVohOt17ED2u5+tXDgc57A7QdMDrwRHbi9OJML8HjOR5yZ/AWjtD3qxh8iS4EtTtFN0+cr
wV+SPC5tatYVoIqBcQIWllMmJoPVEmz54Cmo3IBl67h/SZ/dkxcR225fPdQ2Fy7UbN34Vt7klOMY
jR21AnkWAH2B6XFU1hvMh0hp9go4MwpGvbnbtkTbSaB/Sw1v1aPZfS0sEQbMFTwBOeRFcewhgRc2
iVPzigfFJN8oF3ctvYKQ5hO0LaeXq7i9WuX2n2v264WlL0qcRBxuy4YjGahyidDbw4rEU06tKW2r
sWzdr9vP00kcyDiY9LFyzQEU/qx08sbFheI5YBBQkG8AfzNIM645GHIunwM0/FnciJevBBTZ2+F9
W+3XzOZH0U+Pv2DOtoydAYo0orHgzk/AdH0GGo0YMLFLGz75F15HsbW3YnOM1U+l5a2kt8cChRlb
8kfg5HD7KPHdqGGgZcC3cjEm/xw73V+zjcHY8eZje3YO561BvJff2i/ScEjCVaBbD9Gt8PhT5k5d
5JGj0mRQXgBIP7lguaDmYqdmzEXiaV6ajko5nmj1d2N9glVX+M6LTf3lkC9FIoMIVc8DbsG8zcWG
fz5hcud6jNCsMrlgLty5/BGqDa954Hqstb3DGdmJ2eQOberLwrpnkux/hE5sauTFihdpEJrUwOue
w4jV3SdZeO4zPc0LkjHPfLJQIpmLAf7InJjRIWLQwsXnzEXgacDT7+fjWIvOjI4x0BsISvb140XO
dDFBrW8OdxILlKmidlpbMhfVNcMuJqJyUT8LZlX4TxK60bhs2wpv6aAQqf2JUzOsT0Gr+1pHfDYj
Gf+RZ3spKEgAGx+Be3YdBrvWJ3FybFTadBsmqimvXgrm4A0GJslE3/ES0HXOebtdwhQl0A8y16ox
9oxh9UJHDBH8YzhDsgYEMCYl6pFye/Zis8ARnZZQr/fhKW4F+pJUTuUFdF/9/vzG/VZrlWXYonMu
rkrNfXrIzqIRmIpCIlRBDwZtDOTIaXxcuJT3FaCJ3IlJLDI1kDwecktuU70WljsWljF/Rlgj06Zf
9iwQE5FJVqW5uiS6uXJXAQK5wNucI0OTAQRMVhEVnh5r032e6Perxm4bHj0prDCxWmpTOYknCsB+
K1+CpZ0kurWX2CDuw8WJkMkrJLFpJ8sO71zyF80nahmS5hNlmM881gvtzLA1kbMFJ+O+djqROd3u
FGSe6LxzLkgrxms8QQq5WpneeIb8FK7QcKA+KY4h9YRF67yJ9xBFzR8w0PHDkikcre0fd2f8EiDr
eZmTBE5TJqvX8r6J+ETGFgsOwDjHzyMLlz4o9cRBs8zW6xY07b6EMRE4WTqbS4UXN5Jz6Yp1VQHN
3fyr98p+MIrDIb7gVps+8qn8eknuuJBHCx09ztubFaURJuGqziWVCFuSiiWVwZziJ7zxuMiPFffe
qZsscvLGJU2WODhe52KFP9Y1PKQEI6kSEr475mvoj7UuYIDGUEl7OmGA3HlJ/l1wPcpHv6rIYf4M
mvQmZrh2a61iRY+5WOLKOQVPyc4xehIYAMpRcQuma6ASMSXDXQ3orXmLm7Gui36W88/jfbj3c/5+
x7TcwqGjLk05xkGz+CrMSaoY/I6Guq/75k9gVDn5sZYGyt0/QROZU6PhMRzHqy5z0aMUzJrdzoy+
LqYfYpDunrTvokA+ZHPNW9v+9bReR4by8dHrHzZ8zgU/c9Z8KRL4bEBYOcYTUy9P6ArGqfEYltFa
ql47lkqC1Z5djgQd+BSYzePdvm9jwspv5U1Wrrm5Wzo95KEd5cVFqmO4NEfvGh9EGm7VVbtvObKN
jBLhm7jWttV7gMF+25wj+lJDHDfepslt03ge3cPSuHZ5moPL1LbC7CXc8nEu9AG22+gwmAGFSg+Z
6oU44i5i0zDqCK+losgKhP7Sldzc7JhV4lSToWRSRXvQ0SUWo6IX6qAteXAztwqC0CIpyJLAKupk
fys/qItcCeC5Ej1+rt+bEJlj+Sj9fPB6ZDT2GjUvZZFU4r6593d9/4mdmOgmVFKk5EIGiUY9xF6K
AdnlpmzCaV8a8zT3GGq8hJlYAn5BbW/iGadqrtRpAlm5TMRDoG1lx+Bpp55q5auicU2ydoER/z59
PC7vRuTELw6znu2GECJfLAyhy/6Z5vv73rKsdQYOyvKYQJlleuy/L2VOatuIL9wYjOdveBWTxUza
3B368zUTjznsWi0NUnxNMyIwTs3aFNatHb5fRoNJgILBKBzjLL6mRxThABz9hN1orZouQRbmbxBC
Q1ESBNQ8pyfBcWmIAozEXCLXqDNwwFise8wq4mlmra3UiMrdwX/TOto2q1IzH5uS+yBtPBQ8IUjc
AzTBqpNXGkO7Ra+uWxhRhTj7BD1KPnUDvTX5L5Tl03GewBLn+KzJgFgZbcg8B6vx94FOAiYM01ph
Lil3bHDGbJos+AD3iDH88ZKGJAfspAbSgbtVOW7X17Vn8+oBSA0aBxshPGXMVRZB25aYDI0NGXQA
jvuSCG+qJQwUG9xnW4m3pMAYNGfBEZxVN/STKwI6y0FJ8PvFN7aL17gi9VG4twfm5FWbLj+Jrd11
ryUyXBlVU8rnL3xfEaG8NrweDIrRDGR4CdoPRaENerUVN9WFgWTRN9NSX/PpkJqtvFcEvQFy0q+W
/MXRAEwNOzZREgB9V3h2SuTnKpkjRn7j2oKpOJhEEl1FBQ5jlZChJmJKVcFIilXu0h6xfPwUuQsu
xS8ia/oByHBLsijxIIiYwhyUqo3LKJc8O05QOXhSQYmvw7VKNu1HJertxwDqc718GbI9l79VGYgy
ZIo22c80pcB5BHmgS2YMlgJTrWgtjFlV0UiZj+E5t2ONci5h5WdRI77RgNVEMmLFZAXKrZydplLN
7MKN/JoNdDj4m9ohaCbnND3derLpoNn8n4NY9VLtHYq5DUFMBIbUvu59tJhc5yy8erN2UxM0UQWk
adTqyX3xytqRWEf2bCag3jEnwZWn6tajkW6CrZ/iAukGUIMJeTqKerQOdSN73obmh/KxVjaSXpna
unWX0zv3jySm9Y5EBWPMBi6TySMZ856ouL2IOzbsuYz4A82eaoUlUuGu83zf7P2YMhFJz2qqJ8xa
cs5FR5rnSqa1uHS77k3KODkYkxDhBiOLr06elh5lwGToA9+u0JmcbXpOjz5wwvm3FJh92JEsvBQu
5TmdkbajS4ZZ9kFDepQUXN/gI5PZaBJNQoNrXltmwTucMUZIMOMv3CX4LZI4fvzN1Y+zIA/TNvZt
b8NcPTN1nspgzf6UCL0PTk4yNFWnJGS+hu84fA/YvRYAzsuu+f9114CG7xChQuiuZhEETp/8rpOL
qi18O+qftDOuj7SLbaTa6/7E1D6YfMziW0bdY9BZdZWflWbBAZhTGAwd4bnxlUPz0vjzm30oOq8c
BI8J7Ar9sB4NfFh+2Lhhr6XPDkuaSn/8ts0EZyC2+U/g1Df1mXgouFFgDkBDQ8uBpgpNv0vnNTWY
3mpzMJjsGlLUB3jqTPHcpWbuGq1K0k/3GEp7h4GbaZbBMXiuCiotJT1Gpfxr4BS8CKhACGhLxKFM
Hqm8GOq+GrzYDvhdhrkAH6xj1IGes1a6dxwTJsa/sMWaE4hnpwEdcuIu1U3vE6QayEaAjkCCGlUg
1BT/nomTFAHbCGFi1yuMHlefnDdgTWBd9fa13kQ26y48KzMX9Y+8iS2L5azqnADyEvZHw3MHeNzj
Q/+/rEiEF40uduzvRMs4By2XslskdqNu6lNnCWZlaVukGt1ineqixdQLaj06ipNjxJL+R+C00buL
E05xtSSxQYbvkgyp/c/lnrhxX6ZCBE1VeBRteHSzTnQFUJaKEQQvtZ3ip/LMrnpp0t3Czt3lraEL
tzImupD648DEHDKyzbXiCRtY8oVZsVbRoyr1WNbcnokIrmCuFRFnNAmYHS12+aqpUhu+RN0byHYl
oBkvDe6FWewm5Ge27lbW5J3KmjyIpKFMbeWrLWAHCGt53i4MXpjqKF/LmpaNGaXG4wXO5FnheMK/
leHr4VWaNk0EdS4kmq9kttfQZoADoVzDZNMwJmZResKuKfU4NNgn4SePBoLCRxVe3HrNnFxtx0jv
PhcQniO5u1YBx2qJFOh8TKNkrSjXinmpy81QGmq5aXxkW7Y9PBM06PTwEwOa1mdnKY15r33IUeLx
GpUc7vRUxbNEaDy/bXPb83VJek+TvVgvBCL3jwNEIIcAqgSZBwPSRPmipHQYRxtyG2zmpOvOBWAG
/jPbSut+k5zk58fHMxP2qCB4E2RgxOE3IKfw1+4BDSf0LFvmNpKhTU0UjjYbr1h59UHelHrxzD1L
aOPVwhD+5j85XzFLl228sH8vND4At1lD9k5SAVP7+wFBELcx53dYbwewHSjRXKT/gVhvSbN3Sqo9
1etM1B+v+r7aDxqKW6ETN0npWhZ4Vwjddxfe/jQ/g3M06JHFgXFmW6H7wDSosgKPyVna0KBZqBnN
HbE2RhO495g/NnXos7JxBK6tclsa9Mwhbaeuwg7wRk3Tkw+/olLJ0scL/i3h3O2yzGPRYDRBiX9i
NiNNqJy87jHrTBc6M0XpKUk4wvGG+pO/1GBtyolmJAx1WD1KDM4365S0Ih2egbMhvtXLNEFF6CMP
kEPmex2eWYRe0gJDpDxaRHRwafnUfScZ7QCbqDcZ5hf4tB72nbcu4rX8yZe0YdZ5ZmSITRbZg+75
eTVQ9iFGAiGiApK2uzC34311aKTC9gTCVhGNitcgpm5uFmFPhfbdT1es86J5ZvjWS8+dqIvtWfhG
kUmSMPODJhoY3ExBNbR4HaC8UwI7W2waAPp4nUUoilKistY63VOsmtNTzcRvSsinPz6k+27HySom
V9+vSkEuVLGw+W2w2TPXY72KcxIhC7Vi9cGIPCLDVSTDd4ZRugi3jGRVrHxzqV6t3j9Kf3dz4ptw
eZSBB0kubDSr+JquAPik7AWwpA278mf4BGoDVSJnlXxjfLj7NqibIDA5ZeX0VFHXZUDDYcuzq17v
ZT2o1m2y0oaniN2JjJFmZuFQ71kSjumT8u4/C5nhC69ui3GbqIH2hnsUvyrHUNIdppY6rx1jFStB
3sraSUFw+Z0HqyLWGf8l1FZleAw5c2DWTmjyEi0OKWL/7NAHmRE2ORU9MqzQ3eDhT/G2jEQCmQoQ
vytzgy1MrqF9++R91p6eazxSSvjnqQUG15MWjnXOxHIyEA/wLsHNgkFOfy1cnnWCULhqYXPHwixR
lRgHYQ6gSlB1z3Q2jskdxGOEMYf1gp357bme3Po/kie3Pm8YD/RikCwc2x/lKz3kh2rjmRwoP9xL
vDMTkM4fezqY4cElyl5aBQeMskRhwI7IKwXPJmj8WYy2QnccS18witFeSyve9I/BUtw68wr8+dKJ
6reh7OAYlMLW1jz1XdohBwmsytXFiRDfRNlIFzaplVDpzaHlNjVSS9iMYI3HV3CmfKP++Y6J6gsJ
K8ewJbiCp/DFtRrpeXgT961Ky5LI9dvQb+CPpHoQblMJN5A/L8gffbBHJzZ5DfsiFcKSwT6wSkmT
8mdsaZXPybO0gj6Hprew7/8XDZFBJouGJpn9zY7fhKISKqFtHI/7buUf8qmknZXoxWDyMqJBC9aH
HQcwRpssIfUP+5o9dbmeI9FyqP6xAdW+lHUcx0Ta5qu0MYKQOIQpiZZTBiw5tTl+c3hsLwy3aoed
Qys91puDy5P6Mzg1uLzbUHeUpTO8d99xhooATAGQGYgQJlrPtX2kxYpf2n2rex2cxx851aiaROua
37FsToOcORTKQhQ786hz8KJ45BRUDcmXiVSVbWLJlxzcctFwIlK/dJ1HlHfPcpuzvMToOpMrxxpV
BTSZKoJmZQqnykUekB4mKG0P2Z3y26t4U672RfoK7IiYrYfgS2p8UgkrH+PIappEPH2sqXNvxO0H
TIKJwKu9lk3D0hbDTQSgJNzuTRVu1NLqFnR0Ju33d60T+ykPSeEJKtbKbvfMMbgMJvtxBNGMTON1
NXbOIeNXjZQa9LUGmVC8QaxGIprQyvjISG7+RJs1xqLhiaCuuRRVzUQEfw5icuxorxP6WBw/Ltxw
2ToORCJ3z4/3eiZxBp8N6UUEBOhNubulciIj7Vm5vxodlG+5dImktXSMQ/CvKrbcW3m9YjJTAXsT
A8TEPq+QpzWq7q0DL2K/Yv3j4w+agTSMH6QgpsPnAL0zyS3kqhv1jYzTV/B01t6hM1v4ffCaKszS
ZXYDpgRILFU1gHgI4zxFVPoXbZMlAOecDiK0BCujjHuHxM3fhxWIXTnLpQo6CEb2Ojcd72VIv5wS
AAenW4hT5mSpSA8pgBYgVzXtS8uzMGxb2ats4LGrLzgQDDLcSBai/oDM98L2jkozfQXUEZkKkIqi
oon378LSpE0xj7OsbMy53VyCs4Q7/qaszioypUdF5xf0a9aa3MqbXOZGzNyM5SDPYbcY4Bby+xzD
b7MA5YZT1W7UmnIhYTmqNGvlojULpmQmUwX0181yJxfcU8qmS4e8soXWUrmr+sOAYllRwEBEQncl
SCVVXSMvwy0fLqSsZn2zW9GT68vJWZz5SVbZxRf3GQoCFXpdlGhaqeDP8mlJalFPz7K06g6l6NME
oIq0sNSlvMJMFVpFNlgYcfe/D8jE/9GEwUmZqq7sOkZBJbMy0RBz6nT7rJKMQgtoyaENICeOfFnQ
tfGSTHXtVvLE4+mTWuZKtMDYQdmSOkGMocQ0HgyXRSXwOyz1ofpI8q+4P5e1xWsbt3+NK9q9Pf6M
e4QyYh8NHrIAm8Ky4Jz+q/Ih53VSpGADeriiT2BBF3U+ofm+D4hmZ+8/6uEkoYbjmxy1pU1sqUZg
1KRcSxt+SSfG4P9uR4AGF5EJHlkrJzrhhX4t5ClMehO+9/smN5BmVMfMSN9iMtnwwaRWKG4Uj/pX
7qi2epot+O1ztgbZMgn5AVx+ZQrIz5yc1wIJH1CkpM+pj3crtvIMBVCXwh97vPO/kMK75d5Im1hR
Xg59gS/j0uauqSE9tcg+VnxERNZgfQsxJvBU5Qr41bIzewsEGCsnAhAh+K4QUm2LAkU3/4ppz3vP
pVJHFX8FGGHTnh5/5ayWoj6P3hQW2qpM7ketJCG4XsrSrkJk9hC8ec4hCfRAOT+Wc48fHvXwRtDk
OkhcjKF0ZYGnloIeRyabAX0JCCT1/hpe+o1nIMW4UBe755WayJycQFEHKUa4/8rUwIeR7Wo0UQk6
cugG+iI2YMHcCaA5iowE7NoL6x1t693pj5Bo9LTzWPhE2V0h4BoRnEA2clA28yn/BPk6AehB2MkJ
YdONty8d/bHMWfW+ETk5yyiJGiWrR5Fb7ti6ES0GrCyoj5Gy8GiPf9KjxU0OkxvaTIs8SKoSkNe3
CSOZbpm/Pl7OjAcIrnq07sqcJvF3laO69V1RaSTQU1eeEcA2htmbJCzo5a9DP1nKHymTpdROp/og
sCvtdttT0ai/85ELO9PrdW5UevTkWsJnh6QcR1mzoT5+FWi7aQx206HFtzuE5yXk9uy6RRD6olrG
q6BzwObfhI6t70X5wDilnSffdYppJ+pnFvoL+jmjK9DM/4RMlq0VEtLDAVPaUfvqK5iA3pwa9Gb6
poCAvG26BdWcXxMagsbjlNVpVyE88GAY57vZtUZD5ycWALgPlwDBc0I4VcXLwnJI8E8z3hnX1Uwf
BLXtOoYrYn5tBbLzpYa2WYUB7IdDazkqv3hH/h4PU8giA9eptgs92nQ6p4vfHnhfB3RiF2iTNNSN
T+ONegw3CBm9ZzBog9yMCkdAKwxxzesF+Xl8T2aQP4D4I8/PItWAKu/vz28URmsdVcvTtLa5hOSr
3OY+2Vp3DY2WZoVMk0KRlEbDtsiC20WXdhbaoBRTpFaDxrCO5Fa09NDPKdfNB02DaCUctDoRk9pW
uGdfpmlkMe3WD31dDYgrugRwNKQzzFglvNBuhyu/kjFs40Xu//dmCoOMMIJMAf5MvotjHCFXm5DF
xnSoaw/cvurShUd+7on5I2L0eW72vuO6Qm2aoratGEgDsFptmuOwVp77Y4/uXKTvIyMmzU7Ptty+
WHi7Z/wpHrOTRqAbppcA+fVXdj+IZRYPdW0LMYBm3b7KLKdeR+WT6JgLKjZ6ibdWUhtxOOhhRI0D
KD6EqH9F+Q2nKrXotrbb6tUVcCZAslYAOiTgSdyjhbTfuWBBUmmrr1FYfCx8eq01DrhBbmzcEMYM
EDeR3TYwJ13J95e65xxDLYC1CDMglZow+H4s6a5QAFGjczqWOkTkfpTJaQopp5boNOMvYvEcsx3l
OtNNDaU/a8hXykaWHxsZqTfmXLhA8/hESgH5O6GULfs/gWQFXvAVq/8U/iQmb3J9lQXK1K6ZVgtA
m9HE/DmNyWeO9+9G6VwOE/16R+QvjRjyJicPRqXk/hbApfDJ6yv/f2m8kcBEDKVh1C4wRmOT4V9x
vRDK6KkK+UvEhPU5bIsEI0mkwuCFWlh4ln7hIH+WhuEMMhBMAui0UXiSJo8fiI/roB/A28Fg8k+B
DMs+F5N1jykBdUcYYR9yLC0/JN5WI58qwqr7x7of9VpxzhmqZTaH3i7897v4SNO1pp7bgrL5yXet
vvPRb206rl6XegW2HzkgRWlEmN/+Gkakagw5Z2gT611md6EluAv9c1OTiD3EDR0vD+4rZlBMjgxj
oqo44Uv5kniqg5gbw09yBRoWZDVjRD6cQ4/PEIzX/dLdnZOMkRfA/wATChTORKdFqRMkB6/WRe6Q
Lua7EI+UwGebsgMuzJe0eKWUYXKStH4p//A7yGhymIAeAVDIIerDzZrEni1T5G7gqvIl4EmDjgHG
cQgbbqXEFtA6uI89VEO348yRYD+420A9JlpIc/TEtZTl1h5DB49In1pvDYNZAl8jP3G1R+XsnXfX
oWoIyMSWJpO+RD9+vo8rh/rOqo7e3Jg2EqlDqlr8NdlK4olVh7EXyGnNQt0J+L8Fu3FnHn91lkMX
LlpjJYxc+3tDZNGXuGpQsFA2zfS2cFOq9BGY9/LMXWdl1esFeqP0sBCaTS6VpyqSWT3s87Mrx7XO
c+hcjYZQVx0e3aPjGkUXINNKQLYdT2QskByoP9KAy37z+Mvv8iMaOnvQ2INsH3C46NaeGFfB41t5
cNXIRkNTtNF4Lj7wjLzxoigHp3qNTkn0jwtOZ2oZbhsMdGZKMfJXC58xivmrKWOFGS6VipYIlJsn
175JhTILisG5ZEGckopLTwEuLeaDAbuMVDPOMpSrJ0958bkFi3OXJMMOSCouJPCC4ljInyip6MhC
zhasa8fpymnRpthyZoPR85Xu2221BVhEcr5FfinTOz7O0xWrWDPwLhrSU/Ik0yuHqcCGZeLaQa2p
Bss0mMXnAJ/Xp423Kn2A5PKmLNcD+su3vMc0puwppA6GTFcFzzG0Nq/WC4cwaunkk9AnqgEzJfOo
Wf2CO26eFbGpEl8OStcuQrHYRUFJQeUpgchWk8xCSHuzzgRPD6sc0+tddqBBUCYmWlmCjdqDJuTx
19w1X+FcZA06+ZsaHp/lv3fKDVg/qwtsEHdWPRqH+/6HLUGrSdl0Fci7ARjC1kh8Q3COqAyVrqnU
NBVzFNaOUfrF73iBomATBwamdQWg1/jXNyspQHnRUDhLEnRNe1FsV6QKs7SPo7JO9/EXhoIeSBmw
kInFjSWpcdO4hUa9ODLxXF1YC7sYfS+HHHDwsrqm7XdvBcMqlhebMEe1uZOtyqP7gl/v0g5inUuK
l6cukP+mdmTKVScYgrJ19xLgJtWRM0Qrfh2ugrtWTkAGuIWOwFZa2IG71Nfv2d18xeQ690LLN+6Q
uWN3BEyYo7vPPYOSJfEw3FmlfLMOxadKMllHR0D0EZ3Y5/ZFNPpOlwIL6XBD5InwJF1iVW8dvWHG
xuClMXW/4eBkq9APjMuP9KiG8GlitIUELO61pLp22YZGeurzlyQ3Ovf/cHZdO5LryPKLBMibV1Km
fFu1mRehrbyjvL7+hvrhbpVKKGH3LBZzsAtMlshkMpkZGeF4OVW9n5o7tIVTNu8ZOFEk+RAMX4w3
VcHReih6KUTIHNXpW6uLDiXkEfnCSlpT5pxx2CkRFOKsyLvPYyozi4s3DRDYiaU8SN/GACFV47GO
tgzjwXVII+5HVh8CCKw2wrHZjfW7ZpDep364DZ/ioSF8tquVNeyEuuCjFx8/ezvIXNrKaSj7rnqs
VHvgSpQhH0P/iCZEvAuj17Ik2SaNX7u8wbVNivA9u4/yTayYY3Dwa1tVXsXeHL5Vf+tzj3Jj1vlO
G8wGEduo7lQ0aiX2iGhDst71RWtAt1imYXevqbYko33rodDbukm8LbM71MYDhLvhoOJZOh6zYp90
O0gxttwWs+tFR9L8JWNmoVllD9hKqD0Ub35p3o43V8P68FkcVxm5rjg17eeZ56BVtc9zqo9KqK2W
tAWE3N+iSN6acW4nRAwdjHkMx7x2hNjqnvHkyszE36k6VYejXK38nKVr6eLnTK+is2CcZEbud5Xn
u8MRMyaxZlex2UkdCXi0IF9q1KrQyeCRM4hsxfRCCLmwPAu8TSL2YypzEIgDjCUFFyUrqFEB0qXa
VUZYhvcs9PNur/5Vp+xv9XVkpxizAGR3nh83/ijJjPmBW/MntN9pNE6Fb51Uxf0wkaoCzxRXA5j8
jJ2AtLnVcRyDYWugc7fyS67z5SkPAeoNo4s6XpuzjCiNCrGUGwmIeF3piJiFxklpxN4pW3QquqHK
DpWW6Bgt6+79mq/3MpejTW5EzM7ToSdqIIhvuYo6VzP6mM71ewxeCfl3wXn1Wupy9Q6Ey0LUDzBT
jE/xaGhc+kjnBVqYVkHogklqw8LINDQGqrVNpTlFZQdNa1XcNotaM8gfI+4lYQeD2THwSMnnyqJd
vdFlTZ8qLUBpoJGLaYPLX6IWsjSoaR67qgPBXyK8avZwRNSKZSp6W1HZMCK+x3fKdo1e9aq/BcfR
kTZOetUS2lxzSQUUJiqxMoLEVctTZtjM32vqJo9BeuBK6lekHdOKeNFOArJGtSp9YiPg3wrxuS+g
bZkJFIkNVdK3DoMIQ+JRvQh3MJURrqaS8h3ojt8GK2/BaVtmF8/FT54dMEFOZA4JWOyKaiq5PeKR
HXVVtQ30RLRSFmVU7vNgJdNf8BXUkqdZRWTXmBGc3XZcxklZyLPEZRVND1W+coAXTs3FXz+7T0Kx
YwpAOokrDCdteOm+NchInEC1Uq7kFlczzBhT4yecOC9ipFUFLcGlq2ks9XIJsg7ukIw7PzrKw05g
2tFrDqVbjrLV5ZAS3LTALSgmJ3vPK55+/VLBMxq4GRB/IsGBr1+aT8Hk23iBF7hMMAEhj8CpDuHC
zm6TI0ZdSIqaxRqPzLW/XJqcHa5k0DlPaA1MdgYFjcWGJJJg1uX7OCo/HBNWvPP6KOsAd2H4X4O0
9dQ3v/zAPgWJCR70oStBZtcMmrEifM5TrtPWdCyu4Df4+6cgK6gYEsdKzlP8vKz8XtCiyM0zIKEf
/HakvQzJB/EHxR3lo20h1AoWD1QUu4Oq3xm1DeAz7p+mIpm4j1d7dtc3HwrpGFyb4j6KnXM1eq0u
okjkEsyPcceup3kh0pR7VB48m8NcbLZN7/TAHAdS3Uuuod6zfuMX2xJDh9rafPEVEGhaGgntH4lX
QN519S4v+D5leVFHLpO/i+K5ZQ8Vdy+lCh0Cyw+J6tXbJnKV3pQiK5J3noE0Ld6IjQgUpXXb5Zfc
DwGDV8UJE2fw8qVDxHnZdwLfRW4D6lDaorTvMCmqTSHIx02klYmJbGHtIbNkFINrqDVjL3CzzMKV
ElcBOsZh7CaBrm9kaKtsu+ZdqNs9L0Uj3nqAC93+zIVSCJr14GtC+RdwQ/3vQXqWcQ2lF4LzAqs6
yl/ysB00gYwpXkdyRdKnHll5FVpCY+nDSuhcOnCKgkkNBUV2FMpmx1vsmiLCazxyNbXFoGtyjOPU
N7WajSuxa2lNNVAHC6i0YCzemEVO1ZcMJAxl7OqFop20rOdolAgiSiwa3mRajiJUlKbO7WWdvOPy
stPF/xhFkeXSe6Sm4wdND2KUVwLCA+wedSs329KNcGFiFrE8XAhcqkSxGwDMI+gg6MWkcPeNzhv3
wmfvg0RAi1zFB8zl9iuV+MUlxcTJNAkoAro3W9IxCISRN6rYrYeIZMkzWk5mIPk06gucxzVIyWJU
AEYO2YMioaE1b6N6eRsHI/R5XVCLdHaSMIVkFR8c/URLzTqMqxNEnThHaArAqaK4MYshCEweczGE
6WNmxaPS202lfmvRIO2bkAvRthLFtQ25Lodiz0H1jXo3mD/wlrrc8xqQNDSmBDhaum8UVF/3kUd0
6VTlRBp3jXzgKydeA4wuugHsSmiAooKIiHVplc+VQZIHJXaNtDL9odoY5RM30jR7RslbYnaDZ3qv
7yveFCCGA7KD244+bfXc0TFAjw8HbS663DPzNe+JxSgWGGnN2/DI5XpCEj1J7iMMsMdeyN9lYz46
iu6loIHo3m8bvxq8wn2BKgZYkACtAhHin+ecBS+uzwwvlqrEFY8KCbZvWmJj3OO1eQupjAmkBMKK
8a6IqYaGXXoHQPmw8e/Ux7UR8IXzcPEzZrFMkfy46Is6cZswtoZhL2EMqLRkPJCKf7e/+Dqf1SV0
3zXckhNIZI5ra71UGuMwSV3UqCszxyzjMMYk0f77y+/CzOweKvU8SSGFl7rpCKxgs5NHMxD3IzhL
1gqeVwipaQvPv2iWQoulH/CNDlPSk+iMIHJ71d8BUNVNTgPiGsW60O478DCPT7dXciFCo1kP9gAk
YRC1mbuOMqghQChZ6jIe81qDaiSWHw+ZfdvKQkEDn3dmZuYavpyjs1rkKbC3qnffdCaICTAml5FC
tzlxUz2LbKdmmxWrSw55bnUWoFW9Yops4OO0u2/2lRI0iGJTfgOe7lRuGZV21Bo+H24b/Rs8moWC
80/9y3vPDmMgcVHLwiJ1O9pYaGN8DG51jOyf6A7k3ZGpm8zqzOpe3fuoKO1xL65lstNaXv8AzLsK
wDqDAnIWgHlf9I2or1OXi/Ga7Ev/M8/CzPGaiWeqDTmn6cSeylk+vNz+9D/K1blleDFoXaZxjevr
vip8dIuaxA1AkNOA3lpDKTBKfLmhvBqXBeH5GiVFsdLBSOMr5ag/TdW4lywNm55yFViKUqYUGIPU
a/UTypBKTIs8r3MaDnH6widM6s269vXGijWEXLsvhFDKiODXdUNHpmklyH9ZmVGR8/HvfSREHMoz
OkNnTSllFKMDD/yluEfVkBoy43LbV0a/cbwoZCrtw6AI7ShLQN1QFj0OelhxYUyFpA8+JSn0JNqE
ib5H+73VSBY3qA9CHAQdiixo8tc8U3HLyApwcSvXyxXKZwoPkjaJrmu4VNGMv7zeZJnPoiTCC3uI
No3Ck8JpQpWk8Q40H8BXA8OsfelYDxsgmwJrbgcVUUBGYBdO/cvAC/KCj0/qx9rHQgBfnz6V6hFd
lNsOsBjFzn/mPIrlraKURZm4KKDUHAQ9K+yNI4I7UDNod1DQssdwK35J0NHMp1yxksYvrpPMywq6
mXg4oJp4uU5dWUZDEY2JO/I/4Qe/iQ5cIJNQZHbYAD9rq4y0OsGji5Z+Q5nyxnmnVKR5Sw0M3PZI
9uOt51nof8YiZfEWXLHQpkvhDtBUi55vL5e4FJ9kdObxrALX/hWGp0HlnRt7IXHzYVOq+6bEjDTI
0Tu0HIAFln6AgrRqNA1aTPC38dsA5kdvF4o9fhzIRElZbnXpxRio2oFa7XWIHgeDIBdkJRTn1vr5
S1EFbzIUBlAfgFDTLJXnAhZ2A3RjXAAGWtNv1MIs08HDWFoZYQK1UEmSpPmGMW5Y2dSFJ5KEOGbg
DYoM56qrlbDcK2NVxiqpvL+peqkChmEYT0qKyefbO7KUV6CjCUo+FHfAhzFzn0IrfYWNIa4pSZBp
z0AeERn5C/pHOz4u1/owf+ClebxEogwasQnGBWjIpbd6ehB6UdmkbqkStbzXlGPD73UbR5WL90Xv
DMy5/X2L9/C5xSkdOLucOGTJYdN2IOZJ9zk4p+yoITXwY/WzOthobYSv8WgOwcr1v3gnqtN9BLZD
VQGF0qXZXikrIQjG1B1a1DSsQiRe9Smmjo9REPEVUVS/D5BhReDNMduKgisL+YHFUSPaiuOvMOy8
NU6naSevlh64OUXFIBBSn1lA5UuBCxuOQ74VGO0Ow41ApdTKk4hL6CjxRrAXcpCP8VyKgXugTlde
jkvlhj9+Ejzk0HMHSOZyQWLNC2JFBFENV5VEjd60AW1DecNpO0lysr52Ev+B6ZW1Sry2+FaAUfDz
KxNT07yCKgspAEotLHfAyJYP0BIyjRHogwjz3SllfE4r9bWtD3qA6b/UVlSwRTDwjxWW0j+PmBFA
hEqMuzI79eGLnpi8R7U17dKFYyjDXabqD150ijbLFrmhViIhFTK3xlQEJ239qiV1NzFXrRyHBS8A
NEtAaRzlThAGTgH67Dh0Y9bWGIPM3JwcA1v+LUDd9/gznu5jKGy/FkSiLibvV6+phYYXQFlndmcf
WJaNqhcx7CYH9sRtwU9JoXkNeVTh8YshP6K3v3Op1nphb+ZuYKWo9DESwVr0hbdFLO+z4CPTHCUv
iKyHjsx04ilHSCnx/VPF7T18fmEmsdXnqLfu88LK12DCKys/z5K5UVY9vGQzF933EwS6QFrNp/D6
ngjBT9WvjWQvhdopJ9AnaRsVg8yzCBQOTVLLyBXxYhwU8iaGeDjSxLOC0cEM/O3lXrjWL2xN7n3m
VZzcIUkM8G26tm8x4xfV997w0vs/64iPKV7PwtiFqZkDK76PuyXAxg7CJgevaU75I//CYwT8B5gL
oMq43uxzq3wS1ZUn+FI56sL0zIerrJVKoZx2kEDX0ANjyQGvujxy+l3ukQi09qEdmg/+5+3FXYwN
Zxs5c2XY7LpkhFleegDDPgzaPbqsq7nZooP+x8483xmGJNSqAnaG3vL8Dar9ZJs7wVOPw2pmE4MD
LcD4DUVf0GLQDcQxv9O9V5GX25+7VNg6X+Y5WXCqx3I+SHBc6Q4gcwP1I8nx2n3V4f1IGLh1/3XA
Vx69tRr8lTQnnhwXhmc3ZNoCkh0YMAzNK/AOEAmYCFJhHtwnP827U5mHDCJU0Oh0nyaJlbXGw9IV
CfsojWNOBVXEP5KFs1OUNUICngHYj4ojCO17vGU4GnM28M4JMDh7MJaslZUWctwLk7NPFsWRRUaG
02RnZuwCbOzd0dHb3N7R5WB89mGzrI91KierPnCwCrefYKLgERVsDIfY8pbLGdGmJlhssw/xlVfw
cNZtIzo1ppyim2qwFSTicqj6zyLP8sHptd6UGrxcUg5CZNdDTOQ34KIFttbouBqW+PMnFR2Wqd8H
SP9scdWm6+KsljMMBVdWgekYBXfLM5VeeHNnNBazHyBaE0N6eGP+Lwt+Znm24B2fFEJcwPKLnZPo
LjCrY9iTOiUUXOIBiqEQCYIadgdY19rFu1AMBwvIfz56tr4Gp/koz0+HyLSbH/QPQQib2dBlaLfZ
JoNU9W9yzD+7woLMSUVXPnw5zUDPX8GICFZ9zqEaSlyQhh2eM4n0BaGrXspNFWon0Qjux0ddf6kC
B+VaqgRbxBAGVoEmWvGvBYSGjiejJAFahXEVWZmFa01OuiHjWeqCGS/SHaB46uroWwCFwcvpAE5S
e4hMPnZGeWs48ZHdsZJmjmyr+jY7CD9jaqE8WO+jcJOtUWQuXSVQ5kKtCnF+Gp+6vKe7yG/FLuZT
1xDqwETRXrTLIYPpqMB8Sb2KOVy4q0F1jMMmYxQWiJ1LcwMT5BKUyKgm98NmTJMMdFjsAYOAzm1/
v+Ltmk4aVh3BE7YmSthLQ9IQ53Kr1pmrFlT7bAuSc/epTwy0M1+Ed5CS8T9V0dOqI0Wxi7cssDlm
jyGtv/re4SFDGZnIjMbUTOSdH24EcRe/igf5sRTv69DxcNv++qmF5CLoVoqni7fd+U+fbYnXSXHd
BA1SJ9XseoS8jkLCNemOPKPNnou2WUnyTXe3Ni0sTWsyT6T0yRk09BOmE3u5ZoFQAzkLBW832qoP
8ceb/HsXPmp7dZseQgodm8iprV9aQWErfQptZXsSqH9HJYr/3RbNNSqQpQezfP5z5sFS1YKg7XET
1bY5WADH/thb9d7JQFz0VfzKm4nU3oZ0kAMdo8fb7nM9BzW5z9lSzMJlGA+a52uw7alUOxgCQQvN
DFvzPqcyKLDzwQF7fEXK79CpXC8iQ2uJwMnTr6QC4W0obxtlxaMXcwHELwO9PbxbAdO43B2eg9DW
UKYg9OQzv9z6sooCYu1J6VvbCvxLHU4jNVI4lIx6Ypg9NWPKvwxSxr3KmTj4K1F9KW5gQBfaDfgt
IAua+coAUIKC91TuNnUA2pwKBPOxnH5VNa88tYzvye0NWbijAQ5AbxHU7vjvfATO6LWoUSoNDKOY
4N/qoYCsC/ULU+PAKi2VYC5PWLJWH7ni8EAQUXjA6jDsCqSuPs9/xUGIhaIBh6qYmKpCWGThSLJ8
Iz2yGo0UYXiUzfLI1L0kbLSCxAwpzBpn3tIbQ8FgBhineBxMUZsdA6hhD6JSNLnLbVThKDKwJ2Js
v4xtZSBY9cbkt5VsZbolNvYI4a8vbeUpt+R5CKKQMUTtEWWa+ZilHPiiFihl7n5+xlZJ03/5cw0p
pfDz9h5fUaRNyy1Cy27CIEsAQ80uhyITpZFHEwEMvIAbMzAnPpdBCXkhzOiiFC2XJFUxGqPQ2Ecx
Bmzj42gpIOxraKmsjYcvlfEVUYGn8RjFQzt55uCyqrVo2mTYe2YD2u3unjhzBxQ8QXb2/bJG1DDF
k1noVUDBhCtRwneL82uYgfy195Uhx0MSiQlSgD1LiQpSulPpEZCnZkj8yVpqtIDkw7gWaEIxLYFR
7vkdiQoYJzQ8n7sdX3QmVw4gfWoEeVMo3kAA6oVuYSv5FgBIz53he87YriL7lnKjqRTBw781MKdK
sxd0K5TgI/r7DZ7Hv+ZDy32LrRS2JERx8AFVeBHDB7mSGgRZVPdsdF0IksgcU6qnpiq1wEmNquBp
1oJTk1VZVxHovPojKhuKHx/knIWxKUSS8DoonPKq9RmG7tXUS9CB64sip6mWCwdpEAbgAmIPGrws
q1pMZmuc7EptVujWbSdfutUAzUDPHkArAHblmZMnSS8zzygKNwc/u2oJBRYZTCAYhSgyypWf4jtv
EG4nSiS/78ppKIKqn90bRGqAzQX+OlKICpLQ279qKUvGFBZ+DxobSAbl2TZMgHfWgPHNNeTC0SwB
3RWQR6qa0we03vlbsJVrHkl6a5RWysB/p/rS9Y1pKhNgHqCywI4wy47Lxpf1uM9C13z7N1jZ9jia
9ZYj/3LyDwtB7ipa4j85DUx9i5ufEPpk/j480B34bc3DAcHQbCkE0FGAeMA/UNt8esroU/GnaVPQ
3W5Hn9aeU9e3H44N8GPwV7BrA3x9eRc3dZGWkgFNMqF8z6D8UNXbOLgP1gjqFpzl0s4sixVQmYWw
K+SYTNXBPMjR/pyKpKjCyPf3rzwKDyoSL4yYUHB8r1zwC7WPS9uzNNTPS9xGk21MvA+02GqkNavf
4nA8Hu3nnG5/vtBp63c9hQTbb3yvrKBwr5PRS/PTFpyVPny/8EEfCfNAtpcNZjHXZsivU4pLA7OD
GHi5oqP76D03kCbxk1PFIgJmDTBU7aWUrRywabHmTn7uMLPzpYuxrkGXyXvWPFsufgUwzCrqyo4t
3J/4Iswbo/s8NQ3U2Y5xXe91o5QDQLDx7n9Qg2x3J0wjfR8lslfMtZbk9JOvPgno6Mkcj6mHWV7C
l6rfSqzhnjFHAqaRbQktrYE7aeVnrb52ysojenEB/zjygDnHbTVzB09k8sjhdng2lIoklZNqL9Kw
SmYxXerzb8LMPYIgDjf+nMWiYeyAbss46CZZsZU6+kEnu1/fRL9+xR8WsjoDlNm46DVkdKDwne1V
VTVy5TEDqoKYEXnsLPGBw7nGc/RLoFZm0Z26f7gd45f8/dzibAWlSs6VsPCwghkqxsCEtjJPpF6D
XOxXAob829aWIuS5tdnpUstO16oe1no00PpiF1USqSrwR669DJbiBBLTP6o9IAjmxBxMKqVklGEo
MUBhwGFeHq/329+y4HtIA6HrgjKWhtR0tldFUtWNGKa+m6jslYXsUGIEggRhat22s5AMYdwKHbjp
e/Dy+DvgZzGvl/sAfKSYXT3adxidAk8X/ujJz8+WOFuCmw/a1t4pwav7aSUBXXCOC8uz7dI4Cbxw
dem7YWhs1NGzWoU/lL1gpqwGQ/Ha8PdC7LgwNw+HWtRF7YhB66zKd6Iv3HlK/GZk4acEbpMybW1o
Iq0EkCu5CEO+XNzZ2RYY2rh1h8V9ewPltGq9dHRw8g30B217a1hY5M/n6W7Fy575JNvLpkoak9YO
arLVBoqyUI29vd+Li44X9PS2AoZzTsYZCQX4DlLfd2NUvEUrbBSq6pu43gMkuHIcF0APQB5CmwjT
2JCZACr58joFll4oS070XbOxhLdjJNPIlo79bwQgCfVWcrqlvOXC2iw/Etu4qnsZk8XNrgTDtY/1
lEimgxwouqvvM1MB1bZH6gS5C3i48cTBmFJO5I8O4t35OzpItxd62tpZWL/4ObM0qveZEreVgUHn
0Skf2wMv7D8UlJSUI/TobptaSpsmTVQU98E3iYM8c7PIC5SWD5PA7aJtW+8FzY33QWtjCDwC/ZS3
was9HEnTJGYSSKYk79vwTuDfUmMr1vvO4oFr43ZaZmkKZ/bZIfa0lTRheXP+8wvnbpdJWjHKQQxV
MRD2iKR+rTA3WRHwVEXaLlK2+W4IwEXOtlDifBjUYwkha9J/1I9cRgeMHgf3t5fsb0LxanvOftDs
qT0EyejxbRS4pkyhFmGjQ5GDyB4J57e/oyfhnxiZNeQhfp7v7uzHA+ckJ/r0YL4d95sn+TO8C02I
V3rWt2Z2kAHerNHwLZQCcHbOft/s7HB9zadljC1FF/A4EkGwhu/v/Qto9el3t4Ew3e31WCg7Xdqb
nR5USMKwq2BP0Y815KImyXRjI3kgVqkNV8ntHAx1EipQPDMZ4I+FKZma8cP0o976JPFWJ4IX7liw
kqBsj5c65jKvBgsGtS8zPg1cMC/vQDXhjK/iPZgA3zrQrnseTSi/EkGWLohzi7Mrd8hEI62DPHA1
tsEs+lDZiZkN/1CgBxno/7LcaEdAJnMqcl0JPKPs3SoDlruUbSmlYmrKT+wUAPJoWN0pIZmpBXcY
mtAiZ7TymiRQsnxe+Q2TC10dAUUFSy3U4wTkhJfhuRlUlhp5gy2vnVEFZQIv7SIfYoe0FFtaZ9EW
TXBHBKV9wldUWevHLpT4/oDpCjQQJz2JORmL0qptlmSwPzgKaO2hiBSRHOA4SmN7JdVYPE6TxvB0
IWN2e/6t7Rj4cKcBqpNcCtbMl3i0Ui8A9uVBBC2sKuP6pSGULMR3oKV9zuQ1MLC8rCz4Uk53/iNm
GchYGHzQp2PgNtoTCDkMHbRtB70nUFIcHuLgYRgqU8hDU0Zvbiviia8yceWc/9XI55suTtQ3EBjH
oNA8EMfFKCQj5OlcdILtNDGFmrxLNDtlJ9d1Uzs2czsgv4hoKy+B5R2Y6snTkN/UTrj0tr5SdFA9
QO4S452WBkA+5Hk2TmtZHwr9zj+V7e3FXrwTkeT8v73ZaQ5BKVf2Cuw1O7M/sOfsPrbqg7bJjyoU
PdlGOo07zjmBXAH6MxC2bj59M6FrW750xjCbBLI8vFfxTJ7+/7PsmvmsEdOkCl2ufUrALfygMQuy
kKK/04xTGh/8b24nraGxF9POc6uzYB4GStSzFlYDidpv/47BV+NUFGMQ0zX3hpd5toW6DRksNbTu
AYElA1j16Mk96aAMYMR9Gl73awSrS9EViGtFgWgbMuk/9pqzlTCKuIaOBUa4w8IJ6mfocWTiuybt
A9BDrq369H1zJ5+CCmp7E8eWMfO1OPOLMZF4lPc6KyT+bjiGBDwi9AQidoUKK7nE4t2JwKIL6LZj
BIOfnWuDpSWTYi5088a3FPnL1yCyZBVAtRuG3aj3wHaGlcXlv3X5Ux7SyIR4JVUhX8ycxFh7my48
gkUeI7VgQEZTFeORlx6HZlhZhj4GW43aUZONwD90nhOtiRUsPCOwh6jE4PKCVsG8hN5LkSQlgxS5
bb3jJFpLJibPgnt9/L59jBeyaIBWMH2Jl4qCaanZKRZlgIBrhUvcuIF6AOgEUfCRm214ZNImFDGD
IUfmbYsLrXBUWFElwWAfMNO8MbsWWRUNXtYAcJ+fRsjHiD9gxmEg2wyg2mM8d5+cfdvgwoZd2Jt5
TyiA3TLuYU+kd/VusIfH/+XvR6UbmRQAIfMebpkhBahl/P0yBhqqVwwhZ+Muyj5uW/m7QWdnDuRX
KACiHgL3m4/xC2nKxKqMUvelsoCmqk2NRM/1oT1ASuOAR+5IHltgy+8zkm+zzKpfBJTJnza3f8V0
sG/9iNneBQAb+W2DHwEuGUsee5L/9zBIY2IrAoQbuSlGg2ZPrU5sNKGrMAws9Li4x20YJqQrH/wV
L1z4kIkdD7kKKDdkGLs8xSzzkmLI8SGsTV80vtZtgbG1qYsFcC7an2dWpl9xFpMbJrNgLCBVy9NY
e1LG32p8iMDo4j8LFV5q2/Wp8Sn6zDbowuLsPLfQKQjkekJGGXdtu5MOXpjQKH1LhOOQv0mjAwgy
qVayv4UgggxXRhDhgYVCUnD5mVBoN9oM8/0T9L6BHmIUPw79O6vtHrQeRfCw9h6/OtEIiDCEOZaJ
5RFsEpf2Wk1MylzNMzccIrDZJuAP8R1M2oQ0icUVR7kKxDNbs3Av6yzthUl5V6g0M2oNUFXZadU6
odebDf/1Xx4vGEMSPZUlUQ3HjXf5YXmmDZUWAiXUIhj67WfLqu/bFq6bgpOJCf6Am2vqLMzWrhCS
qBWEFphBwCsCNIHatzfBoxG47u/F/X5Nxfs6LQXOQcCEk45/eIDUZ58kFWUUxolcoAmOgLVtTQ5Y
WyBtVaJBPROSW6vE4Vcp4cziLIKgG6/2MScVLiaN9p8+CZ2J4f4nslsyDhZ9aMj3hsZf5iqw9yqm
wDCKfkDjg2sF6I7Zac9DL4wjPyxdvG7Mf8be44hnE180P2rHiMzvtX7D1bGDPUAqoNs+zR6BYfTS
WwKVi0XmCSAIsvwUbBCocRpWHBDhXXkOw5VbdM3Y7BwoESdmrdaVLnSuIXYhb1SDuLpnPtz2z8kd
LuLX7JtmoSRKDZQYJzNN+J2o5lMDUdVhDbK79i2z4O+Huap7PYzITk4MEYotSkAxZ1/89CsF6utk
Z/oeTN2hyaAjYP1h0s5uAOSJCsid1RLur/7T/9npP6M6NduP1nnqSNJat1dv0ZyMfj8PAnUZ3Lcz
F1TroKoLoC9doF81sg8/ytyuZPMV1F9PvqmmZI3F6brIgA+EJcQTcZo2m8+fKFUci7nfMDczjorq
tG+cCMtR+lB6O6MC8BLqfysfueQj5yan6+FsTSOtUOJa6qBTmR8FzhxToPZeMXyX2tEXJvDk9i5P
oYkiAm8LaBkRuJhK74BZKGvLPV2mc2c9/yGzbKjQtBY6lD1zme1vkn2ytptrHzqLnbwnF1Xo40PR
uRwICAOLxObBvXqnoSKIWWj5GXztual5oAd/qrnH5GdczdaXoun5N86iaRumI57XNXPBwNH4xwbs
K9B4DCgtAMLoFXNlb5di6Jm5OTqPrwJdytWKuWW4xdkk5tHWS8JX731sbqR77ZmtxLXrHA0ODEgx
JjFQtEHbdhZF6y4GDpGbBI38x7Q3E3A3aMJuhPxkt4m6h9Fa67FfDwwAGANhPpCEgU8XxPyzQ4oc
fgCRCKRQevYGlnbRTV4VlCTTCawenaAddcz2XUfGnW5LKBTdXuGFfAZzsohHClJBzIjOYh/Pt1IE
6ejKLZq3CCwjpto+pQXR5RU7C74L6Y4JSqAho7nSWAbkL9WFPIVQWPQ4ShuQErMjggGoPvuV7oy0
kA7+UfkDZohCL67Dy3iAmkjZcKidu7wFDjX7EzgjzfZ3oft8jBjRycdORPWFgs6WZI5/l1FqPT6x
n/1bScyYdCsffl0BxPZC2wcPajAlg7pndoX5Yxi1HdNr3JTtd7z/7KwW+FJI+IJri6DpQiC1APJr
SyMYdTL3a9WS61bQzP5sh8dyMBSvU2s3aWiQ2pydllZ2CPda/wvP2kBs1BmNfVxvlXEjBqRDvZ8z
5ZP+m7yxeCWELRxnFSpHgPTh1pYAu7zcGqEq1JYrhsZlKiQCPQjX0bSQ16z8yU7NArGKc4RX8YQ3
xNjzpRnWpZIHlRyYGRkRNpwIVtBt6BgtqVIrAvXyJmiJphF/tOQOnKemBBYJDI60H3r3GoDISd43
4NkO3m+ftWvWhikrw60/aTNOf848E8WzUM/Lscf7719Cj4OFUhx4ls3PqSb4fDTIv9eQvH8oDmTq
6On143vF/rTVl+tyaX8WvNMkzmPB53u3whgwzl5t/kMnYAIgjJh3C63nbF+cFPqUUGQHK8av6bIv
P36enqKSETVaKvbglCTqo8dZg9MyS/qKTW2TYIbTd8BgMRS0Kw8QTu9yS5DuEnBN8hstM7t4H5fb
xhkEs6i+PZBbWWAZj3LLG79jcaS3F0paWqipYg++CiRqYD27dKAYsFk/lZTRPR4rurfhHZv2uXQ5
ywE6ESo+vOkK9GuwrY+HFH3MZlM4v1AU3D+Yt3/IdXQWJFxC+Bl4NU3jRZe/Qyg9KewMY3SRRUm6
XW8kULDQ1Vv9OgG+NDM7lnmVN7IxwEyGEcS74f9Iu64lyXEk+UU0oxavoEotKyur6oVWklqAmvz6
c9ba7WSyeEnbvRE9bW09HQAIBAIRHu6UNAEJEgLZY+255OfS5RPHE+YGJSfkilUwbQxx1E3AVlSc
j4yxx144slwy5sk1n/YfbxLAoPuP5fK0ROuUBSnauUDxb8MHdiCoAJCrBTyCxRju7YIgqZUp57Sg
rE82wlUEZXu/OEVojfPghqle4hi4X+i+N44oUBjmLKvrEDuMz9/tAEZ+qYeGJc9BjO3i0i+uRHM6
KcVNWIkgYH4Ng2yAmEbuXHzx9zq8n/XI6cSCVkIXUWsvZbvrJET9EZjEtEWMhu3Hm1UYtsmj6Y3c
Cy/1ougXUnuxYmLtjbdOBw+f2aMZsATKxtQ3qH188KiLxLam52RQCdPZtY4YAPD3x2P5i727/9a/
JZubPcZoYpuoFGPBjR6R0OwXMQDEYY6WZtdyDYk0UEN09BknN7m1weeA6w19BRpSNvdbjPHdlGc5
BluMcJ+Wdz68LZnPchlYMsne3wUFGGdn7+wEEtngYmaAOnw877/wsmHe4AJDkhkZI36srSy5vsb3
qttdYL6LyHbvo61p5ZLTt/hln5bR2UY3pqTzH+Lua/EDUes5JMXfRxAGMDCKIxWBG3jMcc5FJZ86
fIQB8HqdX8GiQ1IoHT+e5t/Wv2GaN1bG6wz+WtGJ4+7yvH7Zb/31h2DR3R5VTp+csrVt2zvz3JHV
6r1Y7i6ryPQI8OLHxfPjYUxteHxOMHjIaB/CdO+/NgA2mZIXWXfxe9MpFDPitJmASZq6AW5NjHwW
1wUtqutpB0K55+0WBZmUrLvjy8v2zdP3T3T7hDDKAMP3qYXYKFk6S5c8CetlrNuEmOYl5cjFW+FS
JdphcQ7Iykx2aAa+/CT6l/F4MQY/Mj79tyMdObe8cFLZg27ZpYhB0yRBG0HAGQ9tl1MMCaoYctfM
7IIpzyZAYRcPFxatv78l6ZszLjJD2T3GYWtAf95Ix6B/g/KxD8W9xzObtAO+S1xWAEGjeef+MwdO
3wfxcKYyVDiGhLaK+J2VAYspfx5bmtpQgEuALQf6a8C7jra1VKYd0ylhd3EavMU04APSOT79qfP5
jwlI3t1PpmiwatFwcrT41eHXJQtCoJfHs5hcr3/PAjyh9yaQriuySgy6ixLWUIaBPiXYTsKrm83V
Xufmwt8bqivJ1XCPdZdKbPFgTnACk7RHI5m3fDyjOUOjOCxzhKzuNBjCyjZEktCkK/MNqVFveGxo
8okgqrg4wP6Orstx0hhIkdoRc3yezHgBcxUImUHZY1n7E1y4DcIe4ZiQzbuZGucFUCORPnOIf6Pw
8Sm+tT+sxM2ZapS24WmSd7jAgk08vAZftnvW3FuHbFGTU7s+nWr9tTZf30WevLPEQEPO4yWYWuvb
EYxOW6XyYgoGxA4C2pXBRcAKuzsI5vw3RtDbM9CPo0trNE3ocMlu0GKZixA4Ec+Q3eeMm0NhTp1m
VG7+bWQ0k45HL+TvUata9BdAQEMNZ8hpptfqHwsjn6s0AQ64immUg2fSvqVL5FqPV+r/2BH/2BjF
j5kU80oRwYYfLGLyvE0HWMt+eQJrq385NYdPkYBvkEAkyNghoBu2JTqVZlzw1ERRmsWL/l8k2COX
wtUtrRS3w6ZAZ36RSJZD1SXV5roA/kKoEVeAcXpQb0eyCkzw99t/4IGRpbLuLwLJPVt+98N18cYe
KJS0PZuKC+2Qfjxe34n80L3J0fpGYSAKFQ+T1aoEwVAKAPVHnRnLcEvMDW+4er5S3jN9MdelOHVf
I0hkh05cXGrjPhiWy4NSSIv+EgOa1iWmCKhHUJ2Q/XgLg5mc3GQ4DkMgakB/MQsSsvt1DcokTeNC
6BGOrzvwxQKSpbuLN8F4stwLiSuwZBJh7qE53JZjX3ZrdHTIk44mtGj4/qKCUbKKzhWXGZlA2Bcm
OGpCtorpbHvWcBH8MYmKn4y8EzpVfj/2jft0Kw0c1dTpLzX4t2SS1CZA4Yqo19UPp2vxwT9wYBeI
Xxx+8XgbTcWJSOL+2/DoKkwVB3yPCQzz7rFhXCJ9Z6kdtcc5dMvkmt7YGd2EeVRTls8GO9rBX3E8
FK5f2fTVE+x8BfrQx5OaSMbjlX5jbbRtGj4JA7VW+0sfWlpk0ZYlbZgasXD1Qf3JbqrKRGP3zGX/
120rALOhZIYcnQRM+LAEN9+QVlVSVWB1vbA9f2GkTJeEufPwG5re75PBBlpiwa0AhzPGWfWax8Rh
HTQ4D+I2Jka52VoKelQc43RqTxvCHHc6j2I4Tv3X4zX9u1HuLY8uJQdt8E7IwrIAWlVUDq0uS9d+
CTb/sLfSmjf/f+ZGDrXU2iLVeJiTY7ssbAfNW3EOHdAlE84574lH4f3URp5UQW+37w+21mhnXQ9V
R5Qe2VW+QWYpXPekXQ/U8IfrtTJU9BKbQkcG3cSEOPuMAKu4OjeLxUyg8ds49uhLj3ZTCrkvmlfD
oAbfbsm69sGtcXWSZL/8Thaf14SAHmk3SHCeFxeHeIv3FVjWjorhXh9/iul9/e89N65s9aFYyGGJ
kWTdNS73VJkpbk/cZHfrP6ZhUry+DblwmCroogm4xSLr6fsUXCHPvoIu/II5LNCj+nhSExmXe6Mj
x9eXKts3g1GBvIS7NxR8PONJWCyXRDRsk7VW2eqM7OxcQDKRzr63O3KEMaMEMZ/CbqNLFTFa4237
UZ+fwuNTuloubcm8RkjqJ4S1XnGFk4obKu5gz5vb9RMZn/uBDJ/9xl2FqpNluYaBdLYR+OQF7wVK
LGR6XOIsTwdF/1TPr+nS5I3LzxFdoesZhzLhpO8HMLpmU/AyMmGEAWSGs3VsyfJXzkLcO+tu5o6b
qJTeWxr5rjwvUi/OYCk3Xuj7VtggVUzsxkJO7wB3eXYtY+b4/oVZ4tq8cdRjvhJeq2iaJmEDZpbn
F9B2UAQusj446nLtGadvxdyYCmgKIAd3WR014zizurMDGDk1lVHipAsxAPXy0v2AIUXfcwRCFyAV
Jid583kV9zJ53e1Ask+8N+zzuQH8Db3vV2DkwKL4f0/10Day3dYbMKvu94kR69hgG/uAx2Aik51g
nhcoX84JnsxcV+PW365Tpbhm8Mk9NKk6zVrNLhwIYpxED+jMY2qiPnA30zEdDLB2mRK5WOpngQh7
MEARzkKaDWDa2EbP0JJd2tdXdIvviv35SOc6Nua+9LhQXLV1F8cepspvSwOcgQiScXHJ+pNPli2x
s8UBGhlX08Q1RaLt0bPn9vrgKR5cVWMOoDCJqZsPQcl625h7ZNJwSyGdeLI/CRypf1jp+MLHL2Em
3pqott2v+zCuGw/WSU2S+r9XJDWHVW/Mt7fySSNQPoczwwIExslO1iTebF6hbLzDO4VgDbAK9teM
i5m7Tsa1qRKkq4orYg9kRm7U1osl6ggcyHfpkoMJqdDlBquw+FJNbcbyBFbrfhVGzk2t2EbJ06hB
SqIAaSOLTKOhuUYMtfgIjGMKpH4i2+P2uXSIknWczdFX/OXrvHd1Y6HNQNWqVhs8DTVjwBO2ornH
rbE8mNwKwSiiE2P28p473SPnBj30rIKMU3MBrkeyOGPp4daqh/IjsgsnoCU3m9iAX1uB/eT6BWVh
+TTHgTI5BNBiC8hTypIyZsVBP1xMYwGbHsxMhqxn6mvsZ7pDbaiizYQqQyjy53zdmBp5Uur6al4G
+MLdUYR+l77FEpOl0gMW6lifZIcEyllH4DfjwSeP9T9mxxBfPvL4VhTjBgKq/K4K2QvDCXO1v9+W
5wdzG7PYplD3i2oNX1Ii3bGGBg0y5LiteP0jQVsnbgr8y62fcnzfJe7s3Y43UGOFKgyKEryVP2+u
AnC5LNh/avIN5rUTv7xW1muwk1YmWH+MI3D//JbZyN3c8vz2zjwa+iiCVLuoCKCF0lzE7fqlQqqT
6tYp3J7UJ7/RbQ+ZmOPSs8q1cEJJBXqq4HvWk+Nw2S/UfgBtziJ5p28icOANgHa0bo2FAamTUF9T
sZoMsiXKcA0gU+LgylXMfgdEGro6TPTILBIUdtbux4LOto/9PRaQB2Q1WYEsIfqs1JE36ilf1JCK
RGqdjYygLJeVw+Q668Q7qDuRhFUi4/HpmECG31scRnR7C4A8KoT2Z4eAmrWl/Xqt6ustCKrgCTyD
zpwJbkgY3n/0e2sjz0OTmmsCL+kuBsOT8DsI9ACq8UfGgBd4PLFhpf5YQo0QLmbIZIwRdlydlnnd
whKow31K0O9qzDiWvw1xEiYD7zUgJTU0o40ci1+g26/rUSQE38XQU//25i7Qw96Ta7dXK7LTj/2c
0tUErAzI+UEFDgyvEO8dX5QaajxtULo9PldlNkCvfexP/UI2CgtY1HRJ9EtgNuQn0Occ9m9uZLyg
6C3BsRg6alErud8oAc2V2kM39+UZYJXE2CMeDtdPggEua1NbF/pHYe99s9A5oHYicCDvlxuTX698
4wJSXvuSWvKitler2t5R61zq+GeVWmeWsKRDb+oc/GLYSI9GO3od1Tzv8T7FaJEQNDNILiMlsQmg
CTQTRU08w9BkcLMsoxPrhHinMBUMBdWqa8xMkcHYtCtKIN1AiquUn+DQJQlG8Hh7T4StsCsNEPOh
zRg5+vvPwYkF1fIGG4FfVUcKESL7MyK2ae6GSsDPOTL1RWktzov30Ijsx7anjtat6dGU5RIKSJnk
9dBjPidrSi+ab4WNN3O8plwh8oFwxaKKwoA6uh94msVZLCT9xXVcvdT2jgDgXrBmhBjtkOrMlIaj
Ot4u4KTiQdQ8SNWNE4O8U+R5FQGK5UYL+TmTcdsowGPxPwUcR04RK5Sz1A9TvvDW5mgZIbqs1W6M
LCu3adFEmy0URfcZ8BDnAulQG7tSZabG91edBR7r1uTI2WtOgKpcCpPJhllnoALEQWbw3Dgp+gcK
SlcVZ9EhzBb5m9z+L3BYwF6qUKQZSM0G7c7Rlm2SqBYirr4oV9wuYPNNLSoaoratL068RIT0eJtO
bKAbc8q45C5GvVRGBcyJusJYXWLQ/IXuS3emyDKxde7MjGpkVR4z1G1ZmFkFBlrvQPDJxVCbO7ie
7ZRzXRd/sWzoLuegaA2lcrSg/j5nbq5rrS7lQE3L5gKuq+ggSuFWbaDM4TmdZFY0Z5ZNEHNEBI91
E1SOLTiNM3ex/s1MYAiDbgJA1RNNm7Evc1ntaJgwa2f5a/XBcB+ir2f+moVWHjX8kPjc0mtfWSxG
a0jZlibHDNSyid1q28h5jrt9CRSaBBra71ArQcG6Ulu97bapcxLxf0MkEpJjLD6bdOzewCMgt5bX
GzG0g6juq3aU2FVGmnO/ElC+Kr8CENmuElan5dWLPmXpM2lOcqULzVIqIEjvQG3GbJWlv6JBDcKR
UgfXqtxtHu82brj/Ri7kbllG9yNAvjJU9rAsfmuwgS1lA8Ens4qv/Cn9oB9CQ+KPGZMTjhgmFQm3
sYbevl8U081mqNsKNZIcJRMxW/fngtMZqxL3YTc0oqXeqmpB52wKKhjaDwlavK+Q+Hw8golb9m4A
o3AOFY0uEhIf9ZTGEDsS/3TeD4qZcW1X8swxm+gvwLaDGCvarjUEXeM0t8BmJV/iyrvw1JJItqmN
bCMYVrCvrdxK7Gi5hlCiZ/Xr+OJYPQRyt4LuWDHe0mflrdVzKDbbO2bm3piKAe9GNbqloqxlaq7D
qMA++SI5ZAsw6wBqZcwXBvyDhb+uPFvPLjOefMK3gVMHqn6DAjLo5EeOPJYzGaTCUXtJehmnAiy9
FaIcZGgoGgODl8dfeWJnC2BpBrgSwnwIpkfGAPdSo7Sh7UUpGf+5xkOdiHLrzBygiToGZIYHnWsW
mmkcbqr760HSUo93VCDVlSglUDOwIsfQWs8AVVNWk1y59IBhowAJLbEmNnzIfXeNHjWKLnZnOV8V
BcjkcmaReSYnWI9XYOJlCFCCrAG2grOGDpfR4a7jwIc/BK41fgZ/lvXWmC+G+xGS488CFZYFOGQh
58a/1iyJuzV+ZSZH+Jd/FNxyt/ZH0V6gulwX9kp7CdBJ11p5vBGljByp982DiwPFUjAa4+lfGA6j
U2q77MxBn9rnA/cpeA8gsqcAlnL/cXhaQ/U9x3MqB8oYxQ6nMbbhwtr3hN3L+2bjH4plsFrMLPvE
3XpndbTsZdOjVYwHCGZdWhEq+iTcUSJYe+vpFNvfJdk01uZT0QG5bJardnvRZwYw9V69G8Bo3bEW
CE/F4b2Kq4ezQOlTG+077wJpczYeT3bwlaP7A9LrHBTYgV2SAeS9X+EuZRnZ7VjEZug/k5Bob5+T
/qmPF522VNS5wzZxicMadFvweEB/lDwKPmWECknRcv3Fi3XhpXoP0W6B3MuByMbn9bqrTbTHgjrx
+5yHmOncss5ZH3kUxWOo2iiwXtItmCnhNwU0/hANMlOdAMp5swKxS7hQPJ1/8ujOM//jpYbGLRKP
w6ECT/jwKW7uTSVvFLAmtXg7BQueW7ky4dWNItYk5XUvnXnHTGSY1Ttro7A3CkM5zMoOiB/FoluP
I6r7g1r02sP7MHI2rrTv64Vbko6dmeZEeICeCyiOALsnSdyY4kWjWcWoOR41pbCpP0TtJ2+ftDkR
8wmoNN4MQ1pAVaCLCwd+v5gU71Cu1HA7COS50xtTegm+5J92w1ngvNcli5K33qoNVu83qt28c9b2
yUZBp9ezd9zSdFObm1cA4lemvdmY792SM0VIKC2vvb55Xa1+jnOudBjP6JyJogJOfkBMBj2W0cdv
iixxSokboJb0WSEvwXLL7bLnYGaPT2BNwP51Y2f02XM0tLKKz8N3bffye2SAav1ClFO5+LRtE127
IKtkwLfOX5u522KYwYMZjpswlKRmmyCF5Sg7gpFTo4YWou2jhLIO3gWPj9JEcfhumuLo89eaUAEU
iOXkbYrwyycf1vrreTsouUXPmr16Z5bSjKecesaKgOpCUR6USegAGEUKkVgWTF9jgikSYImR6jKC
a1BKs0s8nwvEX45VmupLbNA9s1QOX9ITaC+e5kR9pqd+M4zx1J3A6bwGwwCnOQfq4F2JSfOr/sUU
98yl/kCvZYtGP7CwLs8cWuqkmbUfbr/xd5Z4/C0DjA9h9JF90SlSrAJOXpd+F8GuUE+Pv+1v18pf
A3hc8AN/AggU7492H/QoTLZFewGu5K1eCka/EZ/VFbDeMqrxkYHqgp2b4ZLmhmJfzqihaMbPIBIA
cjXmUKPZsYSOUIekwtwpnp76PyMbLpgbD44nMGXjtmwvvsIW69CV1J2kRufH85/wnyD1ACsnGonR
BTiu4Ei5J4m9ECBB4w1xl1b+pL0lisvHVgT+72cEdxuUd8CbBxzsOFPtR34bp6qDxKpADIVwL53+
kr8YL0iwos0k1jnU5JpXXzfNjEB5oVufL8VBn3MaE1fy3ShG35qGShzkAYPugezoSVtGXjdzKPup
9byd6OijRT6Hmh/IdZA4gEqs0uGF3pG8Qt+pMHPnTkwGKP5/tscouikbrRS4LMf2cPhXnnerZ5rg
XYAGqWT7+OtNWkL7IODsv5Lew8e92YhyIqg1rer2UsvSomGfWe2DlXvzsZHJ3X5jZBQauh36UyqK
c+gF3pmqoNMQ5uLBOROjzx/wLdNzTtVenl/41dYS0NGV2iffxuvKoIb5yuMQL360ZYTS11xicNKf
SzfzG20MQSqkOvg1XnV6DHESuJt9Zv1iyTbxEk2MsqC/rs4AZj5e2IkdieLNP19vtE/YkmnBLAU3
4qbfpWMo7ZXzrcCLjf/CDKQPcMhhSxs7krYA9VIttO0ly1xdLT9cwaqzc4GkyWM7U89ERHr/GBrd
CHEfggGH79qLyhVmnKDPXnJygvVNSYKWew9Q4dBHfjLgf4RA0TNwJtY1CouOJFpUaZcuLz5rbTyz
uabikdtRjc6IIAHwrrE4Iz2q1U98oYaWF+UA9pQAjHoeDY9dLX7kjCrMQCMnsiRYDtSr0CeI3kxp
dG5i6I44EoPG/yIrjw3vm5Qeu/5ZSvg1NNhnfM5vGmR8Ww60u2hrUURE3CNrbcIgX0ORXHcKoFt9
Q85JogGLTgqIIPZfYomGwVV0LcETA7Kc9keO9V4AZ+Vcinj4yH/GgYrQUPkcANXD57hxSZJUa5Ac
Qp83/YndF4cTjUgw03obCO+KaAUt5I+gh9RrLzObbyI1jcQI/kI5VEW4MLLreXzNOrXLAsPD6ikS
/Ftml5H44Fy9439uCgSkyHhCfhrl3XEVNOna2k34uL8Y3JUDpdCHXQHVkJDiWi0em5rIQCD2gYQS
KGkkvHBGkxJCuc+dBFWoYFlWemsUAIS1HYlOc29SHIi/3w24d3S1SuDPwItx5IKrsBDLMMNzTYPW
zLajSAiYbh29pV0vHUA6GV8dYD4/gk4AUAeE21qgl37PrduKdz8jLoyQ9AbQRvecvpH0BkyVvh0H
qXwIZTSDLgbxLdfoUybZCU7XQnjFw9HRU8GTvHfIA5YFSbrUPRR1KGkHwZdL+bXEjt5RuW0FIwW5
9ju0Vst3WY3TN6jW5F+V4Gpb13OdS9JoVUXAaOOqhI2FCo07fFb8KLJbwOMBn5wYCe+EgS7FTD4Q
xrIqGNIYJk+JX7fg9+EQgoKkkPoyhOHV5McDPgMqHUKeFbrvuNCBROtxh9PLCV9UjnmwTTEd8jBy
yBdbrVahaqw4avEk5bFSGgEr+gmhXqnZDsf3gcnh8t5zaJRdtnWlbUPZ6wWSCQ3P6gGfSptOyRlX
d5sKTPBBh/8ij1cEBRG9RBFJDbDSV1IB8kzSqBbB3ZIrKDpo0CkRQHKsITXFMZna6WzWAlfUMYUK
TvMiYPaVW3UfWVjE37nUouGHlmnx5ougSZYatv6JBPDEENnTfAREfJGD/EEaqo3U91JUzZkqxOoh
gc+QpCjkrR8oybvEIeY1wJWBxJvHOAJhZB9iw35flLGFVLGcG5qSdy5hhcpTCQRoIckKXhj0xcg5
Wmn1xOfzTg/6Ui7XHV4WjO4V0D4ym6budk4FAjZUs1gQwzPMmXdiNGL1cfblyVQqDTeL/L2YBu6B
U/t4GzYitUOoPVleKzktVvTa9qqzQgZ10J+tZeCvU4oGIDSiuv5Ppm77SCorQ2sAe7MCCSIoog8G
CjCXMUu31gIFi6o5PmFTX1gmPOcioxl72WsTsTxke1OavuOnAvAWEQWbs5IGKuAxYcABCpH58qsf
VzWKUJXa4zEqSZ6i5wM7O8ml4bdDsi5ArkcTIcjg+dBAbPKqVEjbK0xN5JRxoPxdBmDe0DoQhmIj
8/QCFkMeCbkqlOwuckowxtMGv0Nu2I8aKNmc+C3DLpoqfavTGo+8QG0vtOr6yFAbqQv1JvUOTOyJ
tso10Y/gIjWbVokq6Fyutr6JHjGHsRhBdk61zyYcaVwPGjGapwhPcoyxZTUo8cquKjapq3HnHrxy
JajUleRTEmKZGkEgCSUJOl9T9EKKUOIJegbUzEknQNmPk0NMLe5CHxKbhaZLoaL8KGyTlsuY0oq1
lI51RcIkWWWicozUedgIkZ4VhQhOz8bzPwKEhtB29uQAhEVOJS7dLAwrkhYuRDeqMAf6PBe4UIem
WdSQQbZDNKO8N1pGoSKpulxgCF/yFORpAdMvMNFOPBRqHF/qzGWhEcyiEU8HwfGZ86vMTgOOoket
kfJl4qoM0M557K25tEMbe9Q1uVGyygKc/qlIwGAcfbu+Il6D2OPMTJaSDhqDrVMjHwBqbLNku7Yk
WSF4CWnqAn0nLdRaFaNiclARcQlHzVasOwecEI7TrjJPajRdrhz1m4Jj7zmuw+An4HIfhFWUSdGQ
hC4OEfiehromiL28wGTlAnKHNRxeRqjYd45OuVx4zhlP7AypjVJRH5RXl2jyayQj9Lng2w9yNzSQ
Bc73ccJoDj5X3YrLooi7b79m2Jc0itWXzGe8TdbWCBYCBUBCAkEbt0Jvf+J+smkLGRcODUT4UJnX
7Wjb9I3OOKz7E2RyUxiZrLWvfpchvEiDDm1pgGFG7MZ1KwXkrEndISRg5Ppba6vmJ3RZ9wAQWH3A
yQOlsRumkAwI5ESVdZ5vxFaviyo45XwLEdzOaTJO9/NEaQhSMH5ASjWQKBKnHRS3864ofL1CqpDX
W9atjpLfuI3VUlpza9nxZJ0R6lIkbdKChCULWzchAlMGB5GtwVheOZ46VM7ldAEdSS0hJS8E3KnR
JBSFQ1lJ7T5XqGyIVOg6wiaQo9KDpuoyyN2kwDRqtefmpl+IVbHMmjAFEUqYqoApyY5zTtA4WODS
8ATPFOQCvrjPW3iaUijLEgKoifbEtU3BkqakSJsVHNpLqgrlpgSE6InReirewxLyTpvcQV8qH6ca
xEMdSXpv++FPLqKwYvQSn94z+UxLXzuZS3GZZrDk5xnz2Tl8lekV6HDWPkuTPVtkoDZiI6hudGEi
8XamdLyudgxjKOFwgydt03DELUUKr9BUqHdlYdWeRQ6nCUxx4DQmSMjGVq66ysnrGw8say7Df7sq
60tG2rH+MWlRzzMQRakdCWrGfy8btd95LLfwc6D71ykgGZSEBSujni6rXquzrdd8OpLqgcpUrZSa
iAWwTEuRCfGGKEK3DnVHaotKj1WHUzYgz200G4VosD94RS/bOXrsOL0Su36XN6Gf6H7ViHuIg/YQ
OClDFMi4NEm7Rcgk/gY5F4+zvLyrKltmtCY5pwh6Ogu1JmgX9a7SrhKF4oaM+DZiQLIoZzjDQtNX
wON00Wsmh35plFXaGH1S0IokfZB6ZuNUqg/QQA/9mioPvrmMU0M9iQMn0nuWAx0cDcOD5qWlu3Qj
JniGYkaLTeSnEHjuoR7nYj9wqmdoGsdfSkV1vuIi4wqDCZNk0XhB4W61NorXuKv8t1ZxkyfcgfXV
a0qJXzGcI4HpjsmdtQtWCZ74YstAgUkWPJlo0E59imkfaEYvJyzmoTS+Q3Lex42KlLVsFTUnnNDB
rjFw2xH2tiI0wruI6HCvlp34zDJi+qzBFYJHzYvAGZgjaN30Ud82K09yWSBAhBouHY9EpTTZnPLP
XCRzzIJWRSqjrhpnle5WqnaJ+R7ZPIkm0SpJab1FBJy+QhxHiiyg/9QEHrUrG0NuQSTNOQ1vs70T
17hqGO+qSLJfm7UTaZ3u9EEi6k3lixvZw41AFEglLtHLmftGXPnCmevFGiJDQue+dZ3LI4z2GDfD
/s6cNc9wYAiFW/NOKYRwK4hROuiIjquohTYNVItjooHhHFRgXRSt3FiSU6g7MRxy2ZDYfWaSGKpP
jOJxF0YrKWhInYz/5gNkTfc4oMjARn1QF6Rzsuiz4MoUlNhM9kbFjjvGWqmcE98PbEbm8w8VPyYE
ZEr5DpGm9KFShCyk4JL0W9R6+QQOUBWscQpfQVnLb52Puol69CUhdeeacJpoPeaY0ntnYimOdA7g
9hQseyWFJkPqliFh4kb9AvwpdbeO42HBkoQxwczWX6syrodo1BUrVG7D9DMOxHw2UT/xLJQ0OARE
gCBHlscVv9IX+BRasMNLRnqJF9wacUTwES+xhSLABz8ev5sm+AuwR2/MjUp8ElQKPchygjoAfhSQ
YhTyWwPNictUR1JpA9oC8/Lq7K+f4H+AOsr5WBHt6fEYprCZd2MYPd6a2HdjsfdQ5+u2FL7My46s
arjIXzcITKXi3a9MJpzVt55IO8AskHaIEtBp/JuluXmAi30dAsGb9he/9AFZ1NZ1cGHZpeJf4G4R
4W/b5K1Wn2j4AbQ3Xin+T9tmhuZ8+zFUBLSf/2YVBl5VqCIg8B6XAfO4TwBjHoCUrsWUBJLInA2w
gIo3pKFS+7G1iYwaMJsoLQORhNmPgRKJxjkMWP3ZS4JnoiUw6rOk+hY8XYBHWRdbj60NT+JRqgPP
coik4h0KFrdxykXIh+xrDTKFDkGIkZS+i+tfe31sZHIr4z3NCtqQ1wHY9j6hElE/TtsSzfeo1MJj
O6a6QjNedI429aJ/YahdPKtL2eDWsarL2wIKgHbbGgrQb66tFiucfTUznz0LBaDgOJegGPbwaAkA
bwe1JwoHiorU0/3g3LRFU4BfsxeHyrne1BRYEC4E71nmIfBunYyEfQV5vJahM1npKUwIROWhDiGB
WR56A6OEhdbTMGm4hkVamvDHXj21Bchpug9llYe2xlm+qLc/rd1kOoA75c5/8vyZXNdE9n1QlB1K
3CzYfMe8ISJP8zDEc/iCSwsxQB13hKdwKJlTz3ERTTT84gRhn+EgIRv0h5+gqMDkL7Axi7pxbUBZ
Fu0hw88qszXchWxDRV0HBJEAkubXZIVmEckGAVv11BlzB3oqJ3UzEm1U/sxKl5aJgJEAhzMIkBh1
TVBeHszVpqvrOiTFyeMzMAViuJ29NjoDfqNUVYuUFJrMLaNfZ5a41GOj3hpzqb2JI31naJQsZiVa
eSAvYH9rjsAOoDXorXjJyCqb8VST2/d2GUf5Wj9SErmU/rWMw7fcghfTPoAWoDA2qwCEn3PIg6nd
emtwdF4QNvKCWw1rCLXxD21nr1xDB7P+XClvCooqARWo8TiX4E+TR/UUKYgztRZxLJBZ8fU3Lzfz
a38KAaR1yNCvXBlfwffjDTLlhmQOsG4RgCwcxtFiRoGT8vn/MHddS5IbSfJXaHwHD1qc3dLsIEuL
rkarF1i1gtYaX3+OppiqbLCwS77c0GxtZ3oGgUxkRkZGeLiXHW2bAqUxd9SgrY7snPLxnBFiAkUk
mIU8gpFoCX30jYL9pwFzrOi3xzKVyQe+9MdgiPmLJKrsWAY+FbKF6WP0zC/lh0A5env0EYHsbA35
vvEiHRiVbHiSys8tlHGySJ8uSjhtOIhlA+VJTGabKgUX9y1jox+5ctSQR3JB7RGWP+1sLZxrBJ7q
KQL5EvSMWAQrNDjYr4+QNKRkWULMi153oUATqv5yj7jFknXfCtvVyKYAr7Kg4FQcQ3ifo3SY2vA/
rAP4dm1dzHNZbh1Yp1JmmZZrJqb/8yjhYnzAll5boHGvjyMZLTpZ1O1kZBdqChWa22tmIu65skG4
rTLDtmgL1LZZ14T6g4F4T85ys3Ty+9uGpnBFV5aIxYHUVCwMFNfbw8kJQWR9fjHBTLAs1hBWuYOE
pqpsedyE1R1wqUewnb7ftj/lXEBdD6gutP5AYPsFGrmIbrmqlgPaA71TRIH8D9CXOtsxNYLJCkBU
4V4Y0EZdqYosVkbkguhUKVA7kHVxnjVsYs7BZgwnN67Z73rANCu5YYg8tB3vxAd3xGfWK6lYp2Yw
LMHogoZ1qtWUDW6kyIbfnoWv2IbYoiNdGe5SwL7hf4g9I0VRJAZIoNqNe+7YUxo9+khsoZmBH86x
D6XR9uCV4coL+VPlN8uAcqx81DR4qgEKjytN9hc5Okurc+6luuB+CgOQtDPMClP3H2iBAE0NXLUE
XTliqfQu/qhMgDzsylV9h4xBLD3SlNlxR79Ef3cxJ6875UmuDI57/WJtDIMYsSEPYCW/3T6hceNl
jSXavXUmwtAIR1AKIuAdgNLqyHR+fLj9TSZY5KDMhk8ioDaIWJ2EdSap3DQNI6IA26m9FGidqxiO
7xh9uKMpteG9LXCwK/o+Zg0WXWS3rU+OHcU7NGKMOW6EgsTY+2ToZCRg7C5HewI6U6pWSxvcs0K9
e63DQZUjZKcDNWveXNfKsh3F7CkO6RXdFa2WtwrfQEaR7xTNnS1NT0Qe4NX68W6EBwxE2q+9ihrJ
7krjqTORHbQiyoAYAxCIDdhpjNuTMXEDFtETywujxgWD8Px6LiAKRlVUDJLTjlFfZDDynMtwBlQw
FY8Du6sgu4WLD2gDicUN0ei6ElnsQFR3dBYMz/4qtpBcEDXdHMxskyyFjdmKGpSf8LErC9szP3kr
ep1sfXPuFjY54IuXIQZcVE6gFA1eJlYpRR0Wit09RPbtSZ1e3wo99qZD5QckYdezCkRTw7pSRtuu
xL8FtW+w5RJJVoOKPiHyLrZmQH3UvgnlPjWZw1xOXQBE+DsWuXtAq1iJmG4pTboA1UrabjtK7eon
1OhqWqNFNYzQaIRUNKo/XsKYKdLSVPYQBYeZ0U9NMQ/KZ/Q9A8QClsjr0dfREMuJhyl2glMtPmXZ
UbTqB9nVPA8SPPyJQ1meL8e6pVV6kOlBXnjPofZx+zUm7l7ogUBgBoWxERJITAPSLJnoRyJts6LK
0Yf8oVB0f1l6Og/B8H6m52nqgMMWGhVXR8LUL5dz4U77PEftrXEZWymtTnyAjAqDI7d5uj2kKedw
aYUYkiSXA99GsIIsuepjt3Ko25VzMe24OMkD89IKsUPCJi9ZnqKwfnpJk5TnqnmIg7XnHWVhG3VG
g4wUs7w9sKlQCVd1pLwgB4op/Gopu5g/uuX6nGoCxi42jG6WkNmJloPpL+QPk9Wq/XDHqtWu38gQ
lvDW9T0wBv85OvDqBcY1ffECaScxVDQgOQ2hXGXXuHMDnJzUiwGSe4Lme1HIx+fTB5mCtLnalHuB
2+SRkQ0Hlza6bCEnsh4VJp0/8aKiN2Ki886x98ywAoOUfFCiOVKSiVva1aCJ0MhLBVR7ATmxo9LA
iqIHLXIe2VnU4Bep/7cV9WPwJMy9CnPUneiUtVFUF3uVG1jvmPhJz5ouLQJ+QDVsAihF3VNnpi3i
EwW9U151gRxC1RzXoU7llQaBAe/6vmKKbhsYMatwkcogvd8ZSR0qmw5UrQggAgaJWqeqcW0oCq55
K3uBvaNQIWWhxjWkvhG3VPjexVH94gGO1qpdMSAKQHphcFW+YKVDWLHiWzJUCgvO1T4MVL9smcRi
hKattAw4Y9S7KFz7tCSLhT3dIEY0Yi7iH1ImkXm9B0E6BBwEvwK9aJ8Uj2nEA9AQpxy/yqHuC0jA
kHEn0e+H3ry9iyajyItdRKY/yyaNlbjGItOrEvduaQFaLmSaBq33oOR029iUk7+0RVyj+rIasj7D
2oEeR8BtJM9oFIvDHT8u5/bO6HC+Lx/0rqCDFlovZEYLJZ0miRg4B0EVIE2JzN0azY0Qu4nh/gI0
ptAbfuGp7CJaBcf2FfLp+ZiEms2sjbHXrfcghhxmXpKC4IWx40avDhX0n9fyBgvX0OTi8fbsTpG9
jL0CSGKOfMDf1ItpL+rqPk0Ym+4N0QLXAdMgW6wrR/dp5byV+wzCUKfFjNFxAN8GeGGUcILOkMc9
ABuM7S0RGwFlJo5TXAAgqMv7xi4yM5qTopp0QRy0rqSxLYkhqxCum5VxhrKvDdFu+igmBp3YKa6h
aj/X9j15RF9YGg/XCw/Puh6K5RUsDSd2lSZ6XRqsNxNzTB7QEMfj0PmPdUqqm+CbJUIJTgVbjiwn
ehXENZ3ORBqT+07mRjl1xNMQ77oeBj1Uocs2wmhCrxA+eoc8MJrmFSi326thdP7fFsOFIeImUqVD
y3W4q9ppauTQAELLsrvJRJU+CN3Sn+MUnrNG7K3ec+uIS2GtcKwO7Wh7Z6x1hmCfybTb45oMzoGt
lhAjj+hNiYhvHDDulg1bsHZZmFGlpRGAUgeqXGUbP70b6E6LKtOvF+WcuvXUUr+0Sy5AIP28CoGi
7QPJA6LbCljE4DmlARkSZ06CqXV4aWrcCxdrXax9QeoVDDFEq2SQLDjhKfr4h9NIOIusBR2j4MKG
kIOs2AWadXhwoPlQnAeMDJoEHX+qT7lXq50vzhwJkyfd5QDHub4YYIoOmDapYXzY00mvKr5KMW8c
OsyVVEv3xSqbKxVPrc9Lg+PPLwzKA2iqOAcGa7CTG8PmpVknDzKje38nE3RhSCb2t9ylQBKnCWt7
CkQ1dQyuBEwSqd0jEDpzwuCTxwzy1+CJAkXVqMZ8PSy+5POYjUrWjiHoO+abdBm8yvyiyPbdfWQK
ybKrXEPO9AjpZXOYa4OY8sno66QhTo6rEzKE1+YDAVI4QEFAYgXSpajzoy9tZpVOxQ6XFogrE1sC
KwrQOLJ/lVZUpwT8VXqnCQaXrpjAosVNyS87XlcOij9zj5rqFgM73I/BEX6GYvuiqsbBCW9muBDM
YYllWmyg5AfeZ5PSQNGaayGoFJfSkV8AFRet2DVLqyz+oyzK4jeDBrB8Zd2ekqmVLAGNz6PJBQX5
Lz7ui5XsUnnWOW3B2C2yrVbm6W0G0Kjm3iMRO3OpmkxFQG4evJ3I/qDpmNg1fQpeH5fvcMHQmVdH
BwfvCtWJ4ygs9p8PCmcVyiLgoBLRMny9kLq+iEK3ZRgbNf82bBaOkuodWxptE+oFEDp+dQAR1ozR
yQQ7emoFDlUXmoF06bXVzJHops9k3Poh/DF4O6U3yoPw4KCVwghP63Q9d2GbYjmA6iIoPhAxoZ+C
rBc2HNcMfagwoMVfF5tta0WSmpuaq/N3f2NCRQCD0JUi0WjNuR4axZc9MKYOY/viuk4t/py7j6G8
LNy9gFTtLGnF1IGF0tIf5kTC6+VdEaK9aDTXv7TUByUtW/ddLJeAtllFoLGeTtNGUWj+M7CQOTMT
6kzVCLBmkCoCZ8qYESZG2/klftT7LCjCw0FjIbKpqPnwxCUGOu0ApkTuyCi2SbiI38rcOPGRAR5a
NOcshCUEtTv3M3FH2cnn299gavugQAuZKzgRqAKTDfB1HzdAuqFjmyp5s6Vik6eA3Cvttl50xTZw
tx2le4WsZWlrpvmeKf5Gxe/qBYh5KdHDwQCXCy0s3GmH3IfGxJyJuUGSyQFIKbH1EKJKlvaABDXA
pSK7U/JGhyCJodaV466bHJ1QTqWWbWfySrzMyxl0ysQpISNjiuQ0Srm4ixDhBFjtyq7u6N7uueal
cySNCoKZjzlBnCxf2SDmUpbSTMoHzGVv9Vaw8ZbesjReIC2L/6xK7e6Q8Vh+cZWvTrU6lxWeKnrA
PIBe6B3GTiM9R1ALTBd1KK1CGe/VRfs7pUFwYhFqForG9kjrCFKehWcd5xQXJ874K8NELCqnQ9o2
Bb5vFfuxpuT1oYzlxRAgQ0PXlHl7y8wZIzxyXxVotVBQoq4HqxR3Un1uk6dInKtojHEJcTfCmCBf
CeZZSEh+aR9cnKHoP/h9Mmut0rfbfWKWlm8M6p2K2QQDer0Ec+bxfU7KYGqZ4uIHPAi4bFDYJcOl
jhZ68HqizV1che4dK85xVX6Ve8iBXVogwqUQqydWgMdGdeTlfgDfYA64jbdEyxb+332qderhrTYz
o1GrxcfmEZhmFb2+iRZtXb1czyIOps47XNF+jJiIoWJg1tHrPqB90F3wGoD1LyCR2A67PphZOJP7
49ISEUGIUsGUufI18jH1AfkRMzDlpac3Kkr0kKgApTrC03YNArOZOGJC0w6CqBejJLYIFVWCmyAh
OMLEkLZD/juC8dRKt87BGaUqjR3IYkOzsGIzMnrMN3o6zERDKHV7+3w521vfn9g/DNcFBVLV4/dv
e03eitaoVLK/h3OK1OBB2SrbTqvUtxgr4UujRWeNbgkJAJTzPh5ValVZgsZoqLiggQQdUjMH9dS9
DxqTKC6NxfyRkfw6LGn8lmvdcOgR/1QmvdKFATy6rfp+exomz6RLM8RG4/mS4xwPZtApc5+Gi/Qo
622x47lTzDA6ULI12vVAPL2csTtRJbgaHrH9IK1Wy1UEu6wFfdyn8sNRVPByLPQZOxOZTFkaGYBQ
HgSygKyNDS4KMUzbAjaVHRKhAmhJayMk90AA02y8rSLsnDlKiS8sNbm0Lm0SW7mBUjeboxkPn054
20Oa1YIUKx3owwPagVt14exmLmCTiwURHYDALEhoQMB3vVgomhdzvgMIbdvoSC+++NBaXSoieuG0
Oa24OVtkxddHXlhmwx432VrdPrUyqG6kYasbQmPc/nZfZ8u3ecSIwCLD8Axucdejkr3eUfKWAeyS
lrXayqWNAq/MrOKlpd6NQvVmaWqfyVYGZ5V1XHP3D/zuQdHTEk5jboZHW9/fBXlIHgynAAoR+yQo
hyFheIx6Gzy5R0ljVlplefianzgM3mcGPvqeW8aIzdFKkdO6xfg514P5+mK+1FZrySsTy+juTtEa
NVof7j+MR+Oca4+F1dmRtogMRXdP8/fNKUYhGQlYBAG4/YGvgHDZbSeHkUKhFlCnRbz2QKZaKJGM
bz6IRglM80pga7QlDV26pym0SClOL63DREwffHQTLQWUiayAHqRdk/oR/lnWWtzAS/sSv1S/dpUZ
1zJ5voEiBzAPThAQtxDLhhp8LxvQeYhUi+5YEq3yEPim9WCh4xRRlsf09ZPSIT+1rFVZm0OZTAa/
6CjlJJRwgAAht2IgcqnXpkg6SIkK3Vacc3UEGZPiGX3PgoEMhACc9kFeZxpFqe+Lh9tLZ2rlXFgn
NycYZWRYR+q/HIyBeeWY+54y0dYo9DMn+Zwh4niSg5jzHNQz7EayX3g0EfrNMcP3RCfm7RFNpR5k
MNnjco66CT4nsf7iolHcKMaEZoWrRdJW4D74AJoZvq/x1OeXFAGl8U2OMrJaZivGNUJ+uL/9EpNr
CgmCkQoBkFSgia9dUZVkTiSHFWMnrjXqxynnx9K0KijBgN7cfd6tVkfpGV4HXeW3LU8dJjj8QcKI
rh0kX8gvKscUJw0FAIX1KlS3SLu0xtBjBYGdbnHkDrU6ExhNLWAFSRekXcZJl3livrtQjnh/nO81
B/6KTn0sPkddOsjiqahQJJqi5+tE45YPi8XtoU5kRhTAsnDRGClkwQ14PccCmwhyh7yXHbwx6VZi
Cl2U59CAU6fXpRGWSL+IoeBnfMbSNlpinoXiOXffqnYToW0c+Gku0Bvv7faopoDbuGozNNoToU7+
rR+IF9My83wMayg1d7X3j+GCNsCY+sYqqMPr4gLn1SJuH+jMmPmUE3v0yjLhCGMW7J1pDstxs+0b
Y9D8Af1IM3w2U/tzTCUgR4fWMsDsiZPRFz3eVxq4WzmBRpR8UphNGhtxCAFuNe9qvaBytfuQRFBQ
aFFpz4rmfo8k4R3Qhjq2FiBc/qIwubihDrwH0ENasXZSHMXe1cHJUPFbxZTbRdGoMsRiMslUdLRV
x95ZuEN/qyDo/KZ5UEKwr8/FCd/n/PptiKMbi4uJmwFvw2/Zo/Q2QhNCw2KkHf2EN1gA6VIajjEc
ZhbZ5CSwLENjAlBKl8fXupiETOobLhcgUhpFGop9TZmpVHroHvNyUQDha/DlTMJ79ALXIQrGeWGQ
cIiN25Yhrk8sIs6lr3rrmdrvxL3k+vmEM0DWnmujGgMCalMVwVbgexq65TVhWCfFiRcpjQbHSqDn
/TIdtlUzs3UmykVX9sniM/IeXROP42N7NX3sDqVw74Tg/bgLnfNwDsW91GrSewoGMkBVb3/MLx/0
bW55wPZQugCwUSEu6DVb9aEA/kqbC6sIMFG6AemGVEfoXZNakT+FDkuf6tJvdLmnKciqIFeutokn
cMAxhBynViUmK81atA2VaT2Ybt146yEOswwiDm33ilb+/pzS8fCeSm4ez8Ttk1vg4vWJA2To/YhV
RGBzCt4D/bO44ACyDr01WvS1QI5mrH0/NSDKCLkbVLeR18QZeb3yGabK5BQNK7YvPPL5Ug7u49q8
/UHGtUZ8Dx4Ze7AhAseNoI7wcHUkt1zSNyMaBlp8ZaT1ebmkvFCXsgcu0tso1tJ0Lk0zOmfSqARo
66j+geZohdgAklKDvYjnAeIIiwAsadG5azxqLria2MagWkbjNXirmFHF53r2kpaPXcf3WFssAf6P
ViW4Y/ht7UEIKXLMpskDtQRxilybfvxURFYdH2PwtQrB2xzh3tSOQ0Ia5yPOEmW8Pl+/iluGtRg2
MWs72+wexLS6YEAeIVuXuiGrg5HwKjcT1U3gI5BcxMrBuYyvCoD+tUnKk/uaFlC0648gkkCWOAaz
ILPrtF2oC38jkkM+Gh0AqEXSAMyQjaEVut8kv41QWIcUkQFwXfZOn1kt1nwNhCCOp9ZPIv7wrn0M
rNsLeOIOh7okZhbYI3BW4Up9PVC/FymHQihge6mKGhNofhfOslpLYIeFmmJlrD7yJboAbFwil7dN
j1+NXMaXlglfhta4OHLZjLMZsHRQmUWDFbcFoNAAGZEzx1c2ESxfj5NwPZU88LETYpzZASw7tZXo
7ppD75NGe4ZGtWq9xhi1+HE25TPlIi6HSZy/FDu0KUXBMP2Z6fmO05fuKtbQCujsC4MHYaqD7Gpl
hZ6az1YUJ87+q49LbJwKsXwdSrAtZXp45rVoL3QbQaPvEeBEwVyAM2kN3Q3wuCNlA4m5Tyqk2WSl
AximW3eN1ijquyuYmaIDOd1656GcgYlM+Xflwh6xdJEV76q8a1gbFJB0opW1VYszJiZdz6UNYpGy
A6MMXgMbIE2jR0YmlUVgvkHPtLBqN2fncRXhwjOXKpg2C1ZCERc7RYDXu96VVMvWVRhwAMCwDxXF
Lzlm0CuQMgusnXOqTC1jWn5hks/SMSPWBC885Szacu4IGE8vYocKkLYAWSyOUXw7wglmaReBoCPh
ELFCp+Ol02uLecmf0iVq7XP5/4ltcmWL+JiRF6YZ7cNWq3XL6LVeuiZmdiZ+mnLrsILeUbQaQ7eA
7IMLCoaOKA5W1oBFHI/SKQWxica/ofI3B1OYcG+XpsgGq64cBNDswFSIPh9F8/0Dt3IgW/s6T9k/
Z4rIuDigiYo9cPsCG9yZT5Vviu2q69Fvox2pBYMqvgGWPD1Fm+O9aNx24hN3WERQiPZB0TJCCb/S
IxfXi57rHal3YFuHFO5WenKNMtGcDb2vTwtwOd0vhtOMxYltf2WRWJU1K7qpwqUctD2Se1Yz4wWI
f0udNo30GctSnzE3uQkACpOQPxdowJGvt6IgM3kWJjUH0a9AbVcNZ7DyNnj1j2C4UPlDU9zRw6ZM
5gQhJ/r9MbEglkQ/JLhZIKB1bbeG9hnThi1r66A4HnBTC7Sdp3Z2e0J25zi3WieAWmMiCZucp/EL
Yc+1uUoO696rMqA/YiMDYaOiObWvR3SE5sPQcCNZB08K5mAzMoS1Wap63JGREBt5rdH0NhOtvWEV
QZGiTBfg5hyyTchCverUMhpfaOILB3nOXqeb9wjllTmJv8nJYlAKUMZaNFLRhJv2MsCnW6Fm7Qd9
YNVmsQy1ZkHDleCCC7r35I5d66WEpC74Rm6vj4nGPkzchWli4oI2F8LYxQnRH9kjSmV6pTvHRldU
wVe5R7owjGckyDTeV5+frV2zhRzrLIPC1JZAjM6ijIWGN6Tnrj+e6PgAgg44eR90/QktFq4aUiqz
pRFXLBb8DE5k0oleWiN2ROei90thYY1TA+R1Us1hwJyP1sxjO3PXnriDjEIgEJdlRXSwkdddqevh
qykZaGE0ZYIkxhRAnFrwc9fqCXHfMan4ww7xDZENk9wixOEqPJVn+kFad3pzz+1C417SrA0DjhJP
9Y6FfTpxtl1A4PcxWWxU5HZPR9ecczhTJyEIoEFGBYQbzikiYOypjnUgrwP/pqOtRDlBW/zVtymj
NzfJGcLyq0WmfWr2zDKeCN7A1/bDKuFuGiTqy6BlOXtMnvcqs3FW4qq5h8DOwdhsCsgvn4dB8xaC
Vr7fNj11el1aJmKdRsilsJcHzq6Eu0BR48RyjQ5hamL44cwop/YJixod5hZMFSjEXO8T36mSoQ5F
xOKy1jSu2p6C9vn2aKaWLHirkHRkgU+BQNK1iWLwGZ8tMY9RD2CrAjrzehPEK28u2J46ljg8n0Pq
GJoPZG619Rs5TyAXZAf3uQwoqXBSwDLJpiq19NZgZHVN1zNvD+2Lp5qMBy9tEidvKfCey/gyZ6dC
SqHXKAT7niXzFRAwQp7vlNzL7QpElvcgTeY+qGAUMExrJxxUnvKkbecO6BhLEUXEhi/WA4OWirzn
VCFEZKGKWUi/FhkH/sQkDMA0mudUKWicC4pKsMGKLlDAMprf1MJhvLcagNrIbGqhMPMMaT/fk5+S
TBiQ7SqG+hlQ/HqZFTU66Pg4RcMrw33i3t1pEluK9yAUjw5sWjTIJVRslmtZ1yNqAX0zyDp7FvLE
AB65oPnz+ucglQrouIVRskCSGf1xXZtRO8Fpdm3PKMuCj4KzBOplJWqHtZeJ7jsroESrMSmfb0Oh
GvZxEHSO2hc+Lg951aDfhmtYbCMwJ372Q14kwJU7GlOWuQduSyoDGzt/SIoAMlPgBwAcPPGKM934
gCjUslTROrpvw9cYM1qqSCfQzUyQPNGHOt5XfywtYgmzlStLMYWl1aIFtX9wH9GyfihBhtcsVDXe
vMERIxHyBgl2ynjlwFLaW8yMT5goHVy/w7iTL8NKWSz7RMA7eBuQH5/2INc+MhYDLobIiCxhZtNO
FPFgDiXhkYAeRACkz5XbKFGCxMHKNryN3phbqMWBMRukWU/CPlXTM/h0+VwXI02jUkvXb2+s0e18
21ciCogopYOigwwx3ZSNs0HweVt5YjMtVLnCYtNN2lhlc5g5Uacn9sLW6FcuJlbgfacXu5i3+UZv
qOOQHsMHHs1ThUovsdAlDkQ65bbudv0crm56XSE0AN8+HDBg99em46xnfYFOeATu2zXYNiAY4+l3
H47pbhqI4q0Wp8+FtHyQZ699U26fuzBMnG3oGY4Lt4PhLn5S+m3dAH8wV5WY9McKPD8DlPSIMLge
nCR0AThjBt6Wg4VjecClPaXg9s55lLikTB24Y1qDUDXdtNVMPDYZgQJ/+adp4pN2bpAFrkfzIx5+
23++IAZXeQOdK8u7aG1ln4/P8f1uZQPacFxwEJa/vXjHr/Zt8V5YJw6FWkRLI+di4L1trGwPyLzb
z59esRcGCHdEMRkNCQEYaJ6YzX4Mqh0dCtD9/lQBkGgFM1+SnTzBL+wRricHyWmc5bCXGtvty94E
Okttc2CKQLe22eTL3W7FqvpJClRXnznVJxfqhWkiDqW4geqZcS7XPvbD7XmcCrNwt8MVATdZQNaJ
ZytdG7hDL3D2ljfClaRFdwtmxo1OfqpLG8QO74a0ZBgfXjsEYnYLcRxBr4z+fgX6nHdnlqBu3FLk
ysN2g0MBrxNaBAhrSRO6lVNHvL1FlnFNm9ri+L6o5+534/r9ZgWAHSTCGIR139CW2NOQMoZz9gvN
+TRfczVxcC68Kuv98rkxvDu50HcaF6p2Y4f66fZHm8AiIySX2ZE0FFLvuOBeuxUKFOqRWHJYEU+j
y/S05hAAnJSrr/eu6mGH86q6oY6y2m60ShNDsBz6kDCjIG0GitoaKf3bLzS1OS7eRyBumpFUxxzE
VXk7EF/z/tyn9zF17lnjtpXJtQqwB3CgDAAS5H0289icZnuJt+kXah+1llgvU1ZHS4R4+DuGROiK
juTYaGK6nl6JzRkllT3BrnRZNLlX2lkkidGEi2yO15abXEcoX41Us0jsiMQBQbkulcUxTKVGCR1A
6jSYA6dFy5ctVAizE5phP9yx5AJCh2P0aUD66B6shPEB3b++DpY2+/bIv0Iacl2DdYoTJA4JXoYk
FJAFpA2rCF8S8QayFmDbUl9wVp1MLCzVelM3RpVrxmIkfDzqD7eNT1VjIBvzwzhxZDkxpTCuB+P6
ttW2xSZVUbHXisdoHW+EFZj3wU4955ymPgCaiABHAXxpxMNef+uygjpKSsO5UqcsUkwuepK9Ow5c
QF1igNws6DIN/MKIiSjsob+VS7+0Tqw03m+GlJf7cbq3enFQHiUazcKqHGifoJJezMzv1G0e5y56
40bGEdwPr8cKUZOOoXyRt2P0t1RLSCwXWuJJehg06LeW9S7Qqzk40+TBeWmU8Me13ydlhvgWMfvD
k7MFakrd7kt1+dEeDofHdLPhtJ22WGgPc05p4tgcSQDQy4mwEsy6xGhT3o3Cqsuwi4Uhs4ZRZCWh
/EDrHahY3Z7ZiWjnyhQxxjAPnEAsY8FmP8Fa07ZWrYMOqJsVap+4EoA2CjEruAJB7UlCG11o8OIy
mws28pbqSJh4Zx0srVC9Ud54PbMdxwjqyhXgcIM17AuoVOGYI3ZGONB5Gwluaydy5OpejfmrW6+e
cepfwJhvZqAiC7GR8Tglsy+CLwQJ6H9a2xV3TrGmTtWSi5e+ZwL/2lRniX2Pe83TxA3aPlIz9MxX
5RzxRgxpVuWZLUHUqMd3ue5vc7uvl6H/CDqGiNWijWcVjlo2aEcoddzjoUN1n+4hN9JsFJsJHqHS
4elQLy6ifZdZQq6VPqi3FtlJzA8FU6kFGr8oNVgkZ0jPHkvFdFlcN/lFhvbZlQ9wZbCJGb1l9VgL
UWiETJqrCrLRcgB3sBVEvruxOX2bC7GK1hSUrivqESwhtCryhrflX4NyrmX8e757/GI/ppJskG8F
OREKV27sbh/uGJ1bxFtUIz5Ab2b5mrB9rAxeL3WlOc6slO+5X8IwcYpB7Ag1ZVlqbAGkEQ9QGecq
MMtuGFAEYhako0AZpWfMSbt+iwe+rPIIvlDER2cqsUCbFLX7IsPKWfMWWs2yNTuzrZlvDpOwQLhn
MNr3cu5iC4CTW0/2UFdsHkKsGzVfO+fbLuR7cZewRVxo2j5PhIYZbUGGRRXSBRcZwnHnqNCd0nKz
XTPaSfmPVQ0Jo6MPvbj3y6HXN9K4+aBgspeQv3GgCj9z7Ex+JiBZcAVG8PatVBb3Yl5WdIiBVWVt
1k4UqT0TdkbaLiGLxEKtCiLxHj1HW/a9BjmODYUPZHThxlCrvh5bnAYxVKQxtiCA+hda48BzFe4S
nxmhu9DI4cBj2Vniu89usg96X8g6GNpVvp4JJr+wMt8c3MV7EHMcCOnAdxXGz+dm5amCgqKyHyBH
qFdvqaBKkMYCF7PvauJBBgnXMpQW6Rvz0UBWEvdLg35nRJVPH28vt28nCTE5xOEIrCRk8JKgHaEE
iUmhkF/gQziGj4pUvo8lzrxtb/ZrEEdk6fl1KvnRuLzTaBHWdwKjea9udq9oMYRllvVT62+g8JVD
AFHUQ2rt93e3X+F7RgRjlkC3gFAPGgiQXLxeENBaLOs4E1q7FNc+hOTQ4HVQOK1K4eufBSdRu4WQ
qNEyF0CIjx6QQFXuGP+x48xexpFidAmk5gCUbFUusLh2K/JLYRYuMzotcrWM5+DIUokgnLyQ9yja
8Wwi4iULVVwFHRaMeEz4pVhZbmdF/ioUXkrlIHCn27Pz/ZYOo2AZGKkvuDFBTPhwDpe4khIhI+vB
cft3JUT2hg7yxrl/CLiXTqRBJbMqWJNxAoPy8XLKS1H/BhL+r7fuv92P9PDbOMtf/we/f0szJLdB
60P89tf/rcuqOEf+OfkJEoQf5/qn9POnU3Wu/LLy38r/GR/25z/+9fq3eNbvtvRzdb76jQHhjKo/
1h9Ff/dR1lF1+6e/vRVeenzQIfWT6j799oh/6y99jfYvH/TTx9d73ffZx79+foNoXjW+n+unyc+/
/2j5/q+fxwP3v7496Gswtx4QYdKq+h1PpljhFwlYex6U16CZHn/9/BO4ctzffw5yzl94tI0g2vuq
9I9fHwYvJvOv5uDbW03M0+2/czWC83vsJ7hIQVfprbqcAuTBx/r9vzMLxDMuZoFjfwEiF1BRoHy+
fuGsupwFXvoFKiyQwIBU+vjr/98sSLT8j2eBZX8BDg/9JdBV+GOYV7PA/wJ8NFSA4aP/fy0CDreQ
377Jbx7lz835fSvcWATiL8ggQQQF3Q9/MXwOfE+4OQJEPf7692fh39gvf/oMiHNG718uxf8oL/zS
7F/4Yzd9f8C1x7j6e6OD+e3JPxzOr1dz9LXZL374x+b/MvP7P/99fN8tX9n6Y1B//OHC/yjOxZvX
f/2g//0td+cYjunC22vnzK/O0U/3H0UBCtCiv97+Yxbux+v96+erl79wDLes7T7an05pXXk/PZ6j
j/KPB44u9nf/8o8tpEXlfRTJX41C4rF9/6kRrJaPpIzOyfsfz/oawW++4Z8+/Lf5+fO7XFoAz44C
j/lPLdyfy/ic+Oc/njS+/JhtxO3rnz76AacGBHCvH/2b0/inj378KKvxw07PDGqns+tzavf8ecZ+
31NEmPJXfwG7enzwW/RxLn79PwAAAP//</cx:binary>
              </cx:geoCache>
            </cx:geography>
          </cx:layoutPr>
        </cx:series>
        <cx:series layoutId="regionMap" hidden="1" uniqueId="{4ABC60A9-F6F6-4A6A-AF55-9A47AA24BA4F}" formatIdx="1">
          <cx:dataLabels>
            <cx:visibility seriesName="0" categoryName="0" value="1"/>
          </cx:dataLabels>
          <cx:dataId val="1"/>
          <cx:layoutPr>
            <cx:geography cultureLanguage="en-US" cultureRegion="QA" attribution="Powered by Bing">
              <cx:geoCache provider="{E9337A44-BEBE-4D9F-B70C-5C5E7DAFC167}">
                <cx:binary>1Hxnb9zIuuZfMfx56anIKh6cucAlOyi0bMu2nL4QGllmzpm/fh9qgrspnubaF1jsehJGVPfDt96c
6t8P/b8e4sf78kWfxGn1r4f+95d+Xef/+u236sF/TO6rV0nwUGZV9r1+9ZAlv2XfvwcPj799K++7
IPV+Y4SK3x78+7J+7F/+17/xbd5jdsge7usgS2+bx3J491g1cV2debb46MX9tyRIN0FVl8FDTX9/
+fr9p5cvHtM6qIcPQ/74+8uTX3j54rf51zyDfBHjrermGz5rcPaKmtKkWlt//tEvX8RZ6v31nAr1
ihBNLW4pMv2hf2O/vk/w+deP3Yv3WVP7Lz7dx4/V3w+XXuzpte6/fSsfqwpEPf134QtOqPmL2oes
SevpBD0c5u8v/7vBYdzHwf3LF0GVOX8+dLKJnv++ezqA307P/7/+PfsBjmT2kyMWzc9v7dEzDn28
dM4dxM9yyHylJXhgMvrEgYkFJxwSrzgRzCLK/JODf2P/yaGPkJqsnM7qP8vMMmt+fHLGkyf6/j/j
ye1hc+4EfpInjL2SpiLmdOxPf57zRAppUa7+Bv2TGRClx7SK79Nvf//8/1xTjj87Y8gTcf+PM+Q/
v96xXJ781s/aMiZfKaaJ0Jz+ZcxONYWLV8IiVHEu/mban9h/MufIrPznV1pWlaOPnlDwf8FW/Wc7
9o/d39zX99snh3Fkys4//dsGzj56YkNOKP1bni+//f6SsiPOTd/w18f+wzH//ZHH+6rGh6X1ihKL
mlAe05Kc8pcvusenJ5S9shhlwuLaMoUW4uWLNCtrH24MnxEMHxUmtZQkloLiVZNfwjPBXylBBH6u
LUopZ/ofB/02iwcvS/85i7/+/0XaJG+zIK2r31/CH+Z//tb0nhpeUAFbw+RyCJrmeIn84f4dYgD8
Mv1fXpKp2vI7dlBv0tROfTvone5zlm/SaHt0LAtI1gqSPEUaPVdESrbsEGlqB2TrBVdmbI9ORl+X
xbUhpH0ez1zBm54fUdbT0SMxB16t3tiFvmzjjduHvwAiBWfKshg4YpFTkFyIUBrFQA+IpzZh/JUl
DyUN937GV4Cm05nzSVqaSSnBdIQ4p0CJKoN+aD12SCt9WQS5o7XvRDm8xD8B1AKPFlAUN4VQysRf
ikDsjs8sbgmXWZKJg9e33Yd6cHMnJoHaRHHFL85DTYI1IwhQCk7FlASiPINSfRmmXlyKQ9Ex7SgV
j5te+O7NeZQFIVCCMqkpp0SY5ky824zllEouDmlXBBveyg+N1/nbMdf5zdBWYoVLbOkAJYJLyrhg
QrAZVa32jEIzLQ6mIA1zjEQld1mX0dDug94LcJpcx3YgyzawddeSqyjyyvumTPpoU2VWJbdeJ93O
NsRYxk6rcnXfhF3u7aisDd8e/TD8kPX16ASchN/9ouyCTZCy9osXKNa8bYfOugjzKJLbqMfDFfIo
4oBnTDMJlZBERQWs2ql8NFVHhDc24sAD4m9rWrwWUeBtfEOLCzIqp3eNN4lovuZuPV7FlVHZRan5
4TxP6aRUM9GxTA17ivjdNMHd07cwc7cw6xaHzLhBN6wntrDqm1APgV0N4c4gxVbmtZ1a5NIvxzWV
XzoES1OoCLMsk+Ffp/AiU8St+SgPIsozh3v5cJvSd1VZjVtR1/EhCMWGaFJsLDO8jIySv5GqN69W
DuE5KzSiaIvBEzALwjZ7i1qzMKmDRh4YjYrPZpO6F0TpL20bRhcBY912iEl00wxjszeKOt9SN6AX
VR8bl+df5Jkew6fBhSnCIfRKSXZ6Gjm3Kt7pzLg2o8HcD5bq34+yc1cM03OeA0YSBdNkIn/jBG70
2DJxQStesca4Lr2NcserXuXfrMgYbW4Sxw/93O6oDiFuwY33/ucplJTAScKMWIrPTrrPaNSV3mhc
a3pV0tjuzK/nAZ4ZqYm2HwBi5kSG0StJxDrjmrHbZLhqS6exLolcMYWT6TnRGskl51pKLbhJYXhP
TzCLFW2syrKu65ZThwbyvTDKXVCycBOGbnTh6djf/jRhJ5Az2ah0WSZVpKxr9SYuvlB2p6O7it+d
B3lmcmd0zSSji3yvbTPTuvbI1y69l/Syi2/PQywwCMEbY4RIisNTMwYRblaRIQL/YBijE3rasVjj
9N5ty9vdeaQFbTpBmjGpq8KUstH3Dw11d5nU+yboP52HWJCDKRI14ee1ZoTNbHihW9YnRegfurzx
9+1YXOrIq7apZ15Hbj7cVH5AVvzGElVw9tqE2YRbVDOq2nho6iKvAemV+2LovpSmenueqjWImai1
pTcUWQGIcih9m6vSs3O5FlJOmj5TIaXw+rBBlkT8PQOho9uUudv4Byiq67VX2tgPcOc1xCC1rnXx
vtZ8xfAtiZ6SCukBMj2mzZnxachQsJgD0mM3xGOT1BndbVB5v8KiHzhzEae5FapWdv7BjMq96Ghr
+0PSr4A8SzYknyJL2B7kPJqYM8dNYrcMZAsQ+sZMt5mwmyF+04bDXie2UawFY4vcOkKbCXoSRWoM
ssE/JF6yZ01yRUvyLfEHO7P4xg2pXVa5Izu1YvSePO8zKTnCncWAdDBbI3KBW/rvSFHvK6vZeMVV
Hto+Y5/bYthEnrQpLe2gaZwkuvbjR8+/SCrXCYyvXXmDym3XCnv06huva+0u24ZmtEusaF9xue+z
epNqz6bGhVcOv2Dpjjk0cfAoaaqJKnQSE/+Qd/6OIqbAEW56g9syuT+vsEtm6BhpJtidrM1GDpAF
v7ktSf66GP1vXvnJC3xmG03lnEdjk2o+Y4rSxLK0SZieEupjwlqrMTo1cv/QysAe9QUK41b1lY6l
PQ7NF97qDx4S0r74bISbRNpufBvmqe2XwyYb1aZJr8L21gwHhyvX1mrnyXhFNxbcmFJHLzg7eTds
fFJqC5Y/i60dQYD5uumJ74hxWHPLS7ZSEwQCCqkXcsqZYgSkN2neUP8QZ3G5aaQw7UaI5PL8kS9Z
rmOU2YkPrem7teyhBsF91ZQ3nfG1HsRVwpKVk1skhzEIk0TbAlXjU9aGcSUjJMf+ISIf/DzbtGxc
QVjijf4HATWTU4SAhGNXtiClNmI7skpbl7e/Esco8IIRLixBGJ9xpcnqYSyD0T+49NYb+EVGCsfg
+UravUiKnEJ1JMUIzmakZEGe8rx2YYIh+kb7MR+/dvlKbrKIYXIULRlBmd+anh8ZEWZmxAxC0z+E
6Y07cieq9qEsVhzj8zQMzkQfoczOi/MRFBZ+cOhZSuykFmxTmZ5/Obpevg1CdmPy/HMedE7lyS+y
qpOtx8t+5S2WrNjxS8yEvJcedwUDqWNfGXYRC2sz9AG3g6GXtja8Lcm6tSLNIqYiyMBRuUABeBZN
ucFAiqgBCy+TobXbrLf1KBzB3gzvfkGDj4DYKR9lbzZlqyaT1Da2we8l6kJwUuPQrZzioqk4ApqF
8OGUtbS99g+Z9b5uc7vXjSP5lc7z7XmKFiVTCU6eclWkhqcUwbdZvEMh5ZAad16otuVwZwRrAcAi
NZoixSIKDKIzmWhYwbvSCINDyL4rb7Sj8LWl442o/RWnRhctn0aRWE5VANSST8npm9RQZRUEh5ab
djHUG53si+4m/SPyUf5IL3qHhPZobUi6q6zANlbYtnCaGlU1iRYEomLUQk7hoy4OA9VPhFp3Nb/z
kX+tmZKlvP8EYyYarCR12ktgmMLYIwpWV+YQbPNdPcQXQ1HtjfibodmKmCycq6YSthgtSo2qw8y0
NIp1CFS94KDd7jYs5IYS07d/WhSnPrQGjCUkSlmnh+eqpjaqNAkObiN3SI0NHm1Lt1gRkUVKjlBm
tqIxjbDueRocfDe2G1XYFqp05wlZgkAViprExD/wXaeEZEXr98Sqg8Oob5q03HmtuYKwoFBIVFFd
N1EnRq9kJgNW68denVbBoSQfA3bT9dk7n91wEq8UFpfkGaaBcQstNwoNPqUk4G7lx4WEPJuPInln
dHd1vBbmLSQlaLb8wJjpTFah+xHGIjgIf2yuvIgXTpOJfI+S/lWSq0+hVUW3RBe3XRitpV9r9M3O
sR5JYTQtsCv91mo/hvJLbX0/LwxTO2seZ5/QN5OGUQe07yszOBjXFTX38sIc7LG1XS+0+WMyFLai
e9F0NlIvlawd7pKgHB/udABHgUfNeNf4HQ8OURPbQ7ot5KcgIbYVPZynchEH4bOyBEcLTc1idZE3
OiK+RBD12ezvu3Yrig+EvPsFEDR6JOWIMLSanWTWCzMUk1Pk6kJE+8Ch6jpeE4lFSo5AZidmptTw
+ajgEAer28oqeGeWbLCrMuJO0Avt/ApNFmIX+F5G1QxORcJICgbDqvzYrrx8Y9ZXcYFxIbYmCgtB
EjoEmPOR7KnoNDOvvRBFUyr4jZL6NiJqFnaOGTQb0Zd20lyfJ2vJEZ+gzSwHHVy3aEKgjeVGfUqM
0i7jWzraaDD51XUTcjvv77oM5ldtvcizh0GsnOyiXUEXjXAkEIzPS1Npn0cuVbCRvYd6AUPzxGmG
TtslacWmpJZrxwUfN+UQdfvMzasVYV00LUfwk1k40jyrYLSm03Eb1mA3gbJd4261DPsUz8ySeNTB
zKldrZhgcsbUMfG1QZpyMtC1bRhvijaAlN6EyecA7s0qP6k7ml0iKtqgn7aS1Ew6/QybEsxioI/I
LDkT3YaYKIr5TXD4OGSV7QeZHbe+k0XXquc7rn4hT9PiCG5S3KMDzcLQS+IScKSPbalu4/JxDD+e
F9slph1jzAJVTxi9Yj0w8vYqy+6D5naQK6e2pIbHEDNLqQ3fL4p2gtgIdpOybWFc6OGxoivivxgn
CqrAHQtKz8TsvFyXtlwPkP/KbxyExHbmvfNysgkb41vj5weSjq6Ttpd1FL0+f4rL0AxyyawpCppD
513MaTa59CT3+KU5JoFtdU2/CWiu94rEre25RblHfY8eeFl1ezNJvJVzXvS7yGvQCcToI1N6dtCh
EQcFoQT0s9vMHLJd1BSbseWYxixvOBjAjfFyKhvynGxjY992l0FKVlpMiwJ19BKzSgypy9ILRB8c
CnpjlaVNqtvVZtmiHgphKq2mzGdeqNayitq4zhBAlTRyUtcyL6XppdsmHuVllDfCLofhmshcPJzn
86IoC0SFApV/ROwzf2x2IsnaGMB1HpMr2op9SOno6NRsN8qTehMU/XB5HnOZrRINd6Jg1clTWfPI
DDT50IZxU8CsS+OmKe6i9oLxbVbXO2psLNQjG/3RjcQ2oPEWVaVt++X8C0xEPbN6UqBoivFAamLW
6MQMdbV2G7OdspTQvVG12KA9taK6i0JzBDETGh0Gpll2SFFI9nHMC2ckN9wsVrKtRan5ATIve5W+
T5jyAWIk+WdEp2H0vleNnVTBbRs8xPGKrCyFVRBOLbUpuaZs7qhcV5SDlYOm5GocBjuOr1Bt9pMV
r7sokiaCKYKhDIGe3il3WjrqwjUhkr0ebIxxOUp+jWW6ocG63i2SpBgGLtD5Qt2QnWLROCyHuAdW
2GsnCJhTZ99zNmxlt2bKFgVCISVmYBhM+kzRrC7O67yCKc/iyu7db/6wY81Oy+sxdp1LS+cOmm1B
ndrCdFxEWGba7rrh23nBX3uJ6fmR4qW1gjOhULwwvPfLwKmDqzH44zzGolCiSjQVATCAR2cYic59
ghGO4GAhPJP6og+p4xdvPX+n8p07rqAtU/QDbSYsnhuNsiiRp0sfYxLlJqmonfu350latBdHJM1D
ilTEURCDdzUrHNP96uW/pMlHCDOLpDjGm7IKh5Y2Tm2+8xJ36/vjLm57x/pYjt6KdXpiwjMLeIQ3
M09Nr8Kyd1vU2ELXYf2bKCrssHqTBZdTK6gJrvI+i2xJ3oUy2UvebPystj1IZLQ28rNytnOjEpm0
C4MElPtx6ITq1nUj+zz3FkVEo0EvBAasUJc6FfpxNCxfxQOsZNB8rxo1Xo6m/Jz2PFuJmRaNyRHQ
TPKLrpB9bOJQ++ieJpGDFRbbTxLbbasVktaQZlJP3VJgRg5I6SgvCpZdoXWDMYdNmt2fP7tF7hyR
NJN8naZNzusOBmP0OjswH6OgXJP9Nf7MZH8QSZeVDTBGdZf4fJtWf9Ao2Z4nZA1kJvCYEVbcJxAz
DaZE7ndMHKwGcctcwUYBEYgrtJ7xn4SiSkQPQUtovO/S0TaS7wPpD3WwImjLxPwAmrGfe6lvCQ8n
pgrzOuGPetBbo9QrQrbohzVib4zOCsmeorgjZ5HXncoGhuC796TCFBdXNia/MzukclvGAb3WHg1X
DNMyZT8wZ7qaxQXGRyUwm/ae0GELicv7fAVk0UNhyhEjziZCjLlByInnI7MfkVVk36OY22Z7IYLH
ljiluetTcvnzkicZHD5G303TmktFWodNaPUWav1+SvZFZohN7obdvoqyeAXqqQkzN+toIAqsIqHr
igH9U1NXNVHZCMxEYiRpvKgsams4rSjeVn62z/K9Ve+mJLKLqm3UDhs13krVvK8bcVWR2okMEtlj
PezP07+kFVJgmhxTWRgllzP1ZrodrSzCOwVBv0EoR9PvaW3YfbM9j7NkqiRmvCWm1qd5xplSdOGQ
172Ow0PsvRu872iCnf/+Jak5/v6ZKQx9F5UnIwkPWYrJHtPmNLIj71M+NE4JB5lGm/N4ixk4Zrsx
nkkpQadgBuhHUhRjPRFkdcWuLCKxGyOT22GfqQsvZ5FdxZbnFGZk2bnXJ58HCzO6519iSR+n+TaM
hqHsaOq52VRRnUkTRFPvI/OIg1aYYX48j7HEOFNLak2bJDAz0/MjOxOlY1OPLAsPaZzcVcj2bYyH
5b9gzGCSTc5QRyCYLT4FKYJiGLIhDQ9FlQqnIX7rEEwDbdo8f6jyFs7aMvtfsDNoyZoaoQe2YeYN
N9SFy4FkQ3gYyI1X3bUydqLsC3UTJ0luBitbIXHixVz51TS5zZDNCDLf2ghiCz0KvwkPOlQfc26z
5kvILvr0IujdtzR/i/xzRToWEbFfxwTHCClStdNDzTgJYiM2w0NbbRHzZDpF3jLUTiY8lEyV7RX9
50Lq3Xl5oc81URCOzQdsHKCXiabWKWwl8yT3ew+Nige1E/GmSK5p7DR/uI+o0PTUsfpDMexF52AT
oY2uRrNyfIy3eKvl+OeSixdBTmdhehvnPS9PdRgmjHOv8A/WcGjIhqYrArRQGgYA1mNMDWKnEedT
SgefFBwbEBgC6pBy1MFmvDBK9605FJikvuv6xyHNna4sHG64r4fGXJGoxYNGZ5JSC+1DPl9JKHJl
Dv5Y+Qf4GtuLSrtDR76lpVNva/EFfcUVvOcRB1bAEEfAflOUo+WM3FjlaYmtL/9QqMoJ2q9V3jtt
9xCbOz8JV9zSEpbEypGauuFwzbNiRpwbiZ95GAPhbb5lyfvxg6FGjELbifjp+qFA2xWToRhLwwDU
fATKanzlRxkCAEN8j0IEUfEVjYIVUXmuigJ9d4wlMcZgaub2LaG1EYwJSkF1gPZIclf0oWPdD+a9
kT6yT1a3khEvSAbgJEpn8OpTX/lUMMuE9bIa0LPIuhhdEWPD3U/C3bHoUmcWAqpvKyrP8H2ntm0i
7wfe9PzIRxiYSAnSCmk+NeNd7lKnzeVl7Ku9pu1Hjrlhr/8+1l+Nyzio7bWKxkK98hR9Jpelr/tO
DyibGL5xoXRvZ6O7c1V+VQVXYeTeWI3cVrm+cLt6x0i2yVvpIAdY0Y6FgACvMTWIsKuEBdpny2XE
1ZmcKium1V+ymjmCfB3Cj0Mc7Ku4cjj/MjSe3fI13/k8CIBSWhamtVEvRVw5C0TchFDPymKYOTOy
tdXaaOGgz70mwgtFCYzRY9hxWkhAfXEuwyjXBnKIMe0+Dt/I3ieb3B+cSPiOL6g9JPadvDT3Y3uR
GnZWrTQ7F8wBzCyK7woz3BDoSeCPBGwyEMXgBahaqQfaV3YcfijLRyt8G4YPK7I8WZaZLJ9AzWIq
rRqhjQ5QRXcfDo+ZfB0kmW1679S4F+aVq3dZ9mkFc0F/jjHnVRYxKpqjmQJ9jSq7eu3LiyC7Dt19
/0ddvvOlsPG3sFBB268ALxGLFhKqLih6IsmenavnljjuHqrjxwfRPpLiPnqsCHe8qHF0/UFob5cY
a8n+85QD04lY/QUrsSGJZOCUmW5Gy2bokR/35XYq7LrawkLu6LB0xQwutMhPkWaxq46qkXlTHS0Z
GwdbjEb1KS3ZFikXt7Az62RG7Azk2s/9t4wle9965w79Tw/44B2mOSVsokBPn8zGkej2lTuGZKK2
NQzqlEaX267CgIjJw2zFyyyqKHISgulpGGOs25ye7OBWo5/QIcAqbeYIXl/E+RsvQSv3ohAisoX+
SAW2a5W7USLZTl1CFkcHPxy3JXNXErIFlwe6f7zL7OxN1oa8ydCXS1EyzFPLdq37SJW2aSp7bBI7
9ANntbq9ZAuPQWchr4W1rCmdhw2m0Z2V602Xqp3uHs+rzSJpFlrlgmOMDlnL6TFXuSmxRGJBXUd6
Ueo9b6xNXZsbLcrHUG9GwZ2wIRfnQReiWaRGaO9g8wuh5rzjm6VtYxKfovYSY02izYXhJJw3K15s
STePUWbOhGWGp4sOxRdmxPvaZxdNccs7FB7W5gAWgSgMNzaT0T0n0/MjtUh62TZuY0A8UEjbYpwv
32dSfRdQwB2tPL0S5S2eHqoOYsoFTNR7TuHqUequyAS2qAZMyIy3Q9ZszvNnkaBp8xDhscTGx0z0
oqbCJKUBG54UlsPlDSXZ1vCuVquLS3EGm7phfwPNTq4ZjHTsJyDqy4NK/G3hMyfs20t0CTa0ak07
GPsdscIHlB2+/M+InIlHz6VX1pMfNseLcNwV8ds8C23qDStiuMgu5FUoSaEPLOQMR+fYFXQlNmcQ
TzlY1uHJuD1PyUKIjO0NbCJOyZOJpOZUIHhcdjFWRbD5wNINmqQuImWTfo7rYJej3az6FVc7sX8e
VmBbhIJv+JeaJ+M8LiL8GJsDYb0dTIzEXtQ/30nB7v8RxEwwBoO3IdY4g8NQvwvbflN5sc2GtVX0
RTk/QpmxhsuUMCPDJkD3PQMJSt1inWPM78+zZ/qWc8c1C0xyBLu4cQC09Ky0o7jYFv111L/uw8bJ
wxVRWKNoJgqJlaIhjLHyQ5NXNzocrjL/sS8+sbB8d56oRSDco4IqK2aGyHx0vomMltYE2lOQYSOK
j3TgNxXZ9F65EggsCtsR0MxBYYyrlN6UblY0R2xOpwzQkl/dtJArXmmRT9hPxRiUNW2KTop8ZMbL
JKdWGoFPuBfAGfhVhC7hhzpEW01k/vfzx7eoskdYE9VHWBSDo/0YYi5EiWp806Uu2SeDflMr+lhW
KtinyfCHScZsRXMXuYZbbzTsEWqt88o1rVgi/AZDCIrU2VZ52BXJUvd9KiRW//2w/xXTZ6EcoUzs
/ov5zF81kkEUEnCxQq1VZhGcPVb4VmR+SUJQudbIVTm88DyhGks3V3ke/znqBx2u+e26FV8DmSlW
EOmk1dOUTUSvalliB/bGzNbuB1lyFdPiBCp9KOEgMDqVCjcvMJtvodZRKV68p21R2NIIs5UEdKF3
IzDU+wNmJnyh14h6SHt4XcvKLtKw4Ji1i7/GZZjs4tgKMVVMh41Xjs22txpz67KIbFrX8DepaZrb
dowSu4tNfkH9wELwO3pXuDpmdXVlimPmdvP4NSdhPtKR3mPmn0NAJXMys8PUQL3tPVxUweWFFleN
e82tyEG2V6/WuJa5jaEtLpTGitjshGjhxpYVoKNVbbForYddende/5dsDSp1/wDMaOMSF9kEI6pM
CHiuMWKot6VIt7jeKUF5x38jxmBF8xdDrSk+1RRGe6r0np5mN6Bl5w2IhmWeW9u8MbJN0pHMNtIu
2kasjOyi8VIn1Ujq8jrLv5QyW6syLx4rLAEiPvFkFU7fIQ47s/FdBu9Ev2J30gpL24/+OH+yS5YV
1XqsZ2LIWGk506HUw00gzI3QBFQbwq4KXm0MZP7pV0wseNVKe/yp+vhMRo/QZqdKrcwkKYftCRjZ
Kdchw4BIebhFE2jb1vnOKL8mfEBQ1mw1qy7Pk7poLiTuckE1Fncb6BmpFg1yPxWwSWm7L7XT/4r5
Bq/++f4ZcW47QDcMfH/vJhvKMnsM1oLjyWw+O78jiJkeGP1oDKqDhxBFt4tYsGP0uhqai5B8yPhH
2durweui5h0hTs+PrEotu9DgI4gKxUPcG9q2/GiDG5821eA/hnR3nkWLEn+ENov9EmIw3Y2QxhDD
y2NRvpmcRuOVv1CYgU8XJm6GwEU4ZM4pqlsSPm0vRPdF+EcYXv3KRgi8BorCJi5NxKV581t24Bii
phxgskZ/gxbch1RviupDv3brxKJKIVPCQPhUBkbgcMqgBmMUsU9Q6IrD5rrOMidMPowmBnZr046V
sDXvcJ2CjxJF0OyHRK8Vh5dYhkIeurcchl+QGcuoWYgg65DNS/Y9xqQTmigNoM/LxYKVwreDVYha
0FebW2POk4CkGUDKFi01Xtl5s49DvkHRYpP5md2lK7ZiQdEAiFwN0yjwAPMgCWMjg3IputIYgXNC
N3wjCDwqwzWCg/VRyuCqIVe1WmvbTuo7U29MumIrHwP1DFfVzSxUaZhl0ZhFeCgt1O5M0/hQBdFN
bRTuJiUq/vlUAcYKI+0YCMX9IXJWGMlE1Meij57mMmK0KHN60+nb84xbMB8nGOxUOmWYYgnADcND
jQblINyrSA223990zccy0JvzYItSMvUpcFsamiHzLqXbIYbjXhsexPjUx09qu5DC3zGXxLuMdPdG
4WXI783H87gLKoB52h+4M7bVQsejNvLwYNSO8G6Ivq/WLhRZggBZJkwJChfPMpEMORax4i48WJ2+
8dz6GhXztl8ZhZ7ecy5+uCAUCwdoqmBjbkZHZbYNsTyAKIYpncdMrW2QL8k3lguw8GpN8+Nzu9vT
SmJBUoWHKUrEFQ3BzsQEZuq+O8+PJaE7hpl5yYqnLhI3TD8EMa6viXdMX7KLoEw2Ivx8HmlJ4o6R
Zt4RZbeClwMIUsPOaMvUjgn53MsCzT5qp3ob859faRS4ve3HEU5vdOSPU4EuAiEiPHDrXqobM9i2
hW9j0eZ/RthkH49gLDXUFaLF8ODRS9Hh5iQjO0zFnuhjVJR2nJcr9nZRvn+QNW+VhC2XtXI55HtE
l1a5lVNNdzw2yffzdC25S5wfGolYXEI5bj6IN0bSilLDxWRMigktlXxhnF2SrnwdZvVD0e5a8lg+
Sh8lwTEjaxe7LIoLJhswg4rr0DB0cHqqpduWbsUNTKppDPlVeboxaYo1/DC2c4VltRF3OD2cJ3gN
clYPwkVb7tglgOwofRM3iEVSXM4Y4iaPqroUcb71vewXbP40v/E3lTMzgvs607xlUXSIzNDJfdPb
lQnP7Kyjhl368UXStdEK5KL4IJqbEnXcZTPvK+YjLowtpyFiFm8btNlDlCcrc6WRsAiCHexpOQoX
y83vRuuNKseiCtowornHzKbf3K22LRe5hbRz2n/ChUnmTLvj3A9xKS4yvqBjTjRguYz84ebIOjHW
yC6YuxIBLGvDEd5MzSMj89O0AF4ehLde0dljfqXHGxrsWlZticvshF9G8Zd8Lb9ePMsfwPO1Osso
CC5y4ChY08tUYEfR1Fs0/9+eF/5lFIwWTi4T+jY7Tl0nbhX0JmZvUA9X2VUZl7h6an8eZMlr4qpG
Mm0qwXXOF+dxfZ8K6gQgoaSHqIyvW+Hen4dYomMaqEOxFdee4AbtU7thMr9D1QUQEWbkh/ReWHe4
le8XMHCBEnYK8MbPmtWpTLJGBgEi3vrKwKZfMpR2iOr7eZSlCADzxv+g0FNKtNfirhrTg50vb1M+
bvsaN8slV9KQ/5u0K1mOW1eWX8QIziC3JHuU1JQsydOGIXngPIHghK9/CZ13z+1GM5ph35UX7VAR
QAEoVGVmrVwoH1RBOZg5tySdtfZURFAbZ7gok5gelMIqvQlAsj3rk2lD04YGscHIk6pAUbE1S/sx
04unbhy/kZEknhLzaVdrceo1plMHyZy2nsp77k2JClll6nxx7Bg0+xrM+s6I3UObpeD3pUWyIxPr
7xmg+5DuxENoiLs1lZVFd0B8K2DyqPfLmJGoMSBFg/zzPc8ynxRsg8g9JWuX1Qd66GoGQa/F+xUU
Z2D/LtfKiDjeYzFgzlaxBdz56Bqz75il4IHYm1nPXvXiWTcF6hkoL/qU2NlnLWv9wX40qvc+SwI+
1oduPEEXuXSeAKrfqvprrOi+VW1YcVKgc+bBqbe3PWwpXWuIIBYixSiVI6a4/Owyg8KEmiAat5u7
bCyf0gHoXl4frCQL1Jnfz1nywEpgxKs2cb0hgYxy3e/arvNqkgY6MY5zqm+idlZXTtvFZTv7MGkX
54adNZ0FyLbdT/6UNV567Mxof3v4a0bE7+eB25S5RmEAs90Vqa98bqdflbOSPVk88MBMBlpbyBXJ
hMm2nVv4C0VsOH3K3MxX1ZXjbvGQODMgjSHp2m5WUhgYiwDSp3AvXX/O48+3Z2rplaCfWRFfcTZT
dTagtUGGx/bkHKrhOE5HaDoUp4ytOOTSnX5uR3ojUM1x4Uw4iHTrRJRgAvoagqBUcVE3+AkPvD2q
pcQ18MAQBgDsCBtAXp2eO2h70MLLEAoZOvdHAv7sVALw9Knrgoxqd3jkD8rag0EcBleHxZlZac3q
SNFqPiJhQpONAxlLEwGt1/DJ1xLidYbr25Pm9Vq7hq1fXMUzu9IqpmPqFLlIYhhRqAL5hIFpIMRZ
7oYior49t4u2wLAWJB4h/yhdXnMHpslsYSUHcixYHnm5BlZ+Mey7KEXCd03+V0zZ1ZSemZNusIxY
6WBSOKgbv6GuBKGB17pcufUXI0AQISBtCGwnej1Ih7xLS9OqJ3AT9Giyfa1JjtzxNf4WgXFdQsUl
ZrumVD5DNLei2evfzOe/tuV7rOJtOUwjbI/FYzR3e2Z2PpBAXuP8ctO/yXadDVSXFi8ZFFo3BJwP
Ba8gPEuKetcDNvtU5bz8C1wuenRAS0kwnlBpla4gU0tqWo9IRN01VuvrDRSH1WmllrLojGc2pNuE
91AXLEcNB73ae4w5/ly+2TQLRsjSo9x3e6UWXfHMmPj97KzEdphrCGln9yVpvmhKuoks8lN17eC2
meXDC+xn0TDNAPxf2s1238YsoaCkNQb1ZqsIm8i6a8rjUNcHJeenpjo2rl++r5gVa3+10xwh+CYk
RAFnuBze1KsVKTnMtlEX1Bnxy+YVGltseJmawjOG2jNQAtzxdg1zt3iVokqABDPelaCTXRpWEMBk
HF020FWhJD5Jp+kwRmq3uz2+NSvS8CINPGeqCyvQq/UV0sxBlOP4um1l0UeABBEyqehdIFcSgfrs
i4ni4iHQrO03rhCb5iu1eLH+Vwt1ZkPyQ7MFu6Gc8EgxskQXuXnL54WKS25O/AmcpP9xSJI7MuTZ
bLvDkIzo6IxvWpDna5TX5RFBSAuVZmR3bbHNz3ZW3k9WYswwoaKdifHbglAZe8mq8i9cQCTigadD
TZs4kqPNtknSccRdUjAOqMJhTszNny//uQXJyfQ4M3Jd7/BaID/qDoiHKGzb1ehmyZWBGAWKChgZ
0bHvcrqUdFIKZcR1T7sjmMhTHDhZHqC0G5h4jc3+VDxo5V5R6baKP5XVqYroik8snbuguKE4BBlS
COWILzxbsDnnA7q8YMFMODgU7KE/1pub3raCKrUDbuWvfzGvZ/Zkly9c5rIS9pTSOYC77ht986DU
88q7YYlKA+qeYYKlDM0h1Lwux9XGRVqUEx4O/dAElDy44+w17RFJNSgBDhBSTByvxPvNqAJlgjz5
S7/We0CMRN7c518g+Wiaqc1QzfgCp/rcU2vLS9d3sjVN3kUPOhun5Kd1nuYTYbBiW9uUeI66ci+v
jUK6+42GU8AMxDzSE9j/uCNHpVrxweUxAJMG2QwLSQ7JBwd9UKyc4YnrRMZ7EtuOnzQaD/7G8f5r
RHK8DKoMVSSIuUgIpa1+dKwfLKpW3G55tv5rRDphc6urjJGLGDdt9lHsBM2k7VcR54tWPlBikGeE
HoJ4op3tWWdos9pREfvVdgvVjx4Set0AcUuuKOX29qwtHg8g1YvGHYCvO9I2arS6meMMphLN3pCv
ypx7U723xnhj/tXcAXAFZxbt+WRJ3yKpLaS1uKhRq34Vfxew865cSXov3U8C1fUfI9KmNExm4fJC
5Ofqqe1pfES3uXEmW8MsK2iDGWuI3MX5s0SbQqRvBEPgcqlS4lC0A1Ph2raiIQHJMh8MmmSraDkN
KtdEySQdy5XMzBJx2QBT+l+r0rViJmXDGUX5iXf0qHfctzV1N2uQtqqrDR/cA5mHQH8zB3c7pe5P
sENOxIrv7eyR59nRUJ4EWkkoytx2pkW/BQcW9QbgTzU5fw0oQKtz10HYjexbTnbUjH0HFdP/zYo0
eKvoutlqXdxoKt56qJS6r/a8liVf9CPgDD56U4IGKxkZ40otEenm97XuBFB/jFRIr7mzz4cVh12e
s/8YQtOySweKapCEZkXJPnLl+WAeVcI8NBn8m9Px3/EAlnJpBo9INesGjKdxp0CP3b1t5kGxKjEs
3P3qTjwzI91WZpcpAvgCdYRI36Ig+wjavJulfs8eBGEQnI+/uL4gKwm9B6gVgMoqXV9llGeqkmO/
J+pp+qSVGNNfuNu5BenyasYxabmKYysZnxP+ax4e+nQtd73kBGCPiIZ5oOOg3Hu5Onrd5A7ErhGM
Vtk+qc09eNaZlaz4wNLiAJsJ9jMCdyHucGlFUUgX93mW36fd7EGHepMDAYBqhqZUvtJyL8tWFmfp
cLREF0vBxSXokXxp0ADb1+ARy8H/6VOv6ufoZ8xT4jvt4PiNi9YCeqT9zYkMXBf6kQg6DrTKL41G
U+E6w1jm96b5tam2uEx3ymcr8VPa7G4fRIvzeWZJ8gxrrOhUxTS/j4ZxKzioSbSlzgD5Cpx5bjvG
e9VY88Zlm3h+gYkGgr4sgjO0o14bfMzv+xaYaRRm613DjOLA3Rw9qfJJ3eDxvknzzF7Joi/mOiBb
869l6USc62hqKsiL3s90BsVXi4Eonh/6XkNrQR/osMTT0cmJZu9Adq/cd0vbA8GJyGFCGArE9csl
rQpQY/XaytHlIP8yVfN8MOf8azrb8cphvDhI8O5cCK2gJTGwkJeW5jZx6iJFpGqMzaaOEHIn/pDX
W+u9M+y7oflcjm7QOT9vO9LSPjmzKktI6HPkDKWJ0LXWHhJ2VzUKkMbPU3wEUHNlKpfutXNT0j1Q
jjrEMEUVoQRkpAOkraUPXRqjKPh6e0wfzU7lq+DcknQVKBiTmgt0Fq29Ki02bQqA0VT+AsAtj5Ch
IsM2VwvPnFGHjMavfbnLpmM9vvF6OI1rW1VsxauPAY4GsgfQVwHs4XJdexKXJKmRurVpE6C/1VQ2
29vjXfJRdBr514I0sSlKYxCTgQVojgZ9TjaY2NWHwbJ/ggeIMiFizSsSkxoRxJTphBg6sXYFGOm1
CjIRYs4oCkY+eLUx6R7r+zulWKNsLzrpmWlpEzpUS+uI46VAi62G8zuePLekEI9n/mivSvOIBble
sP8OVLqrHFJaCOURVyfuK/Crvh2nW9bl6F2oq7vO3I0TBC1dNWSZsnLfL7oKyJaonBoqsN3SXaxF
GdFjS0C74jcn+h3HKxtjcQee/X3piGlSdKXJKRBx6H/TUBqSamcl9Qbq0CsDWTYkWlkC7YnKu3QR
ZnPuTsWMjLup15up4GhYp+14tVWAx7/t+4uugQgMilFCLU7Ge1hmhshSoO9YqfqikIvu25u0czat
YQV0jQKyuNPOrEmOmBhdjgIlJlBxHyIHyA9o6dvfb49IrsqL1wsavuO2QWIfWnPyPWv2OddqSC+f
lBxAN5HGKnQslAo9MUSi7x1B42SSOgwSNcWhjGIbtPp8ZzW/pgjSp3pjAHRR0KOpDfNxptb7yudJ
a/vxeZCxATUFQB4UhaXTxukRWpVRQk6xgwKpYt9TFj3n0IWu3c86+jjYDg/srt9HHZDEOGDNezSM
6jRnow2hvqa2JOfi/v9rEGwgekXSVsaBj8o0upBbJSf9M7pNEyf17G+uzxMfpBKrf09/aKPvPpJ+
f3sWJLeDcDRiAQNEIGSUBIJa2km9nesdzXL3xIdqMydf69LwlfqRcJRBVvaSfPDKtuQLpOVjlPYc
tow26D9Hv2k41UEXJPqudbw1nJsU5P1jTPAwwCkH+lPmSKAjEbIVGYMxw9509TObFBC5Yq/gXlx/
NT/dnsYrXxLTeGZN/H6WbTK0IW5MvXdPlf2bzZ2HerJnO9/QpnplEqWN+zEs5EhEc3QVORH5mNCo
PSuFm0SnAl1vWgGTSL67PVmxsjQcnHYoj+H0FmYuh2OPMSAlWhqdiB7kCNZiv0zunLUuc4sOYaH4
BqyRA1yRXD6iGN5YEJjhqdc+AacFXThQL/a5B/zOWo/tpZmDlBFq3igmoU4rebqa9WbWKFl0ijLq
xxkE4t6NtaqidO+J1UFqTFx6kNdRTTmhrnPEG2oTKyfINHbBaNWKZ4z6WttLWejmHzNg8EFQ/qMX
kbQ8DN2d8j4plFP0Sh+1F1ODdLnf/+Ki68v2aH+yBsB9d9xaiXuX1gvJHHS2E+11gX2UIkA8LahS
GapyUimCp2Q7o/1xl3+3S38QWulRoKMHR7lWkbs+oiCeiuoiOjIA1gnBmEtnpC50NqzGiEMUq72B
/3RZ5w39O9G+WtAXu72Pr08NsKNt9LlD0CIEI6R7sc3Q2x6CGwn45r+mVHtx+gc1h55oxzy0iwlG
c+X41fXLGA1LCVt4TopmMyB8yrqiPU06yus+DU2cT2X31vu5KprOeOlYnDi/Z9aPsUZftf5TRyyv
hHJiqrC7num7dPDQaGAwHkhT4gdsGDp4rvln6Yd/vg/YUOiOGmANyTo0fOZ25AJxEzrRfd7EWz21
tkr3q4m+Kn0R3J78DzzGWcAqjH1AKOBhNraPLd3IgwUsJpCOaVgNz1n1LRpf+Xw/W+jtZXebEYGX
9bNVoHfi8cKvqx8VDfXWM80vAwQ2mcVVyMCWHssNr0X349vfdr2zIeYJvxdqfrgx5DSMyrpsnksj
C7U0L4OuyguvmCJ3ZYfpC2bg4jhEwNMHmF4Gg/M54lFhtnlo6djMjAWFmh8KqLs16OUcK4+sbg89
es6QL9EEmbIs0JMc2lIgKoM8Roovaln6ih1Ec7OZsy2jBWKuCRLyVlCma/tSHJjSahlCrAUUPRuJ
FENaLQ33A0lmNQ+BremqZ7Om2xZx0mi/9/q4j0rXMw63F2HhJICeCkTEHEhsYc9I509S6VrBiZOH
1D0m9EXrH1NI7nT3Eyo8ty3JYp/CFUHUR94Yj0QMTk5iJHHZlq0aVWFSD1uAV7w0nz2KkY7AfDUx
DaPcgRtGQT5/1qLqoYUiz+1PuB4s5ha0R6GzuKCJ2ac5acaotU6K4vopSNNZ5xczoG56sXP+eJcj
+QvVX1R9VGBw5KWM7TmnupPi3qostk1LJfHQXVa/h3hbFiRmZ4Zmb6zx264HKIw6gjRCgB6RKx28
SNDHyMmVU9pohj+byeig7UasbXgxzFt1BqGO6Rb5fHtar0945FCF5hX4aDjW5B2m1fagNfqknDh1
KPerJrVsn+D/UZzwdRd53RxBq7tJ1U7dqIpariXiFlwLEAKRoTaRfzQdOYSzba00tZHjC6IYPNap
0PuNisZf95VeQia3wkYdihIldyjleVWZfy5Lm+4Ryuo7izXOiqdfh0WQs0U4ieqWiiSz/Egbk7Sq
IDhShIk6aZtK0ScfNiHY1vRr8cOCqQ+mDuSJ0WvQcaXLtRqddKKJm4fdZBhB7rSKP1G999DUaK1j
6AeO8PJwQhEAfH9USU3sZUMKGmplRpPGPivDxkk8VhiB03ZelFB/uLMRq+Dc0KdX7ON7HCJQX68o
2bOi3DXdlli1R+m0ncv2vasA5VvZa9cvPTzyBa0TikAIfa9mXDOGIkkA7wjVyN2MI656bTfMZRA1
T3r+HWqJPrG2BvdstmPkrijXkjPXy4AcA9QtNBxukA2UIa04XU2m16QMI/VoQn+7cougJLvb2+xq
cwsqNcjwcC0dsf1HKHn2IIrNHnuAKBXiGvOYmLrfd08uZHB7K6ymYXvb2HVgKlmTriLLVPo+nuM6
5M5wgKKdp0aHZgpes4e0mD3FOunGWqR4HYQLm6iNiAcSFlHWmEM41g3uROuwG/GsTLSh3mQghwFK
80bNudviskrvsiHtt21fzoExd9mREMI2keqC7xhlylsCVuLKdl6adwf5O4TpePbihLkMluPBmNk8
zHUIbXd4UUrQrZwNBG0Gsu9gOLYbbs5rTW2vTzRMBZ4jhgbxbRGkS0apk9nd2Nl1WI2E+VZn6ofY
JI3XjmW87WgX7504xu2lQJnKzsvozq6Ub7VG2sPYMuf3ijOI18/F1hdfgzQKLhfE08jtXE6B6owj
eJZ6HVrPZG/cZQ3SSt7gTb8Nf8q99IDmOZBKWBNukVHViI+FWSDUBNTOQgH/0myjTrlBWrMOJ17v
W8324ic6N0En6lha6qFXT+9uiyRorZWCy+KSi/cROoGpIGiImPJsq7npDFYhj5tQ7dlr188ZiCxG
5usWB1IdGgKePfLq/fYkX50hGCw0zbDD0SoAd7i4Zc9sgrtF0O2P12FKU3OrGJkCOFKv+NQka7XI
q5BYmIJmrQEYI17WctBn87lDrKU1IYm+G/qr7b7eHspVQCD9fensQHday64yswl1EkSfMwbomwcR
96rYwVFumxL7QPJMtI6A7A6anOEGkFeq4JRnEYTVw/x3c2gecwg4B23v9y+J+T9akq7aUaNAlbpG
E1puSJxDPQQs96fu0/ysoNX4Gt1lwQMvxiXtuFTn9liIcZnFs5VuNOspeYshSbIWQCwsFeBF6BMj
bnTx76XXtRnPcsuZsVR2MA/Am/5uETGp8bNeNH4+rUlzLHjehTlpRzuuMiMIhDnuvBnZS79GVV1y
BwOSucBg4hF11QbDVRynSlssUgHVQ6V7secjmiFF7UFDYzOL+wOoiLcd8Dr2QFrDApEF+Q1BXZW1
bPM6Hlicw9mBXuDNQ9r6TepN90g2/4xeqtmrnUMGDZk1uNHSTKKsJ6TEoTx41V5dR9JS7QgcxKnu
EgW4OIMFt0e2ZkH8fnYgdYna5JUDCwPjyqbM49rLZyTxb1tZckBc9dC90R2C6E06KxAtqQUgwthW
8UZ7KcyDAXHyfA+mTN9vb5sSviyfFeg0gfKkhfgJKanLAdlZMbt5WrdhjIYLzoNWPOll5U1kpey0
NG/nZqQC1xDptO46YQaOwKojNIBvj2PJANDFYKYJnDGCwctxTMyeGzx42tBxOl8rH6r1WF9MhTRV
2EFoSg2JBzTjlo+FotJcC3kqlAH7I3HA9vbswxjkCPENslXTR03fD4CJb6a9272mQMHrXpZ7o0/7
wNK2KKuUaxyPhcW7+CL55IBgYNlNBAUOhe3VXBW+6FXJ7wGKQrend+EiRhQvYm0dHXvwnryc3lip
EehppAunbea8FuN9s6YuunC4X1iQrpKs7NmYNbBgjLOvDr9t5y5FPKtlsVf9ISFdxFCAG+FZDtyR
UKiXnUW1ixb9ZFjYG0zxkWtM8G7Iin2RAQX55xP30T4VPimU9qRc0mgPiByTjoUc0Bs0jtYyJB7+
sN3Wx3iwuxCJG/B9JHIuVwd2Z4cTxkKgM4K8ZLskz9/QyO3Yjs1KFLgUhEOfAkR+C9kq5FGlsykb
Oxyxes/ChCV3WrebCZzffDbIM8ltvzSzba6hm6li7jvF3iVF9McHlgZpZYhYmBCzAgZTmlCztPKq
stouxIf4TvSr0F8iUF+NNWbTtcfj3YwyOcDCyOEgU3o5p32fpFlh2V2oQc4/qyAyQvWdUq9lAMXS
XB4qGh7JiOaxpwDYkiv/jMaWXg2chZWZAZ31Umfouw3NW9dD5yq/NQ+33XHBHDJgDvTcUIYlRK7D
TsxAZ8fcYAio7c9Kv42zzdD5av9Cfd6qa6XY6z2tnVu7qsRO0QQGmsbC9nf81Jknkmxfh+JPe6TA
/S/NSC6psbmmsTaz0K5+zNkQzOSOtt808jBEQZoi1IhMj2U/b8/k9dkLo0ho4ZIWSvOmdPaOdTe5
Smmy0NwZAfnU32evtw1ch22XBqRNbYEBCgQoDOi72Qd/1rMDY1dD2Oq2mQU/vxiH+IyziCbKC1rS
GGZSCJiZw53IRUVrmK4FRwD4EgcT3q5CyV4ai1aUTQNUIguL5qCn3ZGNSIBGlTe2T2ip83R7RAsr
Y+JFDngXEdwFGaHLBuR5nXTswzmrfnKQjLK48yjXAmtcexMvBLqgMwFArxMIPonsxOXssVm1RzPW
+zA5xKfmMPxQj/Ql3rFjfs9+R1+H3e2hLWSgLu1Jp5JaRsqUqVofsi07IPJ4MQ/NxthYB/bnN/6l
JTHLZ36hjWoGtKoKS+arG7fvQK1+R/+1lbhicQI11LOhhyjwBnLj796yixphTB+O2QO0EC0jfqbW
RlGONv1tj03jxyg5uhr6ApS+a9Sfqni/MqULGwCpWyTX0DsG/8p5HK5GqdL0dR+6kGshEHxUDS+J
7/R6G1mPnAe8qHxKvDkJrOKRIQfXuPdrDPKFY/niG6TDRNfraObT0OMWQKqW3fdGce+wbt+h8a5K
+DeuriXTFkdt2EimAZWDi0A6M+te70a7wibR530y/6qaBIozK0fLorcCCvGvEelxMVTESpx86sNi
vBsgMkk1f7I4iHGfjGlXxAdqf0mfby/n0ubHq9OET4nGaHKQXutZaZcaTDIz9Y02NCu0d/0SWWvl
lUU76PQA5ShkI7UPvz7bHtx2kxLC232YZu4bJJ0DJ1Hey+zLbBp/tUXOTElnTM8JerN0Zh82W4QF
LGCO11D0i9r2o5cUQUo9yoLpW7e2McTqSKEJyBTgbEL8DHtDTuDzIdO42mCIblbfC7HQvtq0deqh
lBMAT7MZOcrh+AZtiLbNOL2qVRfeXkwxsltfIPmP0k3UThN8QTFQiCixVwtNSW6bWNwHZ4OUHqZ9
5rhjBUhVGAN52QEZ7w73pr0yDlkxSkQoF1MpLWHZt3OaK7Bi7NPvXes1P98TzUs3uu2brVcCiHQ3
7Aukj5FF/YqSfLdvftXv1eTbzCszr0MNePKzX6s4lLUJlq4TI0rSGhr0uCrRr2TQNgTacLfnd/mA
h+QcZL/Q7gAsceke4dwltQETme6ZuedC5iqghx/6tO0HL3vLD/qn2xYXd+aZQfH72c5MjV4DXVqM
6Vgc0LLGH42VMV1X/cRynpmQjmv0LVenDOEZrgzzpWgf0tjrIYUD7Q92ROr+YBX2sUp9Ey07KyDB
gLe9j+3Ys6buoDao65uDZyqzZ0ER3RlXMi0LYePFt0mhVtEinhsdDL/dNKxFeuLJfkLbqg6E5Ml+
nKm+8qJYeBCiDSwe0khVAbCCPuiX8510aFJkKPEQ9uyTio59zE0folQgtPQHPn2qkLjnyAGW0J6g
lrqfkmaN3b204kJPGQ3ddZAGZGKsXTTqbOt8DJWReka86/TRM+gPM19Z96WzAtAcaOVBjQAVTWmk
VWcSPXe1EVEK0ixIrb/zdk2GfSkScFB+QMIWJwbOjcvZNPIcS0SyKWx5u8lU6OVCyO5xmiLQlzdW
cHurLPkK4JAG+GwQ+Ibc26Wx0u2VSLfLKVTywR+TDOh2QGZHr2XV3YCupW2e79BU5rbRpbfAuVHp
xKUKyvBFmU94rf1K8i0hwFR9tesDHm63DX3UOaTrA0ElOtYJNCGgn9J6jUPr1rUNS6SOfZp2aKlA
973KXhqdQabk3ay+VdBxTrsw7eptZjo7W4Me5VutDN/t1NnxWfFsWm0mdBpujGjbjj9dtE5vS4Dn
1lQ0ZA6OuCKAEUcyAEgcPCbkl4RmJWgYS7AWpbrv68D+arlocLpx58Ivi3e2KX+k7jaB5Npmin4k
rbdGbhWTIU/WuX3pnHZiZ+oAOoMvZPqhJcqzA3L57QVZqF1ijOhnCmE3kAyvgjNC0dzEatsp5LgE
oqj/7hgn22IPZR0m3IGWF/B2/W/A5TeEW2tPp4VwBm9moIzRXw853KuqWG/1phGNM6Rq3dHXnXmv
TgBrWIoRvSjp8K4a82mMmbKDIkG7SVQa5D3Jgolr48o8LOxxMD0EXBxZd+T5pRtqUPDqYWWGLzHV
b239S3X7R+iB+KPiu/131V1RtpEbOH64lg00jIvaCNI+8uu7cyLLHNkwo/TY+Fo87c1mM5DRn6AI
w5NNCZQKoH1z81aaX2jrhvStj6NjkbVrTI2FgxqIaAgUozSkY+jSvelUnVPEHZ9DVoXZdOI9iIjG
HRl2DtnMDB2J3F0zzndQ4z2gVYOnplvVPjHtV2WtsgeXvAFJN4AtkcnH2SAdfQNE3uMePULCrr7r
G8RWaC8woCFhqJ30YUMeuPOVxCtSV0tXJQrWYKkIVTlABqQ9Fil8HnNW8hBtkjaTOXlJv0dnIbXn
KBUAXOkgwah7ecy9xlB3EXHXEnILpwwIGICEobIESQK8ky5PfDutJwp1ex622Ze6H++7N0zRXZu5
rd+OrZdEja+ofjN7oMtQZR/3IILHP4eq+rnaHub6wNFVPD1BaBDroMnvbseYe97rKg/7CXBau+UH
0OXWKoLXHndpRPI4La+shFichwU7Qli5bFDh2oxRcPtgW7ICrDoRSCtBRpWutGQYLYMyqoZWFvs1
1AnBbP9dDC+3rSxNmBDFBIQbcCdThhQ62UhGC+rGoT3Pd6NOUs+A+OltGwtPdqG8KXjnKHTZrrwv
FAoIZcmYGib9MZr2tnZMlQeWnYqoQyXXQMe3GK2Z6UpVYWloLsrEAkoEsIcuTaDeZHpKIliNbTCW
Rz7nG9HvcCV+W1omF4A4OLhQICDSnk+gXlngZFLDGn+f5tEO8L1nSM29NUm6uT2PiwM6MyUNiLtV
obLCUkPN5JthfsjrNaXeNQvi97NnjhMlsdG2JiyoM6CFUL+EOutKbH8d8CKHghMbNBNsVZySlzaS
LNUJtUpVYGLyKNmq7YNoqXx7qhaiAmEFhRYo27jYQmLZzkaS1kPZNwS7pwIt3nfxJuo946gH1ZE9
VN/XVNGu580E/hgpDSFEhRSxNCaSdIOGQelhbM4Bo7tiWOsVcj1r+NOIM5DRBNriSsvT7RSly7rC
CNE1cJMVdDOC4VcCn3V73q69GZEUHlyi4I0bTC5ATBQp2ppxM5yb3MvVAwO7iVvHNF+DwywYwlkA
vhH6GmDOZENEKfVhhB5pWLF2m9npYxM5v40OXBJWfrk9poXFwSMOshcQTABRRa6W4v1WlbzKSYib
0kvU782qRMiCtwHABkw0yodC6U3uqMtm06o4q52QAKdX3rN2fuoiNO0mo+t1WV+BBKK8WekIxMX0
4JYoVNwe4vVsAp2CE0hD/QYHhFyBS0GDnLiZumHSQZFB9cE9tylSeOkK/nfFjlx7m2aogydD4oZK
kvlRmnkDsL66exiK99sDuo5mxYAc+DmBG4JWf7l9p1nV6Tzkbti4D7N+RKIARHPrU1+9aejwkQ7G
p9v2rvm+wj3EAxwkDSGBL0VRtW1VOVVMJbQSZnq5vu+0o1qPj9RRvb4c/DpRfeoGZvTg8ifA/71O
+dmMBgKZzlMBoU3/PKy7/CCxFGcHmOswnRSqo4T6U1t4yleLeYeI+fFLdRwe6IOyvT0BCxMONJcG
IVMTsrpo+3ppzogj9Ndx9OSRoEUVV97y3thTpd2k0Qw6FyB4q1DuK1+CITAaERIgdHRQpr606EBj
LNLj1gZT7NmdS4Y+fkg5D0T5PY7xn+6PD1viTMPTCA6lX9pitKdl4oz2qXes+Zh23avT9QWgkpRs
M8soViZTBIAXz16YA6QVdX6c2eBqSM5EGwM1XGqRkzoETe+cGns30OHZtKPP9pCvWbtKuAj2ruCE
oDQJOKsqhaNx05isgyLDqSdfbfJlaOM7i3ro9uVVGVJXpuOb/dqEXo8QNhFbYYeivoZ1vJzQgkY1
0jG5c6IDt4O6ZY+ILXd0iJB4LmbLR9ea1Yr8ok1sCkEwQ21JPsfHvNKaPmfOqaVV5cPmviZ2t6tj
VdsD23Fn9BHkInKF7fK6+gYRKt1PXatBMzluP9du+711ukegkaIwsnkRtEPWbW5voqtLGtI0Ku4y
se4mXqPSJiKj4qboiOGcMoWBDcwNP+7LL01ZPt+2c53/FoZ0CyEBwALIUkrxRqlogxkXsXuyHzDe
z5xB18GDDqbFXkGJ8dJn4/d8QE4REhq726avLlNYRntPGw9cMIWhk3O58B11zWToG/ekZMW41SiI
i2D9OSsx4jVBAWZEU3Xh0EASfFy4Z6ef5cZNRAvTPRGV2t/nuMddoyWm+5XovHtvWYlDeh5j9yvX
HDh6H6V57Ck4a5rtBN1nJ+jThBT7BGIyu5I641pvhKVpgNofuqgRE+huOe/jxJ1a9tAEOFEe8/uY
ALKZ6PO4MtlL02DjBgQvAaBhFDqkxK1dQ4ei0yOQzAlr7tDUAvk7jebA1fRR49kc6k9oUOdszHy0
TpoBqHRlN7HPRjQkVZyMQAUasvpumY8r8fXVmQNgJxp5qCK7iMYVcsDTtVOTq1lehqWONiRmmmi7
OCrYUxRrnZ+k4DqCGRR5rYNGqZUCZYzbXni10T7MCw0zpLMBPxbLc+YeDuTE1L5JQEMipRtUg5pu
cuhhI6m5Knl9dU1BOAXaEogbUfzVoQt1aWpuUzRutJ3k0eXd+LMoEeAPqUb3c1eooM8k/dvtoV0/
lmFQTK6gDYhnq3SI5HZl9UUap49298OcXkatCCZQu9LXRucADLTbSPEVMwtum10Ypjiy4GRCCxu5
pMthxslA0zZ30sfKMOleb3V0weLM3OR2h8Yfc6WtONBVvIFOMOf2pBt5rOGoeLZjlOSuHT+1yqcc
JBALOVq/1Ne4Cx9P/YsLGdYQ1QD0jFQZ1A3kU4uxBKqR2v9xdmZLbhvL1n4iRGAebgFOTbJbbEnd
lnWDkGUJ8zzj6c+H9n+OmyCC+Nve3jdWhJJVyMrKyly5VnDpHGXXHqxtvGk30obJuk28kWxhGzmC
s+toiv4p/0wujYTmi9OtwaInK7NfwfUAFx7VSnCb2mzNghRWdcOA9CXRKMqlUeqELTQpqvYXgtR/
Rb63xqK08FFJ6eA3pzD85r3XH1VuVFUomji+IFwljS6KQJeXoVrTEV7y2Cszs3RHKiq1DYQkvvi+
t2cqzEi9E1JE+yzaZp7rxHS/G8U85NIamdlNFCKde7++WRaiKnLcG5EQXcQ02mj9KYw/Ff2TKF3o
Qdlp/ISAzcoNv/QJ31ucOVInRLXK4Ywv5fAkWOWmPlBFFvJdCa/2hw8kFW2TKx4INI/X2aYa6HO2
ciAnF7WkoN4G+yR4VZLuaZSrlaO/8P24ZESZmUqe4rI6J6kwy9CqRznKLkOGlECtOexjAL2WvwuT
8CBJTso0kRYyFHd/ibela6ZhgLlJb8Qj5E2z79eVWSB3xghlT1V/L3pnGO2Ksr21k/1tnTxIcWGX
4l4K4oMuqCurvj0b17ZnX9KK674fRQnb/RcfBa04PSSN5wx/rKxxSsWuD/1kR5scVaNjOKcTS9Fp
hPK9yC6CdKk0xckqb9+759A6UTGmJgpTwkUTft63+vYQv2d1OjnvLshhCHojzbLs0hLgopfyi/ZX
9Bx+ak/qxrQDJ9uDqj5nO/HE6O6n4Zw/hdt4P17Ez/LnYV/vtIe1o3ob76+24c0H3/2gZCod1E2V
XaRa2Ajw8mi96iTlgySmdj2Wjts1f97fg9vgcG1xdqOVfh964sjGt9WzJxLmx8e02hXBJuiePGCi
q8J6N0kJWRpYFA7RVLCHBuR6z+skT1syluwCN5DTSsLGM+UDyvT3l7VkhcuD/3GnUQlUrq1YVWFa
RTbmF8W1ybKE76v4ndtq1pRu4q8wuVHOAsJ4bcL1+pTnul9cBBf2JJoQ7QY9v9FWlErZ1gX/reoj
cZP1cAzGSp/8wbxP4lSekT/cX+vCGaWjCYkFs95vj6rrH5IObkAWoeWXQO14r3m7tDgyS2KX4Rph
xcKuUh14I6m16JPPhVyynEYtZbn8kjWDnYr9pQSHhuT6CmZr2rnZseTtBFKY+5iSx3xGxFKTSBvb
pLiYadzuCl8UHa0Zi939bVvwfAZOacrCW0dNcG6l8sciKoOhuNC23mlud4Sq4jk8CcHwpySYP4Z4
3BfeymlbiuVXRqcf9e6A+503NJlZFZdByB6i8LUoqYqVx0RobWhybUNrAII/9LmTCsKLVwaX+2te
+oAM2eKy9BTAuM+ORSsbvZ+0UnFxa23X9LXTts22FrKVW2PRzFRjoTRO02p+Y7kjNS0rV4uLL9DQ
LcDZCbW5G3L97/vLWQiXIJf/tTO7nUw/0DrwDsVFMx7komQY/quUIgZ6zuJPzOWvwLumv23ulnDe
gjqdAK5gT6+/ndc0SeRrZXnpq7R+VrNQf22yyHLoGlbnNpPzbSiFayR3S2EG0AQPjmlS8JY+yogp
taJkWV600D+INYe7sDXpJ7XVSPkMOxfvq2ZM9wJ8kh/eXJXQNqnW061hpvR6uRIQBTOHFekyapm8
Tc2vbYFmZp9GzxoDrUFtGo4l0Am9b/X27E/NAQgyWS6l+jmpXwQIIYmFqroMRgliQor910rXw+f7
VhaSOaomvIsZpQLsBSbgenFpkYhCkKgsLhmiQ+UP+hGy/GCjCJoHFY9Yfc6Krn8NhYb5bb0RdhHv
38PKj5ju1muH4kdMtKM8uKZe0syh9Miso1iyqotSFrKtGBY1t9L6IfWq9zAOIBuNduIPcTV0/uIm
28ZeaVGNDT88wDmVkKhO8pqmNwNk63ozsqoWp6JJdUF9rNgCHqkR60iK/f3lLn3Z91ZmmUZrljSt
AoqLpmV0W94skK4NVb29b+X2kE5r4eKdVFQgaphZcZnmroKEPZWa4qTUbgiVk/4zlP2953ma4+vN
CsTnNtZhEEIMTILY5rxcb55cBIkiWBjUxMHaS770U5bcjJH10liJqrf3PA9inWagDHBpQiNcW6LC
aTDCWNaXqvy77V+V5keRvJTuSkxd2MArK7Pnd0rlt1eKrL5Qugs3AQyFtl8YLiyHiWynKlJZXmqs
EdbMfYN0hKYwraVJXwVyqtnShpKJP6vRygu4mc7J86KkQO6rKxHtJpbOzczWJtd5OvaFCaDdrOCC
ggwJJYTul9vCpVE9G/6vYagemHTJPugjc7uza3fs8j6mVFxeLP0VqZV6eOnD1/t+P8WK97HkzcS0
h2SitBrmAc1T6QzHlVddjOi7jFBXCZy0TZUt4yxo3jNdo2r2CJj9vtU3Icm5WSIHYJWJ44CS97VP
FmNS5jkqj5dB3YWfghf5T/1r8Nge3XP623C8I8J0jmobTvUQe8ewXwkpc1+F2n/iiKBDTrFoautc
Wx9SvXFdl7ZKENvaz7TzH0JT3xSStoGzfiV1ukGez43NonUe+7KfeFJ9sWJKoDsRpoDCrtKBsbNW
ZYBgFKLh2PdEp4Oa9oa+FeS08p26KeEI1QzNDfauZLXT9Houxwe3qNBwjaOA6Tg9iINwk7eVOB5k
PQbno+R6FTvF2I6/73+xeRBhFQBA+VKgGumKzFmzeFd6eh2P7UUZ2nCPooq8jwYfMn0/PLhDuaZm
dNMxfrM3SbVzumFLVWdHLsizTkniuLswGSg/BkktvFRDYjyg9+NvXaGtCC/5SGFRrFpHiXJhk+cK
PL562CJLbcpONsqHMM+pNQqC/BByAki9ktWJm3kBgt85ETLqTNmTZRHKr13JEwa1h7q4u4SNa9m6
nJ00q6z+jEepPMdKqNg9ZcJtoWfBA0M70rE0o3EFiXV7hCf019ReB/7FLTsLgmmXKnmWyd0l6NTu
SNnnSYBK4Zta5vU2EPrsUxO4L4anPEl5264c5LdW5PVBnlpIRH6q6bxq5+D3WB5i+uhKfwk9ufhU
xm6/02RloH3kjw45iriLFEYCG0loz9aYZE960voHYN75NvHy7kcYh+lTVCuyE3YC9Jyx1lHAENON
0ldIR3Zpso39gjibl8ZR5ujA2tRGT9Afdk5tqa7NgwiSWcQkHF0cPuvBaO1asfUOQqt/KbOidRj4
3Arkh3aX1IqtpWm28uxcuB7oxkLfC3XzlOPPAXipF5UxQvD9xbf+ajJ54w1IvvivZhYdzEi+9C5o
LHlHIviFX3j/WC5EsivTsxuCJrGvgnnvLil60lrkfil16VtvRU9Ve4wESu73zd3kv5O703qf5t7p
iKvzlK/K4b7rxbi/SIjNm5m6CSH1BSHrxLJiZ0LtKDXarDmwFU/drdi+veyvbc/8XE3bxiiNtL+0
xiDZVcFgzihv2njfCD8S13Bky92gUBfZahXtu2BniKYDZFqJ16CPS5v+9rqBjZbJknnqZoXi2BZ9
yfcOG5spVJE8oGWmb6h+g7hYST6WVs0VxY/Vp8EIdZZkG4NVKVU7csBCgd6jq0kHrbTKj/sRNI9T
jQY9TaijZ35kKn6CspjZX/REe279nT6qDAj+rVpQv7ysfMeF7aMJpwLqJF4RO6c/f1fLyAyvpomk
D5egLg6Br9ml+VogOsNgztAJtmSNR62yPqUGvU76zqx1sHw7Mw6V8TMF+J2W8f7+T5rn4sRuHqoU
HWhiUZib7/HQl66WF8F48VyV12nTV7DmAj8OEPn+8Oec8JLMU7B4Lu/569gqQzQzx2S8RK7W2QHJ
/9bNUNG8v6CFpIOriHAE9w1AeYoAsz1utVTwglK6RF5bb+M4qB9yUc3s3FS7fTcI8vNA4x5SaM/b
eYVibJiJNzaw65obrR3bvRS7xjmysnTn+UnxWGextEf4z3D8skldOA0b5dmCyHcl4V3ICymUEFpQ
Pwa1hJtc/+42jwezNUPlMnjJhoqFuvU3jfVbbWw932nQrw1OaNeJDQ1GsIFgMf02TueutPO1YuJC
qLv+KbMUlb64IWgJP0U/6k668zeX8kdoB7ti7Tkvs6brK9SiWatSb6Z9Std/dsIVq4s6SUmVC9ef
nWyLo7QJdz+Vo3tKnejLfcdY8HRs8eIjlEJ1Ox9nGJtM9HQJW6haMQ/3Khnb0lqDL93miiyIZhfw
LNwPcND1R4QitfWrMFEuZfQCf98uHKptjCCS769t3eQON1tHOofwLpcRyMJrS4GiFGatZ8ol/lMX
DqgC7YcQafodNTXhOGZOd9AkO1kjm74NyWiDAxnhAT/VzeeklmEX4KTBqF1KTT8OiKU4mhZZ2w9/
KeIwdD3ctLAozhnPFbkL1D4qzUstteXGiOrYHsryPNZBuFKfXPAJ/I5iBGBhqIjmGHtVbmMZVTHz
EmpCsNGMoN6ojZpsrAxam/uLWtg5Jk5FAPtQvTFONnN1UanqxA8N8yIUqo6UiWzuGG4KPx7OeaAQ
y6GgBEE3t2IIlVLnvWBekkopH1qy0IBbpAn/qJE0eb6/opvNI++FXQxTOMM0CnHtgYbg5XEexNal
ksXsOXK9TNkJstkTqhjOW6USvTUHWIae7iTyOjnFLAcKGH8zc8MQyPVjRPBy23K/G0pnu9q+axJb
icbLUOxU5rT1srC90t3zn7atQFvS+xhamfbHm+wRhIH8Htxn9q4dZSut2t5AACn8UosbRfkeBscP
MurMjEBAfr291LV1PwdrNclFCeWjMgy2rG/D/pfkdQfIRUF8r/bNZ076j00qczIVVoad5ld06KZ+
2SmgHRvwQdpFUMqNBdybjBDu5dAGO8gUWMk4mJYx7+LXTpIyuM2k3DFPjJUoMAul//wWA/pt+Hop
OM/jtSuEUlRX/JYgIRMbg8fsTY6sdiImLu578uKy35mavWTzoWuiJkL4NRT9fSWWdiVJKwdzOgzv
wvU/q0HPCAg9ClAEt+uvOVi53+k9MqlK9Sj75kZHI7cgyFDF4OX+en89i8aAiiJCQH0JFZ5rY5bZ
tEKdY6ys/NdeP9ZquRO8Zi9ED2bOxPR9a7OD+c/SqIIz4zXxuM7nsqmbtHVkYU1I4EeKnDI9xiBU
7xtZ/ETT2D59DpZlzU5/2eVVRHyOzpRDvgMZGS4g9PyV5+ySy7Ecxn7BxxE+Z37g+0Gh8WaPziKo
1zB5pPAKy8XER582K6aWNo0JPGim4PmfZLKvP1FljW4ehkh8qkfJddLv2R/392vJBd7//bMsuNMS
ZH26Ijob0kYclX0KybIZD8ccbewuDnf3rS2vBqQ4dH4AwuZ1dquIybobYlUv6naS0dEPLUj71+jn
5onpm6tNXfT/tTM7Rak4eAKzPeE5js9RVjF0UztG9UcBJ6zkJjsJvYI+/1VFa4Fx0TEmObAJ7sfj
YhbwYYGDf9EnFqXtsep4nBV/+Mnf8bgGllzycmju/tfO2/rfvQ/LVshqzSMQpcmnMvhU+SsxdfE7
TQO9yAZNHbSZg5uRZ7hVgFBvIT3mUbm14qNvCZv7zrDoeu+MzFy79bMooMcTITwNb8HfvhV/kUB7
2o1w7GpxpQL4JtE6D6xvM8r/b0kzR3eTtOuaYYp1wy4VUtvXKmaSHagRqr2eyedhND/F4hc9Hh2v
e2YGx6mon+TWdvTlTeB9T8rnpHmgrmxJKAx+FjO7EY3a7gvt8/1tmdUq//HdacqAiXIuSnO2LUEq
IdijsvcpFGHCd1kXtlr9t9AZtiA8oJLqRR/Lz24MznbG7Co10JuIaFYCCLPyTVhHdjqszBMtfu13
y5odDcM3jT4QsVI3v1Ivpd54EK2vWriJ827FsRZPB/wYPE6pnsBCfR0zFX+gpsv84Lk13J9WdGir
/uf9b7R4Pt5ZmH7Bu/MXur1UmwVSxF2ebfMyCTcKM+ZhDX/3fUOLAYWqFg1koAJoDV4b8pPKDCoZ
AWsr/O4iYx5RvXYbJ1w5HfNewj8+8M7O7MCLWdB5msA1k8THvu2ctD31wcnsin1etlvYOsAH+/JL
06TO0J8sCFiN0Huu8+qQDr3dZ9XKBi96y7vfMzsEZYFGQK2zwf3GoH3SacaXTKjsomj2Xk37/v4u
L35OyFfR7AbCQ1p7vctRWzIe2WYcOSu284Ku02h3+coBmI7RTQCCL4r6JOg87qZrI3QgrG7sx+is
Gd23wleflaDaZQgCZ5umoALAo3IlF5pDot6+KgQx1DLooU8MCdcmx2giyGkx6ZkKPByHNjm6xTfB
aBytOOlZtlHVxqFfmzaObvx5f0+XPJc0jJlU4N/QLcyWm3WM1Alxim3hIoztg5XVaMA2TiquwQTu
W7p5AOmqUAmlyNeTxuKIKsjOLJ87S7vwclnxkzVLs+QS3eoasSMsAd49KRZUJ179KCSNI0Ixs/Lx
lnzy3/1j5vr621lRlAS+EEfnYIztTvhOmaNPf/yHb0RdAxkpSg23NiQkqZOEU1Z3e1X1T171NtIf
j2sIb3npPAOx+D9LyvVqkD4UPFFuOc8D04BBDxGwsaUZIZTJRqr0v71ueIz7cm8lyWVgbi4x0mcj
zmgfjFv4+g7VD8YlX6Kw3XmeNNiSsY+6P/1uPIAnsuxY7R98oR5tyUR8Gnq/le++fJCmVjiQRpq8
cz5PNGripAn4+Wk3vjCviSjcvhx+SqbvIB5ZCdGp0dQnLTFPvlfb9IhX4vOi4xmQFRpT9gLJ9/X2
weOZd4wGcZgSN9pLtOIfWsRmX5VRKp5KIV+bMlh0Pgaf6UEwHWvNaaIlXe9DGi04H1MrG1Vs9F2d
JjVBsVhDSC3m6lNVDZgDYCkgONdra/VBQQEFW5l7aYV8PxpmBigr/0JH+Siaw4vplVvdbXdKUl3u
+/9SovDe9Mwra7/u86GQojNQscwxtNZw+lZeowle3EwTYqhpUA0w7OzjyZBFk+tpBP68mE5yUz+K
ytqTZ8lDqBgAFAGvgWzX9OfvMpLRFclHMpf0Nq0fRiN98KPyEDUw3cAXsFINXdo25n0laoeoLDLa
c20ri5SqMFKBh7wcfTHQgEf6ba2NurRp721Mf/5uPXItpLrfTetB+yjoH+sxBdO2ciUvbtqUWqGo
BtJlPkRoFomcaLFFVKr7Xex9z3OUeNCcCmGJ+7inoZf3f5Zmnwc1iqbRXBNLym+TAVmkAO4bWNyv
dwZmTpYXqsv8FvsViHvKcXYUQBG5lsKs7dcsn2h8I3QZGeK+EB6VmCJR+Ti0O1lMd/9hMUhV6tSn
p/xlZkfrMuZSchZjlc9Zwpj88DKuoboWnfidjVl+4npmNMQ+TpwKL20VOASDlW++uFs06PjuDILw
9rx24baq49JMovhcRNm2rBCkU56LqN56+torYc6FNiV6vHUAmVAFZcZn/l6HA9ErUojVz1oVdKha
k9AJQtRtJK21JLuRvejUeq7o+HEpQCFRf1MG97GJw/KktRFdQlGAnI5ma2kK+scd8+qnzRzTEPqe
5havfLEtna4/1rFud6sETwvuP3H5IgxF1U8k/l3vNUSdSdM3QngWJW/jZeoh9F5olBeKZ2fuK+xL
en8UDAhKvdwJdOoLp7ATmZgeV7750u+YMOyAjhlnI1W4/h2BIbWikVFlMEphVwtbK5IdJXv58PFg
huNfI7Mbc0g9Uw1bjAyUtgJl2CIEateGeLhvZsF/GfGBngHQDtfyfNI+9vuA/nNCmA+NTZMKtt+D
O8q2SrK2a0uWUFVU9KkhOolgXO+am2hVqQtY4ndsC8Hf+E2+k4yT1q1lcpO3zR5hjMvDy84ULi3R
eWTxaC/XQs17mop4sJFr9WikbQbAsPqTYlgGRiX3tve3cckl3puchQEr15lolKhGDBmIaXf4HDM7
7YXS5r6ZxT1kSmkaZgScMk+jolLy0lEa+FodRLFtO5HwtQe/+aRp8Rrad3FJ9HXpjoPHpDox+15D
ZxZeSHxWh5f6EGtf13paC8F5QmbAQQ5lLO+0mQEpbeNGq734HPt6aqeAfpzeKtfexwvLuLIyC01i
nBcirMoxOdOub3o7ImzW/QcRylNshiqD1Ezm7QAr4GwtWlEWkjSG8dmVKCuOn6FGMutiJZOdbsSZ
X18ZmS1Fjv0gMb2EuwbKp+3YRV/ErtQ2fgiteqBmMZNIjFsgAbfyglzcQqgJpoEA2A7VWQYd+k0z
thZVdlHqg41YVNus7rqN0Xz8AcT6/rUzixCxYHmB3rKJaR4erPTVNzrbynrHaFeC3kKAwBAKPIQ+
1BPmk0hdWahjUJbxGVgWMtw1QUJ9kmNEsAQJGF/kP9w/tosbCEHgNA9EpWQ+qKJYiNgbZRqf60Te
8TDeCM3vKjZW3GOpvgf4f8ILgcEkY59lVHHuj3Jcsayu9wjikoesb7w1IvHRlyJ7aNynzvyrC41v
Xu069Xj09XYXhbEdfbWkrVDlL2a6tvKFgHX1k2ZxUbN8zaV+Ep/7ctvyJIrSw3SPtc0Hh8v+OYD/
rn3OVSNlrTkMbRWfW/eld9WDVHWUuzIn7XdJs8oGPF2+NycR8iUwchNryvy4+3JVs7V5fM4GiHGa
JA4fik7ymcdFx1dIkvTZzM3mc6p47RZFxnDDyNYPtVPD56JNrW//wbtQqtBBjDGrO6cpQTMizsIR
75I1+asgFlxAhrhJI2/l8nlLMOerZnh1AlgD0gLqcH0jmKNcj5bAHrtj3NkUwxoCj8bAoJo/l7K7
E8Nq76rNvlUVxxX3avQ7oQkcfYni595fcfalI/Xut8w54pQRhqtexrHCilcdsAS/z7ZZ8nx/a5cC
xXsrs0xPowONlhXfWYz+EDJbVe0WzSTtz7Wu+ZyC58193xuaZXtZnzDaqhU0Mu2mdOB2/JVXzsBQ
G2inL1AiNO7mt7sS1pfO5nubs7CuKhW4IJNwIebKNqELkISVw0jU/4fM1dJ5Ae4wgQIIu4zZXHtO
HeqWJ8Aqem6LZ6Pa0DMlIMH4KIUPEE34whfB2EYSRCVf7n+/pboTD4Z/Dc/2NVc6Lm0wQueod3dC
e+ya7QhAu98hHT41BJEetdsiXjkpi875zupsZ/OmjD3fbAgPSIUyo2G7LmqKa++hRSuM78IBwCAm
40PXm+pVyQAgGp+Jx2zjMZtkdS/Cmt7g4gmg0Q3GCR4uADjXRtqqhFc34sw30ndfKfcRL52JTlew
+3htim0+QPB2ClDbAMWI9irTgLOvxZAbg9xqmpwRgdjWMlTaen/wxl2tf7HEB7drt16x1Yrv4Zo2
6tJW6kA0J3ZpbM+RmgH5u2cEVXJ2c4jUab11ph2vGVnaysmCAWhgApRMf/6u2qWVUqJXhpWcS0P/
u+nEr1Xe7vpE/pqD3+qDtZT0Jlt8g5VPGoD0o0BQzlLSoecpLYRef0K9iJalIEo7n/y3kk6eou69
ql9x+iV7LI1LBvIhSm2z7M1M6jjsu747yY2V/UyNoHQoLXobaE/CXZtqP2hfmYcsrNbAlLduw0qh
+eVBxKw8xPSzlYqF7val2HWnutFDaI/86HMfoc+kjtYhjaJPolL83dSifFbSsD37uqY/WEoq2/dj
zc3n5VcQ2+DQmY7LDWS7S6uhqQW/PyWNQj32O1KPdmwVeys/wWG2Up29id28nwE+Tdx8oG+RDrn2
pbLVotyLDD5u/6S04TZStUcAMYcg1deg6AumJvjohMHl0XlTp4tTz49QyuxP9Tf12D0KjuEEL95L
9KhewifhWL5kf1V/rc3zLBulYkuNhQrxzfUujH1SGmZ/GsD7DV3mWGa0lYXITvw1hMqSKZwGjkNa
73y+6c/fHcuBqc4mS+rh1EctUNJjXKMnJj2m0et9/5g+yVX2RHhDhpZhTwCyE+zv2o6RZLo0hM1w
ksM/vOJbuFbnXjoGDG4DvyR0osw6j54WrbVEiczhlJXBTjBeQ2C34NecMEvPZpxu/JQsPzecUf7W
6eb+46v7R3LUosLDo/56dQpCAHEWWP2Jx77s1F4CHDQu1kjAFr4VBLEUACl2UpOYp7p1LwVlVANO
qCBx02vxuQzExwxeYrukdHV/RQvxDHg2dTFcA2z7nNtblsd0hIWG7dRzmGlbnYHgvCs3aSYnfwVG
IJ4zPseBJErc3rd8cxsZ4lQU52EBfM4CI3S9l/5oBMOQwDSWx9CKS/XkjoW+8theNGLQRRJBhaKj
M7uNREXIpFj2h5MYIWhZaA5GZPmjKea0EjTmeG3zIoXa93olg1SLStQEw6mJf0VRbUs8TlAwMVc2
bCH0UhSj68b0IcFwXknKGLIrm0IcTrH+0xB2Gl2xOD4ytOWY7RqMZHLk2THmaE3PrDdulnnXVFOE
2g3qYDzRWECUwfvajslxUH6HouzIsiOVL43eP3/cIZiSAh1ECCZhnW1j36VCAaKFEKyHtqs+p2a8
oVay4vBLu0i4hSydJpmGUvL1x7LAHPlZYAynHIBMJGzzSvkVD/lTkxunLk5XvtlCOJzaiig2MDVA
2JqFw0xUSyhGx/GUBk35y0ziCasfj+bn+1u3FDEQRlAn4IPCV5slyVUf61moasMpQIdwkzOJ/1xC
0v2pjYj2mVTLK8RZS1HD5Erm/xTvaRFcb6JSq53lGsp4ktLkIOYnxRd+tnCkG9GuKsZdpa3RzCz4
I7nAVJUTgREyL3htEN53y4hUXzyNWr31pXGbRkColFc4ixMEuGBiS9bExBb2FJMIHjB7AYv/fO6z
bsJKSEJM+oW/q5E8Eno7LX4pa6I7Cw7JKBOjxKLICBVzfNdLG0aDIpbeiCe3knLbHUL1e5YhxJzr
PsyWsRojU+Cu0awsfMCpDQJsWYUSDM+cGdW1oErh/z0F/TP03Ts3PkWSxnyJxrPRt5O1Cf+lzXxv
b+YwOW9waP1xGC1g6G10t/U+XLvKljbyvQ15tqYhNqHSVsdTqz0Y8XNXd1tL3uvxY15/cIR0Osig
IKb+DsjsW3LqlEnPNBuS4QSOai9UoIqTdltCYfzhY80Timg4wd6wNtu1ukfnbVDz4TT0EsOIbvnc
i9uwaU91vtbbXPhAb+IR0JwRrMAFXW9eEsFyliYpd1juRHX0IqiJaGuVvDE1byWrn/6q2d1yZWp2
ljNjkBUkILnHtM9SJNncLO64EhAXfAG8Hm046KQngOLMhsbzTazDHqmqJrNRxlB/Ni14CAOen839
b7QQ4QntNAwIFHAaz6krElbgaxGh180VWwBhKo+/7lu4Le/gbSRnTOxxaU34x+tvI9S+DNuTxGK8
/DkLLq53MOuvufhQdsG2LXw7MI6R+PW+1aWvxFAUsQ+/I+DO7kl8ckwSeLhPgYYSphCMB0WJAtvz
muf/YEilTcH3gu5xztEcQpvhdQarwx08t9iEJS95K9zet7K8ibAZvD1esTPLLky9Kwdd4DvlWbgZ
hN+R+6PbBZ9Sp3lohadhDSWzEGBpuZDf4hnTrTwzV3sU5AwhHk8gHDaeCFg1sYXI2IfysRyGo68I
KwtcOMAY5NVgisxcgc65dhJXzEZ4mfPxpPYaYNwsewl8ABMuGIsdzAk/V7ZzKu7NDrEFwo2hRBJR
vt7MnCV7vsHk/HhC4qg7KkYX2T1dQ8eIuu6QMzJlD2pY2EHpm6co6JWDIgbpJ92I9RIKbKs+RejI
OPd/1MJRpPVOEgTsGW3O+VSWLI3CINc1yVaDwohUWhA1FHm5kkAuHAys4EEMrk+N49lppHycel7R
jKfuKD4Pf6/JzyxkOhCsUIQE/AaSa16kq0XTUxFLIbVyjX3pMlf02Yx/xkb00LmxyJxHHT0ofbZy
2hfiJdT7ZCAQXPCamffuhIZQohsDW6f3tluhNTx8TlKugmrcNONf97/T0hv+vbV5G6srG1lN0hZf
PRrfitcesdaduRm+mY2TPchr1hZ3lJoO/xJkiKSzk9EX+HDFjpZGfcpl8cAE4aFw9a9D8zOOP2nu
C1NNj0j9GuOmyE+FuJW78FwkJH2ek2ifE9EXD4ESrfjR0oGlf2lMnEeQUMz1RBHSGJmoxY8U5bMq
P4bQt6jjU5isLX9a3vVJhcmJgQvup0nxas6U7pmlAgCWSKR3L6r1xaBnX8SPWflbk+rXMFAd00LE
4yi4H39DYph2HdThEAYxKHm972h2NAi6FXxlVCbQbvRIb83W0bVf5Xdfs334x+771e2HBsRBAsMt
OWnwzSdMBlHv46goSTLF9IkYSQMWFuokPzcy4xbdQ5hL3SbWhpWwcxsQJrMTgmRKBG6IETtr7FKj
JhTq8R+Csq+tL2OwEm5vb5MJnvJGJMKb9WZ0smxgAJN9TGTpFj7qzdAptmq9WpB8i222cz+M82We
fmq1MnRIkQumlOtP1xhxJWgq4UCExeyQqXR+ecH436U8WCnQ3Lbz30wh2kwxeWIvmWVq9TCqPVfJ
eMp/pkW6T4Rm08CUWta9XRf+pmt5UnopA1b+qa+eurp4Tsazrk5CtF5Lu79z1HhNUGHJkXBYk/MC
CI9/rpcfUUyS/IS7VEr+ZObEHnYNPVF0rLxzTaHxw/kw71qOKCj0CVszL5mOXmHqoS6OJzd76oTf
DCg2a02025vx2sRsQbRfSjdSJTa5+6Md/1I+/h5iGIipHFqQTPpBkXC9YXWi62kxvZVBoO/gAOTo
+c0rvK8rKOelc0Cnk6BJyZIReXlmp2EkO/IC3uSgm/V9A87kIS+f+r2nP9+PJbcXIit6Z2nKf97V
y0eIBDWlwJLsI/0qNTsL3ldmj06DhzKytRJC1tY1fb931lSqh9LQYi0Ujr9klMkURxu2ubC/v6il
SAXAjGll6hoyLcBrM+WgJVptTm6Qhhs3zjc57b9+WGUjnj7D/MoBNUCPiEt3aqhe2+lzrSSHobog
EDL0wO6Uxg79IbV7+CY7/+/UKr9Iff6pi7w9NH5VYK3cBHNRJx7ofL53v2Dm8Jzd1CWd4Sqow53g
V+cpalqedRyiHa8YtD9f4yDfBe4GTZ+odnpxDXK6uNeKZLHPQK8QgrzeA7ep1K6t2QMxfzLj2M60
s1B/dKJ+WqUK0HOq1XLHTnHsndtoQhvndUvFQ+9+pONnZp5WC+hLkYPvCJoBf6HrMjsHnZjWNfcE
WcqmPZQv9/3xNgXi97/7y2dun6hy5Y0mf3ktHKPsc+4/jpAvtdv7VhaPMpA0SmzkQDf6UrJHuzIP
XHLb8gDnriacuswOS6fpdvcNLV0bvF/55tO8LpDc688hDoYr1TmG6Os8Cj6axm70i9n+V0U+uG77
FRk4wzaylVrskqNNBEVwOJDTEHyvrYZC3EadGImnPKqcEDVD+VMKPv4/LO2dkdmX0sQQHI0Wiqe+
tV5zr9lmfbuDmsDJId+E9nBbGsYuyda0qZbiIu844IskkXA7zOI9jGwU67uCeF9+1Y2LjiKVoiJF
/ylElmwo/7i/yKWdZGyL9gqtvYmV7Hon5TgfcFasWXX/rRK8k9BX50QIH+6bWfL692Zmi0otqNoL
PxdPQbrVWicJT+H/kHZlu3Hj2vaLBGiW+CqpZk+y49jJi+AkjmZRIzV8/V30Oae7ihaKSG4jaKAR
dG2R3Nzc41oV8tlfr0tZU0Y0CnxMUeCtFG1wTHIDFedWPcX7ApTpjWfPWwYs1aDaxYnE3K5uHA9X
ARKJvnexJjsD3qkZdTxflo7ccRJvtOyF4Hm5vqLVfSM2PHy0HfAxlMvjIUPVdBiNUE9uCsYwzpd6
76DSBnzQ63LWVgO4GoDwIF0EIG3h9WojI87ajsGZgZEwkwq8pImnZT+uS1lbzbkUQdnayiibIRnV
0xgO3bvmvCrzTkrWtSqEh73IHgIaS6wkp2jfZAVV1RN4X2eQ0ah+NOzSQbJhawYWCoa6DGb2UATl
G3r2DCk4/XqeDRWTo3cV1mAOnT/FPmHzRl6ZXHmQgLiD9iL8G0xLYrG1mnQkuCaFnZYFLnM/5ZmX
gRTj6frpfMbYQE0G7Jj82YAmAG/uck34drXN5oidmvLUOK9jtY0o8I9vXP2bon1tmyDKjvO7+QCg
7rI6pYD6KOYb9ylVjskerK9m7kW++cMYgk5GUbqSybz8NGG7AV3fkQlTpCf6xg5F8Ljs5u039cb6
dn0L1nyoiy3gynV2rFlOqshNIKcHUsFyO8aZZ9DAIZvKOCSdR76NeWga++RZak8+HBfBgbwQLVz1
HEdvjAyiW3pI1YMR7awKqWdP1wAWui+zFzP1tVclcbw52kaln36hykO9BVRNqwAp7XGxkW2Nb/L9
Ym508t7ru9a+aZfbGP8z9fRt8pw91rEHvux9pxwrF8PbixfJcDk/Eg7XliGERa4zstZghJ06zL2n
xzZ7diPN08fnXrO9HJUWx/Ey5JuGZLuMfjK/09uupNtYeUyzXY4O8owe3OnVqpODebLiV615qKrA
MkHzVJuYiAsKYGJbg1e5z5nyuwPVbwpUiUzy9n9UIK8tgz81Z4pgJ5NDmikeT2b1gOLgVAeLYXt2
vOfgM4sHQufn5CfA5A9OFCywl+Dozu8t6ts4heZUoEcm2afOneLn8cvsBowcepYE4LWhYNe2T/19
Gk6H+KhvTCC8kWGDTQMl9LE9auUT3YLta/L1+d4MXRKW2XOu3E3qrvbGp+lro3lpfs/u7Nyjujdh
7A/NrtE9KQOg3RAZmutK3hI3D51NgBsE1CUGvS83op5dpZuQcjgBMQstf3PZbey2WQ5lQ2PfnSr9
lFEQoseGfQ8Wp/FL2Q2ZP02zbND8A/bl8kR0UKBhqhRVQT7eIdwPrWDNwMZ0PAFje4seTF+z2BeG
fDcyq/7S9if3vXFMr0UjBW20TUHsjaEeyPw9B+lpNhqbyfJm5Fh6jzPCFGO+AcbYnid7iyT3GtVr
BsXvd4Pd7l2e2cecrFue+s7eq7bEfZWuRdhUHRjaTU0S9DUqxznxnVdrr+Ba0HvjFOebKXbRg7uZ
pj0ZgrQE1FaCbDFKkyBG0u6ze8PxTGWfblIGikQ/AkI0/UW3yREJRscI6eDhufCsP/bgsP3oPoOz
g2ILHqNLPUhqykbDLsfTd/PwYDz8sd29/HVhQ1IjQVBZ4NejfsFZtNtS3/Uu+tapz6sZinZH2LLp
5/LbYNx0dYygKZHlbj8G3z9pGKZrHEwXQtXE98/N2oxTe4zoKJnvFVV5AB6YR8fkgebWsUoXr9Zb
NC/DjFEUDGY9UBs/iood1cnj4C5PCZt/In93m7Ru5RWsu2VNtEfV5jGKSxyqn2pGEGN2UdmSSdtX
y7jpja3hnpzhcazQDu3YfqzIDBmO5dOa0AmGsUlOxiI2kYCXjJWFW42nNivRA5kFtGQodmwi1Dyu
n+FHYHJNlKAhdauZIO1qR/gO9mMbVxjaRc8KtUOggjwbVhoUlYK+bycAV9otG4tXltdB9dgn70XX
e0Cb2TNX9QbjbWyPIED3dWva6eVe8pWffSloGu8wgJODwqglODlRzFwKhrPxFBeps50Vtq0qjaNh
23YApuHshirRHXrGYfNzczMoVhP0JssCpZsJwPtBZLt0iomLNwwgA+yqrQkYipsE1C+welW1SRvX
g5UskWdZbISMvb3tdLN/vL6Mj8awT5sNXxrd9DDPwIy4vI4YfAAiB+nGEwXoo6MD9HEATqhCrYMJ
cOsOBIzubprfTAU0nLcNybYu8Spt3LrafKjhyYz5m94swfWv4kKFj0J3DYp4KIJgplDEPef4sXxr
x9PoRo8V2fU01ICSP3TlHm2pDTslS7+9LnLlOCESc6C8NAmXVb/ch6nBvDHJVYjkrNbZEfCRf7Mo
g5snNLQh+WRcSqh70LL3BbrfKzgASbLr9TtHL/yO7QrUnIcjnSV92fyefNrFM4GChmJEsrIohcBx
2hip52KEwNrN1obJbuzK2w7wZeSUOUwDqnJiL3ZLlGksJmye5uwzmu3hY91ad7F61/1sv7Ii2saa
xEhwO/55bf9KFCJAML1H5RJDYprtO5/+RL/5YZC1O64KgcuCBluwOGCS6/LEhtjMXZtq48mtI6+c
v5NI2ablo5Gww1B+B53CdRVc1fozcYKCVGa51DTBmorDeAvqTve+OyiZVx07iWJ8jmxxXGeCBMWY
dXNu8hmCWPas0xLe6C9HuQFIl+ROrURbl4KEaGvoCrt0XNhI47XcDe/Rt9I3fpuY7/Q6SXFjXQXP
1iQEXIW+9Jghh6jsoX0wVFBpD9sysLftEQ+II7nKsg0UXqgFedfamSBs9stHjPGP90CRuK4MKxHk
5d4JnkxmoLbgtHzv7pMH1nv9D/YyBMlR3Q4HNLQNLxJ5/MZ8ulFnGyg8BJx3saPwJU79FsMBzXO5
M3bqTeIpBwsdxTKoh895oovViXW7qpkINZ15RI1hz4a7boIuypoE1t62cz0XmxdSNvQkVXF/h8Jr
Ur/cV4lXLcFy0isfepF4yUnZuVvVCxy2Sb5LbtnqEqFzqKRw0gJxOkCZ0qpSIphfTCMcC3BNdZMG
MnCJKq7ryZkYQRdJVpapouAyx6fFCOh7DwZJZBrYlo1bkoBIuoHlTzbAt/IlLpBsgYKGOooOahv+
ZJr5xs12ibVzl1l2DVavGjLKqIYBaApD0Jc2uAYXdtYzHeFCdTB32Y1xAtWa7Wf3be/Z4JQ5FBuV
eUpothKHd92i8JkxMCbAuRZnxnqgq+TAD4GKIhvC9GU/vBKLbpzq5OYjUF8xdVR/A2aaP5qR5FA/
es7Fy8gBbDDhyKdLxBi1WPquBoENnrcmCc1i19kvTsF2ZnWzqPeWAdDZ+EdremYGNCz9VkvTwIxP
Q7cb2y8z/zjyTSXb2Nz/OUgsuKuAUYDCC+aH0A8kWIkopQwQsQUGT9LHevytLN/n8avEEq3p1b8y
PjWJZXqa9Oi7mU7ZjWXvga23LU7Jne1Ne8BNhfaTNx4MydO7KpI7m0D/UpEeFV5EVamcuNawrHl6
6/S7ie5MJ7y+rDVngvPC/U8E/4SzRJBjML0ZMIF1ip5Nf9n3HrmbjonMFVvzIc6lCM+gBVApBB/5
BJP35JDcszNltxRoeLF3rXro+r0UDEwkokG5GCqB3DWUASMhgDi5XJhej2UFVInpBLCMDd3HG5QX
nLvm1joSv92z43R0HtIfy9bexfcyfpE163AuW7AOTlm51rJUmCnbMVRPMJ13tJ+vn9vnwXu+PlT9
eQeRDmAdQUaJBJBmdpDRBui33ruHdNfv853j1zvzUdmWW1dSEuDKJl7+c4GCH1iquTmBR3M6jf7k
yZCPVnfsbDWCpndGOTpZX2LHyhEj7s29Nv0Ah/QdTlBypz66j66tQ9B4UEXN0cSwDuVp2zzWX7pN
/AaMpQPz3MOyT49NkB/tQ3OYdsVef83unG/R3XzqHiSu4erdRlsNYFUAb4ppPUE/s8js9RwrtoDu
fVcolqfVleyZ4mfyaa0GODbAOYDuJ7F87aIfsTb4mZFt+tw/mUd3A8DpfXrT3nWHgW0lOskf9Wvi
hKfXyOyc0qrGlOPvbk+eetw8Y5tutFO9Hx/G1+SueHtC/lfy4K/qztkiBeOfV0uR2oQrJuD6xw3a
Jf2y+ZIPkiSeRMxHVHFmKUt1qgZqQwxz90r7xJb7xbybZZn5tTQT2jL+ObKP9/9MDIDeMd/jUIhp
9mUZuLv6YDeeVwVg2wi0Y/dkemDMyh+sTeMbITtqR/f/t5+ibzPHFNBqQ4P9tF/VaZckmpeDor4w
Je7E6g34gHDFAAQaTviGn60U06IqAQX1dGqWHZpIUccG0eN1jVy1WWciBC+0dADAGyHBf5pIhu7U
Ow1beV3Cx2581nkORPufVQg6T9OaZbOLVZTh2HjVN0v3iuq2Yo/omnu3VUyNomNeIvSDAOmaUEHl
bQccYEWPdSF7HnvGj+VmfnN37R4oeFvnVv0Jhxfc1/uj8Q3hhFJ7MogGyarRZX55dmY/TDnpWnzA
fN959rHz7V9m7XUjkjkeJt/fBhm653VtQUbsUiIo4pia1thnQEK4yi5NN10veeHWzRdUEZSGuGRE
OMoyVmyztWC+XEx02F/L+Kl5ANawJ63hrzrxuMX/SBLOTwX5aRd1uGL51/EINNytfqj30b72gVPy
V0YZzpeD+VgOYiw8NFG3JKo9DDAoenBvMJBCe8breLe8gDbOvnGO4y978KOfNECkW8WycGX1BTqT
LlzyOEoqU3GgqVnpg8SF/gYhpXuI33PdQ5bRfWp+dZW0mLMaqACs5581C/c+bWu9YWj5QZ86Kpsk
vlGNwOgO2f1kqL5btJ47hxU5xMVLYv8gSeKRfBuNh7T/mcfVS1w9ZxO762djP8uGiFY94bMvE3Ss
AfgWNWt+Gu2LqSvASdosjqf/rNIwLvz87yLV860QVI2mwOReNAZVizZGE2h4lRv/gDI8nktUerxq
f1OXQfqFHP7GMP67UjGXokVmtiwRVpo1h+KhnWOM0r3Y7TZmX1rtV1N8ZxpcLjfspb0G677xmWjB
VgwKwaBUhuNXw+jWDjsfaO5+vRkD12uC6dh6usRyrL4zZwIFZ7wnlppGozqdYpdqQaOAPa6OFEOS
uln1QM6kCB54qmvFrGcjlpXtW93TEFuQ/GhKI12+PZ9elzM5gjNuzTTP44GbWiBHHHT2rVTvB830
ssgzapuX5alyDxpxyavGVf+aWMFQwecx1bnA8oCblPvkLtq6+7n3mpfrirn2kGAmGwQsKKrYGCy5
fEjKqE2yol+mE51T3552rIbXKIOBWRWCcRUM7wHhCpIuhUyKRqusMxC560cCDvOmD3VLNhwjEyJY
uYQCTsWKdIS4xtd4cD3VPvTV4/XdWtNs8H3/sxDBXmW1yeJOhww3eoqyHwqI3q4LWDOI5wKE4xjb
EXMSGgSgv8qd/QHcO/XGbg4YFJkohtUkD9LqepC7woAjiuAYWrw8mKzutEGjEFcfFF8GDbF6IGc/
LhzIlFhZTgf8eL5HSfBVkUQgHxPb4g3hw0L/+3jhMHg2cpoa/L5+W3rhdD+BnshrwuxNC+Mvvf8b
/7G9fjqrpvRcpHg8ruuOvaMhgkyfgQOExrzo2DuNP5RW4HZAiOreAXdWzU9106JFUAW6ajt4c/xN
8h1864SlYwyFLxxJPoJZ78tza6PY7DPHxIUq0tLxmWXUb66bJscMBPbxxiwse/bSUUVTmVao5VOU
1CbQKzJNmw5565A9w5xyEShmo+aAZSvdo2VV001vkSFGm1gt6+Nf+14+U4rTgq35NAMFKu5C6Ueu
1h3GhKuhVH7Spil2ekxmv4qs5OQshmwYZFUotzZglcKQk1jwnPRJTYH4joiKPevjG+kOTW0i7vlV
m0/Xz2NF0/kcOUIrQKah7YL//VnsxsDNAkJgSMonwwzMJrH3md5SH4EBkWj9yqKA3QXUdADeIvYV
Tz42amUwVXTV0sZXmxzznMsNSLki5Xa2yy/Xl7XyBKHZFc0knNscYwyCts+kNaPOjNB4z9QXZF7R
akXu+EieQe/UbAkApBFel7jypmPEClSAHHXCICIwNkOlCOPtmopJBhJvyyUngQtyu8MACLgO/Ca7
vxDHNxIJZYzNirF9UrkVHSt0DxNAZhookii9uctV9z12WtnztHJwmEvisywGRtg/oa6mbglOtbHQ
TiaNAB7c+sm0+Dkm2W1z+dL2spLT2tlpANJDwwhGhTCnf6mSTZ04do+GdmApLdt03vddS4I0UzZu
7Bw7p3ptbO39z3eTA7xgJ9FXDoDQS5HMiVU1Kl31lP82SuN32Tegm/gJpvrffyEHR4amEw2z8GKu
t09bB4y2g3YqQU+Qz28YVO81r+sayeO4cqthOhD5AhhY492Ql+vR9Maq8p4BaJEmrw6pt+NiBYA/
lSjhWgEe08MYrwVmg4GoVDgq2uWdjYYk7aQr9RJaVtkHJaKwrTZp08YlzNnMU9+9uyRTAJPL4gOz
XBnq44p2copgDoYFfqlP4AqDnk9xilrhyUV7ap+zbeHWWzeOb3uib5L81/UTXIv4L8QJlkUzE2qC
vkI7OZnq1yhK1k4TmNMPmFBS5DsbD5Btxv5U2dsERKR/7mRBOnD+0eKI3kZTCIimWYuaCnisJ6pR
z4nw5C3RbiQu2qVv63pXqOavQqklQ7ArFxLvNbBu+NwNCHkEoa5pdB12H1pbJV/AqFu9VMw4KOoX
ahVbw64lXadrB2qhrxEAFhBoifff1aokIgwNuwB2CqoMzeVRfZM2+bbsYhCqWpEkgb+2PDiumPLl
JEOqiGKr54uuUrvUT3HiLyoqoWgHjJtbFgM5ur3J0MByXYVW1wcaFYyFAYgdVdjLy9nP82BT1JxP
dBk8DnxMbqwi3Zfoyi51GTjXyrOEiZx/hInJbnsZJ7dxOv00MMz+MK3BQBOC2jJNk4eeyfgUBbvj
AtAH89dIe2O6lE+NC5qyGH0B6NXKCFuz95Ps3kF2aJy+Xt8/4bw+hADVBC8R5gX5gV3uHyq3hhOZ
rRG645tDwmXsvDi9yaMDQKUYVYPr0oTT+q80OBEwMAAm+piRP3OQ1K5tmKNPRpgvqeKNWbrRh6Lb
mKkT1CigLz2TpCCEE/uPQMxP4w+oFNHOfrk8Mk0tqJI1I0RbXTaELRr1q+IYA0rw+sKEAOq/cmA5
kbzk4TPf5rOFGWC4KyjMethmxuDz0pZnxNqwuy5lfTX/ShGUvU5HK0uZboQJqqdWt+NgklPceOB+
vi5oTfUwo4nYAvxE1qdtK7qyyTJiGKGpqH6J5vKUWh6wM65LWV/Ov1L0y02L0ceJRw7LMS1rO+Z3
GCHxbK31pLO9suUISq4kGLqkJgRB+zC08Zg0X11HYmjXNAAIn/ymAt8Ai7pczDIvqdUbuEgdWoiR
103ZfW4WMqy+teuKpxkJaxTsMPMo6DMlw8i758xwIE9ufG+plD0SgPPXOnuKFQM4RPo0Ha4f09ql
xRQ9/Cyk//GCCCszmnrImEqMsGrbjdu+R8rjgmIGJscCUBBtrwtb04lzYfxjzi6SG01dkdUKdEK/
rdNvZn1IWj+yJGAca0tyQe3noB0cxlWkFFIYwJNsmpohAHC+WtNmwUSJfgPgj32vy/Cq1mTx2TqE
6I4FL1I4MqNoUpBcjWaYfEnZdxsvYGz8Knu2yWrJ3q2oIFSPA3ajqI1gl1+Ds73TzXg23Smzwzha
2gOafDFdUoAJ/PoJrayHWzlEX2gtgqkTbm3bulo7AKw6jKtBB86NFTKt9VEDBngacmFWGr9eF7ii
EhiJBhkuACoxjSQOI1mLmdt5VjphjdsXKKD/853GOmHmHDNhswzOYFUaKs2oCgGFThefqD4fO0o7
SJt7Kyl95PlA+zRZxTT4k764PwBgmRiS12PlVmPOE1AVeBR5C6Jg14chNWZzwSulNLcGIDEWDPVV
h6xy72iE5rm4lSjKij0EPxPg2hGJYlpWHDBuSkxHlZ1lhBFwgmz6ViaTv0yypOLqTp5JEd7EyuiX
pqGwG2jHMxjaKeFgjxSltr94rS6WI2xfpk65lQE6ItTMBY3EGn2zR6QAnaiRDsatKb+Do0IWCTYe
pbTLK9YYY0KHLAZmbz/tzCVU5vShiRnGBAowDNwRAwN81GvAi9O67DRb98YYKLGfJPulBNpf0xgS
/5ev7SwDyB0P3QFpBHCZ0OIH7OfLD6r0slWjOjLChSBGi37Phe6nd4CMWaKw7krwuozx/s/vIwIK
RBVI4WEKRTjXqaF6bpe1FRaAv3FAJMnyp3J+T1CyvC5oRU0xug8OHDghGFgQh7q7anbUHnwV4azc
uegaBQakLYnGVnT0QoRgMrNlrlGQ6O0wWZZ051b2IVdzhpnnwvJgbahkRSsWGmw7LiDaHAsZQhGb
MWZjkukuIJ91msYnMtelZ1QRlVjotX37QJbmHU6cMOJSJ9wZvF49y60w7jN480AOaFNgCMvC55W7
YKAGAqXDfYC5FMR0Npz4GUwQYWJuMgfDl+jYXkCrM5jPKmihr+vCip5DGPxrRM3wfESlA4jeAITg
1goRze5o3PsjQNzbH9X83BXJVgW1Tv71LyQCGgENAgAnRO/D5S6C+T1mJoXEOdafjSTJj0NpPHdt
76A5HAzSTpEmBzYrSrAA6TW4LnzlRTBArgw4A7yztqkKelnNeRylGbVC29xa0ZsRKL467MfhmMlm
qdZuAIbGkJPHUYLyXVhmAzcpUpUet1kxvFL/Pg2JV0Sdn5Pw+pJW1QUtTZgTQwAIwMfL/bTJOCHF
GVkhBqs2vfreG29O+9gDnGaU1WrXRMFmoApjGA4IDASjSDoAa8FE2SF6tG6X2Jt8m0gOSMzWccPL
yVv/kSGcUO86WaHllR26bN5mY/Mc24AKaN9pVfp1n4BgfNp1cfSQpTKTv3ZiqKAiBc5TugijLzdy
qKYxpmSxw9IGJ8liOIE+Rr7Vk3tXS39fPzSx0vWxzHNhgnr0cdouVTbboa1HNN2hkqKqGxAw1zcO
08hPbRltQEam9gPJ2ZFhKOpW6Yb8+8wUd5toLpIyEXQ89rtcJy/Xv211H0wLOJ4E/4Z7fbkPWTJq
yMcUdhg19Ofcf9djAATE5fcyknL18p8SXlkkYABzC5Q8DoYt6G4WNc1/ngkQxHlAz1S0IKqcfd8r
/qJ5SdV4A+3e+6nc6trb9VWuPRmgMUWGG1UlQBUKqzTTarYB6mSHmF3fFaPkqVjbw/NfF5x5K7IU
zS7w68CcAG5K7hfLrni+vgJ+E8TNQ75T1XATASNrC9F37y7d7AJFN3TpXYwB7kk//k30ja3BZUd4
Cmv5aQbDKvqiUqkTRuWJYi3ga7++iLWNAloSwMc4kike1UtlS+cpdrSmccI24VhGc7wHwYYUYGZt
q/DSuNBnC6OMDv/7swhutiOad/NkI1G1SzDY9SRlGVu1W+ciBFWeQWTgTgwiVCXeOS66kEi6iVxg
VmQbvYn9dlIPaTv6wBD983QPYJp4GAziMVwiwV8YiwiJC263aLRpMxJoneOBzFcfmMQ2rz2eZ4LE
NC0pmJKzQYfNwsxzxYAZcaNoSMgpraeWmkcMSZJx9dSAf43UMMwDGEsuT20w2tnVamKHdW156N7d
xm6E5mAZ6rNEjFjH1vrFGLMFYpLWce/LThv3IOj6CZ5uia+1ZnKA+ogmfIRVgNQSTI4C7sIGyWcn
7J3YK/vMH1sZts/adcL4MfqDkYEBlYxgd+YFE5PtEsMmKLWvjx1YjMJSz7xeyvuzIgnqhisLcHcc
jti+OtdTglqdYoeO+nWEv720J0DTgF9T4tqv+BwXcgQliPppGcoMKyoAD+M+YozPG5wycPRwdgZJ
vmBFE/6VhTZjwQMg4xCNFVc4tTc8HaNWbua75v6PLR4H/UC0gjwBKoHCgpY5YUTN8DTAUJgBNaoa
0JZL62vt3Hmt7sh6xle0DrhqgIUFIi9cGzGFTnrNjVwdiZem/4keLr/Snq4vaHXXzgQIC8piAGlF
JgSk2re8uOsMDJjGh+syVrWNoOqNdBX8drGtOC/7uKvnygmt/qBZv9GUkdZhh/aF62L4pwpPKvbq
XzGCETeZoSntgKUUdhptrBZ4hMDbYF5FtdTvuvltoIN1aGxKnpKilpg7sWrLfUITUTMYXNARglkr
Qf3Af5xEmONyQwvtEjqb9xUDovczIk4PQHz7JHnSy7fBemTmILlkYof9J9GCadIbpVlSB6INyNSM
/ti2y05L8sCBlfpZAS05jqZNbJj7ihT3XVRI3ID1tetopNB0AMagW/LS1o85iKEalqNBF4BEwxQf
wRt1RBIEMDU3mC096XZyyuoaWG0ufaT56/VzX7sjeGQ4VjOmYQCGeSm9KcycUbw2oc46gLsWeu6n
qipzd1feT5QCCVphoMLIVHBTd+aFLAstaNm0bgjP0Jvab8B62o7mYwZcnjHdjsPv64taizFQWAAG
HXxEjO+JiQQLA1LKFKkucEOCaXrK3YBSADjuazXag2g26O02WNwvCpue68ZrSQJkLVlhZc18I5wD
4yXobvjeXq657gZoa1+S8Dbut5G6Z63vKkEha8dZEwM4KxTkkVJAf4zgC+doHnPiGSl6ZbQ3I2F7
9MpshnhT2/Yh1iVWYs0YYf4GQT0k2ujrvVyTMzSgeh1NOyymGiAwFeqRRWdYh1Kv7a0Oji7J7Vwz
sMghOChNocMPZcNLefOsxEqeGghMCYZ7VKs2POT0gZqWyWi5VlfG0UuRv0Zbmsir4ALr0SIMK5tZ
j5YmBxABI9W8Jr5JUlvyDopjRR82xzoTJlx5qwdpbwePNgRdIeAVxrmw97VFgVqngIYpADoj81hj
doERp3SjTeXG0jOMk/T6FxpRFSgGdN6ORqL7Y+RoD+gPbTZT0RhHREXVXpkzDMqnMoyNNUvBtwaV
TaCH2CJFSIKCrdoCrTxs6PwMCvADdkvyDqyLgGMFRk84CmIhKE+aanYRK4dpYb/XWvN9VmfZTNfa
feFdEBzxl9PmCPdFj/Nu6nsLe2+NfhFpO3cYTpMb+bHWApQn+bNZgo+jRk6bBykooCHcEzS4yMsU
wF52uJSjdmsZHONuJuPOBLPij2KaWHjd9K3pMcJWdJ9Ch9G8IiyPDHNnMwLnNAHMkDWjQ6+jXgdw
RFJtr0taOyzcFwD9Y2Fw6QQlLhU0ro6Uu8HMSbczwbW07UaGFLK6Hjj1BlBlETqIL0fdYUrCrrmL
VY27XKfAPwRMX40orJBN0qwu6EwUf8TOHinXSlNtslGGREMxC1KQOHpuacumL9ZMGpxRAIJbuo2S
h+Dq6LzdIgadVkiiWvcUu++8xFkYgLUiWUgkEyWc0DgWDFVV7tRTezeWtusNKabSimmR+MFrKQBw
haHNHzUsNGKLnJcR5gVz28wQfFUPGfutOH1gF7ti2qZODrzBfEPSh1gGk7GqGsjfo94Ov9UQo9dZ
Aw4dySDUqumxHMyH1qUPZgK4T7t7/AtdhzfBoQB4p7CgGkkTjTMrkKtRzeLOSFASVP9wuvrDUCA6
5kADnNhVrNj2RWy3pJyckDX9YSTtNovir3Wi3oA64sf11ayZwDNRorddjG7eLC5E5WZ3tOz31HjR
h2bL+6+lHDprh8TJQPCHw56JWNrwExiSNK4TjnQTA+a4BLbxppA15MukCJq+aCpm0uF4hpru1ctj
PQXIX9d0e33f1qSgsRMMsoiVkePkf39mILBGrdZKWDx9KG/S9KjHhjdPja+gN+uPJaEoBYuHIJlH
fYKk2F1cRePxUA02Bh9B1yvoYzZuX5aeSxpZ8L+iD/AgkR9EFg8aKGabIhIbs9EmJJy6dFctBB4I
TtOfFepP+fBeGlEh8YBWTK2FQXRou4EUOMgGL3eyQjdfM0yUhJZdvDdpCXSmSZExg6yEtGhPhT+I
FQHVzxWUoitbqxzHnoTt4OsFMHahGYCsXBqv/k7rzfUTW7G1Fv7hqIVAKYLvcrmiUoNX4aYDCbVs
qT0102Ovs9MvtWntrgtaOywk0kzEFbxcLr4fEUmaJTFaEmbae1cdSatsbQgrqO47xst1WauLAtwn
FwaMKZE2GS55jVGNmYTx8Igmt0q7zWUA6Ct3isdp/4jgyz27U3mWpOCEYNg3YvoolGxjoCCrcRWk
YyK5VGs7h2CIxy/Iq8LFvhSlT2nZjA1Ww5wfLDOO9LnFhPLC55tkBbU11UOfCurLGspInybci5ba
hKGaFbIUDJN+0mzusqPbA3gZFaXrZ7SWPwCq/7+yhJhszt02nlsVO1j45XH5gQ5O8pgeUuZtFCBz
ySCG1g7sX3HAx7/cxTGeKVVA6Rk6QDfpTnpzM73Y6q/ri1rfP46eiyYU1Kv1SyEYZ1A6dzZJOI7f
u/SrZj6XJBi7wSPxvW7mwSQjLljVDeCL/U+gYJCYNVpurC8EHWGx59pAFdNe8+WBqjes6STGb+1W
2WDs4uYPD8kHpNuZylOmajPKZASV+LAbvzD6MDa9f30D104Jrjm/tEDmRAXhcgMXe5q7EtCbIbDT
fK0KLToFkflbyt++thYHoyzwZoGT+am8VGFyqtc6KHqU9HmAZtL6kbRqeVvp1e4vVoShA4QaKJeh
Xna5InA3ttViRtA74ysGuTyaPiK3kvxF5YUbCNQQEH+jwCg8GrXZ05GobRS2UZBb/kC80vlyfSUi
ZBZ39SCDoGmBM8V9fivK3sTspBphVNnKttjd7uBqfee3ZpX5QH6ubrQie9F1t90gl7b4I6BjjxV1
qt1Qasp9NmssMJdk2ZWJoW4MlqM3y1DnWz0BfEyPmezN9Q/m3q2QG/5o5EAyC6zl6GK83PoGSI1T
75Ao7Bf1Nmrjh0q5qaKngrGdhdLUTL5dl7d2GXnjyP/kCRYtypKYMuAnh2ixJ8CYRpm6i99iGSnK
WtRyvi7RN1UV7JdmRVGYWPovEmlgGMrKoEXmBK0tQMfXELpE26zLvdaU5QXWLg4a0HhxD9nXTxfH
XYp8zjG7FabjG/DVPKX/4dayXMeaFQC4M8QgpkBWRXBKHKA7G2mfRWE5O4DFVsZ8p+XGt74xASiq
2DJwsZVzw9gTn2YBoQnoP/jnnBk2bdRJ1CcwOpb1qKe/m4HxW2qDuKyScRKvPBCIxniPBtQR8+XC
K0TqBV3BdaGEOUgPTQr4yXL2NXYzMz6M7Jt55C9U9qqvnBlynkA/JDwOxNN+ub6ocou5qB1+D2Z0
h3mJEnsypVyTgWl5zk2GtDWWdymjaZUpU2ZTCbNR3zEMl0SVviX55voN+yyFtwoiaYz32wI9lLB9
sdZgwL2GYui4X3FiegZIRnXzjwcYLqV8sqWRRtDJE4V2NfqRSYNExk/2WcG5BJR9LYyqg2xG0LhI
5W2JYxWFBaANjddoTAKlvy3Zw99s1/+RdmVNcuLM9hcRwb68ArXSK7bbbb8Q7Q2EWIRAbL/+Hnq+
G9Ol4hbh7z7MEjETzpJIpVKZJ8/518zi+B8cWwxqmRikxjmqFB4Rz5zPWlId68rboha+PkKXC5JC
LRlbkwgI8D07YOtpwyy0Dt5h/MuZTFxA6DShDYt6jeEArC1tW0laJCC97i0jWmXiBqq6d4CoykHd
SI2NbGclP13mrWFLW6BOKA5dbh43xq7UGIMXdPtSPKpTH1jm3TSUgVLsbfpU6J/TQdkXXr2BDlm5
ZxfL9sIgby0IT+mz4eXCWmZhM+v2h5Z/4YZfOVBfKPfMPuhGPGf7tgHCjriPyVPF96qyg3qGNz6q
GX01E/czL7em1a7DFn4RNkM1gI/EIJ4UQaAIZBkENX4MdX2vQMRO7KCvz7h8xi+6yII0vO23yx93
eXEDGIMCAqbHMC+Ck3659Sgu8g4ZdgLKIwRF3itZmNfM3Mg1V4LJkqYvah54zEO68tLKoKgpyPpb
bPOEcEV3SAn9ZmuqcGXnMIaCuwW5nYW8TNq52iF0UBQE/LkZ914bFP0LBpmXRJBN4TT9LJ1ft/du
JTuAugPq2wDrgq0fsN3LZUFFyeyqjivPTt2OfNcoGngKFIzKgD9l7sYfds9z3ce8R/lZQWNKBA3g
ux2mxTvv74EMiwN7Dq5wyJsDgX35U6y2bxS3spRnrbTQnG+at9HstwYOZSrpJSqAgQQXAp7G6Jte
veymfvSm2sCC3cLX9fJkOlBMQiZkTG7gdfuiAhXcvWvQR4ws7IWCea2/Bw/iJyxIXsC6wLovP42s
yrFTNHaV50E/5/wrFNfcNoB+x+1Pu+awH61I28n4RK3Ec5Rnhb227pMBdVU2b9i4zpmxkqUShAQF
HSv5UAil4xpPaRqjdEKKw8EZvuR1OH2q/37kEcWZhbJlIX9AEV5y0xl0BcOslWmcpweAh0PK7r05
DwT99veb9tGOdGc4rS3azi7SOMsBfJuac7PM7rGN22Ll/rtYjRSyydy0qWVj2/J8RnPkXPfHxLL9
KgMVzdYnWnV4R/dwuE2Anm1V8oNmbJjQ3DaN5/pbYexAvJlr7tFQtCfLPGWsCHP+ZBWNPz63enMS
Y7OFv3unp5ICNAZt/v0F0sezIfjI0rZL4xdi+0AiGL49hOWziIjjZzRgBKWjgCfBXVA2G7fj2k7j
Vl7qAyBWv2INaPRiEajr03jR25t2efsficNx2jgJa6cN/Pd46qAsiqev9HCfwf0AQgYjjQv+yNjO
FYds2PDNlTQQpN3/mpDuuUGx9DqZzTReioiKwX3beHCK7LA59rt2C4FBBqhjZ4ErybmMB8JpJyM8
i7uniZxb8nvkUceagKRvgj8mKtkCBy2JuOwgHwzK75xqhhw0V7ssrmzb7+ffjZJDQxALTBYyhLta
y3wdVOxF3vq3j/ta/Frmc22U4lFAf8/qPqS8S98VyvIwTDnbU9dCmvR1QBt5MtHTu3fFFj3Z2if8
aE/ykrorcW86bRZ7Aowr0/NME39hqt0a5HiftpR3FCkRqki41fEv0qOkAdXE2FZDFuv0aE1fWRtl
9s/BrX3u3AFyhlS4Tu91iFJWsTZ/H6tPrbJvyv5Amv/iXHz8IdKKHZKpGGDRs5j3UZF+b/WXbNxw
n7Wjt0i926g14UKV1UULLx/nTDeymMFPukQPVBBRdv1Wt2rNV9ATc0GXgfkRjAtfpiej0I3cs1MC
Da5Qq7+PrHnRymMed073Rt3Ptx1zzVE+GpPOupuZnA6dmyF9B8vkaEZUe8q4r7fd7v9nSL4dSg3I
o9bJYkJoyKbfWlEFZquhcKJvWJL3DxNouL+XKQMUfKA9JV+tHU6zkeTDc1PtvFzdt1rIGrA3GWE2
77xk44q9epDJ5qQ7VmggDCUTHaAsYSK/C/Qq1LIfs/MztWPd1kJ3+jWRvUU2kDDyhQPMkKGCMwbD
OahaQizg0kt0ZhHLSgz1eebNvlAgWGm6Q8xHpQxAVHTqiPrn9gdcM4jXFmpES7cWo1WXBkuN896m
pQbkLCTXKvtYqC9Oh9vOIkFPtmT/1qzhsYUiG/pVGOmQPqI+1E4zGEx7HimpAqt1fiSVuk+4+yr6
6Zmk5tajQL6LFjnNZZBVx3sAUBsZMOCWrG4ZRiCeZ5UGTm/dVcb8oir1GXXtIC3Ek9Eku65xN2oh
y2f6GD8lszJ4YCLgxJ4ozCKx+OMhSfHU9uX2h9syIYXoHJwXeGZmqP9S/VwW3R4Nz40jJ0fGBf4A
IDoK7DhG4AKQvhZnacaEQ9LYS8v97HgHXBdHwr/eXsj1J7q0svjMh0vUtD3SJwVyc3UsoLxZB5Xh
BaX2qSgoZIDRqfPu0Yj8dNvo1tKWaPPBKGgbE73vYNQQmGlNgQStd16jbZzmZYMu3QBLAwYUJIjA
TKKVcWlloubMRgtWzKr1Dd4ETjsEmCYt8i1Y1pYlyRsSb6oUOlVpDJFTVBdGdQd9FrrVVl/dNUgM
2Qs3EorX0noGqxJjy2DFgoxS5YHXpQk37+OrmgLcDoXKBd2DY4vKv2SlUZjqmiNy4WF0AKtPFb91
MHxcPLX7imbvM88U03MhOCOeb3vF9ZmCZTgx0lZUw0DPd/m9qqKCiInw8L0yvURyk4P2NTed/W0r
K7uIKgWyRuQaYJ+Qq9d2ZaZtgtss9vTqBA4Fv9PSE7Ufb1tZ8YgLK8t//+DhqZLpFBxkWay57i6r
vjD7nHVsrzQbo/xXD8Tlc+H9jgciSk8oOy3L/WBoNFhumCUSGyN5owJSL5kbWtUzG/80/KFsvwtV
8yfrNIwYy4BaZvm3xCjv9lEQBooFm4oxt0v7ANMDCJtWBLekFmaQPq3GL9MnIPS3su+177ZMACw3
MzitLOmM6Wnptl6Gl0SezIeqh7RBrxwd8+nvvxsGERe1VGB/8Pa8XM4I7KBbZCOJNYuA2cUJ9OSx
VYF/3tIwWHMQdAXweAGbAOaapRDY2RV3hDuR2HIPECE8IWZkKiTDx2Sj9Ll2qsAniio66M7QA5dX
lDYpraCXECdG9h3yvNTX1JSGt7ftKmFDiV4FeA6uiN2DF0pfByQFUAuvGI1L8aWcnoUDrn2tOxXm
3qX1HvCPYG5yH0+YraGgqzmKxTKen+geQgBzOdGXX0wXk+qmhpHHijP5FqQUZ/eg2hhKfxyV+dg4
5OCwQJDIdNq92jUhL155vqVfcr3JABAuOhEA7QDIJbNFcZIkTCEJjevnKt4irrkqwWCJGHxHdQK9
+He3vFxiZQ5MyZ20iNMSswwnD+LYSTwKcUd6evTUHQX+jjw4lB3c7AD1m0cvO9ZMf0bE2XCm60OI
iU90g/Hqxkc23/UMP0QbbhKQ6/RTGU/FT4P9Ak6yGTYi2poJeBJgfkCZWuifXi6W6FAo8IBBj/lr
Ix61+79Gp2E3wf/zrwEpYmZZYdXgJy7jxLJ8pYmYr01IuO9zFOpvn4rVpYBZFxNxuEihOnu5lClP
ulIMTRkPYjwNydGuq4fCVE63rVxHEnfZKqTzwJ0A3Cxdm3zueCtMrYyzyT6b6G/oxQ+oijyV06/b
hlZSA1jCGVsqE3hEywUXhzA1nRIdn6ZoAwJmUvHaVSBaoedatIEGASTbRBKZbKHi1g7AhWHp9T6n
tjspOQzbLM6Gxu/rL8Q8s9E8FCULaK+EDP+gARTuDVw8YvqD1NVGudCLb2+B/AxefAfUaWh+g5pg
YTO+/KIgpQKIe7bLuOmFn+apnw6f6+FkI/SYzkJCveFBq/be83+AkwHplRYOZm3XQVEE502bvpis
A495wSqOUutonwZDy4NZq4p9Xpv98fZKl7B5mTwv45wI6GgvIcWQ4eRF3SsjmHRAG2iKs13gJeCE
rhoS1/w6KuOGsbUgDi4wDxfhUvICudPlvjaFxSGoPlc4KSWSFcBOHs2ckVCwJMyVgQVlR7q9VZpd
iEk45VC7TnEH5Rx+0uoyO6bdREN3rIqNYZ+17UdzFucKEQNUTFKoGDD4WE0NQ0j3qjszsb6UdnEy
iuQ0seShqR55Dvji7X1f9XXw1gJatDS40JG+3AoLuuKjIHYVO9rD+JoNh95AeB+bAxq/TXrom8yv
+yfbOeta6y8gGfpSnNkWI+HKhYY2HoaPFgY/YKokR68b4HLSpKqhbo+Bttlo3J0GcauN62QtdEHX
HfobaALjTpGyhk4zSx1vpzp2D2gHvRROqG58wbUQ/NGCdIAMa+L6rMJChhSE6L+y+dncMPHunNJR
QeEIcz8Y9ABa3Fq86MOl2A6dPqC8U8Wz6vnozpjKa7LTh5/mwYVmScVCMznqmeoP1Y7b56J4A0fa
ECWgty3/TPVr9QB6hnncDd1hwIvL0vdCRZfltlut7AO2WMMBQ4kLQCtpHzpFgLRXw3SunU+HqVtk
AMA5mvGtOuvVrDIiJLrRmGdF08hdhC8vN2MuLaFVZl/haW+WvsNc8K6rARDhO2Gd1R+MvDB0x5kV
0CRUNsELKw51YX357x8+hVfN81BlqIur4KtyH+bhQdHOlLz9F5u5vHY81ETRk5aqdlAYpBMAjggL
iYKHDvU7aBHk2daLR5andN/3cnmH44WwDCZLx0OtIOeuZAgF6XxsGdTb0scetf/W82fArYb8nrND
Pg94wdaB58YV2QODCBq0AGKSPnHP+RdCHtNx342BxoQPjYZD5d5pCT8rw0arbiVe4GWE6jDobpAh
ytyipBvAPaU7VVzUoIGyXMxECka3QEFrnxdYMBASeYtejwwyYN44j71tVnEzvKWjeiBgbK5nP3P/
3P7A10Ux9MQXmk9MOYELTZ6LVrWCurQr6rhxPnkAvJL2j5vQYAIQzfsxFM9DYm+cz5Xr9sKiFPXz
sSvyDK2P2AWfXFOFDXSTGf2jN2XYK2TD2OohBa0T0N0AXgMIKTmwlkGiYDaHOp6mIK+hxsxeaufJ
a9uQ8y5Iif1CxYn3JmoW5nNDNmoja49FZBQLKRLuF4Dn5RhRAHGHMgxyuZr51TD6KsnuE7ffN47y
NLDpe1Wnvin6z+XYQti9nTeunTVnxalCFRx0ZkhxpICdTSTpM8Ak40pNlH3bNdXXqVXUjVLCipWF
kRYgbbyXcJlKp9ezsyIvGsrisWmd3eDO46nMubaROq24KqoiSJ7wsl+G2KS9bBW78ZzeZLEwX4v0
AdrKh0TVjhrR9h5zAmcAEqL/S9Ak4hJgckA1AmCKK09mmuNNbXMoJzVxSTs3sLXaCPre3KIdXTkS
MADvAFMOinXvCkgfYnkxZ1WqKG0TgyDls1rsSNofnXQIiP17E2mwcj1e2JLuDWbmblOjOhBbE9qP
sxll7XS2vGHD868/FpweatQLggiFAhnUaFWlStqm4rFq7oUYjaOpN+aej/k5z9mDTvj3rlP1veNm
W6Ob15ksLIP0dkm1gOuXITgFDsIEeTIeT+W5zvFE8h5QCVJyGhperCZbEz/X+7mYAwJhGbhF7X05
Gx++He91IM8cm8elHbZ9pNQPAM1sRLGVzcQvBngNBQl0s+Sxaw7bmldUXawNTQQA3KPbfqckAoHk
Hi2+7zXZGZvpzfWZ9haPR70OqHwke1LkGPigQwoh77BlzNpPQ64HigBA8/b1s7J7mMI3luFDVFlQ
qrjcvd7mVaEVtoi581Oxniur9sv89baNtd3D6A0EQBb+ZdzZlza8gTbEYZaIc0MLVaIgUaXZuW+L
4AyFlD+UpQAbbUkOrVSrgUv3zIXNBQUE/HVpFXpDdktp18VWaTzWnQe0onHy+tRH86fJrLuZEJ/S
/FXQLLQTEvb5Q160G4F5pY6x/IpFBHVp9eJ1c/krSohE54mouxjKCKE97nBR+qLYtdM303jQFNWv
6z5oMBNwe8tlzTbkc5d2l2/y4VQo1G2GYWy6WPwZ3NA1farEDKQ9c2g9ZC9Qusl2I7pThu9VgbP1
TFm5dS+sywpFZTpbuHRhXSXqG+9/DcMhTU1/1NodovjUHkGmBQ6c0MSle3vh15F86SNpYEMEyHAR
1L1c94jyppP3HJarX5Z10ocTZehoCn9u291tU+8VyMvH2KUt/dIWyEApxQsAHrZwMh1Y8tiZL9UA
GgOIYIAZemoUn/34ZgyPVZuionFXej/RhOTDbtxws61VS09oc0Jfv037Ltaz/mR5YIOAjLz1Vuru
3WSSDWMrb4Vl3SiFIyxhP+VHKEQYHJAcll3M7EL/5RqDeka9yJug8avyP2IWAw/IlHTzjoLcQfhu
kqsa5PB4Ve/NfhC7OclL9tR0aFGlpWX+aKucFT4ZC+dTXVY6AzEDHazdbOvk2cy53oagqKfKQVML
Vh6y2hLqaWzt3IhcpcoeiTFUW4zxspbv+wFCKQa1QCipoCijXn7cVnh01K0JH9dXd/VhPOaPxtE5
Jmd1Bw1HyED4gzjY0af6h51CSTh0NmrTq/Hr4w+QPJlwY+RWNXdx98ryvemnz/qupNE4/pzVY94I
3znxJqTaRsJ6/e7BxzV0wFIwm4BhAdmp2ZBTkWHdgogiYHaS+EKvyuPoJP1Xp0zSeOMULRt5dYo+
GJR9l1Y190AzFOdjA6Wf5qgDh+PoJ+rUYYeqYzm+lOYcQE78tuGV+xUtDgwd4O+osMrkTTinkN7S
9C4mpW4ENKWDb/Vzur9tZeV+RYECgQi1PaTM8v2qWB3vVKcQcVNGHfmW6L91YyPTWynj4YHxwYZ0
xzhJ6qgptIxi23pV+7gpzj3fDbu6uRtAWdBGAMK0X2xfRHp7z5u3FADs24tcjfcff4F021T6MKdi
oAJZ+jlLxT1vjZDy3xnFTPSui1yji/ggPnd0i6th7SOi/gN3XWbmwZN0eUpZ1uqewhsRK7Orfqpz
pC+YDEi+3F7fqhWUFFCJR5MI9dJLK+CoSRumcxFbVq2eCp03JwuTxBvwxJWnMqp6SGBBAAFEJtor
l2YS3ucJo4aIMbu3N9/cgx3UASTaX4yge6jMDf/Xl4MlH7yP5qS9y4y+E4zoIh4IRm4tMlKwxo7i
uznYWTizXNwxrsyPGCXEyL6hVZFhJ6gDaa4IQNhDdvOcdiFqGuoDxrdzdLBL91SMVb9Xs3nYtwrm
cE09aV4a6hUPtTqDXj0lWyNE1wkWgP4LXh3dAyADrrj4Jzx9zJa4fVwqLPtlNEUWVAPXnuoh1e7m
liWYwzYKMBtAqwEEPGzuzhrYZH/e9pCrY45fgWfW+6g0mPbk15YwnL6d8mIAfNw4EfCS8Cw9dd0W
W9KVIy5m4Iao0UFUD/+49BAlmwDU0sWAk24Vr6nb2SN4XQbMOtxeztUl8G4H5WXwPS/FKSkmG0pF
02HiQ9ygCx0WRvmn6sEIaBYTVKpIHd62trp5ILX7X2vLqj/kqnruWlWKhCm2vSoJPLtQdnMBlneO
QsnfhuP3haHNtEwZY2RW2sCKNnxMmnaI0XLwGz05F2UfOmTeuLzXv9O/ZqRLtAHoJzfAmxVnrvUZ
o+3JWe+9bCPur24bCABAJKwv6b4UlYgqBkayHtuW80MFCUu74efB1Xa3v86qL/xrRgZpCc+kbo+x
0rjTf3f9eYCQcJ9/avRxw87GcmRhQ4fOzFIsfBoXk8oOuhl5K3y70zfC3hLVLqIe6kg4QyhHAt2D
4UMpyDKP6oQm4xCreZN9q50EjKYZT3p/UO1+ZwIjHiZEn0JIi21VEVZWCLosdPdARQH4kvyiLxhU
DJyyGGOhtIFb4CFo852GqenbH2xthSBQRaSAugWY1Zaf8eE4ZRrBrmn1iGLWjpmx3kKhuhi1gGdY
mnABEy+3JndWfGShzsckJ+AaSJqlTdVZCw5BfR6BGjFKv+ECcp9q/ptkNWYzxm463l7hljnp5nK5
YfS5PYzxMAx7z5lbvwN/gM+ScgytxN24l1cOMwbc4TCojmBm9wo+1em8MjJ1jKuiPJpqf0Bz62/h
o3DKjyako2wKfQBfnD7GdvHVbIewVe6p+ZYkW/I4qx7471LeL9MPrlFxAVS2bowxLb5ClGSn0QY6
JNNGYJI2DKUWHXMyyMhQUgKMX24AZngVUsds9KhiDt2rVgJWjKybw9tOsG4FDROwQC/98sVJPqxF
pW0iHMr1CE3R8aAT+49dkXLjIpTrKP+sBZWxxQLYaWTPHmk+iw7fJ6qhN8V83uXzU6Xy6clsWbvL
ao3uk9Lapczl8L+W3il1Mfj5mM+7bAR7cwam9zNTZ9uHZPMY3N4COfP/z69bVFIWkQ7gOy/3wCUj
pgf0QY+ybMbEju7rmXegtncatCosiyixwBNNRNTyZ9U9VI3jp/MLLw+ujrqTs3FOlkP+IbK+/xhg
tRbuG0iYo9h3+WMURc1LBZ136EMEon3zytzn9SGZJt+mG6bWvr0NzAAqapgEvqqqZagvtbWuaFGr
WOJI4WtBQUe24cfv2l7yijAnD5whfAytDymSFhVnZS9SuFhZ6Md61s3jkGT90RqxvcSt1Hg2uzys
3fRrneA7W9mgHgZDnMyEfgaNnTgJF0knnyDepHVNs4fAHQQght4ITPzJfs4TDNxXXAndrtBR4wXb
bZtoxc51ayX0jNk+9hYkD6qq0cJuUF4sg5anrNcSbKv62orR3AOIm+1uu5V0gbx/SGC8NExGAJZ6
RdLaODXth9nUowbcM0fhqklkMkZ/mln7bSh79wgNUTccC278+S8M4yUOMUdgHK5k+jLqGXWXeno0
K/aeJ+yhyqo9a/mjo05HI53OdbHFWb/mSaCPA50qgL4QMZAyXYUIPmZmYUQZyrjQ8jqP7bTVXZKf
x+8bipkzDKYAxoUegpwOgjgOhX4DssbVYWr3zSF7ab95s08Sf/hl/6BbwoBy7ejKoLQqdHY0oScw
mBujn5Y77YdC/eLN/kSJb7ylT6kRisTfIoRcN4taigbFeCxXzq5NRh2NQ384GpKnPguLR3pv3/Xm
XhW+9gDqjhfxxLuNa0DGc/2zVuA/EHUcUP3KFL9tZY6jiim8qBUiSOf7nIT1sLPUr26OEnfu155v
1C+5qvhF/mcTNbcagsGlCZ1zwMWBKJPqhGOdQJJ7SPRIUVxQUOUm5vRBjToHppuWp7IGMXiv2vNu
drX2J0+VZt+kTn2uUxPgea/5VCla6ttaB5AFqfhdy8dPtw+VdOf/sz+YhwLJCcp5iGOXYZl4Cloy
CmqlGnPnuC5bsdONzjrUxrBVB1oLHMvo1T+mUPC6NAWkSgU4bWpEs7GzSQaI5snTUT8s6hOSgjt9
6+EoV0yktYH+8dLgQCeb6xRrEyY7T01/P5XqflCaB5Al7XNeB0yPNKPYK/YUAMwZ8Ort9uaurhhN
quU9DrlCWd0bxfEe7VdiRGYLwHnXtK9MVUPdmb8zm+IJM6eHitCNBH/N59Cuw0ajw4tGvAxqsNVk
VNLcVSNinOnoHhIrDcxJf/DmX93XFPoeRmiM96nDIqBnwhk/pHGGw4Te1/bxW3EvnHdcwshBIGUt
s8okqZdU2VxokVOWe2J9TlolakDkQnZF/zABXqYz9ayyx9Q+coBqq+Qpdb+rSbpxdawkH8g60aPF
NwBZ2tWjx0nbwjAHLUrqB3xphJ9kN80JcEy/qUe2Yo70AFn8DtZczEWhve2BsPPS7yAQ1wws0bXI
TblvaeO+rKaDy+jXwbZ89JyMhIUEKnyFLvzRihwnDasyfR55+0SqbqdMW4WhtStmqQFAXAHJMNoV
0gusn+ysrBVHi7javMz6l8zEwHhRfvJ6sOVPoHsdUfDw0vHUGV/1agt9vrb7S/ULYRD1InjC5X4I
atvCG5GP9YqyL6ez1tJdNRQ+5tW1LVz0kkZKSRlqRf9rCwXZS1sGrzMXPDRapLXn6aWr/MH0va/2
nd2dyWYTeSU9WCiKMCWGvy04/ktjOT69WzCqR6YBOZR+CjyQy2a/nnP+uUaXb7DTe7ubgglANI4B
heR5gkLK7RCz9hNAUriMF6qApsjwWM8WOTWFhwOGel+oVDZKZE6x1aeQq8HvLo1uF8qKKI4hTZFi
t26OBMMtBI+2PjloKTDY1meDt4HN651jZOca3A59EvYdPalN5Sdj1Ih5zxj7k03awUMEKgYC5odf
NQTBxrk8aSwDglg9Qcx34/hdB90liXLASglYBJ4BUtQvTAbVSNrqUcfFgFfXrkm/kG7XGic1CUnq
/L79AVbMIRcFkRPqupiikuf5DTtXND7ikcXS3guGCXxG3Dpyqw5ID5nSjk+4wIetBuRKMoVoClJj
lHktfHU5M9W8rEKo03SwIXi7yv5RJoCme6Fn5fcCMHnnJZ9/Fs0vM91pS9GFdlsIyP/jFyz6j5iN
gdKttM8gRPGUQZn0aCRDjoGH+pSz5E6oEEF2f5Tan0zJP6WDdXKU9jdqZrjnq6Af+8Pt7b8+78s+
uHiQAEQHahYptoxZUaULY01kfyktZ5eZUIAu9wJwGOFZx4Y+A8pw2+JKML00KYWYitdp2Zd4AFmK
ECGhRrN35tmI9S4fdu4E1TEzN6tfrYkhSF4YRdCVxPUVwba00hdDl7Hu8odI90yduzZBUNcjT8mV
/VhkzdPkzcXe5L36fHvRKwEAtsCKAaQijj+++GWos5W87WuguSOemfvcBKLaNskLZASr3gqU9pGA
ntzw63HcsaQGCftDofjzS2cHdvJYjnt3/AmUxaQB5ImyLfUh37L1Wa5v3ctfKO1GmmYU3VRdj9I6
+WVmxIeSEJgad9PoJ8l4ZsUnzLXtifo1cU9leYf0L9UeCN5ZYqsmLnedEC0vf4p03c4cFIwzNjMS
wD1+gkCtpga9cRr6Y9EEJQt5vlEhlNn7/rEIQD2G3pDigDHv8vOAf8kD6ayrR6rRDv4wPNqDPw93
nLl+bmkn3f3V5OyoAamAHmjV7bn2eQJJS5dBA7LZT2kkaOCmG7/qXZVTdlD8HBR/lyoMqDQuf1Wj
s6ZWGJ7PkHcqPusTaXdV2o+hOs33PDGUx9nKyULC68R532La36vUXdppz1rigFXNtL85ohtCL7Hd
oKmzIiSe2x8zr33D/xR5eDY/QYLiVesceu6conquqV4+CDS7wxGYtsCcy+nUi1b7L4LOIla1pJLA
ZcuF0uXKt/teeS+BDL2P+uD0XGseNKvMWglq134yvBSklLWqeT7YJty/v+KQVy6T94tU6VUr2HTL
TjfAFRXZvRk2HP1X23cZgRKur0y2D2mMra6BjGZaHAxwHsCk8S3RT3+PDx/qqbajOAnIlo2otAV0
fnuVfxp7tw4FKbKfoKKb7gyzn3KftLQ6og8OPq7ZuEupxoHYIBPg3Kn3NrBOA6i7KX57NZQmq6LJ
7pQm2eKrWIkEuPpRtVk08jA1Jt1MdEyLvNF6IwLX4qEx9d7PGqGHAvoMgU6Src78dQqG1jK8G3rQ
oAxAln3p5dXYa7noejNSulfdJH69RX60cschYICeEShuzN55UjgB/Qo302IwowT0EXndhA3aNIb9
DPHBhbvkWFC//Xo73i9/pHRyQd0L1nUH0x6Y9JXWVJd177AuN6MZLfxjaaj5fSE42A0zVwtUkec7
Jmy2v210LW7iKkerA6kUIEYyLYyNINaZBbEiPtevIDc8NUb2OSHecRbisemjNIWo90zOZtJthKqV
LA7vVMBo8UZEwUMuE41e5TVW75qRx3Xv1IEwfAf5dzBqQ6p3Tyiw7T6mH37zKuUbsWSJgdJOL9fq
ooeCvBRP5UvvSRxbuOBXtKKi93xal/DVFz5tXN8rLrqM8IBxCgkxptOlLAlIJhSi0MeIKAcnWgpe
Gt9Tmq3RrrVNBLoSLZdFcwM0O5dLGUsFgO7JsiK166PBNAInexuTU5ZmOzYlKNVuSiktmyNvHt6U
qKvhbQkEsbSuHurZomOuFY1pmMZLkwVxR/WhOd9NaGQG/Pufcqt8unI0kAFhDNM1MGSEQHO5StwK
rWB1aUce+VKVe5UeCPgsprQMKjpu9BjWbKF0CRJtTG54hix7rY9NKtBEsiNH6AdioyXXaBiwUg5G
Vfpe9vr35+89v4NGFIrR0JK4XJrQ2kbpTM2JOuUetM1Wt6vIoa6h1KrT5164d54ZlvWW9uO124BH
FTuKCZhlmuq9hPvhauGNSzJrSpyoTIZdWml90Ft4L3g2RAzHIbSNMg88Pm7JbF6fiXc+b5wKuA6G
uKSDBwqPucZ71Y10Tqc90/Ijp/mWIO1Kh/DSilRrnxSwpdRm5UaiyV6NlPqzBoYSJQ8Tt94bbRJC
UvVp+GoA5O5lUZsofp/96nOyY1tErte+hF+CmI7MQdUwDbF8hg/b7ChNrqgidSPWqLuS3KPkzSbh
616GNuRGVeL6Br60JTX7Eq9teht3RVRl+RPUs/AMt3dG8ciKeSvorFwaiy2UV5EQYdTTltZVjIPZ
WJy7kbZsqdKTNwLVQrD3MRqKlNMACFL9nJY28A0AfNzbDR2+3j44a670TngA++i0ytWRkdZT0g+t
GykZ+ALVrht8g5nm4baV1ZUCQwFAG9wVgEPJl9ohNdW5Em6U5p9GxvystPzCeCxBtTqq5SFPGkQ+
N8zJz9uG174mij4opqHeACmvxbM+eI7u9KNgKXa4bsrmNA/j+Gyl6r2Tjeq9YQ/q6e/NgbrFxW0I
rjFcKJfmqAL5xZ7O7vuNqCiPA/9OMjxetK0iytpn+2hIigDeaNRT00xu1IO7AU9mjF75t5eyZUH6
YhBJnMRQwoJqRrr3MmUbLrEWOhc1MtQfcRNdUaSPwNKbSqe6ERhm/ORX/ywejfkAeidrq6p2nYMu
c/HgO8IoFa52uZdSldQqR6G4kVd/SyofmbRIw2LaBdXoD9bfzfDisYEkDOOYyD9NFY1mKXwQl2PT
CtuNSorhdLNOeACBU2sjSF1nXhBLQvMexBLo7mLE6dLP+s4WI+etE1XKl3pUg8mtg2LaWMqWEcmZ
GYVSpUo6J8r1zG971Wfa/f/biOzIhvgf0q5rOXJcyX4RI+jNK01ZylVJrW69MFrdEkHv7dfvgebu
7SKKW4ienYeJidBEJQEkEmlOnszNABR9xzwNHbm8R4uaC+LZ27q8shK4WogAKbE6+i0Z786SELrL
ExGPUxTuQKV4jKrEqdTavS1mRaURRcHUIIErgiOVXqkLY1PLw6BF6Mc/6lHkWmHxUIZ+ooIsSX2d
U1A+NyMHjbli3RT4rGCXwJtIM7lLgVM+ZzMstngsja2uPRtOodS2xcvQrO0e5qCguxFeI/D49Csu
lpWL4dhN2Swe4Tv3OzNK3UTIjQ0ZebWeNUGAvZg0mAFlxtUzHwqi2MrYP6Dd32q9cnJiPfb1wLE8
q2JQUgX6BYb3Ku+KgqcOGmmIUdCmSow7Ep877eXvVQHvzlc+C7rAevekTMRStRrxmFWtPdWbvO+9
vvzo81dMh+NVp+kjtgwlMHSdjuYFKQWdbEYXfHlACIpM1EHFY3jfBndtVbiVriNZd+g4oebKm4Du
GVQHqdlBPoXRBAw7nMXYaMWjoL+rwSd4om/vGu/3mde6keREJQN+f57uzeLnv/t9+Fk0IQS3/ctL
udgoZZTiVK96jCc1qwZGE6wTiVXvbi9iTb2Q38JoPHCVo77B2OZKy0hdxpJ4TIqPVKkccIxhMhvH
r1k98gshjG0ONEkAnEfGSvoI1MH9A/Q41MhPRXxDfwDHFVgzM5crYmy03IRh0reieGz7ZqvIP/Ox
sxM9cTXeeNc1AwoTjZlItA8fJMJLRVYmYEV7HN0RXPWFHTTfxvmE/llF32S83MWqqsHK4FVAchcU
DktRQRsicG0s2GrKyjSDSZ4HZljbNQ2IaMwyoZ26LOxb1QZpRogvHtFR+FNu1ZOIYQpKbKdhsrmt
cauSYKHx9gCcBBuwXAsRtNkgKHwedWWTqbZWIRwFvxGvA3XtdKh1RjkeHPwoTC3FmEk/kAyez1Hr
LLu7byVPQI5Y6g3MFSIoVnN86bV7hGo4sJ+IrUHdy1i1MkpIoSCFcDQCzMJDpRr/j1fwxl2sIG2+
AL14beAaAl/APNpZDBiRZkS0wl/d5eF4jBJtsuPc3LTaQbc6u41CW0KLVFuE/iimbsAbfb62r+Ci
BTkNyMHhMzIGI5BDK6qlRDpObWur3bfCfLQSiJq2te4W6dNtZeFJY5Rl1ksdrUMZEKYZsWu19JpQ
HDC81DbDzSxMXtUqBcdbXTNWSMlglALNzADKtlQcMU/SWsKAomMZbFVQy5lDv5Wtj7hOnV4d3/9+
fUCzI6CGPgBDxFxssYqTHo0d4hEcKIArW8cOORgznNy4soHBtLUo5ZjH1eVhzCNICtH6gDhzuTw9
DhVpLKCoMoDBMhgh+hwTPrIdss5wMnmoibVrAcguLCQeYnizzPmZejyjVNhIxxLzIPSDHNxpMYeM
a6VMDHfiQgZz07M5KiwtQZ0KYwts4L1w/VSnNZ8HSXInFcOQ8h3qYX30q+VxXqztJfX94M9oaCtl
X2i8qJ3coMuNpvFmkAcU4a9BFxwMK4G7yTGbazsJJgrMNIXLTgPD5blJpFe6KYQsHQTqQaJ9y6vS
aZuMo/3rYjQkB0GWTKkPl2LwBIEPRepQ9CuelA7deok9pDxO0bUnAMqASiVQzUgI0n298GyQh6wE
1GGk4xBWDsY/hsJk1+bjPHJiwpVnU8W5YGoqkvEKIt2lnFwvG0GlscCYJrM9oly3k4uGNyhhZTXU
TNBkETJGKpu1mVVpGot8FI9ml41eqKiNp8yS3YejG5qlwLGIKweE2AbJRZBh0aGWjLYXQ6EpZIAv
pcbn2LibmxN3StS6CEqVASOIMgNzaQMETF3Q4YUGIYmFsdf6XT41PYb+NJzz4Qli1jKaTVJWWOxR
Lz/B11uSp0njOOmrIlCJoSyptKGXeTDRDyXJEV3LNOe2OR3wftk5b2bTqp6B3YqypOKCsHqWCZEQ
kYFIR0UKMOhxstQ9qqavt5+KVTVDmI6KAcwAaKaWyjygv0VLpFI6purQumWgJY6gasGunUnzO7IA
rb0tb82uUm8TlNUgEbruP5gba9CKLpeO4lx1e8y5m11Vq2IHqR4RuSKBeEaUaZjdWkHR+xhtFZJc
grts4CGg1lZO880iMmMYGcOqfGtF8HmEGC5HEduhfNdYwbc+d3WhO3GWTJ0XJjZF6GAC1oGgywTD
+XKPZTQfTqD/lI7zpkbX8qFVdiS1t8kzXMaWo5krjwe46CmijGb7YNOXstC9ZvXGAFlAftlauQsm
OBiY7muU5UZVX26vbMWPoogCoBdBtY/GS2ZhJdqIR7HBWRbZMcuPgglIrv42d6VrKt86k2Oj1qWh
uAXrLgMbSP9+Yd8llKwrUmNpNV7gzAP5Y+Oov6valXgkemuqgUfqv5IYC9+2MYx/Bkk9hhUb72X2
NmiDo+ecs1qzIhdiWKc3HawInLRwmhrzFVxNjkh+Ysz37SOin8rq3qUMxuqGI7hnMVIR+mCb26Lc
doZ3385O93tIOatZ0zy4nCDjA1knLhVzPLNlVn1SjHAllFJ2zWbOPdWI6j1c1M7JszJ8wIgt3it5
tTxgJOFtAjsLLA3KyIy6N+AENWJgII7yPNtyEO6HsP/edpvRsva9WtrR/HtIyLfbe3p1bkgzUbMM
HwOQOYD0l4oo1pHa170sHIWseBCqfSxmJ0treB7oldmgYoCFpcgRGnCyIQPocARLDYRjmlWuZD3r
vzFXp0KfFFrvwk0XVfsx5yRTV1aGpwCFXDQsoa2GjdfzZEZTgyoSPwEEiY7J62fbGjgqyRPCPDkT
jH9fJTLxI3FPIg8zBBTz+1+f0GIdzNYFGPirZBpEEL3B/LjPATeYN3jh6nmmgfLFXjGqJ1QWgrph
Ir5+yDf1X78Z+HWASnCbkHKm3XpLHeujFD9v4CSG/B45fVt7tYwf6bgJx0NbfIaYAG72f6/WNG9P
Zzqh0IwE1FJkpaslRtPNBPOKgX62ajAOG87Yc8zElW2lC0NeifaV4MNFxrYOIUEpqNWJDx/bEcQE
mI/GlrLD1H/e1oEre7QUxIZRYm7qQoOBcD6IVxD8vmaRH+hbNB46Ig/hda3RyARREiAknrCmq0c3
EBQwWWqZH+HaVKjgpaEd/fVrgR++FMIcT9+oSJDMECIQ8FRZkCA0myz768sJKeiGpW6tec2MG0xa
3Pexmvmz+RMEbk6eHnLCOZlrVAVdyoUQZiltTxKkC5XMN0IAprLB6zPDrcvk+2T2d1YMGushqG25
Uz0yAYWo1GgxLCsfOEVnrEs0I/HSF2sHqNP4V6XkPGj3W6o+IW0x9nkU+RbxS81AmWpb8VraOTLY
qUTqPKkxkUjkj9ZbLVoOvcNVx8tT86Qw772aEKtoaqyk1l+0prQxgauTa/v21eIJYSz4kDdTGVEh
mLEUYdiMNLWuFoWcOO6LhW3hu9ARMIBKAOODy4Xc4PJUGjmKCswlz/ymT+3EJLspCO1EBa2xY3bJ
ndiVXgEyCjAD+FLxCjpXJa03fZMBr504SfoB5dmJjbqXo9Ke68G9vQnXhgzxOcrO+ELkzxX2PC2R
DCVwXIVfqg2gw4aQbDpJz5wI4z29Semi7W151+/NUh5zspjKEkqJQQofc1FddW5A9/H/lMAca5J2
ZG6HpPDHJHR0/SPixQvX3tpyCcyz3IvBRDQNS0A9s+9qu44hR/iQ9Ke60F2kRT195DykvF1jXmmQ
hCKkLNPCVwrNlbS73hA5u7ZyGRZ6QP9+EZZYQ1EXXRAXfidtx9k6ztpBS3hU16tCDISPYPxF7slg
jmbSIhKmY1mA8RGRCAq33/sSNiTI64+/1zL6/iNEx4VDVX25miQSCzS4VoWfEdB8omc+Uu/RHcYD
Q61cHpSD4NwgE4ShY2zfstQAxy2gddjPMG/McMzvQ4NeSx6Z/JoUOBmgOaDT+0w2xG/a1OoieDV+
InhZKT6BmvkTbGjArPPAKCtqhpNB2xzYf1DDYBtl8wGNyL2eF74158Ux0Im8saLm2+2zWVECWu6U
kEOAcwTgy/JsMGTFLNVMLfxYDJv9iJnr78I4xHaL9B3PxK9t3aUsRuEGM5GRGoasaH4Rq3qvaT9G
vMlqzqOkvIbFIWhExpamYeAVXnFxtv2EzEmv44YawiaFR+DMSbct69pRlNTtRYxMrcKHlOj7pn28
vaEr9mghmtlQJJUyygyBW4WquA3dl90UrigpvDb9bcW1bQip30UTr9q1urngZUajOpxFjH9YHqSU
BI2U1EXhN/ZoPqWiTcjO6Pe3F7eqLX+EsFEqCCLAJdLjJovgCA7Kly7GEOHc6HmVrTXVR6oEaX20
BiO/z2wicKKYZdJN0MqWqAelKEZ3SqvRvr2aa2+eptBAHkJbQzAGlv79wsrKZq0lahCW8J5QFxSy
42h098iE/YrQ1mpbqsyJvld3D80g0EfMhAND0FKeUnRqDsr/wjejIveSaS48Ia3NTSESHmnZ2gaC
35AWYSivF2sLm6TT9FpJSt+qgm0jN2h7DbQOGJnbO7i2IsCKYDwAQUWPBKt0nZThC4rSb8zHScfE
T0RCTdZ7t6WsLAbJAwr9Ak4K9p05pzZKTQz5aUtfFbfgcYaEf+F3ITEClxCM8KB0YZ9C0sZCSuq+
8pOofDSL9FiQ+UOVyYeWK3/9tIPuAk00iAxAeoLq7VIJujRLcsmKMj+OfwrFK6IC1Xi6vV/Xp7IU
wfi4dK5b1xdx5qPYN/aRjSYLKX+5LePazEEG+h2QqAXQFCqwXMZMMKai1iEj7at9oIMg/aUa7szw
pKRbEfw0IkfT6LYs/falPGbbwCqMspkMeRbyFeLd5CT5y2DuRd7IxrW9gzeEqXjIqSMVQ/9+aRMS
/IMMfuaXmGSTh/oxje5UkDPc3r1rKXCHQHyHfBiYYCBoKcWMi1AX8jHzx1H1xunUq7nLTSZdHxGE
mAqK2Qq8IngRSyFVBeNZ6Qjuh2p2itGw1QG9Bv1nREYHzZbFtilSzrquH6GlSMZut5PcGl2PSD/W
BEcavhlA6UEhBl7afnX/wDSKVCnSPYAjLJcGYFGkj6IMOYPqZeiQssA0wMXQrqwGyAPKaPpFU8HS
lk8lHqFENzJfLlPHCCREZRmSBuKZe1TXFg5W+kISY0enORPLVoMkq3uNxjtr4M3quxYARBamCcA5
QD0OUMzlhsmmICGhNAXHKtvlSbOZIh4873qzaDsSBX/C9wL4k3ncwGuvSGVTWEehq71E+BZmM5q7
8wNlZ799ea7ZbCgWC+AlcLegIQnh33Ix0yyVIHSsAsAofueta4nfUPAAZ39gy5MtzPKuFw5odhbM
6b1EJqFs/bDeK23kabwGmms9RD4L9M6AbVFoOtupV8ZWNyv9DLqzyRz80uhTbx5QJqgtMdvdXvX1
bQavHKXJQn0YSEuLMRmkjgF9TdoApZB2W5pIRCSRo5P8p5yj5SKbtmh0fqrl19tSVxaIjaZ1CQvA
1Cs2wwH0ag0iG+FYKr0rK34UvuQhL790bdsRFKIpHC4R3nlU/pbnORbgDB5aZFUrNdhY+mjDIoaT
tZnIW6f8/OsFQTlR/KCYAR1h4lKWqdWVUvZh5IOn8T013nLpKcm1b7eFrNw2GA08j3gX0b7JEhsq
cgjbbiWhb5WR5aZA/KApF47LbSkr2wYOX7zBqFxCH1j7LqddNU9ISANhdwcmlnuluY/VJynrMWj1
/bYo6jEsX19EuqhqY4yahE5HhfEo5Az8/iQQkJwzezcjzR4J6UBpNpgK7KTlZ6VzEvrXagd5aKSn
p4RbxQ5B6Qjc5JlYEeZaTjuVzL5WCkcL5Bm3l8XuIM1IIyWBTm1KyIX/XCpDpI6zESUdEptR1h+r
RqhQNsryjVgI8JfBFerE2A1OAye7NrTbIdmCrgJgffBvdkxrFoepisgz9pv8IEgvtIzUft5eF6t/
EIH+VzqxlLIyXhUTmyAycjmJEp8YaMkpxvAcahmvNft68zQEGOAXgqLLKFrSdV54StFgxhg12CZ+
ANiaCTxFYMje1A+/CrAUxhiLentNK9sG8k7cJWRFAXdkX7AIk0ZFDdxtvtEgLQv2+Bj9LD9uy2Bt
LN03BYMCLeSR6MRARh+Mzozi2hoTH9PCnakEDKf4qY+P4C+wx+45q+2+fvt7iejmxfsBVxMBG5O9
nDM5ykozScGcL/2qu2h+xLjc4cHUc9Gtmjrek0CftmM1NNukangsXOy1puvFUwIWJ6QswBLCrFcc
QUxbi3HqqxY4K+LW3JWd9r01B7cbxq0yH7iOztoOAxeo0z1Gc6/BvGJj3aoRhqSkvjljSAu6fBUn
GNqNKlaGnQpJ7GipUnhZLQaYKtU3nPt+5TlgwYi9gUeGGUP+jkXMCp3QmaOW5v7cmXBQo6realLa
OypGxLhGM5RbsS0rL5HLbieVoPa2wzG29vk4doqd6/nkYQJ1fyraID1GWV2cUgxN4ySQVi4vevIx
CA1uLcWBMba2DzUMu1Gk1Md0m8RLBbV+SzWh5uQirriavraCDpEEaQnwk2z3EajDclOqTEwqfinK
z/gBGMdiqz+DfDG4S2SnxJyAD0XY3Vb3FZtBofQAOsKHwRVjXnpLwbi8WcLxl9Jn3X+Qe1k4ZOf4
5baUFbVeSGFcUbUzigw1ntRP8mPYYAQ4pqgbz+DAqrTUFnnUPjrzNv6zkX/WxFxhTWmNsIyV1G8z
bXQGuQ7BV6OJXpAqsxc2bejeXt2KIQQ+BJQfuLogemGdiz5MEsr5k/pTAYZGvPeHTOU8v2vHhGWB
3YlypeDXlqZdS5OuwQ1K/aIrMTBVjK07BELkkEup8VjI6WyXdcx5FtcODcAUGEO40pTvfikTWaOo
TTLoYxc8Th6myNrS/ItUn/HH7e1bsUDg1EeuB1GKipwVI2cySSUaNULvphfQSIopYycM8GvuyiCv
vGkQtD1SrOR+KoR3IGV55bBV6ZT9lcbJYBVhlEVI0JEOKpzMr8ZkQ9IBHPTVD6MCJrv2eqE+zw15
yxOOxqxpKJxr5BwtpMfQ9rHc2kEdKmBXdWQbgsSm9c6RPAX12fRu7+yaYuKFRv0FzjyoNenfLxyC
PNJaY8DUOj9tDw0IaJTwruSV+dc0E+2SX8VbdBmy3G6DonXDJFIZkW3sAFjAmAKjtgfeSMqv9pRL
j5feaoyKBvyLxiVATC8XgwE+6mBlZe5P5WOEwX95KDqg3Y6bJ0W0xRwce8Um64AjeKuD1hbKh8Jy
A8Hyaj20B8ywJIECYHVroBk6emiG7xLZYa7roZx50fDarl9+KN2xi13vSnx+Hze5r4A4F0VqzEPf
zEnGOdtrFUIwA64nOtISOT+2AV/sqgmD74ENk/uX5KQgzp6ldAc6ct6zdL0cJOQpcSVwrWA4Yc1A
W3VAMJZi7o9ZYUvgaRKk96qLbXEuHMoDog3AELXkRUrOpiggtk+ASJ3tvtM2RPh9W6FX3AXMSgGo
FY8kssJXwWI+oAFs0gNgcOpNl3vBfWpt2/l3lB3gIGxIO+yyWQZPNsbKjb9LLXqqlNqZ9M8h2tz+
kivYAq7t4ksYqzXrVSnIGJjk64arTh5QTg+d12/6Tbonj+ah3yunoreT3m7STVncz4mNnovb33BV
VGO/gXlWSwUYEPBRI63sfh884iSe3X1v73lX7wsYs7x6y7UyNjKqW0HIWgs20us8adP77V71pGdr
Uxzw1h2Sp+gwH/tjuzO8RzDGboQtmIK3uFvb8OFzl51rG61Qu35buLkHhuGNwTGn1y8Vvg/xDu4C
jd90xs5VYx1XID/N/SpJ6k2izLj/plE7Utp1W1GLFa8heuDlecs7gpVbCMk0RyIjZjDYkEuZ01iX
4zj3k1mw23JbdU6d2k27v33Sa2LA2AQgPe31QpJzaVIyAW6BOFa5L2ppisgHkyLU4q7GoKyIl45Z
20sd0QdGYSFgxQDBpSgLtty0SlivsQZBnwaAaNf7SnAEexowONUPLeEZGPrxrHZR74ny46I/ge2A
mM10AmyK5H6KmWxitRGGDwMLi98CNK4HEprIUzDDhr4m7QZOm/dVnwK9QRey2YwNGiCDFkjY3K/n
XxbZNhKS1uGPtGoxQciuiqdu/FX0m7DjRBRcuYz1CDCbLYkLyLVMfWMMlps1jwXZSwcLeoQB2XMH
zsfprcA8kNuatGbNMQQHZUhavUNqeHm8sVzMeT/VuCpCHTskyWMU35EzkpqCV1db0ySUZCn1CVwr
THBfiiLqNKBJUs39SAO1r0WIsO3AjGMbwTBvCquNvVg3OlAQ5hXnuny5jKxKXYi2mJzikFVzCux6
7oe65iiJ+mLpb+2wkax406vtXmoxSlH1ZnBrnq3JRXw5jIdIfh3r9C7Q6+3UPiI5v5Mf9QpR5u0D
uGrDpSp3+W3M0RtqpBjgGsHRWwfZcBtpFxK0plD+rk04PVreiJgFz5fFeS2+CmXXm0K72UA9gSEu
jOBBbyuryrEp2QmJlP0DeM+Db3rhfNS25CCzYrdO6sl2ab/+wIQTJ3HRWuKUTrQJN/S/Exf+lBdw
3BiqBFcfhdwRUugUCK0xlq2tW90SkgEGNN92UeEU08OcbYo03xK7ii27nnnUcNc3AN2B9BCATkXK
j62QY37LKHdgbPPjdNZsow6PgSWGtkCq3e2Tvjbal4KQsl/qf1wrjawmLaB8vXkMEuM1BIVXrZpO
LXI2Ub3aRCqJQpMpqS2a3paSMJZoQBYF4AyrI+/ILnVOn2aE88iuKO5SCqM/Tad3pNV7oLkMC05g
68jlh1VVDiI6Zypmm2gYhdZhoIHgYZRCY5eaysnNrR4dst6Uzx3dXF9feOFZa+owCyPdUcN6QaK2
lu5E+eX2oV0bLSwS/cawV8g7Aim83MqoMps8EIfCH56M9lA5pWbPxAm+J4RjB67jpqUgeqYXazHl
Ko8NYPD91kIrvCuU217faM9izbn2q3K+7jvNcGNFSzlToqhV3InYs1bDbXqV4rPVdE5UH0yQ397e
vFWNv5BFz+9iTSRoK7MMIasFI5DiTRJxwsrjJkOubQa27kIM/YwLMXFXC2pgjgB0GU6o22iXBuYp
9AY3bL1R3txeE2//mGjODM06yyap8PXo0yQxEpOnFPk/QeeS2/CWxTzNU5dkeZnKgHJ1BTq48rvY
GGtblkdbBsK5zzfBJD1MSsjpBuItkH7WxW42A2ZkpToWWM/qXRqoOwxfd7VhhxyFbSgctPf6GmF0
DYPm2FnK2kYaQ2CmNQgbP4Potya3tpbZUEYpixzjcZQGjkqur+6PQOb48hlQj6nCpkraexzYjVk5
zT5QH/TTbTVZt46gVP3flTGnp/dwrQjI6vw48rtvmmA+T603xG9T3W/nYWfBb7eSbo84HW1RHB39
aj1ZvqL0RvwRzpwhOHlTCTF46QOunttR2SS2oCXI5NeAWtqhPn03pAnFCuAuDS9OLBBYKlX0Guh6
7OpZnB/MVgCtpwD2bs620Kfn6st0sC0iSkIWQWXuahZavRAMQNhl99GxcgTDFl6Sx+4sZ/b8+G9k
0T5tOkYKIATG1GlK1ljRhOeBmNtI/a4UthKMjn5uBqcVf8gmfJxy+69kWkjjITtFWyKXt8dK8Yo0
GmxRu5lEzQus7311ljH3WTkJw0s4f4wV54Wiq2B3FMxuAFQjdYiWMeYZLiWpCfoMRnYu80diWXet
NHm3V7V2S1H/Ap6D5pyv+CIGMQVpYW5Cl41dCzMwZEfSDc4gPmZBapP2rVI5uWb6MlwsipIFYJ4v
IlsKrkZuj7k9VhebRtMaGHgato7S/paal2DmXFGeDOaSlB0Zh7wQxhPmw4GQIHHAle30wbfbe8cY
nH9WAppoIGEoToMdTpsLZZIGNZlOQTuLZ4LMiYv0cryrSinzhDqS7/VgGjiOEeO1/Ecoir4gdANv
oEaXfmHDK6vtOiROxxOpVZ1y8QsZZsSSapo2c6TWv0D7o74Cs1tuBiIEzf72ktk81Jd4gL4gGZRV
iPiYS14J8yxkAnZ2iMt7c94Jiq8B71z0+x6tpYMcnzptZw1/59n8RyqSoKDRgmPDJtF1rc7neIin
k9qdVCH1OuIK3dugHwbyfHuB9PtZ7YQIjF4DHwjmMzHbGyVAPRGLjCfDQsrFDOpNUCS6jaKW6CiB
ygsR104TEToa1AAbB80m82YZWTINObBhpylUmpPVDGNka3Gt9xuLTHOKmreJmYBTOIF9J9CLcP4X
Gwsnm+a00PKva4yFUdM5kfJenk9zWQOqGLlmZu3GNvtIhfGHovS8kbZXVwazX1CAAZ0BaHCQ5WK2
F/mHKuurvjsR+DqThtEYKADX/btAfuW8aW9XR0llocqN8EFDopBNb0nKXKeNYHYnPRo2eSmD3BHY
yz7cyzJnF69vBURRHmCYaDSRA++5vJRFMvRGo9Q9qlmdpw93UNetGoybLvidGqUddqXdkei50wWO
z8OYbxM8yzLMKZ4juqUoqy8FGxmmKyeDiQnpZeiM0btJDhEBLAgzo3/0gbblzlJZ2VSwKAD1iacC
/TG6shSYIlCfizwSTzUQmZgdFZDySR5jhPE9541fl4SCFtBvwJ2wSzNJVNdJEYsnOXotZfTJb+MQ
KQuBB4Bb2UI032B2BwaH0NQVs4WhFI0jmS3xlNTGfSm3HrwkH22slVHbbRz75Ri/FxmnyLu2uEuh
8nIbpZBoUQcMwilsIqchezH8jfs/Ke9/ac1AAwN4Fd5brA9AQuatjeEodtWEtZHfIsZ6yvE3Xa6c
SeG8CldW7KtdktKTUKIBvEzL1ZRt2AxS0kinkpAf8qSigcnNVOleJb0POENHdO/2utikKvQeOXKK
W0QWmfoRzMLCXgpFZVTVE27jZsZMN3QDbs3UcnI5tWNMYhlNUI535bkSEwzE+sURf318yEgAd4Vd
pRA2merUxSPc14FQaPpsntqmw9Ce+7xItnmNunnmFeLZij7L8Uc8P+XbStnFUeLp+puA1gbOLlCr
snirkElD+uKL7Ibm8Zm7aE25kgepHpxSoSYUISMcB/iS2AuJh5u7tttAzAP3h9Iynio0giwXHJlT
KqW6TM6ZqNqKbwkPVYNnqXSC5IWzt/SrmVWhNA//AkALtMSxGIEBoUlmTF10VppUO4Rh9X0YIuk+
mXJ5o+VC9mqlMvhiRAzyalJx3leS/tAkQ3NI8vao6ILMcbiudlnDBqMlGAki9EQhpbZculYqkVFK
+J7efGj65yEfvMRQNpxVX10hSMGMFVrXotASdtUJenkk8rXq0M0+jYfefR938WfkDD8KTMYtHdNO
PcO1Ynt85JI1Xr9fX9Jh1oHPQrsCC+kvZSnAnPk+Oo9mYnfzs5GdSffUmhHQWJ9FWXsyisETby4Q
E95QSDVaK4GiQbst6l2s/ooyRusCSBudkyr0tAlsfFrucvaVWu+FNjEy6Ddc3FSsCjUQQk/vO1wr
2Yldy4sKu/8s7fLF4ORX1vfxYkWMrghRmsu92EbnzhsGLxYc3e3c0JE614hdHuSDt33MnVQ1Aa3Q
HYQJY2wHyu+IWBzvguV1+M8JgTYRwAOU4b8q4xe7pwRW1oUD9AIp3n1yDJ8srz8AENB7olvfDTvh
GTwBPFDFla2hR6bAaUPZBkOQv+a8XwiNitbQExnrivESO2CJcomR4j1uzVMTJW+ZzEuLXVlzRiBz
amlKkL8KoSNhHtqZFR5i+b3Wv+tlz9GPNVMCP41yDeGig7l/qYxNVKeJrI3ROZJUFON0TBdJ4TE6
gynyaNl4ohi9N0gqg8wIoqb0PAkYgmEFNqINnoKsXi+EDmjDQIbvyv/UszAZZznA9RI/wkLa6qR9
ajLlLhoPaVrulZ+DXO2FVLhPDB5zLwui/Ec5L2QzPlQaKDU6nqzorBrOnDqR6ZYbMFPVwXsl3FWy
bST7sMdAXxthzW2rsqIwYMIGiS9iUdomy5xjWGuRLvW4FqJR7JNqOlnqaNkp2hmUro05e7xykoDm
URpfBGrApDLC0qJF0SzCSdYY1u0gWjwJANFue1PhrGrl3tGqPAaIGqDyw2u01M58MFN8CM5SetC6
c6V6kYJ0rZf9JW8KPTeaHQQ6Hj4LGgwY3y3VwOucgwrxDI98J1gvSXofmxIny3Tl1VMh6KmHGcEg
AcDkl4tB1a8mXZ3GZ7Buz7EftbUrSKdY2mLSpT2WrasIHCeYzcz+s64LkYwZSRQiI04H8X7xCQA+
KezvuWv++JB/S4aj27Jl67uG11rG5qL/IxSJAzQcoCeLbYKS8hkuIsni86w42Wdxn72p3rCd97pT
Jvusd0wOjGJ9X//IY7SxibUK+GnI67uD9VqmT0QEM5KjVgBnb3kYMJ4w5hDzehLaWCnBYEoszDFF
9BeajjG6hnDOrP0wmggteKOSrkOLL835s0LmGHutjrs0xgrDYAB04LkS7TFxS2VwUmX0kuAjHDY1
cjXawHkduGfJPOipniriOEFnpV9FF+97ydwJL1U4nePW7zFRrccITbMnjhXfdw2PXYDuJeMo4cL8
WTa1DhevropWYjEDx/95UoXcS8t+hp9U5d5ty7nmISFgg/HU6Px5VCmXYuqsnIo+zuNz7sNG2LKx
TYt9JNsN8WrBHuYjryq0qkMXAhmrlgGKAEZ8HKfuzLuY2BiGa6OlZHr9fXtlLBDln5t4IYh5jqoA
cxtlCYKib9NneTaO5kf2E3RQg5c+SJn9K7WVww9fLux5dPKT5Egvtz9gXX0uPoC9mqI6xlML9Skm
OzxhzK5yN2zEzeBWz+3W2LsccfQeXCnMhTj2cgKfOfcjxI0upjy/yR+P6kPpKcQZt7716MYfGkci
7ySZi1mSVsvAORyf6+CuVwGNPw9INUgUQ0NOxXMc84Cfa8885k9S0lVM10Bda6mrgtQX6ADBiQ7l
/QhIUf6ZvtXF5vY+rm/jHyHMpa+UMJ7CoonPQSVjUPasvxO5lpxoGnnDr9YcJgodMWjWEGB/NkuZ
J3HeYDRbfG61GE0Zh2kT7BW/a140/RDGv6p6Nz1j5h4I5nndkv/H5fgjmlml0cggc8AA07M5PgTp
R6MfldZpMHy5Cu1JPDayW1e/9OfuZ9w5avMtVIkd/EpBdt9UT5r1qpqbGECm2zu/frx/vomxeFk2
VOAMxnaEsRC4WpV0mwyDtlxwdJ6FefBuS+NuAeP2IEecRYVR4DFryKb+ogNIezu13kOtf2xb1MTH
g546ZXkYP0ks7QdzN0qbOMGwVaCKI0ee8dA+Kcq+S3l4n/Wb9Wcn6N8vbD+ICMHGQk9HzI7yQXfG
bN/b1kv4KPKYJKhRuDYa/5XEcqxpqPtpekE3Qasle5rqyG3UnMdO/3+Ywj9iGKNfqBYxywELsqwX
2fASv6/tRLEz13yND+Tj9smys5j/sfzgraV5eGAMWPYfgXRCG7Y9npjME617MDRvi/6Zjq2a5E1l
vaT7uH4ZGudY/jab49RtUmGPCv3/kHZlu5HjyvKLBGhfXrXV6lXeXwS77ZEoido36utvyOfc6Spa
KKH7YNDTPWiMU0kmyWQyMkJ6vfwdyxH2+zv4s1W30rETVWwlub4tJkcDbH6jTleZzrDab6h+DQhA
Wza2rLkjVDnGopmfQ0Dqe0ybOyHcdsK7Tm31fuWzFkpbaBb5d3j4e0XST6WSATQR9H38Kph+3mxZ
DOX1G1zWmqy4U7vKgYLHvi63qfVLTl5pbxPpHgV/piRe3qno59iWzM8rN9PILpOvIlq4U20clMHO
TAbxzLVnleWt8uSbucN8QJdwmuNdI1Afi7csSO+qK7oZveFBfY7v0kBYewdcPAVO7HFndzarBEHe
PAmqMJp81kCiU60gs4emnlUJ1KXVjt0fKj4WzgHoHZyv9oxCakMysDhyBZDvAgSHNNqJ/b1iuaW4
beMJhfMHZfL11pnM3g7pA4NYDLNV6jRI9o3WptFK6C6mhaffxO3FJfpShbKtMN4Q022mV1XAZyXE
LYTJV9pfaWbaZf+GNwz/cnAuTvSpYW5XHhR5UqsWayaODkUeKOBiVsiNUYH9/6YgPl4nQzTiuqVx
hLj3ZdtL9+1T09yuWw6VYiQTTJeiAMFZNFVHR1pKdvxiymtdaEv77omt7/E/2eH1sraSFv8EdSHZ
qkjscW3JLJ2mpxa4LVdVE6nBY1MSUJltMybvaNVsp0J2RCNeQZYtXtEANgetNQgKIHrH2YqIzkpZ
hDdN7uFU9IR3wyk3pTNe9VdsJUtYDs0TY9xWME1GW1f9AGMiJHOdoXN7ozyUXggW1rTbCtML09e0
kBdrCacecvuBoOPxulGwZ8o9tVnpaO22lp36wbqBOEURERuVDLNz0LZgCE8gSL0cmUu70al1PrUf
m8yQG+x+YWUWmwg1IdcaVZxbA9L7y6YWj+pTW/O3nERmXOZ1XoBgJYiKgz45VLySxBocwldmZwvj
sR+IE9U3hW+upSKL2+DJvHLboDQa45QyGI6N7aj8U6GEYTmjDZaXDTE+jYfLfi4dgqduchtcKlha
XeLmG5D8uhZzLwHICv2LYY9KUTQhG3Yv21v2bmaGw0v9/Ah8Pqz9iI61qGXY5HfarBGMZginHDa0
dc1AqVdrsfOK4/M6gIH+NcfFa6Sk4IUz4Z6F9vLSi66ke8OB5BjyCWiUowq9djdb3NBQQcQTIThN
UUs/96+u847WoQmDsWDZykAme9JQRLg8iksPINLMevf/ZrjjQSY50IAE53KS3cQKuqJ9o7pBMzsW
qK3OSrtfYM0BCl7P7YLFtiI7hr5WFlrcWU++gTsnxtJC90KCbxigE75RDpJki19F7pTNc/2p3Jau
nl5n0oNZ7hshx9P7Wo2Rb8f9zm9/DwJ6xc7HOop7ImSdhMNZxCPrPnrsc1szH7sUaKFNBRmSdNum
9+lwNO+K57TcWMKeZGgDZInTy8mGGmDBk29J9TqY9wnIkv6nOYKY+vnn5ej8Q/EFn0fFTYaun+46
bjdd+zGlfg5lBdOfwjshPbZivxMhTpNMvW1Wa6yni+v730n6QS85haPaD7KO8tnGil0KjZa7YE2Q
Y/HcgzALtMYRkbO6+rmnmSx3lRjJJLAOaYIXD5l5KvmkxjFv35K6s7tScmvT0/rXlSGedwt+eZ8a
5pbBNKQgeh0YCcL0qYv/oQ/XAMXvxdaO2KeQ2N3H3WWDSyEPehtw9OA5YqZOO3e0bFkMFfUG+4aW
oEXrRqSPTYQOpWQt717aRk4NcY6RbGpFxazw1jgOdkkGRzOfLruyFBinFrjVG/aVZrQNXEm10pGh
0z0NxzS7GZKPKve1fk1ueNEcUNEgaUPFCvoC5yNHJaIK2jxTrVQ5VZm7YZrZtGEgCNISBySokqsk
tX/ZR75X+3uHmPvgYRisNnitOreaSIJRQjcTVt32lxCAMVYL3VtK7H5buemn4jly72z/FAXOm+Wb
odKxnMSpgtkOtXm7vonelHvRn97EZ+Fv0tsTD3kGJInQfNAHPI4lWejo/UEx3Da6062VNGEx24RO
ISrFM9gEl77zkQTyRe2ZMper007EDUQYXSKT4hHd30dZz+u7mqXMplVlHUFT096qqZbsLs/mHCL8
Yj/9hHlxnmRkVmMqAu2SJDAkV61bO+52fc7s3DwI6kpyvbT8gGD8hr2go42vSHZiCxakCuWgyKzM
PS1rzUbpS3AvO7RYoDFwW0BootsZvVHnHhlNX+Agx93EYEEf7YfqCetOmf6pvnJANkHb1qU2+Zw0
P/kIRXewtmHpgQfq4/JnLDl7+hXcIimY1AlNg/teFIn6Ri9KoFJFCItctrKYUAOHCqjWTBuILvlz
Z6dO78MmQfKexR4YuCH4InvgEBSKWzRS4dx2KvNKPPbt57ha3fte53zonNrmQqedxsGoLaSB+ngD
9Y192Ar7rqA7Oj7K4r4X51fJxBmbV7n8RfrMYZKf9kcm4J151zcfTHP7ZKtJu6bwEf9uFL4LZbJL
pWSrEgqBDWGXjKlH+s1fjRkuA0DvAvPNj5muozGqZciWBwr+oI9CvJombSvYKmgtp6c43RHUQ+vS
N1YOh3kufo4XmrRVtKhKQNadz1U7WZBTR44UNLEKiE1mgcxCiasNEyAPfdnHxegD7eL/m5qP+JNV
rWfDlPXDhOcadBB4cVtOW/SXPFw2MofwJX+4a0BvhsBstiKuraW0TfdxzRw9Su04CoMweg8H0zOi
NRjUYlYEKvF/PZs9P/Gsr0IAlygmz5SiXQQlAC1PHEPBdbUjbqQUbgx0pD4dx8YWE+Ze9nhpBkFl
NOOUgIcGqdC5cXTT5f0ANr5ABU2ZJxda7gtpLLhpoud/sS/P9K4iMiKQcvK8xQIkvtBKb82lKmq3
eH8nvQuuKk/sdS/KVzKwRb/AADnzbEAShd8yUWGtdJbEaaCEMRS3YkBsydAQt8untcvjmiluX1Rz
BkALpWlQtZm+SXEd9tI0Ir5IzbVizuIGNdOP/tctnbvKiF0qhHKiZ4FY1pnitWbdZnZkNUbn16Sf
qqtwkgbK9oKGWpYjDgok5wYyhGARmiTNS/FUSLxSl4myVZIwlXZ0MqLu0FryKLsySfDnSMmVyukG
Q6B3RlSQ+h9JjCvUEXV53LBQSwpby2udHcxBBs11pI9Nta3FEpozfS82rQ2CjMJ0sIzQtLV2OCzs
ArM4xwxdQlUA5OHn4WoxmpFKVlJkTJX3MdmV+9U4xP6FbnU7AQ/A5cWxdPAiK8SVDOBzwLV5gYtq
StGUaLZZUJufkl7vDZxJoRrGQFSIgVB8NSXImgSUnrPp2LH8aiCemj7kQ+gPytcoBKH2CdWNz8tf
tZAiKyjFoK0OSFcwnnGbbm4NWTuWEQ3UuLZlQbRzMff1DLxnpQ9CBbscXi8bXNqhYPG7X2J+d+VF
mZE4lg0TCA1av5XsHOKnjv2lvE+PXQC98r8wBt7bWe0PzJYAdJ1PcdJRowCNE6h4dn1AN11l90/Z
3qE3yb5aAQMtrFxgOH6bmqPtZOctYtiS+9mvDMdzbBpfcRm/axJd2/oWA+nU0vwlJ5a0IQwhQAZL
bD+kWzRN4yUiZI8QpwDx17YQrnIPMu8qujLRYvxkis/oakZvc1I+rozuUvBgN7TAxDuzvPInNjWh
oVfSigZjfTXKXjo6mTh6FkinHuWX+r6qvPwuymdddioyOyP3uWzH40Yr7i9/yEKSPsNn/v0O7typ
jWpKKqGgAaWtDWITqYJi5gwtidYooZa2jFNLXDzpZa4P6OqlQe6Tu2LtEf67C4tLGc4c4WLIiAhj
eYgBJcwxCjepN0n6kIBa6pB/VR9FbPdfEyAJjvjMtvmjeT1g4tdy5qWX07njAJ2FoM+b1QzPw6vN
1BiKNS3CK7ytd7p5XXbO6IqNbXV2/Vr3jjT8ap8g1ZjXdqNApOy26m1pY9S4bOarmPXFZQVAH2Qi
Z0Ydi5tbmk99Jlf4mm4/QlR9Cl974UBNPESxctsKB2ACYu1V1W/GrvVp34C8ley1+A/JmubbtYII
A2E3QJQgLuT2yXZKR0FSeho8Seo7VJBs04SATu9lGuhhXbnfhlKgCq+p+j4oawfV4oxA8R1ZFURU
5mbM8xkZq7CqTXNEfN+j5dPbqbvpo9qQDd0Zd733CCo4R/ywXBEMaM2hW9nXlkL+t/EfBU8x7uu8
VCcagB0YSIXmQMVVaP08iXzcz3dRsPECwwwhsHMHtYw1oL8WEXLTXi+dTPUbPHZA39TRnupHC0LS
hlevqVp9V0QuWeXKQxqaFEE6PHvm9u7g5S4Bg57f3qhOyOzR7tz0Vtgr3uuuvdGO48Mmv++vx+t4
q/1TuHgBvicfl7ex73rGpQ/iruYxmvsbs8AHaba8b95L/yN2Gif5vKrQcdC7nacF1hYCaV/V9q44
WPjG+iDc/2pcw4s21qPpAiuwa7fRVWa/Ip/bSPj/JtvYdA+JnTmXP5YnAvxeEadzxgVlW1RtJPf4
WBBgos+M3hHdyYLWEVz52ZPuNa/bhtfic7drne1l0z+PHSCZkfzPyGw8evI1brmpjERVWR1kAkQ9
QDRpxT6ejDtsT6iyhSj6XrY3e3I+LWh5QnQCUTyDxfjnlVJJ876qyzYwH+Fov/sFiGb9RN21+utC
vWumE521bED0CvF2bpPRBtWk6JCDIbKLATDo7i35OAyqbYylK6S7qkOb8Ao2fF5avHMGiLnmaiWo
qEXuRGusPqqKomgDNdEOUoKOXSv+rHvF7+Xyn8vj+HMngYabCNEpCdbQ1cWFdzhSlZiAVgVRIx5B
K4Gb1JqM5M9M4NwEF5RmMuSlzqo2MIbRz5oSb3zbqnKJKQEjs3ImrLjD9wPlLNU7jcDW2Kr3UZb6
SriGgl4zwQWEWOpJIXWzOwwCgpFmJ9Hz5Tn5uZYw+biqgy0X//4hxxI3YVH1WoY5KRlUS9Cc1cSm
O5HC1bLCS6rhH0usV/p912xyRzrwNqoYhrQNaJg4il7tmBnZOb3FfmJ3PbA26vayk0vDCLIEEBnM
otYg4Dk/XhIlMXI1xzBqE9M9ZiRghNLFl8tGFmqN81D+tsIdJ0NUq1klIbwru3kELZibHp/Dzp72
jkbccaUhfHkMfxub//7kDkDavJg0K28D5jBmk3frrWWgrXu67NPP5OvcJW45UasGe34IK6MfP8RP
ayfw0mr9PWLg0Dh3QhowC1GLvUdrVE+YAs3qkeAF6NTo1JXjammbOzXFraQhLQE4m+Y9vPlVgoQH
7LSPwp/SouJMnMfLAO4RcijY5rjNVFKruCEEVqZRcGm5IZLi10ry0XamfXlmlv35bWkO+ZP5t6w4
GQu5bYMit3I7lCFVLOUH4I6ehKpYyQAXowBN5kh+Af1G9++5La1txzTRGGKtitw8BhpP+piQlF32
aHn9ILMGJzoQ2T90AAZg6Etpgpm4vooagLLl2hOsfFeaYNiOPdmIrsFl7RSR8gKiZW+MxtfLX7Do
55xeo9kaFDa8CiOJKEg6crENsvS1sOBmdoziNXjxmhFu4eodtNRpLMFLS/DjIT5kwnBLBbKyxy5c
JSHQhHwaPAQzu6zE7UZhZAmdoYYIEPoVorIkmmAEzRwwPtIaoqoptbPpSx7A1axASmz0kp56XYH3
iCK50dLCkXEFrchDOcXby6O8kDiefxk3AkCrVKSrDRw5uES6Qu2G9zWA7v+Ek0evje0gARXsGo/G
tdb7+qcZmGFja2qwdq/5ufngM/CmjjuuDB58vqGha9XcDMcezX2p5cTy7ShLh4zuGbU1ffXRbT7S
zrOsuVKN2zRA0fODJuezIAgaa9Sym9HIE7EZ3dXpe2F52ltUveOOawPpKdAvsAmtrN2fRx9gSODU
AeUL8i6LJxk2yxEkIQZaGGPjTdMPdfpxeTYXclYYmPkJVDznoU159vxkI6o7dSoyNemDthl63bbK
VJSu+hQv/UfamRbZ4M/WhySYneKq1JwgP59WxlYWgNNyL3/Lz6WFBnq89c13AnSH8i/gYjpFqRnG
Y4AitURcsHCI24TpYulCu2+Nb+LnBgxjMvRK5kvBzDpz7ncnUCkCl+UYCFm2UylrnFLCnjEmI+6O
+VrqvOiaAjUgcJgoeMvkV/M4FZ3ZlGMAmIu4BxO8fj2C8HYnG2KyklksmgJ6zcSuAZEjHsAfEl1M
c7WHYwzUVehNzbayViigpEaz4eUJWxzDWfYFl5358jF/ymnsmKSv4lAeg6QgjR3J2zgF7yhjo9dp
bPIuG1uAkc68UqhSAgoyd0NwY4iX9wHZdMkCcRSsWyvSm94utAjMViAUsiYnMliZ3mIdZ04aRbVv
0Nao96Qyso+y63HnM4owGyEyLPUP7UAz+nT5A38uVXzfzMCKNuBZrY1LUequA0c1WgKDEODhAzXU
fO7skleG4eeYf2s8iQhec6bD4Q5zY4oMoVIEFlRo6DqgC5/tdUGId23RkAdRHaoVxN6CV5hdcOIA
g4M2au6WdHmEfobmzJ35+2dxI4QCkRzqkcoC/U75SHf68+Ufv/A0cf7zub0MlC4RpOXw82VoCryl
hzjYWY2NJrDykWbz7yv2fh5B5/a4udBoonTgqWXAbUKq5JA1G+k50d/GejMCK2qq96PgSa0t7sok
dvBIZw/jXR1/VupaD/8C8v/8S7jdbCp1LSpHBd21kad0B/1dL69klOOq98SvckfMNdC+Wt3N+8oI
zBn++bl4bpfbASxZFSa83bCgs17Kyq3TbTP5NPTxVv0c/co2l80txT46F2f8qjQXILjrjNJDloY2
+RSQVMbre0EYsNXhjUWq0O7lYo2CeDGeFBy6yL5mjm+e4oI07UzxX0xBp8iuTr5ScOs/hLvXSdp2
vQnWcWL6lz1cWm06eGRAdQ4IBS4h5zsqs6SGKIM44VqgN34iJqXPjHatUDX/FH7WTq1w41hlVhyO
Qz8FZl04tRRuinLTXaHn3w4PppWspLJLqwQaPqDkxNUd5zu3KrM2yxNIoE2BZUb0WsQ9wc5ao9pJ
QqNsGrUI+iQpdn8xjic2uZXZS/UwYJOGTbFPABIqxw2tCnP7N1bwBI+CGJCsP3rUkGu3Rkvw+iur
7RW0xV8GYJVWjCwF/UwuaM2ShToS3vOQGFPIzXcinpjldoyuIsnw5VC5zwwzdxnR1JWBW9qisUMD
b4UbnIb+2nNrKF8KRVhSMZhwxNmD2bW/MMz5tZZ31cpJtpB6gtAMlcSZzhAMiiYXGFGvTmoTmlMA
2KOyG8ccEiFpUzjQf2BOnorRU9/i3dEYoENT1RBlNgZLX8mWFkcXb+cKshf8xmdLc2OKZAyoXUyo
m+6TFML2ROmYm6Jy4sST+fkXEWMChTtnCbDGTeaUynQ0QtCqGf3Y+BOVRNusS8H5cyvoIzCAUph5
TXmRVY0KcqUNsRgUxnCXp2lld1Z3/7/Z4PcQqxMMkiH2UypINunbyOmttbfMhadyYNiQ5WjYEVHh
5vl1jdTITYWOsIIK/h7dts3BMJm1C0fW3nciCnOp2UArKwK1f6bWwJdGTLelMGJeBaC3pxHB8odm
gFRExSa3E3TyEJVq5sQZIyudXEtLBxwweNNAOyJ0iLmzEE/pVW5RWQT+MwzdFMdT0LcgfOqSLA0u
D/6yKUgfAtAEolOeN1dI5DxqUksMGqFjjpzF/WPRmKqtMSBBLptaOpHwaglywllUGfIb5xvCqGmE
ZI2CWBK76HpKkslT5Vb8m2g6scJtBW1NIS6CHRsU1J3qx11Z7PSsU1fyh8Vhgzw0OH9xpUal6NwX
U87GPtUjKQCzBRg4e2AHy0lOrlGS0leW4EKzDSL3ty2eYLtUAcJJBFMMKCoKeAEy67w/ShC7GLaR
MondsWdEgch4M/W1q1gVZVuFWGJjQ5K+wZN9pnUokWWqbotEayK7rTW0PhdqgkaFyzO8PCoGqFdF
A1U7/m4KjYVOaKVQRINcWu6l1tBemDg0d2FXWCtPLvMA84kHtEgB5MP9BQhpbokAEmeUrZVKQDfK
j+OkfdSVfB9rQSShAQTZ84wtaVdSqiX3QDY1nzGQgYMQ1fmk17E6VWMDm0NdxqCXh9RVKcSxD/BE
tGJqKdMBGTj01TD3oLNUzk0xpAO9VJRSECdgsz+0ujuGHrRn62ElJ1halKeG5r8/uXiHYZjKiVnM
gZzf0pg4WURXCk8LByOOJwA3UO8CnSxPbjyo81V7joqoifZ522wSsHvY2kABbHm8HIBLeTZeaGfp
dqwFA9Fx7g7r69gae7gjguvckaPe1dtY9clYj9emWgtOS4rh2NYqXvY180rvTPZMBaVcGdWFzg+U
S/AGgFwVsSLxBeQyQ+80ZHolwCR0Oyqyq1FFb778VJsQQZAlp9qrLQh+ItkdStzwmX7dZJ3XZf0N
LYqdkEfjytJcWC9nH2SeD0xZF5YwyPN6iR1dJb6cFYcQo9CxwU4h+Vmxo7oGAl6ILdgEIZyB7QB3
LG69mGMJYTHSwGZEXTW5FfO1XvFlr35b4JbJiCuX1dawoNZx6Gd40bPGoBvIY93XKGaQu3IMj5U1
rNxDlgpIZ55xYTahrFtmdSsFLP/U02fhGiIPdjGxh0RUN0VC7KJ1S0YcS6k8dNRep4VNrBUC1oVX
EgwudKtlYJ6B0eJJ0vMpR04tYI8AKksBTqUUBic1NCcfJIA1c4riY7hP9NYPpVG380Q5KuOa0PAc
Ntw2fPYNXFgZDU4Ui+EcrIe0excFETe/vO+757FHpjSB7Ps4pL3sTjRfE85e3FZO3OeOYH0wc4nM
7hvoRhDMX8heHdX4mLK1YvLypvLbEn8AV3WVRIAsY48MMsjIQ+f9GsXr5Kl6GG7UjzXelIVTBkMK
Viw8PylIlrhVU4eExH1SS4HeHlUlEBpfZSuVuIXT5cwEt2z6Xs4yNlTYnfRf8AgsgzJ9jwYTx9nu
8oa8PEm/neEWSksHbdB1LBQ6OUAIbTWT2oVe3GTjSkK2lN+f+cQlBMg5GYSXsBV0qM9W6a6mvt6o
jqJ+yXinFOLBlSRHSJRbCNH6o7kpe0wecWuV+azXn1WqfGlE/Lzs/uL+dDKX8/CcnK4S7mYS1TDQ
pvQaE1cMS1uFgj15a4SbXLpR4uCyvaWLMN6dUWLVwcuMnkPOYN4lJEGNAnlDb9eIVQUsCe/6J5Vt
E0il8r5Zg8Eu70InFudYO3GRFpPIxnncmzj0ygqKSZO1KSGIyqKNKrwX6XHo5E1ZiIXd9E9au7IV
L54xJ+a5DaijFYOwaTdDLi0IrppSYjdRlXgr47q4KCF9gWoG6DPBKHnupVGMIMzLYUY3Hflxp2L1
T6DoOso2qjUg13DWrjGLS/TEIBfOECMieCnDwlGhH8Ky2u5M2ROkV1rGbju9XHZvzTsuaqKuLclk
YQ7Lonxruix3zESSbJplqXPZ0uKCOHGLi5bBYMbARliatNaj2l1qerWybfSjxZyynBwUo1YsLu5A
Jxa5ALHoQJPBgEWjzzdmuGX9S0PRNNf7lz3jFwIAc+gtPJEM4lxTpkqVExpCB6l7QQOnI9WA/BhS
eZBRDpp1UmTSuKpV2Dm5N5v7mIW1e/kTZldODuMfX8C7GlWkRZ9zccTFF9J9aarFdqrj2cKgB2iH
u5OwuWyQi5v/GgRIEWUK0FbyaGRVbIEkC+GymqGMHTox3YbmmooIN4HfRsDGBLwlOK8BuOYOq3HK
c3Psk+I4ap/KeAiLCLRYdqSt+MKf8v+xMzuC7mJUYXnEjthHMYhPoJ1lRZlryi+Wk0mFI2m25Fjy
Rv7oi6CNyUpazl8Uvq3CHtDOQJWjeYLLYkSmljUePopj9CQI++QIKtzkQdR9Cvy8smHSaFefIfGr
alMxZ1TdZpXqaY5LPmpUDThMVGXmuhiXb4iTWoaKYEDvcX9T2ZY9/1J8y34pbF8GPmRfvpOX6vly
5CyFqmoARASMN27S/DmldKMySAbk2jIkjG12Q0BnlpWFQ8lGVq7KaK3DbckeshBIR6PFDcHEBREd
Gq0XIqU8mmP7WNSPakGu8uwlxz3eECDt07R3lx1cWho4lqBJh1IwqvrcqEqlVhZWEVdHuTb760Fm
3S4bjH1WM2l72dK3yAQ/gSjmzxKyqIgAv3l+NknQZtJrg1THed6ibbuLttG23g3QKY8aO9wAN7Uz
99Gh3aVbXHu3dXwVZUfRBW/bMV5rXeczkO+APv0abqSlekpzM0uqo1K8FkLihOZLEl4lobFpdMEv
K20P+RUoAD5eHoXFhXRqlzuhG9WcQtBiVMdxHH2Vuj01HVDghOMj5lhKHbMSXCt6iTJfuu/Rf1vc
1BBa69aW08JqQgMUnre/9c8kXhaj15MwLwd8RmoNbmJcJfVoS2NnK1rkqMVKnfi7/M5NvYTXe8BA
oDCtQCfjfOqtyGhVQS+r48GYV+4TCJFdIFr9Yqvhv98+JHtGn0Ze7P/nn9T5Aq7SQV+UF9qRozmi
KzmjxyBuLNrKyoPI0omooEQKCTjAcOYj+PzrUtYDDDNiLNRusiG5CiEY8jpp421jTDsxEdCScAU0
0G5Imce0bNtWxsoALcyGgurZzACONqYfbzKpmuXUHGhz7AaI8ED80a7ZLpZuEtyOL8ffwgaDdY79
Bd0IAInwDc9EjcVpQNPRcTCvW7BTKNlVI7ZOPu3rEeSBf3atmhcZrOEpFOeUhpIat8gSY5BLCMs1
xyaz5c2E67VN1/Qmfq5kxDD47k0IVxoIMYPLCrWmiNMG+eYxi97krHfTrYn+26xzM9mwSeX2ZXkd
rtE1cwkipBJgFJhPAEw11JE17jwkQppbWjvER7xTpt7Uy/lRQOOvZ/R1epVTuXAa9Ok6ndJA3WYi
K6XKH/ECBv5ZmlyaUXJzkfc8YuMs1KdinOIjy6B2NeClz0lVGnoWVK/20QCp3ZR1dCVtm3ems0WM
lttZcXl+lUVT1Xcv0MkNKkGZzMxyJT4WsuhUofQ6NuBl/cPwnG0ATj+jxhCk/Hkbqk03ygZsxLGX
ax46ZQzLD301e4vWap8LY3hmav77E3eU1DQns9TjI0IlIEpl6+xW6++FSr2V8vvLbq3Z4uarkDva
KZoaH/PejspAfok+wx5Sriujt7QUZvEVILHmVkjo5p371HciM7VcQlwkz3WnQwL52qg22SFK3exA
22k7ll+XPeNxOPNCODPJnWdoqBIUqs1RUY73AFQdMhxXZNRcnbWOGUG/mrQQ0hvvxDGywYA/qV80
TTeXv2JxfE/85s6XvmlrQxPgd2G4ReOnW3plCGiFu2xl/ik/FsBc6QLTB9qP+KJ93yRTyWRETBOj
NxiVImLcTem0NonyihnOGZa2eY4nYgRmswHEZ0OmwrYUYSORO+Jeod8lL+7ryV5tPf9xgZln8sQ9
bh8tZDoIVgi7sfwVm5M3jaozEICv25Xd6+eB+23JgBwogE14YuU8tCb0UOQTIcfUVCOPlCrwxdKI
MvRUBFIiEYem+SseY34VLRrTQZtROizOHxQg0VfO/iWfAYNA4V/F6YRn0vMFk9bxmLMKPqdyudeI
Z5o9usEnW1ixs7R3QiULzRZ47UHaxY1tZ1VEbwozPmpp2Wy6Qn42BrVa2aB/nO0Y1lMj3I6W0EJK
FKbBmTr90gen+FWqqRNJ6L4moBksu8S5vCAWRw/ET/N7LhQs+Yy+a1KFjDK8ssTblL1aRgn+RKeV
g8tmfl554ZgsIzsDmQmyJJE7bE0t0s0ETfrHooeY1EZqdSdJwEeE5kIgaUDT7Qi3IDJYWYhLwykD
UWwBWIxrPR+lkUryXKtHRKm4jUefFI7xUYcOCoRDsUbuvxQfp7a4+Bi6OEwJhS08pjoDxa9yZfNa
s8AFRxSOMhsZLIBqEVzFtZ11f1bi/D4JgCo3FBU4c/Rfc7gJE8menDUTOaKj1V0r0C/tvac/fN40
T07rrGcJUDAIAbGqnVF/00DHlzdvK4E2L3d+hz+1wp2fpqTFud7PLuBR6Jl4/faX6Weebm8vG1rz
Zp6sE29EudYEUcBkxNEj+NM3lVjZprL26LU85b8nhNtms9DKcqYycpxSzSbdHVX/xxnnojZU9cJM
CgwXurmcPL5rpGxlDa65wEWtUrfAUjK40IHTm0E+sSUrAI2lPUxGKo8jAGc60urzqRAkKQa0FlNR
QeepAiVnnpie1bxVpXd5zhe3k7l6Js5kU8CqnRvqtb6BenKOJW6qOy0hT5Zy0yj3OJtwu58bUNhK
kC0es/KJxfmLTqJsktVKKyNYjG8FVFXUzC6D7MBczbAlB5S3fbFyHiyG9YlBbiwHEY2qOkpWR8l4
jFLqVRAZ1NeM8NwS3/sMaggAyaEhewaDnbuV1nlTV41IjvKdDuTbQcxs9THy9E3npQf6pt2pfmYP
D8m7sU8ie1clvr4SMzzU6T+fIKvg4J/rGehWOv+EphLoKDc6OWbMH+6mX9TVq4MV7qfyTsvUI1Oe
GlSxboRfUVzaxh8qvf2wzg1AE2fRwIAeO4rNuwJUNmlFR6yuzOGLsr85mFA2x10T3YUWIOHnnlpx
EWt5qM5LXLfsWQXFBfPJ2tP10jJH9oUaqwgJbqAEzq1o4Uz3BKXWIyAfW8tK9gwtwpeX39I6B+YV
rV9AYc1V+nMTwPN0gMGY2NrBm6gWfvSis6dxXCmnzhHOHyAaKKJmUXgNVA/cATKYCpHbKIQVtKTn
NtJLv1U7pwUAHKQIE+sdJV7jtVi89Z0a5VxLFSxzVYdRyt7wbjOEol1vtGdd+tIj5utdvAv7p8uj
ueQnZF9BUIt3RlTlueO4BXeaHiYWOSLrElDMjbzpaN5W1P8r50CHifI0Er+5Tn0+b6kWmkXRxMnR
GEdchTZ49DMYsXXU44X4Lh4VOyFQ6Vqrj/Lv9N+LTEfuh0rZt/wJt10XTVPpkDIlRwWnDlEbCOtS
0INroH+LnCq6Zs+CdAOam70c3kH7Vv6A6E7l11+J/n+kfWeP3LjS9R+6ApTDV0rqND05efxFcBgr
UInK0q9/jmbfu+7m8G3CvgtjsQsDXSJZLJJVp855cgxL4rx8B+o/X/NRvwINqg2l+vNZUFwvb9ED
lh7ncHo0X8p79/uy6R/i+/HB3qOKtsPEoHt/uG/At/8dBYrLy62v68n7NSDjKDv9Y587SlIX1XLF
gP28ItG1FVg/pjtAj8l43wH391XbLldeqITFSIboJvbB/rTPd/bz5a8QOt3JR3DHi96Ch1ll8HN9
fGY2Go0MlzSL3xQ73dkkqCHkIKu8bFJ0aK8kRghNoJrDI+B83us4o6CPh4x8vhgHG1roTn89lAFL
vE18V3y/bGxdxM+T/NsYd53y0tFLYgpj8yHdZY+9jq0lC4PCt5QNODBwYetU8teQVOt7pYJC4nFY
wY0F+Irs7lccQR/aNA41ZXfrtdTw6HUcvaVA4V4eonhboYAIvCiq0PjX+YRWddxELVTKjrOP+Ejv
qywoH7MvS0fG7XjXxJv0VvW9t+pReVPeRi+QmF/fIJ+mGFw8AHmCnApJ6XPzjt5rS4wutqN9P+1T
GkQvlBL2JbqLCCu//JRYE+4a7N21uAD6H74/MmlrqkwgBjg23bRTx/vx2v2R9kSvXKKMz13jW8Gz
rElcuEngqJCNQN0SxADcCJF2rktw+B77b86uf6Y+QEypjyYCyVQKd8aJHe61h86nsh6yMTta1ou3
oFrnBqV3NM1vyn5oJkn8ER5x6xv8v6NaZ/rkKmvrcNq0hLUu+IW01FMU9MflBgVLaQp19YBPHuKs
GFR4x+ol55aKpfMiqmD+KqgATMmGocfAZ8kudUN7P7xMxjanpHppnWsdZdJIlgAXXVOApP7XPBfo
SyjXRTXFQDfTdwMsabEkxojd4/fvc4GcOl60WCl+X782Z+KtAh/lteM84cWDjkrCJOb+Pwv32x4X
s7PJRVM7YBHHsjXes8zZlnWx79y7qLKBbEZXy01sgIxL9tiSrCJf0hu0SdXtAmaNDT0e7PDyxhYf
h79Xiae9qso0i1qGWRw2cxh96zYm2m327YvyxQvcbXxIcpKrZP4RvTlfTY2o1/MGtHs6217+Dtko
uV2hD0O9DC0+I0afpqp8HYbbhslyIuvt8dOGwLUZJScN2Ut+KpUsQchct94SxIc3Zzf71lX3mvrR
VXOfPrIwkwxKGFhO7HGBRTUr1QWrZHak1bYw75eVLa19MMZra76t0Ol+eQrF5+GJOW4OLaUZUF+D
OcDeSTaAFc7cLnXAjg71rfqukWKy1yfApflc//4klNW9B/B1jPkc/SKc73GROLTHn2jmJ1PY7v8Q
ef7PxfFkeOvqnlirDHvAGfFhrT7qvgmJpOGX5f+6PIvCqHViZXXUEytG78Sz20zZsdi5d3NgXknh
mzIL69+fWAAZSlkmBiz036Yr3MWvp6sirMMM4CO6gV5MAHLmBwgDXx7Xhy7EpcXiwjHg4HgWJ/AO
c6sN6LA3Qf/bBoCqAZdAD17Y1uiPnoMkeFW26s54S3y2rXbqFVIROytAd7E/b/4QSvppSbkQvozM
LnMXSxqZBexYDkCXRS8DCoi2Pe4sQEV83JP4AndbJ0A+JQq010E3kUQ1MgySjS6cXKCqPB0lhFUp
hhsIUjyoT6QennabAeLRW/MwHth2+Jlv8+P0GF+VRw+ZnNZvdu2x3na/qi/ttngCTWTY7/ugvol/
1Ftpamfd7/yKn34Ud2AZkZ7G+YSPUm6bjR7WQeujQTYEL7Jf++bmsn8Jq6cn1ngCmFlP6zbHSxoH
iemnoPJm5EdJCr8EeQFa5SR3NkMUe07NcbF10VG+tAsMrgd36LibvvzUNgkcOrkdvxm3agjVpdcm
LA7WVttFtzWOrewa1x2doIVv2z27ZNop2wKwncvT8EE9c2HS+UISump7I1LxXYF6rdwqe+Dh90bv
g8KigeD2UwoxgvnF2JXf8Og72FfAxzj3SQjVwHe7Ji2eoU/xD8NX79RjRqKbROKofBvNx447nTYu
ZLdLYSkVxSoZQCu9sPWP478tRPMP71LSdYkD8jQ9blznzMxgTD14JCXGdvMFmo8kC7/J3oKi68Pp
sLiobVkxYBjr/svN9z6/M+pfhSxV+RnuhsTdqQ0ubveKmpmgOIKDI2omtwoZCDjjN/MmDiYQ1iN7
s335ddmbhG/MU5tc0IZyr2J5LWzG7ryp+9pPS0DNonzbxfOujpaD0re7dOzuJ9rful5yM4Cxvs7B
7LXMW0NjYay5z0t/q8iqGdLZ4CLeNPeZ1874Mu+RAgA3h8auhyhcDll7xR9CJZi/lIdasuuFd/DT
+eBCWj+OLBkXrLO6TR+WHSAZ92ZQbFjQSe6KosfFiSG+mg6Gj8hWewxvDK3jcmUSb5uFI0nuLy+w
0G9BioR6+kpZyJeDW9qqs1LE9EjTJmg0KNRVfiZr1Pk4fT7FpN9WPmb15MZhQobHqpSEHrVmn2a/
tCnZOe7Ow6tpmoe7Ka1JYnsQxqr9rOz9wRh3ieYX0ex3gLjlS/E0Kg4p+25rRNUGPI4o8pk7ypQw
zpqwc4zblaY0YvmjR8Hl0sq4JtaNxX0+kHfo+UY+HRUnPg9QayNQvUWXHE20K9RdQ0yIf+rxczlK
VkPkXpArQ04H2UFg6/kSQdFNEE+hDqBwHdtVbn7bNpuUhp661ekzONTaIUbDviz/IHACXB0cyGOC
fwqAe86pW/Sa4IXXpscY4LdmAJ+yjdtzJRMpk5jh81VzbNK2LzokPrsD2t2CWUv8Ts0lW1RkBRDG
lZYOrCCATJ7fbrGQ0Gc0kXhr4T9hr75LS7UCdwBC8reF9QtOvJkpXtWZLQqp+VJejZV1KNxp0zTz
y9Krm8vbcw1inOe52JcQN0CpE+jE9VNOTEXNwpZZR1VYz0M6pIE7a0aYT+CiyMLJbvPtkLgSRNEa
0T+btAwdBCBAJjpc0isdhwyPV8zfOIXQ/SYNHSHRapPcK3fAO/iXByhcLUiQ/Ncad4vSnHZytApY
BHMMOvsbjb5HshuRbEDcqxRYTrftFT09ds4ybSOQfQRKAa5Zq5jeeytBV6dpypL8Qpvo5Fx7HdAC
b3FOqCVNqyg5Sn0ayPmT603vbNkC2XbJm0pwSKAu9tsM54ltbdZ6XKF2yhr9oRxBSxBHvtIpu2nR
QlYr6YrtUSaZXrBwA5hIYHj6R+M9t2i5Dr1Zq7UAhsjGH5O1bD09CUaaVz5FG8tlBxHuAGS4gVZC
9IUAw/kOAGeLPrIOQ0y1PfMNoGUNH7T2bBPV2//NEjcqxbRnoy1Rl0ELlRY/NzHRjWMWzt1VKbEk
9I6TMXEeibaEruo11E/XZq0ybNODW/oRfR6jv4mFJ4a4yzaI2xrTpauhTN1m1QFCFmHBJGgoETbC
hXrQv0vEOfvIBk+hC5YoMfst5Os31bdk2NruUTO+5sW2dFBOsxMSt7PfNpKpXH/7U7SyQc4BhtMP
ckfOPcxMsS2GIoSxvC/x/STrMZH9PucUjhG13YB2wmOc/rLUr9KzRPT74DIAFa0D4QvdXl3lJMAP
but4c1fgtKpBBZsYy2HSPVmfomi/nhrhrsqdVeSVVWcfewh4L4oOoMy8c/tflzeQKJajJXAFFyIB
8akcZs7dmNoaTY+Nd03pe6PLlEdF+wYJRJBToV5uWyY3jtlyW0gcY7KQu7KbeavGCkF0IFpxUKCT
c3k0opcqbkO/rXG3ooQ6feRSIHCyZBwpaKFA8DAnMdpo8s6D3r0+hIVKu6cqa+8XB8o42NfjTd+X
FshnizYYy/HZpUsuCYhCj/n9WTwzgbs0lZOMK/YpjRV/NFVzQxtVpmMrXEskrEDdAkAXkkrnftm0
bO4GmwGwaUw+QqF8MUVnF9rz/rXA7ayhL6eu62EBmOXHCgIKyhSRVB+JDZFV0yS1bh66P1SIWLMP
4IozUPU3PigMOaNal2hraR4nlw1emIFetW191/eqr3Vrr1AS7y47kWAaz+xxkd5xi4kxBnvwIwIt
HbQjXc/sL87jMytcmE+SHA8UDVZq79qcrvP+V55e97bkRSocC6IsWipBMQm42LlLgLzCoCrYR49g
zt7l0NpFA9kfMlj+sz7gJbMcHTR36E89s3F57kUJQQ9UXf/+GDf5PYBvNjVxLrVZn23KON23ShLf
tV0VzlkK2jlaVpvKqX7RgdJjZjPgzoz4dW6MZd9OvaxV+wNYwp1V+B5n1dlwVqq388H9x46t1Cxy
nMaxl1+VNjuo8beaRq9pSjdeYhO7RgLeQOvmQjKofSHjQtx8U1F961B6lZvjm5rZ3y9PkiCk4l2+
6lQD7w4qSm5RjdjritzAHClKkC6hdcWGJ2SuElkqTmaHC6ZZxGqwMeJyldTVAZpeO3UZCEusvVZp
V01WbS8PS3DinQ6Lf7GruV1YYw/EEXR+AbMboiCKDqyVPF5kVrgFbR3o380JFrQganT3hTovkSEJ
IGITJhQT0Ri34l3PNsR/tMzqoqnBvOlgGBqnwxjkxhdjuP+b6fptZV29k1sIS5yEDjmspA6ZoIJ5
9GgojVKCgwtrgjflyo+FtyxvpDXNrF+APmOu25Nsshx/ppMM3rU67KdNdmKFc2jgZNzS1JX1EnJw
3NE3QRMbLXetmhELgridjLdR7Ni/R8U5tuG0GfIBKYryVneV2fUzzb/W+Z1qt0BxyziFLw4OHHjc
qVxoDShPVwhVZuig+oNUd54T9Utf3VKQVkvTUcKIb6F9fm2QRGsmN5dIFjlIDWFsY+3jnGzfxuz5
suOZ6xb5tFzoscMNGPo8QGuce95gulMFriVkcbs4DbPCYUHsJpU/M6qQeSizp75ULWL2NA9ZxugG
8uhfJqMdiQeubqLVLTTobSyu2bFfYBmJCUQ7DH9Jh8LH3vF86HB/s/K2J51WviTJTAOnyCLwgGou
aRMjjtHeCSItb0nnF6+vI3/Q4uR2GWMtqCp0ndYsd0nJhiZEUgTsspM9HbUElBGmWjqhFo8KKc3G
BlWDYWwuT454+n/PDTf9icvoUmdxdqzBZFQnQ6DEkqebMLqgcQzgJnTifaLOQ9Rxe6Rlkc227rX4
aMy7XB2IJbt1idKaOF9+21lHehJf7D53skqFHftQeCHopxTLj0zclQ/pD2VvVJKJE0aaE3Nc0KyW
DJUIB06V3JFewqMlmzLOYUFT3emRht+ugBg1b5vD8nZ51WUGuFW3h66xqxlzFWcRiHKem9HxYwiU
ZC//mx0ucJW5YdQdg50oP3TN1gUiuL1WdckGl4zG4yJWX/WqVhiYrui5v3Hv0qdJ0jcjDIm/15q7
Mf7HUSBkwID0RBlWS0mrok92l3wfu9CTTZgw0p9Y4q6TwC4Y+lLAkpZv0Ebag8YoJmi3VGXd1OJ9
/+9u4Wme9diYUTqHIegeOVNKhuQam4dcXn7haFDKsD7YraAOc74lzXbssfrr8jcPHgBWit1jV7rE
ebdllBXC8azPdfyDPAd/h2mVuKzKqQTwQ93i+kuMqSBMhiMTjscBA+2a84es+RoTTkJMDjYDJbVY
dnTHwEDjX9k6pHASguY/ZkuuS0KfQ/ITWWtwS+OBcW7LY9CvqyokhdoizNJwGjZA4FUFGmvDWoZx
EsayE1vrBjsZF9LxY6b0sAXFWSDTEskJIPt5Lpzpy1BE5ggIc98jK9RS0wn6OJIEAaEDnIyBC2lQ
HCkaR8UYyumms96t6lCnieQuLlx/EI5AQwXPU8DLz+cpRokBr1YkhpBxTxa0HOYaafKEVOpxzCXr
LzzPdIge2SaAwdAA4hYlrnulX3BtOeooloTzsNw4I1O3cVtqQTz3qY/mtGvTnc1g7qeaTK5WS6K3
aErXki0ahgH3Afvt+XChxLuSFlSY0uVnFj9Nf9EjCr2q37/PnQ62m9QlbQC3ZnEXlNQmTvmdGRK/
EPV+QQEEq2UgsY++ZG7RDAaulsRARbAer3KVMR/Z6mPX3U09JGV1BrWdFITBQLBgQWlxn/XuZrQ6
Mll3TirTYxHNKG6KaL36kJ9TuRmF+pkdTQm+RYN0ToCcEPOrPL8dWtlTWGhoJVkBZB+ExTwvVVt5
ke6CQP44LPr7EpVeaKRKH6TYd+HlGL8uEn+5BlG5oYM6BooMfF03rbopqZ0eDWcVfR7q/ljPt6W6
Txbdb9svFVoZl0KyDUWhETMI4l/ocCFCcrNoTT2dmnbCS5LGm2LXQJ4wyfw51qGqHJNIRn8gul6c
muPcNCm6Sm80Dfm11NlrXvGU1wVABhojjZru/2I2fw+NR2RAIgaMAAOG5lYvaNcnydiQ0lvI9GDo
90ayBKqs/0AEqAX5CB5HqH6Bmob3ybJjabakaM8sp42l0asKbEn5gwvBPteDhF8WJFd2esvSUXI5
EJ0KDtpdLTANWytLwHl0KTXdHmwTiY2EpfEv5OMh7DxW2l/EsFMr3BVEzbwFpxtGZw3ZrjbwxMk2
S1dvLi+byEVOrXDXtiL3ZrXPYcXR5696S3CJO4CWzE9NGcxFtLHRjQPiK9w/kObjztIWzpGYKp7L
EdIFOzBOfkejsuqnyfQXNQDwW+HZhv5OXGx4Xb+JucUQrW8Ee3HBqbnQJMhbJhP6EXrBbys8EkCf
IRZmmEjYKMa7iTc5aGEkfiZMiQJ5AuIS4F1ccAidO1pXovnR6FCZsljoAe3fbapnVblhMYHmnNe9
99N+/olueGv+ksWlny9+Ue319u6yi4juDi56ItFripZZoHTPv8JYlL5zWI0mYLpPx3iTVHuW3gz2
vDESWXuuyB1XIQwIQxnAp/BLpzhN09UNEB1DVGyH1n8r8thPoZ14eUiiOHxihl+7RHOL2lFXXMVz
T4k9Even+hZlt1TW5CM6Y04NcZt4GgyLDT1OM/qreYMpOpGHRQntKJC1F4i2F8rMiEq2isrARyPJ
yU3YBas8rkKI9bfNIwjk/hz24p3+OldDaYAxyCMLv14A47KoR+hY0Ab1GuutiXaX10Y0EJD3WUi7
47KKpt9zdyuUAixra4d2OTUPNrMekqrbWcr7X1hBpQEtc5Zlgm/z3Mqc4Fc7EAAdiy4DdSoxx0dn
HiRuJqyxoOYLtBVokkFlyp33/UjVdsoBrpmakKFoYbA+sLwnCs7kooSqzrzziq2dbMFyQkrjoKjO
5vIwRfvJc20bfwwgEHjOCao2mT7MmEynyXo0iXubGtisgBZlQ2IlTv44/YO0K7rRP3r40dXGzerS
K1FRe3jKdBPzhw5Ej2zcrYkTq5ZcNz4PDJZwcMEpXR1SWqsXnbj70ntOzBq0XeEBmIJhBjQzatqE
ULVA6mx7eRI/e+S5Lc4jl1br2zqDreLFzsmCZdQlFsSjwfV6bT8HRyoX6AtXqcvWwvOMjkB7ZpqR
7cqqaMlgpx5xHer+j/a47byAKN1qhx64EAUdLt4vo/yFHSZlPBFPHJLjIKPCc9Dh3L9rWFwN5ozX
uVJ/A3b1rmzzGyXOZfxJAozNhzA2PhvwTNTp1iPsxBui0i3cMsZ4tLwkepz4TqESG28TFme4xnfE
9rJd3qK1pP3W1/uudsLLLiJaQHSt/fsB3EiVQh/tZcGDMPOeNeuaKtdGOMqgeoILL4aJVxHqv+gp
hiTC+TDVsjWVFo/qY56GXVMTlECTMQtiViCyoAXITPzBKonJQkuGvRUt5Ylp/s4LFSdITa+9ZCV6
8fItwBuaLNkieO+irK3j1raS9kIfhdsFUMwr1HrqMIm9ElrNzn2r0QePSgeIQYJk/jHNAbMGH7zd
Bla0pyAbg5xHob9eXksBqv/8O7jdYef1yJoW30Ff3lvfPjSBdfwevSWb+sU7sI1ysO+KR+cpDiR2
1+h4/iA9t8u99xmbtdkq4UQQ/y7D0vRXnEe9SpzqB7UL0XNWyvKcglwNbCIfBNKLlRRW5WyqXlGN
EUQSjnHZoQvf9FvoNE80XLFwdnToB0aM/pgskoewoD/h3O7qbyc71m46iF9omOOKKBW5HextEph3
7BloTNz2ugfmEjsmCSXj6/xdMs+rH32aZ1BJIh9mg6GF73upUwomDgXR1lQsojY/vD4Jk2Ta6t60
6ZPqOuvKuxyCQNqAgedfrXKWXQvXePTpC6Bpicv9iu3lqUaaeohYlqjIH83jjdqg/ctrv+OO9cpa
5bodzDfJiIWehWQsYIgQCYX26fls90vBFo8uoAdQqwBI90OqjBBrqN0H69nN/FZ9baa9BU5XQlXJ
bIsiI3zLXnkQcA7wbDiNw1DU7nWUMG/hy+WtUYa5pMghnM0TE5wvObjHRJGjIfongVtQUjbgn7KJ
kvY+k4EFP7/64Lcntri7QGEvRjw7JpLbvfuj80wCUYqHy6u1LsYn54DklQHECdaLz9XPZTMg2QXn
gEwoMTolRPGpGsCrpr2nyrWr9KSSnSyi6G5ghWxIuIEcic/YGvYyq8li4zZlYfvbX8HxpOm9JL4J
l+nEyPr3J1s+a6oazPoOHsyFV4WZZ8fh4KlkaVcRaadLSMOKRGJT6H3oFPngxUDSjTuXm8zF+VFY
2XHSX0o1IS59caavFUCIl9dMNDYQNOOJBaGZlc3hfGwpiONqvcEGmzCSALjJ4ThH1hCYy5D6+kh/
gu1Bk9gUxu61MA0etPXu8ekOHCXDXHg4k0f7ir1O850NXZ8mjX2j9PwpP7jsvnAke000oSYwgCDV
h5vAO88HSstsGAwX2zkBHZPiRxlS0ModBO0kB4RwQk/scM6yUHuycht2hqn5rlaPLU223ivIKzez
Ennk8uqZgh0Hkl2gLdd0MC4g54NiS11RpUvp0XnVQK8g4w1fnYzf0Kc/zzmHUev6VI4FPbLl6xhH
pAYDfq089spB7xJ/nt4vj0a0mU/NcUtU4/YE8GuJdrLRItV474KqTUryKQpSp0a49Wm9LmF5swID
Bw88VXfRmAfadG9NgeeGNAbkSwqkX9Oql6aR28ul0k1TA8XdY1xty2aXxS8g1SUDcsxK8woRRc36
ki3m/eXJFPr7iWtwJ2cNasup6HKKxAf4uLQHdOQQTbtdkMu5bEh4I0LixnFMSJviqc5llftWp1G3
QB0qVbeNDd6xLifx6EF8pE9uZyXdppYdTiNExel+UKONVixh9WiBKmxRqys16iU7UORGoISEwNPa
YIVa7vmmmLS8sxSrocdZvXbMZzwRpe0Dosn9SCmilAZFT37IEKgy0ym36BE5CaINv1am67i1ia7J
ZlfkriilIQEGNRu8Lbgdruqlp7DFpscKFI7JPh60q66Mr/K177s8GAt9GhoJIFgUVFAfQG4CCVzQ
XXOviMExZrU1THpsjIlkeJNKAWgCDP5Kf7teFQBCQzjmAkvTeNGYMhQF3fgW3fZ+plyvXaJjMBZf
lyutRneVgdIEXqRq2I6b3v7j8jjs497woQ6wNv2duwhLlKku1kch7d1yk9TKc+lFf57YPDfC7UAz
gW4a+PHwKozKjdFQ0jiTL+d/Fbn7yVg+DtuT20ncMq9zDTyE8lbfx9M9cpM7uR8KrQBkuRKSo6OF
v9vVtTe6K+LnmC1o1Cg1AHBZqX1TvF5G7yQ6dJBKQrMsSJLXRrvztam9HoVPFzefWsn9Mfe2kIGF
1h5ohwmi0LZvYxUCAcnt5Sgm3NFgWgeNJ9zRUjmrcWqhRKWu14NmPyvOFUPzR4/lYn81vFW8AXSU
KhiD9PPhGViuplyHB9D9LjOcHTi0rAyPm9TYFNUMPQLZdUu4dCcWuf2som02qSzckRmd9wbb9jMk
WyzJ9Uq4ag4eGGg2h+gGz9JhNcyIugH+Qe0v6J1pN1a018YXVuPwaSR1HWGAWitLBjLULsLi+RR2
SQ5lcNdDSscZu7u40JXbqmB9eNkjhCNyAZ3HsxPOyKeEISvvAKWFu1WPLONa/4C87k3fgkPnsh3h
8pzY4RxCbR2azi6a6PXwTSWSs1Do1mgiWWlIcUzxMLrBivuKJS7y2jq6LPXF7ybIjit3VSG5bhii
gwpcv5AKh/DDyohzvigqdu0CnXaE9HZ03zqFWsEcTZ4P7ExyiNZm1WyJkTaIl2PGMt0HsUZCTLO3
r+pBCZF7twM1L8wdm7TnRNEgglTq+ab2snyvzQZ65aN6Cdoma1/TbrI24KlQiZsiQ1ot+cNQNCNx
aI9UTKLXt0OG74inXoNgSZ3upnxM/coG5E6t7DkE+oduh6pIrmL8MjEygKOgeCQTe18jBn/rW7Wj
8OwGRR7uRecTApJn5lbWQo+TQh/nznxEKsO+z6mRB6yOk7dEaSzJagvPVSCcAdPA4wrSRdyR08R2
bafGhHvJTBqopBLT9161J+eVvqs/ip+aE2SNDwTdZQ8Wj/Rfq3xRMi00qhoZrNZB5bWHyXmLm3fF
iPej9XzZkmjng+TdQ0sliiggVDifU2qh37utMKcmA+CwUelTEzHZJIqu6ygbf1ABgBiCvz8ix9Vo
vTJTNETpu6l7pV5zpwKe5E1b5u2KciRqzkifPl0em6DmhnPtxC63eCl+VRk83LuSSqnJqNLnRUvZ
bW1F6lUxxeV9XMYZ2l7GORhdS9lHuvaljDUjmOai3gMykEjWVfhOP/kintfOBQqOKWgPg4YSqY/O
91jb6D+Gbyrpq8BtJdZEoQr1N+huogaMNzo3fKVtta5PYCzO0LLX7PMCzb8FhNRl3fViQ0D8IAmA
UgRfs0oTc6Yeou4RUjsqqg9a1xHnm0z7WbgpgFkE3QfkryAHee6q7dyC/bNBHHLIdxDK+Yd8K/EX
4WY4scAdHHPf9EMJYBaqewY0aO67HVhMdkb4MyFzoAQu+IP+R4tcjM8th2bDOIBE2fnRhEjy5Wb/
ppTdTkt2gE4jdTm719ZQEQP6AE5OhlKm/CM6lFck6H9ndZ2Tk8tuHvfWPK2zCvKKAHSqe7pNnxKZ
h3yklT/F7hMz65l9YmZWWBFlLcxMiKLEgvIitK+2KYm/IsVPNu0RDVtp8Io8YIgyQMD28e0QPr8v
oQzqJxovkm4oSONCg7YNbryDMYCwRI9wqrLFz8Ca04BNvGYvsxkWrY2XWSXZhaLbCK7ASJKBCR6v
Tu5uhTRhampFlqMNGYoYnpr+RIPlTUFlaTKhHQv3BGC70R7Pn45zAxgBACaw095P9cF096BXveyu
AhMrrTBmzV7TAXyW0WmXPGfVCH3M0HrNrxIZ465gh2u4wVtQtEVTPE6jcydByauv02rK17yHCdTA
jg3QiPT16M+X5MwOtyStOTil7Q35sah/AWMNOgQpGl0QEgEnQU88BoJOYF4wN04pdRV7zo917kBD
/XptW23VdynCWrgktreCm1Httvkm9yT2FDXv7fw4alurvR6zEECcv1j1ExNc3I3d3J2aDCaAXGnL
A0yAA/+yCVHVfsV4ARajr/RRfJMFcrydkvfA4ERb6yraZBsc16Tz593PZ1n+R3QrOLPFRXmk0Qcj
aWEry56d8WCMYAUHSNQzKqImQWkHoK5uqnDMH4z8hyyFYQgd42SkXMRP475U2DpSJSHeDzcn81V8
MxzV52WDFK2fX33Xdl0wXXVhuumD/jHz8x0Lqud+C83jq3lj7poQhYR0JW59BNOcNFILLmtn08MF
yNJuaqNYp+dFC9RwIstehzXHt0njR8FrdaeC5uXFI0l42QeEnnwyMdzmh+jOktW4nx3zMdo2Vjiq
+tZdNpeNCCPMiRFu50899KvtGkas+gnX60J5UKdXzZ89iUN/oKm48+5sFtcPOTnvptStTGsdjRb0
hN30B23j7m3fwPuh8hM/22s7elNvlsC5sgPmazdf20OzT8DItzUCUKcHamBuQOHm94/Q/tI3+b0G
bdpkNxMbM28QGqQbOSfmurb8V6+lxjX1jPORzyLWXjQzfQWyQke82c1LcHn2RagVQPlw6CLNaIEC
mNt6SaT2Tq5ATKFGQ79BlmITUXQedy9tHsaM1Dlx7OK2cCTnlmjPnZrl9pxuK21upRiWkzmbbkKz
C530o2b33+whkSmWCi4YGCPUtNfs/Urofr7yNtw4NiyMker2Pmu3yLJpZbzJd561aR3JlVXkz3ib
IqmHGwbEIrjYbKZRZNVrX2rbNH6mllfIbYdtdZ+qE3is/zwjtfYr/GuMW70ih3JDNAC2bSTzjeW0
13H/ZjtDkDaMqBrdjKZMTEy4cB50q9B1C490uZjgxsj51SWarrIW0L65ZiBdttGvVDamRjL0huwu
O6jYHhKyFsQqAOjndq2XgYrMG9CuFGv7r/ssw31tqmWv4dXb+E2GFAaKKajTIpHExSA1nWK9XTuS
au1FrevNgLSNnj7q7Eti7sd+H+sJydH669B3Zu6K5vXyGEVx9tQ8N8a5TOclj2poKEQ2YLsVslfR
8hiz5uGynfV1+XmYqICvaWdke7hNV4P7KAayFq1fxpupWldG1u2a4lF3vzHtLs+KcOhkNBPiof02
yW29GGhhAECAmkK/RBuAYu3d7IDxK2wmGZto26EU8e/YOL+MjUJZtAJLOGfNtrO9oJ6H+86tE9+w
GVGgMXB5LkVx+dQe5zJLqkRoClv9EkxGqfnQuz8vG5DNHOcU6th7WrQaqJ+sPvHr6tG0JEFY5g9r
3Dw5EVmGFo2Bwe/KHvJkOehge5xy6h2I9wyaQ1fplwGM1+VhCddJQ4sJtrIKtVBunWZkNxXdAAi5
vptwi4l9Ou6oQbr622U7wulDghDpYLyMPrEYRkyl0bJC2LLW+T5HA/UjLbqeJhllp9APDLwnVhK3
tSf5fA4tlltu2a1wtenZ7neK9fgX4wC9hGq60FyA7Pb576dJXyElBrzRCKqpwgJyBbhSdZDRDogK
3OiM+m1n9ZUTX4jUmSr2iNqGosFUtCkomCbRvP8Labjt6OiAzTDTzxv3Dd1VHSnbO4sC1a1PxwKL
GaM79vK4RXFfRzBGVllfUdfcuA1lYjMd1woZcoXWHun8hRJXJgQktoLbJwTMQMPH6wAp0BRWrAWj
BjK4rb93eBKa451JJXdPoTOCWu6/ZrhgUcT22IFWCYUjMCZC4JhO6AfKZbjFdUpOwjse/x5Ggbj+
0RaP/z5fQrPRNThjpz2aTUGSxzHbqp1JYhM0ISkLtKKXbGVuVLw9PnMaTWZGO6vVHid73zpgFo5K
sqiS3haZEe46BWBHGs0pBqWPXtibPgWiJFKfLzsb/9j9NBT9fOp0BdoOYwMr6n37Dbpe24foZ7P7
kd0wxA3JScX53GoLPXRIPgHTC3lAvgO/GD0D5Hyq9lg1jXX0okh7iCpL/Z7gSR8AU2JJKolie8BV
rO3lnsEnac3McAEHgr3B2c7W1VRpRNFLILWcnWQWuXfq/xvZb0vcLI6eWjUjjuHHuArtfM88XAvL
6yww2Vub3+LqNo66xAe5I+wfk7i0rWBh/A9fSDdRqZsqY9Ye63IZ92pTo07W/B9p17Ujt5Isv4gA
vXkt2vbT0xz7QmgkDb33/PobnLPAdlfzNrG7GOHgSAKULJeVlRkZkWWWBrCt2bTs9CxFVTKSVBQH
xx9EYbMy5nn/UYcORRQeegnoZUQn0bx/r/wm2hmiZi6BX9LX6E9Zk8GVjv17CgmC5pgNK6NdOAw3
xig/wnRJI+ewdqnDYpeylZk0sT6OjbkyqDU7VOyRakpeCDns9J1sSIF/aksV3EbTtoQ2XMPpcQs1
LIghEDnJTkWvbdQ43rJBbMc+b3BjZz/+nsVFvppj6i5Amz14jXoJw/Yn1xe3XD4dwrjUR07YhQlQ
8RlrMlG9MguL5+bKKuVOofiXQasdVvuktRrZtzwvNOKMt5puXDG1Mt80vGVg8khTemyiBjwwvTi9
K/VxEpW1RBKdZ/vntPx7SD/JgKvN2kGoDXAUDIlNv1PlvauSbcupZOJyM8x5UiaME+DKYOXJyhmR
oDNBl+M1Ta6V1fzxxVcfIdV5l/sdNheDVH/YS1vkMo9iJO+kpjOkst0kCYjxhbU5XvLxODwzjRuI
1FBRmBfhyq5fxiKjhAxcxcfQoCBGOjLp287OzgUaGUj38XjT0pmVf032v+1Rh7WMwEGKzCoWNVCd
AkK2RSiYedrpQ4FWJxHJI5STUjDJDWCGrrXQWrG/uKlAhKHM/X4ASVLeWNNiqSk7lbtkLXADY3To
xwiQs+44oajSab0tjchljfKungDxQ/k+gjJt6MjMRFphBXm0uOZX30K9PKuBawbwAXIXIbF6Fj0N
oD8zlNFEqXdC3jT+b6488L5hdoGaR4LkdqnBrVsm6JPnLuPwAc7tfrI4KDatCd3/tDzd+f4rM9So
0NNbZ72S85csgdYBMGNgaywqYOVFNoKSUVug9VOP+lojdR15eioB41U3RW8Kaq4ZtTrFW74ePDto
mcHs+PEjVIZyp0CzZAshJ9GceEA/lDifDPT+dEc/LaLN401CvV5+9igoDZETYyG/xNH16N7XEM2L
Pn+JvfLUVPnFb9W1RvmlfYg6NAii58ILhIJvFyNUo7ZD/wdmSR5HJxR8ZaPWHFryPehfPh7OooPD
MwZRDmQvUUGlboq8H0XkyQv+osTCZxzJlpzYPX/kBTAoQmsl5I2E/RWUoZ7EtSkNyKlmuWY+/gjq
hYtnGnA0oEbB8xa/cPxux6sMxeSFSl276KvFSy3RkRI0POG7kH3D558fG7uL+SGxgE5bREB4q0sA
FtwaY0JmFDmmq90uLi5MyZ/DAZrWRdOSgp02zFRg37M9u3Ih082A8xjhVGYmgDmlip7YW7M+2KKn
VBhqt55GS206u0j2VXzGQWPqyWrG9wplNtb1G7PjOruvNxNkvaTGeDx4Wsfq5zNQ/gS/CJ5WHBCN
t58R16C3HlWtdqfwZTplgg74U9LZSks8NI2bo+0zppIB3JbP/VS7ULZSzmzPRWEG0rYZocVKyn3A
2aFAUAf3crBxG+2w4xLSMqf6spb7oEvu/3wvL4BPEF0oiBkpvxQopVDHpVe7xUb5Sv+GZqeXUP+b
HM9oduxTZQq4j2qnshqrd9o9JLgu/a4xphN7HJ1oZZ9yd055lue4+hrKfTG5GDNqiNnj7dZEjlpv
TZ8wOuJ1XIwe+f13NCLy7Rsrz4SF88GDrxcMICCggpLr/PdX93DaTqWvZWzjcqExyLne8m+znDaX
w2PCdz7eIvceASITUDlGagM0tNi01BYp67H3mgY7NeoKR8kqN4s/tKqw46CBDpS/z2POmDiIGcj9
d8P8bdW3PlkDp96HHvNHiDN4DBlz/FCnNPIavmMKuXZjaHfkcgWEanT2z1JuRCKvj42RMz4ptc70
yn7u8uPeV2ZhwU0gFwaSEmAFQL2qUnPuhVnIqlnYuGL05kEst8//Rj6/EdKMtApLlOJUxMFmeK2r
TV8cisR3qqDRa8GQ/PeQA5MoL65EBDSMbz4LAoest4i8CDrbFOpaYHpeastUaFyhBtuZsM8rnfHt
AdHoEJFck4yh/Q4HW46eSnYgoAQxY4FfSS7M835zgeMb0C+FvD8I/vAf6hvkPqsyD/eT6+clqhca
kJJqz69hKO4jwdmMhK6sWRtJUO6EEqpgBLNw17poAa99PY3NWH0NhaNSWknvermBvs+2/bOy5rMz
uR3cLMI0Y9lBXwjnSK15pwEgykaBdFEnB2W98TgOujiAIlXaaSNBRIC65TA40+pr5v7MAfwA8gcV
z3Hk1IALuz3hDPiReaXk1YvBONbmKzTRsUw4XZd3K67k/gKgLFEHK+GlRuIqWBrtYl9tMmMgfzOi
GhOKuqIOzQPd4iAz1zgdCrWdGdqqIUNwjjNDI9imFrvzrelprd3wp0X5Zuapr5ojoisPl0tCK0nw
A5dWH/XBiP6o22yTQdsRcg9E2HFOYiVGrv8FzAr4DQMdIagtyxZj85Zi82SE6GNsFXay0hBy5++p
z6IeJFMisPXcZXfpdRAE64qZkQLArjVFLrpDH3Jct8tPbTwOLHF5Hv3YyV+h4o5BZ4brk99vvyri
kXrvEZas7PYfVvS7OUemH8li4B2B8bmdc41l+lTKJPUyWT3mXHAkZ3JCndtGx9FIDZRi9Vl10Nhi
Xu3HJ20eD2V6FmRADALMD5gVKdMZXzb8EHbaJchdlT+U0AuMqo+wOCSokD42tbCESPGiwZPH3Tmn
vW5H2QudHFQR2hPDkeSlDsC5j4asAnEL8jEGuyYZOH85NbJrc7SSxsQFE7ZyyVwUFEDL6Cut/+Op
m6vX0NEA8ZiAhxo1dVI5CFwFuJ8rNAURpJqohQVmAB0BhM75a01z9ws1o6pB4zqrMSFTTh0AkfHr
CAkQWAOM2BNA1PXBv4n1blwTzV009COEh1OOnTH//ZUDSMSxy7NGCF1eLQGpMFO3QP6sdMpw5Ra9
3w+YM6DEQUzDanC31AXWIvcpKUwYucolkQFDERMz9xpSMnqSk5DlTTD9PN6B949e9D7IM7EPBxCz
dLdkyPTlRRT7kdtA87w9fInbUf9mSHRKdbRE2jH0Kz9Yo7EL/ATmWsGGhmvDucA8GBrRFwM6Xjia
26lVxYZtBiGJXPml1CcDgp1Obent28oo7x6tlBnqCuu5MqqiII3cFLhYCejY0SxJoH9NhN9Upm+L
JDi2RgWAbAIE0cdLofvG2j3Cz/vx9vjdjpU6HQkCFqUO8RHFu+8wBIJBekdauO4JgrCiMZhPEzSC
wa9OClslcK7osjqxJFtZ8qXdfD3l1HUmRynnyyymXCEjdxIUXYR0a7GLq8vjSb8LUjHns3YKsuUK
ojHaGdTiKMtZ3ESuhMSgmgWQfBZZnijcud9AffixsZ+3IT2519aoUZVtG4JcpY7c+ldsJnpnaQTb
SVdNXud1xQIYgrRWYXJkMCbj6xnAc1sGxD208z2EJgEHa0j9IZN2w5LKhsal3erfFYkcxoh0SNUb
g9EYzEZdWQsarPiz/5WZ549FBx/uOuqzgyjqqpgXI7ezBKPbbSbiOwppzxNEqnkAtUed3TZGsSnt
yPLPz63VWzLJN6wlJLh7f6VGth0GcgkN5mlNH3lx/XA7wTsoIoC21NEc+ga3RTh/WqsBCuQ07WQ0
JefIiDMigaTs8+MlXDoe6F2RWRDfohdLpOzxaqylTFfG6MSTN9mU6Lm3kRllz6wl+u4DeOzMa0uU
N6jaEo+6AZbYkQiWX1pla3nKLilt0WCQW3hn883/Njbq6AeVVghMVmBsLRR1gqd2OHbhQJoV/Bhd
9sd2Qi/KfPmChhlVSVpDN0zjjAO9QuTyilG1uzRxfQSj0wY9KkQADL8VEY9Ou45xeju+cOAC+Vuv
+fT7dcQ3QFNlZtxBHEVDHNmpDySOCWNXHp1KOXnhzisPPPf1eEYXhwoRmp9GFaA1NCp2GvgBL282
jt3B0k7CR2mm38VTZPCb2FRsAKFMyJHkpFxJRa+YvUtA9Ghh86GJELvNvrXFc36ujdbSzGnbWqxV
bBUDnufErwz23mUjQMQpnPN0yO/SWPck8fsk5ofYDRjLO4jHOnZGDykGbgWlQasjz/sHkQdOnyyD
NPauZZoN8e4tfDZxp319fldISRDoQwzFArcwebaf9vs3++/T37/ee3+KT0xBujXu64WhIrcMEQDk
r0HY9NOzeRVrpZCxB4FWmbneZ2YxvzgTitrGyta5D7NQ30UjLuA9AugJ6LB7LLjS66ohc8et+Np+
Bif/E/gKW3KY5/FPY/YX7w2O9RCzJC+MaO2Mzt7l9qaC9ZmfCQ1jIDSmE+hVLzRpGQiZWxjDHlWB
nW8DIA1lF9z0yWENcPmTu31kjnKr3Ag5pViSYW6TOul5gJq1zm60Y7WTN1DDdASjfJGOtQWZCrux
w0v2ormeyTrtmxIR9ch8JC+rC7A2BZQDZrUwYgpt/iYA4AtL1ks7sABIN3gjt7zjmsjp4npfzTjl
fYuiC6swVzKXYRoyqWchOUjjSWx1rXoReh3k1Y832H20ebvC1KVeMJ0ygAc1c1nvyHeJIZS7UPwP
KZHno4oOb3T9SyguIhtKrWso+6OgVGzg1uDs4d6KtTTXwiBAmoCwDZKmeAQL1CC6TAOdJM8FrqT8
GZonJrNDbw1ytHDYEfWjmgl+BsSJNGXrIKXaIMp55J4EQzSfeVKvPKju05J4W1xboG4JpCUzxitg
gfOf0fdE1OiJSw7saOfSH5W3clf0d+Je+qVBpAk13Mf7YCF1cm397rJARSrl+RHWxU+/1PvX+K9k
Tbvkqzf8AxGcMTLFTVhsiheByGty1gvXMGaVBx0XNgkgZFSmXMwyoRWqEk+elPR47DjVWV6DqM0H
59q3IMRALh5GQJEpQXyEOsf11Ie1nPu5648MiaWjiozoyhTSZ5c2QZ3drPWUxk9hItv338xvDOe1
fOV/pdvgEuKtJG1jj0zfyTF96l12JR95l+j/xzj6/TCTGCOdYeiqvsrVMYJxV9gVb4EeXOR9YjJP
OAwBWbsZ6BNHW5tPy9XVF+dDWQyzNdADGEOzTwKkNbrXxxNKR/WzEcS+HDSwkG+6g0iCQWoqW5HN
4XpV2Spf4lQfJrRIrZFY373saUPz/rwaTdk3aVqUU+4KxBt1f5e/JDtuWxxVZ+2KWzVFTZw8sYXK
g5jJZXbeodgkJ9/298FzRNbID5dW6Hry5sm9HpMWw+3KMKRIeLF7f0r0n8T24wVa3HQo7YioAiMA
gqjLrRFOZoTY47jc7bciqDJJ91W8aS+g1H1RnqSIpCtFk7vXEBYKyU4I3iERicSdSC1UhZummEMS
VzjxCemf67N6QqS5E77D05pTWth9N7aolWpAb+8HTFK68S7cNsRzSqt9WyNYnP8RyivdGKFWKZDV
ATz/MBJskifBYU/8fm3LLY4D6EBIYeItiaLX7RqFAKDzcVGW7vS7/yUcgy+hIvyb9+vxVvhpyqRG
giseRV3o4aEnmC6I81KcAKael27yHujD7tm2rGFHECkePfKmn52ItM5jkwtzB4sqx8LbzfVc6tYH
w2Hc+mxduumzXxL+1NjYdivE5QunaFbBwEsGm23ug7udPD9j4jJnmMpluUOUaIQFMN33Vy6OJSMo
zwE9DfQGC33IWyOgLEm5rghqN+Q2EdBhoDRUASR4PFv39x+eS3P2HsVAvJhoNL+UaFVZlBmwIUqB
gmMCLY+8TRLzf7NCDYVtGfTMg48a9cYLw+ckH8aVcdwBQDBNGIgGH4DSBx5E1EUu5WoY1R5MtNx2
En+xjGbJvC7LSEc9FSMZrUbvcl3zt4wADq1Nlq1sicWJFKFCgL2HZxFdc+FiOZYEP63doYOgOaQ3
U72tRm5tmMtmgKkHtBi1VBrnIgWtN44+4DUVOm8lUHrr+aRnnQ4tFkAk+Xc2/uymT3TNQOGSW2O6
oQOyeY6BspkdO1qwASS83ZETkwLa5wGfUYyVI7FvnhyZI/8KReiVYd5v/VtDVMjEAcIG+LtSu2Dd
01P08XUFujvsx5vyripKD2f+iqu7kJG4XA5ygCAkAroQqz4MX/7fDBTem8wBSgk1wdAobEfpyWBV
xpkn24C0RDLm7LuPRPulxW8ff9PS8kJbClQsM7X/XaE6mHIpTcHE59ZKGDxzGqsZ0xTUKy7yrmTy
M3Ig+nGJgG1Qo72yMo1ToKpMg2KCuuV26bNhsXpmcTsFmSdgUBNH3qHmyxu6tlm5rH8AYLc3Atb2
yjblO9uyYwGHhW1weLwdUIzWC6PayNvuVFvICFv55ldupcYrCy6VxLz8eTzBP80Mj8zzt4uedIXA
tb7fuoBgWqpdnCSkiFi72HgJQY7dkuzBUfTeQhHjmd8Px2y7VvW+wwjQs08foz4delbADPiqnjdf
yttQbz3lvQks5S0SdS7AI6+24pLUnJ0xk502UDUz2OzPKICaNd+DTFRWcoiCMUZeR+Ah0GXGSDX8
6fTc+nY+/JWgTdKDDD93NNZ6PIELoSpSA4Bs41ICgzHqnrcTKPWRHIQtsCN+oYfFvvZNmdkxTv2W
HbT92mW+dB5w84EOCumu2ffcGitajq1Khm1dtv3ViTHh+tB4PJ4ln4awBIUL4G7QmkfFjmEUisoQ
xa2LntBkOzR5tgFTYKWzraYRQODLFXsLwSqgX8DfAP2FXhuOhtzVY4z29iRt8XyRyCG6SAfnAkjb
9+Nh/dQa6H1+bYbeZEqiZEwEM6ON9tqtdJF+czvLOnCG/FQ53t6WPolNyHNHnjeaGf0ymc35zJLg
89wC73Ep9JF8rwxdmM/Wo2+aV/vK4bJVPUlai2+SRxKru0gBtOyZDSwNVQxUE5FJPKcvqGoV7iRZ
7TvkC0BvBES2YpTOCJa52mxehGjHfTfcpua/NIOXSLX3RiNYy3/dVTrnM3o9fdTdUKV1kzV10rp8
vKu7g1DooFX49q1M1wy9J/0Ov4OcBonMyKxsnX82zgm3ctR+0AyP5ovam/zQsQzv5a3bp/YY2wCm
5+wX8Fp+pWsOo51raaul57Q/lcVEhH6XFJuQ/SrkRE8UgnpJmuoC8z6penxQKkOTjVF77oB3j00R
D2Zx2/NW2oPx9bvYVD0YCAjH2FV8ymNzUHWo1nPtMSiOg/cU1aCErqE6CIKPniRQmvkbp3a7Vwtz
ki1hE/6O/HCn+sA0E39YpeK5z6DwCmiF8QtFtbnIfrtvaq3uQDff1u775+kLoBmGNBvoWT4x5Asq
xSg9z+VnZPcZUJH4oKiaf3Id/48/ZAAqOh635pYl21+J8yKY4ETE1X6BiANAVyNS1v/89E6m4ww8
PoZLpx3SJOj4FRGWgpWQ8pZtVaXpoIwIC5VNwrK/Q7k9iG/RL4VxZM3KqsZV29coqta2zv1JQ1mA
nzuawaGB99DtjAl5mHjI2jVuL3UTqafyU4y0dzbyD1o4sSvneulKAAkpWOVROkI6ly4BC1EVZq08
43aFZJeObi3VRsGKhoLMtPweCae0I3W5lptciiRuzFLHoxRKtuJnuLB2AtdM8SSWJLnEW/9FNnrg
1gST03nCbFiDQ5qN2dTgpCmd4D8thsBToJwzJ5hnfM2dPEivhIXIgPvS5dltSDTV4iPfaF7GC0ju
BgEABRMPxJNYrESvs6+kfAOqaTzEb4AfgtgrtcLpGKVixSKOYaRDzvuk5tcwQ3eoyZ+RXZmg5pcJ
SuSkBq9xS84usJRgKen4wO58K2a2hZ4XCH/7r872+9fHp2Yha4A5vbJMJSfkIuK1NMDg8Iixqg3o
qHGS/3bk92/gG7CcnF7hkvINDT9rOIy7+ig9bCrm4EU/m9ogADj2IG479HHCp/jbAD4FeHj+Hb1Z
oKS0xjU+zzvAIG2XeiT3ilf5KoPprs0KUI1Al3UOkMF4LwEFL6R4kHgkt7JzbGgAvvArhdO7OgNl
nn4TaKnndznohJGCLPbMUTlqz8ObclQOg91+aU/BYS1t9/+sMlK4gFujUYRGIVc+38n+gJPjDSR9
jZ+LS2BNjqbnvwMMPiApNCM+BPdSm6xPUsM7qubjfbaQqJz32b+/gFpqVgCiIBWx1IVgKonu2RAc
S50YzJ8R8XjindjSZPs/K1aXrjM0qaB2OnfbgZXt1jmrDOtlQo0wiPs9bGT0s0L5/pM1RcEK/Q3a
u9knbtyreFxexMRtayBieb2JV9Z79g/3/uPfH0HFYn0tJWwgY/LVpO3NgIOv7kMh1zu5eHs83kVP
Nasz462ggqOasqT5g8bnhYT2iukvnx/YqtEfG5hX6W4oVwYoV6gJRQvSJrZxhz3zLjkSHkK76UVe
mbDFW+5HZfpf46DcITdVmSL0XOPG38Jv5j3+q72oe/FSnrJ8ZUDL+/JqRJT/m8asmEIBpqaW8J+Q
EEwPSaCXgAvv2P1w0MB79/F4Drn5n6QnEUxDKINBPRyZWsr7KCzIasC/2bgFKH4/gFv6SLeSBMbN
4RWCO/VOcdM3P4NK3krGY/GWuTJMS8WJNcsgrNDQCYJHeLWXbe1d20FQCE+C79QKn9YUw5fczpzC
wqWJuAibklrHKEMXasbjxdeUBzyqA7mypeilEl+qcnKawcxRWYKMRgLQ6kgG1hFFvcoEAs3eNt9W
qadncebkmZWvURMtTcXNl1HL3vaVwHkjHh1i5PDlTkL3SfcU8B9ZDGWgo8dY5UdzmLZJ9PV48e8c
Eoe+OYCQZ5oOxKp0I3KlBn3TIpw6ox9NA9Bf1nEJPrfjU+lVJtd76Ohfw43f52uBqZwJh7ECKpi7
aK6O0K9FFM6L+hwwJ388expjDOIpa4DYqbbjWwAePHmft5YA4mfNiEabbf8+HvV9FgyfAFgAOt9m
9jCAvW79cF6oQRBqTX1uFbQdEwZckuxnwjdmkLMWJzG6rOCtdQzHTVJulMAo0yee+Z7GEa1b5UmD
qswfnwHrrt4yKwty59HmL0MH0kwBg0uIrkpPUtNW6Butz0IdGJ24L5nvpnb78b2RNUfAdfl4Ju7u
gtmcDNJtRPAIA35OzNW7vMlTBuwgfX2W/RhSCDsNjDByvYY7m6+1Gw9DWeGp6ZbUNBnloT736bfS
dKRpwADflUbNIoPEPsexFfFO5qV62TrZ9AIVgBW3urzgV+Ocv/BqnGwbSJKP9udzW+pRkNkK05hR
mUGSatzUU25woS7GBZlQoow/PoZyL8afTfMCShnTCwwv34pKTbToCb1nnJ85/8UiIBmLDcmCOZeO
v3I+Y0M5mqCAAQhC6zuDV+tJt/nPjSDZhaYvgOUh/Ey9pFtVDatG8epzpzJfdR1WTqxMiY2a+hq1
w32WE8sNQRE81+fDBQj17WTXQhuAWI1rzh3bfMqhZ/rDYQqBUhZt3q91sEnMnUeCk6VGLTx37bMw
bKXWCZ/KXeSheypt9lNyCXgLFEjBZ6hHZo9+2NQ7deUm7+xcIT14P0q9LNcQG4v7ZA7NZgAotBVo
CpV8gOLypCnNOWa4HTifTKbvyBiMzyGaW8Rc1FP1iam/ZwHVoEZoqnzhHU7q8KkPgSyGSFCcWPx7
i/dJUxiJyBrQOV7Zy/chAqZXg7aggiYfVGJ+ElhXe1kcx6hMpb45l70B8ZIYN9IeXeSe2VWkvCh/
AOEcjcebZ+GauDFJ+cuGi3xJrmASurHpoQXeiBmehfHc4aGS/epX+wXnzUg7jBkNjPo0Sq0iXesK
4SCRcfLbc/vdNGiOl4n2nHrP41M/VARxqhNKKw1pC44Q7AkQU0E7ydyGSb0HBgEo1UzqhzOyOZOR
Fj36RXw+huKlsiZfO0cZ1OBm744cOlqP0WVARcVsrlUBN07DGZgro+AhaKX5el46rb/Cqbc4pitD
899fbRSu4/2qaNjh3DW2khSkibbtuMZ6dBfjI4C4Hg0VU6l1jTu2xmj6+M2Pvgrv9fHWu8+jUQao
vTd6nBxGPgxIHOEUp2v1YLTQFoGyJ7hxp2P32q3E+/cLBB6D2YOxPCrjGNztvIl8m8SKFwznPA9z
O5CKeNf07Gio05gDmc6v8fzf3/kob6CBBgk79P5CXffW3uRJESAZ1XD2Q8VpTonoE8+rzXRsjSnG
hvejtS7w+0UDgAHYDB5mkb6je7A7ETRVKMYN50TVkDYN0fIdZ8qalfuXBZgQfh4WkF2H06IvgjEB
W6QaSpjIrlQ2VZKqFnAMvN6zRWy0VVo4A8PETlLhbVGP2XentqMZDkpHfAhwmGBx8glaTDoLED3f
VOMhsQW/Wksyz9N7ex7xlZAbFeZMnorm/NvpDzsp1EqQ1p61oieaFuosUIdcrxpqb0XaGgvA0tRf
W6MWu9a0WuJHxL1dmRt+LTlina0AR5cGxPNoPUVj+6wqQO1fKIyKbS/G41kA2Mt7CSVso4MsvLLc
8+Ozyd8HdvDOOCgiuvkRu9CqqXHihZKYtuM5KHIrSD7ZyoKCO4kafThVT4qP9gb1LVB7AypDOLaf
YfSc+nak7cB0UKD3uPstfWShQtSZk2NYCaXv3R94OH6q6RIy4Sgj3K5rD5VwbSz78VzG/j6UAAXR
ypGUQbbG2r60pEDDq3hYIiWLI3xrSM5bhe+ZZjxPanP0xcrh0+Dl8UwvmkD/JKYZ9QQYujWhMKBD
FXuMJeACPFkyDtzDJbsqtj0H4vRRmLGwuJTmRlgaGjbmMldWsjSecw9SIh78gu0rXGNUUt7oQauO
b1JYd07GBJWejmNtQnw13TZVVetpE/HG40EvLSDeZ9Cwx4sdB5N6NiRJnxdVxI1nqVZOEjZO0qYn
0BvZj80suPtZkJeTwcaFyjYN6UoSBXtDZsdz2AfPGVgx4ikzq+rXuMY2tnQuZagp4XKZi+h0nD9J
tcyXQjyd6y76W8WakeE/BHUig580t2zqtfLMfdiGN/2VQeoENA3vC2rvw2Db2D0X6VzxW8zchAVw
m/Dqb6EzH0/lQmwKi6g+gVMFqHs4/dt9OoHgMU0BVDqn0ZZrBYPntp6cgNGsIT6e1b74Z2xFa5z8
k8JGmzrzV55SS+cEzYigVJwzR4iTb+33EVcK4LKczsBQTnol+IUNit81MYL7hD0uNgV4Mzg+TcGL
ijqOYxUwaRkqSF4oscMVRjcaVUj4xvBSmUQXQbHRtAwWLrtgNLtoS0OY+B2YfWqUZsP4s5edKC23
VSNcVub/PnDGh6EvB1Se4EPHSb4df8rXTZVJ+LCBOcmAsfCCHjAmX564F6GwQumzX8vxLh1STAQA
RYBmo/OJelfyIkrlsShMOD2+yXiCBUzFJkvWXiBLh3TuyAWJpgD+fLroxUOXdUjYaToPQ5eguTwC
e4VaVkQOQKDUB38ez+NCRIbgG1xOyFBhI9Piek1QxNrQ+OyZyxvWzsP4RU0YSWd9odmnWZTaacUp
ZicOa40rCycWhsEgCslkZGPpWARwZ1Uc6wCGL/y2cnub7/Up2zbfXPvxeIgL63ZjiYpDUjYVuCLC
ELU025QSKD9ALRmMytNjM0sDQrFjJkKb+ylphyCmyaQ1WT6e1UOi44yUr8+5pAuBnrPksaWlNbu2
RN0WYwbiGy+HpSq2NPkvYIR6xZ5j9G+zqlt31mNrS+MCagibHsDze2Y1PyjYPtKq8aywiakEPoBY
nCGoxqhC0Zp9zgoUSD33sc2lEeJRMkMxQYlz1zUF2XhQ8qY8RoiOBPE8oqUbzHEZCCqtLloB663Z
ohJmia+qXqLh7mV19pgDxw+aCn6Xr1hZcqRoFQCWmmdBpQCOoFt/JTa5kqqlOJ5HDQDENj/lfWZI
Q2R5kbyJk33EmBUQKP2TFPZ2NjWvDDIO3h9NPrISqO716jyqf9rp9+OJXnA2N181//3Vw3lguJ5h
QoRBg4+OZ7Xb8BGIccAPFoM4+LGpxXm+mgDqGHoqDiG0PMezz4sJqTNUfXgfwpF4iWDnRj2WeE0R
dyEMQckV4vVoj4eToeOdMfPjKJlCeOyGPXu+XXisqQWbLvmCbvjj0S05mZloEWIWuBnQG3s7kR43
xV0l5NMZ4LrW6T11tBgRT8FImMrNY1MLZQXAZzGmWXl1dp/Ujs1HGX5zKqZznFwq/jWN/ybK7+ak
RkY4HZvqNWHesmLXpAYwlWCyi+zH9peGisADSEX0xwKXQd2DrMrUfZCMmFVxiO00q39DLdU3pxrq
BY8tLbmeH+0wXBEq7kNqd/Kg7tNGDjduP+jps3DJx5Owm/gQBAeWH6xt0MVxzUpl/7JGbdBqmAqf
yeXpLJWoPXYACauhWbb+ypv1HnY3ZyNwsaOlAi9KdHDcbpVmRIDui8x0FjsD6u4s0u3FWdM+sqog
aQ2gV2FGktMxld5Hf6ra8JAdiZ88gUTxtqw3JR8RcP8nhc5PR2lww0Ilca8c5GzlUbJ0YJF9BSIN
ravoAKHW2RtKcVAlbzoDsc0SoRKeWlDP611ccboWhJ1Rgwxbz9Xmv8gSoccAGRvkRaGaQqd9y7Eu
agXceWflHWoHIl8bqg+I+CYtByN9e7zFFhYdURZK3oglgUWnewdjdDqNePyx5wBEgiYXpBwpmjw0
qzYpnMemfrIR1JsTZS6oc+NRhKSbPE/4lbONIq3vZaXnzqriu3LCpkbuIXJOBo7Xp7GCmCC4xo2h
YtDIP8lgqJQmzmorNnV8OLLnKhwyiGCHFZlaOd6piH4tpet6SwhDn1SJ1h4iXswMNeEqCDjkqplV
LaSkJtnj3oVuaE1kmwUTWIj0KRnZ4HkIfBWKs11uJOj3WvFSCzcLuC3mBy1STii8Ubu8aJsyCtpM
OOftPm2qQzo+qTVKBqq6sk2X3OG1JdofpUGYl1OXCOdU+T/SzqxHbiPZwr+IAPfllayll2qpS7v1
Qki2xH3f+evvx/bYrsomipDuDDAzgAcdlczIyMiIE+ccwC8AIJ3JhOp9mBd3SvTGSmEGQykuCd1C
Dw7x18l/7PLJtUbpj9sbrLN/wv4uLLS8CWWUvekHXe9vR++vdhx+iKzku0anwL4FiHuN2+JYXJpY
3PnChVopm0cnT7RzYjyaxRurZsCAXGLo1KM1nsbmjQUSkKJqOp1ac/JU2InivQbqJ373O2vlOcSN
zqUnzlQpSZM0rVlpZ0OWTprUe2iNbz3xlif06+/5nw3BheK6k5W2LbXz5OXaLjWPmVeknnWsH5J6
X/m79Mv/a02iI6k941VpxpoiSu8GyCwg2LctvMbXgA1iJIUjAV0Po2jCkrSxLmc7l/RzM96P5s9G
/9y6+vSjQ/rlz0rdS4fb9l5HN8wxMkb7ZYk6snCBNq061yEEfWc88xDlb8fsTk6bDSOv3R5FVxl1
K5MQSeNVSH2Qt2vMBBbP8xAyuj7lLazcdJU2jvnyZa6dAeoBgufSS+I/TKHeIjWZFRSSaZzbg1lB
Iz+fJE+KzrXx5aMSb+EjV74bY5XMgDCBTbXTElKBNOmDJokC42xW2akCOibtcq3/ZVQtanUWxaNF
CJtbTvS3erTkQbMaluSX9QGR6hrdjBYWWGSBTvkYRntTn+1DlQzK3VBaUL11VvjG0triWKlBcTcY
Sbyxl8vCxK/M1B0FJS59rkThiqrnGGaivjTOzd62vkiyW+l/DsDNpONtx1wc79oO83V4hkkNDSq9
VyxS7WxCSd4o5zncGbLmFn+a48GYtkYcXu+jDkKcN9eiP8BsjbCccKE/mjJT4QVZpUfo1JCQrDVn
Tz2tvru9opUH3mJrOdcafUCgNiz5IjQ7XKGy0RjKWZk/R43zWRvjvUprPZF3Q7PvrcjrrMZlZLG1
Z2BXx8hU7xLdLYr7SAKg9aHWdwn4m/6v27/rFbsFjS/GeHHk5UuTRgsxoDKhfY/oXZ0HSLRamEC7
4bmsvjTV/L1vFa+iZpn2kNUGsqfFb+MiovH3tq4+F/LwoQIpYubqX9psbzw8Xx9n8FA6H4poSKVf
DBpKPww1RIfqWZEerKxwh6lA3sqz6/BQzJ9GyS2njei+kicsJrG2ON1yjV5v0DgEuRLzT87Zu6nP
AOv7u7hIYzeQE09qyRvk2Hb7N5Xjmon2Nhz2shF7fm/dB3W3ccxeikHX/g+tEfzAy9AX3MSi/9tV
kfTDFOrnofadvWol2aHylfGun6rmXOil7JaF5IMW03vXtwvzTgKxzRzq0P/ccI8lOr/6JRx3ZdFr
A7gqPCaTusnMQIr0s6WMrhHuLemPlgnsxo5dBQbh9E3ryY8VQsTW/rbl1x7AJ7gwLGRLcptYWqPz
CRKnhFNyKph4yXjJepnzICXPTbjx7lqp2MPLTNdDNRbJblksZfu2pACCqs1zeCrCD900QAB+lM4x
JUhpcPM2d43BbRztIJcbkIuV2IBpwh2CD8tEs4iGTrTMl4K+M8+aFblRprmO/nXwAbEQHOQQFeMU
mslDXe61xg3+JEwU9b5EKdUv7yb9KYrvgyDdO/a48bteR/vlZxHsYU5B8E3EZ6h21OaxPphnyVDv
tOa+DKDEnpVdXhgH/9dBsIqhKchRMIqv42oir20fKvqgGZN17hiBrU41PKlLNTGeDnH8fgL/+7Ye
ngr9PoynR0vZSiZf3ziGBsxGpnLC/r8qz3ZDTovE6a1zq+0HaC5N/32PAl33Pu3/Sqt31qcRuux8
jI/zMgf2GeTWNG6Mzy+3jXDUrn6CkCjJzGHXYzRYZ7P0FOmgJp/AnlI8fbLbxxiO8Nvn6/Xdd71g
4WBrtjLnkjRbZ56/pjeUSDZZ5QSWxC62HuyvQb1sLQ0i8kCyTAq3QnI25O0ctplunceQocryU0jr
zXxUZrDcetHeU52IAV5Yu9R/Srrn2+tc3dgL28JXRdsnhp1Ws86OdYzK58J/F6ACvxE8Xk6osHcg
OzSOCaSJTHYvX/vidgfCYORNqsXvdEnGQ6rU16NdYPk9PAh5E1c7J1ZoJLeVBqYjauHrfaoaZfwc
lUFZuTGT0P7dKDfRtwrBms+S46AqQ5MlfxNnI2wOfTGhVeTwfw52uZwyl9FHYe7ftUks2145p7ON
WAZY3l0fDNYPRpOj0oOtt8i8aFTqj7YxZF/0cJK+FfNSDeAUzNYx1jJud2OYLfMBwhCpO+h6SZlQ
icAEelKuL38UwXlvSNr0Wzs3aBPB+AFZqeYjk5TWAJHMMBk/D3LnD7s8MnvGNDUl8/JYY1qnaCsr
9xIzK77E1tjxIjMK6TmDzguOMBqkhjehI2g/jzW5+w8oyjWcYBipYIAAn77X2dDk7pj5Rv5mJtZ9
7pouhUSesY1ToqRp5ZW1n+1gHhugF+zsdIQiq5VOs6wFiEdRYWt2Jt8m2Q3GPHw3zbDJvCbrab50
qlo4R2k29OBb5pREHLkziuoQFTr8mlNW9NrHqdHT0+SDUNuo9QsnD/QP3UEu9n+EJ4XXgzXqUx4W
6FtqKe3SSDLPXZT3rt1t3N3CDfq3nYX73Eb4BpC/YAfOGX+eEYs9FZnvPMaTY3taNhq7KskiGE6G
+lg7jX1fqNVOUupfZBX7n3VUDnjDLB1R4cwnU5b4QWXFp/7kfKfbe/tUC7Hy5a8jEcETmWxtKZhd
n7c4VBNfy+b4lKbTvrba+8hovYHmVlZ+UJtjYf4agvCVPSFaOmNgV5aEPQsf1aWEyb/C3RwTEi7c
V1aEnKcoGyWXFIVhdXNkh5ynuXHemm370DvlXZxsRMblr13ErL+t8RLRqZ5DWyy2yBdOpAl5jfhU
67PsFVkwetqozLvbOyXWNP42A1sKL0ZgfcBKr7eqLIqsZew3PlVGcdDlOwnooOrV9nCcqUlPabpj
Cn3XxFvFDSHwv7K7/POLkFyWoSZpJltmZm+c/thmzcEpn7tya4Grn/FifcIxM9JEUYtqEQMe3en9
sPFuXAsWDB78+/WWg3CxCsnh8uyXr6c21Cmlb3Igg//b4tRZtQIAclGNQg5HFo7TUBpxNRoSh9Up
j4PauGamk+b8Wj75945cWBEPkWOEzFgFTHMqn0y/9FqVMJ3K+2L60Wgfb7vd6lFybPo1FE/AsC7B
8fK7yQ1hFmbhE0Vow9UMCAa1JJJ3ah3ERzTJIY8vky3lhLXPCAHmEnChTuDlem00yH0FN4uSk6L/
aNEHp3bONMX59spWjcD9R9mOsedXs4Q+y81KO09Oo6686Q35TdAab0ZoDW6bWfuAaPUhQwdwmoeo
sFl9lvWTmlTJyZoOSf3N0k95sIM8cpdszXytL+g/S0LUG3oGQiQVSWn87h6qPF6Tt5eyagAo36Ir
RIYvXkXBoI1d2WKgkrO9PR7liambYMO518IN7ah/jQhHyEyhaJG7IjmVTMok+yJ4sPLjvFUUXF0K
VyrVx+WxKgu7ogFYnhN5YPPrvVyRHeZeyG1++3utLYUkfRm84vUHmvXajZO58GGYNpJTHe51Ri19
z+EZru5vWxFfvS/h4NKMcERlEqzG0qL0JNcMmFNkGrx6Vv5QpoKe5+ybPmLnWbqjQhXuR79jxqy1
GLnXpc6VW9QYi6n0NGvKj7xRpX1bmxBvRGOw67W594yxR2tu0uYPt3/12gZc/GjxlVorZQlSk28z
9CelOmrzXjE37uW13GaBpBv4Ks/hVw3gPo6Dvm5p4pqPXfex0qO3atO7PE6Ry/wxaPXGRqwuCZyi
w9OFGqU48VHJQVF0yhCfMqeNd31ryI9aDfGMU8fG8fbXW7srF5m5f0wJW17XejzGcRefmr213+K/
W18HsDgQNDaMXsKFP6dDp9TLd0uZlacf4IXl7DnDRvhdPRy0aP6xIlz3tTYFc6pjpVHppSblgzGl
ntN9g5zl/e2Ptboe3IDJCy4V7rHrY9gA1i8naDVObfTNsM5zcB7S31kM4K2lN8OAgghLMdOumtKW
FJDp32nQXWtmvNk5b6bPa0+RRVXwHztC2NKdJpHUmVws67S9UTJjKDG1Jk1eA8sOQmyeo0CNGW58
wNXUE5Q4mGYLnMirAaOJFg1SgyRPk1F6YfqWmvIRyq6xH9C/iLzQ/1MNLM9umHy9vXWrfs67BPwi
oAEKuNdbVxZqPGoDiUAax17l/3SKremJVee4sLD884v8hiqWXocNj7vR/ziMDxSH3aH7dHsVq4Fo
aeAyjGmYmsgnGUamOZgxTzg7P8qR5zPoq+yd5hAjoLaFGlpLN16axf+zJXyxZugTgBbYSkrwwgV8
g/pbIFmWXh9UYws4tLo9S1kTPCYdD7EeFZpzxOAJKZQdyDLMpflzUaQb1TxRyfPleuNPL1N0ZGu0
Mq53yBqXOcE6Tk70CR27canlNdHDYbS/Seq+LT7p7yG6k9PPzJfHSP81mgvD1jjuyiFxEzU/3N7L
te+7sIICPVuGYcQHcye18zSmWXLq5XyfZ2cVWMcEX56dgZ5yNhKINedkhB41qGW6nWLR9dILnxJv
JJM7pveFnLmV85ShUnJ7QWshZTnYi5I23L3i63VSnNIf0fA4da30EMcZ9DDpvqxlN+mVmmVB2J+1
bmFIW5Pia84DiAMUB5BXpmqERK81k1apZMo38pC/z9mzYUzub69tdbMuTAjhMul0s5NgFj1R3DMt
/b1iPMVafcirzhstbWOztowJJy9bxmslw1jKUYdkQLERpp06OgT6eOp1e8PYWki5/HhC2JK6UUF1
G2NJOb010nlnRrqbDtne8t80ab5P1c00c9UZNeYgSKUWligh58iWKVO1bJJT1lDncHOqe53XwOOK
4HuogoU08xqScTvLoTvtFKbAY6VB/XUq1O961lqVG4UVEFTS0O7PrLaa52xKonhvDFN0WEqvSBzV
w4/AqYGEWI0vfwhHK/Jds0v85y5VbJ/DTdHxSUrScSNVXF+bw6uGthF0ikLKo9hjknQov4H3oz6k
uEF7BzvLxklbNcKsFYhO/sWU5PVp9gN6vxPlvJPkJ646H5lhdGX9222XXz1VNIBeRMKJnaIXSmnO
iyPhETigNRRBz7ovRsD4t60s30MseRHv+Vo2czGoDV4vJbbnrrbRVjoxMNENDKkAonvYhPGsrgVc
sWUBvpW5AK6thGOTN5ZF+IOt0PG6D7fXsLody6wNLRp4QUVYSGzDX9/Y/HXD+ZjEb6ywdtvw020b
qyu4sCEEcFlHhzqPeDE3CHje+0UuuVVkN7vbVkS+rb+vSN6yC9iJJr9YGpxbyQfEuLyZ58OUul/s
p8ntA4Crd9To0+SdcSdnsSd3R+PjbctrMQ9YGm1GHjyw1gk7NE4wGZipyQUVZdO+CTp4JqwcbfZ+
Lh6lQT6pRr4lQb+2b5c2l39+kbEpnZzHTavje/lwQOzgCSqQfVOPGx91fWkIvRmUxek0iCEhapp6
GKzkFOraDh3lXRXrO1XOn51OdrN6o5chIhVethCkmsF1iLO/gkKhY9/rZdDj60jK9m9ChIge6hw2
k4fOPLZf7pwPt3du7StSSaZTvEydIaR8/RWtMafX3VI0qIrn1FQpiUJNERf721bWPiIqoWDjgJWT
LwlWykjLjayX2Ctj2jF7PTVwzzmPvZydyiL/jfi6TIxBJAzygGbJ9ZLoyPGUnDW07mO4/qpji9x4
tzWAsLqiCyNC1iKZpk+1RSVdKkYv7gF+RodZGz3ft3dad779+VY3SQceBkB7OdiCDxZTHvdViA/2
cu0Ww3lp6fVb6IQtI8uKL85TXDjJIOcYSWjfxbN/ZH4dsFi0cZ62zAivcEdLaWNKHNu2c8fwmEhP
W1KeWxaES6nP5qkJ6qWkBKCo7GG0R9I3sjbghEtIE68+JJr+2ROxcDUFxhhoFZ/LNhqvh1Kvnn+j
R7YkWBSt6CIQfa43xBh8o/Ct5dDEpms53+M42eUQp/2Gb5koHCxTiQvb6rUVJa9aR5NYhyH/zOun
IOqgKfitI3lhRNiSMko7307t5BQ1sJIYoNNhHd9qh6wlI4yt/LMSXegWJGU0VOESqW3lofqW+o9K
ut+CXqzasOA6Woj0Fxmp668VA0Owm8wn+Q0/a93PXDsO4anSN3Z+y4oQwZTJjkJmTwnKylO+Y1Kd
dPq57zeiyroVZuMW5vVl0vZ6LXXPC1aN4/TUGPmdGj4krYOA6tEpvt32sGVzX50UJLb/sSP4cWBH
SFeUzNyBcXBUx5PLhifK5NpI6UXa97SXvc2Ea2ttQo5ddHS62ySjFv41dj52byx4SGA/ub0wEeL2
cllT0CcpAOa2AGuvvyAQHK5LvsUpn59nW70bNciBm/u09bSW94rsNvqPcv5QzUDPNH1/2/pamGNw
mXsbhPZCeXdtXJ9zXunOCBwBYWToY+snK/p028RqwW+ZGVYpuUD6IU5RmomsNE5M16/U/dBT5fSo
R9Mbq4dDJn2nTW87eEZzMJ1G84vTUMunVWktUQ9Y/gcJ7fXqkHbRmJIh+M3FHxJ41co10odW9mhv
/7y9yBVXQfJSoS6HKcauBPecIb6YxrFiJBTkNaU/vasOaXKXb1Xk1u2wEhspWt0SFWCrWSrjSqnT
k61LH0e9+dYP1n0+BQ8Fz9ENz1zxDdb0n63lt1zc5YFcVIjetunJah+MaM+qwn4jRq0kQFcmhA1S
q8SYCovl9BUXYBbBvqdq8XOdJmfodO4cxGpu79PKhQuAHbpzfek7glW5XlOmaVVT6PiiHH6egcza
W23NlTh1ZUBYUWqnjTa25I2zRMK4r9TpGGT39nNQhAezbo6/yrf9t48vVA/o39AvEMmKy7o1lBQ5
q9MQmD8k1XhGNnwjvV91ukV1gIE76LTELGV0ZksaJ9bUdl7+V9k+Bs5dUG6kdKs7A0wP5icEucAP
Xe/M2Mg+ghoE+JyBl942DuH468kWV9R/FpZfcOHPsxw4fhWlnJ3QdOndMMHxOyfmwsJyoi4sUJvX
smnGgqmeK+A7af0XzdTfMEJXCMIZnRYUbnxtxIgtpQhS7ovMeiy/d869v3EnrO3EpQFhFeZQTnqS
Y0ArXCZYh2TjDK4dEfpaTOnQeZLhMbxegFzLvU6bmAXIfenqRsAgpXOXqpZrQeeqD2dlkt8banh3
++ivefGlWeFkjlObDnmZp6fQf5KbH5JO/ZuxzGCrzbR23/Fu/G99wp06UoKKTZX1xakdnfxclby2
HdIdTF7PqfE2nZS3U+R8zQfdpJnub9GXL39eyJSuzAtpcqD0na6WmK/9t3P6gaENZCg66IImo/Aa
f6PWsP5VaShQsaFt88LBdeHyUd+EaalhDRGcEJCtis57+pAbW7Sdq3ZUbbHwoi8teD0vZSXUHXYP
jMXcPRjFQ54+IAVy20cW13717SDjAsLzUqgRtk6y9LgOZq5xTPjDmZVstqq3TAjbk4ZWA/MYJnS9
4/5JrM8gvN/a+dbY6foH+3cpIkllYjlMSNtcrUm+QF/QU5mrg/NbwYghPzIe3rGUo4WzXAIirOo+
PbX2Rzuwd4Sjoaw2AsZqQFoqguBmGcF+ke+58DFlkmpfavlkmiTlu6yiGSLFxi/yX71cpNxuZMEW
J5RS3fVSpjZXC6XESqOYOzYfuvtKgVe736nKhputLYiriB4OvLqLGvu1KcDWuZW1SnpyygL9GyuV
Perf08ZnW/O0hdoCO2igvIIlSbNq9EC5iUMRKGzN/2NhYUgdeavrveZpvF44lvQ6AHALN3fZt3Zh
pBoeDd7nmAyurXmRtfHOXF0MpeGXbsSSZl9/slQp6jZQVU4maUj/CTIyu9kIZWvJKNx1/5gQuRMm
LTXDVmVXMsR06/hu6p/M4KjIFpJDW7XMNQ/QFuQF83TMl8jicrQoqWajz05NFRx4eC1l59uhbNUC
dVL2XgUXZgvPylSVeDOH5CKalLgS9IL5b4DrmAf9z4Lw9M/KfjS0l+dx861Jsoe8+ymnHwMr3bi4
Vy/US0PC4yoMrAiOBJYC2NEPHpg41c7GR+rMU3/Q4TYbfiPDurQnOHTcac5QL2nc8ukWHEcNTcHG
y2ft0MBJybwBlGicUGF77KSbusTkcaX62lGqTTdpEBlpv/rFFqHOqiVoOUD7cz4Zorw+OVVW1Fan
EKI1+VNRPTtUFSKNHli2JRSzdkR1oBW8rjSwZCJkLXRaH/aU8eW92ETaPc6QbF5ra259aUQ4OESB
pIxbglpgGlQNHiA0+I3dh2NZWfqqvHisZZkXt02sd37f9VgYsobZIAAixg/Z2HiLrH6rCyPCvakF
imSqGd9Kj7Kd0/1cDihMI7vbMWDLipDyDnofJE2ElTJnSjDtbcsb7Qq9NGhNNi6b5buLmRNUdERP
h6lEii7XX62a9BwGTuJz/8X8mb7P58S9k9DnqD9vNZvWwjTU21CUAH/iTSrsTyojyZDPcXZyaiiW
57we/moC+HTCUJbOU55/681ui0Z69Qzh02jygFtnCOp6dUowoF2eJhlXqU/rc/TqpHG1vN+Zw4/b
W7ZmyTCp1CugTMmnhC2LpFCqijzNTopxasp8V4ZnyIFdqd4YjltzDaBdC20A0hpool+vaBzqsneC
PDt1e7/yvtdbDC9bf1/4YmXeS3adsQ7ZeuyKE7DroH++/anWXO5yCcIZYk5rzEtkaZdazjg8Jt+K
4RGMrtdpP2gNMD35cNveWuiBKADAJOpE6McL951CSyiH1THjzE4Q9Ohu9xvYPrLBpVQKMoZMRLgU
1KZuxgBhvlNS+Uz5Vfvc/BL9UUNbbBVelmwJ1a1erAB/FggOSH8i3rUTZDOZZ5kV2POb5yYLzwUt
gkBmsjU2JXdMvwf5zyE6KP68sXVrXn5pWPiUde+rStZguAlrJv6QwY76g5+d0y1g8Jobwke4FLcX
xleR3qeNDCOfHNxc6o5W8eB3x99peS6Uh/+aEDw9k8t5bJinOr18rMibuoc++Hnb9baWIbg6nD1x
MEL8fUJ6ZYj3afRkjcf/nwkh8Jhp6Ds19LjLl2JOgi+lFxsHaH0VCzqGSvnCqXXtbpoRQ9hVt9lJ
1YL5wDMMuTzN+mlMSrC/vZi10MA7kXIBNwWtTyFLiIO8VPIeS/bYwglRKT0POQNEsVOPMrIqQfvU
+WZ1N1et8nXu1a3G/upK/7MvwoHKFMUUA6n1kyl/Zb/85OPv7ZcNmSDHl6Ahnt02kNKlj8kRskvP
LlBbnj19azRg9ZxeGBHOqWQPXMGWnZ2iYDgGwbgb+nNkq8/l8Bv5ENisf1cjpPip78jmlBlEIghD
mUCj8mI1Gyn3WuIAzyv4b+hESIZFGwlERZXhZyctlOG1fmrs2s1lyd1vZF1rBTjuiKUdKvMsflUS
y5FoaSTtZS2S6qL+Gb63P/Th0+aNtLaiS0vCJW60ZpPbvc4NiOpDmH/0q5962h/axnfLfusVtuy1
mOFZizSgAfAcnlfh9A4gvlFpwljys4CgjlGLR233bHfe5LvpV3NT5XPtDF3aExbXZ1EfKTEuoc3d
yerNEQGuwrNz0zXbcD8xPgCieDwOzg94zQ7hoD60nfHFUUevSsyNyLX6oalwLAyQyOWKuley38PW
hjLTqZMfhlA7dI3vWflja7z3B/3+duxascXDYJlXWijuX4EuEaSYbCZXo5NUOubbapJNVwvQfJAG
BrKsJivQXCvSjYApimEs1S9tgcQvaQC0MiK3j5FZbYR6RXRiuMXzP0EmAlf46LiV+nYqq72jRc9K
/JRKPeSDX8eBirLyWSm6fRv+1PItqp2VsMOPWQq9sgVNuAi+MgdH6oy+jE6q0x7yg9FA/QH5UlVs
PPXW7SzVJK4IrnAh/8kNI5RztYuY14irA1M3javr0bhnHmu4Y8yt2ogMi8sKRwjRNHn5Nwk+00rX
F6AECesi38RH7phUnxM/33Wj8YvCBH9v5YUVIWijLBpZWowVjcnnvD6E0SE30w0vXTmd1PuoLIJe
YupRbOJAbdaEej1EJxjdj5b6nJXSvR/9zv5cGFmOysVTvMxynvd2TxOF2dD4g6/9gA9S27gWVp1g
+Wi89inHiNXlBHrGUrFYSa9qD4m8/zFPUFolG8XFl9fBq72/MCOEz2gyJnX2x+gUJKGXKA+J+TbS
pWNpTN7Q6u8htHPV4KzkHyf53mlMz2nGnV81O1190/KYrvfOeLLibzCOWPZdrd1xlk9S0twXA9Sy
ylvjHvTsviulvd882VuZ21pMAkjKCJ8GUMQWpx97daiKUNGiE2RstfRY3Sd/9D/K30CRcer/tSKW
LDPkovtWxwopKLmdl0C11rX6RqVidS3UKUB3Mgoji2XeMVPoMi9Wcs3zafDMsxc8+y3sQR9+PZBz
XYCipkYM/GJxvAvvVUZL6tqOFqABnPo5tYO/6jZSd7OfSUcjmKhgl1wjt22uHctLm8KJmUNpSJuO
xXFleGb2bVQeom7jrlg7MEzTM0JF3dJg1Od6XUY7whWTRvGJ5g/0X0+N9b2wjsHh9kr0tWDJvBI3
AHU4CqXCUpQ4LdUgw0y114/9SbqDayHf+ffQBXmwrcMB51qu4hZe6maH8JDs//j4ufa0h4/93rgL
nmuvUd3h3jpCduPWXnKf7D7lbu7Fx/S+/7HxW1mxeLYvf6pQYu2nLvQjK4xPUU4u1HwPteNtA2sg
Me3SgvCgkca+SVWfj6GZyZF+3MEc4dOUP6RqtR/hJrPjh9pYyKktC06+rQF3kcL25Uq5MP8yNX7h
yv6QBLnesUAVfmfo0LrZbb4Cv0R54m3/zf/SfhvfICsfnin53V75uhdASAx0bIUNEr2iXo7TAo6X
CpXfNM3LXWgpxsaxEQkX/14g6Hybq4xBFEe4M00/r7iwa8jFpIMRf/WHaG+Z8V3ZuQncRpGL3opL
QzCfdu2YvtOHO3qQJtJfTHgGEDxNm02PtShFVeHfHyQcMidDZjMImGi2ULevmXtAompULU/3qT2N
G5f5+vIX6gpOGrSzphCqjDDMZIifca9m8ko/2c1q6Cb+lxCa8u5Je8q/j2rhav1B7ePD+KS8k6dD
oDwXVGxQW7y946srv/gtwrmvYtTUCvijTiiQW/OfgwT3U3FXmG6ZbHWv12ZdmHo0gOxQ1V3SwOtQ
liL+4BgDU/a+fM5hkmzD1k2UJ6l68Cfr4AeR67c7y0F7ej8utH6oTAz9RiV2NfW+/BGi75UR3QCF
kXJe8MNjT9Ty5uYpcKPCDT60P51xp3yN3YmBhw/Nh63Zv7UL49K44Gch+Bc90xj+n4JsN5pfaVl5
mxpWS3R6FR+pni/UuXxkMVl0onqqxpkV1vcpia+qPjT5w5B9l7VT338D2vEbNxRzKGBN4U+G/WMJ
KhfhypjL3EEuk8PTPlQRnUlQn1FB3WcLmbBWQUWEUUPViKItzwLt2lIQl74EBC8+5Unv5eG7SrG8
pZvnQ/Xm9AxxEKV5JL67fUTWBnygoodsZmFqp7Ap+G2mJbGVhYy7jqVzqObUm9ODX/811K5ySmLn
yZk/wmz3EG+kyiJn4N9hkkwG4DN5Gt2Q6+Uqclhq6aDGJ0f9M1ZHGonF3jAidyge8zDY1aEOlmty
W+Ro03l2zai54421UYlYyz/won9/hBCsRj+P4saAQEC2PoO48wZoChj5vI9/ke30ZbW4EDA1kKIK
e3y9Wm3MDBs9zYTV7uz2MH9rUzfovehPm7O48T5Yu+doKTAKAi7OMcW+jzKamYSAAE+dyPiBsNyA
MlZsbYTW5QeL59Bi1pwhO4oYzKFdL6hJhjnjTsFtjD3ymmG1174V4amDUnCrGbwWxS9NCXEFABx9
2hJTg1d8Uk7p+xLUqPsbx+DSiHD69CKck2TAiKXuvnYDEsdu78Wzq8IBDBztfNvc6tdD40qGeklF
PVqwZsWFHdsB1nxLvp/0pf3sooo6KjB0wPjbbLj5WmS2HEAiNO056uJryILYfsEIETQHLfLyyn9y
0vSnX/tbl//aVqFtgpYxXVXis+AVKBkHTiLDN9Jq9Z2hIHCSPc7tES1yJXxElCCocjcy36jOJ/SF
6uGQyuZd03vh/CFQtjBLa8fAhpMUsDH/hVjNtYeOxSDXsF/BeaaVyb1ttfE+Chpl47Ct3UccMhC0
MDkzdSFEkLyYtakc9fg09/4xTKV9HgHXD5sdAvNumz80VX+OrXLjol/bUIZ9VBgfyCv4j+u1QYXD
8AdNkFPY2x5sDxYys5tX7doHvDQiXH2KUujKAIb+NNfncv6kh/PGoVPX3OXSgrBF/kzBxij4eKHz
tjC7nc+gvpEVDzKkErk1u1mwPKuzTnoIs7dx8iSRsSaGG1fJop0+MOKmu7zy90MaAeO03sTDPkjn
g64dG8XNlfquVQ9WtDUvv/WrhS1PplpieHrZ8uQ0FWi+2whufI1SD0rrjS+0vs8ItMMnCpRdXbzv
IvuAJMJICodLEiYA8EqRK1FSTJXD7Wi0utGA5emakAUw0HBtBY0ItU98rIS1DdA88uDfvm1hdR0X
FoSNlhplHseWT1YoAFUH07Mh4c634EnrViwwcNRhF1XI63V0gZ5mXcOpsEZr19P6WWpY43S8vZa1
2I1AwL9WhLVkkV+FkA/AdTQ/qb6xc4YfNP36OiUZhbw3+DWN7pfMAYV41L5AxFDFF7ytGKZRzxy4
QqL8DfW8bEyeOlg2QeoFv+NswKooX6tMFBrCwqLaT/LGH/+mopzIGJzho6psMbsuv1dMHBg2+NeK
sB6WOiOFN+NsXblPO/QSEY+Rgoe52Xrvr4XmpcSIvgRzymB+r93BMpO6tXw2KjUjwknhVYZnpF8Y
1Sj1ZK/0eyqkt11jNTJcWFxc5+K4RrkVSGHEQWqKfuer6mFyqsC1++CuaMPPtb/Vall1RQNk2SKm
wfSTuGNFklXJzAqTvHaYXq6Nu9Fs7vMc3YYqDaLdgD8hMBVvPVaWP/xqEy8MC5sYwoQ5Rjn3vLmM
mHdPqv6DQavf8Uc0bnUgdAtPoSp8TUBz/uzDlus72hFEaEIVpTE3MrHVLYM5jB4u0c8UR2ACH9Lo
qCVm0AB1Oy2+Hz87PUTeenF0km4jaRY1KJbDjAgH7ZqFEGOZb75ekp77fdNKxEG7jNxQme/gq3R4
afV0xBF7LbzwSX7I3H2XpkfL3FvVu9sOunL4FvVydHxpiKE3LTz2wkCTFCNNE2pTlN9hxP9ShdBs
F4Pl+UGxkaSsGqPYygQWRWvZFi4vq6vHNJGgfBnkKUfXLO29os001OajZE9CukXctGrPBp68kH7Q
LRdPQ2IbgzG0UCCMGgOuvfKQTY0no3GtRuGftz/kygEAaY2MABo+3JtiRTmrbLWUOXy0y5keCNKR
shLD8Tu99OMNp9kyJQSVZiriUII656T4VACizlXG2K0R57i9orXCLJ5JLFkodWGeFc70EETlRHuB
2VrzHSoVXrFLPiT3suu/LU6l1x+MB8kr7qX722ZXzt+VVSFIkxbEUiYvmZQXepb7wzomu9sWljMl
xCqUo2iaLDR3dBgFC1KK2ktnMadZDz30MzKKSuHwx20bK1cNVxrTwbrDO8sRX8Mh2jJWaTA5qVfh
iAyv9SgHyX4uEPRQ9kWU/bGoiUk/bxtdcwyQITqUD0zM03e+DibTkMZFodnkocxlJfXXlDq+tLU/
K1fM/5H2XTuS40qUXyRA3rzKptJVunL9IlRXdcl7r6/fo7q7tzOZuknMLGYwA0wPMkQyGCQjTpyD
4hY60JClQcMECcZN5UqJGjygto1fG7HG26x/ktaBYrDMM5X9dskZgPhFsADzEcQkiOdjOrYy5BVg
LM9eUk2yw19C5Ol9lBoA9P2LyUMXEBDzMw/rHctbUVQs6EUwrigXdN9jWAcgrNQoqpGm6L04qitT
xGONmSCLIBbYwCFAAWzzq+9Po/pUIU9SFrSDecnZ0XiCYIusFooXRIBvu6JN0h7D0vxTBx3fNBcp
p/JSnhJH18z2qSL9g4b4W7eL4j5QegFnCLqIdV8rcecdgacZjRgqNmE9OWH6JSH5rbH/oid25lrE
U15U0dxLOrzAyHHvR2geLiAw/96VBp70j71i6QiBMg0COpwPch/zlru6wKF2H0TIqIEXa0wuSTtA
nitfh5FmhbQy+NLmvbZERNsuCMcWalRgdmsqyMGEMjSQvYE3VClhKQGQZooIgBDvioY8Bw9JGXwX
6XdX/VJFCqhped4QyLF1kZyXiY1byamW5ApGw4qRkTOpAYBslvt22FKOi+WxADQ2v4jR8Uv6d1kk
U1VgLP1gdflq1gihJKaXh/LXAjEUVSj8WoSnbdXR+A3MkLf5N90tQCT9NUFcbL2phazwTJ/k8e9B
oVfdx0Q79GjzRMQcUKlkAbgMwR1QuKItQfJu9XinLAU1ENTNJOUQMr4rG8jFGGhjCLYPqEpUbQFF
p13sub16/HpsZymgXdshlqMSYqgOZ7DTQUgA/KpMlDr/3AJIsZFg0ZAdRVi73fOqJ2m5MoA5q+JM
4GFG4eXx7/+ANMkLyLUB4gKnFT3De/FMqwDdc6G2eCvPDRTo/JUynfvwe8rcCOX3dLL6rjCKVyiR
yROE+X6NqaZH68h3CxP8wgyNAGTJR0A8jbZR3PcAJiMGPo5MU9UqvktRwUjL/Bn8IxWMu7R8qGah
gAaSEZy1RJjrS2FQOkXD2QfJ3QJtB6JE2a9LBWfcvP6aIIbh+Xyq5QxEn5o0Wvn8box6Qx5MIPWf
vAjoc8FjdQ6gx6G8NJWql+c4NyFD5uRcbArBSQo3VUHDtSzdmmZMC9wKKAA8tm59ahSKLu5afJOv
5DtePgfjFxeVGz4T9pUguhBsocHU51HeORngLfO7Z+41IyY6YSe+A6Ej+CLyA8eVdqF8tXNGOt3I
6fNjh17Cn0FKbe4DBG4P3kPcAAqIQ+UFD/YsdSevsy27UneC2djSplvxpnSMjdSSz+GueZp+g6bQ
FHWIgpkMYD2NIZqprTisTpdGXvS0vx9F1t8HJoWseoyP8nhsIjFa4dptdJq4ClnVicfabEBCKba7
YRQNNQyPWT0c1EZ9BdLXfjw/S1CA6/khqyCojDReLeIIYZ7SFbOK9+nas7lXbwXeyW3ktC5NKnle
XHLxsepoyERXO9iSiSApenHBD/OZ1aKbNeh1fnjtCtCGU7IHS159bYY4t1J4Os8EmOKhO/OlEeYW
DuF4hfjUUCwtVaVFFDdALY28He5Jc+y6vohVYidECmqYbSmeNan60vxmIyZSo0/hRYVUamxlgDV4
lWJylUw525YCI572eIjgRcfhVLg1XrdMypfg+N3GguNNilE2gT3kNFT60o4FNBtQBgAhkaIkZtMX
RkEqI2D6ECp0OSoZoDGhQqqhRaLoxM+gZiilqkWDqNeCuPtHCZUISshMNc0gY04DV3Wl0E6N6pjR
0giLc3dlhJg7ju99EDWLQA2iVtOBhrDUfvEqZYct7XW0Gv53JIR3TEEHALYshVtbpyz9DzUDuZWu
f5qIo21RK3Ex//RoJWaqxxvBiQog1ESz2bJ/6mN2mDbcm2BHrmjgtXgAG4LDDc9NuFZp0BNhXpBH
30KcbBpb4bGj4Vu0wPQ3wVdgSG+SDdQUKuGJ5a2FLWfjYMvsfhs0m8EBpig+iJv0fbDyJ+8zfWr2
sR3rw7MGsIH5OMgt3mquJ2oOFlc7tAsm1gt8eBPCmwVWWMQDywernTWGRoqk97p41xpdhUMboxu6
A7PvvxorhJzsSqE8CmiOTZxHCj/y4TQ7dooUVfISmpEbUJqKliLs39HinL0dLcMWTQAVKri12e5k
u9pRpvOxR6MGd/v7oZTkrMRgqVnL8o3HS/V4etAvcPvbmej1uTSvFG6Vn7k5GaxJ62d9vOuh2H1r
QmNiDxc8fL4sb9h03csrTj08HgVthuY/v/I3Rp7aPpnhyEy3xh7Va46mGkGbp7uo4gWo4MzzlOid
AF5QqCd8xWDvQX7j8ViWCt8gXP9/AQyx6nYwHI49v1NhyvTyPW98A2j7Hpnxnrcu/qZ/Dkv9Dzga
eTs+8JsRr2knfuuekxWta5c2p0SAiVhPFGNAQraTussH3NIC2uV89tv/HcJwebgd6MSxflW2OA5E
4K0FPTa5l8ZBBfMJksvKU+Y8nleaGxKBoIeamlAlOLizrT28tpR6xmL15mrVyOSDAIHRyp8H03yN
e8YYzrGTIBM16rxRnPG4C1dVse/z3Ui7Kizm5q8tE+GBD6p85EoMLNcLU8M/tlGn+yv+vXZLt3e0
PVrZegjGUfx0nq8Hq/cDJb/ac2IXoDXUg5tO4EZW9Ty0a0nvzGz8FtRz0FKchWaNCCKlMjAMCJ/D
bWWia/OtW8Wub3BGYP1/OQmJdhgCRhxCfg4kjFkGhR0LiVXKlPNicSxQD0EPEAp9aKO49ftEabUC
iTeMBUd3sAaaTLCCwUhfxw2NNm3ZLa9sEc5RBVkg+xHmjWWARBl4XZt4fRgUp9MAl6lGiKS8cbke
JOkxbBUAoRNHViVHldNOb2IaAHwxplx9DXHaqAMfNKOKo0AJu8iYBuUkFgIVbT3/yp1nXlkhfEUR
x95jZ8/0dok52cqKtYWtusV1I7Q7m9bQvngyXFkjzh51FAYZ2WKc/qGeoufDVXqzUP7NpfbKCHH8
5H3MaQM77/GMs8byeUwZiufTloY4dVpRaspUgwUt+5X2m5ylIS6Wn21XYyAOFHQhBVLfwgIjvESt
aHmRO0atncYWsCRhv+aCzswh+aAiY/h4V9M2HHHQ5IkcsfXsEOl3uE6dwuI2zLOIzI/72M7/2G0/
GMcZXkvGxCocqkHzW6BR+Rj8v1krybwRtnEbGsWQZpypsvko4UEXj70O8ef+GHEqBIXLSZkgNZML
xarluSx0vCyV0Q3bhDgOtUygUanNA77fIX+/k9ghQYcqL7IUiECeLQ64j1eFbvn8YegpM7J4NQaP
yaxYgnYhsuQkcxMvC3M/URV7BjpsIO5te31pdswfytQvbvorS0SgY7tQUP3RB1q7ToxIRtuMBmH5
y3Bq0Mn4LEKgQkZEg9iWwJ0fm14cI0S2JRFPdZClEn4t1VrCZEIKyUY+1cNI4PRO1SzZE9ZYZ9p9
fXHlrowRrixMbN61A7pWgnD6Nfa+4CrZMJfXAtYoO7RKjdA3s9WxoiWEF/cQ9HKhbYsyNjrwbw8t
qJ9WUpACJtx4vzVkR8P+aeS3fm9X/lMENBFAKY+ndXGkVwbnD7q6XyQSx3hBB4Nj3TtgOwZeaT+A
DSfgUEWSJDOY1o8NzjH0blOoaLMA2Ad9VuQ6TiWUPwDtweb9joRsPXL1i8yhH+ixlcXjArqqggiO
45mU73ZYeQhhPXWoo62tQFNvcKB5FYm6T+MxXKzEAqwxLxg67SHyfWunB15wVHKMJgOjwYTORf4z
D52RSXSuOqAxVc9LQGlpmNQfljdyEiE9A/9A4ytKcMTwwjbIOwimzB18w3ZcyevA6Xf+r/6k9Hp7
TI+yi1P4N8/o06ZYZcfRzpH+bc9lq1fPSL07tNfUYki+/iBiHpo+UmN//qDRUGzNii3FyJ1qE9nx
s2jHT8J7dJyoR90cPx/NAnGYBsko9J4HoyzGHx1+e2ZlMc5kcNvP9EB72Cx51PUIifijgOlGqZif
Kc/sP2gu0zPrsc/+CAQ+Gg+x+adalMKwhwkUm/YaVJr3Wm1skWnd8IfqVK4Ko10hCNnc2nv33Wrd
uuzr409Y9ucrxyLDQQrlWLnFJySuZIpOvG70Svfw6qU9AZbC+dV0kg85r+K9NNZgCDQ+VXMsijV4
sCEY9vJ4QEvR5toMcV4BWDhB7QzhDYlyVhcMGtxUoLgFeRfp/KlS5QzjEJ7KVWsNKMJ4RvEurnVl
n+9F17em9eAIZ8no7dEMnSTTRSv7HdnTfjSHfbDtX/HvNa/Hv4NVZkiUm8FSjxdAhv+NFGSbSzRF
AXKY+L4xe6kA/NuJRhHoYQLJJSPcZyar/Pa0jYxnyuOJX7yHXhsmQtRQ+3IKHi2EKKM3WD0ylI2o
q2bq8rpK2ThLZ9i1KSL4TFlXpmkx+5IludUBaQFrznhSBkRzJSLa+GIjQGsJVnbD1yF2B73WO6uD
T/2BzIarPaWUXAdtVETA6bhmLMMA9hpTtjS7Nedx0VQhaNuQCDkiW6ih1sHIxOnMflrHsPF43n4A
rQ+iGglWksD7g2GgGxntm8hKF6BLN/I1b8mm9FI8sW7bGd0u2w8vOcJ3+/UBCZjHX7A4RjR1zmVZ
wJYEwj20KWQjZcIZrVVH9MRqw69aeFZaSrphMRCAPgXthWiLBZPK7U1gRKOT76UNgOeSXmatAXm2
SDMn36AqSi8ftmgQQAs9bhyAVN6aysEkmaUCugSEswL2e9Xu0fmihi8Dx9mdyhsoweotei+UVgTP
EJrndlL6kYKB5PG8LhZZ0bCH7k000EGqdX4sXN0dIzaVh8jDkLnG6IsvX7bLwuqgKvEWsr8qUCnJ
06BrUWql0nYS1jRc5BKNgghq71miAb1uyPLc2kdwT1RpmNHphWi08ac4DroIrsisX/XfaWT3kCLt
XW5YD9oXZeiLqw3usblxEFhTkvGZVQNJLAKgyHm10xFXh/w9BGUCepEYcZW3rN2kDorQc3M/ro1G
Ix7ZptSnsdBndRSaltZ8Kt9tMSAOoAsGhmhQbNxORAYFNalI5l60OFP1pGLOba6dwwZ6ehpaKq0o
iQK9B/obFFvxO2Uq5iP0kXHiiI2boqqYAh0XECIzg4q7iMJ752/RfeJOkbivWzCmpb6Vfwf/QkVA
BNYXFVzgzSWQbN4OG1kOP29a9OVA+qVRd6G67YungcbWuDS5cwOLOnPhYscRXp7lYSU3sobTpeo2
fpit+aLFyMpLGfB4LTUfU8W9gSDu8/G8LnnYtVkieeDVE/qLJpjlnQaNCX6RWoyX6Z5S7pqxpWzl
pbMNoH14sga6WqDpb2dylAWmaCbMZFx8Q0wwR78tVTlq6TwD7xGoVuc9y5NP21pMgoBBwgue4Ru5
8I5bn5hnZhxZYwt2oJyjhP3FjD0I2VFrR/4XnQJEmGT5Mv9Pa04hoTJaf/glyP/LWs+qo7ZqE8Yu
AlSZ0DXNaqgghKuSR+K2mSy1UD+KgKUUzxanGJ00IF6B6gGQIrdT3DJsIjIB1lMQK53hnmMBHbkK
rf9u8doFNh8JiSAQI+J9fWumH6OCj1UGewK8LoLbNrHOxgr6IjuziyyQroiFEWYGaj+P3XVxeOBb
mdl0gVP/qVVfnQXeNElp0ERQwevUWW9BGmSz9yhuujg6ME5IkBSCHwFxfzs6nmv4RChaoNPDMN+o
GSsYsVAHluaxkdtMfGMj/ylsxgL/KVffhb6UNy2y7ZRc1BLJB9BXQNrO0D3g5Im7YFN1kcYg47jt
xoMfm1XY61BN1AVppShWPlkSI+wgFFVOtelnwTsvrjxxxyAJkc9a1o2/+ueTf/05hKdDG1uq0HAD
qKkSrVqQvkzDc8bQfGspEIIHEy3sYGtAzzwR6CElnPV9iVMmrRVL0X6NQ7XJFTQHyyBxrP29wpd6
mdNYlAnHAsocSY65hQk7WQNFFREH0e9dB3wahSfOlw/A6lh+/MEoA+VAn3ff1SE2W0G2CL8/06/O
zIm3jgWu0lKLfS06Qab9lfGaPTqkaDkp4h76Hxsqer9A3A8mALJP3RO4zhcHJjrhEWF0wSbt1yro
YKru8tgbFu2A+0dDbhmyJKR8JyN4TQYYYnxqosQc/MBWw43ola4SUtBMi5N2ZYjYjcPgZ5wHafQT
2/z2suepen48EMrvk+qdAFPK8jTm8UlT4t8auF01mVbwJO+w/1mUv2MQiYUHYV8OhGUan4A02FXg
QcBf3Abqbni0ugOUxYxSxLv88cDINMudVeJO4ZVSwggMRib/Guzxj3cQXSAHt97r9P7Y0sLugQ/8
1xdIkmZfZjoZJ298GtTaZhMVbZVhaw8aS+v8I4LD/x0RgHQzGy/6Aoh5RHYUiMuuik9RYqCFIgK1
kl6lurjNHHrib3lUf40R09cFUobEBowV6lP60e8ZX69LiOGYmQ6teWPYZchwmu0/i7J3QyQikR+K
I98zZXxqxWI7TsjHAaMIRi0ahQdxUfqxw8kaLmNgzZiBxLexyCsLOSg8RT0mHn+Y8I7zCglnubwe
m2OTvofUfvClfcaDwgJtlLgr4Vi7NRhGILqDsqZ2FPozp65HKGs+9sJFA/P7RNRATHJHfsKzXS2D
DVI71tpWVJ8mn/bEX5oyXD5QU0BwBesAEYlasBgmleJ5x7zhDY97mknowzq1AVYC9k4sWcpjn7wA
/KwRnt48oLH/6Vu4nTKugJo4XwbMEcLY6ajLiWi24UvVvxTd6KaAapRm2561HDWiFzbUczHVPc2W
ysKIckqUvN8MgPWjMARmApxhYKe8/ZQ87+K8LAbmiD5uQ6gGK4XunhZROBDIRCJGDIlStG6i2oFG
bbyFbs0kTKmUXhb5p83v8RS9SfJ6ciSgHN3wU/SMuqDWFO4jigzlNgwIL1qMisxcAl+QiYGUhCe5
QQocsaScnOyQfAchZ/uZHdJSYQtBGezbuNrMCG4oVpJ3AIVhhwFv2PCUC5JRB6kjaq/apxSYEme0
XLKelGA3ocHu8d5YMgtSM0DGkcdACynZNhApQg7ilS481XgOmrKKKlKqdYrlCVV/itIycxWtRx6l
6AM3DkvuWcMj3378Efc+hDeZKqLbDu+/WTzidnGZLoX0WD2FpyIcVQPa39g+Tc64heTRWJOJdy38
CJIb8zWLByZHu2O6V7qx7zg2yk7K2a91e1hHp3r7eDT3nnNrghiN0EpeknWzCU5XGatpdQVJuUw9
TlOySfwVmvOtf24RoRNck0i+zIRct/PX+WGqhmySnSpwi/n6pOmZsPU1M2+NThR1mVYAXBrhtT0i
3glSxgmxBHsiMurspAeFxUvWFK9nwGRy4U+Ph0dmHH8W7coeSVrgJcUUxiHsMZyhNh9ypUvtJkBb
f1Os0tzogDoI3abMEX9EIzg2wB/TBP3IPPL8DVAk53FG4YKOjpfZh69emGmdsF2seNlJLhtd2lbj
vmM+PH/HtZc037TFZ1381lJd/R64Y5OrVpZzRh0mujCEmzjP9cRP11PFUnbOwkkwfxaWHvERzXhk
m0QL0o0QfW34rNRk/K2sbtN37kMwAkVnf/vnOtUrR9r1bm3zUBGmBI8FP4Bx9C+ANQipG1INLGoS
QBLlKD9xrYbUhdki+DtDgSsDWk2TnULZWPcvC4wVT5f57Q2syc/z/GoJshbFwUpgslMgZpf4xKu4
BqXPfhE7FH9bCBJzFz8IfvD0w9DmC8WVobqumjHik/zUNx+i2Ouat+lN7KvUev8GYOc7BOZMvdQS
shw54CabkvKy+WELuHkPor0abMjQWcSqItFAfMDYCmwo16x4Kq1im+8TVzzKR34duf5adaej9is4
9RfJAa7HrAzNpSmOkIkOFSfBjX3C2SUV8uMpEp+nDJwoXX0OyxBkhSaozfGvAxT0gG560ka0KXY0
weCfd+ijsc9ecDX5VeFnAyK4eOKNzAU4E1iuZpOtmhXaHjbDKnR8V7bR5weWcv4oHGI7t/kV7yQO
TUT6/micZwH5SPBugd2NJbu4+pIFBbaPWZC5nVh8iPwajyZdYF2JcYT81Eh2D4o3iu/xGB45fLTu
o8l95rBCp8zt8Eu5KIYyLKWTpPPf4DeFRunO30IQ6ODp+RMNf3O/0rho4B6JCw5uOSI0JG/NsaMq
1y3PyKe35Mn/JWZGG+nyU7HDU22KTJZyjbvbWMCI4Z4I0lYAVuamp1trMWrFsZ/E2onXrLZzE7C/
i8aoM4JEm8ZFS6AnmBVLMTpyB9VdWVdtnminbtVtutfsXO74dw99Muoqfoqc2gq22R+xppilWSX2
TTwmKFd5sDoG396R6b+hwKU3jhJUtLg//9KNm8wzeTU+YpekbeXXQ42ZLCp0ELz6DHjKS1lvTxUL
FLihjS988AtVIrjrqkUXU0bLb9+9efDUhrDIT2kfrWvki9srUNUEKtY7tRJg78ImNnzf2cvPj7fD
wjBvrMy75SoYcIlXpP3Ue6dUt1//cRqEGALx8FTbnGFZwIhP7R54TeXp0h+8Vi90pOGdx8O4f77M
phSEcglMXTiuiXGUCQhumV7wTuyRRf79U7Ozs/fOunD8KDS8V+1AU0Uj6w8gZcU7AsS+4F0C7x64
VG6nzhtZX2wlzj8zK38Tduaw0UD8vU7tc7tif1c7dZ+/SqZkUkY6b2HCMWX4AwSzwEnDIj99a1ZC
inYKxCA4p6KN10ptQFJCAH++ANWJ0qbJ7C54IQinkfdHwJy1dokNV1aqVvZZGJyhpuMoqd6jG+PJ
S3WW0plwd/XAyuGahXcnQIMIXMSNV87jLJzAZIVHA9rpvvLujN55fWxomN17RwEPsgoTylzFmFms
bqevyqEk5tdBckbRTXXkPxWrB6/BK4PTYBvawR/pa/hnQA9ggG8tEgs28J4PlLOfnLnPrNC7VyiW
1Cim6h2tRnMXHAlDhEOK/VD6rI+hhb4+6NJJgcC7sHrsfnfxgrBBXpz4Tkk4HDHn7qBZuIg+/nXq
6hDuBgJLtYwE/Hxwyfe1EZnKPpZX7ZuZmhKDm6AOKALF5PzFN/uJGBER6DuwF/j1BJO99bt/TngD
wJWjpTZrz/g6Qu73sbm7Gz1hbV7Dq3irsd2kVPMAS7hfonsHYPdx25t22kGktTss2dIQKcDJxaO4
QoJXOb7VSq7msVa5DvAdgxTL59ga6mruDKNhFO6nEXAVGAFLBLC/GinMEwxCPPV+3J9VJoie2qiv
UYxVaEQ791YQGkDzjzIknot4PdxOH9PXCuDpmQjwQ2Kw6pNXXx6vz71/wwDeeThGcF27U1oVpTFJ
IqYVzyB24RrUWBkjVN8f27i/EwLjfm2E8PI0ncSy7Afx/BZ/wA/CU2Anr9mL/Nl9xK+Pbd2/dH5s
gSgaPSNYGjKAZ8D2gGRvEs+NPcS/xF9Zp+NFrQmfqXeIY1cqBj2JNz30Z5Ds5o4z52n1UleuhgaL
Vq+3CY1R8z5KzYP/+0HEEvbSxEVjwonn8iUdrRy6RJEI3hbQngkuZexzZL3d2jAF6BDKyXOukcxp
CsXU1iyEBM+b3njT0M33S7QmaNAEZmgMxnt9+fj4HvVzq9Oap+5OzXnSrwzPO/Nql/ulnMVNIEAo
6jmWgYqMPnyXRqxPwqNwrlwbAcnzrRFWzCZFmXgY2RXnwv3tubGjAYWlOaDhth9P5X2GiDBGHJtI
/SMvi+vuuatWLDJCT8pJ8HVHb9Zo5tX9Q7eXPZOhzePyTvnvRAKIdjvGJJ+0iY0wkfGLcOENER3w
3FHZMTtkUq3HQ5z97n87C1AIt6a0oky4CFHhbJZHt3thKLmV++siMYNzaLvyCYUb2rjx4Pf8MS2N
iDeDw5iaLUiKdMWqsStTE70un9NoidQ377w6xNhwCmjgnkTfCZJYhD8WAtOjmBtI52oLDoyNt20s
7wl+4tQbGnfz0pJd2yLrFZGWp6UseeKZdYZtZOqfB8morHw7HB6vF8lKNPv/jSHCJWv07ohMqCBU
n6uLLTR6s2HfxUO2qc3WVAHcrZ4BEyl05lD7//yecmub8MuuHAQosWjiuQosf+MdDvrkML8kZ/oW
DD/QqQYXAsrNWAnnBB22H8cVJlXSJ5u1upXmVGj1pszowul6Y4Vw0bTIx7QcGPHcG5GbHcqdX+po
usCECkb3HKzb15pynVw4DG4sEichML1VBrJv6aw6ub4dLMqevhsQaB7wFoQelYi0CEdCJcS4GYCj
FcEOBToDrngFXRRlyu6OmNmCwgGqNENU8fftrg61JJ2fhsq5eGO/FTuKsJmZWh/tBHdwKzYD2hX5
zhOgaQ+VEzzIkKCA6Ob851dhpApzKQ0Fzr+A/oi7oGkdglPY3JCzUSJbrQBxkEAAfuq0gBaM7wLk
bBmXPECCkSFWyJ6rQAj9bkoH/6Lkroonbok7a99+USb07nn7YwU5YfCN4X1L3iM9zw8gRILxSWVg
C6FVoeG4qYE4cMR6cmUlNhOHa3znsdmlWUWPF0qRSCKAZJFYRgGImgYS6P4FSCFjkncolxkFVOvy
wOGiTyGZ9Mf27vx+JppHbxcSnwjH0CS6XcVGEIJKGPngMq5Zy1/7Lmf1lBz3fXZ1tgHvn0nhwF1O
Fv1SZgi1sBODS+CK62E7bGS33oo28JiUTXx/tBGWiNnzhHJUYlEKLpXNgI0L3NvrcletYqOw0Ft0
DF1uDcU7Gijg/gJEmCUmMYbsbttPMNuvg0O4Eo3swB3fo33pqjYVjL7glzezScTGLGgnhsnl4BLv
Lz5k5s4Q8LajXbnKabM5z9bNYU0Mi4iJJc/6XuxhWMxKdRQb/HpfkiWtOYtdBTuGcrFbdMQrJ5k3
/VU46VNVCJIMwwr3T9xr9pHbtPHMd4v74YAEETsLADwSsZoJWiLFrBBcWKO35LW/Glbg/HpCAuTx
lrq/D2DeUCIDrmZ+8t75O7L9uRzLVXjJrcnmjclMTPDlbWQzdidDMLCZzdBG/+TqhWL43jVmyR9U
ztAVgko/+c4GFl9WPCDkf9wf3M0ooSTfiiNuaDzlC1v61hKxWuLAVX7SwVJjdu6ke3ZhvQpWvckp
5+Y9bA6NNNdDmt3myi2CPg+9aR6SgGfT/ld3+LRVU9qNdnDy31ERox2jtCkkTrVijCYg1GFvRKRi
DMVq0RCFVCqVW2DREMilgJ2W0cpDotTDJBVLsPdHF+QzUVc3ub36xFnoxTyLp8duQfKcqcApAQ36
1xRx6c7DSUmAtYkupVVtE7s0EvNXZ6d6uoI+4aov9PHAP6lPpSv9EHaNp+HzC60jNJFZ2nfI85Rc
rWWU4lQvG3xHv05cDjuj2apHFL5YY7Qy27d8J3R7u32L3eQl2muOYDRoQlVcqlPN3nkbCW4mhKQw
DtRSxQ0TH1KYjVnrU20wp+b18x1c+7vKCW3P8qzoHyO55pYwyKfN8F8e8hPElolTPu8kiOBdOhuw
BmEbGNNm8gzVZJ/KbfOxNqJjsStfORpbxn1gvbVL7KA0ydDQBF2hi/8hrrkNz6GQzFJc7D603tog
ds1QBCEAVj+7Bq3g+m/Z9M6pTTsi5vOGXDb034AEXwIaG7fZW/9h+LAZaygLXTJpW0eHUfryRlrw
JrnufjbLtRHieC08rqjaEUZYR1x7Drvuf4rxtR0CWdE6nlM71YpbT5biyHZu5na/oqWL7h8LEBib
eZZnPkyJFwlPGbXGF8Afn1xkEOkOQqfHsfE4JMzrQc7ktQXCJ5I2isqIr5JLhw6+sdinamZ0o8XE
EGs9CU3+z09EKD+Don72fHC6k6WiiFciiDWJ8aUWjkNrNAwwdpbfnxgBZGGcJQF74KWsm7e8U4H1
EDRb0A02c7RRFls5AAdWbj+egCVXwgsC6sD4LlTpCFeq+LTFVuQxxV7RmsivTmYKrRQr7qqPx5bu
0xDY9zOTCB5mUIXFPrn12n5S1Vzui/TSftd7bpMaW98tP7nnaMcdKKaWHAewVzRNoCYI1nH+1lQR
R03RhGV6mZJp5I0x94s/Yt+GjNGiI+qP0jS5Ah3kZtqidap+G/lhlI3E9/qdzDU5+qUZLcJDp2aS
z1qS29KhfN88VNLtrr+PmIpQjkbfL5v0EuebIRu3Gigzggm962xo8slXjjNBlDJo1pam8BwMQGD0
x8efsDhDMtiagQ0G4yypjiixIdOnU5JeClVaa+C2ZWowaf5jGyBKnpX6IGWExyNxzBVp2vrIA6cX
lS2AVo1439DyTqN48NLNCEQ8yowdQtCSyAoEGjLQyTKl2aUyO3MyOVxnVVc2RWDTtTUq3SuZAum4
r4kh9EL3EBpNqDZDTYN4D2RcKjKgM8ouYHqdGUDR/H6wPgpnpRxoF8yFdYIpBQ1mQEbhwJz//Oqq
ICldWTReDvCXcaDlV5dn7urHiXFo3qBkY1VkF69u+yeNqfg3aYyqI1O0rRHMK6tzbCer4FZWCvhk
UXNQcAYiVjAGGTkBp1FTLgEUOZlB4IFWB5S1va+VSHiSAxosoGCGEEVCEBtPGf1CVboLWxgqgCUB
Gr/AKnUs/T8N2o2Bg9JOfedGfHhGq59ettASry9+Gxgj5KU8U2AsTQDAodxWNH60H/e93cT4NmSx
UCYHCBEFsNulYSe2TGSm6i9MuSp9zi683y2LEB2d/AA94NNqzGorlko9VeyQCV2vA2ALEo1pqTMQ
KXkbtLeG2QKvkie2LFlBukqC7xZiwOqTChox/N9ttQOHTtgBXT4VOqj05LHR88JikNFiUc0r3hgR
7IS7sqhN1vvM2NwK9uGftHOq+LccvWm9XgMH/3hX3x+ZEtihf4Di0ADlydiKINpEHSf1lxQwBD2T
O9li24S1xSj8rsUS7Ni8+tW1DI1k+ee0J+YbKV4BHQdIByGvR5zVXAims4ZVgQIcXj1pcAfWzn03
z05jfmLDg6CAGvtFG15CBvflQC80ziqehN+yyzPrdMueI8WMVNWI9uCVKnxD4p6CGhBOV9yIqi3J
JrcbQzBrD0dltAorPPCaDRkgvaj0YZfLThcapfCs/eE18/GE3uNscR0AGBx7HFQJSD8Rl8ZMqnvF
q5j+wsYBkL2gDBKfwOFey4YiOsG0a8sCUtCmcpQMeSP5Z1nZldWgK5Gj7tNAD2IayFWYL1bkVF9/
EeHaQyUO8Rh4/aULM52z+9KOy0OsGbXfGIWWOqMMvXMTVZF8K7ty8NG9eIFeMQeJNdLmjelMCA96
6grOuBsDa1JMPt1lICNhTA6IZW8VJyU8xxibjW82Ae30/z+kfcdu5EjT7QtdAvRmm0myfMmV1Gpt
CKkl0XvPp7+Hwo9RVYpTiW96M4NB9zAqMsNlmBM/aivoq8dyZuzpwIptNGwxfifu42KY5CE+acT2
Rmcc8HJ1Hkai3fIQkn9ETwwlpuARy0aoFlkfnyJP0DYDlo3TahpMu5cA6HVdSn68LGZSaKjC3AkS
N9CBS2tTemaXlNOE9WTENka3o+iPAcwl7438w9/MZDTYMwXuVAcK/SWZ2myjBK3XIGOhlR4RUktl
s+F5ta+c8YWAgQxMB65pXkUF3LdLMpIlF6kh1/mprgZhnflqDjhZMfTilVTquUbz0cAQT9Ko1WpK
2raiiZqEJu3jMa5IV4poehKm0CxohsVQI828EfvhPOxoQtNXEdbRKmrbzj+GghAEZMCsjkQUxZMf
ykKxIJrYN9TRVB/rhBQt1sZQMYh7WNnKs5CQCvT+NbGEyHPbKQsUOmVC9xLmQKunYjUaPITKn24Y
h6GgHRV5KjSuYZz78jBEtcr61JKS0+A2m/Ko2PUqcEOU6KLjq7pOBtJyZOlnAMNQZG5Z79pu6nxE
/Y1b7A+hsk17Gm5g4CasqxBs757bWPwj4p1dJcZ8Zww6wHCwZeN2rOJCQScU3hnHxu1rF23F2ODW
unXnNNmTuqvfA8wwIA6+rjY/E3QgjBlmjDGocBtAprs8XKkwvVEK0/RUOwZRt4eA6pvGGU8cIz47
H0agL8gwJ5oYwZg2WEN2amn6+Pvhk9dJxuWD8X61BewEvwABb2XsGrI/Kk5E6P/ey8gcF+OLRKOb
iqKe+XBKEsHMmOQYoCGDcq5lSR7Or4XxMFo4ebWV4lrQBOOCJdf1iboxiU+NbUT+V2wsbEOHFOCt
g8If+k6wEf5SCrpKNKtQmcnZvdNs5I/aJt1TRfRf79cZ+xEdMYQYcQuGKRr7IkxPzwCf2fkkclKX
I2o/qywzDTzaYKSRWIdUXzKDGAnFnTEHDfcGx7bZx/uHO25edvGGzqjIl1QisywxTAYqSDtIxJXW
GOxEa8njY0E/OY/RpUND78CMGQ18H9QkLkkNkhknUuhnJyEgz/kA6PfIJ+v19ZtZcKDI7mG2RUTB
1ELYfkkkryylVJUWLynivSg32aYjYrOiNQdtc1FRz+nM53r2YmsR+gpCBjrPk0esA/FPTUK2DyZv
/nvp0M7pMCKdJ8qgWCHoeHcyral+g4KKwxG1H3EgJO2cBiPNWOzZtoXeZKedpxEMdL0PPJDHn1kh
hgRj14TaQEqgrXFcyUZeiVRwhBeFPvBKr/NpsPb5nJP5NM9uRZwaRQslcBJt9K1b7efpxI1R3asZ
eQgeecnTJW9wTo0RaEnqJGuswRTGEF7jkNBPzsXMB3+FHXbxU4JkoV7peLk3G9WOtpyvL8UH5/fO
jgEVGXZRYilgdtK32ByuOTo5VnT9PlKFlL+uqyVPANiUqFHpflcFZXYaKQJOMq8zKe10L2FIhpsX
nCP/a8fG6Cagxrsu76r5XhAIuHJEYjd0BZsjbRzVZJM2Ua8PQjVB2Bp7eMCm91VFQ5u3jOZnA+Cl
5rC5kTwZxn6McXDlZ+Sqmw9rt8E0pubED+Na3sl4Wj1dvyoeW0yM00eC5hcjCNrh/Ue63655LHHU
hkUqzr1E9BQRBJ5VKq3VPwnlVRR4FBgz0Bel0E4iFNM87CZ3IHhs83Sf42dYZxao/pTEGi6/ByxH
uaqcLZ7ohOMxF2OAbwuD0blLezYCTUs26m6W5JF2e+Bjv/fudm1SYfN+/dY5xuAHUk/lT2paKVAa
O6CRdbd3HkWR9ET9VQcko7zxFo7//PlSUGpfEoXZtLm2hv0btHhN7WRbUN4RLgU450fIGANf9iXP
L76Mwbzgw6SVO9nautoBVL2hNKGcc5zDsn83PhjfubwyvzbVvFJm9YnJi7KLbN3eP8Y3PCW67rMx
z3tJpvHKqG9GnB/ShuqmxjLzNYeR61ZUZRf5YIX0IIcVZA8P1ebBvA121KEmb+KeKwizLp+57Kyo
m14A7sdJ/CSkdidKAfdIeK7uukUwVMYidJkiZaOOMKqnKHOaFB3ANwENqUq61wzvU+Oz3QurzOE9
6Jbpzr2KyFRhCIAxprFfDT6yE7DeTmUfaoJl6RxzvWyIvikw55dqYS+KeZKdpIf8XqDNVkGhlgef
z2ODOT6p1PpKBPgDouoXpOLdtXJ7Xdp4BJhQStSHEFkTEEgnkpCMmH+ix+sU/kXQ/jkoth3DajEn
M44gcehNW6fT0VEyZ0tHXo/yfBY/DcA3ndlAnAk0UP8RV2VxhhyB+BTZ5s1j4nB0k3PnOvPImdcp
qdjcOEuzRQSMtg3OtjhwiPxLyPbNCGM5o6LTxsqIYGJcc5Wi/1kg8aq2o2Oy5qnn/IOvnRljNJO+
SpW0wdMw2u8ANu2aCuno7+mQ0TUvK7ZsOL+5YgynVDZdH2khqnrb55DoDxxWfnb9fMVr399nND6z
6lCqWtyNVG8NIsm2pBHpKBxRuyGpWxEnQffT/X38EVJjIDKiK45BWBZ0BcnjGXwPnbyMRZC1TiuC
di4mYnvXsJGIsUazEWDDKM/XzRLw49rOKDFmAWOebVJoqMnKH6VPK6R0AmLZu+FQ0DUn2F5Kn87l
2H+4YiyEkWZJGnbgasTYC9Cf96/USdbbzycFUYrMkf3Fh9c3MRarALmxHulgEAs2wQMt3eumaNHY
nX2dsRBmaeUeDER2enqZAnKf/nm4/v1F84BU6Iy1MCffmWsp0RUM6AeEv/Zg2+l6fIxSgsjqOpH5
Iz/u/owIcx9FUVaFNCDOMVdwpKtHzHz8HQWFCX4rASNIgY8QO3ieCDanYHhdXHPCw8WL/uaCXS8M
zNP/i3rvV3cciV285bNPM0ZaHkP0cdY4IPmpX2nYRKCuOffMo6BcepqiKawYU60wZeita5wH7/4v
WWDMsocuN/TIgEBy29HedrhP6GVbdXZIjDUGNFo/BgZEFQg79285ve1tcV9RDh8cWWXLXYlVAWNK
BZXx7vnNekWE+f5XysCa3MASGqmVQSA4Tet4tc/danWdwqLbOjsoRqfHsUlzDSWkU7LxH0WsguP4
rWVvf0aA0WczL4Qymd9J6uqpspWdGcw2AwtnOVrNYYQ1rYbaT1FcQi3KI1bqnjLKe5kvXDbajTTs
JkLTk4iOwkutSEsPD4pGyRG24GWOBT0uyXyeRC0d1wWVmc2zKK/ALLmFf6C06Sjum0Q22FyBUs3I
C+8XdPyCzvznZ3SkvMwGceYG7//NfGAjT3YXLkRDcxNa6IGYo0tsF32sKliyqGs5XuKunKCddSg5
V76Uw7ogwRwW4PkBsyKAhPfSOv3TTeHWj4Uj2tITjd8DwtH2Bfd3QY05MqvIpakp9Pz07B1csaQq
oDOwTIBWH9dVkkeHUclKNvsmqWc66DHHsuwj9Y68hxePBqOV8CGCpnc4uZHqK+8OmUYbvfMVKU/X
eVnwg+dnxmaa48bojXimA9hkknfcZMJCVkST0OU7N4ainY5dlms1vSQJE84qfOqdmphYm00UxIt8
9V9KZF2QYo7ME3oAt8kgpWEK1sCjxQ2wzhwSEDgjEX/xEj6LN/TN2ZeHO1PQOlLaOJo504jlCrSj
WEz+yXEvy9bmjAgTMcqqP7TtACIxiTa70ZmOyJM8cmIhLhUmYhm1xjICEVRKR10d4l1J/Ufp83H8
xSHEOzImbhmKKUabxNeRta/SWn9wspfP6/L8s9sK6C/ovBYxqAmYc2wquLSbeS/1VW+o8xPZO8TH
YjNu06O3Onl2eAgPaIXY/x6exn1uow/CuU7769tMaHxBm/FAPtqVRez6QzIjoMl7ZYd2jf0tdhWs
UsdX1y3g3UtM8lf9trPRCo4FMp1CRWekAAsZfufpDBIS7jCmoX6mW8Mpt4qb5MSsSHowD/I2xsK9
jzImVUTSt0rBahYSPff7zLd9b936KVUOSYqNkWvx1TNXWJmn/jJjGgyv6DoMq1MzrboMq0s2jU46
n1MXXXC+QLXQMFuJsQX0/DAxe5dlQP6uJLx+JbvYTRp5DG1OpMIjwehCZ+Bpq1j9nBOXqavvXx94
gxdLUekFF4wiKIKsj3IjZqe8Is+lI1PFJ5mGc7zjzfYuWasLUowutFjZaOoVuKmdaFMk9BkwiBUt
EzrXXYxNyvGNC3b+ghyjFlYgAyw/Bbmd+IFWKOn3ddFfMiEX32dEXzXVpJnQMXqablDlN9DRFdCM
rJ/ytXx/ndRCYHRBiYkpSnQuKL4ESuNKpod6Zf5Z/x0BJoxQY62KFH2ai0gifdNvKw4DC1bwggEm
fBikOs+yCKqC1PBGdaqEvK4/OdfN05X5N5w5p7IP5b6NIcghZu7csXVGZc3LN12/CHQNXtLAatxK
zw3QaD8P+Uq1iyeP04l//aSAyn1JIVamxvRE3IT3mJPu1FuE5jbl+FgeG4zOe6WOtcIl2Nh1SNQ/
9v8rGNmMmvGPYfwxgZNI9aCUIqopOTmEJLLvscyTN4nBY4FRbsDnZ/5Qj8j7iChKJjYWFXOm+hbe
ChdcMOrtCZneS8lsPsIt+oRdmdd2zjEgOlt1GuKwlj0PFISduD3MVRNgaA3uo2/zZl+v64YuMvot
Ikc/1QZupCyJSaiPToRyzbXvs/QzscDFiTFaXuSGpsQN7uQZbysZXt6g5d542nJCqut2XWeBZjCC
liuZCmZOm4bwHiGck2JDXEi1akUJPi52tjuR9CM8NCU3mcw5qS/JOLNVeZqqdR/AHvZUcV/muUqd
hLcR77nLMSZfJfczMp5qBJqXQ8A04rriA33PHY7RXaSAjV+A+1Cxm+HHW0c3gY/QKVASA91U+US0
O9K/c6Kgpd5qzGV8U2FMe50pU+hbMhRlbRC7TtYlsg8utufaQMrOiYfidrcS0VScI7CIj/pq3WAU
v/316byKN1teHnXR9Hz/GlZEEIuHiiCC55jkL6X9G/3VnFNdFMIzCowTyOU890sPFJqGWFS43fVQ
1+sef9G6nZFgXACGIYtMzkDiCdemg0rukesUeEww0V6E4pCgNpDxpLLdkJj7QCcF5YgGR/6+Kiln
Ep60QSn3PYhoJOhIjZeHdeNiLCY/XWeGR4dxBmpr1mHZ4LhG+lJNroWhCOpoj9eJ8E6MCfOqwQxr
Hbdy2lV7F72JdvVUcdJTPNllHEHY9UOc9yBh3LjdLlrzLBtPrGYWz+6j1o3cKmvcBwaNsccYqMIP
18+IR4AxBVY2oa4N+3+aHp61+9bl9lUvmuZvxfh6bJ9xoEZDEKczNj1A9zcWeY6PA0FZM9n67nVO
OFfxNSh4RqgdFAz0CiCU/cnJDTQ9fOfo+Nda3B8O+YwXRslroW31VsJtl05jS65INdSVsLgPheYQ
M6VdRY07pyIP77xmeI4ks5v8NDVo5xnI+RAlu47Ir21PtPfr58dRSRYcHMuTirEoQSPa9I759Eda
Gavp4+/sy1cF/OySBrO1iswAkZ5qOWC3bIn+ro5/SYTRe8UrxwSwK9D78gkG7JhuMHRFee05S1Xl
cy/KThvCwTZjNwucPVgrjMN2dNOcyufYVd926ppH7ifawvwKOBM+xhREtdf1XQ3he+72ku6E+8MJ
U4i38YDp4mGrPFE6DDb4lGLnE9Oj/zGzcfYDGFMRtX6iAQhgFsKDv/a36oNJHgzb/C8vtm8ybOlW
7YY+C2Zn/SyuduNXkwomCfO369K+nKc5I8PEBFNgZEXp4fYGuAb0wb2/ejRbcXRqqXpxfmlfkdiZ
vIswFqMR4MzQS9o72FvkYRMnkEwByiMfIlLAevCwY7icMYFC6IUGhuNwgHaTkTwir8ijhe4aW0/+
8gjVS+cU9FE5qiGOEK/S9DFc/XrNqHHLy6hxbB9bk0tEwTNSSftq+R2Iv+kc8f4vGWEMBsYph1Qb
QOKQrl03es9qlybP14kssoFBxrmzBuug2RFerHQvhyo3ESkAzfl3DvA4fR3+F8N3RoPR0CIOdUFK
QAMrj7A1nkpb9Xnc8ZKoi47im8oPj15qGgrW+hy7Rb+VO/Thz82+BoeX5df8GRlGQXUT6BMG4reT
PdLg1iLY2E2kbXNcX7+Xr46WH079jA7j1LGywfSbHHTiYoUdqi8emVHHCHWAobnZHuvTLtoIrrmt
iYEXUQGgXkxUc57gy6ncsx/B6GwOrFC9CGdm5Xzn32FzkP4AH/IrIMIqtXm+ZNlEnJFjNHcKPAy8
jhCU3UHGtKwtdXOTjLzisbUY/J3RYcL8MM37NK+N+WmHygR57mx/O31+Xr9BjmaxO1yrtEtCXwQR
jKGVTzu5J3gZYRjlOpXZBlwTEzbSH6zAA3gzWnIANER67KD5T7H+2WHNfJ75ijFLg7HsZkHUiWpj
uPn97zhgrEMoNxhv6vH9AbMgx4zb1jArypUTYh03hsDHMdZwQl9lWvfNd8INfY0cHhrC0mQDYB7+
MaVs41XQy8iKCWBk7muQ6c1E0PWLPW/c/n+OZLHeuxt0L/d8cJQSAD/TlgR3Ty2GhIWb4LbYVOKq
Q1UYYzvG6fpNcSwsO/sumH02l6HnV7j1INx0J+AFuHpgc0R6kT2Ajc29fmgyZ88R82cV7KsFo9M+
Nbt48xjbXCu+aAHOaDDWdezDWOh70Njpq2wvbiV7IKNCX//bO9PE/C7wKgEdxaIfADYrDn1sIMdd
PSUnAC4/+SQEZgpc0/XLWXxnnhFibJrepW1ditFMyMAiF0wH8tqMlwX8jAQTj2CF8yQlUzy3IUmI
Tkenph8DhS+3A8LLMi/K2hktxq4NzTBiuRbOrYvpEah+eEGEtsWLGZY9zhkZxrhZkzkVRgQyz5M9
7W/1m3Z/l3PSfMvnhnWdmOKHNGNdwaUFrbtpxCKIbG516Nz8tX9FXEpre8yJ6so2V+TmCOSHwfsm
Z8yyf2aw6wh7wgSxyPGYndzxCSiF5Hai3rPkcDzc8umdUWJiodLKrC7SQEnEKuybwFZJQVIwxBOG
Rdk+o8NoK3attoKCnZEnG6sXBPg5gVPjX+TEQIcGto7MI+pskb/t1S7u0wriBjRJnc5xx5xu5ney
L/nrc0LMkWWeN+ip18xqGh9DrMrqKrvZvw2ktOU/kIh6X54a+l8u6pwqc4Ci0HjqNOIAFTI9p3hX
NgCZ75AT4hGaP8TK3jkhJmAcpE4YxrTNTwbygslvldbkPiOTUx2LLSdFuKhW57SYaDGJRD9rStxZ
4yKCGx1p1iq3tgtYC97SiiVzdE6Lsa7a2EIIdVxbN6PlrjHJkduA67ev23CJJx3zn5+prlErFjZ6
g0yBeueMOgxc0xtsqoDId7RxsH7MhxnkwsLxyDLGFj2yktFY9WygJrfaAOTQVl9VB73LjZMchxfp
Secvtl9S6vMjZUxvnKB9OQaeITRhykn7NDqGa7jWc/8aUB+FMsOkouakt9xRI67gMPY47JTB1Cqw
W+GUMcBGix0gZIAdW6y4YBSzEP67QvzYrKKkiS4n6iw4rjwjp+9daa/TVHPI+MCTnqWg5vtEAbZ0
KT14ZkdCgzEZCGnyLjs++dPb7cbb3XGkdP7ONZ4Ya9L3Rd/oCegAhegtdQL3o3Gyo4wlEtyYmscS
Y0+sKS78PgepyVVR/seCIRS2M3Q9coOb+UvXmGKsiSaoshiUuCjDjIjWd66ifIzqnYXiYybaFeLq
yta7dd+srPa1LLr/GbYaeVRsSlW/cNQAbswIZWKEYRXU49x0aaAmpMCZOgVe/Bm9fnvLavcPnS9P
eGZiEHFrgt9+0alfeldystV/6B8FbCYQsgCgbmLAiWFFMFWhSYxhlkPMPs53Jhy0V/76wiU5xLJX
A7V6UcZYGGNB/N4Sah9Yt0ArEKmbQTputdVj7L5fP7FFe3FOh+FHk+ox6AzQAY7+H+zYJeFmdK2V
hOKzb/N6/b8ugBXEM2rsBQ2hqqaeDGrYJkzeht2f6WnLQ0v6qppcI8KYisnrqzKYzVKP3XQpUf7g
OWfrIwGWkX1zP9kuXq+3/kZVneEzWm+tDW9by2KZ4pxNxogkoSinnYhfMHVbLd897u78Y0tEcuw3
CLtMjtQvebhzaowd8aY2NoQJ1DSgDiCR0T43r9elZEmvzikw9mNQxwFCCqfiv6K3rguosblO4Oey
ZViIcwpMDGLIo9hoNXiobHkGtZnsDH3gBtE2KXk++HchTUjv3qq+PTw69us2o588K7n0ND//CUx8
0gqGNfnaHHIBbyBGIlcmnzxsdx4NJhgxwhS7XOZQq33aFE7jvPo2j43FvOY5H4zlKOusGU3tSxwM
rD09oYvY8ewO3SaP4s66vX5xPIYY8xEkopSns/lQbtyZzEBHFD6u05i/cUWf2eR34+dePTbwk0gE
ya8qSbG6DbsVOBEGR8bZWrY8TnI4hKDSQ+wA7jwF9Pj5d4wwZiFTh9oUBByWHSLYJTGdaIyOKV5f
4aI9AF6kqQO6UNXYJ7kVFVKed2J+elHcaRPfquvrbEiLR/VNgH2EFwK2OIflBD6ywHH1rU4HgEBE
RM5JBa9+zCrKXZc2m5gfQnBGkzHqkZL4kVHC7wIRnuZEx7D2HN3qdkdFl5Y3f8sjc1dymRdVnOIQ
Eb+rVMBSRPkxcWOqnzr6GjjCRpwHXLsVRwqXPSTA9WUZOqworLB3faEAbFNC2mHV2dHvmgYiyU/b
aODWP5bCT0Db/kOJOVFBhTEaFVDSZEh842rkMOT2tGpl7jgRjxRzmL2h54MUyLOHciM7Puy3gNDn
V2Hnz/yUkW+OGEcION/QTBXcWR2vkS7G0meVqH8kh/aTy5MPHi3GJSKgzYooAUuT2wFxPAoAKafQ
+uYuxIgKL0e0WNM+vyvGPda9lqVA0sSoDxCYFCfdWxUSAc1qfpWgZXCXr1Euo8HquqIvGt4zCWE8
IlBZh1zsQFUxV3X9VLS3ZrPSHsXkUWzdVCTXqS1WH5GuxL4vYC4jOc4caVwYoiDGCl4pNxsX7Xb9
YT+ge+y/VGzPyTBniRV4BaAN1fltbpFWJdKueNHfeHo8a89PWfxmhjm7uAF0vOSDGfT0lSR4nodB
9x4xnoBueP3clm/pmxITU7RiI0y1hUeP6KTOR0L28xOSF2NyL2cOBM6eVpVVtH45X46d7A+ZDYR9
eHrF4anVsu/6ZoaNJzxDFfQAZLJb2x3s1qkfy434MLz2JKKV3XLS1/OvvnJLbP1MSLByIvegxc9T
Ropjge7OjIsx9WWzf1BRsbwcaKfzfunZPJ6dnSQAfDQoIXEzlJ7kPoc2fWpDGq+VdeDKJ3Tmb7r7
xPF4QrgoGWd0GQuP9gdVLxLQrVDReCkfb8vbu+uyt3h+ZxQYw16gizHSalDYeQcMH1LYdc4N8Xhg
bPqIbfcol4ECtq6ka/84eICHu+nrtd//l+ldpMi/74kxQFpW+WMpghYG+GzpXiTZ6o43bThbl0tZ
AIi3ihlxCTuvjB8Td6rqN0luqe3J3vDc7Pzzrn368rqvX+zPEO/yZzIXq03tGPiT0gJRpXbTQ+9S
XsGVdxDMxfaAgO59FQfxdn/L60vlfZu5SH1oUr018O2UcveELbyvLo+G9R++JbQA025Pin1f24Dr
cfY+nO/D+8PT9TtYmBm4pMT4kAKWUOjmI4rJBqjFPdnBYDzoNnHpw3222r3Y0DfHdjB66HA6Ar8K
0deEifEqHiYq46qDABzcl/4xfDSdlH4AfPpgdzf3gY117xu6Dh8c2toP62Nqe9R3rc379RPg3SPj
dLA1NhK7Cj/CvUdulOM3f7qay9NlXE3bmaM4mvj4QD54Wr6QVjv/+I8pO7PVtNr3tfb0FDvCMV0V
bwkBhnv0aAu8DWrX1Z4dt/ubA8e+y0tPJUveVGnyfOC3nKvk/UpG3Uuh9rywhCz/9ZdnymfetZta
xfJmUwXsaF5j53UB1FnYxlEQ07Af8as1QggnK76Qp7yUEUa9szhtQmuWEaDf39eWI+ePd8l94yKl
bO/f9y1wQ8fdXnlqNGocgrdgINE+4kHxy/OV/rui/5ir6yVvNMxZx7DMmiokxtZFdz/ntWuSrUv3
+XEkq7Xz+ZfiwGj2aBhZJ4g42IFQzqcVnqgxij0UaPyMdXwbj7K4JPFdvto6N/uR3FP7riX79St9
f2h3dGXP2G5bJbJLXhzL+QlMnvu6Tv5ct2ReyMlXaH4m4GEgYZxjAj+7l5agwh3Z7sHbVEQmzge2
AFynhj171wXiy7SdketlazL6BGJZko1tkc1gC28xeY9RMq3XAtlULsYKU5KXRFXt+HhAg4y2EZxN
4O42I9Lbsk+Utxvt+NxktJV3pwGg/tiWmzoHjYg+KR2/cNbTul0916sbU3SUP/qdhO1uKxUrfFfW
XsE+PRKYJMTyyWFbAtmCmAfpHqggxA/Qlpps2oQ0t/qnhC7KDeAX8BcmO9wN2NSJ1V+rZP/rU4lQ
ojePlS091Jkd3XYeVnjcZ/uicfInw81pg58r/DFfteirIyLKSL9SXOwWrWm+95BcSlcS9n0cbvMZ
L+3jIG4ad1W4HxbRMOG6QcWMitvSOfQgGsbrwY5a1LSR0tDeRGfaDTcl6R5uTCegSGRjE5lOA7tw
I5M8b0qCBdPwZjkdbtDD6woN2bjaCpJqpRTPUQrYYIW87ldrYEHcG6vQcQwHGemDdefvigxljDtz
mzqA9uzdAqXz5E3DBr2JjPYgUevD2MkbtSFaiorv8Taw84Fs9HDum9J3SNDdNViv2Xv2u4bpDJOU
Pd2/im/pavur3B1LW3u6kTunIw9Yn5bZKfCelI1g33nb4tE4aQUB4iogjbE0yBEQGq8AOCyhrqEf
u94e16KzabeP+VtaU20V2NRsgRsTusYRvs9pqFEAyQtzbWjRgIxgmUA8IXvnbZxi/dATBZi42ed7
b8s36/fH/pemEBJsbX07bsx7DFxs0S27JtWH3pPVVofwTwJpDpRkiDyoCtP1ByuaToZC3AqrK6IP
g1qb6IhWlxviPFQkcUo7toH01WHH8a+OdtjjtI3tz1YCDNS6IputcqDT3TF0RSLdV48BLOAJgS/u
ozseN/if3Z4UAw4NmasOv8X2KU5/rb8fNXQGURMfxUkI9Dmws7dp5QKdPcN/Ss4uJS52Lf0SUOx/
95z8rQfEdYLmXJX0dlg4VuIc179o8qGubvLdsaXgFIASBkrCqxD7UU7FyrqVpF1CWjt+/ICXGyH5
e28P8Nji8I5BUaIW5F1cy6ReT4a7XSXbnNxb735Ggs/QHp8999G4xcrq4rFFzXWbY+TYhqKJZHCQ
r18TZbXdCJnt+ZDKwGlpdkDBe0W199eYAj1WuZ9hf7atXdeUrBOCo/2DTKiwOSYNGW/qXeJUMSHr
jVMCJN6yMTPtO/KtgHgnvinIeqQezuYTtgp4pKTZPb4/pzdPqTvcBYfo1c4Gd1qLUIY2OWx18H/d
oC25WQ1ARqqhKiqGfFnzqQeRIQih16EHV3Gh+gN5CY9zQ0ZiNykxb3R3hoG3NriqbYi+b4474tJn
YippqpUqUa0O8JFSSqVdeDq5IfD0Wxe9Q7f5pkDkrNxaMKPZgfOC+OKNce4XvDNRl54GkZiZoF2O
5OVkAcUgpB5BlnJ9/ZAXmnswgXB2yLNDPHMaougbGAcXutOzHToHoN4ox/IZyqJhna/Br3H9zK5d
kmPeYL7ZJJNe4U6Lgvz6LT1FZCe5UAAeWwvxH9hSsFJFkRUdEHWXbMlFF8id5/cni6Dan4kuLCRG
6fNb9LpHwMMqb7kIcgsVgJm3b5rMUcZl1Ka+CZpAds8CuEHsdgndz57DGy9EuWTt+vXzvsX85EHJ
5agrEKHY95xf+TP9cxn7MBcd+LVUYZ3bHIBbJHa0owbg/p7kHDIyjw4TiwOCLBfqBHSeXQCqEXK4
EejL4eQ7cHVkjWVLTztHJA9Pax6+4oKEneWD9K9a25ni+HFdSun8ekExi/d64UXC7ACUYQ5FL8zP
l6dd57qBfYrQR5KRXycEIO49WTsbbbV9CggFVPz7SLe+zWuX+eoBZyzQBX9MMO6pclI2A/h7tu3D
/fvNzbokvxFaurucpA6aKF0Xcp7TXbfzbKyaAv6bT+wJxVH6ubobqPPgbNXdA1wDuQ3t+0846832
Y/1xFOGhfinkcAgQgq1N57pEf02SXvndbB1OsLoagA2IgiX3xrMPm4Pd46e+uNq6xrMBw2qpq5A9
NhjmN7wKPkebvt4DZyIRTRKWUc9pn5Q6PHFTf5biLhTq6zl49nG9D7KhnB8T9sknh8180ivqvJ3Q
EhMQhGmZ3dr2e4i34IiczhytaTZFaKUTPJ04ud0vGP9rh3xpg/6fUuiJEMv4Mdi7YG+e73/5d+rm
eXWwNyU1bxvirFeUPODfmJxBW4HuOPiBdLV+wJJNwGSsedLKUUa2AiUEhql386UDUZHnimdeWF4t
pP8VLEvFyMQPVxKMftqkWJqLB0slIQzqn801xkQFu97xbnnJmp3TYuyxFqCvDJB2Haxm6HTrPx55
mO/yuoosBRdYVf3NEWObRy9M40HXgPBED/H9W0qTV0wzcBHgFyAA4A3P6DC22UrMOrc00DHw4Oud
F+WtwkoQoN1mAC4X0JKPLafEefys3OsM8k6RSYG2dYQKb/J1iqLjvxjwPQ9GT3hNcTwy5mWMEUTW
OIUF2LMTjygp8f6kEIoEGnidncVMDwZ1sENUtr62/F0S0gIjzr3BRIx2kDC8BX9QrQW8OAM0B1V4
RaS27/ZrY5N8zAgLJUfZlyoK59QZXZcKpRjDcqbe3t/Xm8x5v87eYsr1nAAj9GNSV1KtgICUuulo
54Yje/S3vxFrx3oaPRtXx1tc9C80gQ9pyIaEXefM3YmTFwujBaU+WIAn0rcREuONMzk0e/xP3H1T
YvyogG2trRKBO9t7iia7tvF4je12LeLCBE5mcjEFNM/6/R9brPMDhHhWdSHYKmyN9Ng5KRFvI2JS
CRD+BlCJCIe5Jad0Tu+ycvX/YnWY/FQCc8nvaa0dV1RGITbY+g/X6Sw9xWBJvvlin2JeUHtqiOcQ
Ein5WrWVzhWcYodWCnmXYkFXcvAQV+Bdv41QQ9ePpUF4RmUpvL/4DYweBNj+UgfzRY5IGMVOszb3
kvNQvv31oTL64EWCgOl0XOKIHTqYH8EqHffRPP6HSf7ZPH8fKuMGIlkurW78YmhGsUsBtNC72K61
4nI0a9NPF/pNiXEEoW6qYzKAo3lfqAXorA7j6ZieO87Tcx5ipQh5ihADlVzKPAFlXEEmCpVlSbOe
u4CuvNVtYeWDonR7XUCXXcE3g4w5idQgEwIfT78UMyPxKgHm8mvI7SaSZxG7do6MLWkV08LKJdyY
etcjo4qdvxQAwigwFghsLeq5IaBGVx2s5zY5CBv/pl7z+vk4V8k2XiRCncre/yfty5bjxoEtv4gR
IEGC5CuXWlnaJUt6Yci2xH3f+fVzqJ57XQVzCtE9dtgvilASQCKRy8mTKt7WyW6euw6cMSwoHRa6
vf/1r/cU/LZMVRQ4XiC55Y4uG6ayLiQstt+8NiAJq9F58Ch6W9fzH2dSuJNjnTnPAaaBP72YVmgn
ozWCsTWwGkcBSCZ1o03wOP0USl05yIu1cQepZilVMxVq2W++fUrEqrKLXOTmIJy8sXJgZ6L+6vVp
fCUKquXuZRZBb6zmKs6jCIJLRUK4d0BmrAoCkDyiucI85m858mTtTnWre/Nhvk+NpYUZeDe7hKNS
7L7qe2XnwXrn1uEZOVLHQQuqA/Yah+xMIch+zQu92AD+7SiyKc+XE8ZeE8OubBNYnp++d/dZHn+U
QABabDdZ0n7yUUW7rsJrb4YmAwxqqmiewfh3TnaukSCJY9iFyUYvoO95H6XQPfzucOeswoUQ7mHK
hngAHhRCKje7MW/U2+45OLB9tdXc6D5BT+/yJt7k7u44IhX+1QGQ9ZXfS0ihWxMaLUTJi7Xw4uJ7
uPfLTLSxanR8T705KS5Rre3o9jctAFqi9nLh/nJPWCbpZccaiHL8pQ6TgAP5+dF8E0VMK+b9YkXc
+0WAt021EGJOP4PDnQGVGSzmXteV1St0piqcuVO6ilTqBBnlne/Vrrq5RwwvcOVF6+CMXcLkOCAt
sq+n+C5yf0nbGiHYf3lzL3aLM25o41HimmAlldu4hdu5AGHjec/EA5XX3PhzUTygPQ3kUcPDOzyh
R9nSj/QYoOR2U2za5/IkWtda0uNCGGfkzBlYaFXC7sm38iuBITntdVQ/ZWeDZsN39TCdgkPqMNgT
563b2/mHtitsyfZcqlowbb5lV/tDeKKoQ6EI5vqbm8Ouf7uuRWvpr4uP5C1O2CtluuyIMaJZ4UdE
UfxCr7M+bIp+F7JtR62COlG9BWd8LN9GkzVrdjjbNbHTzPVjFI8AnJ9KNw6deD7U5X1TbUn5KPjM
5TOu2Cyds1kxdpK1LcoOxPYP2o/gOH5XPrcuOYIgeBdbNjbo5+8KhCjR5kUgfP2qMZ2iyULF9Bru
IEfGJq0IcZCTPXy8olY5WC0K5rkTHYZTaqC+N9vlbLnRk3qLl6vDTxNrOJpO6Qi+ZJH01zZgBiyD
m2Mof43LJIpEAwmTJeEYxz0S5TLK4Kjeflb7u3EXoZXpDbW3x9hSj+iCc0RNTeuW+k/xh3CWOqe1
b4Y9wira2cknBo9me1zSR8EqV63OmRTOSAdJyeQ8wHYTu/4t2ckbsvIiXtz1l+BMCGeiU1BCKUYM
IfAkXhiadCJEg8MTse6vH9lKNuS8XsazWXekIrVaQg44hx+UR4oIcHddwrpRO1sKZ6XnOjOydlFP
PGr97edbuiscgW8t3C7ORlMNrb11DhkTJmfIu/LYH5rfdrwVzUFYvWp/1vL9HWdZ6yDsUTP71jBo
97iXHtimR47q+o6tGz1NpypDgkxFjhbX7ExKpJIo78pkQNoU3CL+i5nY9AisCNxqY5Pu7LclHlOA
zlKRJdBe6u1vgYqvO5lnX8DpuBqmQTvTcHh6HXMLVILBoT+aQC4sbXWxRY75ybgBDyUmL+dbYTSx
akzPhHO6P5lUlcYEwscOTdr73PI91+pdV2C012CtwD/rTFMx+NQ0VW6RURx2NNTqAXdMBVKhj3Cm
INOwxxyz2E7RTj1UljY77Y8utponTBE8lhXMFolBFsl+JI/4f1eKUGOr1uXso7jFo9Sjzyzt4Tdh
ZlOa2OrTMwj/mx/XVWz9whgyRYOLrFL5exbNmYph1kwepRgg8jQdZlSS3uxnYaFh2b6/HgMDzwAh
DN0G/KhzH0MRxtAfl5Xkr+z9qN6nt2w/PoyZlWNW7/u9CEi7lk/Q0BJPcZzIA6k6d6AF+tc1yU+H
p+greVnmzi6Z5cj2Nj9+3aCKE1j6Sb6fgbt5DLdlbAm2dHnj+fWCVBR1CENhGqWcxzsVpBhjkg0w
pRP6K+qnxAVnpUcwvHXcPoo6leXFCFwTx5nVqJDLyEiqAXQzmA1R3WxGUPj7QF/Z0lYT0aF91/r+
kqZgroKm67guPHdPkNdDlRvQl9oZN/FTm9mBbjNIS3eu7b29zXAGizeCjujfgm1dUyPlTDLn3bT+
7BdR3wz/0OIDUeUtmQ2MwP2tbBSrQoZP8CSu3cBzgZzLGUzUL6QOSw1960S91NJSi2xakZFfs3JQ
VZPq+qI1jFOXPpnntAaBONBshkUxDrDK7Ua9z0rMMCYfo7Fhkmmj1c42wfVU3PjpWybtJv0jDhWr
Lw+FDHhj3vcWK3ZyiGZ+IvjAlV4/DRDrPx/IKVijFBEtl9uEq6RvkkNgBadPH5QZb4FNdmklpv1c
c0bOJXKvOIvznhoBdp6C+a46pA2sckMXFKLkvzK2v5lPJgpCod3DxwcfhZDVds1/VWATicmYqTGd
+4Awkqg+xfgADXyV3oOJpoLRvpGEedx1S/VHkLHkec/MrzHU09wuOvYCZnc0Rb0mluqam/xRBnf5
QYUmODcfyrG0u9yKD+ZdexLluNaqcDje/10rHzXQXukTUuETjgufeb8fPqtT+SM/ztts/4EuUoy3
37mxu4u3/o0okbTmRikqY+iulHXlL0LcOfWVNC0nhNTVkjUD1k+IZ1lpDof6nsngzlI1UmDwCsg4
tXd5Yi+5lAMcl+0z8pIWIDSSI0p5rN+YPyL5cpUvV+UwDfOAQrR2zBCFLWBZ9w6E7eFJcuR99VNY
+Ft9dM5EctbR95Ny8mM8ss4y1qy5x8RucI6h1RhaIyaDWZWmUQxJ1Zhqqga3p2ROe0wpUfGk7zcR
sXMH9EfsdvDa9/gwCZI7q9EccuX/I4x/cvwuA39KA2EvOnItqA3LGN+kgJgoFXmCq1nzc1HcLrIo
TcBVqwxP/rb9DQKp8EbR902xwd/KDVGOG5+17Yy049AJKi1rJU5Mz/2zSu61Mbt0YkMG0e1Gt25j
xW1bCziJ9L4FJgOocJGTtOr5nQtczvjM9GR5lSWYV7LkmGIZKUYYONCsWRKgi//l5dbYMtCPGrrC
OFc2QUw2Zaa2OICgMgGcaokhRvuX4uxCV4wrWA004SioCmIw/NM47aQJkyQw0MCqjBRAYKOT+tki
dTLfsgwzkK2+K8zWKTMdJKS9X0WV1aa1XGMQotEx1++U9otKuvzr+jbQRexfrhNabo1lSrKpfEP+
zjaczIlUyEMyPqUI2VRb7l4n5ZBSa+wGywyLjQFOmfSdgIBVRmeN8RDPv7rEquh9ihJR+qp9mCkw
7Vr1M5XvldxSph9I3blNfSroV6ZUdgpYpvIzKa2EABhuJbnN6u3U7EHVoDNBRX7VcIMgB142OKFM
fi2FFhN9oPH4hJGDMfvsH/MCtKQfySN9vr5r64f5RxJfmKt0OagVBZLivQn6b3RiBD+n8ZBgFhZO
7z0KtzGyWsNeIHalwKqhOvc/C/xuRzw7rMVbC0BONqLVUQbGDnU6ah9aYaZ/zdNZxiYDqmFiPqvO
+VbxSGcioYb8FGGQ6XzT3IlyYd/RBq915xK4y2BQqUjQPjM+6QXwqpJvscmd3DpHO0h0mL3RtPp9
fluqtvaqhPs03Pol+lownCWyunEHerbGVqhDKEaLDieCfFoMbZ3tqdwbwVY6YAhkz25Sw+nKnSkM
pdZ8Y9hESqgqA1Gl8UaRDiTJSjyktZN9nXrJZvsS81Zcu/zsT2K3b02rz8VxJnHO1aGW1GGxwUvk
dnrKQQmmuz+Wuojhfj0iaSpMcqxpwLlMLscz+drYAKk+YG468oi3YAMrMN+F7TOQd3iJUzjw/Xaa
iJJn1fE8F8uFyHnZZdE8Q2wBLmvwQdyCQgGmyFIHePeqs3hGZDcA0Fgdi2PtxKfCRZVTkF5as4hL
0gUYMKZjfDinm4XW+ZnRkAVe8DN1dHe2P9KtqN9iNYd1JoXP1eUxgrigogOucmX9vJUslFBsjOpr
rfYx8eKjXolaLFYdwHORnB9RtEoKiigsbHLVz/nJ2bw7vac6wV2/VXfJr9AVWKs1f+xcHndPRikn
QHJC3qnEfKWotD/nmwSDvlGQWeKz36L051osroHJSZZxMQkGc1/6Dq2UlNnUwyVTez91Qh0R6hi1
qS3NoG+8vrZ1HfkjiguPh8knitwZSHlv6WujWZXu6GjSkkDmq2xmVSBt9bnRQHGo6iCPNgChuVxZ
0LLID1WszIFr2zwUB9/B8/LAjrEQH7i+iX9Ecba/6ydJHmK4RROmbY77qbJ8B+gClNBy12kepT1A
AyJFWQtsz5fH3ThSzWMEgPMS2BK7uwncX50zAzqRC8v36qID/MNzJooPgupqaKhEISrNoBetLauh
kzJbBg5rPiSdU+apm/4es1NRRHbXOa07zK+xMVsDOMjyA1VP5uAMPjKEh6jZa0EAVbbrbuN3tvne
mU9pcfSZ26e/2vC1KU9m+HsGgUm+m5JNCI6xwC0QedW+5g3qLWlu4nHnp4JxpquxJZCWuqybmkrB
EnSpLUgcG0YKFuan1+M7YXYBRKdr35vOV4n2OUcIUvr2Ovg9PZfHHZ9PaNH01B/BzT0BBWmCe+QF
pT1n/7B/0O0798ebPlm2Zqe7Q7sFPwlGJwe36EX4ff1Ofjtdf30HsB+A2SlU01XuO4oE425zY5ie
Xl+Rs5hBoApev3kHqMKIthHLs9yPGGiCfvtY2uX2C5PFUYs83l//Cu61BsO7ooKIFOQlhDFN0Tmj
ByR0OiWDFnulDv+3t3ES9vyij9TKstlWZtO+Lo9T6P8rD3QsMoYlUEi9POypGY02wIwBz0yeQSy7
ieODgRxUZwjWxdmFf+RQ7K6Bya+GpvImKGr8wJjM2JPUr1CCZwWEa6tIAlOwKgX06yYzUFgimnq5
mkBNhrZv88QrmvSkdZ9gs9sE8+f1LeOcm3+WciZk+YgzL3qqsqrq5jLxVLT7TtUXQcu2ejdnTj7U
Asu9fO+ZSv4linuSJCmrxmbEekAtjBGmHSkEAriH6C8B3LHkTRJ1GPmQeGygP2Sw4IHSxR1rda8j
8AqJujf80Y1ivbau7+Gq2p3tIWdj/LEwxyDHwoLG/93qiaVF4++ZSceZ0Eqg4nwC5J9FalA6ousI
1Xkdr8EQpAeYbOz1rauG92S0CbvLs43R3+bBhyEjDzGfdD20SnYKyGuQoTlNGuwxFc0MXlXPsw/h
PCitNJVBHfAhZRTbsvKssMQq5+31rV3VGdSkdKYjJocVv1RPMymLIeihnnKAAS4Y6RSmTKA1q6d3
JoI7vWnuJyb10JqgCW9qpjl63WxCXf2dNUxweKtbdiaKM8p+VahDv6wmar5ICeqw8LPU3es7ti5D
U8E3DXCpzEfjWqnKAxnaxKtJbhvSZ22ge15U9xYJ4c4+Ndus7HDfPGO+l/zEIv2pn3TBbq2aJpR8
/2cl3OsxZBPm1pkQomQY1FtuS+kJLKX23Bd2Ebz9l11DJdJADVRBTelSzxTST0FbQwmWLFNVP5e6
atWJQNNWd81QNNQ2ESpj3M6lkD7Khj4su8TTG3+wcrCq74yx8DdtmYhqBiJRy8/PzPpQpLLsF9g7
P3/JO8wmq+4x9Ulg91YvpwHKHwOpQwD6OSFTDeyDT4fEa2r9eZiNTzD2CHSAj9P+MXfIXhGiyTox
+SFLmR4yNWumxMv0oLOSsL+R1eyYZ6kTtN0mytq7FtdU6eMTWhfsqndZHkRuE4VOQgNvYL7AoVzd
2LPv4c5QkZPeD9m4rHmyiuG+0T7L5OW6Mq5YJI2gfZwYgIiB9Y0zenXeY50d9CTvut1IjHjLlBKZ
3xSu40BEkSKf1162+EIcZwBLxSz6YMQxZuWwyWuYi+GnPJNngww/8hpkw+k+QccQyns0y9y8BFpN
FhzziqOoYdwMMQgWDCQNvVRXaQSwP596uDpxbZEmszSpAzBwdkMFoQZYH8Z//65cCOSOMWEhmcx6
TrxWoeBurnSkAfzcEEhZsWAXUrgL0mDchZpjlI43FV9GDDYXWdsOLLDKxL2uMXxQ/M8Znm0gZ7/g
Z3RxW+AMp+4hZPdlhFEX9AR/X7tLcFdUjIuvTy1mAnS9wAj8P0RT4HMoSMtMgzs7laQGSRqKR409
Jnidg3KjRxZJtokcuYY2YYSwfzLAk8OUG3iAAvEr9xFbjBKwQikFnoNz+XPgOKY8URJv7jMnaRG2
YhxS+nB9e1ccS41QXUMVVGfQTu7dNsrUoLLRxV70lWFo4b2vHoHKttLZU+DtZezzuji+6eyf0/wj
77sj+8x6V00R1KTvYy/MNkO+D71kF953qdMNtyiSWCk4ccb3RnmagM6RCzdQP+vmt6zd+qmda06w
sM648q20BQXM/+eXcQ+/Ympym2jYCZZas2LRN3+LpyzahZ75WD4FyEhvjXsZZNemRZZ6h6WFLiF3
uZ/ZO2DT3sz99Q9aeYKA8YPiq6ASQYjPfc+ox63ZAwjglerXyN4LQ3AUqzdYxR/MAAbGjweeSXEH
5QtJ7GFS9TEcXqLeUsDjo31h1sft9aV8d35y8dGCVzR0hluk4kW9NIKlEsitEiFallHsk34MmSOr
L0oLmqa6gel9wjA1J1V1zygCcBFt8vE21DZV3TkS3H/G3kdRwXPVKiO6RQeJymRV4z4owoeGo4kP
6sjB7LesBHcXOM43gfLe5Q9peqx01CYMJy+3kfqsOGX3Pqu7MI1BS5UK7vnqQWuGbOAkTNPUloM6
uxI6CZMZzK6xN7LC1rQ3MxI8uqt3/EwA9wrONZVzc4Qm+c1LZ0zboRr31Dho1a9aNd5G+pKCQPv6
ia/arjORnFmRY+hB2UNknj6r0SEAEDtKqXNdCF9F/seYoHil6CY4YpRvD+ts52AzCznODEgp48JN
25m5CaYzbjDfB2+t2bYbP8pnKyBj4kToMtj2ctQLHsLVzV1qCBQpE2DOuWuasaEawlCCAS0/6A9o
kYu4NScJMEOzbej315e8qre4RyYKdkthTbnUlZ5QP8h8rHhStVtYK2ecJqsZdlqfH5K7kbTCBg38
wr9u7plA7qL4pAhrOiIf1LenYEYAIYvUf3UDUeukmkGZgTzm5ZKSqJS1xIgSj0qJFacfWWfLjZ3/
ZInr56A00ES+/bpAAKuWZBpArty7Ch4DBEoUd1/XQthx1YvH2VXj1A0yyY41RyVuqAb29YPjgST/
6CrCI2RqsVBwX18us2qRr42DMPHCdkidKpMjWx9L5nSo1myzDqVQYJ1nR0r1ba2Z8U7Rp/phMoNI
oK9rNxOVE1kzQY6K54VzD2lutlHS4TtAiYdny1Z+XF8oP7zme6HnApYPOLuUAZUGeSxwnmxLnewj
cIet/Jrt9E34qwVNzVNhxwCxeODEe9BsSkGBmNzEeyAHmtv0Xw57/OtbON9RJ2mTxiG+BS4N28oF
cWX61WvDJqvv6+5d9r0wFRjbVafxfP3cQY9zL+U+SCq905Ra5etprp0JVRWQqSGeg1kAjlpUUF17
QWTU8RF6I5cE5MDllg++2aojSZGzSHQrrL4U9nb9UHmc7//dyD8SuEta1BJlybKRnR0C44uCCWYC
eTRCT2q0M126a3wrmiLBKyIQSwl3VduJdLXRJEjE9Vas5h/K4KKVuOvf8qLfj+2tklrB+BLkz0Ha
WDNBLy4TGNz141SYiaS7CZPBd8OpVYMnBmkMj7XlZ9LnpaVP8iaN0YXWjrepnm7Rqq2FkS0FuyZQ
Dkqu7ASbvzwhvA2W4acZlOIEFB6kO8XpWKIRGDl5OXzJ48xiMWzjLNkZU3YKmsyIMlrga7e7WNqM
6n+xl+fiOe1Ke4INMPAEaCawwH5pV1oF4LMcqgsKhtQO1WPBy75qpM5WzKmbHMdaNZbLo9p95BF6
NpGIC4hofu7aQwBucpDLKYauyrz7EOVtQSbZj71gBocqAWIxdOvhlQbvpPAyrdpQtRbkWFZdFkpw
T5G/XCZec+Y3SdDJGzYEFklv4CK8tqPpJPFrlKHUm2N2b33yh/k+6wfB+7NmIigcfZVBjTAwkpOr
o4WxAs8wUsEJs4wRXq0oXF1sKa+lqg4efwLKBtSouLvaD/LUJBKMUGmeKIB8WfTSjajJBV/Xr8Ni
P6/J4R2uUGlDKUByHhOknLT1I5umFI6z0uFZwQuLeCIR9USvuV3na+PcrnYua2KUyKHOycaoXsbf
RvHeOUo9WGnf/IeTgntAdTQvGkgbcfsY1BjaM8Q1TG3xJfngx9Xer2/g2uVC3IO/BgIOsNpcvhbm
ONaSPiONPj/GzUkaAydqG4Hl/i6w/3VKJorSBowmwUouhYBoMwjMFMmLNmqVXeQbkzNFRetgjrRk
NxKVd9MQSO6YRwC39WkHQqJWtmut0izFqMv3tE/uE9NwisD37VAfFm9pqt2xqA3bb6TMNtOACnZ+
bWPgFMEnxFcD8sVtTIJGrDgiElyjdrSTZm8YFuuZYGdWhQBtjsIP7oj2DRg6c48k1PL7KKlSb46s
MkOo+662d9cPeO2u48HCHVQIfAIePhh1PornYZR6KTL+cv+VFyKWrrX7gCgelgTgA6go7+M0TamG
BItArsiWEHtkTWA37ARz3SmolQ0Cs7m6aWfyOG1Sc8SvBlJCXqDc15m66YvBFuam1xYFzx++Dsoy
KpL/lyobar2WK3qTerGCnqIEJkWeXY2MrknqTVfEO7URMW2undS5SM6Wab3UFHFfp14ZfCBP7RCj
EOj0qv9yLoJTapOkWlv7Q+p1Va9v0Wyn2BEJ0XhdVcE2R2Rn10U7b0uiFwcpKpF8oVCXLATOt2pN
tBn+e908/xx6ucnpnEqdrmHFIaK9xEALuAjBsPaqY7yuvLD6LQ/7oktnF0wzBrXSizb12uIez4/v
yPGJeYUnabYvmAuyppZwCTFE3kSvDhogLkW1zPDTrC9TT+uPinIvd6GlSM/XN2ztWdUBc0btAG31
ssk93Al6Q2tfXs6vMO0+x+Qnuu9ktM2L7tjqvuHRAZxFR7GCt35dDUq6PldTD1fEnsd5q5L3WHsP
c+3gh4VTT7obJqLgf1U98UyQpU6zzPjjlgeQD4i5ZD31FIyYJoN2X+SDHaVohaVPQz+7dPqR6Ymt
x6iThoPjm5UoeFrzJzCGCngXhE8menAvDxHPUO/Ls7+sO5ytpVxksTmP7XY0DpOeuxI4868f6Yqh
YRgkJy/gRYUpBmfNZnUoCmXMUJGV0LGYHvXS6dXbacY8xfQ9Ej33K+tjWBiuBGZgMvbd5312H/y8
q8IhxbmGiqckP/LxV/1RFjezqLS3JkdfAFFgmUAr7zfTx5mcJE90lIFZ6g35UfW9hGm3U9M8ayDj
Z4r8cX0L19IpcCxUsIeqKJ2iI/Ty1BIzMvR+kdboGYg/erl0ygYMG0kdmyhvA6FnZv1hSPXWxoAp
ZpNQHbZJWkvb6x+ycj2BHlYZBSPR4uZwZ1mVck3kLss8qa7svvw1d44Bb7QTdQWu3E5wa6ASQDFs
GwUpTktbuUjycSwzr1aR5BxaqzH21Z6atjxbqvqZg2Tr+sJWj/OPQD7uHYomr0J5EVg5UeGiwj7/
IO1BTt3rctZqAwxas0z31pcSKfcG4q77fe1jB5t4l2MYwhe4elSnDW0D+OGHAKmGH/N2/MLUBs3e
peBsFnhLqyd4Jp97IMs4ysZIg/yYIXYgj1IZObLZW208C7Z07d5j1iJuvYoVo6x2qbM0kAcMetFS
r/BdicSbJEYnjcbCzVCYuzyuQCZmKqKLsjyonCPO8AgayPUBbgf26UuhysKhZ/ht5unA+96MDXmT
fQbwhOmHpjWkRWkbZZJt/NTQbrpgLreKMebPY5KHjhkPs4sJrAi+r5/5yrvJUEUC2wEB0JB+X+4z
U6EOfq4YfpJ5edBnmzlLOzsKYZD0XhHBedbUGE7qt/EDlINHWdVJWccglU09ff5k9XToyWFwEMxt
e0kETFnDr+ENUTE0D/3pmG/IaXIp00juozzz5LoebvpQ912fEBnYwzBwwRkQ7Yq8MNwIiAB7kgdg
PvBKuOPQlW461I0rD3kPKAQZjuOMORCkqQrBxq/uBoOFNjH8gaJucqkMLc0zMk11huprUWyToqRb
LQ/NTVKw1J01NbpTfT/fXz/ttQsGoOeCp9Nhr/nUQ9NGdG6BxvRmHaBvnd5N02vNSGERX7S+RZl5
ZcdbDjYNqioqSraX65PTKAqGHMpe1geN3aeF6AqvrEUnKFUsAwtRNOV7D3KKYQtzgCMutYc+ekBH
0yBjRo1oqPTKOYGXGC4lQeZRhxZcrqONAiRS5AnnFOI9NdDiNFvaKFmT0u6r8df181nZNB1gOgIX
UwWemnBqK+eZGbBQxm3Mb+P2lOWiWbZrAkDxjcAa1h2WdtnUs+s+NnmSyjFW0xSl4SZUxqyaptW3
15exdjQgq0EnyhLzospyKSVB477W+5DyDiSdiTay2EpFHRpr53Iug1sJy8uF93FZCdBCSHElboYu
eeAAROD+FQu5MO/872K4izpBjae0g6AOJQM6zrY8PiOB+e/NwYUU7kEiTT9lfgEpUrcdy0MdWKqx
nws7KgSFGNG+cd6Lr7BKGlQIGqbtTGz6Vb4Pk8NEt3NV0QBl0ZBXYUhLLD8/U7R+qijVcgMDoVVU
6msEiS6qaIpg19YUTYMFoAzVeoqywKWUJhu7AuX6wiON/2H6d36ob4bE2AVpKVDpFS0ALAfZVIQJ
VMfI60tJLa0jivEEOJ+y0o+12oCPL1SzXaQG1P3XtwcIBIhYUP/IS3FxeVUbI+h2zcwzJDT6Vs9l
9kUbNFHUguTjWsCHYu9CEG5iiAyAVZdr0rK81JNSybwl7/ggqS8dA4O9B1ZPa5COhj1Te2jvpNa5
vr61xDvaRSiMN+YpY42clQtHf/EuaOaRot1NYeKq/YOZD8cBFCZsDE6FViODddSZJJC8oi4AxiIy
0mD+0BeuXC446EwfJSwo5RLhtiq1guJtxHg25fn6ClflgBYHnapI9Ct8/FVKNRsrGScYVGgZHa2i
OXT1KRfh8dZ0UsEWYv4P2l7+epqCBtDssotyL1W+quFkju9yKLAW6yKAcTBVcBihEeByx7oZ/irR
s9wbpfdcfw+BCxvS++u7tWIqDMVEAIlugwVlxalhmI1GGLPiexkayohN9l+O40wAZ8GLkow1i6vc
q80TEN7zjAbQ+iSshqyd+lLBwp0CCAVj1C/3qgzkMo9pmXuVfAJml+oOIjRfZIjWpCCHoKJoBdwA
wGiXUnIy9TV4TnNP7o8YKGmpyc8+eI2K1+uHsioGaV7k4JFVBlbsUow0KaSuui73gB7eZm4DhtNK
aW2zElhwvnVuKWcb2h9B38bi7KGY9CSppaKHhnWmRY3WhcBNmkT3cBqb/rjEPdFQWan2FKfgypwD
5hmNeZhBqNl/EvPpXy8bcJ5v9xg4Jjhil8vWZrmc2hCVszx/V/s3nz1I7C7S/v1jciGFe+yDshsK
OUchOzWHg+lqCVhKS1HD7JqZNRFuomMemFX05nLvCDrLlEhXUb0C4qKYdAySxF5WBIyk6UEDfUmE
YYU0FxBCrBgMCDWMxfIBFcUTQsRZKVcxmIS8iGxD0OPF0p3cCh6uFd1c6OOQpZA1zIXlp+GgXIsp
rd2EFi91cvoBhKpFsUnQcOWj1/m6PixqzkUxF6K422bWgKdXBkRN5MTi/hhhsmBN9sh52VL+GTb5
LpDd6yIXFbsmcln92YXwaU6asQX23xifKycvjrrOrAa8g/IkmtAsWh2n7WE9g6FVh6hSc/2XqSru
YnbMu/ea3VXJm2+Wgt1cSxWaSDCj0gnNADMe9wDjUvj1JAMQPzf3MVGsWgrBxVu5s0qdKQwtNbKG
wlZ0BAxZZfz7EsGFcO4+IEbNZKXEWSr516DIlkzvWff7+uGt+VQXQtTL09PbUAsNY1kh8mexwz4k
2dbBzEYsI7RMYk0SyA63laYL7Ojye3mtOd9ZTlERJAfTkGNxcl84fdk5AasE+7dYpWsiOMWc2tkP
iA+8RBPawxYARAZWsmYvKvCLVsIppS4z4MQCOfGGw2YUuDPrv3uZl4jBiUhxcq8aOiibwjexS8jR
Kp7o8Vh7y3D4//vreYaqomG97C+V9nQ/Pavb7DM7mHb6CATLbe0eCsmeXHO/EMVfVzrBqkzO8Yiz
rikHFZlEqa2bmybwG9eXJSHB5JLp+Pv8/6yOu7yZ2aR1mmF1wImDMnqZFVvYKgbYiqadrZmlBb+r
yahFIU3BaQBILFo5SDRkRk8o+EjHEKTKjYPyP7Ivgq0TieJeYpRpaF53EDVgBDE1BzsIDUeukXZW
Xpt2n3QP+STKjIlkckookamumwoyC9Sy62EDUJtVx5tm6na5eezIpynt/4OC/NlQPocVKKEEo6xi
lfI2abdo1L3++9fSrYBBw9FAILIQyHLbGJZF4+c+unN0apveQ3lMDpKr/yy2jfWLglbrgexUTLO9
LnXN1TgXyu2jkQ9S1+sQWjuB+yDi41x7hjGVF6lLFWhD9EFfGnIlQuQsqSbAhsqbXJwIITuWPSP4
SeN/X/VAfPVHErd5vh7KchgD66JXThGN1s8KtlXNNtd3a1XrzqRwu4UAq8fT4C8PE4ZFD6U9ase5
OQbJs5Jjila94CxESa2/DRNymYt/j/gOsajGrSxXgsgA/TsqgwA8bGR5uB9qIlKDFadikYLcLFG+
cTac+WNTCn63NE1RHhuZlUqbuLcrqm2VXraa4NcEWrV8jI79i68J7tXfjigkI43+nUwFhJ3bU/jX
rDNyYG96GWPWFFRMaOyEAsCNQAjPn8KaMoI/DWSDqpyGNF1C14Y++6pAzEoP7MVi+OJfOkYknRUA
e9KK7IrgNe5KBJeJmwBWWrc/lOpZRtbEHL3pKc62fa4D/yCXu0kqBe1fq1qDjB5q8gS9Vn/1wUk1
ZXWGBbPshqL4qM3/h7Tr2nEcZ7pPJEA53JKSnN3JPdPdN0JPsHLOevr/qL8wNq3fxM63u8AsMIBL
LBaLxapTp17vHwWOALbxTUmtqiiTHDgOUD552UfE6/tceHpBlzM5yAzxnMvi184jNpU2rQzoUg7A
81RrblE/ZuKhyx6jEdPgs20yiMQfeTxp83m6vqEhdsadI+2Om5N1w6NmzRHIALGJgydY9UsWHtMw
dRrRtLnYxUUt6kh4ADIyHz/m2A2RlMXdMAsLDGIIj3hMc2LaWweP5czFFzSq4Un5xV128RKKPE0O
pgAS4kBHBI1JFeiDzHNeCoInZl7ohRgk0ADznMWkgFjNhAl1dhi19q8WMyNXTRCdIQV5LSWq0B/d
ehNqSGk9t3SjnVLwOeHtQpM1KPJgctqc3QT0g3niRAnKnqoYYylHNSVoerBqPBuPUbtS5Q+tVqjv
NTQYY/CTgLOZl/ZcdCGX4hlNxgAeh16Kg2ViepphHFP9RQ5DaooHIcGgv84WCtCltB9mpDmNXK4N
kEWm4BAjOpfS4/b6hiYkZOyRwdJngqJrdWMyq+mlKk6guiqrn35YoZ38d4TOcr7Sb+Pia1HMLTf4
iSZEJVYdVdnKAwG5fxzD2M37kaahnZspkXqa/fznPuxyfYyHKTy96cYxTebErKG+5h3v7p5/gPUl
wEWgywHRD+5wZlVlJeaiOAEdKIrYQcMpw2fff/XVtb4aXgWBczqWPJciy/D3YNQEDwuznGQSi0wd
IS30u8CVCrBveKMwQnAdb/TWSEDWigZ9w0js+3rkCGaxNUalZBooxnFi5nrH2u/tRPo5aCstfgmA
Ar0vbLb/G53+WSXrMs1KLiI9hrA+/GWmB2/k/P5SqHChRRZOHiUAktbpHI/kJtHUV1/zCYbDESnj
BJPLjkYGUG9O9ekAQl0fLwPsNYY4dMl+RBaxb86p3xyL4FD/zIWtrPwUlJWseI4IBsJO2YKR/r4e
FzdNmaM9pI5VZI2upc+ovbRt4bEV9LL6GyRTpOfabmjZ/74vaNGLXAhiltlFglrEGhCf1fC7U6m+
jzKnxhAStKD/b4LmFV/cQVE6Du3UYEXRe+AGI+YohGhC4TzTli46gDGQNkUhE5Rts3leCJFLIyqU
AqsZ0g+0sYf1IQvO99exaIEoWs6QelxALE2DmQdDYaUyIn5MRUupRHkhzuKOXAhg1tABLBMPMgQU
GwkU4D4NqciJP7/aY26O6YUM5qoWRCMZcgUy8q1OXlUSbwHU3j5aTrH+XZGEehiZVTsV/ZXhdUup
Sd8Ut3TO6lrgfMnihl18CGPn4hQlkTLiQxRtEzVHsXfF8uX+hrGsqDAG3F4XMhgTB/VVFdU5ZFR7
Gf3Lu3IXfwY/lXONUaEOCKfdjmoVKZ6FF3Nd2i2HjoAd7ngjnjH8NjaDVJogvnUMF3ZPJ5JuQUqQ
FnTaqUQgBs1dIOZ8En0rnApTdEO7sjHYzZVW2ef0Tf6R/pAcaSPjb+5rZtHJAIIz0wAAwsByAbRp
rEStoMBZfyq2BsjjXlrrGyNc/29iGAXokejLYKVFkJtsU0zP688VqGKytVL+Aqr2bzzAxZqYa3Ya
KnPyZmC5Nvik8TDiCKlchVOeWbRaDAMFh72qgU+JsVrVsxLBbCHECF7Rtkd04Vtdde59tS0k2mG3
F1IYu5VStG1HMtDqBvYmbO3WWyvqvtfeO+MDpdeyMSlo8WLAVgNeUWjRyVmiiYZFAKxBNXDtR5Xc
y0LBw5aFUjus/ElRyWhWki2lVZmR0lR4AOCF5lssFiV4vIa/7lvG66mm3/RhZuJtrk52i7HnHQZh
gTtVUw59gYGnZU4rBPvaU+yjeBMDRaFyLGfxNFx8AeMTJZCk+UKLLxBpr32vYpzHbJVsAd4wIl4w
uKzfP6tlDMjSgx4vCQ8uaQJHSfB7iF8EDxwg0bf7NrQU4oLoAwOi0M2LFxN7GgwN2L4mSvfaW4Bp
RYZdG9+zcHzU/Ae5aRy5FNz7Ahca8jGTEbcioOPA9aCz7dpyBlkDT1ISAIBiVeq27pWUNEoTOWHX
9aATi1PwQ+mTiyd+uGnHPHDQvCesraZuH/q4UKiUY9JP33jCKbe8z8xIW5TLkbHWyhE8DegrJRmI
HZwubdFflLXmNg4qFRilwTqYUmjtAGP1N/fXtLRZM3U3Sszg/79hikz8XKgBIU32glm7yMaSoglp
I8ZOZf5zJhNoT9WQb8CbBK9c+Vp7HQZJxjrYXvcaLie5cvysJILI2aPF3M2MjJy7fBQwQjJWMTcF
enUAxzL8bD/QW5+vUKAcEGGCU7bmuMpF5f2RxfJK5U2kgoYZpwqJ+azcavlWkzaixkvtLb1QAZFF
TIb3HJrWmSWJ6qQb/oyrn3zZo1M/+nZhdu9qNoXUyvvPKG4TV6oSqqopCCm70blvI4sp2osPuFln
0TXoCwHKvLCRxkH/y0mm1vfuh98Robe7v8nogNrIxNBR1Jlv5r7JZqnmvoj1ppgtmdPR1SzeihZV
Cgw1+FjQVoui37Uthqpe1GUvwEdVNhjdpl2Tuol6CJQn83uMoQrv9zW4FPbOkO3/iGNuu2hIQuC5
4RJRpP9VJa+S1618uXD0NLKbhhOUzebAxr/ockNPDxhZ9BuSg6FpisoysFuKQKfMFX4m9XCMzI1m
Rg9AqX4fco1z6BaXhzZZ1NuAbUI0eq3N0TPKrg66dB+nje2XO71FexlaQFD9C2LOTbYUnqgAHKHV
CPQc4lcS6+IVVLWxPEoxMPB5WbmlUDhibm1zDEr5ix27EMMYCIY2qmYatbMYdAjlwaoDzwmQRbbs
TdtwMhuOvMUzNiOW5qZBMHGzExzFwAPXp4EuITn/NjTrCASWVVatVR94dUyUyPIVildB+dbUKkf0
UmxwKZmJDeQkQAlVz9N959u1lmAOm635w6qphS3Mjlr9033VLu0gOMxkVIcREMlfyYmLHZQSIZJL
Fa0TUv2U6SHNwkOY8yiQl0zyUggTcumDiFkVHswkMdZBLpEoyu0elPPxqk15mL7FBeH6VNGrh04D
tltF0qtcbQMNiF89VWknjRmdBNBfGprIW9aiKF3/4obAClj6N2OqJaPtepil0mGYgTSNdi6aGxmA
fc6Zng2c9SJoY5g7EPESQKH2+kznyqhPY+EB5WsWRGgHuw2+iaAgiwvnn5sDjB5rgS3AaynXgjA/
APT7Cpomxnibg1BX3IR/s5QLCYwtNG3WmKMCoHRQH/LY6SqaepuMl71fOkaX65i37sKso1jEMDUJ
6wg1V5hiu++eRZWUr6aXOWbbne5rbXF7LtY0//2FtACM8K0xA9rxFBycKVTQKNkadCiMwFUNPKju
i1tYHOxAkvGeRhsNQPTX4vSo17JIxZ1SBwMZp22v/wDJpdxss/KYxhwHsbA2JP2B3wR2D6lrloTJ
ytu86NvZIZXrsd6jHzzQPdrxpmgsnCVUcnD7A1/55Y2u1xSj/cHPgCrbi+iG1kxatltN4B3YBT90
JYRRHIoLg6bM3QBx5rQVHbsDqLazEpQrHC++JAh1NgxhnOn7wElyvRpl1KbRinFeUTkMfNURhg9d
SEirfwBtzLGGpQ0CyBaAbxT3AJhmTF2Wx1SIMLtljnu92InyLQgep44T9/KkMKozCi2W6glSUmmr
YWy1SOTyKeIFmwvgl7lOgqZODAmD8thKSSuU4Eqp4myfyijqKifTRMaqVXHrG/neqtW9Up8FAM5E
1LJ91TzHorrCeC2UNAJpp2S8IsBSZgRcMsBbgFxoJl2QrzeyycYmU9HAiHqUEwwBMU3ASIXqIOU+
hqY9qglVLLvt3nwLk7QT6ff9g/5FJ8P4fYgHLhc4YPRja4yzVIVmHPwagO4sDleFt+37TSnsqkBA
ya97wq3j+vWI/ExNq6EVqZa99mKJ6QGHQQepwk4TfnuG28arvj1mwPT20rZTfmdIagjyLpRXabMx
eTw/CxQ5oHOYwQbojBSBKWZUVqWi0AZTDei+YSchaie6v04wZg4NPgHF2CSNFP7oCNJEDaEj+KpO
JHl4jPuDNGAy2mSs8Fx96Gvei3fW1Y0uMQEXnAGqBqqo2ateOGlx0Du8eQHSFuTcdwYEyatCLRtO
2Xjh5Jsi8vVoZVfmRo/57y+k+INaBVYRApCWbEUQGyufeC9ZxiOvBL7QX46GAiTO5nfMzL/NCGol
r1a1CmwL1kvQb7vgp5G9ZyDGyZWIJqJd9dNuqP0H6zOqfjfp7yDsXlq5Irj7DDFeozWd8xRYcBBz
IQQtyQAPoa2L+Z4epmAASj7z8ce0SdpzO8mrKTKe+4LnxpdEgeER/bAomWHCGeNdOy+cvHKeZZCG
sW0GGxmjPDEenFoZDzWxLAkPGzTsYEtvSKvUKTTVArD/t8Za9eWx0N9GHvBpqWoAxs4/QpjgDiVc
IevbEjB/2bQTz6JC8kMwM6r52tEYftWrSEM2YexcU2leAq+2A2/dKJ3rIx+M7QQSTNg3/xxIh0nr
c1crSltz2wqznZFg6lUxARA4VW+S54b9Vi/eB1772sKZvJLCnMlMLLQGPYJoCVgVa45Bzl/InHcT
7eCIYed506AJuD6JmtTVU+MBYtvUWzSCplvN2lXm7nzfRS/ELXBz6P7GIxHduWz+egS9Emr7IKBD
HdCcCgIsF/Ge/0IGrkMLtSUTSGsmKNcrIP0xrwY5cvmkTfvURxcwr51gydLn7tL/yGBumlFMUq+s
IAPJXQAmVRrFLs462C8t+/5qlvZ8niwFsj5cDhjfcb0vcBRdoQcAg4b5UQ3BP+7z2HcW4mPMg/0j
gbEqzwJ+P00hYZzW4gBAleWCBQptA2iM0DTOchYVh7Zs0LWgqRV9NNfLUYYKiusAEwqftdAZVSRT
MXP7vsqWTBksA/j9OdsNgt9rGUD1VPLoQYb0Zpg/ymejfS19dHxyotZFvV2IYVKbRoanp9HOSLsP
AWhPontggxdPovFc86KEhbQYYgQMPppxN8B8MuaWy5lvThlw21lSPxhq/WL54jHRUX8xI/0kCeIK
vftoYEkHznld2K4rwUy0LIAZJAkLeBzZH+xalZHfrwk4aIkqVhwHtLTGedbtPIMAUG42U+yrk+EL
HfhNJ8SMk7Sx+l/FA4ZKSK+KWNNEl937VrIUEqBq8F+B7KsDuZQ2ThqEBF5eSo+a0fhupGTx0R+a
1EmrNnKrRG5IG0vonvAwA0oB6oRaQzXSEERgpO/Czh2RsD+lfRLqaFDUstyVQRLpYujYwCnILyXZ
rj6XPTkgX1VMHwSsZqrsA+s1KMPHyAPrrrcLLVKjdhOlvt0OIzG1f/6otWbXA4MGKOtmPESMzsRY
DqApDS/BRhpJJ/0wRZRXdYHju+XZOTPX0Dw9CCGRCTZWdP9en10vy0qjkBGsKDUohkvHjBoyaKYN
stS1Uu+UdOdjFh1qgrQ2s1UUEMlws/JnFq4bz7LFYmVhBuKA9DFIyseGRFbxprS8k7/0zrn4yht2
zmas/cTLW/SjpE5XvyNjRsbxoVNaVwBJLoDg3wNMksyqTd0dlTZ+vG+5C44HmHZMHgT8CBzeLHBM
ngqhDGKEWcnMHPakexkVCip1I/E9zEk2pP9RHmN5SdHHwtRjT5pwjx4jovTqxrc2RYMBqCj+CX8l
Dmg8MKSjhv/16L14E4RCYA6xAeWCopQI5qug1EQ3eiJg6Icgn1q/5txJX/jyG6P7Ij6Z2/Nxr18b
XQFnlmkjhstoPaq+XYyWxCgkgdJsK0HHlFDM1MRQz+y1iqp10otu6BnULKfXdPQ2nvScTvtCUUCK
HD00uZtbrq+Y3+5v+ZIfxpzb+ZpGkQKzta6/0NRL36hCtNHIXQd8hoDGftlo3EIeHX1SRk673ZIr
hupn9SPUBgblWlpQGK2cY1zCPs5zR8V8+Aw4HB09ZYr/WGIAbl3Lv6dMX99f40JsOO85AMpInM21
hGupTZOBjQkIYRAnnQQjI9OwNqa3+zIW9Yi23bm/C9h4NmGSiyX68UvEn0b02TT63NEwU5WGvAkN
S3LwEAAl3IwTAVjwei1e6lf/IpGVo21hjQTDy2nWurrPS2fNP8Sa7qUgxl8Kcq1kvo5AtA5aNy39
02A+YYJJpzarofIcpfZX9zW4EFyB0wrgKfSqzwB8xjYAbsm75gv9670OvnrI1IPY0cI0tqnMo7tb
lAUWVlTEQbQE8rJrLeZi3/mNhHYMM1TB8d63Tg660sI6NnG4xuQuHl/x4h2LJMR/BTImWHlNMqY6
8NRh+msS3CRQXyXxByY22HlLB/9pilTbwzEHG/FfaFVHCXKmo8AQE+bNkiVWVw8tWqTUzE6IqtAx
sFPeU2IJOmvh9YVkDnruwFfK7B2omLU6UgH1rAzLX3fCDIuvy8k2plZFeckUVpnuJbssLv2drpeD
E5ndUyD51ktYytpBAjcCx/UunXnMzp3TsYBUoXHkeodrowusMumBla/RY2Gdzepp8HmR5eK2olw3
J7PwBxrerqWUjaF3rSIBQaT2xx4DCfPBsLUu3Uq+jj+blRxadi2oW619ipvJvb+3y2oHm87cfwFv
yjaVZpOSGUNv4KHgJ5j85smdXY5h4ohFgMdjX3YUrq+hapx5dtQOJnqehow2Oh6uXVsIe3HCaOH7
37Sod2DYkGPSkQNnX5ViOuRJqM04sjYhcWSQafyIWx7L9dL5xc6aEggH52F/zPk1raxu834mHa1L
ewL4wxGjwiJe2Earsk2Pdfp0f1lLApHkgh3NNK64ya832tJBVtx16MerI/2Q9u+SiNbngzpVWz2M
N/dlzR/Pet5LWYxRTZbuDdPcaFUH82BY2RMcf1QNzqW4aLuYCwksI97/eDXPN81FNJSrZtL7Fs5s
ZJWFC8KayAkC03PBCYdJrmM/rDWxHR1lkDJHTyZLIlnmVfvRTPXV/QUvXTVzSxTmB6DqhP28/hIl
r0a9Qx/2Xp0K8PB2ABz6IMZ2Oz8eaKIEDUYYWKc+bDqOk1i6TBEGggALvbAGXiHXgjO/DNTIg6Y7
5VwhYW+ph7qNbPMvMM/If1kQg9yEfjMJopDjelA9LBCQIQQ5phqvUSco7Wb0eQ/6xSUh06YDaiiC
JZLx92OHS6AucLNpCuC9VXOIFYz+jc94/nO8z9JJR7IUUKR5PBW8/rXy1EL1+npuWEirZzTpkxBT
vuR0/At/gsFNCph/YRnINV9LQUs5iGI71FhzROkHPBdeGyUw1pPle+S+FS5pDjEictnyFySPOeJy
Hli+ZqLAGs3uvCRGfhySn1rAeW4vqu1CDHO6xynrwsQExSMquHJ49nuNWLyq++JS5ioAij8YNMB2
HgHoHzdf+EWregq8wgbtnoG5ckH6eV9li2v5I4d9L6JYl1VmhusvrKt5kHWA4R9FzPEOS+4QT3aU
cWeIpMay1MExFTEuErhDSQFVUmp7MLb761jW1x8R899fuMJ+FDKhyQDCLLxV5pm2Kj+ikVD8CxA5
HgZ/xDC2bCL+q+QKK0mAtJBeW2tTeb/vr4SnLMaVDlXV5j46yvZSYBKhLKkvGhynubzpf1bBnHsP
yBRBLWdqbMkAl2MV2CaazcAb/zcOxkJwgytXR8sjO+MD6HPLNzwIatXYVeRPJUZ/jHm+r7ClrUd5
EPxmYHRE2mNW6MXW53qQ+XEPSBSOo2V81JpA0O5jD1HDMeNZLeytPrOO4fFrASnNustQL0ZvskAQ
qCMyTJ7C7hP99TkmjQTC92rwHWn4xyELcOBgvQdwDv/d4BHKGCgPo8fhjAe0eIyPk1kT0QeWX443
ffX+T9WIxjX03HxRViJ5xNhdPJQgHMmAF6gzDLo8j/m+6D98cGXdF3MbKYDSGamKmV9Ywm4xzlNI
5GmSKySo5FXowLidwpFowjlDtzsFIQjn0QaBGTYqyywi5kZqWRUQIz34PXTRNsXUrboCF9wI2iOd
4gbBlOVxfX9pC/HYTFcNJkfQshrIHjPnSlP6sU8DpOJBXRuFK005K70XEYDbqAAKnFiNyRDmNJ7G
vej94zMN2Ug84lRDtejavj4FYSIiC5SgUoPLdVMooInuB7SO8s7A7WG7FsP4WTUPG9Us5sdoWZMo
dRvk/HXpWTfd+7qcHen1WbuWwzhaXSulbEIT9t7sUycuAb/tD73S0GE89SJvTOitP5yFzdMOYTCI
HZiISyqnKBL6ABFX9pAkD1LdgAWBw0DHvvTMmXxOm9kPFHQtY3oTE5xodWvmVuT1p51IS5+0x8DF
PF3Xpxgp9jSszvf19zUW40KBN+KYc9aIk5jpJcT1NEfjDTlgaHFa0cpBu8Y3ce/I78cK6dmK0L1B
ndfQPfckdWN7y0tfsLWUmy9htJvnORDAo9CfDqZhf5i/4yfLHTzybBQ7+npuPsc9DdC6eH/9XKnM
rWAlbdOlBaTa/rObknqtoYtPdgKA4M8EwA65I9kqOBicbWaLFDerZc5hl2hVKZrQ+/iKsL0RNjqG
5mCODR06ootv+eNQ0vC9+dacy9GnmFkQutZpUr9HRx0DrGkV/bivCMYV3nwPc2CDyAjiuoYeUiSq
yUp0zXVBC8oJib+e6/fMjTmvNao2dVdBTGfHE8024tZoiX/8FpHPziEvLdEeetQgnmU6bCZ0Txof
4So9yG9H0V29W58VqVYeobQ7i25vH99FV6FPvPoy20Pzb11ghMtcIkE2n7FEjOKJ40z0h1NM4B8p
cG8OOHk2Pv2npGQ3khjrC70+zYsRkibXHk4R8nbxY0Njl6N29sa5kcNYm6EOZoh6xHBqK/LRbQr0
ptYh2cb2mjeRgas8xpCUsW4LLcGS9EN8bI/tYTpaq6ImyYp3dlnc282qGGOqdD21ogqrKmwB9RZD
xNCdjgzyRjJIdn4ZgjVarIptmlJUgUqTlPomCmmFIdJAJ3AuIrYA9O+PQfVBAxv1DEy4vlitDNkA
2YBlF/uDOVGU85+lgMSHR2MkuXs213Ry6k20qw79mnOn/z93xh/ZTEymTy0e1SUUMVS2+Tm0u+qx
UmlZ0cbRT/mT5jZARSNleN9lLIvFHCCEEahTIPl6veQh1pUOhNT9KY4xsfTJaF6iX6mvrBRw2neY
QQLq1p8KgFRaseE1UTDh4b+0fSGaWbFZZGGljvO1ZR2FlpoRGUbb0nZjgSldnHUuy9JnqnFkjxDZ
Xy9T80F+NnTY2cZttxMmRZJyk9q/7iuTJ4S59lXLazCWEAuSt97K2iXkXfqWchayfDbRGviflTCX
fdzmuT7N3lfuT7jbBsAGH9Rx1aTbcdwb+avpc67X+bDfuPsLgYwnnawqUPIWqyqd4peylSiPbZ67
JPV6c5rJkivM7uxPGrHLZ8Sa8KGDM6xizvlm2YH+bXF/dMe4UK9QapQxIchcaWjXd9Dl0mb0XSbb
CO3b33tiOia9bxNs4/S/ZQIIgvFJ6K8xmf1K0WuDhD5k9tRoqXdGr3jwHjuPyWdW7FI7cV7uC5wP
7O12/ZHHbNcYiLHXBZDXaL9QLn8tPjBJtnu1mpIj6P9xHX8kMdsWoHk1zrpgOL398FGIpo+q/Z6s
+3W95k1l4q2J2TcrC6PAjCwEeNr3MAdS0KM1B4H8/xjhn9Wwd56o5mozBwziOX4NGpIR0W53vi1w
nMTyPY4kyX8MgvG4aVTJzTRCbeH5DU7W3WCwz2jLZPdXngLQGYw+nA2PZUEYRRE0AV4+X61AM60f
DPo9PUVkfd/eli/NCzHMejrFV5vIhJhWA8Mw1RJXIPlKP32PfzVO+lYLRN+Dboh0K2F7RktlueNN
XlyMey++gLlIuqmS/UrDF0R4/tCB1GDmMMmnz1Po7L9vjtaFHObNH0V+0ZhlMSs0oJHrPSL3uHlP
nvo1D2rDWRF7XUlmHCleDUm54x8D+uyt4w3IxTm+iSeFua+mPImitoIU5SU46TSyS1t0p/P5voEs
e8A/amM9INpCo2KKIcb7rTzkBKDi35Zj2p4rPCVOcdjy6JuXHdOFQMYF5mlR+3oKgZ1rkIf80Kz9
lbI9jsTa7KTN/dXxdMg4QTEWe6n1Ictag7UGxqc5e/WNNzSJJ4VxgFoICixjPsryQWiJRXwivhgH
k+QcE59/h7VwtK1h+AvYDeYMyfVN3EtNrahjPJ4asVPAu+lVdheG+aoreosTViy+2lHxR3sO6uHg
DJvXfJHLzbSpS0SM3jgZxN91j8UDyN4jWyXGSnJyj3hEdwOyMzHw+eOvHjgXstlubwxVVFU1gWw3
eQgevOCxc9rvomWbjpc79w1k0fwvZTGnTNPHsLYKyGrznTp9JB5JQntsN4ljenYsPupAtcab2pZx
+tTV/yiciT4aD5VpsGbDkZy9w87WQZvu40k+x1dABjnWE0feUrB4uVjm6I1ilHRqCnmVjSz5W+gI
VNxoT9ku8ZCPevfpOfcoj4xtMa6bW03QbwK+Tryhrk2pNGcoQTJfQc8HN8QMTPqsk7Cjsv3ycuaN
8FmMFC6lMZFCiJHySBtCGmYjHYuY1isfCY3tNPJCkllZN6fxYlnMzVrlfhTrejacbGWyK0cmMlmv
z56jH3nPcBbJ+hWlXq6JOfiFCHbQsMaa3rK9QeKj+qmktkk6h2cgvDUxpz7WwwBeBoJ2bkC778Yu
3DQfa9ujwLDT+8a45DQv1sSS7GLmPOZVjBDlf/NLUu8F2+bqjSeDOdxjHSRh0kPGt56+7eLjh2K7
gR2+ak5aEPqCZNi3+4v6yh3fMQqVOdGTb+pJ28Gd7B5qGjs/fpRkc3A/lMA5qXY0Ou0edHQvvr2m
w4GuM6TWNr94c7t5B05ljrkHELjiSfMuHgo39qm/Ad6crte++2vd8UgDFyPmy41k7tiqrJSqnbDk
kb4ZJHnQbZ3MvH6GzYPG8baTcSSalzRiWUJSTOzwqNr+xiS/FM7Nx/an/uuwGTo4EOeqlcoyt5h9
kSRlJeFcq5/NQyI77Xv3A63oezxAnxWiO2v7pX54of0OySdQ0vUEeuWlExev+ouPYJxLM1RSDt53
WK59qPbBo+S67WdJus3zdyTbfB7CbzEo0y/kMR4mzruqNiLIK+xvb0C+0fLnkdIn3rrmn7k5Hmhv
RCHaAvcbq9t0HGulSDXoFoGF028CQnkl9WXrv5DBqK6Io3DM0RV/stPP1HC6teXo9l563bZkd8iR
k+Eg4Rcz7oDZ/ndRjO6sxqoGMYRA8ePDIPI29l2fPD8/TwRV1W26eticArsEpdK2fDmvn/IfT+vA
oa/UGc6d49PXNX15gu/jGfK8znu6Znx5EpsAFpQqLg0w8u7GzX1Pt3wn/Vn11z18ESAmQa4ZaYGf
RwOuv1Jfttv109MTJ+JdPPEXQhgHnnaGhHGHEGKnJVVtcNhRWOX9lcz+idWTIYKmH0TQoGxhI12x
ktB7ok8w/eBZiSW7iGXOVbcUdmFiNhDg6HRD7M6EJH4eF2o0pOMp6yMXs72oVmKQiA5wNO/GY6lJ
v5yXgYHuM4UGBsSy9XYwvLW1jiLf6fBD0VchMRqS/n4GMMK1HPVxtaLOi/j9XH3EP2m1ipwzhipi
Irvzi7NvXy3hN0q9+A5m49om6NqyQ434zT7kpCQP8RYFNpXgUwSRkhWtyAtGO+Hfc3LoydA5O862
Srda19G8ilF76I1H7Mnegj1mhHeq1/QnzJACqnfb7cGeF5FiF+4bx0J4DUTxGn1YnM2+Ndlrscx1
6OlVN/UaxGrEwwaYmz1ajRzeVfg1w+xawRCDkwGnjSS9xvZISOASULx27E/6CuM4va2fORbJXiYb
5QCLWD8iTOiyVVrsM8vWweX56f/MfFLVRC0P3beINzhpwR1cfw/jbYRmajAeIsJTJra0zs6N0tpI
rdafC7FQQZkvGUNOKqksT9bYmaCqVYyQiH0rh8RTczSS9Gqa8VwgO3AJx2H+Kh1wehzteRQczv6F
k0qNSPbAbIBcPMmJYIGpt0LH7FF+qO3jOaOv3eElOuTf7zuU20vuWigTfokKOCw8Q0INYFW+1q73
8IJQaH1fxpKVfY3Nxkid+dAzFRNLNnsBLTKzlY1O7AS2tsKYO8Izs4XgTv/XeO5/y2HOcZI2YV0W
kNPSxg2/TW71XTqmm4I0lJcYUm9jnmtZzGZJ8WhEVg5Z/TbbnzAW+qEEYsKwwSGqbN7gPrY7n2jg
V24xe7ax9a2c2qOTP29WfmBHn5OjuhN1wr3lRJ5tPPX7kQB8bWMy7sHm5ihub43rj2U2uR1iNRlh
37CsZFM6h5NpG4680cm2WHmU406XLOpytxmfUomTlgA3PO/2G0744TOj3AXN2mUdyqUMJrj2onay
BBXan/cZZKMoyTdrgwoHYVvQf57bvNYecyOWxlgGff+lvZw8NDvPdUANxwmily6AyxUxgaBX6jmg
ihBSHqQVkAU8FMPyGQSACK1AwNGxQK/E75sePEUzoOPB/+18nuvdt7855X8kMGpq60EY4wESDJzy
yC7WJklt3+a6ydlYb/f+jxxGU2OrG5UwQ2U09+EtoW85cc337lvqcoPz2V/ck8TEyr4XaNWQfK3o
IVxFdkozgmdwv+Y+gpcP6J81MRdSLYqRYmGU+al2olNJEIz3RH3RCSA30cq3yx2PbWIh8zQb9X8l
smnLsUwLLbKgxW/1U0l/T/SYPvg2J7xYvGgvpTAeOQrUuLN0VMI0Mrk/Alt89/YSBWzMsGPORcZd
EeORQz0LRG/erZS0jouK7K+jYLfrv9PcPAwJ4drM28g4U10U/FqTv2AmH/4T7ueCAHGN9CvhocIW
XofYpAtRjCvts8EoY+lLFLIVbk6D7+jncoWjv6HZKq1pybmpl6/QC4mMY6118LcXGSqK0Wawf8SH
YTsBZue7T7zgf9EfXQhivIXh1Vmtxsjuls4bGEJIbIPJa3PfI82e4Ob8XshgPYXQVWFkxQPq5W8J
TlOy5aiLtwjGQWg5QP1egazqLtlM647EG1SGeMR8X52995bBOAdJmbRWaKGq7K1yR/oRvBxqCsAc
og2garYilTaYuWjnpABGTv6lvhtUJ6prus673uJ/ant8jDdbbdPz8Bzz+u58GfusbiU9yMsS1nJQ
txMe1vOgD95Qy68n7T0hjA+xhqZtUhVCvnUZOXx4NEHMomFuwsF89FR7oCIJnOP2mVhOuBJPdvY7
WXEPPWenvxzdRWxeGaGXxNaXI7OIeDigboYOvfV7ujm+0hwcnfozLzJfEDlPHEBb7cw8d8v7mAw1
xim0/eltcpHgbta1nb9woo4lDzPXzPAPRlzPDFjY4Yt1GSA1Cr0ZxoK5Ti7SCW63w11AhVXiBOTs
0V/3T+T/kfZdzW0rS7e/iFWIBPA6CASjxGCJ0gvKSiByJsKvv2v47bMFjWHOrXPK5Sr7Bc2e6enc
q1moLRrjAPsNxNBoj11yf8x6R6ky61PI8rqamwlCzq2ToasSDqkPwAtHNBMrXeiHpCbC4T7pG+4s
I0c/SDOszqQ0UFMFyrT4wpAy0l3dBlgw9BecL9vcekWDLZntCoJ/XCzNbB3pUTl25u/o2O2UtWlm
m5WxpJLnO/FCe+R4TxM1zJ8nw5gVSb2WADXHyaDP2xQROgAjcKfabUga56jv7J23U5e8kvNExwWl
ChAWjA1iIPJWcRzdf6pW2PIQQIPJoIitJajXODE2kKIdTDNRQF0dsW9yNbOAGYiIjScNE27PD+qM
tVETBNqlhxy5sJAWW8kWXXjxdrfKifaaLrLnjCfu9I5ZGZhjPA4Lk9Glh979n+Ieefm18RSwq5IS
K3eaBeIGoq5mK2rjeHGDRG3YH9QAp0KxuWHIVUZxl3HTXSMNpQ2EXNracWRHWmkkfCjXgRnuZovc
tt092smJbb70BPtFyH2Rn3zdFM/lnx/AsgunMrvUtLZSI/YU4TkkC2yz3WYt2QGqFqgrBPW//8Ln
w8Qe2qWRzMIuRXZiuhvmySWXdaRBpRWmiB0Hib3dI6qa/vt99iaKH/MflJgXXWGkJgxkDyUWt0Mv
SAwTODgFNjXJPglM/5SifXowHwPbnr2Gpm9JPklIaLraSXzk1uap6LCXPWabeb9qL/Spci37k+F1
3SoFwtWrEhUKyYvrZV2GWmB6eoLhDSEpF0qeK67XouWdcyK8H8E4jJhgD65+gbOXj6GxjDHyfyVY
9XV1GtWKVcd70bCFjjSxmaOb1EB7uQMgJAFK7bq8/0smFf34OJin3UiyFjeNhspJYc02Smdm8kLL
XCUy55bQrbbhxez7neYvg3odm9JCMPs3TbY4v2LCA/whIYyXWdYSIAhEAw4KJNGaWxgq2HjYtHU1
52t4EHteeWXKZo+5ZjzONCmVUAc0Ax5cBo/o+eW66AmPqQmv6wdTjNeZIl+LqABMyRIBko4k5gAO
s4NlpZlYkpkkEVGGR9F4boyP8OrMg0NQnwTBKup9ojac7QoTufOfb5DRcRFG0dU4pa99yMg2IUNj
vga7cLlNl+Gy/PBtzc41K1hqi8ZKyQsWGVu2npgWL78x0f2PH4IdJwDlAPir+seEoFcLnhr4/emp
O7/q21fUzo3f8WJnEXjD1CMOLF4ScCpj+4Mm8+ZzL9SuQgiawl6FYhGP28BVbOzBebxYtdviejAt
5Zm8dMGUS/yDLvPMZ23/j1hrAF7VKndmuNpRS1+BkaoAmr500Dl5RZOkk0RmEa/11JF1Ukq/ZHE1
C4mcPGOA6FI5RkuEYa3lFSnqbR0t89L0j/df4OQDpDAlGGEzKEzuT4NbCXNUVoqgP8mOYs5MY7Xj
ZWl4FJjXMOTVdda1l/6UuKFlmPHOND7u8zBlxlGc+pcHRsRFgGEYQkl5IPKb2S14YjSpNP79PrqO
fp6RFwqZVPfgwBpwSPlDTV5M7+0+DzdHjjFPgIWgpUPAfgDzkdHHcYHaDAKB/lStpIViq6B0AHSx
+TlHe9x1z3U9Jq7lBz1G8w5KrSrSDPSMI83GIzteoSt0vvQXrWMsADHtCGiHON3nckIzAoYLm5vQ
4oFQgx26iUTgvpc9CnmNtE9nGDIydkopkqZ2Ux/59Zyz8Gji4n6QY0SvqPzMqEOQk/EMZ7pGlHTf
6LoZihkxkmfPaMw8eLrP4lRK7QdRRhp9sZhf0PLRo/khe2oWzTZBaPhebeRfAXoO7xOjeoQVmtF5
3nTuKDroZ3VixBEKtBe/PEXZxSr7i/u/kWCie6XpJeyEBImkwe6T8i2Ml/8FAeyFxOgeZB+y8fN1
GVpW+Q2VCT2CI6plWF9j3adAn84fpzSiwFgBfRZoQeD1/clHs/rFajlPl/d5ekmjS4hlvZE7GQwE
QIWVIsuAoQ003oOdeq/iiAlGP1SzJvc1eg9qDBycJiWSh3Gg1DANQKFUHK9hYswYSEojaox2iMVY
C4ZE7E/r9fZWckfO+xS/nzKTLMn75mpvog15wUinmdqrY7lNzXT7gZwx+d9ujrFO3kzqsjDAzxCG
K6nk9xaLp+uCFwdOvqIRs4yaqGIVI9Wx0J/QLY2KoN863VziCMltXdw9IWTUQmgEWLGHGARtdFun
PQRYqegTY9eR8Hg4yBXioU1KVuQYpCR5OH7ph6+1cfpY94v7JzqVhR/d7B84ptqsjq5dAmkV9pfH
bpkcrg+im3z4SJLzMFMnzxWrDmjvGxAlb0cyehhKkDSCJOH2vDIluvxxabiO1qRBGZFgnrYa6sE8
6UECLhWK8tuHYXlKnVO3Ru5vsbA3rZWjk7ZGCH80ll8fHF0/+fJH1JmXfwE8iRpquFOjPKvFc5ra
ScW5r0kGcXpIAKLjB+sUfyqXrg/VLrgGwwlbTN6lMLAaozP9rvpoCqG2xQj7IDysfr8vJJN8Ydf1
HLmJOQXg+klUKdDoNQTRcCqLrRftyvpRBLju/0aDYazJajHIqng4hfpb1lyJIa1mPm9/M48R5tEp
RuzFghFCdZVXU5aX11y0C7j/91mZ9N2wzgJgLsD6A7KX9PO8Bi0fGnHIhlsVba0vZkQkM9NzUjJb
ZBZQDjkEpxJXdNXtDR8OkRSLm4rERK/pXT7A491ekcbButJNeZKe3h6yvUMKa6OV5KU8JI8l6ZfH
1HT39zmeyuz8+AGMfVDUri6SuBpO63MXEB+e3GNvb99yx0nMQ2AWlt1YeWGmv+2VZJWoUAUPKMry
cjq3ovgfSnV0DoygVsrgz2XAWZ6enrb55rUib31m+mQxMxcY6vMfdxJG0SLrgrbaEGEB5/lPvs0R
dUaE9WE2w06Zcjhd873iH1vsSRLyX56a29IVTq0n2pxTp6d6j11GnDvB8HqhBrtrtG709uuD4bxV
244sPwNzYYfIQZdmdjzuZ9aeZ4nlyaf0zSyLKKY2UZNIBqW9PuuL1/DjVfk1wJ9akoV9tVvrZfX7
uGrdr5VAzJerbf8KCa8YMmlPbgDRWNoIwEdG3dZK61+SPsV5S5/Z7FAqp/vny/s+PYKRvfKDVpnl
VzzjMHmN9F9zHtjg1PclAXjTdAkMINMYV7oMpUrs6vlw0ubZWb6UZyPr/gvNDQwriiyHZj6gNv5k
oY2uw1BchOHkFQEx+mWjPmW9df+YprIqOP9vIpTP0TkNilGFoTrg1anO3BRiDGKWx9NzIln+Y223
Droxm4RoJw5ZqkVZ6aeA2CjrKwZwmJjHLmhhImUNbH0bdrPQbA30f5u+b9QZEFWVwiNDUgWemchQ
xut5bxjbIBS1mNQdOjdJE+SxU8QZljzf/13SxO8CUCW2ZdOlXBjxZn5XMG/LFC0UIrT/TDIvaOFy
im2yPQ2oJMx+oeQakpWxAhTKynUb98m9T34q3kQTMJbdAUsX/2Dhy2Q9SBI/HMSTdd4qZrDCKgV7
9bXn6LqpxoMxGXalUKFHpa4O4LKwE4KenuQVK5Ff+J02VIcxt/yDDvNIPDW+9EkLOjMX/tz24a0D
pJA5LGwoN3LcuzwbMmW80SqCNg5q0LDpgHkysu8X/bVQxRPaRjNyeVguoEw3gmOvOG/zT3OhQTow
A4m+cOxKE5hno2OfRRE0GLi0nIr0Lxtz4Lk7E879TxKMBvP0Pu3aMoZzvxrWxN6sdseeI+4TgvCT
BmP6/SIYZoBTx9woKsOFuSSb3rI5RzUh1D+JMG9KCuBeXIDMfVrPiPKyQwuBaaHFhWfVuAfGmPCZ
gCZFeKFISm9lzKmkB95kPu/SGZPt9XWWNyW99Grfn4/zA0cZc75/Y3Ckiw3sbBuGDN+vEEqmxKwX
R45+ofL/80H+uIqbPIwoBPIVHQFXUFAJnYQPzIvruh+8m+DxQZXsiIqfD0lxVXER0W/jN1DLeLMf
E6XWn2xQNkcELiHWdAzoCkb8rbrZAke1glT1ZM9D95lopv9JiXnnapghH62A0vCwPTfm+fx6Md2H
zHx72Do5hnk6TFs+wEvj+OS8N8NmkIXcLyuVPn7x/Pp4JWRj2yH5xXmZf6pnyhymIAD4SpfqMQ8m
Ded14JUZRkLQjAHFjACDDC/3RW4CbO0nEebRDEYhzSoxvWnKX4cHAG117uHgb5vaOmz20WAZOfHR
uoqsLocyhz2FSfVfrnQOXgLly6Y5oOdlUxXk4gSL2tVxpOJhQ57tbInx3F/oM9VevvwBs1a6KXPf
w0S57McZ3LplRvKaz4DjVAo46Cf919MWFsNZkkfN3JT2s70zeUL7F0X4772yo6aVXhn+JQW5okB1
A6W49d76r1TVNwnmBXbKHJNtNDFuFSTKzGfA4oW8tbITZe2fx8Y8PqPGMuAWS0lPW8txnE/pcfG4
semYV2g+JZxuFe4dMea20y6a1uc4NOT0BufBEXFJi9JN3Q1qNjk6QPkYQ3+GYT/5Y6zvVYjLNkcN
5TSsG8c0Tvfl/y9a8vuOGLurXlOsiE0qcHSOdltMHZ9QmiUXN99Z3D6UP6PZn6wwqiRCb10oZTg9
a9sBDSJ0MPRgEvsYoMPMsHgGYKIQ/pMco1SyUKk8QYFkrNcJsba4ruXy8WouPmv3AO9yhQFjAwMe
PMP2F3/p3yNlh2t6ocIs0gxsJr6pvq4gijoaxSqXI4zTBvSbDOM3Z9i5qmJMG5nQjAjL+YPltrzG
Bol+409X4JsGY6T7pA9K40Ll3To7lYluVuRa5haxbfOYLzCxyQs6eEwxKkPtL23UF0V/mv9SEWU6
y8T8VKwFhuBeMPLKO0LuVTHKQ56LtZapEJE0AzCZv63OK0zX7/ecq5poJfwhiux2A/Ei575P6UAM
oTNQB0Bn7MI2bddYYlkyL0/Fs6cqozRCrRgMIc5hSxI06N5syemTvCM/jpjKdH3L+uDokT/7nH5y
yOgR46IowdwHxYhsrXZbObApDxaHCMdYsxuyQg+p2CaHdJwt9LCdyBI5f4z0YnZ4rdu8dzyRc/3J
EqM/qqiSWlEHS2uQewW9i3Mgn56zsFP0B+Jdf+0/PgTOWq5JdS9JOhaUCdiZcwteR14Ahqgq+PeQ
FK0h2RlQqvePcPpFj77PWLC87VMP+1lp68QTJhheXx+WSOgpBM1AOo7SdXkvmr7YP1TIiCAjih1Q
A0Qk/vHEUP4CShkN7E1Ht68v9zmjT/UeHUYAYxVrea4NDk51Fat9vv/xiQwYZGHEBWO68nmZaFiU
SY8NAJ4Yhd6IK9lcucZjS7iu4KQSHBFjBK/R+mqOxU0oX8dIG6BIyEtMTOujbwpsG4Hf+LNMC8FO
jhzSA9T6J1VHSB4AUoSn+yY1w4gWY6euco8mSA8XYzjhQ+6i2nkh+w+ec8F5N7ec3ejd1PF/rl8+
ArB9cf/6J6ofP67/pm9HX/cr4drE1Fl+Wv9fR+tr5DqnYrFcIBG/GczWsne7xEocF1Eej7WJfONP
6oyV0vS+riUDJ7hG0/KwjEVMoZcYfndq06zeAJfofrjHX8KaOxJE38ydN8WOKCZxia3lNDgKGzP2
XmpSYgGm5FxkjtLjCPxNE4+O10hnaeQDZ/mkPehLFVlTjgxO++0jGWSUQykOs6jO6AlaqGXAy31A
bFWjkNFa5qp3eXULnrq4ydOIofIKdGpAVNOUmYZxBuf/lKxlq+bK+q+yACPeGG2hGqmipTqFh8CU
gGaKixdztd/XHPU6HS9+k2HHE0tsSsgjeoRBRwSIQgvEQszASxonIp/Akvkh7Sy+fmsU/wjd2hJs
1fVWD8X51/UVY0xcCz/p3o54YtzbLhAzMSmoWCTkqSD1xlE38Co0pIMB8GRH5xU37KafvPOk2ORz
DyhcwIfitpCVIlZFunV5NLBdkS6Xvq+0piPjEXeM2qgKqUnUEK8K0Q8Nfj6BZgbnxTbdr/Wehygw
nQQbUWMcC0EPB0n1wJiFWsHWSWy0Di0PlbV4WdmrnhxdhCfrj/ssTvu5yEoBrETRsdOesS3StZvX
uYjoVQZu4kN+PC0Rn0hLYuP6XIwFf321t4wfh+y0sfkmy8hNfpFnuS7dyJ7PD1hGjC0ENpx6U91R
p978Qh9vjj5zwUVZhldUnKhf0AfyTZ2JkQI08cdSWaMsZtab8PS6XZLOBP3TbsdD5/qLu/hNi5Gh
ENurfHUArfXTurZoZ1hAnMOiRqkButOG433/aP8itN8EGTEqfKUQSho804gTahMwrHNrgfzXfr7j
0OJKD+OayolRYYEMterC4oyZvi11hj3neWHvftvwhm3L5XBHv/jn6//mjrFDV/0ahh31vmHJSQKR
QevG4ne54KL8/8Vn+KbEOKxFImD13Ayq7al+14iM17FcpO4AT/8Ze0IGU3EAG8Vh7y9m9psoY4q0
S/VPMrWya2t9QYeKviELzLo2pvmhLve+9fHE6wjjPAfU2XHmI1tb1xflalBftrSss2BuNfcBfdSV
1S0aDn9/Mev/4U9jd6tKFy1JEhrLvBoPnrUkCnLu5i2i5jWayfSo/i4pmsComDpoAXVwocGn5VgP
1EU/JAsnWL8iyYkMDPjbbGxXNM2jawFnzQ2sffyLl0Kbzg7+q2o0drIeKl1LSo0aSLx95xQQ5GPI
sEL+gHu207b4+2wZTXOdaTNZK6nAApkAg5apiwBb33EsxpxHhtEvuuzLbdmCjB4R44Lps3Nvyu8J
qa04wP/o6CsG1iqyTHX8jOX7YrF5Wa0QFx1tmywvjme9vz9jgOWMflhjn23MDw9B82plI3zGDnpO
uD6doBpdAKOiZnOvCj2a3bYAq5cvMeU8g9uw56il6RDt++wZtRRgCrPzaNIhw8itOXsVHHPv8kC9
qMa5J9GMRtLENNN9GkIPy8LyCMU6vc/GdMJmdFiM+rn6Ui1VHdiICJKH+zN6VSh23gFTZqTGU93Z
ZvAIaMnjfs1FqZ1Oc/x7hGxZNsxVzxBohLgF1co0bOHdXPk1x6fjqHVs6P6p7CK9ikJsYcQrQSYR
Pha81cWVbJCQLc0jQCF4JRyOSsdq2J8Es75D5Bsi5bZ+LegoNhysw+McCE4S+Vpht8IxXNy/RZ7I
3+KDkT5v8g7tTLda4HzltUTcQw+oLeIN638kxGic+iLkfU3D6mzhvcDcY7uBe+QKxn1fUWOLtKHQ
RbrcQTCe1jkwUIyd8BIcY3N/8w3vc3SLx+88sRum3ejorjPJD9QZlY6n7VaEycdiHbKIzNRFbfho
uvKLxhMQjp26mcwRyUjVW9FIcYjrC1p6zcryT3ueerrvNWHJy08Z9IFkX0cJ2NpagYvUx0Ny/iqe
sVwDIQUX/va2FOfeITJa5FLLbSqmkPjOsV7XmJvcPpyWh2D7eYofDuhN6mXy+UmIWaHFHEhixmZ9
jI696/JOluMKa2ySLqwQnab06ZXW+vz64JwesbMHRv+415axyXGGec/uFgmMLrKXgyEuKNsz18kv
xHNl26TYtJzL5FgBNk+nBiH2SdMqN6Bwr5ay1XMyxJbAe9s8MkyMFDbePwUXx1FdFNIN80DM3yvU
8PH2eC4o5w3cQuPR0Q3+fxTJeotKt/cIwLj7D5vneLKJuGuNLE81xyvrFxYSSg/L0KnX79D6dNCB
1+vN0VhsNq6Lc3XQO0hCsPrEqPgHhxfe1TDOhponsl/QGrqF9m1qTtA+vrDpzaDy9sQhRj925zGz
ibhLF7ewluAFSASvJ+RNvc3mVuZYJ2+8dNJfMlf/+gAsFGyfG4GcU9luEktQSTp3Q9WNu01sHOUC
sl4oi7Q+9Bh4460a55wpm5xLr5EoXEWwuW6/pJdy98V5tRPzzeOcwx9LL5smiMOUus3J7y26zyNz
sXS2ysKBKB78BcrPZGdjkKklX2iw4kg/lzjjg+Qz9D6XFbjL7DPKFadXx1orW7GwWnPIba/Z6w9m
/2zt3a9jvA0zqK31/6gd2bRd3YTzQUenBK3/AJQZXjLaPWL84fD6lzTrvzJ0m9Mb6ZIylcWuUuhN
Br/RRqaZ0hldaxwqPHFhgiBEdWGGBbbo/cnM3J2T7NTzesY5OlFmApf+oumBEKFtBVF5sNIWLk9L
8eJ+drmdmBqh6legcN4mO8F8JTlyUgAEX8yWHCXCUYhsC1wjK3Uzp0AirYnNFxufRIvD4nFXHlC5
55Ci/vsdfXVLC4yu34+aqG1hTk6W1c7JgB5y8huZzAvHyeYIgMLkTOJZ0dTBAI4QTGaAtUWwonBq
OpzsGkCUf3pt8kzI9bhHkrQ1AWxjPWBjq08+EU8TTJHuwlsbQoW1bDyQ+OmQRcZGNkPFEJ1+E5zR
GUq+6Gk+VcOG++RE9mlufSJRY6NqT7Ml/J7iSfd0RI95TV43u1RhijtTybpzjV/R232hmA76RgSY
t1RjNCLGhDkkHVNAzusbgj5UHWNCXnaole3X/50UjggyJjqVtUhvPHqCZLlceA66pohn94f7fE0+
qxEVKqSje9LzJO2ygLr1gwWcOJ7KnkxqjD7P+vF+HF+Mgj6l+T5YxORWEuAoUp6ssT46Nkr8Eyyc
10Dpos3xnwjHN2Zpukdkhng8TWYZvnlinfR2kPVLS7Pjl80brkbDHuj1HFguhiW+VLxK3KQKHxFj
zK4qGKkk/R8xaxs7wrtr8fiZVHcjEoybHs8jwwhuWU7FFA/PyPIjQOW557ew9w+lOqKi/BS0Jr5W
SSDj1GLrFet8PjvAXxHA86CFx8/t+0LNJcZog8Jv+17WQcw6n8tNQtatqaAz1FFeBP2hWLpV43Ao
0p9/jz1WPRSpBBg9UIyAlJ8tCLLDBAUTV13ypJ13XYxewL4vuNK0oRdFdAzqoCVqoaLkvEGxBGGp
sWwx+Pp0nzueEDJKYobmkTSr6StWSjKLMHvCLTnxzo9RFHJg5FeDCmG6DLbd2jA79A9/UecuxF+O
yE/naL6FkXXVm6GbF4YBak9b5PVxhMCQtQ4AwMIfVJ4owgLWCjREQEn6/lFOl2hHpBmLHEnRLOwN
CEoJmFIKVKohT9qaxjF/8En/+N4619Wwkrd+BBfade9Tn55WGFFn1UlUZNeE9quuX5PPylEhoXvd
fuLBZkwnMkZ0GJ2iDL0vZQMOWCYeIO13SYvlOyv3GPCSsdMJmhElRq8EUm20oUJlc0vbA4EkH+Et
rFBXc3m4L9MdWyNajFpREjlRhQt8gNI6NzbKXDDMNcEqCozJoQTEuSvOq/vDe898LIClqt9C6+Ob
D8dteUAhBK0D2DjP1c8cS8168upc9WZ1D2qNuS2Ib4sLLLjhvLvpUtboABlFooGhpqCZ82YVb7D2
4EteqwnxsbBvhx06X1wfiscUo1W6xhOEQAO92/R0bBmvs8f7t8TzC1kvfohkyhRIOA+JjSTXlbyj
xVcnO6R69658uk+OIxOsPw8c2VSXPcrQNrbEXUrmB24GheMSskMpTdD2Uk0PDV125PBJRxFsdCvb
+5JjNHmEGCWRzY1K03IQ2mKD7TLgoOnwvs4ohjyUJVmnCev1HHim1fL+RfA06W0TxshxjiUjTysJ
n2/MdmV1dOH5+7Aqluaa56LTR/GnazFHJKUYdME1o7MDFR1SRYgYTv9sLDOzsMuBt3FxMkMnf5Ng
bsKbzaVMT0HCEdfSY0wkrnrhMcHcRjVg3jfx4LWg5Xm7bV5DSwZgw3NP0gU2saEbCvkizg1NO0rf
TDHaWtejtpR7kJReY6wR3jzaLyuTY1CnYw8FS6GAJgvgXHbORBz0i3jNG+r3JaQ3t/DH0C9TE8w/
YQ4QZojjP0wqgBE9xn0QWzmp6ajjaXiPMbgjr6A3OefGI8HIm1xeg+JqXOlVAU8AbWQPmJVYItuI
fBsMa8SrRkx7Y9jvIxuyAbBlFotMrXolGyg8aGMmJKjI4FI4EeqVvV4sPVh776sjZjQCJ93K4XrP
a2CbFM0ReUb4+7mXXpsLyD/4e7goXz7HkE8nYUYEGNmfXeb6VfQoMim5bLYX88EJrebXkhyED3QC
dosjhq/iX7wUzHQWc0SWkX8ctub3w7w7ddZAkl/BAn22VQ2vlsPfpLyM6Mx/Rnap0c2ERMfuvKcn
DbemW/1D8cyRyUlDPqLBBD20xbDWCvCytjwgFqH9BWVv9eWDQ4bexB+qdkSGispIqWM/a3lR6N7B
4hBgWcvh1sOIktWx5zFEH9E9SvRQR5RQrmpjLQFD4RWYZHVlEif69Be+uuSFVrdS0d9JSWxvlqTq
l2I+QPzWaAqdf0YS8K6VYFH6yJ5nF4LNLRTl++IIuw9rr4WYzV6rHBGZdvz+PViJbdpKg7qqehEH
a1lxTgga/FKSHo5H7rodjtRLbM9WDiyWyPCwbnCdX9eonCXQHa623HMkZdK7GDHEKI02jNtZBFSw
Uxg7fuqT6hqTEDC+16UiEFFcBZY8X3v1+ddseKxlp9WXnB9wX1T/xLWQ68uQhvRWt4KZv1TBLgb+
SK8hR+jZWs6LW6ernyOGGW0yoGBYigbOVQmWupASMTKbhfRePjWyKSgkKEi3WEkf3Xqw1ct5zovz
Jj2UEXlGyRit5s1bBYDKyVcQkeBx5fNM+XQkOSLB6Bgfe6K1KoSMYq4YME/RGqacYImNtvot20eL
O5TFY4lRNpGa+oIW0xu02t/YMUzT463V2SVxTY5ik3i0GHVz9bE0Rw9A68miex4yG7tfrGy3fW0G
Uz+SbLnZ5HbjzB/UEuAFkcVLPHDos51ZQTkHyHYF6Umt+m1nwwzdfw48BtmerCYp8taIqBE6n73V
MrChvx1picIdTXFYmbt2V3PHNS1uqoNK3h31yjZndQC7DjL6MKxt/rHsyKn59ImTu55iAlrbVU/3
OZ0OPL7FlG3N0qMQHUbdjV5GWvuCvRjRZu6kSJNxKN037BJbw8kDFXtbqY6jfllvYgXtJnffY0I7
bne/MyzAtjje7XTeaMQco2WybJ7lSoBnntlPyle9ymOy4s5y3Xf4pFv2eGR7YyOoGmWAw4cJ+Nm7
Ynar5Iq90PdPj2Mgbvp0RKS76kMe0tftHL7uf3m6xWF0SIziyJs2LnK6zqC0Gs3qAzM6aMqi9Oxr
QfInY4umqMbNeDh4XMFjdIhezLL0WuPYLhc4eWQBdYXeLyT2eEMznBfF1nMauey6iN5P9Ds8Dr/d
+8fHUUVs+UZO54Es9LiYrbdwNCfhqFqOcLG9VboWFYFCTwl9fxEK+y8AZbvPAEeybuHGSLLUfib6
eQYGvCWmP6rV/a9zojEAoP70TMVrc+21lr6O87Zd0W7sepMGThWbAJREq+n+aJr2y+6wyFWewpmM
2L8Fm+2wwhoiyVBrqnBWZ32PSClvrQ/eLOx0yD6iQsVvdH5KfsX4VwIGgbIsOq8U4GABUGWUT7Dv
xuR2ENLzumMfbpZrRA7QIUEbRPQ8Y6usiSkRnCOyxShMct1s3gEymkGc+ZjDmkEzNCU5n7PkmLvh
0+AdL7yYj6eo2TaraDavy4aqt9Kpth6SHeWCD0RxP+rDdu+fNyWJmefLdFtKj0VLz8W2uBJzzyfD
ebLssGPaVZLeSIjF2tV2buqPkXlF/Q7zXL2Fk1vLj9z+Vl48xGLXCpEsxIkCkpqLjLFNMM3gmr7z
wWvb4tkKtmfKUIVQrOiTalUrwxrd3fFD/UBBjdYJ/8eYiG2bUltZGIoa0hehoBU8XbGV72pdsUqs
B8ZbSfR6ZQvOfW1180HuvK4bgOrodUVBlPleDJpyA/CQQ0zea0A1AXqIYzU4SpctxmSNLCmzEEuV
jJoEHql4Sv0v8RW6SLCpRTcUdsqnCK7XVDKwNAVoIVbqzA7R9sXE3rfVMXAsLv7idNkCoJ7/Icdo
+UbL9AYb3mkhgU4U7qP1SV8q7wFWFRqWuwqJe3T3HNP4l8v6Jsp4d00uiEZCl5IMD2tn6czM4YBl
9l9cDU+D7z+F4psOo+GrPrnK1xk9yzXAOR+WnoWWcYpIVWJbG3D0uASnsznfBKnPMZLCGlCW+cUD
wRLtkHT+DQOaFECTesqwKzArGKe3OKI/7ch8E2WUvYCZpEbWIZJPa5B0tm2LXZuP3lGyBMDpm/ti
zdsc+het/02ScQELoagvrYALBMBMRfTHDYW6A8gXh7Npk/kvGTZavABRbyhp4PEUb7a9OTjIF2Xb
PqBrhrnjoBxhufE8ujujmsmqFM7ocjDHeU1Pyu8oIp7zO2tsDl+8R8eGin4k1KlCV1Rhbshfq46D
0XN3SVboNTj+2jVLGZ4Br71n2pn+PkvK/oi9WS56ip5BShLN8rB++hJwuOJpLjZM1DysntauVJVg
16pEzsoCld2nVl/MHaTTLY6V4ckGo0MyI/JbFN+giNcY9Que74vezdbfUR1sbHj1ZD+N1JuKss7S
Clu0sWT0jUJudZg4Ccwa4+WbZInenhjwW1a8wNzn/Z/APU9GmeS1kgdRBw7zTbJ7Sy3okGqzed7A
HLi8ttrJEF/TdGy51LHolHX2C6xZlfI8RH9oBfwybFJwAGmCDPB9liYdrBEV5s7irlWSVgJG5qw2
Y9UuMlvFErBwGebrpOaI42SjujqXNbrtCFvWWJR+IBEUl3lPp+Ut6KjrW2YCvgz639h9zq1HtCf7
TrP2nfnuwwfgqW5zrm/qvY3JM7YnVQsddS6Qxw7VDJ1Zl8/7ZzlZTRoTYMRD9IIeYOOoAK63zpvz
OV/WLm3oRWkzhTB+PM2c+wQnM+pjgoydEbUknbcJ6oHAKVordu4Gj+766T6RKQkZ02AMS9fViiEE
oHE+O1YHfKqw4ETNk+mLEQkWSj+qyzaU6cWst/kxfC7e0Z/hV+YHdynylF0eE6JB2kjjXhvxqgcU
rgFjCt7Ksx7RIBSTDfVJ3bnNOTgqTqy+GhOjnsmImN41nRx0IFbZGNe2edZjMlDRZFUF8L+I+jab
LRH9RgTstEDbHDRMZIs10QG8VoKX/SwnGL3g8DMlCGN6DD9XCW3cbQB6ckDC55hc9ilwUe8L2+QT
GhNhbKIvlm13lUCkdM5reGuN/Zq+BLb0UhkkWNYqkv4tePtyPcEMFwUXGOJmRdhbG/8AauRGt9b6
dTBXZwOURIT8yvatWBCEgeKCDLbripwWJe4dMuq3amcqChtgF8TsrQVs9/mJJu96cMnRfpMuvqZI
qC2Lc02WdCZklyVxNhQtvT8wdhb/UYLhjvTPPJ1xC///OMURLeah9RgwSLwKtJ7WGnFe80fNDR86
1OKsEnBt1tGz0QR4NOcOcAJh1Lh55OmDHf0ARlijCBN0rYgfYJ1fPeAgIsJw4Q1rPJ9n6pGPD5WR
17mfZHKSg84a2C/5s3+8/x4m39yIDUYas2jWeV2Jz8eIk4RlY9luycV4nsrljHlghLC5ZBnANESc
Fbq9XpckWFxNxdo8p5imNRsiLluOoziZ+hhTpKc6emSDn2WFl4EiTUecHWdmVw45HrkzUDzOGIPc
BUorYUMMhXjCvLcBKuZKOdy/oknrNWaGMcKK1ndijLw19WowsomF9AqRnjmKcdL1HFNhzHCbi4OP
BgJQydGdPEAcEjNdL+xfK9d3eKqCvo4/ni98NDRN6TrGhBhi8yzFnJUqg1hNl2jYIgqfLhQi5+So
YN0hwyYRDc8IFUFUQIb2M507S9spBN3lqM39V8f3zRGbSKy6WPX0QaMcOdvUQi28NB9NcoFL/dH9
f/TlT2vbEUFGAfkXKZJUX6LjXRghO7/JlmLF6Dz94rE22baujSgxKiiJhdCIIpwinhKyDZfHCqgG
A1pI1o8CKtfQr8FRWIPux9zmPWSOoLB5xUzPK90r5oDYt7zHYbE5rtwvdambvOuj9uKepDAqCgj0
RjRcQWfdrgwHIwHPw1409ypaFu/L5LQDMjpNRjUFgRRVhYHTfIqQp0eDndNhntEw/x9rX9bcKNKs
/YuIYF9ui02rZS22Zd8Q7XYbxA4CBPz685TOeafpGl7VFzPf3MxFRziVRdaTWbk86fv+E+7a935h
2o9Fck2FQalSb4q+SmAqTu1o98a+3lMceZm/ys6Kd5KzkDjRj0ErJZJDM2pwEZyO8hgoT8VZ0IDy
3AZv3uVmMEQd9SqPTWC8iKRDtxSe0vX159P3DbnLirslh/fZVCa46QSpjLMeZ1h9KG+Y+1IV0rjk
xfVLBPgNqDAWpurvkWgH1FTcDPGsm/59qGzvd9nH6kWqIf316mKlePjkbVtfyQh2To37d/Ft/8rr
PJ73OhORDL4EoATNRawPpq1jAM3DO1DzG2sgXrkfknPHVQZf0gyzotVVw9G6lN61bIjgqm+Lr8e3
YO5pNkExVf0zJEBLpFAEN9y7SvEvjS9gnnIpvlnN9rGY2XgN/dpYOIZNjprIXG8ExqY5yiY6j/3x
acEfDZ0/rN9/n7nLSSPKeqfj71euA/5ouiyj9QYHc6iP9ZgPcCeKMPf4AhKKLrAgCE3utpMcwlW4
HUVbb0m93aPy/6Sdek7b/n8Bqt/KMVfa6Oo0lhTI1EC+TUQXi5xRhP5pklVUka8vLqvArE3oCsxY
lHBuJnOYKhY5dwG1vBqR6We+y140zFU0SMU2L6UdgsaaP3JJdfibp9Et00RHP3Jvd4K0SWgqYyyh
sQLsFwWZAvi/BaItIsmWl32NBTkDSbzFPrVl8R/5gIlY5jpH9dhZFzkeEanijkmx/fZiL9r1QuEC
s0bv6yMNmfusNNjFI8cQ5egfBVG83MHyEe+AIYm3XyiwPrtv74Mn2QF5Wa1W6Dg906cNQhhUv76+
wOVmP73jLbUH0HB877x9TQ6BwYAQCf/ELPDLtspCA6I9YYEi6DKkJefu0L/z6ASYaKIVQbMm0m8M
1bbFVlZIuLRL+1t5Lta6yxE26wcnSjGIc1M7vZJTKIXI84ytR0gmPEk4wNTmpadnSRGxsu0v22Xu
SzBGnakPVBRYcEz/rGAnRZi4wWZBmX0WCxvktg3Rbxj0x6g/jQuxWArjHe0a73FufmoWaie/hkUo
Iwq1VMTS3LPzMa6V1rPsu/uPXtSQcCeW7qHmo4/KgFMjGI0kKxBHq7SjE3nLwzLambmNrNgldhYA
xcA25UUJVgqY8XFFN07tX3kR8Wwo8FtrNpcp3pRISi6wLXyCm/txxYawYKP4mK5HfZPu8fr6Z8+o
iUgaPE8ga7zG5pAO0DxIiFetxJgIiEF894JtHQvtveV2E3C+rMGAVRhEGLcRIHCt+gg+pAw1l5W4
vmADFfgqvnjZpPl0wURBBrHUGJtCx47KQ5t8fBx2iwXIPDnowwF+gwGfpLz0hWZACAqoGShEUabl
5p850GswwINUvRy3TUjXFK89y9NE24UjA+8rjxODB6UGgzqtAN8pXKHNK+JR7FTpSQgefjr0zjm2
e5r5wb1jd2NnN6NDd29AOwdudrwxMJcE1EHGVnoSQd19XX7vUcoJbN3lRqYcHDcYhNGC9ioKNY4z
wbIO57JXDnTuEuMndi6QfwfjBgMvsaqHuNhUVk3W562c2+JXiRI7VpgSzflnb8LfJs8ma8s8b4w8
oU764+onL+EWBIxH0DfdiLDhZXvmw6y/3IbJ4Mclj7LyVgCytsAs7zPHizdfg+P0clys/2GEPNGM
AQ/M5A6JAHYd2sQY7UY8qXGCvMExnv2bDGT0vSWbRUhh2En2vYG6CBokHeQLeNsnuJIY3Ghvsim3
NewfI1b3NCP4jzYoFqy5OE9P5sFNMxn0MJIwUWI1GlFQQu8MqKkoCTfiFl7PDA9vTQY85LxMhViB
ra/P121H8kVJwEckc+eZZ7suJgELG+AHapHnWYezG/yoIAjGLq7gGpYdbPKGlINT1kQn1w2ipa91
dHmyOvvxrb438z06UgZBBMMqgniAmSDZgxFR3VbW2KScOhcXNGrLoLIDkB17NzSGyhc3tM0FPGqI
WIK+d/hMSVxbYkCmleQs0Svc+mHleZVtDVgVD25lYYkKCbYqPlZ+PqX8+yayG4yTURoLRYQ9IUG5
xcKoJRiet4c3k2B3mbX84kijRsMetaliDYaumNjDfX/QTqKUqpW1bjRShIOKU2wVDAr6i8sut7/i
7ReeORxpc3dlKo0x4RFJvKKzIA1TNSR3LvbbgOiE+0Kdy0tOxTAR95gWHbpSsnvQIJAEfJCL4ZNX
Y5o1i6kUxkrzKL/kN+0e/6DB/wION5DTo5rFLZDPNmBPJTEGOFSxlHQB9KlRHmxGrHzDXLtNGx3x
fvjGm8XCulHet5p7IU2E3n/UxDJSLQ+GSKPf6ux0IvTbRJQnEQ+kL54R8kQxrk4zxxwUKxBFk7tn
x0L64kauZzWDtNev9PzvrJCdODAkZC9q+uECPzoqI9Ez1HVptSHm8XfMdkdND5FxeDVY0EPzCs0G
v8II2drDZLGJzRfodQyJZjkVuuhtcU3FG0sDLcbBPenL5ZeZjQenP4Txh0kkd1FDb56zdZqGQDrW
lOO/b+QMkID9euUEoLNNMKZqWnjdaTq66ZjbEWWCdhHKK4JqTFDDWv/DtMT5lvR3/x2/fothrkZo
Na1gdjnwC7NdGLgHXd4LLefwojGOHPY2qNIoNSa9gniHhPsQ64ouIDskOLjHCs0638m53T/k5NoZ
ERoCQgUKwe96lGmpX/TggUc2j/ocpAXWvBzv7BznVCRF7YnIUsMeKzOFSDQ2g8rmY6t42UrbtksR
lbgL/KrzWMfZrtipQOZWKF0nmLcb1THdVaBRXuwHnyOC973ov090ug3qmLZtCZ3O4yapiLWPES3R
vlHni7dFSJp3on8ZITuGk6p6IoodbP31DMhydHQEgN5oAeYFjlbUmh9Y+31yfaKVZoqhLl8q+n50
RHsX2UVF6oV6MlbfR+Od7oX9f9gMy9OO8aaCJuvgcYLQcfeKfQ40xRw75TrZJCfwqvBaH2c5o6bG
wQBH2BSXPJWoNZ697hgHDsI8rOxCTfjt6/ubS9w/H5L8/nYMgIjXEBVoFeIoH8nZQay5MOzbiQsg
szGJqchgRLcQb4mMQQ7XrNdr1UQqGexlt73mais7lr3U576/ZzWaSGIeJK2cqKEJpXCA2luMASoM
TwlL8BRwoGqu2KWhA1ZSsehFMrGq8s87JkdZ3gSNimus+qfy0zrc3usKbUPr8POx3c/VEf+QxAQI
fa0LQm5qkLQ+77zPU/N2sNxfPwle+iCxT+0b0biR8cxdw8ybJEqmpdPiCvPBAjEqqiK0xpOOXM2r
QAq7utkmyHTdynk5ltvS/79Zzi8eeM3Fe6iBgRxANhRVRCPhnwd7GYZMStRCBCB7wepE11uT98F5
+oEtIFxuv/tEEwMqf0hj4D8s8zod+la8p2gLrCTDDf9heVfyGZLYO4DHJr3vHHz/UT+ZHkb+Shv8
K4s1nlqPP/Pc00eXobgMFgrJ0O9mMIG3S6eVbX6LRFTP1lvZrVQUwhFVi5C4+LaWdBETRyIFE0b3
PyQyH7kRh0vfY3XHKX1GYdgwwLeKdDB6noa3PeLqV36iZSbW/UMiczuHTojDMYhFWorcKk5wosxn
SLdwlxvPRRJ/SKK4PjnNPM1GkPwmsKIO+dndODry19vCbhfW6Qt+UKYEgza6RXleSp1xGLosyRaq
w6B4ggn/KbguZAXPvBQGpZHe62DE4wZ0Oi5W3RsEHjK2aXUUWRlMClS++W6iK+AzfbN8O+7t23qB
ZTegxLaj1/JgZ7uj0/HShnMt73/8QuYjdFF2q7ESC7+wXaEwgVUVW9jbWPuNC65AHI1NbHOTqUSj
uzbNTzAydry+9zn4/ONHMN+nStQki0QcE+isNYLhXdQkPJPE3HCLnvffjHzyPRgHHsehVdRWDm3x
6u6O8nt2cl++q0/e836u0vWHRozrvo0jQrsIGrUrx1lYDYjHUa0N9tu1RhQSYbCx9JKthakCRLQ+
VjhvsacEBiG8GsnC5laN5x49f/wexrfLCTyx3tHP7Dif6vv4qTvgYQHbZUM6jDzSnNE6sDgJnLk3
31Qq2/QiXAP5mkpU6no7PF32cgVawMh5Vpd+uOmRJsBmrsgdCBZHoH3vuv4KnWHdfvKgbRZofn91
tvslNsKot0z8jAFFRGRB/HoReD22rFpYvcaBURqwP7AwlnHvFhappaeVCP+M6x7ETndYIDHBHXSb
x7SJUszLQW4jtRbauyAPafFUIVKItHhvCxjnwECHDeXCnLtr7H5YjxRkIC0BGZNYdCUULMjgJqvC
Hhch+dx5UUk0tN48pSkpHASppX9c9b79BM4mu72ADosiLH3Uo2Rv2snbPyle/WFtDJSV12K0Ih13
Dnh6RvUKM17Yrcf3WxwQuYP+xJsYcRKCZQInH+wHqSRZEBIz+M6cMPai4sctIOHoCDHBOg1rNagf
HAObiWn/0JKBsKK01E4McP5IRom2cPHUL/WCLtGx8Hj3huO9VAbEMHCY5pJBP7VDF4e6Iab1N/Q5
1y4inweZ9Hf/za4URRctU5I1g218Elqhvd4MnGo6eBZJb0968ENcG4b7T85vIoc5P6OXApwe5Lx6
ThATZElE9A5Tu+QImkWCiSDm9G5Kf7Oia01Pjzr4ZNV67xG8wWMxc921CA9/nxuD7MgYNloQQExr
N443PCnrAOSOG/JzCc+Sk0WzvWcu0i03WTJrib8ls6O2sWqGXddCco+1aG+/Ai/8isnY2ykAiLuG
bfbSTYQxD4FWBxeGZFG4k92rfYHfCgAzWJ505FbzZ96n0xO9RyuT+52WXYT1KtBLIdu1hEZ2zX2v
fV4Cg3d6DH5rRqBpagkpwg7R1TumodHvgvYL+7F9zKW0/tCGxWurBgMstXfdsB35V+CAT1stMaXc
LgVn8UVbXS67/Z4jddblTj4Xg8WmnFfp7ULPsLPTnblpPfncPDnly7fgfEU+d331XAniDzWZEDIz
M6kuDQgEKYHkXLdtS47f7Sewirt2XJrFxYlyDIRcr7loZhqVhaVUHxXxliFJwfV25OYH5wgY/1CL
ARFxjDGEkEFU6TQe3XJ6qWwMFltEtxNXOGSX9WjX++/xZXHM/W+Dtg5xvACV8ACX7/Y1uQ3YMhRZ
FrUf+g4tbP3nK68Dbe6RP1Xy/u8TESZYOLKqgYjWvm8AxmtbGDHa/r0Af6b9xaO6mQ+dkHcy8bIW
JclkrkSWaML1hlmVk76qS3LbFr+SbfbyM1qsmsQ5tju8ede0oMk5ybmWWF2eyGUuRW+0sVQ2kBtt
1uf6hISUskIiwz6iiZBzAWdSNn+IYq6DGPb15SpAVELSk/SEcv/xi3PFZxF5og1zC5IgrEvThIjS
2e66N8PFqNxxkfq8fOH8E3UiiLkDZiWmWqsOiAzqBRKTGUm+URXC3B7tIZTd2iTSoXZbJzm5bokZ
dE/Y3/DMJy+8nua5q6BIuoj1aSggITWDqzKx04sRiYGmjzQZVSa2UhGHFwTN5n0UWcZrTML/VJZK
/5ok4VVsTHrbvEPQuQGaemvf/t7f0ISCEWDON5wLuqbimKNVtCIehgLiEuJ8fIxk54N9OiVPLwtu
x9DsE3QqiwlUhEGAE79S1fAG3p53Jw90136wUMFwguQ5N/6a/Vq/j5J9fKZI/Jpa+r9Hqdt9hmAI
L+1T6PcuKFa/9hEvl3J/27FQOdGQfWemSjDibWDgfl+I8pmMK0FyL9jVvjLXK9fHeN8vsgnI04pQ
liFdX+0dpPK+9ANo0X6EYCdxOF93DgSmv4eGIBN7lc1aqCR64mLm1te17x8i8Pf+fLcHtEJ+243s
/aMhXn0qkwlrhEGJtfSKM1ifzxGSxOTtaSUvgidO+MRTjYFwUxGyukohBre/lbDa6tLvG/lHKNhi
7VvG5vFJ8myXZew3FD0M0WGHm38KCV2E5lqxvfR9ghZwPPVyO/4FDK+4PD1zkYYioyFFkmgyWGdO
s0MtEntDAjxWBDArkzNI5zDtWPSkr2yUZngGMxeTTsUxp5p18E7XK8QhiOo2fWzHC3sfYIxt+fg8
56/mb7UYRxgYRdFdqWEahyMaFDEx+vjvz3raqSKM+5OD9ALCLQGKOL1sR0fJ188r9RN77xfhjjvc
NRtjT8UxrjBsZD02KdRgKW7qOKW6GLzQdgfvvVqumo8Fd3x8jmkR1+z3CTLAncU3EyMSUBCF6tzB
+h/sIKKUkf4z3R1g0+r4jZhuS3SXd7Zzz6OpaAbHBzkJZTONpNPr4MMdY3ljciM6z/Q5JsK2qdeF
eVWKEkfaHG8OyCnQYMCBkNmX80QRgyo6gcfqeiuHEWteEMBQqkoQnNt0mPJgbkAegd18P45Y1fzF
/XZzNf/pt2O705XuMvSFGeIAndYV8OWQtfN5Yftc8fgPKQx05KOs1V0OC3l1PtKYYE9z+CySF5Gg
dyJ06HYsXnhL/+Lf3d9fNsmWCXuzL5Xawnm2NZFIsBwz2quBCgJqrt+cjzdbMlCwNwN1FRWdNSxV
TzzWetVrmXRqB9sRXyRar3oqnm3T49H3zXWb6lNRDJh0TSN3upVK1KU5Yri8YGjSbXerQXK5rWaz
CDxRi0ESU04b7M/IYRtnJ3HrhWI74C3jPA5mo76JEAY89Ft/k68thDhmRcSf+uKYvXEAmHqKv9nC
RAQDEp1ajmlS4/PcYAuL0D1dSWWbS+NDsleNzqV+mbf23/JYuKhKUa5vJr4R6mnKWlqUz2Vml1Xp
CpYTZet+dLsbqT0rcUCsL5eY3FRit2ifH6t9D88fqM1CSp5jZ4aCpOlpfXUx6l52QBU6Md2G5DXw
MeNA8s/DAcVkJ/Y00Evpp8sZM2TLlVst9YK0S0T53J6cWcCenA0TBupZXrbaEEun0iTJbTGONlJN
A/nWM45b590Ug8Ecq9JwVQR8hVx2IgtjpYtov1i9rKqScLn3qAU9OmomVtHS1sguA46a5kW222UM
srOO+JvN+2rFZWmc6+GbYgA7GHMRxgypXEjb9heCXZexrZ6DNx6F3GxmQtEMBbkJcFvo7LpzvQ0b
pY0LXBs7fFKcyg+WyiFf9AeVLt2t8ahFvQz1E+UrIfrLY+Od94cT4cydvcSdHqh5JSGKAb3xdqfb
O0S7hwa5rdrtbVqdXzjq4R+5jd9iWZKNMpWqBtuwpJNWLvLFk92HtrpGWwVdLvKPCsCTA75XLCc+
vw+kRgkkHDAaWbadVxCs37I6B/n/NZf8bNZCdRVJJvDjoWmHOU9NAflEMNTUb3iyq9t48B5+EqwT
Wx2/QZT6+OvNO8Tf0thjvMhB2WbDVUJyiRblwlX/SUdUk9JBHwFH1qwDmchiIicrs8pRU6DZdhuH
jn5zVRlNtJX30nwcE6yF8Xkeaz4vMpHIYFhcB7k21tBOIZ2Xy/ZmBXpbt3dlC8Ub52s8PtaQ8+kU
BsjiugyKUblJJ+/m5wvVO4qc7drcz8XA1yVLRiG9QUItOMNzA37ZBBt0lmve1OA8Jk9Ojnlr5VGs
Km2Ok3OQpru4KBJjDBLd8nxy9NmQfSKJiZOaK7gLtGsvIZl0duhL9SSRU/VS2Etz4/+w7WS3OKbu
EdEnr89mHjcnotmwqdVuiXxroOT6Y/vhnYaKYJMisdNFRETaq79f8GCLdweYIGpMsjJQG2iLc9Uk
W6zI5SVf0+n/49CQY7xqP4vPx1Y5W3gAK8R/EIXdLh9JRqSUFmSKPl7oaE+7uZetVduCb1/LVWrz
k2iz8ehviWwSrVVuuRFpMNNXkPdENvrlR79aXj9N3rPyfqX+5s8nkhhMiev/nKdWgJUCFQ6PovNr
946upG3uWQft8OtwwlbJ9qVfCBEahIqlfkP1ive+pWb66IcwUCMXjVr3ErUlsDrUu9TLQel3vn9U
SnGKXg7OV+XcG5a/xAjrukhj3NAGnfveR7O0yBVp+/UNkYa30j9RpeNInH2pTc6aAZ+0bi+W0rf0
pko7LLge7i1o6mmsua9shXecDP7I18gSzRGyKrf26FKIc74ZbBPczAXBEJ3kg8TtvXfdN18FpRBm
a7AQF6Ufy3HWvIPmGTMDUJqs6noU4vrkG2pjn1db39W4sNwXI9XpkQkxcCShBT4LLOgMInvVB20i
WNfitxI+Mnftf2uvDBA1gSTligFhcWpv195npdll6ZtPDrpSY/vyTxi29QkIqUxYU1DuRl2Eua4R
HeJddyGWDQ+5CJBtemyn93D3wTmyGzLL66BqxYV6lFenWEW7a4ypr+VylzuVLWik8W0EievUjrZg
3Ey3X9yu2PuGjUe/gEGlMAtiXW8HuGlvu8bWl+3uan9eSLJaUlJ4N12sSiJ77y9H7tQZJwTRGBgK
s97MuxAwtHXQj3t94zmwOZqV6Xe8//skFA46CatbpQ7fsfO26FVTvNIrXm6Wa7nonMKr7Xj7zG27
81doAfV/dvbz4TnzW3SkvkTg8AFDhz/64u6pc7HxPLUXr/3N7zkP6tnMKtaw6vQ1hEZ+tivocm0M
oRpEilTCAgPM6bJ3romjXTwhJbel9bqqsW59vefll2Zr0lPBzBXuu8hqpPAuWNxrJL8QDHyct+IA
8oVV+y5WW4zW81KSs1HhVCpzl6swtaQKZEMnZAbPu212SEJbytBNp3Ku1mxYOJXE3OLs0uhgSqKS
LPS5q3be2B3OcqW40tZ4f3yPZ/tAJ8LYTiHwardqkUDYGiNIYeUlH9FOP2WR0y7twoDPqdwFVoJl
zpP7pNir3F3gYusG4fk9WqBlb/P0dzC3WYzw8C5qqnQdOcIhHYhdriiL0WN9Z1/SUznM3ZXCvOoz
a4S+GCPb7Sr7gK1XvmG7ZAXfRuezY5tXOp7Di6lM5snSNkUXVSN061v704tRDEDD9orLkc4z0Xsj
zgQ2KjX5PxNdN0fFfwfl4N60eZ6aBiCPPhQTNGTxGOr4WDhAa7fdJpjFRsduZNG21i9+zZJ+jkfS
mLgg7opKjwJIC2qC6frVqvN/lKs9x/rmwrzpB2IQxbp0Td6EknSSk6VwQD16jOxA4E18zw0I6VMx
DIRorSV3uUlt7xWtSTu0Ji0P5PnNBbUSGIXWfEJq3rdikGTspfgap/RbrRvH0UD88IL+6l3lRRr6
b7lZlbnYdaIf24TR39IUE+AQBxYly8vXGJHAvhk0Rzy+w7MlRF3H1JOuqbKksbGHNGqRpIDB8FSM
C4OmcWN7/LxFzssKJfwYsQc3gzMXKU8lMujUSIUQFZKCqHFdo4lYQMMCHpPIhO33AqegPWuLE+VY
gCqjsW1v1EhwimpuazjE18cHOItHExEMHtV6J2DbgCydhJZUW+0NjDutfcHC23/kySaCqH1OACkf
xTS+dNDlZjvpc2HXNaFztGsuK9tcVD/9PgwoNWFkdMEF32fdBQRR9uoJ252T3f5I2YO4laBZO5+o
xYCSoAhN3AsqfJXxs3yXsBAik5xEdJA84fIm8iyPgaYo6hrVuJvD2vvYjaSCOaCCDHoD7uuBpxYD
T5VYWCA4wCGWDliKRqfwjRdhBZjgFQjpbfkbqE/Oj4ElEQTRhdloNGO47U7SYSU7L9TzPrby2czT
xCh0piesKC+1eckhBgll1T9vPz52S4xhYNXpxkVF8sVeR/5jkTxkYhkgu0TIOzGBZYABclvjKSu7
Ue3FT+syJngM/cuD1BmsuJl1q1gixL2eBaIu0V2Ajo3HKnHgiG1ziYyqb6QYIqKY3H6J6JqwO5ln
EfOeERVjg85UG5rFIFI4YJFMAsZfvKgCH75x6S1/PV9sH44R5Es2FpLy82ezEedEJgNO2OCoNlGo
4xZj/Ouj2wxPAij+ebHfPej6u7H/Vo2Bpr7p5ai6UjEY3QSt30hKD8u1kasKbF5zDQWDR7IYYMrq
W2dmeD2cQMYvHQKy4j765s3htzYMHF3kWpOiyqDQh7fJeVu52z4Cqa+yVc/ZrvS/F/woZh7cf8tk
cAk7jmrw10MrpBvPtUyaiBhu+iMsyRH5ao5vnMfb38IYbBrlRo+aFApSYdvL8vFtmk0T638ZnS4y
mNS3tzhOFOhieJ9opT4clvmCZsPR91dgv5vNETcbPk/EMXFLaaq3YNQgTkA0cb655TFd16/gcnE4
guYg3UBxlJIjq2jeZOxCvEV5OqAbA2O8TvD+nDlI7GNukSNlzkNNpTCW0GOKIMlaSEEpwUJSXyWu
4mIfHkeb2Z7CqRzGCOK0uilDBTn3PTIgGzkt0Q+Led8fP7BIndcMOtucOhHHOqpEHkHDn0EcuHcc
L0Q8cfJ2BmnRw7Id9mhWMMiOjjKQw/V9eC418uwOmxpLUzESvMi3++oNfEePj3o2yTL9TYzlZFgJ
XUVX+kF7Z3vChD3BOlg0DQGRQUb6ZW04906dw66pQMaXab2RKKixy4g+ZD8ZiPqB6CD7RoXh5m53
5LI9FHbqnZaHA+j0ezt+RY5Ps8HQnlloZHUl183Jk43aGY+lbw4Rpj+M8U2l1gtyXeCHvdZoA7H4
fINz+DYVwDiiIW+Lti/pUXvbq52KRPH/l9lQeud5o9n0x1QW4406q8+vIr2naFrF4CAyILmzPIHw
Vnz/Gb/ppFiWGLd/rQJeCxrvFOm/T54CanPrtY7auIKd89ZT6j6219ls5FQxBoDkLI2uw/0rrc8f
EZY/Hwx3A2uNsWmem5aY84KGYVmyhW10YA9gTtFoJHHoEbKc6nYFPifZa+hHM5ONaXCC2NmIciqK
ObdObJshx0jMaQ2OwY+P3AGrjWv5mYPJZQ688rRijhDUw1Gv5RAl+q/bT/WUeBxcnW3VmSrD4Peo
NRg7TyGhPHYuJgsooQTHDuZdxO9Pw0C3RQn6jRAiHIobWNi6RIMOvwd29nExUYXtauvHUlViq6P2
7HnD9hTtfpGftMMJM6vfw2IR+7zP818g+S/V2A62ERxAvTi28ErnrQfORWCh/4wQmQ7u8TIes/Wd
qX4MHAey2em9BP1AjHEq9iEJV2mE5nqCWqCPdYv2sazIN4jPhWfazfzFscXZXOZUPoO6dMonHmXI
H3x0LAAU0ayKVwDP91JzYCPmqRgGew2tMYKxgblg7uVKwm1D6yUcm/wvoPv7wzFwkZpgm4gr6II0
CLZmk6QFqWRMMs8p/cZefWOMbv99wXYAzl2Yi/6myjHYUSJWr9sCcmEuwHjzvVuIn9dPnhjeGTK4
MfT/gd61Y+7PFtm2P5qF2qArLcZXA/OwT7tnOLrNvd6mujFQkkl9lMoX6IalB1ss+ytI9IOnGO/8
GCzR9SApS+osC5I+q6iA3AfXeNYxH/j8ZR0sXbNW10lrKjBB2LnmLT+TFaYGxg3CPcvG9Y4OTyu7
XatreY0ZCc4pcjRk6Zv1XBOA+ICUtSetw5VlV97FW4NqkSNn3vv/1pFBE5SK5VYacZJrVDL7htwE
2kThIJcFCs3PrEE1nL+PcXYSY2IjLJHzaPWiaLXQjrKmoffoTlSI3WcYx/j57G/e3ci9D2NcuQ8V
zpVgx1jFUhtQmqbn2o+Ot0RrIVg3jsIz7e8HYzW3Gs/7jgzCJLdxMAoF54vWDOyPVRbYw3610eX/
Tnc1hB46u7CD+vFH5fkjluo5lY0S2Q0oidlg0EDC155++aDM2bgYyecd6aw0UxJNTVElvGh1lQkg
rTgTgoSquB09pIjQbUAq503zV9AQbbeEo93ckU7l/e1IG1NN6QMITHgrJA+v5ITWcGdQiGY/id7K
xqCihUYYXg5nLgrD9LMhawoNLjXpTz3ltIy6ATudYbRe+2GgQb3kXfs565yKYG6jFlcXSblKsE7H
2X3evCMHnGeDo6kA1nmPVihrKQQg50UfGWjLwPsZ808uZk6wz4gjbw5Bp+IY0xCKrmqEC47MrEkX
otf8F0fAbI/rVAJjDK0W9Rj/gARUjVG5+yQZjYBAIvjY6LhyGI8NOrIuaDvIwcv+DObMyD75xh6h
D/gLOKLoT2Yjn6lKjNeOLkOKNNddJQfAmHqSD9Y8XCVeRm32aTaVxLjqtq4i7JUdKTihW1C6gqJd
bSjyR2QFZl+Hz3Y/FxxMJTKO2zS6okZSBZ+rIuoJAR3fo3GuKZuzKZoySrQbRLS0QQ+xI6JxZKzf
0COx/359/K049s1WFfKyUmLj0uMABze6eKbEXwg9j3Z/oQ5bSSiE7FpkAb6R1rhi/ZrEvtGTSLDr
i11JYJM0Ukd2yv70WDEOELHFhaIerPxGDxFsHTFoqVYLm7fNYTaXN7EF1m+kOaaRca9oxuN81m0V
NJWAoo17OT1hKzPX2mdLGVN5DFSobZKYHQUj5yydxe+C1MsdOlUzX73ZI8aLFqtCIi9VRPbHL+5V
431GBj+066iOt4EKd27Y3UQZG3m4MRfKTfVjcaOvhlQWYSkYnbgerjZdq5Y9Py2wShZdzhzL5wGi
zmBHNwSDnEbUQs7bHtSM3sl0Dj7p/ZcvTjgzm5yYKsaAxrXMsbVWwS0Du7uyuP7U3r8eW/tsPDqR
wOYMxg4rE7BbGsps4XeVxYVgOPh4oJMnaFtA555/vGHZ6ppX2eVAPZs4yLV+HKUYh3jx99xmSB68
szOzktIlldjir7862s91tES+GtXI7qRqdpqC7g5pHm5V7b9Eg3/hFTvOFqWBqQnh3acgL4aVJiCC
/Qzdd3C2/HDt65LnmTkQzA7QKqAe742YRjT18+X5yOOT5qEUO8SWSEadolGH2nmB+CJxs8WVbMkl
JEpI1A588W2CIIB3m7nnyABGmSS9AkoIapLYcj0uIocu7v6BZcOLPTp3/uV1Zhc+iV2f6WOJG4D4
ZutJzqnCvmENm8KXgKovHlRxfDS74ynQbloVy/f7pnnbj+gr3CfPyalYAqv+P1wEBkBKXQ6zqqfi
HASJ5+2r6J8tL5bssCDBAQWxC7ZOPoYU3uVjkwdGHYygiL2jMTIv3u7gqyffXa3uA3pcpjeOe2HT
BZV5UYbcgIY3NNWct9sAZebCXVixu+ftv+CEBibzRqmyphlV5f7tgudig/QAr64zW5mfwDGbHujM
Ai0H9BkEtng8lsGo/o7a1hHlAp5vmc2mTkUxL5Qkq8pBzXHN0NMFYjK8zZG+DbEE9dncELJ5x54U
bOvBrh66GIhHJcQDF3b5E7qJo1CWoCgIIbzUqRe+b7vokMILhnZWcB4xd+bkBy8LNi/QaXGnJQPE
tTYS1UiNY0N0TzBi+eyTt03+A3HXcXg7pvuSMvNzJ85mSRymh81EKGlm6L1hQH5CcnTgqE5wId94
BHD05AUMJhObgHXmIggKxU7U1jM3Qq89Lz3NtVEGUwZdMLBlidoonhjjQvFf0DnicJ04LzRh9zlJ
SHVepApyau+M5hG8O08pKtGBc1g2RHUIiqu2ay8SweYlI3jmYjEJjw6co2OiQPSZ9uF4n0ssQYNX
6Bd0s6zf7wPP10mPnSkb+wmDD+S6FjZf6Y3wMj4M4hiSBCIzC/ReoqrK2I7MfM4sSHsxDqN0oxZP
8mhjv4/wIxbcIrOHk2qQx8DNhGR/E8Z+V7EeS1MK000ZiwelsojZVFv5duUEtRyd2FdqVpuFqRbQ
KdBIMZJRJAO296R2GJO6sDGi96+0Yh+qVScEmShCK71NSXrdltJeNzhRNPP+uJ8cJrZNE0Nyuiqy
Tr3FPMotGrN0I8YL8cf1w2rRMDH8eqwITwjzeZorVu+mCoRkSoeltwcpS2xdTezB+gcfSFcNyQJx
nQFWUSZTVkGdskuLdHPLrkRPlr1JtO7XTdJWhqB5ZSbbaZZxZM4pp2uGhp0N6A5EjvHPDKNU60Y/
dmW6MWK0HAXL0gy9Sxc7V52zMH3OyKeCGCBW9Jt8k7NrusFyKTsRV8XlS9QVjjazQnTQ8aEPDCuc
2EDB0kbR0KgQOYpwWL8a2bfC1WNzmJEhgVpQxuoaQ0GTEwNRV8VsY/EqZhtDjb28Wg0WKgqjxrk9
M99FkiVVggQRlGJ3oJy0SNS3Szpolppt8puw1/vif0j7si45caXbX8RaDEISr5BzUbbL5arT9gvL
7rYBAWIWw6//Nu57ujNV3GTZ56Gfqp1BhEIRoRh27HjLA+Z+FuPxPjvkNvW3XCEQYhjb8hghRO+2
jBTvJdYXFmHXjws7Nas2KCwnexUC/E3BxjAl8QjHjgXt/vCoa8RQWUVotU/ZUAU8boI8fay9+NC6
G7Dba4dj/5fWIrpbdR4nmilh4nBk7u0Hse8I2VXDr6syFn5AWKYHWpazfMTV2cQA1VJR5RRhS1kX
SqfMD0ajzJC0Kj7cP51VfuCFsJAM2X+iA9oJaUrDVrkMU/PYdcWu984pGud/nYiL2GTxdI7r6UJL
ucudTgoZxulTVwMIaFm3ZjnBb1AhjEBy1GZcx2ogcUETODYZ7oz29M3Kzr/x8xgB8QixTKDoaCev
vKHpq7KUYZPsLfeRySMpf+Pmwyz/Q0K7+R0TZMoEOBjmPZn/kPmF9z9+gwtqWWhVd7nlmJqVzAAV
Z1YOSKTVHBgmLAuhgeluKPCacXEpcBABSG55VA9WhbQQ4ChQaS26G1LHN+wn1/3MRPo7Z+5hfxSy
FTbFfqDbmwIw8Iq1sSXDqdx7ZDkUJb/el9iadXH/JfEzqXF1GZlqa5Jntgy9+KNLXlrHPc4p9U1M
gBpGtb9PbE1wi9Q8jrjQ8nSrnDPeIDnjyXBM5VkQEeA+WqXcJbPauPhrZvmakmZjesuo5rinMrT8
z8PGfd/iYvn7lchSWswkqZgMXazJJY9tsm+Lx7HZkNXKwWDHFlQYa5EwaP4TcOCKirAk95LKyMM5
/4JlTWdLnmYzPRW56wtr4/m1wtENLe3amBPlRmKA1nAhU7rrzKANc2tLm9eowLe4mDQD6q/nanJr
7NYoDSWL0MSOTL82Yqw2rf/E7JS9Y2YRbchPT8ctfnNxZf+Q05iaJ5FkjJYg96VNWr9Fgr1oDiSO
/K45kvqTO/7lNr4z+YU48DgkR2rs2iH0nDiAGdmZ08nYksCidZorv/kk/VkUl6IQHiSQqIdehvPw
PqGn+1dsRfFBgiGGQ+c7WjLsW+Wc88bxZl4VoT0BQTr+aDUv9wms8/AvAS3KLnPlDslCgLHWF85Z
Nh8G7/C/0ViYvNL9mjXO1BpNEfb8WcUvA498XLH7NPR0wP/Tj38ZWRi9ImL1RGExF8IQ26V9YFtp
98xbj++oC2iusay7904Vl4eMWskeKH/IfhimdUhJl5270ctRZLPdoJcq+3j/w7ZOULsmcRFzli0C
5vxZTn8Z6tv/9vvavUjNbiIANS9Cms97z20f+iTbmLtc1RG+bD7kwMl09Zad2Wgz2puIiMbuqJ4N
6/L0Gyxwai1gCRiScLWjU2PGYiPD71sJmhmTy9hu3dTVQ7iioB2CclLJoikFgkrfBEWKsYGth8Oq
jBDNm38/g/Qo2IF7iinw9kJDfE3Hiym/tHLDFiwf+cbcXJHQmEABjsqpAYkeI3NFFfT2wXyeeLvh
D9dk5ZgONkVgnY1n6XBNxGyVqHs8UNL+q9l9aZ1xg8CaqK4I6OhMU9QPlpniMeeR6mgM/WNBTSCy
ZT/ua9UWGS0+bWkWi4GCDFHM79ijhZo9292nsSErfW/WNBDHGGcbrMS9b/FPNv/rPoG1M3csANfg
lcCRktBut1S9a6pFVmg+P1me/Z0a7yoWz9givtVdtcqLjRc88hIUN117MliSsATlZLzjqtdRYd7B
3ZoOXvyhrsBAQ/mHgnYiRuV6I0vATDTXPyTLMixSPZd1+4mRP8bscWbJFsUtnuxbp9AUau6ZvfCU
Z76Zv+T9lttZvvktT47n2i7xOFaN3lLoCwHok4EVoYpztWus5LtnN7s5ax3fwbYT5GJNvhOz+0dp
Tmcz4of7+rGc/1vygKjD+laH4U18S15O1TyNhBcIKyukL5PkUityYfJ1HsixMUe58YRZF+i/9DRT
Hc8V3k8UXla5L6L6rtSGK1jVd2xN/S8/mjhbu59LauD3D/YP8sfnjV9fNQkQOLIVGKXlPwetrmIE
t++Ig4xVEY7GweXYP2Y+5OWWzq0eyZKdMJfdr1CM2yNxYjy4ShbLsJjEtzpHajke97Q95Si3bGV8
dQThn1GP4wJ3FTPjyM3raJ1W1sdDlyIjMuQqOUZkin01xfNp5pMKLNeIAjNz6TNGytFF4ZTiINr6
qRLis+IG1jtWMwlUHMc7yxPeKYu6nAd1laaB149bb7hV4VPEstwGQhPGIW/lUtCq6esuwztLuX77
XZg9JPPraQ8bvaEYgcDWerhKLSIf85KwppCIJOIosGYvKEFrFK/3L92qkl5R0d7xWFnvFDYBlSre
dRhyIu/m5oX/eZ/Iurj+ZgXDsHoaSlieNWELpQxZd+m8Qzo8d2KDxD0+FhKaPTapGLJ4kVYm92N1
keSxqoLNlMQWI/p9QB7UiBNQqftvU/Wimnd9c/zfZKU9YlxhOAz76MGI/YRajmdd5nn/GyS4B+1C
WQDzbZqsiCxLwZNGhhGP3jmTm/rMMBMf+a/dfUKrh+LhsYclRCZBzH17TeLIqWdD4jk5kOZgAbdZ
JpaPeQvsz9gI6xc11X3H8nTnjGNQD/n7W0qm6GzT6mA7WCcDIz7wYcejv4zpz4GLU1J8nVi0wdua
97imqF3PnE/DXLWFDLmJhabea1SXG7HlFk/a1eSqwmJgAxSMYTw16gMg1v2OXmpu+22D3tp9Jj7f
P681c//T2rjMs/CE0aSYx8KUmYd7Opp4v/gTRnH5Tn4h0af7dNb0Akl2ZNgB6W29UUBnKGdW1VDA
mZ8q8T5/6OdDlm0QWTsgF0oHcEuCEU7dnUxFIYp+JrBs7Lsj0DIufuMaIQHGuQ0nTz0dKrztLSpY
Bec4JrL4zPK6AWJakYRC9fOGKuhNCD99I8UKeIaSEXE8pukCc7Dc3phhFVxsWPXLJyzAO8Qi3Zt2
WJnW05x3fuN+L/jWY3PN4IE5TL8i947NW8vfr6KMWpSsapMB96qe9pVIAi/9LuZfz747KMij8oaV
b5zq0TpLxAD0jDELmZvT56aKx4MzOuOl6lS0FeOuxO0IcKlJlrw1QYnnliGAxfRDzKcsLNPoUCfp
eyfBWnC72831cWSXqBwRapiD3zkv9kgD5qknqnpfPnKv9rvMKnzbQ7teGfXvf/lO3HzYos5XkqaD
6szMU1loWd7nxFN+islLmoqTYBu2UkceXJTphpR2qJg0BqJw32dh1k8Hafp1cknnl557vuO8t5xT
VIV0zHc03Y+ZgPtJd7/DqkfwNPNwgX5Cfl6xWrrKzCNkSuCrW3+Kf9iZiRfa2d5qLltRXvD5Lx3N
RKNeOHktdbOwGKbofTcUxdlNp0+tAurtfY5WKVEba1BM3FBmapS4OxvuUM1Z6MRy57pfkqTxy5Ee
7lPRYUX+PrgrMpoVUDWN8sq2s5DOgcO8NEC2wZ9ldJgt9S1TBDag3mdd86hi8s4shwPzuiOxR6xI
Nuc9j/vAHNj5/ketso6rCzPuwWXoYLQNpXPNBlwooOv59jmKMl9slH5X3BJMHjD1AEPqOohbbq/G
nBsl+sws3FmTp6dGNrvcHV9oUz8VZv+KrTfmhoKuEuTOEhwtlTpPu4tjNNQJXm5ZGBv/SUp3Z85+
+RlwVrts/HFfeqvm6IqSdhUdF7ExrUFpmj7ZwG8RwIPGOjPKkezHGsXh031ya5llB4k9/IekCIPV
vRWlyDyR1MLIwkGYMyDTC7F3K2Dq5Y4ZB92YR9hrlnU7K4lGzC/n6gwE3PpEKomu4ST7FlXduEuw
dfJ37o/nQBDcIa6nZ2X5YI/KNfFZrbygzuzXc+Pb/fN95lc19YqILuup7xNrjkDERzRIwsEK7hNY
CWsIAl2GwhhigjeAhZLnqhIWy0IxNd6OTE/9kkmLq6cENcv9fVrLQWkBL2gRWHI0eCDA1kI1id3F
5ljBtrnS+dI03Snp2w/3SehTGYu5AQ2GYBBRFJym9k4QpVImkxBYN9dnyQs/Unh0U99rs0Da6PWp
X8vsdS4A5U3zz/YggngcdwwFiMEqAzmhbNVtfdPKId58k32rwLXtolDHgcHhZc4fczqfcjRNkALz
S44/jM+FDaRgS+1U965pWiiz+VXY5RcCW5mRdCOYWDETN9+i2aUuQte5GaMPDu2E5ExVznwzm6oL
66vIz2ejOIzFPBzvn8rqwdsE6GlICgAgWDsUmSbV0A04lNoVbVAlLV4fljn/ulUnaBv5h4omZmyv
rXgfewjJkqMn3tP2LKPX+4ysxbQ3NDTxDWnr5byC+IrhJUVMZSP2MpsfPP4RmTxopjZImHMyAFJz
n/DqNbW55bnLzhtbn8/JeruRPbqwQmIeaXFJ1NfuxWw3iKxZWnD3LxXtnKoSWMAY08pDI3VttGGM
3T7P0+zUVJ2V71JlzQ+Mes1/xCCac9WPxjtkt7BR2qgBOG1EIuCi7f1SRNFG+LeuQP9+mHa0eVsm
cihFHrZ79cHY8Ger1/OKa+1Mad9OEYwg2jZN6bduvZvG7+kWWs7WAWpObCCZ0zYcitPH8T6OAaE1
/WiBdevxZMMvbVHSXIYpOy+RBhpr5/EQ24/zSc2nxvn158+NpiwfcRUOd2029CKGPo79pY6rHY3O
PM829HHVVuEB51guQWmSa6Fj1tfIdS89u52IArc/wFyK9puXX2T59f71WtWvfynp7Vp20c04fPhy
iw2Xuf8oUvo7xumKgna1aIy8/WTDOO2k+c5SH8qtRVyLMN441ysC2hWJCyVEJyAsa3BhXS8F5jgL
9kGYn5bAJCaNjwUz96W2fj6uSZkLjH1Lz7TT0opEMqG/dVZFe5zbKH5qi+gYe5FfwFghiu/Fy32S
q3cVS7QJShQeAhZNjCXMIBQCr4mafM68h5YK3zW2OhD1Qdm/g4grKposZ8qBoTVSeJIhCckYlGI3
yNwfielX9ij9mbTYNd8+9whAgXSa+EPW+pnEm0Uhj+sV7d5xgc3gYidZM+4ctGR17k72EXIt/TOz
MPpxXyorETlKHUv53sFyBldPjqpRLd1A+N60SnzaTrsh+dNxLrn5R/dI2dZTePUMKGJF10EuAuD3
t3c/7QRY6Zd4nDePJtzSsevtoCaDt9FHtUVo+fuVkVFsNLuiRNyE1oHAZU+sw0sjnjaEt3r3r9jR
TFliIzjLKdjJzBNa6fuN2Eef+flbmXAoeGhzlF5/zrdccWG06DwTDbio5cWqZWDJcyb7oCtQgvkk
U7qLu/0zk1vvwXW2PIK2ETTRot52K7wyL6oWcWcW2vYTYfEjU96GU17VOiTZ/ktBSyDkjI2YRYAP
6L3SHx3m26n5JY0fjKrOfZ6EI9kKpJfb/cbGXVHUHMIko7SaltGUPDFOFU0KX6k96yUi+9jHyqAT
Hc7CMndzkv+nrbcywPcl6r6pCBE7NzMGfhsqz3ZXnMp6w6uuuu5/+HP1glAjWoR+I/gDyKffz/EH
npL3HaE+EVuzCVvMaCauT/rRyxZRpqjXPG49W7d+XQupeqMz53yEqOrLeDzdN3brFwrjFFhUjOIJ
aiS3mq1SoxzmDJ9e1n3QCHVUJd0l03yWs/VHWjqYAI2658brn5MmCZN+q6t/lTlsEEZOlWDHjJ7X
5oPBDGsZjGmnvPVtjKt8lHUzfrvP5lrDJfLX6I6wAUECLjXr59lJ4eRC5iEyn8GMavkIKPfZxasx
toOyekALXTcJn1zI8Cnt5n2mzEOUJ6cuc3w0dB0mqz43wjqMdRoOCf16//PWhHD9dZrVrDpZiHTE
15lt7sct96vs9T6FtYAGr3lz2dTMEehpBszpmZNVNWaBivwcN+1epPVBDZNvnhAd4D2vTpKI3X2a
axHNNU3NpGWUy9Jgi8zjr0KRIM6AoVJ9iiDOrP1xn9aqHluYdUFDhGfDTWiXRJG8EcxC+MSc1wIN
hEXtnct4/JwpN5glfSRqbzXxfkzcL2lWbgVv+nz2T790TX454Su/xEuRFDye8hBzZITx7IjSPcbV
6qOqzceu+xgbyW6kaNxtHmpUiOSQKL9B8mDXJ7ukbw5o4jx4iL3maA6I3No1seb7rWUwg/Ol8Vgv
4lhJNySFC+FY06FM3xWfsnYjulh9y2Mxhs3AHUeniFbpzTLqNKWH125ZY7F5lASq/Wi5ZVDE5seW
A1omivYckECG2og41ooZKMP+S1mzYFYOrFFlmzC+w+yn7eQnwzvZfR+r7/X43XFm35ToMKsfDISV
VkT27ZZx+f/wjuk+k2EOArXu28M37ZiXCsAOYW9WAaufSi6XhtxATXMw2+hZ94pL3D00qdqw3qs3
DBkggoVv6HPT8+Jd4Q5KxQOEHtlh4WIupnWCvmx8xttjnW4NMa6q0RU5TcnRwJE3wI5FxBB/zIb6
aCRP3uZcyRZPmqWe04ZaJemRNnGwz7b2Hhvrq1VcsO/2bGXF/r7ZWCWGGSyMFCLvTHRgIl4ONabk
oDt24wXpsG+wYkaYXyok8uZ0wwdt0dKkB/AyLpslH5TKvWjxnmu/TYbf4/VDSV1t3Iq14Me6YkyT
YpWN8CkLsaRQB4NdMHx9QLtvkOMu3BfhuuW9IqU5LydVZmwaNhIL9FvRlA+Z/RC5xj4WZTCxbwhd
lUCvfB1WldqI8Fb1kQAhlqDL034z4DobtKGehNG1OPaiDj+atA6GaoPIqufE68xGWZp4qFfeXm6e
e6XV9ZCklfAjjy+tKHaZgjGPDp36hFSi31nmRq5m9fSuaC6qdOVNGLrLKLAe89BrzoX9RRJMWTvF
EXD8H+8f3iohiA49BQy18J+W7YoQht6w4bCr4aLzcTqWk1IIg6p515qx53d9ufHmWD0wjuzg3+Vn
HYkj6eKm7gb4oTwufMt+UWnj063k4M9YTn/YWGheRUxLENO+mUwzsU2sq2AVBy/fdbztzxFDOdat
rKDoud/S/KURZunPf4o2P1Zop1DWISmy0xzvyolvlbZWZezBQdkY/YaMtcNsOjPvew9a2vTv6raY
fV72PiHz3hEIAu6f55qAbQvzNdyiJp7HmrLGblT2kU0QBaHjFKSUelGbN34xVLp8r4loDBHb7Np0
dDH9n1S7Rl4K9HTdZ2PNVF5T0CJHaxCD3SUUJ1jmgd3/ZakjdtH5Heq8Nob/7hNbOx+bcBNLaVB3
RCvt7WWbPLy0Y4RvaD4pg1qKSzVO5zZ55/S4DfdJrR6Pa7mOwxk6nH/iaV5dtwotJAgCeB5mVASN
vZMtuqu2RgC3iGiRcMG6qUgohOd6L1JhOWy6z4v8f+REc2YksgaWOgy4FurCDSug8tFotm7OqqJd
iUs7GZlhGKhqIC5zCPipLjZ4WLTojR6j0Z3i2BG3uRoPcy+E682YLFS0/oT0atDM2Uvfk8tom8e2
rP6ME2+D5Kpio1fbdPHUNtFhd6trylZG5uAtGqZpHboUrTXOOa1QOUSnM5Kc97VtVXwU7cMWQ9Eb
7uSWWOWQqG67DMP5ZgdfbLLhyIVTbfiqVXUDgi3DMCjmnXSdVoUjE2MsMDeYeTIQdk0CQnsL/niQ
x/sMrd5UyjGfDmeFaW0tYzUawnMbEyOK3kAOFXltkvgw9pnPxLv7hNZ5+oeQvniwQ8cqi0qMuVXY
A9Koce8NL1lPN85ngx0dbaLuWryZ5roIXRb5Q8G/NfxDktf7gsb7+/ysaYJjLpg3yC+6bwbos6nM
W0LjIoy7GR1XFOCVf2IyYUvh1rSbwLUjJEOqxdTFliuH9D2F9xkm9TAZcLFVXH1PeusjaVAZL6Ln
+2ytCRAW2/GWUXd0GWsKzocijrHNrgjrpgkk/y5sZE+M9iCHp/uEVmu515Q0U1EwjCEMZluEAkA7
gT0l6Jj2WvepJZweYpNj1evUdGcSZwpzGN73nkZx0DumAewdLxRGTYO2cOLfuA/XX6VZEyPF0sVx
xH2onFfG/7LMryjnJcUWgNrabeAugglE2BjNIBrz9iCLBM2JsCNZtafdZfEmQ7eFKbRmjQFRgT5d
9HktPdy31ormnAOUEwOBdtnGPu93cV9+YV19aW1jL3rkpFNr41qs6Q/uBKYFXI5WqJ87k6/ccePG
nUQdscAg5ez4ifpgOzyweiyhGPstM7lFy75lDw1lHXeXcTF02/wh032fi12MhEAUzbv7yrp2C5Hm
w1Q+GnZsS2/aQeRUmsbkFqFjj6FwrTACupXVdsc8p4cqzzZ6YNbeR+glw2ZwNEGjo1szysRqSFV0
aIKeCkBp0Z6+a8c/nN57SNwHBy1A+FcXb6QbFlrfG/Iz4YY+Npti/okBdkS7+yTJ6WgkGLN1E2SV
ku4pStv3EkmCgjtHx0XGdpZBUYpHsx4e6Bz56dD+hvnxPHRkI6VmmZ5u7uxJpJPNMIfrTfVlqNl/
CuEEVaZOrN6qDq1qDzLXaFrG0aLl61Z7oJNZabmYbpDzFI7e8I6hOVBN7iPfjL1XSKEaA7wgjuZ8
POu185SdBCr/hEZzLl+xkC9o+nFXS4Z+gZf7erpKCC9BBEKA+MIU2y1PtlW5smY4wdp6dLn7QRY/
5HQxKPv1R6drYtIAQCKWhTyHlp1zW54hLYYpCmKY5xhtjYXZAvV6wxavGMkbKloWsiZj0nKFyYkK
aSvBnlIXGNDlb4SsN1Q0K+LMXYK9wTgcpYz3Cj2Z1Hi2jW4pEMou3UWsC+4f0to9A8UF1sf76QO0
U6qmYXDTapngYbT3c5oHXvZE3deJwqNX+xK70spY+bX5nxgwcxjQOd//gDW5QjmQ0kfeGvdd0/zS
k4YaShP3nIx+VfzAQ+N3wH/caxrac7OlqIzYPWgUpPJRGnc48d1io8azyghq/ARZAPgcvb8jzXPU
IiuA2Qj7B5NIRTRPwttqtli7U7YJABOO0jhK5Jq0+rk2VV3mZTinpDz2E638qHC+V2b9HohazYan
WaVmmRZQDlBBBLnbG9wLMrpexjEbEs/nxu78uK6feyfZSbm1+WT5cO2t5gI6BKYW3TGYENUU33QB
2piSuAwT7wWbuefiLOgDG06O2AjK147Jhh9DtgYpJE8fRalNu6poZMiQ1uVeRt0F+eHHTDkff12t
r8lo5mIU1ENBNivDdsZL6Yj1H96wMU+y3Mw3IrviRBOZzdsRSOeiDAeV+5b60df1b8kK6GUcnTJ4
AS76cRU/9W1ilqwHE7R+BQHqvZjqx305rUQXyyz4PyQ0hWZjx+cUk7ChhQFkP51U43vdjPaEfZaO
D2wkO6OuHoyCvt6nuxbxI+eLGSELpRUXqaFb3gASH3cdcwGyUTbO0auK6lilTu+nUQccfJPD9CLQ
Oo6j7b4ODsMIcsWCTApnzwUjZ5Q+RWBWE0Ar73/Y2p3DKDZD1zcmHdFsrn1XMySDh6xtaNfT0fUY
HiPzYXIey3krL7bW/Y3dNMDAW8I6uOjlqlwd72ipFg8CXAVLuOeJ14c5Ozs137PBC3gXmCilDql3
AtJPEH/wOvcQsWE3lemHgY+B3TxTstUstabSACZgmAABPACyqbdf1ExAj4jTsgxl7dY+b0gcJCRS
Gz5vzQRcU9EuTjMMdqkc6Nw4tg3sZ+MGdgIkSB5N1eH+aa66V/hXDBE62IiNTM0tR05Z2qk1yxLJ
oB8MGzgGtJlV6VKkHEwgGD1U1mm0H7AZMqg8dqb1+BsmHL15fIE8w6DJz5H8qzOu4kLQQjYlSpeX
yb4UX9qq8jfu8Jo88a5jeIo42Oek5zmmQQLlu69xaq2xS/Pj3ES7ZNx4hmwR0Q7NHQtARzAwUqK9
DfEXx/49ewtcb5UIkg1wRYDtxBvk9rQ8M2qdnI0gkjwhJxDUzaNUw28cCfph0ASKahPkpVkebyjm
EiFPhYH8tvRZ/lgp8d12MZGY/064gA4pSjDD6nAUDG75aQVg6LqurkLRtEchjW+T/adVpA+4vPf1
fMV9w0MQB9cKVTTsb70lNAkzBe5SVwIlp4t8rzIORhdfOMPTQgw7t/jPfXIr53RDbrEjV1rNuqhA
HqwtQ95PflR+tTLUmcr61+0EJnJ/Fpo4Aju9fTYai9pMIhN6jZ5g2bXH+JS62YYXX2tvoBwzjMv5
EExMLrxe8RKZCTR6rKqwNfhx8MiHJH6p+vSRYnx1bqtdWX5FK20gReO3EbbPSCPI8m7jdq0YXpTT
gCL7E0UUDR63H4FBCpmnfVuFvKzOZdNc5Bb07oqGYMAPOXG0di7WSLtaqFr0eS/yKmxa16+jdwk5
xrH0nSLxo3HLta2wg2Q1wgrUyRzG9QEQRmPJWT5VSI1YzryD9tdf3CTBk+2+Hq4xhaq6i7MDkTc9
3QPpo3mebNgLr8NqoNqWZzpIcVCSWH5UYc6PzwnZUMsV5hCLo8IE7gCcrcPyF6j7DQogbaGbV/ts
7rEzRdi/MfoO0REc1TIe6ejPss7CWhZv9CpMYHj82FVGdkkTz7iQcmw3bsCKEJdTovYyTMNcHSdX
NmaPpC7qJSn+hwO2SzsXUvepT2fqHKRMPZ+VnbORNFgTIggii8ZQHAKe6q3Cj53XG0Uk6zCPmq9G
srSoe9HxvnasWCk03WPgHZk6TD7qcIhp5JrNmJA6TNpHDuiNxsOiBIx//DoV5Mj4zwZLdElpVzdz
IyFLJprQAXoum19QEm6M/f9GQ7u8Ih7t1hFZE+alExxrzP9Z2UYbxtqBoHMAr1pESx7VM2CdmuyW
D2kDryhOfG6+F+J3hrgB1YSZMLTJ4Uz0R6bTWW7TO1WDSWZ6jJmxs+p43/fR6b60Ft25fZiBCXPJ
chM8LQBofKtbsmzaGUieeKTTOGzIF2o1foPdqCrdAtzcorRcrSvf0Ykqh3dPSoxePDPxuYgwY0ff
Z8bn+wy9PRswBDuAo8Fj7c3ZtILRbnIUvPs3a/K7rSf51s9raYYKuE5xj4goNDK2c9lOZnTjjmxR
0EIuUtM0TnowMOxb7Ci6L5231xxPFeDdI7yC0wFa7u0hoGFh6iqKz2+iI/Ok33WvPNmwkas0kKtF
1sCBYuld3GYtkRiOGU6geeLpK6CLTfvlPhtrMoIN+YeEHmDbTRvXI4XW8smX6hUAdPcJvFVWoFDB
4C7XAg5TvxZYm5NMObHKMGvHxk+o2YeNVaEqX1UiGI1h3vCTP0OK23t4S1C7HdU4YCwJUDRhowI+
Hatq176oet/EB+OSykdLbSjCFoOaHsdSktFEvTKkZeQEnNTReSyMz9JEY6rTFM2GxVyU9i17QIHA
DDdDiL8c6NXlLyIjkb0zgz3DGXayw6gVQRxgDc3eVn/VTrcbrdLwo2nYsG9vHfYiVzS4mAivXIyP
3xJW0ZwyJ8IrCW07RXUoZLzDToCoTYI0e7qvM2s8LvWDBVMdA1Q62jlGx0QvbQRYHmvCAuh3rLxE
2N3Ai4MdCb/kzKdbQd3bi4DpQkAKwUvAaVN9RVyZlQ6CHLMNHed7t0Bsb7RSr4jv5vc18UlbsCFz
8PvDmCLx8C7yRfy+TP2MbwhvRR/h6CA2RCDoFdOhIBaITs+Z7RZB/V9D/g664GImr9hMJK0ytJAB
uDbiHH33SVG0LpvHqA0T6p4qBlyUT71RBnOtLrm7URdchKMpPVw4CCFQwFtJb0MvJ7yebTPt4FtT
vwSsDUnwmvh8X+tWiWAPyZL3XLBetJCqKY055gREYsirFK+qP+Tt630aK5rN+RUNLaQysPde9nHe
AVDGDHguLjWaW0esiZhSc59U350h88fOTjdeLKvKzRlCXsRauFma8jWKRHSaig7oIx+lfBqGrZzx
qtLhNevg55HJ07cv5bzEMF3ZdqFZf8jHCDmacQeLNNr2/r4AVzhBfZihLLtkCp03nMjadKZh7MMU
EA57Z6jVue1Sb8uJLN5bUzj01eDNiso3OqB0r9UZXRJ5PenDSc5B7uWvZcIflWUdhqzzaTF8nPri
I5nlxU2PNLtY/JWqL/c5fasqaLtCe8+CRot3n27o4R9R2aSOAnZKJPcJOgsOwrCRFbaHyG/sLN8n
MUrzWG1ydsepON+n/vZAQR2JQxdLLZBL0m93VyEs7GquQgzcBcqb/dw8wr37Fd14kr01I7eENH9m
KS6jOGIqzMRJ5oehOgwY7YkfDbp1psv9vT1TVNrhuFBtBFYxgvRbB9amUcNbqoawG0SdAcQ7ry+m
I/leAjg3SGcgWHpeEQXoPm/8aoytg2G25fG+XN8aGXwEpmnw4MVrBHXD249IrYKKDhocFnO0G2Mg
SIjRNxqyceFXjg95WXT34KKgaKgnoMcokpM7AI6RD3vxoY2XUckwqeQGmbc6urzdAQCKrRF4/LjL
Z1wFIy1qJznLGqAKurX5UDn9/JgYmHVyVP61Y0DlppPZnkg+PaMR3dkISPTFiEjUAqYV0zmAmENT
ONOZrGY187FkVugCuGgiWIY1f6ryx/yvQeyyB2/+ONnCN1UQ9Qc3u3Qf8UPHKfqkfkjynEVnk6bB
FgbbW7nzZYwZKIuYS0TmfxHYlUAKW7qYKE7sMB3baj81ZsOePClUHbiJW2Iwr0JFZ8MkrgwqAVwP
QD7LwASOWi8Pq97OVZfPWGfElO9g9KzwsIiScR+gpj6pvV2Zs/00i31Df90co2iLnSEYPUQiDFN6
t/zGlsjLNres0CkMbMHLqBu2aVd/un9pVqSKZiB0cuH5AGxTPVdU541C/3sMqcrUOpuKNob/f6R9
a3OrOLP1L6IKMGD4KgmM73FCsp18oZKdCZirAXP99e8iz3nPthXGOjPP7JmqqdpVbiR1t1rdq1fn
aMcj9QwP7RZUBAKn9NNKcYchHgSIbOQe5fNgRTR05hyDbjforlRB2WeAS+sjKfUy3UZdfjIFmjzx
ZkH1y/rmC0OF/0f5Ly9R14jyStnIBksLqs0xzY2cZwz0+RjwZu1StOF0/9jD38rkQhE58vWyNXPl
mwzj3D7ULNcLCg7y+2c34SLAEgutBBYPLCWmeqshcYFHBTJ9ymaeak1JB/2ipDTJywzvliQucgq8
LuaGmOfLwIJwQAtaKoG68f5H/LxkEHv/p3kEHBA/eJ0xuMyUOqnBR0iKukCOyWQdOM8cJSrnS304
OW2tnQRmOSVzjMFByob8CapxtwsHUf7QgV5P2XS9uemNcNujAkjymVVi1Ie8CaxIsMipnQZaAwW/
OeBzoLi7FZhIs0q7gMtwk2Xt7zBEsyLYJtUUEEvQTrpZFFMpr0gRlwLtnTAW3AIwf9yugMHweF2l
DNXy1MHnASUo2WbXXt5zNbXoJaqaXnCJT3gCEHjgEkf/DzCyPDu6laYINDHNABxPweOlQRt7XNi1
AS4ixCb3deZnpIlbDfVTpF3QR/CDNDdupXPZgBAOkwC08L0wysZRpVIWbN60FCSKAeqE3fO4vEDH
+GcFHmgDXPWJpP25duNzK0KKTx0RXu/4IagFCoPjtl5dS217ydtkHs02ZpIOG3lWf2lhcKEFkJQC
rzItaWwVBvQWpZHRKq4knWFpcRQns42f6B9dqz/1+mUnNf5f9w9nUgxufQQfCNHBmXYrBuVolE+T
dAagjQoCny6wFmO2xD0X8iBIwo1X2G3YiDmL4AEGlwvGiP1Q7yGUdakKDBWc8MkKwCg6K34VpUzT
5mEmSQv8+4+XhoocvIaCrqW5xi+tmM/VsAYQf1N3r9mQEAvNbaqINuan2qEKDY0DAhO5yzk/U1rW
kpMOgnADJMoaWtTP/WtkdLHAIU0KAeIKhZZxlIHJOaT8VEKfuwBCtKqWWVHkKPu15tk8/RtBIAeH
keuoJvEtMVYdn/NML4yRXLOgapYi7gmG7PL5T08Gx496KUadwK2j7+9W6eSh1CIM+TQwELVKZbuy
5k3hNj1CIFJnhRI9/nNx0DsZtThURvCwvhVXX/wSnG7hfJPMy5o08+ZJC03X+OdUHcDd/Cf4GLtF
Z5yYoS5akFCf5ptQKjajFJCw/eP0jQWsJzJrmNYDUAJP72MlqZEnUjDfNJfTMx4tPqp8888iMUWd
eD+vh1EQWGu/k5Rw2rdbpkUo//pmPEdR8a2KJS/HiKNUc06KKEEwJUhHPRs3g4ZpU/yE1LKtZf8c
gsLZyC0atGDoDdDWLoPZWXQ89yX9GPXZAqIp1zKOB7RZtnp5m5ln1tZgwzRFd+vPgAWByv+uCQMg
bzcvvBQWHqSQNPO3Sl7uwMV0lqqdEhR4pAqyodOrglPAqD3QdfNv8baAGQ8F9k+NTiHNAjV0yvPp
IU/zbJ2ZlcBwJxwRwGXAWQBlCpgPv7IaxO11KreIGkJU5omkBC9zIJ1/37fXSSljpQzYEURgfNf1
KVZ1P1MLFcxE0bkg2UwtFwqCv3989YEm/hu2je1DbMnpeHFWLsE5BUH8ZZ4kLLLQtpNI8owWhtLZ
/2JFaAEB9Qr6QIC1v9WI/KQqWVtdENlpp4aCI7gB/8fcFFQ0Jvfte/gz3AMc+Pj3VyEDaHcH0wwb
UF1EqfWIDsvIMbLQZPfX8kO7wdwLp40GtrmMBCKPsJRaEPEFID3a1GlASl97xMA4Vs1wnc+1p1le
CbaO58dDFWHUAVzWAFuiw4qHAaByH5dJo6heTNh22ywL8rH0lqRg5ExedzqlrsQOgjXymYAfQse0
5tVWSjPlbKk5hIbLC2OnVfm1ctef9zeSM90fMrjj6oBOiZCMUT329ksQDPO4yR+/zYV1ymV+iv0E
v+1su+U+WEZkRV3fFojhE0c/xHAm1EiqX1kA2nsvW53kZN+R5eL3w4bQnfvkMsF+fd/TVwHkD2lc
SHzxh7Kcj4eyZkfFedu2j/vl4++FLS12FwrqLypSg+/79J7EMaS9UoMeeZi4GLeRbRWnXA7sLaTL
5ZKcXZtkpLFn9DkiT1/WUrBUPo/xY6mcwxg0uY/lchQMquZfA5S8dYWrG++hv1/dD0v2jf+/ujV4
rwhzPNK5y4g9Pvz+1TuUSq+f7L7GT58gULzjkHpkww0uRALkvh5KQ1K944VtnYrsH0P2uPhN7DNR
qE9WB/YiOQKZk6u8ksmZcg18re9HvuplS3lY7PrNq0l2ds6q/Yq25OlJJk/uy32ZPDT8P8d3JZMz
7VPSdjMLmTaPhUvgU+lAtE9llX9CWdyAHQ6i9o9pf3UlkLN3v62x6YOlei0NNKIy5vr0MxLkDMYf
+aEvV0I4a4+CWTtWrVRPo/KD//jfbhpn3vPcyCI8GlTvzKCN8WA3XvfRRxs3WbjPtHw+JFQkknuS
/jgnzr5nbSqdLggNvJ7mCTL7x9+UZtv58uCugKtwDkJt5C7PHwI5u46tGkmeUzDzmPHpfr0ogqQB
z+3C/z6PZpsPfanJJyjeeiuRiub4s3hV2SokLhOpw3f/0h19+NFuEAey3gywZsx2pNuUbPf7vbd8
NJZ/PTwQar+/Q+yqJexTlAqdvnf+aCKPRAulsJpJCiSvjx3bhtRZLh/IxiSvAaX0U6AlPDnij03l
PIhS1VWnyzi0cLNmb28VDUhHHgxvcekJdQ+fwYdwawVOiwdRlCU6HxrZwALXDu7V5ilh1SJkKMMo
Xz1p12781JOARQvhpSAwch6dUpr5LAHsXvUuzst2Gz5sY9dxArJ81NhiM19sqEJVVlL383DfZwos
g2+WCsCQl8cpTPHDO5GAiBDawkPkvAvgCGWSjVfPlnXMcQbyuHggtm2vnr6Ekcp0+HWln5xfmZvp
KchaaMz6rTpgMOEDC5griBH+xggQJSL/ZKHzmfP5wylSopkSz7CiNydhA5Ry+YC7dBWRMz24h8OM
3D8ivunrfwzhj0TuAkCTfKf0o8R1snxrllpGEXg12564BxGpwt+ECn9kcedVnuqgU0Av6qXkhb0p
zHMe4Vl+LwhN7Oenw+FTsJ3fCNmf3uyPQO7MfE3JgsKI4JrZR/24H0ArzjDqnhYdGcgSk3vIhnT2
++m4cp+CkHyFJDmMTw93eIgJ7ijBw376avrzOdxNYbVnTYkrrJ/Fbt+SdJk+MdH8p7/R0/8Vwvd+
X4rMT5sL1pzH7vmXXjrEfV65LzX57xbzrcpXcbSp1vPLkGMx+kfsUZ/WRBeElnwfCK+b3/p0JeKs
lZi+noYz74Xtjchu2WrFWuI2LREoynRsDuKS/7E7nlUyTbJwOKOT0ZsRHX+OrY03ltIyJrh3hKej
3b4+miy7ROEZgtbSU/jk17ZP3ODpcJLJWiDqb67yP2vifMm5A839KRqVf3vEwHTSUywrJ2+y/ZY+
J+vAO5wRLFOa7F7pUyTonvlOTNwxPT4T09Zm6svVaTS9o/PmLL1vX7YgxMaz9Rn3Hf6I9GX6nvuz
Ys6/NPOgGuajzJq+GKtKY7sVwhXpYf3pCsMVDjDzQzc515L3dRHFZ+jmet3TrSMRx1kuGrKw8YBc
4aF8300LPAc/17Et2qKPLEhjoU+Uw+XF/RKtSKSas3HFV9YGIAsYZ+RxRRg9sNqOuHDvvEYDXqaJ
fIdQ1hgrXcvKUf/tlNGyt44BDm4K/+tInugNJbpP+fx9f/GNs/F9SseeGovt2wfxyMOv19eWveMB
Ljgl4bK4qBIcIqChi0elVxDimXgb0hNLKBPEVd+FwjvGNeO8SG2FSSZ/XyTH7Xn59iERvPER0JG5
vSAmeY/Ic4iAoScIGQRufzKmQ1JfBwPC2OHFLVFHd9pspuUzPBAqeziwteD3xzvwx9Kufp9bmoEh
mCl40RGYW3iBIJV/IfJnvxSd1KT5XonhnKMGH+zr4zJeEAzPtzt7fFzft9nph9uVDC60asyTX8UW
lpKSiwMnsXVOpFmbJxZ70TZcnFknQOYIJXIOsIsDP8jSbDwcdXFhR4ugh7ujeNG4outlOnC8Wh3n
AE/1ZY7JeunMK52SjSfVbcqEPT+5hy9RVvW7KfeeUnCBkzkEaatp2MkacpgTMmNjw3wPokUJlI+v
UqiarA2agTVFaIzwnr5aEnwIlEKgeN+RyLXnO2fz9pxCxMtWo8VzQxL0VJuO0JuPdnJny75d1ZUc
NS4wBTqAnH6xPhqLt3QldSTbuW4h2rTp4OmPJvAYF8ss09zXcTrbbQQQrI2ooiUFrlxh3k+0eZxz
SHypAJ0tJBX2ke0dpyOP2fp3QmxEuHT9krv3D2v6+rhaGeclMJEIQ0bP2MQZSckR6c3l4+OcPlzI
w+bVTahJhcc2ZkvvHRvnM+Ji6C4+sBve6cWQFh21XfdgeekvwPkELz/h4jhnkSdBEKG3f3QWiHjn
BKtbLh61sQpj0xU8huDW+iZWuLc2zmMUuX/qJQMCMYLubb3dO8sLGXbVb+p+HQ7/YicBdkDBDPiU
sYzKv4Ma3wKGT7sgnBlpjp050Q5hwRp1hYYC89d9Rfku9t0u7VYYF8+0aCJolLiAVa+PSF8hsbNc
LKwDaib4R3BDTmSib4WNOnRl2pbUFCAdH4UhxUmGDeZHhWxJ7F1VjyUhkbhR5e6tjbvxi0orm6GF
OAxgv7CeqquCgDWYzbcbNOt4eoc3DBXczyKZnKEHWtbH0amceUDspZmdo3e8lZ+A1hWc289o5nYr
OQMPs1OadArWxo54GYHk5WRXvbPK7CfXHSRh2PvTf92K46xbiSRLaWssa33cygbJ3uUNDO3+mn7e
YbcyOLPOyuYUtOiC84qWOceQag8yhkVRel/KxPV/K4Yz5r7schPkIzNUJ9YyWIDsPCAp7fdaTWsF
AYdIC0ctu6eFXAgwN6OLIVWQx2b7benFEhm2yIcJvZRA8/hXUD8AIluq30eU/lU+ixRu3JY7y+Bh
UmeEGINR4HTinhyhBDBgRE6/jw3T7DR8nAvkCfSbf/9IlqUO53HXti+n99BpHzKRUxecy4zzDk0Q
V+hYxYL6w3EdeVrLDMlJXs5ILKwFmj0R3t7oHP/skfTTPB1MyHrZMolsib9sKJ5YTy0Rpcwnim+3
ojjHMA/Vi2H62Dgg96MLqR9CyBFlgybyk7dSOH8Qprl2yU1Iedke65e33rbIcF7VrDTGh+OTTQ3y
mhCyk17X27W0364ZLfaoG6Py89/elzzbgHHKQW/ejYp/Mki9+AvEVwisXDEOQ6QxnOeI5cSshx4X
c0tRE2yj5ZyC0yszCKNMoP4CXzjjnEatREF1CRrkKMmanRsCrPnv+EnkmgRGpo1e/+o+HioQILbt
qJY62TJzYZG3t71HFguMjQ7Ji8Dxjpp3x4NoXKiRlX4Yg9dw5h27wNZJuWEWCcCiYeuHJtyK6x6a
QB4XbVRqXqohyMFQktiHxWqDauqcMuXBYrUogTdRILixB76xTi7USk7GncSl4r8h5M6Js1+irBMs
T8sNsEHC21J0j/GUrPPavwRFi+UxuOP9lqTbdkmFoa9IRTh3ElSF6V8GSKlpu0p7gqTXJSVEetYX
8JQoNIjcsiDS4EHtVd9b4CaHlgz7F/NQoFRVC1NBEw+/2+PiQo0yzC9+21ZjQH9kAzJeHfMX2zi0
76u8aPM4hzFgOOOltUYvmZJhnQl+XeTqf7SlncNSbhqsIn3JDWKuTmdamUsNvdSO9WqJ7jDBwfAM
yllV9WD0/96zhskvlqN+1ipR3coVFZxFqs2T0EVmAhqjGUSxLYJbhTnytnKKV9xkoqTgRLb/RhN4
pte6L09A00OUAczA0QBjJf7sUeWqyDJYyU9lZneLAub7JXwOiZwGD3AvMqOa9WfcJzOUObaOagPP
dcKLKN3ObWtRN4Sq5JnW9MyyrcAZC+4XfpyGmsV1nI5XWXKxtYF6Ek1Mpg+i15DwJDn3ofgISesS
cvrR0EKG51fiIGeJEEuwoolU2+1JciGJUg19OuvOMyB2XrZooa4f9d3whmRbgNKbMOE2UeK7Fce5
ELVB51kxPsAAitieP0wyBnNrYZV7/Oo7lybfgo/u/zSVdYhp6ctxvneYare1jWLUYNvuRaf3HdZE
puN2VVzcUap5Hxvjk/lFVxDfr4czkRctBfuIjQ4zSiLiunNmisSOV/+dVfJEvkGipeCMGjcTU5bO
PqUyidlX4Iii42mHDF489H+iDsDDheO8i8o27hEc1xSTA6SDVlFRUDW9lj8yuDCnsZS6xwzH0Xmt
u182UhzkS1RH+Zu0zR8hXGxTmGnZDT6EHEcUaEWXKQXoaAfE0SpbuP/y/fJHHPdWmsctOE56RAHr
7XGbbmnF6BPSiIKtG53BTy34I2UM6K7CUcPIZsaAAcDey1kmoL8SeYhxU+79PueMmotqxkqJ34/J
y3bGlN0ObzBXiNCaNtk/y+AcUZE3nd913wpQvVvOsN46+Acg08unRbNdcSLthvYubjPToV/Rs8CE
p+/pP+I5x9TPU18ra4h39g4Q0DY6gAWhwAQSefQSf0Rwcc0pK4xQ08cVHnFBA4i89zyA3oKFDRA8
YKWrL4t9CZRj2uGC6WTkzfge8HerHVKstSB5HvAkCkm0iXfJq/yXtq+XmY15wP5T5ArxixM7iSYW
DFEZKexAdskts9NTK/CbQfZ6vxowl2sWvAbxBYPmo7OMGt9wUje5afXuyVIxjA6toDvESP+wywrl
esyEQoO8PjZFYtI9Z+nAiSm6JKmyd64OURKQWWab+a/7OjPxUhohJKBEQRPFOJ/0dmvnJ7+X86pQ
vS72DMUgJ/BQ3pfw3frD2R5EjI1B/2kW45Zh6ugwUItSRVgfk2OyRNb+LSjpPkGNMdjtl8r6UaKL
zN38MkjLzgQrVZ16U2129nOzeBIo0+SCwXGMSXIj7RVPhh+DyFnP6jPAwyFSBrOC6ZWIq2MqHtFl
0NWAygJTnEAMcrupSYp+5+ASILq70CN4S0NizUl7JnFLkKhdAUPfRczY+YKdnnCiIH4buXtnszno
0LkbPDDVQKtLFWK1Gckbt+nAkieM0EeN4I4TNIIgigZ3E4bo8rAj9AwlQZFb8AD74q355W+k1eoL
/P76A7uvOFNmfyOJuxRivQ2GcwhJpbOek8iz7FhhMXPXNTFp6dyXNvUcQIeIbmFQwjiGhJ9wnieF
hgABni0mMdkWmd2oZAiQGJkBJfPYUA2dFtWwk7adQZrFM0pcTKCaU0USIFbkkaZi5N/iD7APuq7U
fAkh80rdfXTu5UROLgL0ubxIl/TkZJQNexEN3AQAxIRUDHhRRi5NkL/camuky5ehl1PNm5XLyHLr
1qAyyP1o9HheWMam7mk9B+0Aub/fUw9x7DW6v6Cr6E3ke9HkFrwQc1+xPCTG7WatLotlSNRfB5Ev
/8YZcQo7tvmO9FJgtEEf++36Uikysq6YQRDre8qKd3nEF5QvCdkbywCgSomk7w3+b7ZVQvoLk5IL
NlvJBHBS8NIpD6I7dCrSvvkgzj1EipVdEkm1vMoOdtvEOa0q+ha4EpnvkoQ0u8jOQ3IQIRPHX723
DZx38NvQ1wN0qXvJiViP8QaG9OTeP9OJGPtqYWCJvt1ppQZxYgJuaq9vWBaCQ37drbXlSRdFcxNh
1o0cTmPN2qoqJYCcdbSs7d6iTetYO41UHrWTjKGhn6ww1vj+4ibezTdCuWssumhpUKPF34PMwQYh
TyOz3H+/dMCR6t59WQIV+UFGmgWxrhVnY9RZddW+z1hbkchJqW6Q3WpGbeOYM2Ga9r6GGDLnb8M2
kaIhxbaycinZHd1lNBD49AljxHAgNNyDM0sH0zzfRSlVlZTkrW95MzYj2QKzfDo2LAYaPEv7y7L5
pS+q5wgvT53M9W0QY2CpE8c0QIFuOTye3xJSXkiceIG+EDFQ/Fw9SE1lDK0B85GMxXNKJV+6IEV3
vu8NBTMqNOOmy1yzMJEFMOEkceYiMtuf+gR5mCYB9o6RWsrg3gpdJmMwSRH73lG2PS+kqFwcRZe1
MR7ZrdHfCuF8nwHIp3UuIeTluP/LcdYmXSPX5ShMaUjq5outw9ZbtCHsl+hpDdxw//C6Wtnh7n23
281W6QNe4wewn5PV6uTQ1eqJvouSN9/lvHufOJ7L1dMvOA2B4ev4RAaE/ceHhex5w3LAmbcF8Ra7
FUBTw2ql0MF2ARXAJBHRRTQa7o8PAJuFBR4DQAT5W3c4Bbpalr6PauDgYJaw7g5u+3ruSeLme+lV
hGGZPJI/4viERwqSsXgoLd/TzDONjKNeCMgZJsJPHPqVBE6Tg2IGdpgGEkonW54q8lYQ2S5WBbVo
uAtez6R7Kakq8P3f4Gh+G8FvgqHWoC2TsZm353gqzmaX5Zk2dsXmpCAa3Z+I80gWwB1toE7PQMyI
lGeimwYxBGLRkZAE3Cff1ddr5akSP6pOrebhUaEwAEoBzymYv9+9tyS3a3uOWO7p/b5z/i7Zciu9
EcpZLnrZfUW7QGjJYDUVQVvS6S+fLZ3tcf1psc/P3GVt4xY5zGaVUXowMDbqTA7//Bq8XTxn3Jjn
3EiXAt+hIRHk5KuEnQ7BwX9Ykv6Y2cYv7UPy7i99wkferJyzVVU29T4qas3LTuTtPCPGEizMoih4
wh5vhHCBShCpVZLrEMKs/Zvx1yMoc7oFimiH+2v5Gazc7B6PtQqrbN6VaqN55iLcPz7MVtLnfQEi
5eS7TfrTee7LFiQMe/ntgkTQjKGjYLkgGtt0q/aYEPrcCrzZRAcFlmVg0gOIw0CNwHfsxX0K2tuk
x+6hVRw9DIHtVVuPSGOz4PpxMacLqtMned2TU0a+DrOlYNGT23oln8u0SVqHudl6NxpHCgDiWMVx
CuoheNkuY/rwa+yx3j0/havQRtZccKYTydHb1XOmiQgtO0WYR+41x9O7sYJldi4Al3Dq9sOvTb7c
gaghFMEQplzfzZ5zhoi3Pv563POxAZU5e931loaEPrjHuW0DVLL66j/GHQ8YE1axJq3lar85k5z1
lYF0BmQDjhGgFPiSPC3JcLDt9OFd20RIQVPr3+AhbveZs1FMPm3mA8a64QnjZMyD81togGC+zkX6
PPEmhiSk4DDoFBkV0GTdXiuGdYqywFRwojCfD2W9XCRkAyICG/WIE+uJCH00wfNxK3DMf1xdKfkp
mF+UAQLXbPuGUiB06NFkjwZbAGKqjjErRQJCWO2ZdK1X6xzDhmuxgCsA3A+xwJdsz46iLZOduvmc
e+tD8jY2PYkKIlOB183OcpY6H9J8bnWQWNM1c2K3WDRu9yun1uNfQA8tLqg0vT8/l9sYu2wtD/p+
vjTtxNZ2Aoc/bT5XS+eMVr2EuhKm+JAYiJet0yzBN43GkMVps9nMVmeyyhmQRfL/oQ47FSrd7AFn
uQWmqil6DNGF/QI8G/oq8kXZI+CV3YOw/2oi4r8Rxpmq5s+arqnkcZ3RQ5N5dU71OSllOzb2Rix4
rk5kz271mDNRVZpJ+fk8Shtok8EPyk+vqwowx8NYFWX33b5oI3mudZDhSgFmZMNqtnhemKRBhQ0d
PWM/DxhDBG5+AgZ+szaeiM4sMfF4VsLpmdtiBZYXQhboJkIzG9qOaWaf2FxwrU0ALm4lcm4oD+P4
FF8gUUcB6c1ZxEtXsIOTF+cfKzA5v1MNl9RMWkg4M0d3MaN3Z9u7FZ47iHxEyc7pe/JKGOdtTjO9
nOkZjqth5qoiKmXed3zwYLKFtEjc1JGYxEQzjqaDkyuxnMsJrTRSlRhiU7LebtFMgnjIWZqMkN9k
0zI89VZu4Hy6omYckYsxOReTYHxU0ucQ/HJcIyRxHAUeJn+WbLL4vbHxqlw9SSyjCY2oSFfHc/vx
WrhaM+dioktStVoL0TkJHwyqEHQs4DLZACZpv9v0Cam+g/kvnoDXroYfuJH2ZoRcNoTKY0sVztZL
6eNy4TuLnQpUlUB1RUvkXE0Uxoml1XA167XR0hIF4rES/W/aI26MkJ8acdFLMw5BrO+Fr+GT+mmg
hiq9tmR9ECnqN/zxzqHx1LudpUiGHM+gL+FG38c79FZv65dyo7CP5TjfgTw+4n7c7FS04u8MgnB+
Y88Xr+DxP43MH/HHf7fDfNosClplqEd7VW2F4DhJTBcbdO2GtvZ4X9QENOl2kzk/dMl0xehqbDIs
VCLyu7PsCCEnCnV97hbo0Tx8iUzkZ7X1ViTnjRrgvRI50/FmOTvJHvyy8hJ4BpdKzGLt+gm8OwGz
XqVNJSpCfCMl750z55CiKNDL5ILFYvIkw6R0epHYo4PkZL0ofAJ8L3DLYz0IKFnY0Zqtn9wn+vr6
C6HJQF93gBjd3/0JuPjtVnCOCmPmyvAs4xYwtoX9IeHlslQWjU2RPanJ531hogiQr4yY8rkK+wr7
Hn+B8dRGws0BF9bytFBSov5+HdsV5xskM5hL35EPhqO8/wHj7t7bfS4gMsK4zvpIw6X68TsWjTKY
KDDdbiXnlapZPmuDFmcbwWwJ+Nns3bt9fwGCxwImJtxG7d1wOXXyAM+nB2unIDHGajyEFG0lEsqG
EmnrBR5hl8eI2IXlyiR7FpjOuEM/dhDsh4aMAjsYKpVb+bJfB6cIg0+8dbbRP7TfYI0SSJgMS64k
cIFP2c8uwARAQhwe1HTT1KyXqC6Rl/s7OR1AXsnh3A4YpefhbIAuyhT1R3vx8OuXQkfwJWJV0YN9
WjWuhHEOJ71gnvP43PIuFinPe/OrSZ8x3pl0mV15/boGoFbEPj4a7r2T4jyNZfZNVinYx9PXscL4
GWlViwZFTb+Vr5bFOY8yjCpfSU1UcslxpMEa+Ssen59HkiTBcYn0jgtq5O4SGFWPDVyfMjasNTaY
jAmjVJHucf4hU+MI03DmY7h4RK9RJ5Pko7NBj3FiX61rgczoRYhHnJY5R0YFowA1k2etkCMLV5EW
6ujZYskejhAX0Ve7xiPG/RQW/Efj+akU/yuMb9wq9UbK2zjS8apgW5ZgwAczCQV3hVDS5BWLOQL/
syy+h6swe0UNgpOO1wUakSySH4U8jtMvzisZnKvoS4yw1lX/O4Xx1oQE4ImFSlYgJ0oWAv2bAC3A
uV/J4txFPmC0be9DluVu2Qy4LEdddnb6uqtFreKzacv9s3WcswAkBDOqVAkeEIc0lqbe9tvaPi9Z
RR3v8fFxYdGzvVlsXuvNDiwWq68vMAQK+0ymX6BXK+YcSGf5YeCXUEzLycYucn/p1Et1LQIRTiD8
bneWcyLxSavryA9gAOuGgSkaD7SRpSNbIx+E2tGKPmX0cGAioq3pyOdqfZxLUdom8Wc91vdy3B7n
Tr0dDrvnUX2o8HU05b1GmA9mZcsa+Oy5E23qppj5baJ71Qrl0BxDjZAekV5OS+2IQAvB5uea3b/e
xl/kDR0TPDBCQUVuVOOZDQK5OJdlOtM9zcgxS+1EOhGMZ4xmeAkYcwiUIOpvIJjn1EPPAj+fy+Oa
yFkhJaHvyl+iO2wy3LkWwulGU4eJZDa5jv50wt6q93gn0+M6/doeMd55hlQP6zf/B/rbKTd5LZZT
DU3LDf88jGK3Fxaexsb/Cl3PvnchFVuADMq+0BWU8vP+oU1mSa7lcvePlteD1Pbp6DTnWO83WRI4
JTf2M3jtREHJlFJeC+PCVTk3L5cyPeveUFOz2KX+angPk4XFRIwUk5b2R9KPoPVS6Y2PYZzYziOw
0LNf8WbVPIN9ULSiyTTdtSAuOm3SWA/rUVCMShAYhB3k08Huu3hAF4Pq6GIuo/EH/94IgOPD318l
0SPNvGj1eGAxARMhUN7061PMQiHcQO7ywQDwJqnwYIWYkh3NxRzl7jlgXOd1+BhEhDHRTn43fd5b
GOexhiio9RlmkXnI1R+3OlLVR8mVCzJYzPhNmfsyctX2K/y3OKDT9vl5ZQ/0V5YAlE1BbyP6nsmr
/vpkOW8zmxVd08/wPag6OamdL7rHxnZnrfBZMHWimIkL3iZUgDDihDvREnxwdZe2ECRlZGsdVdDJ
OgHqA08iY58K/K4lcYeqNZJpRTUkDU8In6WEzonlNPA0gIHCnY6JbAJlEriYKau/lsodrKX26bwr
Ot2LLNLHLF3IF6TOhgfUe0Y2LBXZ309RvWX8TV6ZMOfCBDBZB687j3RqMCr9Uva67h2PCuiWcgAe
iUJCR7fY2S1K5hNbRyb2QGs39cEX2i8EixZ9AHeoGF6KMFHVdA94TP8ds4dVr3HlkAbpuyZT4Gtz
dBL0xWJ2EkievMCul84dclR2ktQlWHpWseIFFVr51aKbTY3UM0INMl/8ojJwkeFhEE1Hn3zgXovm
ThoJ2cBIQog+/1btrvQ0dWkA6l77wMG1TH01Xy2Lyv46Blo8WeXoKRPs+pSCz0dUMQ5dwXBFbu2y
lWHhQzhHIhqkXvvtS/4YHMKEPD+3v0LUNT/vy5sgfLPwNvsjj1twmqKfo55D3jo6Iz4PFWqwhvho
BDz/ApwZ+e/e2YCX2droYC7N7XDRo/XLnf2LzjYLkENV01SMchyjsNtbIWjlWAd539xL0LckaySc
H1pHX13G2krvth+HgzYQAHdEdjZh2zdyufAhLeehj+62OZ7j4KUGacaxQEur9zHA1h61peb9zsD8
uxreVpetKy2/5sJeMdEXcDFFgelxfabiCwJX/4U25A/0tB5ejtrquK5Wn4HTu4JDn9LysTNgjpl8
mN+Enp3bve7P4NVIARPz2vjh5KkMBZ1+nTpjGudQrcOF/npfy765OjhndiOQW2KfZKcgaSRoGbDd
mEQY0n3HTq7c2NJzunxfPfm7p5VNwpfv+hJAA4AMXEBYHaOHQPAp46XHfYqGcZ3oGUJvJsaEcJ9S
YYJlZ7WV5JmBE3cp0eae+VFKi/L0oKNPSTmv2tlrPsyJ3n6luRPXh6hlJ6sjJ/lMzup7cd7qUUki
uMAETKBuHG1ajJDL9o1Jm24pJTVVTa+UduFgF6D9/SsV4UWnntXXS/iui1wFUP057y9nTOP0lKfq
a3ZZqlYIyt/a2vqKfT5Iy8KnTe3d37epMPFGKBcm9oOhtGZaSJ4ksxKxkxN9SoqtrweEMw4l5p4q
W9l7loFlOYjQmFPP6hvh3F2UhOk8TCysOKsBNn6KE5kFD8bssT+zvMDYYOlRzQRp7wl0N0zkj6Lw
lBHFzCy0zjxLnq7SonJ8kyoqxsL91aw/QBk8+6sol/Vvn/ye62TQ4BOLSBFdBgJd1TjnPCQSOt9U
7PlMpdH/4+y7lhw2kiC/CBHw5hUNSzsckuNeEOMI7z2+/hKzF7skiCNOWmml1SqChXbV1VVZmSz5
fd6PpclM7ygdbaTQo7AWFnmcx5vDgVOBviQZgqFQsb+jNpNrmaboonNOrkyMbbrLjrweGJKkRqgX
7nTS6ED0kHi/cCj/duwju5PNVWRyIHgs7JaMXb0WawjJgUS+JJyFRIp22tIoqEWGapaGeUo0w3TN
AOFz4NnHSFdEgDcTMyLc0+PZuE9A/80Gum0wESBnmrpJgU47UXRY55S/KL4ql6HafKH49JXHWqEc
KbpWxWwh9rnf6RObE/ckN5WTeDwHoLX0za2Vg0BW5yXKq/uS0q2Ru4xmCu5QdN45JyTJYguXnqS+
rTOt8XTxKTTRbCM/SY4uQDgZtEAGbmAU+S6gkWCHf7zDxy8BtB6K0gLH4B9ubyIl75uITUQMl3NQ
8N9/7UdC6aDUEgcdNiuvW9hp99n3icHJ/NK5UHhxIzinrrCqCmDr5qfeSttBL3a7+ASXbfjIDrLW
gt37OOvW7lRrI2myxMGMO6d1eFm/hbtUjXWIxYYfjvEa+iNYDiiD8fWiPB2O0eF4WNjLsyf7fxMt
TU6YHKURw5Wyc0oFlS7VilYrnTrET4hq4LAfG7vvHxkHi35V6LgqIkSIJxmo2q2ViuY96rTmTecQ
PCUbR+/VQAemifAr0IQDZwpRDNcc0A/0HjdjfR69XMfL4++4j3Mm3zGJKaGdK6cpQzmgEzDDHOLV
OrshoeZrvnEJ9CpXL2tRf2zzvpF2YnOyo2WPYiAX7FInDQKVmtFtjOj7ZPiherK3avvBc+qnaFjs
etW/Hiwr0qXPz177PCPKXYpsx608dapQvAe8GOp7eE9Mbg/Fzd3S6RHpoHfkxUUScDg1e+8t3vEk
XMlmu20ZdRXpJZ6SvKWsqo9gVZBVzqjaUlfbrFe7/pRJJqLnuoJyanxKGVlC9drRRODW7dFl1KBD
tz1lP14EZhzaZOgKqDnxdhnHjkaHW7eSyW0F+SGccsQp9Q5+VO8gdIGalIcC0c9jY3cvNgUyQ7gt
JUmE3CFEPW9txbQUp4qITSZUpAc/XbKmZPRC7ZTTYzv3ic4/Q+iQhLQdh1WdGKr8oC5yKUBAomrx
c/3RhEivinvh8slqkd6cLaT8pUUygfss0q3ZKWiwCaUUKU/IemZImWEu+UDd5IZoIGhfkliacxyj
bDceZPgLiwDkdi7DrlXSIIWtZsR2HBrL4Kz2HH6cRn+hAswD6S/9yL+me9SrAKv5wrFp1zVZwhfP
Xf03H8Ldfkgq51KdJviQXFT5XaCsREdnSScfaum7InGtZu2CrsF99nCc56uxT45rmPV0N4Qw+bLe
dlr2YxgfH9v1em1lYLMr9wlOsUj2/e+pzNX6rMcnZswK5O+4npPlJO3sCUI5jRc4aCKjU+l2Ahgm
DVGAEahT5Op1Bv6qNe3uswqi5katmHJExG7nvysdaRuzVIyFrT46ybvziysE6VKAJtB/PLGeKbxX
1y2cqKQ62wQ9Sj5xA601WHD6/qSjJsgSxfnsgLEEIrqQWYb7cylXj6okoMIwrSWo1zL7BlNLp8lS
DHBX3sXPCwqSHHh6QppZnM5p5rhdX9femZV3ABmQOLC58JBRbyIP8tvEoEisi6ADcNyXhHuX19xA
MMF9thLYtRDog+IsRJuz5w395BKHznJQEvy5nKtBQ7a+SH1gOs4DdfAqu8sPfHvuutcS2b2MyClh
8xe2r1SufGtYLRgkvRnU4SVoPyWJNOhRltxU4wY1i36plviKT4bUaMWtxGlQiS/8aileHCOH6cYY
RcEhEc9DVHQKpXGlzIGIduOeOUNyoIUQvfESAsYqUYda5VMic3pSmLlLejzR4qfIXQgp/gLS6QeA
UEGA1jkLgogp5lCq2riMcsE7xwlqeE8yGPg1xHGJ3X5WvNZ+DmCe1sqXIdsy+XuVgShDBLO89JWm
BNCVIA80wYjBUmDIFam5MbfJ6yn1OTzn51ghjKvS4jOvqL7e9Dot6LFkQGSWMZ2NIhPF6EJbfM0G
Mux8u3ZUdKAzipauPNFw0KH+4yARcaq2DoHkUBCrHKXWvuZ9ttD+cn4eH9FZd6VwCi8D0jTu6kls
5ZW1I9CO6J2pgHj7XA3eWCKvPBJpBhjhCQ6QpgOPmKhPe16LrFDTs+dVaHxKn5ZkC1plKFbrLqZ3
Zi5JCbUysJiMbzZwmUwcd8x6vOT2PM7YsGUy1R9I9lRLtCoUrpXn22brx4SK1PQop1pCWYJzLDq1
ea5EUvNLp+vepeBbWKgQIgxGFn8aBveociVDH/jnCp3Jmd0zWvSJFc5/hcDow07NwlPhEpbRKGE1
xkGtWgaN2qOk4Po6GxmUrQgkCXWmeW2ppejw3hkhwYz/4CwhbkE1+tbFxlmQh2kb+2fPpt48I3We
ysCiLyWe3jsnVzM0VadqSH0Pv3H4EdBbJUCzAG2x/xgEreA7eGwhtFdDloybxMtp14lF1Rb+Oeqf
lCOOj7CJzygz1P2Bqn2w+BjFr4gM/KDRspkfpWbh3p15mYFoBhUWZrzmoIw2mQifioeC8ajgnANg
0JByIKlE0t/SeU11ql+3ORhFNo1a1DuEq1Tx3KVG7uqtrKZf7j4Utg6FsM8og33wXBVEWEhCjEHd
rb+5/bpxj1156KLzyoEbv65Cu65HAh8XE1zwsFXSZ4dWm0p7fK5nHsgSbgRUBDgoKY/MLrcG82Ko
+2rw4nPAbjLoYXzSjl4HWk6v063jGHAx/okuLIZTvXMakCFX3SUEw32CE0rbkAwHMQ+NChgzDQOd
pAjohguTc20mULt5ct4B8YJ31drX2o7OtLtwrcwc1Bt7ky0QixDZdgLYS+iLgusOyMnHs3ofz4wD
4hG7I5ISISB+O6ldnDCSqyTJGeyVLgSBL+3X/0d32hgVTfbKjZXJXmEcdFWKbpGcG9muD92aM6q1
skKy2i2sVOPXVL1wdsa9MDXIKbIEEQQgWthpUgF4j4riOC89O8Wl8oyuemnSzeOZm3k6gkv0ysY4
6KsDkPqjNm4OG5n9VrEqHazFE2XS66JHVeqxrblV4vG4gruWeEFSJvPnKLHLVk2VnhFL1L2ObFcC
3vFSZ16oxU7CubW6tjU5ZlmTB5EwlOlZ+m4L+B2VXnveJgxeqGovvpU1KRsjSvXHA5zJsyLwRHwr
ovMft9IfE8XVZAZ1ziWKL2VnD5ryAwII6S1M7IYyIDvscZum1OJQp5+4Sx4NKvLZVXhya4s6uMqG
Ej58JlBZRs1dSwYcq1WFQGNjEiWWJL1V1Etd2kOpy6Xd+Mi2rHpEJmjR6xEnBiStj85SrvR+9yFH
ictrPFYIp6fv4SzhGs9v2/zs+ZogfKTJlq8XHiL33hcmkENABkFk8eIew9Gr+YqS0qEcZcjPYPtW
u+5YAGbgP9OtYPV2chCfHy/PfclBkUHwxolgl0LcgMzFrTmg4biepsv8jGRoU6sSQxrbK0yv3ol2
qRXPzLOAxmwlDBFv/oi5SS0dttEP3R5ofABOs4LsHeKVKe1FEMRtzPgdxtsBbAdKNBfpfyCHW7XZ
OiVRnmor4xdunHtOr3HUV0YnqUmpa2mgN2F0253Y85fxFRyjQYvWDBhnVhUaOwydSCZITo6CTYLG
ejzpc0usjK8JnHvojk0PfVY2Dse0VX4WBi1z1LaTzbADqlhRtOTTr4hQ0uSxxT8m5rtZFlkMGgQg
DHgDb5c5UrjKyeseGk0a1xkp6opJwqgMq8uX/KUGVVGuKnpCEYfWokRnfKNO1ZYnwzNwNqq/7kWS
oPL2mQfI4bK9hsgsQqtRAdEgjxQRGVxSPnW/SUY6QEZqOwP7rU/qYdt5VhFb4hdbkoay8kzP8DZZ
ZM661x7AQ3IkncPAJJC0TTcR07G+PDRCcfY4la4iEhWvQUzc3CjCnnDth5+atPOieEb43gvPHa/x
7ZH7RZFJEEDaTxIFDG4GJ+tKbAUo75QAXBd2AxgVq9F4iqIUJllKp3nSuma0VDHwfwrIZz9epL/m
u8ki3YxisiuZPMpEWhCLM1rafUWTADiSthxYuYZNeRm+gJZACcgxk19ogbvvg2wHgcFIptMTSbbK
gITDiqXNXutFLaisNjGV4SmiNzylp5lROMR7Frh9+iR9+M9cpvvcq9tCURKF5V539/x35ehSuoFG
ovPaUevC5MSVqBwkPOp+88AsYo3yX0LFLMN9yBgDZTmhwQqk2KV4c2e7Psj0sMkJ76mDiUYJD7/i
rShBDUTCwfymzHW6MJiG9O2T91V7Wq6wSOXgz6cW2FdPWJjO+97OyaYY78MrT+pXJScWMl+c2VVg
b6m3fW3GuRohl2bSGsg7PVVEaKsOvxkke/F61ROzMH1jqfwvjMs2XVYRTQOILkGEwvy9Bq6+I28o
D8RkcnHm9u1F+k53+a6yPYMBCYR7ijdGAq2ZfU8GI9y5qrQVzGAHBVWk58+R+krAdglJIhoaZOg1
pMkLtHzPlmCyhr8PFl6PMylImbn+0snDqC9SLiwpqTjTUkmS8jK2a4vH5Fkwsaqh4S3Zu49+bu1N
0st51nFc4WJmmH1hlKjXjIq1A2hBZM0zHNsxmB2/j6BdXC944JkyzY3laTmSS2gxhs/A3jiEL+66
EZ6Hd37byqQsVbF+H3obcUeqBeEqFbA12OPjo87O3HrXM81Njnobig62P2ZasVjiu6RD0hlooDcX
J0H1DdTkNM5O1wkR3h1SrlI9XXP2CE55/B3/j70pgkwWzWAg5pusgIBKaBvH43es80/xUJJunWjF
YLAiXp9rHBd61HuM7CxR6wv9mj11uZYj0bKrfuiAKN+SFcexKqxyM230IFQdlSpVJScUmI1qY9w1
4b49UYzZDhuHVFqsNTuXVeuv4NDAiaxCzZEWxjQTvmNtJQ6YAqApWOmvFH113pi2j5RY8stz32pe
h+DxIqYKkZPIqtkNTeckyKldIf3jVzOsIoZCTkFWkHyZrKhMN7HgCw72Mq87kVq/dJ2nSh/e2m2O
4hKj60y1abQmIU0t49Es/fm+qzHmPAtIDhWUZw/ZnfLXq1hDrLZF+gpgEJ9ZQ/AtNL5acaYPxYKa
JBG7EFHMHt2rD5jk4gKv9lo6DcszH9oRQKIIu+0qtOVy3S14iZm03+1YJ15JHJLC42SMlV5tqX1w
Ggz6cw/qIJHEVjW2siHjV41t++S1BpVPbOOtpkYkIZX+mam5cYlsC8oJuKqIayy9qmZeBDcLMTlA
6Bjk+pgfPy60mcyKA14Vu+fHp/SeMAo3mYT0Ih4E6E25O6ViIiLtWbl/Ozoo33PhFAmWsI9D8K9K
Z7Ff57VJZYYEJiEKiIltXiFPq1fdewdexN6k/f3jD5rJ2IwfJOFNh89BxWbM9F1vP9mN+kbE6ku4
wmtv1xkt4j5ETRU0QKnNAAkfgSayAhCPSjlPERF+olWyBOCc24N4WoKVUcS5A7Py7VcArSxmuVBh
D4Kzv84Nx3sZ0m+nBMDA6RbeKXO20EcrSdIoF8xPc5d5FoZtK3rVGXjs6huBDIUMN5KFqD8g870w
vexMxCCPyFSAVCQEtZM3oCeVTZcOeXXm2rXMvMkXCpzDkgTyHzV0TU4oiezqeRmu2HAhvTL3HmSu
TU/ONSNmceYnWXUuvpmvkOMI12u8QNJKBnmUT0q15rX0KApmtyt5nyRAGaTFWl56aM+UgIEIu5qC
yaFPkzaFqHFZnaEsbJ+CowA39y6ZRxnJ4r2ksQtHbNahXtubnOOGz9yMZmDPoVcQGwzZbQ6N2SxA
xeVQtbZcEyZUaYZIjSWdlGbBm85GXgrDjbj7vwtksuIKNzgpVdXVuY5RUMnWGa/zOXG6bVYJeqEE
pGTQBpCrjnha2GvjL0+j02vLkwXvk1pkSrQYnYOyVesEQbEUk3jQXRqVwN+w1IbqM8m/4/5Y1mtW
sd3+Na5I9/74M+4ZYMZSICJkDj6Fprm/gOnKo4SM1wmRhAnoEQQ/gQWd19iE5Ns+UJVz9nGRdwcB
NRzfYMhZsOO1rAd6rZaWYLNLR2Ac8d2MoMzGIxM8slaOp/PqU7zQr7k8hUtvwo9+2+Q60ozymBnp
W4hpDp9Uug55W/KI/8bs5VZLM+vxZPxFf3dfANZRJAhk3O7SZE3YUXadLePyzLyluvDUIiFYsZHK
0zrtr/FOAcSpNIEXLjujX4NbxHQilOSD3wqvrVVRoA7mv0Fwd+u5ROiI5JuADzbt4fFXznlE5PT+
+5GTE5o5OasEAqapSNU+Jz5u13idZyjTugRR42Nj961V4/5QWCgfgMoeyzIJrwQmhr5pWeAKJCDI
ElV7QL8AHppa/xaeetvTkfpbqFfNnowrk5N9UEtJCPaqsjxXIbKJeLh6zi4JtEBaeAzMFBBvxzY+
Fq42XFEHKbTH/8amgGok29Roi+M0ZO119EXYYC7dcCA6i/QElNKP53V2EUdE719LO4ghb01HSdRI
Wd2UZ3nF7Fs3IsUAK0G9j6SFC3S8jO/29JWlyQIyQ5spkQdLVQIi+TahBMMt89fHw5kp44xT+b/x
TNbM5QKm4UGmdkZK7Ux9iZcgtxJgOLiNmKh0anvb0llIJs5EgOCq5xlGZBSBhS7H7RTWre/yUiOA
nrry9AC+MczeBW5hj/w9SCfTd2Nl4hJqp5N9kGSV53bVE16vf/ORCzvTaivXKy16ctfcV4ekHENo
oyE+/sqR1m502u7QB9vtwuMSQn5m62DXgNB3rJbJ6MG7HbdSCMjcBlR5jtpXX4LUdnNo0JbqGxze
0G3T/ZtpvjI32T+t70X5QDnlOU9+6xTiKvJXFvoLx2F2LXk0BI3LKUJn5XZMiMCDoYI077lWSOhc
Yg7dFOESIHjOCCPLuFloBgl+YbKUGdPVVB8E9dl1dJeHYm4FsvOltrLZDQPYD9q5UH5h5ekdQhUi
TyFSrM+FFtmdxmj8rwcO0gFtqQXaJHXZ9klsy/vQxpPRewbLOOgNCbcHtELnLVYr1MvjszmD/AHE
H3l+GqkGVHmneTCldWQlT9P6zCRqbuZn5ouuNVdXSGlUyHFJBElpNBzzNGg8NGGzRuOVZPBk3aAx
rFPzdbR00c/t4OsPmqy2FA5KnfBJfZaYZ18kabSm2pUf+pocqC7vqoCjIZ1hxLLKcu1qeGNNEWIb
L2K/4BrnLgAIGCloi0MBRLx7yHRMV8hNU9TndYxCO7jD7GY/WNJzv+/RDY3keqTHarPRshWzLRau
8Rm/fGN73K1Xl4/D5XIT0liVDkX1gdlWXbpwd4/7eeq6IJk0At2gXiJJE5/cD3yZxUNdn7kYQLNu
W2Vrp7ai8ol3jIUtNjqBa1PKiMNBDyNqHEDx4X/cDsZvGFmqebc9u61WvQHOBEiWCWBFAvLHLRo5
+40LNhqZtJqFwuJj43d5J9QfePRtAJkEFKksTVGrQ5fyQxblzSkN7LcBR6z6cvYg+2436cJtMN24
f5ZEVAkhyoIc0FTls4lqJ40Ctj7Vkcq28Spr6a0XQEnMqw5BbwM5uzCx003yH4MgKxxhM2jem7gs
0afZoCrk+kSxyAejb7DhywX/PmtixI2j9A5MzhSUAynxKAkVvzlFMSq9rIfml3/o3P8GgeZDwI8E
BYXwyRNPVDwqif2iOTGDaFDKU86FquvmC+O4KzuMZgAhwdKMfY60wt3uwVqsmWYYzRSaaBYb2ZRX
8qp9kVeuxWiJRumS7kPTJrcZopipne1q27NYtYW/W9iQ04tm/BKg5XiaR1kMrN+TATODXA4IlpoT
Ci2+hReVDDoCNaYgl7T2aIvesKldf6XrEtWPf25aVpCXgYgFEjP4jskk0FEgF0rYnURUEny936ZQ
hw929XPIH4XyxNd2w25F9klI9GAHpr0F+1OXg5HLwFYhPcrhEod20cS8knl5kObdyfc9klPAPcpn
VKNK3i6lhZcrN67nrc8ZbXFo7ACOA/jQyXrLLU+1rlvDlkSruFqV4MA3Wx7FOgo9zfDnqH5JTawF
eMGJkhnzHmmqH6fURa5Q++LVK1dh9tKW6wi97tw6ZMw00Z1AzSoiMivAcI9MtRJTnQmBdsz5pbvn
3mXefv5kpYTCaalCwlRVks2iB5ZRUfFzn0PlEoWqwqmRQqKPf7M7GIBqeYApsEEnG9P3eCf0vKY7
hbJWlVapc/U6Wzcrltez15Q59uBJUuwm3AnvNdCB/8Y6VGbwuEYkokwDV/T6VxI9VN2pLp75riYF
+o97R8VxVh3AHjlGZTMrkQvkYWwq0JmUpO0LI3cL3zFO7O2+UdALjSsRXgLRJj/ZoyIQM3hYdvSJ
zkKKZCwfI9bskwUnML4+bqwAwQGgNRj/afSJoAp5exLylKX6Di3Zp0gOVS7a9r3R0k9MoD+e1Lte
XZw22EEN/s8OvPitHWwjJ/Txr0/dXjmmhVquOrskKAefnI1MqYWrNqt4s3lv7X7trXxmwbff3Yh/
5iVcvABSjSnTW/ON1EBZL4V5YeN2W7/VM/+9YVBOZEZA7rAw2rvy4d9oeUSx8K8CDwTnrbm+Fju8
RmCOyU45Y0m5VSZ6zEGHKVD9UiLVkFkeRJTLONsGdf3p5+Un9K9I0Jv5kpufXWHgJkURGwkP+cnM
c0OYpMz4LV0B8uIuModgW1BPIbc46nESp3sJ8EhOZNFnB/c+meRByHkUTn3mJJQ63x+SE58QmXqO
n9mxvu/hDVP0mlvvO4pRAWLSwjBeCNnnlhmNSMDOsMhVgE7gdt6bKIzqIYyYUx+vlZoC838jAeJe
fQfFE9suQbHukpLjMmNaZfSEQGZAvLvF0j4JO0eiwTMIOhT1ZQ0Bm4/93j7ZDZipN6+1Bqy3evTQ
Q2kdXh6fqLllvbY9meyYK1nF9caD2+3q8qVY58D8V4P52ModPO9viLIAVBtiu7HEdDujdRD7bSUl
zGmLsYEckjfxzIG6nWqkxATXv2mGIIi2T4wa6oMKMrszp+PPz7HpvlcviwxCd+/W/3wQQiiQ+mCl
p+CoRnKCKBcd+qQ1YFROyelj+/H2tg3JQGqjNXMt2hXm2joed7sDyLZeH8/HXd1hNA8XBlFSRYby
4V3TbAsscheWzEkq9fIcg60hEgvCIf0eJDnUDjmVRQB5aIb3WEpWytOC+bkjJgGQhzsRXG13FFxx
37iILAvmxCGjGQHdXViFFwGudFCaj66N0ad87lhBrwRoFYYa157yeBRCe/wZo8uYHvSROpaFc+N4
4AJuN4WErqTQ4zvmxIpGGul5i6L2Z/bChkbTnn3EMo/N/VXkp/aAxIcPQwclinkTF1bUglxmIcOc
xHQXMhBBNYdOwWW8gzx81aIBYBAsLtI6x1AcrczOwQsPwTsxNDvxxMWq6G5EgXTQHgoGnW4I5OHi
4gvQrshOu+1QJmof69mS7t9dyWjcKogtsVhwSHi+s7ez1HcViD0KHB2ECt7bsPZRE+MtBgRbxwuI
EB/P0czGkFAIBCx5FP+9408B7C2MKEjSnrg3ANNBQf37+Pdnlvzm9ydLMIhunnB+BQr1H2Q/BLTq
2s1aFkzrsZm7wHwsof5vGNNwREFlJWh6DOMDTxCt1+qF87swTVNcTSz1bp5T+H1GczRly7w//vy7
Oh3W/Ob7J2teCX1Diw1+f6SHlPDfdsevGlv1fJIu2Jq5AG5MTd4VCtdmUqbAlLP98nVhGxwej2Vp
qsb49Crxk/mOwPXj77MXz0CpfrHNZsnA+O+vDPh9WNfCuKVCFe1o6rCR0W2k1Ru03V9G2oFlUriF
TfzH2HplcXC8pAV0jYf6UAmRN0XdMyoeYMCGfANKp/dGt7MuSxiqmZjkZp3GLX9lFB2KXBHHGCa0
K0RCfVry88/jlZq7lOBjkF1CdhAPpukTM6TEMuxG7awtvU2ODElXjVo/BdCQW7cLRa+ZA3pjarIr
At/vJD7poeT2Hq4lnfdVdr3Es7pkY7IxlAbJCo+DDTonJVG9Xb00YeMFNblQZDyu8B5A4wue5JOz
40USXVERM249AOoIMAMmGGp7dcnO3eN57CC7sjOZLQhBsDyFa/TkomrNf9quzZnhExC0uyWSh/GX
Ho1oMmdUmDlF4mNEION3Fl6is+txNYpJDIj3kZCGAX47LlVAY9vNYjpoaZ4mZ4RPhSIrRzmlE2Rd
n4Ec5w0ObQXJ89JhnPEANwsyHtarwygC1V4MHgyt3WfjKySc3moLwdHMeb8xMX7ClQlXQLNCQIHa
X1xt3bWjNXpr0wvX5Izvv7YxxVcFIEcVAzAhnvzn2oxeFG1JlXPWAEJsMA0hxpamYa4UuKwDXBXC
CZXRXOCeH3uspZ+fvI8hWZSlfIyfLy/BU2oOPZTRH1uYi74APfvfCCY3sewwbOXAAYz9+qmKXfXc
qb8rxTxa0cKCLw1m4kykPk2aDonOkyYgeVKT9LQwlNnTAX1ZFB7RDnKXo4nC2GtqBnT2oHBNVV/9
LTV2UdZt5jYec9//NTJZkirp8yZqYcTTMl35x1nE0RFe/fpkNWgpF/K+xq+neCmzxADbjgCNqqUo
+K6+j/jrxs5kLdzAb8IyAb27BlHgw0tiCwZjMe0iF/KsH7kaz8SxtwPXwmlhPGPsEkMQ/pSZ2sKy
z7rdKxsTl471oFM/wFheXpCVB/AD8QqkvCtXZTeHw2EJqXoH7ZvO3bjPrxyXIvqV0+F2P/mWvZWe
yfkIiaT1207bnC+PhzbrIq9GNnH36ZAVrR8qCC0PkcHbmwEUbkvDWZq9iafnvTAN5AqjCexS9Ter
y+HxGOZC/ZutNvHzPbqSoaKL5dmu3V1in07PFege1AUz8xtNAfcZmCFZwPBvF2UI5aSoBGEUJk3Q
HPmLvphzukSyN2eEEVBVwyUPUrkpuK4ByUggpx54dYls9jqDlxFIANRiIY6Yc5TXZqaHJkODWV9D
EEE2fQtvddNdwB3P7atrA5MT45SuRFUDDAAEc8nP7Nt3sOqXjuWcN742MjkmTtpWfUfDCB1BjrFU
uUNqi3tm5Wqllf6Le/7a1uSgBDmojsQOtliT2ThWai+F8/NLghKghFIYgBcTrw/aI5A6d5D3GBS0
kaq8HQyIiRZOytz2Au+FgAwiMjjKX3felWOpxCYIC4fj8AJ647TiNVkjG0MygpwovNgaqqgv/8Yi
ci4yoOfIvk/T/QPt9lUKVYWTr6Zb1V2lndmtmh2xADw8CNoPZdSk2y+t1p0ExuhBQdTzX7OTrdGn
TuBQgcxBikITaDU4Juh8A7mddjmA3u1yQeMh/igtGdBUAZRmS9HtXzZ2+gq4/oDJfqEhidpIKT4A
Mz0YuAJfXiot3Eq6+vT0/MzsjhdP9/SL9fN4vtnx+r6zOyJU0DQ7Np1MTnbSOG1MZ8F4HcIyWivj
swjK3AzMzKsd0Rkst3MKUK4DhFhdHPXca+4Po/J/rU+OvdCwflCxsP7yAutrgwmJY4u2a76v0CV3
BOWtryXmEr5tNta4NjtZbYhaMJVYwqwDVjD5J1lBr3QUcHk8t7OH52pqJ0va+RlPuwWs0KK2H0lI
OxXPSMZbCGJncwjXo5ncl1JZ1VTUwE65AiViqm7b53orRBqgVYefBR/Kz13O18Ymt1pYhRUlRDDG
b8dEWRupnOU8Kc9fIBj7aPXg1dEQro8N3x1G3Kxj8SllRgrmjPgZNJwqlXpKfsEA6mrHy+r8eUap
YeHiFcZQ8W5Po/yKKjAKPII4cY2V04pCKLf/CfHe3iJbQpJKUmVzpAPtrHEpTrbNP/UMEOg0CWNd
/f4OwVUOFeDCyvQKaMtSC3QZ239l/VzGhJZrJOSSmZfLz6LPm3c+SP4D0SAA0DHF4HCsG6V9jCRQ
qbOHbNNBC+eUmp7hvRa2UZql6trOd2JyZOXvQa+opRo6tu3Hm/UOhv3nAa8+YrKLgi5OwyHCR3D7
aMOhlzU6xtvwrGxzWHMNb50/LTErjr7lbp2AUUDJEc1ueCLdRkh5KxVclg9I6WZNRkZeKIJAKls4
hrPhHsdwNGIwqFGBDfDWTNbKKXr4cghHvaH31R7slgc6QwO2Sl/YebOB+LWpiWNhW4oTYynlT0Co
DbbwmtgeYXJT+bhIATCYrAqWnYtsuJq4wHw0Fz9dG574mkYGHys3ZPyp2Pg6Th8R0S+w5NDucXAQ
4MIlxQKbptCAQk3eaEUZ+IAeScMpK3NV6F+D6tgHZs4L5msXAZnMFCqfLJWsZoaGbiGUv4G/w9+n
yN2k4/ugqRr6tFYEvTSdb7AGpfslgu6Zm+jGysSvRXyVNSzebadAuLifVE0aiLwMRtT99D8V2Cok
b7HKdH/14rSPrSggLRYEVpqcuDBuIonDc/SUQW3EiThDGV5KD6V2dNu5Ccma4gisdckTRzh7rLFw
3u8HfGt9MuCsyusub5j2RDfagOaHvOIMJ/XVjLeziieiZBUhuwYj04Ld+wsEdmUBTGYcyBhpfhJw
tFFfy72cApXUG1GzoqRSHdIBoM1M58Od118KxQhcsId1a0GAZIciPQPJa1YpcZqfql64z2ZCAXwO
OADHhmLAWP/ukqsIl3ddVgqVojtJ3yV/GIpDPlgp9dFcxAasC0fcobW1xA454yZujU7mwOcR9zI8
kFkUXekyU+pFrTbdJpegTRlYff/2f0i7suVIcW37RUQwCniFJDOdxmO5XNX1Qtg1AAJJTGL6+rtU
N+K2kySScN/uPi+no2unhLS1h7XW1jqoBN14YngXu4k+DAZUCbU8mPnbZN91/OvGN1EP4rkjPv89
Cw+p1/2Q4/SPL3O9m/itW+BhFBHh4Ho+pcbjFJhU7DZhUn9jy0uz0KiBegJKTEvm5VwOojb6YXzR
T2Yauvaz246H1HQObfWDev9Y7r4m7J6WkOT/4oOOOIq7qr0p5hurv7PKkNWPozEEXfZiTQdiP3h5
vRFaqXVf+4GL79RnYLS1OgCAdLC+V76WHXKZ3WrcnDdu4wUPGMBYHMN/t2LxBdxiyjSoeY4vafNa
JF9cyD2jCgoaflHtNfLigjs47SygnrAF7NTUoZncae0zNZ6a8oth7vX0n40zseadXKD4wJdAMxx8
tfNX08nnyrNSY3zxy9wbI86qIkztwn7zJ2/ec6f+3QEa/tA4dRLpxnirUYAk0cZ+G0qPbRQhlS/6
8B3AcoBsviJUQEcOk+7+ogw+XtKszdpGNF1clnunPv6YikNybEGDsaP8kzXhv7ZAVwRuBjgkIIqX
68acyXFKOhkXuhaUhh/63A/Z3k6njcOlDs9iUfB/gIRAf1RVcBaPaTK24KQYpow72b+m3sT2vq9Z
G0b8la2D5C3BDmLnFOv4/DNKpSaQynaOG0dofUisqQTpgPf2e5mUVbdzqMat+xEz/spbCurKs29l
nn8oelK6dyIRYLF4jeXNge1jshteo5H8srrKqaLEcfMfnkONF5HoBlSGRr8DZb+V9r01DIXc1ZpR
P7OGg9zaVcJ/FWNm/RGTqH86nTk/AEdcvPDCbJ7KbtKiMk0w3MR2repLb469FUhLlGJXzXJ4ppNk
D6AkQdCRur4mo94a6p8mF8U7m5L8hSZZyQOHV+IpKWa7DKvZIXdWpddZNPXQGAjrJs++Z4Wpo8fW
o5MMFv0w7c257f0DAHEldFR7UeQvtuCZAJrSn+4au9HsfZab2gm4HOudJFSHZLHoLB1yrHn51DNt
5vc81zCDZtantIsyFBUhUMCgNZzqefF9dnvxY3Bb94bq9fQdfrCAwgaVXIQWb7w3Tsuyjlomesh2
AvifRyVGdX1Ja7PXwUwF5W3HHKOmYddxPM1l1rUsqKVJvkLHcZRRy6kAvBW8ubcsF05xlOMEskAi
ocDb67RmkGytO7HzWyS8UVFTPwkgpjT8k/NUzDcSe0cCpx8w9mUaU7YF3Vwmi+ougeSqxm5iVjW0
F5WP+XBvc5NmrTmMQwydZD6GxtSLFpVWMmR7ffaHcpfAaTzLRkAcjJV+/qUTnZtjQywMxO2lwKcw
ar/H6I7JYG9JVQI75BbQkjQxHwWQTAPajtgVxyY7syJeH5UQ2y3CiuQMQLfC7e68wkXhKJ+gMhAm
lqtUjPAY3UHUjkVNNdc/ZTI39c435u63VqW82PHeyyElO0BIUAGzs1uwG+GQc8a0oyFLJvfg8Dfj
ofMbCZdcliMPAN90n8d20PWdNjkp9NPHecJIcKdN5yqATp4LPn3TeNNG1K8u78KFgFeE6rKixkBV
buFC6NRXGSfTEA+kCrvhQKxs39e/tXILa7ysMagvCQUUFOQMqCfa1jJF9TQ0yqSejrFHU+N51sgY
+H5L9tCG0vE21MDiyrGjQc09JNmQRdrJxNX2wp1qsBl9SJzaNd3iAqx4UEgJqGEqEOxD8LYIYUdr
LEhnszG2UJ0OLRcT/EpC/lx/CBfxKlaOzBTbCwYo2EcQ6To/w6OUrZC5PcfEdfaYhBpmbneSLUH1
Y/qNCb0bDnvNnKJVIBolvmsuIezzTHpbzKkeCwCDH2RiY2JOhcPLmql/FGx2Qwvz56Pra7w8R3iC
VJsCmQi4R8tHovRad2hHbY7zivqRIyU74r2VJzznYifAh9lIAtQben5ulT18MuSQmOvhLs5t344C
HzXT44zmbpimdnXn91qPLmyvbSR2i+zx7+cDgUPX4aJBlNEXIZw7oEDXmFSPdSeZbhzC38zOGw5j
DuUFO5nne06MLiwNrd5f39OVK6NU0EEGxQuvqucqAfvg/HQNY8qEac3xONahX5uR7vXHQfpPIIWH
kw25y/Gl74B+tW5y0WIk2IzJW1WyBQZbVpbVDijlXXSa0PVHnXfxOxBztn7fcSOGOr8e9gLhVeAO
pMe0DA4FBAwOhCZ/Q0K4SujDzzkqMbQHNzKXBf6TMQ3Y0P+uc9cOpdHxWyZ17U7X5/lrN7TgX2es
2aEZUd7wZvSPvM6qL2hId8HEp2TPGa3vvVR0X65v7uXNx5qUApTlI6gB+3Cxt1VuVq0p9dgap/vK
rL91lWV//pASHFMf24b0BI2WcxvVlDeYPDOP8Zx23Z2JgVI7nOf83TWlf7y+nMv7AOQXagEG8J+o
qiwpFszqc5FZlRmLorYD3+mmY8tmFtpjN27chzVTqIOhmAb5LLwYy53jRNAR0UOMYgoZwjY5AHp8
fTWXISe2THVTQAhWaOuFW8a0vEzlOlbc6Hl9a3Yt2Jq9Q545kO+3iAiA75UEWpgjSUN/njA2/rr9
ZU6PE69+AJhx6h8IGS2KYY1fNo6FrlVsjHunGKYg8THuoXjXbHvnT1ELTRt7hvyLPuz7VIR8uvkv
PwAq7ShqoriJCefnR8djnuUzonbAZjs5phEm2oalXp9ce3419K+1Ud9w14qp5j3oQxv0ebvh0Vc+
M0IvpG+w76r54Oe/oJawP/UG3J5g/dfGsMWJuqVnQ+kiQZXu+npXPriKDsCUU9fF+lvu+ODpBsul
HbU7PWa61QiE6DOGfvW2vXeLdngdtDyJWrMv9txFf8maUVq4bv/y+QIr17IQR6iJOUCZny/Wy0Yt
wWnSITls+LfOlPcRTnmLmJaUPzjXPknSVefL/KvnY6BF6UG84dxeYmj6XPuOHueckqNrcH5KE6/c
e6nZP5ZFwu61ZEA9Qrj1VoFZLeX85cT+Yp9NG4VYJRl6btosE2/weiy1NLMwEf7TRKdXoZQ+5QCK
kv+UieylpaCW21uVu8uXVJn2PKST6kFbvqTQwshGD+Jfca1zFRSgHvePoLFNigBw5jBvD9e/6rLa
rLb5zKA64x+OlZVjZLktYdCvh0Cr/ym8Yt9a7AFjFAPosp3yLD/xGor6g2ts2F65PhCiIfi+iMWQ
EJjnpkFEsjKi1WZMmMd2ZpEa6BL1DKfaKTZMXT5ltu3aBORr1WZH1eHc1AQeK6Dz3Iz3mHyyEUwu
y0pqCz/+4cs3LK9AZ0PGb8ajEEjCAz7Kk8fJ3ZyUv/S8ve/AStSK+qaq8+dhziLzfRj6b9RvIRKl
RUkBLpAOmDX9Y9ZQkh3I4/VPvHJxbYTuiMpU0Ikn8Hzt3kTcio6dGTsWqLNEhHn9g/IhLKB0dN2S
cvmLe3NmaXGW5JyyhA+w5GZRpUHpB23IrLz9et3K1noWtxOgL4KZgIMZF0W/0/u7jnT7xLmp/K2R
UquGUDOEh0dLBhrz5xsHcTy/HZPGjHnr3w/ND9pVe29wQIrcAI2vGcIDisEeEDUBPXARLjh0HMGO
9sy4pOWOkzdRkaNlDZFWuBtnde0eILVELofOLXDdC6fqJy6kduzUih3a8WPqsq+II7b0uVdCA0za
wXqgRgBBMowFO984A4B7Iy0LI7baJA0HTw43bWmkc9AQU2IuujNHBFOTjo2nZqxgsnE0IQyFfKzf
ffVtt9/Y3stFo6WlPDl61Xg3l3Fsl2l2nzWFHretOQd9O7cHNKGK3fVjeenNMJkYcxWQ3UEJHrqK
54suChevJz5kzHp6M5PkruvkTUo2IsvL9wEBLFylhdkNqEosxW+6iWmFns1GXJgQNcO047pyUMWb
bzGK7A2SYk/Wln7o5eFE2wzT8qBwj/kK8J/n62K2P/g96texzfn8ZEB9fVfwhJw8IudYG8iWvM/K
10J33kJghx4oVrm4dRoKPp6YG4R1nclvM0EwyoVkoERf/1yXZgjaYsjF1UQdIHMW4Qxt0EDO9dGO
BbMx28gu2sMg0s/fNwDHEKYD6orOKs7F+eaVWlP0WQsrmc2AZxpR0RGSeRu3+vLowYqS1YSPUqom
i/s2u4wnY2fZsTcmdYzUEdJACFqf6rbdAqtdungcY1hT87RAp1lGZS0z5pyW1Im1qqMHp2J4sXSu
H1lpWge0kKfXTJNbr/fa+hRzD+8squzQyzrfRVCIE8ZF58R5Y4M9mUlKMegWFWY7sFuROp8+GmDA
Q9AZPh9OEsnNuTnBJ1nNQ+3EM6ud0OtnuZdtt6UJs7YoNScFqSjqBReCLX5V9HMNfkHspjwQ84Nf
QOCEmhteae17IXuHtgaukmkumfbMhgCm2TES516OGQK9Xd6Q0hqOXiKyo9+hGQD9ojS6frdWlgZi
gdLiREfJARN4sYE2GXtf2k5ckKrfeVmGLnMxVMFk+N2GqZX4FSgJpTaJ1SkFkcXHsianaOzEd+La
c8uDYJN2CyEcciRGI2PpNukNLzN5nDRihfZg0ls2TsYmZkPdsPPIB4NEdSiF2ShkQpxscQPzsU/1
PuEk9nWOrGA8dXYa2fwfUkI4zwiEAYFlgs5FYLEv7mbSsLbfeM+hmQQFA9Qd1L//EMNXja+nyaw7
cVa4IPG22bizMwwlQ+xdbez3qink2ugVQl8WOcq5qXTUXE1Kj8QeAbn+1rHacXikU15i0LrWj9ZG
T/LSS2OaCwriNlSTiO0usTCsLLPaxhyCWBMYxNyUbvu7GhN9Izu4XJSygujAQa8QMcsiomxnosG7
6iQ2G695M3vf2pcW2l1BXrRbWIjVFSHOMyGdAhe61DkXLoB9pQZ5SL/LBkiNWu2A+YsYR2tvPAqr
hqBpgWYuhLygwnD+pYzac3jb40vhseavZeKyIybFVxuKEkvhEiQ/6nVT2mR/0R3eAgbYUjR8BMmT
2El98d2vmB9Aa1x7aIamP8nB0W/TcTZOfNSmiEJ2fl9QnR1axuRzbZQ3NqVlqBcJpirTOjl4Wm//
0AF//EarqXpws4Hs+qYrfrloLW64+ZWvjiGaoIXiU0D3bDkO0R0apP55m8QuS5NQpCinEuZ8ccpN
SPxlPQGX8+84QcAlUVdYRN3SHdGBdcwk7vB8YWyMnmXfCd5qKJJyLf9ZC1K/YHpqjeEypM8waLIY
xGtfOMbWkpf4Q/W1EKAiHMaJQEt82cwRpQn5PJp5ceJRuquoPr40WuZ3Oy8t9jV1k2OP4du7giGs
ayBsFHVTcp8zv3kYsqG4Kwvv1W6odVvC8W+kqSufA+EL4jFwdHFglwPXdEP2fidTL/YkmV5Iirak
YGn1NKPYsnE1Lh9FZHMY8ojhvdAxAonv/Gp0UlW5eFXcDT4LCftpgTPUSHBdMULxszOvsOU+mMdQ
KIJyH9CRSyHJyUpb6QiX3QnvnvhNYMyQsfrx2QdXtRxQHUQVHX5qWQzGUtBdK6BmPnN0Ztlo/LIh
ohaSFDWr65YusgHQgdGfBBUC9wY6CgtXaRU+t7JUlHcJHtOHsshV6TVzwzJx6AlXp99ft6ee77OH
VQFRoK+ED4buIHzZ+afK1Khuie76HWe6/WVCmWXX2xJs+Gz4PSedA3RKN++MzPKfTX3kG9Yvsi1Y
R+COQjf8A7oTi9XKOumspuvFXV+k9h3lUEKqzHE8tFn3u9Cy/EFkehNmfmF8ub7sixOqDCPQVcgg
vBXL3p0lmZXOzBd3QA/6c2BZKYZ4aUmSQsYcqiPjns1d85tW4/TZWwjDcFCoNCPXQ99n4apyzMTo
uZFVd3LmwJkgooxwnPLAK4du49W9DN2ULYi4AqYIDwzY0fm3pQ6HppsFiSenHpIdbyo/7kaEaYYw
jMc507M/HgD3p6QbgU5z09x8NPyRH6/v9BImiJgCv0INY0ATUQ3aU5/iQ/A0eGkGKENV3c1GQ77Y
GmArujMq9IKLYb8mhnDRYeJ7HRqfX5gjnSHIoTP2NImuDGa/ICdA9d19l/jvZjrz/exDJoE0GAVW
dNXb9d964SL//lR0HNB4QaFt6b2rvHf8Km+quyKhdlRiJjVHlH2ouGe9X7d0ETzAEvwwupnADaLn
vsiO0fYpDKIBBzf7Rr6rSQ95W31kG35YXZ/zy61ul+LuAaqq2oDnW597bVLnpLbQAU26Ylf33ET1
tyHsqWt1OoSEd854c31ll3sIBQjoUakAVpU1Fr4fufhU4laTuLbndP7C6wJzZjjwRfVDNQqM8vqs
ORttYR0nC/f5UvPLkdYwd7L04mKQAFq56Np6dxCF1p0g17O0/TRaQ8HPcKPUgD68YstaV2U3ba1N
nhunZoHRZ4nu0X7Pod2ZbkTml/sI0R6lsgRFF4XpXVxeHJm5KXjuxSMgfiHoFlkeACpWfBmSzNnS
lb48jufGFq8AKniZwyHtFEvgewJkVJA4Han3aW+P1A0gPpSEgL4BOPj8OHqtyGbWa26c1715sOYG
k51xivogtwEYHwYMdiBOBw5rY5FiA2R06fARhqLihc4PggWE1Oe224ROzeBkfjx7467qk9t8zIEO
aF/m3jjU2sv1U7myn9AGgzwa9NZB0l3WKtNuEgNFhBjLupzcYHL0Ugs7jxT+RrhwcUqgfoUcByqq
AGGqktH5smyvNpCDVCLWSXHMXbzXpjS0yDe3+mZbhhYvNak9K+GOwPw90mPyxR8xPLlVvvFWXGwb
VoMMUXcgN4m2wF8OzIenIkmmNsuTUQA21NE9FeKF65JtVHhXjfyFW6FwDmKz+vcfjDSZVmqJh0mC
ss8BZHRSmd/rKed8w/mu2oF87f/Og8fo9XM7jl+iZOR7Ih7TPLkZGCbxoK+8JRq8PNd41XGmEcYA
1AUewrLHl3XMU/Jkzi2ZwgrEQylpkNCocafDmH7StcMWYHoQXjOVZDuw/ecrGsjkOpWTOLel/uh1
Y1jv3K7bXb85F+HCXyNENfx8FEAAIzk3MpWTqlT45FanRAOGNaOvs+3y1x4p0ame/PR7h1z1NAOj
d0itOQ89q7W/6ZKkT2RsMIpP83jQ2Gl74lXZhCOzfwrhWxibR+2UbAQMy/hV/ViwLpCc/1XjX6a4
yO8S6s2c3KavbhXtnYMR9Xf9P9e3ZMmsAwAEvSlUGjCQFQ0J1GfPt6Sy5qnxWOndIpBlYc/8dF/W
tbEHJFsc0BEcd3xqMGZhrL0d9fLinrSgIGgd4SlKgjI5CdOro8QV2b3btsmdq+XipdNF9+z3Y3+E
Zf1mnrOE7po21XddZ/gyIJNUMpou8N1BZgDRu+G5lrEJFgUFQxfQMmA+UTddOBSAq9k8zsS7tcsJ
ieHBMNsbTf4oUN+4vn1bhhbxZ6VPwHW0rnfbz7eANmDcqhWw/KHoX/+DHTyjqBCiqo2m5vlXmk3e
dbkNO64zBdpMIp/nPyq7jsbZ3V83tXLpkR7+a2rhWiYihc4yz7vtfPmYMPLq1vtuuuscPTDNYcNf
bhlbfCjNhUyaCSXB2wLLSnd3WvN87LbUMtY+ko8HEWIDyBRQpjrfPLOUudUD9Q2R6ZmHg8X4TSsa
7+hN8t52J2PjWy19szp8gH+44MsrRuVSA13vrSwxBMwNjT8GBeFy15g53zh5S2oQMghMAkIAZ7jg
xUHaYnEkCtS8qO/WWTyYeYURRE6aYGRO1vXf2hTCsJjaO5hv7dAqXzqV2RiOLegzoT6a3RQWwpcv
0tN5tmtSKHgHqKtbqRVMorCtwEqn+b0nrHwiHDOyI17YZoLwKbWMn3rVYFyGPslm8HZo+iCdzc20
3uqKXTg/YqAlBrYvXJJChi4uFrPscXaoo90Cwl9/7d2AHDGATKMY/rSxkReZLDYSES500hX/w0W5
4vx4VC2h3PNkGkPKstvX93XA3xX5lT1UW+/PxdEAmBeNSxOlMiTfF3BsY5J54hpjGvsUmJzeewKi
/2g3mLKqcy3ojB99jeEuFkVnjH2b8X9RXHdb9tGkbWE3L27e+U9xF6tmKNcYIh/SuNNODONMTVkf
SqjfDpj2pfHDJ33KX2NgSGFqPCBoy37t0InJybopjfPyW25pUT/96bOXEkNH+vH7dVPLWBJf09VV
48rF11SknvOvqXWFBTj6nMYGrXdmchrBc5iyDS2WC48CRiqqHnhekP+qkPLciO+I3tSFm8cN8+5k
8poYxWHIICAsNzKLC3gSlgNLWAuot/Bd3sJB9r6fJBkm5MS2od06rhgiC3lGV1viy1CD1FeMYoxK
w0n3JDWKxzHz2v2UQe58yLz+AD6O+aQPgK0LA6F1jcjlMUFY/yC59Sx6EEcBUB42ReZXtgez1hH/
grSlPoGqC36Igu0E3JF8yGmcgXpj3xhpPDo36PeyR/9kFDvnrf2VJLt98sR/4zdf//7qz/5YloBB
2EYGDf+Lj7OsphKeZK2BxkQsMbMb44NFPD9BXsGnh3HAHJ3rxi7AMufWLiSLpxwQ9tqCtZr+ytL6
Jq+mnTnbB7iZveuDiTTd9tD559/gS0t33ljrqnk0h8EEUAO4UI853+ga9J9m0h0aG6wP7FoAlJag
fen0AahKQa2PeBacR8f5J22+ydbeZRQIvetbsOJH/I8/YXEVhFEUTuEQ7Pf0ltJXd+ogf77rOz20
tpBWK2+C0ooCIgN9PpXmn682G10b2lpYbTIdh/rPmEDctP/BwHI0069OITdyrMtTDNUg7KzqACBy
+Evd+nCKB251ZWPKLDbyuPdI2HhQWgEm3GHv17dw5QWCJRPpD6BdgOov0xIvyVOTIoKO+70DAbn6
rgzqMCOYcNZuHNhL74iqmRqFAEgL3tZl1XbQKt0TtpWhomUqxgUGonxlW0aWchIITWAFXljVYlCk
W7ZkqdHO6CCmeTxEY5ycSPhM7CjdabtmtzW2fe0jfTS1iBNoyTvZlzBVi9+aFqZP3L/tmo1M7IKo
ohYEQDFkpEzEXNay50To1OaCt3lsHupn67segY0XNO7+qX4vRyXX8vX6iVj7TB/tLSLWop4ck0rY
E0YbltWuzNB6mrbKm5eu8nxVi/tUOFOLEXawks9RHu2BcTKi5sn/vTlm5TLsAb4eaSY8sosC7jIA
19zUchPi5OCifHMt9qin4iDc7Nlrin01+2HO27Cxv/sptAS8rnmYJ+1PDR6qJo/X93XFYSKDQmKI
1BqwBCz/3IXUCKMrlzEauw/GA3n1fpHdT7HTj5jfib+vG1s7mh9tqY/8wX/M41T5Cm4Vt/xUmSA0
ue9NLYNh3NKIWjstuM+IEJBwINlVfvODoTKvs7r0BhoTjYYcE+2kA2UhuhHzXLSf1SUAVQIFfwxl
VZnHuRkFB0h5O9MYDecn+khOwISyZ/aMkQAxxvXuRAGt+aPc8Fhru6iGmoBOgLI/Sp7nVjNbaNls
2zROdRlg2FAAunOAGk1vb4Raq15L4f3U5ANo4CyDVBd5vIFjmsffnT2Zgvl2wOzuMmpvkABtxMOr
5/CjrcWrWc10NEoNtgYIX/rBjzb4higBooRdOGw80GuX76OpRUDcNhBOQ3U4j9vIif7THw7gFDrK
QODg9Tr/OrrRm1magOPQ0g4qVmwIVGC2+/xFAib3/4wsVoDs0CDz2CCcxCBsUnUPlSWCwn9Kmy1x
7tW9QhXf9ZGmofK2OGwmBEd8v5A0pi6DyoxGH3QNelzXl7P63AN8haACM7NQxl9YGWtRNU2J+zqZ
/XhoMgPPpD87uwYAYbQnvJ+TZunomTpl1PHRj5LB35rXdxm1IUYGxA9SEbjKyGHOvxvS+ZGgfwg/
mDvZTvO92wY09CjTrT9TWzm70UZucX3Za17Kh/cAQxg6ekDSnJtMZrsZk0JdZOofUKyZj0h+i5BC
1XZjg1dcBqIbwByA5wMXe9kGJ5Uu64GnRWw4fwT2DyGBVTShItJ+eklnhhYfMs2krGyq0dgxywgY
9VMyODEEMaLrZlbeaZVrgv4ClRFFgTzfuRQs/Z7lRRHng19HVcLTIZhm/51QzJREMxLTr6EIHXTc
G1Kw/IdNCNTKpzv7AYtPN2t5g+RGFHFr6N9NTT9I3XkoJ+2Y6GQIRs++p8T6Vqf1cVIjy9DiBH6S
1tCfoZB0HUuGqaZAJu+ub8var0KNDW4HbW5wdxe/igtg8aDuUMRZgxELI43K+dmtnI0K5dphQrsN
XWeU9VAkWuSyNbUyCQybWnt7V9dvmfVgmPnRR6Hm88vBODSUooDMhMNeXMkcdahc90ssx2oiwwY9
2H1v60+3dCDI/9HK0mFLyx2SlhWxjAgwEBn/arS/BTjWX6+vRp3J8zRcDbPBSEAf2FrgpxarGaze
p0Mzl7Fm+jxs+kogJR2i60bWTsBHI4vFTE5X2anQyzgrIexq8uA/3G8X5TqUwsABR/hzfvFY2mCc
s1PhOWi/m+UrNY8N/XN9CWvHC50o5JjQkIWMwiJ/MWqWQFCihon0niXPY3Ejkx1hN9etrH0NgGDx
2ABUgKk9i42qZeI0owOPaEGe+jfIa23oOOA5bzjetTwJwNh/7Sxe6qathDYYWRFX30tEg1oWJJh3
nPRJoKdd2NT6IWHlqazqYJ7i0s3uuWFv3Ne11/XsNyw+mmhLWbk6fgOKYPwXulbkt/dPddt4u0xE
2dP1jV15R9UEAUVjBl4e9bnzE4KsMG+dgRax0OIpZw9jicGV7XEoIEVbbVGzVo47CqgoFWA4Nx7R
JTJfNrmdutQoMDF7DjryJ8Vwp9J1Ni7VyokEhQfoWfT8UUEzFiey1+psSJoJ39B71zGcVEv30KHB
R9zCs64uB8VgsMOAWLsYfEVTT9btaOKZlk1gijSc59PEtzCPK0dfNVEV+0nxKK3Fcoaa5y11XbhV
j+A0pqHeNv9hx/Dp0bMGdscGuv78EJRDS9OuJUVcNz/z+anvoUQGVcCi+XL9sK19GRDzQJvGUUPg
tniKMBQDg+McH0tBHGwNGXSC0tAqD5Dq2rjIa58GjkJhN5HwQR7jfEVo9GBOqEzL2ME8Yml/86HU
49LPZ3bKVSgcrxI6WWLci77uE9a3MELyIPUiP30wsru63EKXrIRPaCUpJJdqJgFhu1gMWCVjy2Cn
LZIgz4uoafKbgtSYvhr3Ij1l0juBCHG4/rHWUjzYA7MFxwIv+gV7jMlmmgcDj1NsPoExIAP9wB88
qKvs5K++ACRv46NdlkcVfuJfg4vjUekUBKtCGXwxo3KnfZ0jHlkbL8maEYVOAxoOSRJoheebWTiz
zlg/lfFsPBYj5tabFfB++1929W1j/1SEsIggHLyKqB8C54967+JWUYj2A7polSCrBCzyMC5nj6G8
7uv8GyPupq2exdrd+mhtceK5XtUa6qY4jH0KVPm7nUJvUm/D7eKo+pOurUs5rA/VmlmkRuZoNnZQ
3s5ueRx/4GnkQ9SRUBRhX9zmdN9WO1mfiv31LVWu7ppldes/WK6IZbHRN8FququyeIzaX60MvPf/
n5HFbevTec5TF59tbA8/6FvxzwxZ0ufrNtbcE4jQSJ0R/AOysrShN5n0p5LFbUd/CZBv2hlsJtLu
/n9mFk+H1upjNmmMxVXrHDnPbuZy+uHadCtsWlsOQsC/YHVkGUtHCKhbYvG5YPEAFnQgQa/ZF0Oq
Gg3OVjVt7TXE+wGQk9JVRGh+fgSAGgEAyuAs9i1KQiMBUZdg5PX1fVu5S4DcIyMDjhSFoWUEMaaN
7w8zfARqy2HmQEigNUO0RoGJ27D0N/VdHGkwgeH0DDTv0aRZXFvXq71SemMZU3mSbRY43b1ZfqvF
QVZAXvzU+9OUv7P0Da3n2nDCqdsKL1bXqkR8UMxROjqLyJomjbDGAcdd6EcXSVuV74ckD9OtYOnv
mb5YKXoqCP8AXANn8vzLZS20HfE/FkN7cW+H8+6dnTD0KbBQt+aRExZor1z/jOub+8Hk4rDMRToV
9pAzdD36vX4aIj3Kg6wLHo1TfTMeeOhsWFy5CER3wR73kQwB86FO7wcHZRjC8XsdrjEp2UFADwzd
KS17vL6sFS8IfRZbicep77VUHpKkAu+jS8oYA+xA3T3MpRE21lOXvGrtRsl85bFEWAvlDhv8E+g8
LRxuB2Xm2ilw2zjEb4KepRSSgJQd2GSPN5VEPsnAwbzLwcD8DzuppjcrzoEqKCyeaRRrTJPhr9i1
477/LWPafx5AAroZ8Oro8cOVQDjt/GNZfSKqLM2yWHbvFWD4ugMqpDwxUFd9NKKvf7SVk4GKLIAj
wL8petninkPDrCXaPOXxnFUhr09tamPe9kYyt3KXER0ihAaAF+n4si4LkU9mFo6Nfpj9xGa5050/
xEdP4/PoEcXz+tfO4ljkbobA0EY7zHWeSeLupPZGxTNA3RveceWkw8ej76ZcI87gIiD0DGdsIFub
x5A8jTwkDLvcMdCaNxB8suLH3FfGxmda3cH/swjM8PmZsFvDqsA7yOPKLUMb6b9Jnzk0VgnGCf2H
A/HB0tIdlhXlBk/QUmwTQKkGHQskb6N0N5KU1YP3wc7CB/qyHpVkYB6zGh08i+4chjRySxhE3ZWF
c0cgg/KMDeggCnSLuwT+WlI4HgeIonHGg28Ux94attLUdSNAJoKsA1Ti8uMUQ+voA0U1C13YmaR/
oKj96/pHWfF3WMa/FhYfpU/TQpYGLBR6G5X2GxR8w0Z3j5pxB92CHVK78LrBtSUhE0ZX/m+KvxRI
kD4FBZjAIFq9DxzKCPrUvF43cXkALPXaAsikIBrYvPMjDc2fZDQYfLhWeaHIiqDr3set3sjlxikj
kIZTasDApi+M9K1bzBJ18lhUyb70nXtqfc2JfZuN40PGOsi1uMfry7q8qYD244FALxfOCD71fFlN
otk+MNwsBkk76PEQjY+p99LTTzuEczOL62NLv+w0KVgMBgH0lV15P1f3ZAslt7WYxeuQV0mXNbzC
O0uisnTyIG9RYWR1GTT+7+v7dulTsSDVWEL3zkWbeLEg09dKj+oDAyLoIcmr1w7aNtXYYlnA0GZk
d93a2rmA1AAK6Gp8GYgJ518p0aWGRgEi6Yyis5+jOKaNr7XdhXXT/QHfabsoc3Hc1e1FywzRrCIp
LtXztNTtRv1/SLuu3ciRJftFBOjNa9KWU5UkltwLIbWh955fv4ea3Z6qLN4i+i4G092AAAXTRUZG
nDhnKtq9mESVUQOiaYCpK3eEdljjClowhdgBzA3ALSCAp58JCrBV+Rhw3T4OPUglDcnbAGVWa1Kk
1r4/jTduAlc6YBEzxcfcysRSF2HlyTxTll23R0nVYJTCCJKVtMj8G64c+LUFGhuReolcVwXGgtPK
kLZlWxMWK2vK4sYBeC/SGbbiLVGqNWOIB+58f4C3yabZPq541E0BfIVax/VGCdScyxCEdvvuh8g/
ivqGUyCJlAHjCeZMvdLrlfHebMxve0iY4M2F4g7d56SmuRyXKsY71Hr+KwAaCjz0rTExK9f8zXGj
7FDj6kovQMsnDzuD5UslUXjXNyrhgV8tyi/uRuXfEVFHTWjFiPc0jAg7vnwBsewm/KVB56oyQ/38
mzVia2XN1oY2//ziseP7YQAxHRg8TD9OgQGNxZXL8cYrznMH9m9kPlE1xhV2bQARu1/3JeZu+pGH
+qTnvGHe33ZrFihnmBfIOKbzLqjlXQJaU6+WQG0KhuQf9+3cvkSpoVAOHt3bLV9KAo5X+BTVRlid
RJE0zt7rSJEQaEO8DtAelyB9+P80PHuWi0UqpNKfEh+GpSOvFZCp7a2g1F97S2AdaftefRZkZU4X
9+HFqs0/v7A4NWXMBRxWrWFfYuEg+i+JsEL7smaC2uq5F7JjGImYTeHUDV+9esiFj5WJu8neUitG
7W7gFqc0nTdfHKQGaL+0QBffiprEBhrDMtvjVxzFkosHIyIa0hE/401KjQks6ZEA7tVuz4YDYT1c
xsKaStrStF2aoIZUB2injvyw3/MD6TfyLly57NeGMPvci5WHGEMGGxhCE33wzTHqnlbWZM0AdQ0G
AsfUpRj0ew/Zh2KDxoEyeBA+e7c7qA/s7hweIz15vG90ZdJoivek8QGdVfx+n2SlkXOlngOfmK1p
uy1aAd8GiA7nbIs6//xi6ooQ3ANJhqXxBp0nAAJUK7506b4DydQfA9T2AolOn9RN3O+zn8Bu6JHk
1qnddWYV2uJaKWLR2+GJBl0QFcU+kMNcjybIEo8Hk1C/H7kPdqYht5ChIgGBxKqqix9YpJXRLUUv
fwzOPdKUwS4emkqZDeqFoLOhrnw1YGnpIS2DDNnKNl+eyv8dHYzdXEtt3KtR3iOROf7WCBl+f64g
ORd2A4iQ8MZFPwbCYzpGV1ulRzMb9lxRPWaRmwSHMXLvb+uFQVyZoC6kPC8KJQbZ6Z7n3vPkJ45r
mR9r9P+fuHzl2M5biwotr0zNp/pib/Ntga5jSLzs06RGouNTUN8HKIhwa2/QZTso9qIU+61xcW1n
dm59J+AMYQtovapnKhJ5UIYRtbUdsBD5YET/WqIc3cyAwY0KDlOTR3oMvR4xY8xY0BlvIPLK7C34
PJBGq0ipQERTA5bnelQ+O/KjWiQ9MO4tycSJ9Mh+3d8LixMH7Z7vZzT4DCnnI3HC1MQFNnTPbtPS
t0CZSETZEYfUuW9oad6QsEZFGV0wqMtTO0EtB6kXk3ZA039LwmGTFK9q9j7n17j27+N7pMdRnp/1
I2YcyPW0JXnUh6GQD8DJd27NkIwzi1IH3iT+a2gSiPQuLVGDgmye37NiPeyheAAmKiEK9LbK1h7S
t6ig2QygBvgflUMExtcDAt2Tr0ghFAQbQS/2rOnlNss4g0ymxC43+Vp37pJ/uDRHbbtehcQpM2Cp
AiHeyT8Z3jfC8ZX3TY6zgTL+SzoXvPeuBket1oi8pDbEGJzURUaasySFavNfch8CpIaCHm4l4IUB
pEE7x/UMRhozZFE9DS6QXdATlDJxo/ryWuGCmrgbK9Tdl8VBEgoJNPWkt6i3QaXSc6BZfIKoHtO/
3T9OdEMDbYvunpOjSkiZGrZiZs+k72oKUrIP+YPP9iGqak1HgtiJHvLhmR8f8LJdq3bRaLl/7KMY
CxIrvNxvipdBqJYCON8GF/3hYJYz0s4k4JiTNtEBXb+q9XJ/vN84pIub5MYeddQyOVNCLPLginbS
PEuT0UFI04Jic4ZaXmb3zviF/53QGvEns0lsQzbvf8K3DOG9T6B8ZTfnnGoJsj4q+56oxwZNPnnW
mXnk1GhZjXYKGi96Ljy2cWNU+bvcfI4A7U3ZBgVDXc13cfArL00ZYoPDrikaRCdPU2bHtfSgMtA7
VHu9YE51U24amdv2Yq+PK/WA5U0DxJKKrD/wB7S39xpZbttAGVyoS7C6Z8//VRsIw+LvQB8qa+Dt
YGvcnzfK8/+zcoDkfbPUoqRDea9i1NBjyTODOwDmJhpFXqKg449iSHowORueMk7gfEPT+n2zyzvm
wi7lxobSb2Qxlge35vG674ww6y0J8YHonVDgicXY6plXrrD97tBqm94HAZhGQp7IvWQE8lsaA/Ur
9XoIJc5sl698Hd2w88+sKKjkghVTxqOPClsTFeJbU4elqMSIyOHPpHhAfi9RUXXagKNI6RlSbb3V
ogPNmvqP3Zl5Z04lArJLPQQTRkQTqo/VkILOimSwv4BpRPYg4K5mhqeNxPcTyN6ZjLerkDPgDkXh
ImvBgQNiakOSTsJOgVi6fBrzbQFm5fuLtjQteAUBdIa0KphC6JCnk/tM9gq1davhIYV0URE+Ya8O
YqjHXQadQNcvSD/u1+TRF/YoWrQE8AGirQW0QfSsKGUGlTSmcyf2peZye5LtOi+tIUtNof+7B8u8
ArAF4jLwlKC0QwMFNC1Fq4Oodq44HAsxIF3/EjOWzCMrv0OvjPi0MqVUNuMfezN+FHAW8M7R9Kad
yGTSxAmdO8Zt/jwMPm8WsIsWb1Fn0SZkCgmEbEIs5jPv98o2yaBfef8bFi5GkPQCAAQmTTxsaFHo
QkwSvgq1zn1SAx4ZZpGwaKJkfiZTpSdrXbXfBUfKTwMCDEwSfBwLKknqqkgmrWWyVO7dWB6zh0mU
mKdEaRioF8a+DAqVJt8OLXa8UFSj4TdgW85Q989GrTXDceL3zKRCZFEWRn30QLKF8LiwWiVS9bYp
210bqmfoRgqGwo+yPilg/O68ItNLDc4MIreNKUD6s+LqwmbagLOYHrqf4tiIpAV7tyWyI1LBdSvA
30hCOa24+KWNDJ8HKhDUQADopTbyELClH6Yx0iJJ9gr+9UeR+VL6x658qIXz/UWl8/bfGwuAYSAO
UF+E1BgVuSVq04ObJe9d0TM1cQOt0o3GQW8rKEjR/+5AOgg02OtY93qqMEAVr5XRaVjR/34AwmLI
66IYSKMsi671J4Upe7cULW9Q7bYMrFkCtsgNkB/uqmmThdsUlXxZ/MG2z3kLguNSBl3MWxb5p/uz
sbTFZfA5Q6sSqg54Bl5HmFI2SZ0oFb3LeB9l+2PUjnFBKpko+cNqgE6lPP4ZNwpPqIUDuA1E9bUt
kI2lfZC1vcs30RdgmCRWZMRg4VH+0TGFDgXgll9BAy0v9oVN6jb1q4Evcr7rXcFjfgiqHXl2XuAK
9bd5UtuAtxhjCzYdbiBeNhl8s4qWmyfw5lSjj0WbS80sWKSvBz0VDdgsuaZ3U3EnRpuy3UvJIW6P
UOttzHDQc3TpVMWOi+BCJyM7TGtMTIsrfPEB1NGq2rQUx3m3CQFjSklKBimzvJMI8vAW1GJKJq7E
+Gsjnj/oInmCK1yOIhnLHI3cw8DVmzLV9lK7ln9cvHNxgP/MLPVsYXpIqGkRZnZkaoeLS4PFq7yQ
NyEzEMjYIVsz670FViSRVLLvH5v/sK/+GKdzrN7AK/0oYpBNYh1kWS9MZNvVN3M6P9fOStC1vIJQ
RsRVP0s2UHuY8Sok2WvYUtL3knWa+DkDvnN8ErwXbcXU8qTOxIPCbA3vzuvFCwN/4EO26t0++9WH
BxlM1R5e75mB9jXkwnLP+p03v/+byUQnFviqZ3L8m+gpbzK26XBIW9xdKuh2LAnPpQJayzqjkU5y
1LbZtI0T/Lpv+Juq+OZwXhimrgLoValJLvU4nNOGC55AVXmeWMBNCvhA+MFg1i/OI8KGELPzIZOx
6ftD0aiOhuCubyIdsqSbSHSD8lSyz7zXgv7YRq5rQFKt5TsSi47arbwoZ39x75OpKKEu+2Zoc8wV
uIWSjYoMm987DbPWs7g0NUirgeVy5tREuEf5rWDo83aCWIUbaQfJCsys1YW6IOmLJ9myD3lrIwEv
AJiHk6/6rFUuk6HxYfJIrnknnjngBS/nBxCZbStgT07DZPeCM+B9f38FF44G8DssmoDAsY7XCPWV
6EQOuIKZZ8NOp+3gPUrCBiLoxigeS2mN4XDZGIQJQDeM25Luw/DCaYiZVMI5zECA7PhCD2UCIsc/
WPTgZ120En0urDTG9q85yr8BMs6Byl3sXY1Ue8+2lPG/mrw/BmgARTRIErTG2d4tklovWdkcs09/
69vShB63fo2Yft6Y1Ma9HM6357m4Fkqm6MV6xHB2EulWpuobt3Lvl1MuUiyEJs46/HI+evYAhOOV
GvkWcZP5pVGJjVE3R6YhSrNRcVK8gQVRkwgkT3WsvGrLh80hHtdS1HT6cw53MGD02QGdh14kuh0X
/Mu8j/417E02P2mKVzwEYzIryDe8oqv9GL93nPQLwb2ylaK6yojUZn8JvP7nG9AniQ8A+hVaUNfu
vBOLVgsEbNmifAz4J9TSIQ0u+74u8pv7J3HpRpzJXf6YouKMqBxyrRJknI5SOZaZ07yVyIeOYb1n
mW34o5KM6OCBh8VbU4Ff3Fh4OXxnB1DcojyiEHteVXEMDLe5Shith1bxEDVrW2whrJmfvX/MzD+/
2L/1kBXRqHq9y46OGo5WV+9yfSgq0r77rV21x3anTgTURMkI8snsk1uZ4O/mtZs9fvEB1Fo2BRdV
iRQgGbwZrM6F/EZIYrO1a705HSVLsD4YMhmHiCWj8dAlTqMPdqPjFZE7jytrPa/lzaeIIrrN1Tn1
QNO2+N6YtqgmISGXPAzQKQcGhQWZaGUk1VsU2Yj/SC0+lW9N3RBh0r3pQWufGr313u9/CE3I+c/+
vvgQ6klRxnk+pWGOtNCxy8kb5p97qlOnUSBOYKdQFk2wIk9KpHd4t/L9foqfuMpqJr2OW6MpLTCA
xMcAHarZX9JJ/fNlyN7jgTcnmmki7xohsKaG4eAKXf4WauXPsdkF6ef98S+uA/qxZkp5MEbTjwtV
aEaJi7AO2cAxyOqCPNljQ0OuMjP3GjBeruEHF8/aXEgEbhoXLn3WMlQ8+rSNBhdkH9FWqKf4cwyi
bKWffPGoXVihjtqgCV6icCXmLm7FPUSL/V0hBIGVS432fH8Gv6WEbrYySisIdjRInNMUKWrLZlXY
YAoRT3VWY41b3uZtNM2fGSuwizfsFmv4YUQbdlub43jMbX//Gm9GS/toLX9TmK3F2b2V/Q4+JUWv
2w3+7Mzn0Er0tYBgKTjX8FD/862UBwA/KxAFBTxAxAckH8nAISvgHaD5E/M8UUvH85+aw3+Tibsy
S3l2D3wcodxgKzPFIWQ/cu+5EzZqdpQAA0tPBQcvc39RFtf/YpzUCzKPVS4O1GRwlS4ct/kwVGbe
dtVGVsO1ruulZAwGhxTWrM6Ic0oNrgLLc+qH1eDmZr9tLN7OTpzB/JCf59UFLf5etjK7du4PcPHc
XhilBtgxw9yWkMF/Mr23gyJYqBdVLu6rOpBIkAs+AQBYWQn3lm/oC6tUQJmCTU/NAgyV73NzcKRm
ArT5WDnQU6uyA5iPeA9ZXZNJ17zG8nr+mWP6Ucm1iDQ9VLZdVmqOPN4NKDCpTL/iDP/D8fjXDH0Z
JFCKa5sChS4Naf5TrKl6x25Dj/DKT/+9ywKicM/MWuy5VJpA2p+fuSTROi3RgPHU42OuBY2eG7KO
n2q6gpxpE0IxNzTgjDfSMOmNZwGebFeZbwCBZIjcqc7etfqzVDbMp8/85ocdONd0WVx7siyVzq4+
jtreXMV0WSzgKKWe6Ud23T42kauKxthvUrQG6BAvzw0p3kWtShpQHGl/n9i9sk/tdCbUoG/NYOmL
zNdDM833sWI2RaUrxVr9f/G9hHtXgEQdGJho0ThGyLpOrHBreOIbPzpy+y4zYNux7x/d/7Dc/5qh
wk1P9rNpBk+4EWOJoGlAKURUn5v0iFYfs0SzEkIeHlAR1Uiw1yRsCBVwtRzxR6o4bH4cmIIk4Y6L
O50PuZUzvjYH1M0ZMmKp8l0zuOCI08U40DPPkpj8sV0lQFx2nBfTTV1Gg5crHce2uBXi3IrCfaw9
lGX0XmgnLXIyv9hN7LswPaXsNmocr20N8F5uGXVfamuA9aVBg64AF8YsRXmj5huqQTNI+Qj3opTD
pxh2sx1xMIZC5vZdmkprszxvWjpmuDQoUE+BRhOjoASIwH+o5ZPANgREuG1ohfk25dfKBUt3BUqL
LEidZ5ZEmoFEHRuBH3IPJ/jTz7/qYMOCLrwtFbv/ur+zlwyhxo5kD6+hJZjuuvIYqVdnJjN3KEtj
KuDEmPZcVL0z5eFRFde89UJ9DygnJDUhvzfrS1GeYYzxPvc6lEanXLHj9twPKUTaOl1tt4K20wpu
K4S/tewvu1q/4/JLs9Ql6HONEEuBMrohGELqbVi+xWucD0vb48IEXSOfpGHMMwaajF391nfHqhqg
t2eFiUjU2K3itdt1ad2QNeWAQgAiAxwA17uRCb1SYHJmdJsAaZwYzz7lkW8dtW+dAJXCv90kaLwH
9Rv8H4rdUNq7Nuar1RAFAVQwRQBWKqvjP4WPnCdKvHJv3J7pazv0EVPjKAl92GG0baN8TMpbgV7Q
p/uDuX3NXBuhXHnTJRBgjICMAdKh1HnRY7dMPrLWfSsLD3eYgXjaXP1BNpVOb0PscGQ7QOVdaeD0
Qf1C9DPw4KQ1J8bwa0iLdJv8jQ9/MuNLKu2U8eeIDEIRMIYE1EApRk7Q/AjCXyKgDeM2UwuHFzd8
bvi4afq2h9LEyrTc7t/r76XmHmjxUFJ6oM7S/DROj41TG51M0Moi+yuo4TVL1AKkAKqgXQaWKmUT
qJtYKs3Yf0Vfns5GLNAaK5i9BWwNRoYLAukw9JeiS/t692JQTBAPGkYWJwehC5y6MKvueRAGUvbt
cwa2INXqa5b08UQAKolEVkeDLQk9u2E3badz2WeUgY+wR0lpw681qd/GyTLcPOof4ABTUR6mPq/v
QJM61PyIOgjnmWpVjiQuwC/cxdGvlT25cL7mK0UBEg7c0De8VkLOqTVgPrwrVriiB51Dr1duKuOz
Jj1B6qYoj50ckJh5rnwJXZBEyh8L5rEBzCj8HUm7KIh+pOpPBX1v0Oxu3yBCybS+lTcrG2TlM2md
EJ8r4MI8kXc7MeYtUNKajVKGWyRc41MwNmvtIN+cBtc3O+4/AFxmKtO52EY9IUDBlqQxsKzuLidI
p5XkKOtfX1+i/nXav76+vr+/Pzx8bs9IsZHfPUn0n3+9LLCPPA76+2aeHboVtAhkuQdNq+QGe+As
iGwPlmSBEeng26Hd7ATbs4Sn1J4cecOZ+VE2WVuJSLKNzqu03bf386xCpsz865DduGldDzVflRNo
nrkSgAnEaiA45YPcinmvnTWI4kKqHGVN3CdgIJmhwrTyDBdESli1iuyy2+BdsyYHpC4PmSmDI/z+
BHPz9U4v8Ey3A3pJ9KzcpOVGVoiEsdVkNyfHUQczuP529MkvkZTGaf++DUhPXu6b/Mau3JhEmxQ4
ZOb4jSYlU9AaUYCLXHaN3aE6uUfrwzoYiT7qWki+rM0RrdPEtQjcylN9chxHd7amaZMIgzcedyv3
6sKDEFN98TVU/BNMKJuzeSG7CgnNvDPqM4B8oRs5ul7uh22CbNJ2Ddq0ZlSgqsrY0RCiHTAFeHC+
6B/jV5mYwquwnx6gaNa9NFCSfvafV+Z9vqbuzDsN4GTDCE/woMS8Gwfj43C0jsfMsI6BzpCPknzN
k26lUJsj+aZ6MDDvzxHRP3mSH51H6dQSZ2Uj0LoyCD3nqQcxDF4p2syNd337VFki++NQy653aJ8O
VrVPQmv/yluaaaPvR+d+PQLf+XvcKmvwxMVNf2F49rIXpQuoACE9zMPwxBm8nh+056qzyxjvf6sR
3u5P+0KWCaMEQdR3X7SIlqBrYwPoO/KQbXDCUjLtO+3cTyDvOA3+wXtVQj16CiA8tjK1tyEwoMGQ
eAIjFNoMoEN0bRNExEwfDr7qFlhRyTwXdu6sDOv2br42MYcyF3OYhVBS7j1PcVlb3AJwa0ZWaDJ6
R15fUU1zRGcVirFmkTqpACK0QuIzijsYndHrvsM8VLv4zD3xRm5hgzrZwVtxj99VCerMgMgVQE8N
EsPgXKC2qMyVI+8nNUYJjvxuF+iaWepfgQG+cj0hKP9buZWRp9Iut6VdH4CGsOY5SG2fsNZTYoRO
ZAzkJNkViczoESzZJCbz17f4V2GHRkIY/RXwRb3fSZvkwGwa3bc8PdiU4Ml/Zix1ZUSLO+NiQNRu
lNMqDRmlUlyjsPzHc35c6+P7LhBQUwZEugp6RhCEzoq01xtDQZm+STtFcRtD1IWdd2KeCiuyMGPm
5MQfgTE5/ra2udfaqoi6y61gF5DGbuwYi+g98ZgHkHs73kO/fq8uuEDUavB6AbZyge4hUrswU5NQ
daEyZ7bmR7VRrGnPm8R3k1D3Xu+fkYXUGLARF+aoMwJzaTJlkeq2JvrTAc23FBN5IKKZn7kRWpEd
mIipiWLct0s3b86O9coudVJ8rw7ESsAwZVvdNpv8ISQD6UAj8FpuOrt78Mz7Bhf86TfaWoNoBVhJ
6N7NqYIQd5QMquvZkSE4zQ4La7FOueJz1sxQwagA0TBkTWEGYaAzbPxHzY6cQlfe749mATwBbRaA
x/9vONSzI4HEs1L2veq+ZRs04FjxIxCxT/5B3k92C4UMBVckkprv3Jrh+RfTRwfMc9BNRysV+Fqp
AcoI5fNEGlW32Zdb+VPeJkZlioZij8/xD+l0f5jz5qONQXoB2QsRmF+FZt9hI6/k+i7QXKE0Q5HA
Q6GI5qM9YE2fYymaRfb5X0vUfPqNEEAML9JcLTB7XQqAa93XghG3z7LZczq/EtLNLux2YDLULcAu
BLc9b6OLm6lG60ozpZnmZvvoWX7mjTXJs+WZ+2OArvZDSJAbvdmAfGAcIMOf/D1riSubfXnW8NCA
VpYElkA6fQ9QiqZ0cqm54oH9LLf8z+o3iMxM/olfeVMuWkKUMINz0KSKJNb1hLWpJ7ZK02su6DPK
p+iHAvk0C8VMsDtPn8rKtlt0TpfWqBxHE8tdKHmthvTcDBdDk0z+6D9yh2qnPLCxXn1AepJPydoL
f+Him0OhP4OkbvIIDcwez8GsdgSvwbP4k/vVrrEfLzmoSxvU5arlhcKFcachoA060n+iI+xY/c6t
ZoU8Y6HWoOIOR+8PXqNoPKJhB1zoQYUpzTzXiGuSnPrzhj+Nhi7p9Z4zt+ExOd/3FQuJIhgEgItD
LgZNxjSLZMJ2GaM2MMhuFVLaAZ6k0q7F/RmgKgyeecJbKTAAgg7BUr3d9V+rLCiLc3vxBdTcQnvY
h5gVvqAy0ND1SBQzsISv2pY3rw+8AXKP9+Qc2Wviire+BDiIuXgGTAmYm0TqoTaqVcqBDMpzFXay
PH5TVtx2+s00vXV/gpfsQC0dcwumxFki4foIVnJZ121RMy6rFVvEoT/KyVccUL51ZsEP7EqAMP+2
Kw8pIrnAIYuBFwLYqOjmsVGIIfNRxLybMHDCcV9lRg51BpMXWmEl3hRv1g1peFDWoRwF9awZQXs9
Mj4APGacBMllpgeu3LLFTo02hUYUdKJ5zKvn/QyhZBIdWMBM/OdpOEk5kfgzojRdEezhJ+t/to7i
PReJPp05VLDx96/qM88dTX3uK51Fz5O/GwcojnmW5xttbTRoXpAhnQT+v5S0r3FCms6USwTmKWpg
5yHeCf4KQufmSsAocYUirpyFDW/uHBHyLGk2vyizQPXMsh4hdKogjRiBOMFMwqh0Ar7wzbIdvZWd
s2RZFWfmf2jQgOx43lkXt50oDWAHZCrZlQcGfd0D+OV9gS829YBJDiUttZU6zh4lbVwr9C8t7dyh
hMQsQiUUW6h7o2eq0oeCggz4DXASHGE8aGzEWyk7CxwpDmlgtfkWROlydJj8baQeMy3WS+7A9jrL
OQGjTyBL/tLG3TRZdUV8+cS1QGMWH7zvxKopgKq5tpj8Jfkdloe08dDDabfJuw+JeIm0sa7u+Lds
K4mPrDpZYUS83qrUvYB/3T+ct3H89w4Gq5mE1B+aC6mByiI4S5sJ6ThI2Z7wfqqAPQaXZFsWvlPU
zWhUXcIbcSV0m1KqH5tEBlfXWD77ctoaPOepuqR5Rp9mv9N5hNCLyfVGSJWQ8EIqkBJ8eKTLlGFz
/7tvASAz1k4DMg3xLIZAx5NCwPfy5KvJWajVZAOKv/SBZ+RNkEDfIASAvRugmCd4g6UVOGsIiQtL
SqO/FbeGu1IkCTLFeAzOmWTauXU5gPJRNXluEUHKoeHyxwhHVqx6AgoTUmIlY7k5BcpLyK14n9vk
C0yreLmDahyiGCwdC4qeLJRsxfrnNLe9XhecnrM61u4bIzz3zRZwTMn7Ja52Wc0b4trBwizGDNkc
vIMlWpJFjnOBjevMP0etpposg3JR77GeOeZdYNchB1Herq6dKfDELR8wnYW+EtJGU2GoEG43tb5s
1sLJm7eFCEYVXpOg7Qp9EET9lJ/oGvCuR7V/rmIRmbao1mU2lvRZLNuqhHy0WkAKjbgpVVvz2Qma
aHVmNWEUbdSRX0Mo3CYJ8DUgm0dZHcI1cB3UfedHbFiAYsM/c89qoKfxYfzNgphr0tFQGuGdJRp9
b2ahKXhHTjRr3wI0JxdLwqbHJP/B73n0fxdOCr2thESojv0cO1uKtrlkKtxOEgxNe1HOvqgrzNo8
zuEptbRzshK9ObinQWw933cX/jaVIM6Qpz121Isnk8DHe1fYp4+t8lCKGqmbt7z/Ne6iyU7lacUP
fWdob2zj9YkKFf4Ek8i17VHoeWgbFP6ZVx/gPDzDfxoZQONIUGxbVec7JxZPjWSxnsEb1WfyyD71
L6I5DoYU7ThdMUWeCCfJTVWj94yOMTXw7685ndsLH0t78ZH0hdSWkhKUuX8GXaJ2ZGp7EExB2foH
CXXD5siZ4g668m+C7yiPDLx+ZXA6K60s03dhiJoqMCPgFM4g1hm/cT1VAjpD+1ZS/XPdx2b+OJYv
WWkOvu3luuz9aph9V9hl+55NERHEfTD+qFhD5mwFuKBBIlxmI8fQmdBHhLI2YQsz6QyRsacRrQkP
SWJG3glCGWJlMrHTaoRLTOlR+IkKqfesPTXRpgKVRIPkLvNLlB8DUBC03KHdTs27opEBMq/hJnyO
R8ixZNtGWsNwftOe3xs8lUcQmbQTUwg1neVDLVtodiT18BT6B63T420YvZYlyZw0fkVLEy5tNOe/
Z6cod2LJmIK931iy9MoPxvhT9jc+8yQCGZ5vldFo4bG1+ih7CRGqJ3gbkg1ntKGPc/eIHvYnRbbA
Z698eOJG6c5JvCmzI1CGwaxBvpcVS5wOWbFLgCsNScdsfFUvUDjOX7LKKBSzHHaVHSqPxRuaVO7f
hAs3OApNMgD6CNGQW5GohPio1I3PMrJ/bmJLLnVg40t/Ayb8zgBYKyF8aKuNPh7yBu1qJtrfaj1D
P9dWVnV5PIhroh5L19LV58xB3YUTSTKIGfW155/HQyqi7deqY6NHET1gSR68NKMuiqbIxobKr9Fp
LJzOK8uU+2oTfphSkfHPTEbSNAHPUaFrtUIk2QKzUpWlBB3nK7N/++RHbIzoH85+5hAGPdX1cNHe
LYhV5Qfnhn1gcPNE03AIfJXUBfAU2UyTaMb1SMCctOUQNHcqjmMwbjR1ldbu5p2FLxH+aUSa82t0
y3UaFXwptkJwzlWpB0lfqD1ILT/YZadwej/W2b5WEtXNuf7kN2yzyzR/MPJ0BClYwPFvudxq+sgm
scGXXP6zYLw1qPft0x5fCGFSqAzwIMED/d71XKEfSQnTOgjPrSc4VRgZmlLpgLLXil3UVtB2Zs1s
sqiDktxTxLwk1V6rrFgBXPnr/pm5LVKi2A3mLYSFWDhVkSlHLheiMMppHp9lOwakiXtVrPEAZxWL
Ou9teMmpCP8eH0EVdL5v+RYgNFuGmq+AGxYQRomKVTpgMfhaC5KzXD5kmlX54ORx8vikeGdB/hEp
h7QmHtot2IdGNmu1NjKPfSt4dwBjQJDNUho5gKZvPQtkdeLpahFuYQpagI0uSD8DFVwxwcoD8Ca9
RH3yHDZcnGhOTEQGcVd85uVUOA9wQ1bU1zVQPAkkRKoo08UhD1bu2oXdjCIcIhHoayCJS2cnmAwY
35CtknMFSMS+XiO3mbcadY1c/XrqGgn5vgJOHb+eGx+U8aX/qQjb4qFT9bXE/ndN6NoSshDo1wEY
Cblv5JiuZ0+pUi8Xgjg5j8m09aODOG65Sjl47b48l5No9vl7MTqdjtjCYETPvb/fbhOgSO8A4QIu
F4gOclBmvzaf8ozYeoEXnCtupsGKehKP6Pi0uuSQVRFJK5td61253S/XJqnDlYzgiuI6LTjPYiIx
35JE4NCA9T5N0i8GSab7I5wHQM0vkrsKal4gC/of0r6ruXGkyfYXIQLevFbB0AAiZSip9YJQt9Tw
KHj36/dA394dEuQlYnajZ2JMRytRLisrM885oNRbHKghYwOYKrXoJIV9aobtVBOe8ZTrtYTet3Rd
1MdcQhYSnX2GBK+xjOxZWQeDoMXxieX7UX0Mugm0P8Caid/I6Cif4CtNc6u0hZj0rqofjMaePPDz
kLYmubhP1iq41w0u+B7wRiKFDvbpWbjwcm21pohjkUvjU8N5/UwvIdKMe1IefZubSJFvs4OOkuRI
6qN0MtRjNWyCAmk+yMrlK1NzXVeaP0VG+gDtojNB+uI8FfyQVQxcWadK/iqKl656rLmjlEESKrSC
iKg+QP3xSRlMCbVieedDrg/hpdiKUKa07i/Tre03Owz0X6L2g8vmclYSVg69ACWOUytJCIeMNncq
KW7Ql8umTayVqYkgYe39cssoyJnA6YO1wM2yMKokdShkYZSc0lDXN3JX89u+/SU03R5dSBOeeLGx
8mK6kQH54U/AykNgfOaKuBznWPoQ5xgxq5P8Rx63oyZAkwHvDbkm2fOAYLyOLKG19LW24FsHTgFv
DyD4/JwdW4RZYt8WMR7h8UlTu8kTwHCSZMC6NNW04rvme2V5sjUQUAlIsIDEbwm2kdqeHzU9TJDg
gPyRFMF5rVwyt5yzeG5iXtazq82HbwbKP05OYS0QQU9IOyFu/5LQuvDK579GiUBTqk7ceCDDSmnq
1o45N70IhtRAMhAOlclJLxQN1CwDR+NUQEtSoeG5qzEdtFNZ5vz7s6HhhQ/skoqOx2UENoWhMPFG
nZyaMQZg9sWXSjOUAhoPBc5jtrZFr2/ZWRxJRsCjoE8IN/lielmXhBPDGAFXFWzW6yJU1IdyNwnT
E0TPZyUHLTEDxKoboS3QGRYDqiuHbWQ2XAUqBH3KrQQ99nZbq19aPEqgtuKifTaJq5D22UFdbTaU
m5DoBrwLDD6Xn9qAGKPIJgHLke1bBWlXQPWILj3U0IObdoCm8rWTrPH13Nx/mCLwqkPBDJmPhQfn
mTJK8qgkJyOrTVB5Q/f8mZtolr8g1y1VdosX+qDva94E5pcP1qKg+aguBw0M3VwbNUCqsWSbaXhf
LCaxSE886yKPYzog1HqaHmM5PCWgsT/kExTcFN3P6Fj0v/71XkT+AnU3dGhCXf4nRj87e4oUJMVQ
NOkJ1ERA2+4lxexLS85ByfJx39I1dBxb8NzUwlWCWRUCUFKdnkQPmMvtu5bajW+9te8RBYGAldoA
Ye6KhGqQ+ssOMfS7NsFBXa1GX8e06PjV4cwgRTkLWi+OPOR4pSmJ0uyE9HRtMlEA41gCiel/fwFe
mFk46FJnaRb3SXbKphgo5R24pkJxD/aYYS3XeeMddTGiZXArlkHItzpMSc+iMzGivem/IJ6sQwWG
NhZSYJE99AS1r+eVFRWvdy56ldEEiEhsVlJexBvg8Y+7KiqyE9rNLCTcP8dT7cX2d3yoiR2bOppL
erM+qnuIv4573B9rwdeNy+niA+YPPN+9oxqhTTHPThWfG2RUjdQKkjG374/zRjYFE3w2zkVcEcgM
nfsFy06FqfrHtjdBHSdCrRdcmDYnbuoXsdqp+WbF6o276cLqwhmqel1B8QSD0w5f1Z+MoDaVmPL7
QJEJ3lZU2lFr/P143+iNuwI2QYUNajo8+H4SLWcTygdiAA6DJjtxCV6UoEb9jUsDShZtl9Coizin
7cWByjlbayi9kXqen+PoqUFjGXKqS913VHACFIra9JSCne8QN0Mh4CoO5JYGBSegGUspJ/15zr29
BnwyNmRIWaW4BWMNo9GYZK9hEHdfCWfU3Rfee/WIVHTXcqDkMPQqBHykBJNsJchFZfKxqk1eoEzg
EYmqulBRjOiNPxykgxV7SJjMkFI0FEtIh/C3NERBZLZDXCUehLyHnLJcxY0gK03em/en/+ZRnknA
cEvjAkRR6XJDi6xTlLIo0xMyCQ3XmXpNhAD0CP6jZtDeVVCw1mkSgQ2qp8D3Atl6/wPEG5cRVNr+
+YDFkZZlPo8hioWHcrxpFR4tpG0EaepkV0ONXaIJGGf/gJ1ysHW0l6I0Yoc1UfZcC4bl5m/FvYev
mOW0eWoCzHhEjOy5VD1UW/4Xn4lWZ9CjgnkeGZyFE+8BfB2LeErBHvYdffKb2OVCGaS8lR21Ztfb
akU6neCRRMugpZXyzvkPGTqxO2pUKR0QnCdb37dQpkxEWiXbbthWEW58UmqEX9NRuKb2ws0no3yO
Hl90a+JldrmqLRLk3DQI6YmNm1Ldt2VCktBGflACljmWvts+shrk9rtYIF3yPoKB3t9FUGBJAP9B
AbPc6tKrMVK1B5rtbYyfRrQ3ZGZVcqRfK7rf8gB4Q+Ehj/f8/HS7/FYurKJ+jI30hKp+ZwatWphl
NvrEwJRbKKeqJE0ztqkqbo0d68aTZu4UBG/SDMiBws2lZWgr+WWiypgllQ829SDVaDQYpwclK4uV
y/lWDIDCI6RHEH2Ds2wREhdaGSjVFMGhS4IMPut2tGKDvaLMs+OTcq1ccvP+QFALFW/06OPX4lBx
iC+jFjwuJz4DzEkw7LglDWixmhd1tFEPiN6SyRzDtWtrdhaLwFI6N7u4HX09jPy4bLNTqRK1PGqK
1/J73cYB5ZJ9MThjtfKwue7iwkYHeS8yyyi6ooFssYSDUtZCCMm+09ghB4HOIqhl/RbRrF6TVnxD
MUQ/hoiGYosbza6mms3jJkVTvwEu6+mvMO58eeWTbvkz9MuA5lZD6wwq1Jebii8FLmo5DrFRaHQ7
8NCidaRRnkWuVjyIUId7gZUB5bksoi06dleel7fSAxJclIGHF0rj4Mq6NJ9ofghO8yQ/QZSIqPG7
NqK6J284bSdJTj40Tho8VnptRWtSbzejbRgV5VkHArnHhYeUhQxdRB0s9woZyseaz00DwiB+bCVd
Riue0Vp96xoXWH4SZLai1nCNeAsWFmD2k4BCXgiRTvCKPQzRq56avE/Bwnffjd84htBpRQiO1CBy
VstjyI2NEguZkJ+gVE05aRvUHTgxPGOtv+ZGfQgdTHhxG3N6UkWTyOUylGWr6kUi5afUrZ65bUZq
CvEs8vQkPP2piLjG5XgrJ3hhb7Hr+invmiqEPUa80Jb/zqCNp+/p4Zi4KnkroGd+qqGWuHp73zjx
F3YXF02eC7U+xWJ+6v7gHZDI+zz8zDVHYQUoM6DiVOnEVzxwdPHDc83tfXxOYaaJNQA61O5ZYbF0
pZP0xvm7+KJ5C5wFlNwkqz6enfkJRfIZJVCYHZ9h1w9ECL/rYZUs5KY9tKrx4KcEqHPJLjSOaaTV
BeyNA+CTGyRbyZY54fOANUdnPeUJLbwZJWN1JaWbnphf2d6vyev9nf3TKbHwvXNs8j/fsTh+WQfI
cWhgB+xBQ0IMIqEgTEDnin333f5yatPN0dJakN3puf/9+LiWfr2VCr6wv7jG67yTSqGc552gnRUc
hJWLVwuLnWHHfAw/xKMwMh+D3/fHfavScW53yTwUjS1YJiKMu6WjQgCyxyObpj7kLRxT2t43duOB
dGFrea3KfZTqIcaoa/sOLLBxc/TH1yH4Xm2MuZUiujC1uEozPZHZKGFY0iEDvAaZGCCDu33d42lL
Kvkh/ujRouj5axnt257rn320LKwoQYCgIsSJHoUNK0nLKO/xr/y0S77RmTMlJgfaFWaVz6K6kq+5
6ZzPLC98GLZP36cTZpeXHlUBrXSxPUB4bjU4vumz5lQ2SF7ROLFk06h6lZPVAD2dCrefex4VOxMA
dgAD/paD7rA213YSu/oU33ilpbxuG/ED8pMZioRGtcZePm+Z62P7z8cs3FXeCmk4CFjnuPC60Brw
ruEoVBcAg0/Rt7PPTG4tL3Z7F/9jcv79Mw85P3pBLoN5lhRXiO0GvKjyO/qKhVUqkeXhREUIbP9n
+lCLJa2GoTdGqRlcsXpAS41K8ajsHvjMwyOO6yxuBSezdEJX9hbXUe8Lat8rEIhiVgdQfXxgJ+Qu
TJ80RAD6MCRfmRl6xua+W1hcAf9tFT2h4O9BMmF5ZCoBDXR1Uw3uWO4jvwJRMHJh5a+qJJL/pae2
3IYrccxiCWeLGtBHYJufO0ARcl8u4VRWSdrmPXS3zNIryOduDfM4L8zZtrwysLhNakntOC4aBreX
PKaEpPL//ZxdjGBxXUhIOvNyixGoyWD1SUzbgoB9IFEkkooa7osiKMz7y7R47i3H9LNZz/b9ABqS
pOVgUiihxad4eBhAjGNlZZaO+8rK4o4Yg9Q3ChmqYegCtKV3yW5+u8pufG8sH9lI9nZ/TMtr/7/N
4cEBkU4k9Jeqlg2ojzO5x47vaXiEtNcWspZEJopT24ojmxGypLUDckX3YRog0cYBi5oBXPx1/zNu
HXQs5//7DGP57IgB+tILiJm7SbztxoBMkkpLwBW6ViVJbPJBS7SJSry6EvbM+/B6n/5jdznbKV8l
QYfhp9vipbf8X61bPPEre3V5Jy4m2eAXlzEIVuIpM6Cmp9egyDeFloh9NCu4f5TtuxQxi0eHJTN+
y4lCRqSBUPDqk7UUwu3t+89QF08KH0y9IDzHUF+OdI1EcGUbIW106VB8lldgucYPD0SZcNAuBhmL
qYZeg6HGHK0Rx0+a6WdPZWiB5mjK7RpaKiVJ0akMZe/W6Uqbdf5WTgo6TQ7QC43xUENz4/4+u+33
kEVDAWkWp1rcluhP78bGwBFueadGGxtg1wZqi5YvWP83QwsHW6mxXoEoDafYht7Vdtdu1oSd/j+b
6p+xLFwsN0CzJAlxZBowNsQ4tYKtEcEMPztQGj6a0Pym98d0+5AiV4LiG7Tx0D9yuci6ELSyH/OD
GwloUYT6QtVUJO2+WzRsaIBT+w9xY7fRWsvCIq77z+k5M7tw9RMoMZQsxFwO/LMRMJK+BbJPuGDt
lN48IP9j5yr1ERqqzlcy7EjGp5466ZHrnPEEOOG8g8NfXfBRm0UnkakR8c+IrqGCb4QByGHyCACQ
jELj1yL1IhZKEAMnAy8R8cDscFZf/IUGhz2BkF6MOpsbTpy/XVnT+dRfOcAzowsHmLZ9gwYoGIVW
86POoUswBEaL7dDLoCj7AGR74quspVse5zXM8SpiKzHXsj3qP8sL947klQb8w7KELkCTqhcnAa5f
yXJHal5aKbEav/4QSlvmO6vVxm3Zl0itmiGo63JI4STCcwewlBiybRJADelDM7w29XdZsHI9LNNh
Vx8375mzO7+voCgHnjv4NVWxFT8zG+Pot440mH7l9ZiSJ2HcFhC8v78s80m6WpWZCw5OGZHa8lGa
Zyzzp3426wd0CpxGomkWeBVnfE6DYuk69y/zfv8Z6JnFxT6QxlCsphYWlWdu8+Ifhd2wE4+laWyj
lZDjtuM6M7W8DbMoDcsBpurMEuwX31RNxXmwIPrqpA/uGhPDba91Zm5x7+VllMdoex5cTjDHiULR
U3W5v1xmFo85XUvnLJuVr+ZxcRGGupFEgNsPbpEr22lqN0GJDluRKK4KcovQq2UBv/UqIZ2ZIwMQ
QAwRxZwJ11El/W/i1Rn/CNIsA8rbiyVVoSDGikDEp7SO2HmK+FJIK9vmep+qQNJBlEfHaxhAtoVr
ZnUxSAETRvcdrREWPOJaYHHtE2EAlXrkQPEvqLdenr9prKVoLGBAC/IXrqI1SOiQz4hkqywZlKN/
iUW3EoveHNOsdQYfDHDYEifjg4mxmVDHcaX3Hv1bMYVswbGd2zvun/EffNnlIceQzgwt1kfkG0jm
jTCE0y3S5jdSjNJmfJVMgUQ7zRqsaFvb35UFCbQSQATTOPa/n9c0sm6PFsg8FPpwmfxUgs4cHAAB
6qBUmGBRpQGtqLznzLWmh+sLHAOFMuSMBcbPW/I2GH5Z52qqjm6mUx+KH3ppCbFZrxIO3xzLmZ3F
2UsgjTdVsjK68QuvkrxyuIxUbxX/2IpsJRZaVv9xzi/HtLgYOCGNiobXRnewE6JbjQ1uHwdiuTud
jg9kAsWUMf+ilQV2FJo4BfzbLie7is7sNv5qBH4dvFx+zyKyLRODJUKm43vwVEpj21drKPStjPq2
EVBMImAAycKyd7QculQKehhRZbtBmXecsIrNitu64bDnofxjZRE7G2j9K1QOVuT4LdeeeieHsDBi
oFT66APL0DIqDcrKyK4fBkAPQuwZlH84CjgHl35GDvURWjywqSV2bPzpY0drHgqDGgAj3z/2NzYp
ymszifI8jajwXFoahUyWirocXD8h1YsPasa9f6h2xvG+mRtLBYo1daaFxrseWvGXZhpBH42kTia3
iHnMWXsoDHeKSuu+lRvxEZJW6P2Y7xgYWV4AbdE0Qz/Fk6uxA3uq3AKjyoqN1BK0AQ4gjAfBeYr/
WjF7vVwzswAIKLAJBfWqHK4hYNSSHKPTPY4c8m1j8xazJjyCOOu7taWQjqD9WEtqXS/dpdX59898
JZA/U18osFrLChXZPkdPzUAV6SWIY9pEm5VBzoHJ5f1waW6xU+QZFqI0MDclth96cgX+meql63f+
U5I6rcZZsmRxM8tyCDnD7vf/zfxyBwWJCv3EJpvc5o9+6tFxxFAFtqEZVDmBDUKJCAH4WvVgZV2X
5KpNCewHy/PJzaOCyvx7qb6N7zxyQX3/9/7wbluCvCsQ1+gd0Rf+Uq7bFLcFh23SPsfcifc/wuqv
5H+zNQacGwk9LOOsSY7+AmzWH1Hfs12jG10bFWM4uXGrmWUcWUkZEVy4HBKJdWeXjBZ+CuixOwrc
Y/HRNfUKp7Fwff/OXwBZKlGZe5SXHfFTimbdsUknN9wyqwlNFm7Qq1ZZ/nP4ZOx8+gxe48fwO3m7
P8XXsdtsdsa8oOUffAuLKRYzvuGNAPt3RDeHin4KR5igh0CaJqWlthOf7pu7cW9c2puX/Gyixaxt
skqHLxp5j5ue609GkT8FiDnSSTFtkS9ZuTRuTywmFOz06AO64m0FRUTGtIKBw9IGYYHlVQc0Hc6/
tjLxyVeM4m2wcjve9EFnJhdOQW+loQ76YnJ5KuxBhLZTthpZy0Qs22KwVzCV/1hZsrFWWpB04QQr
rZUfRPoykZBOm8PT7478CoBOxzudpg4Y+0yJroTfNzfrmenFTawBS9okPFxAM5U0klGDniqQghyA
fl3ZL9dX5OUgxcV+MdRGUBgsySDsFANTzSZTmeyEf2HpO2iVilAB9bcj8gEtCmGLlwId623Trjja
OSq9cvNnA56vgbNtW9W5Xg8GNpHh/4qM38mwci5uerqznz/bP/v5+gQUUxiW81pmxZPuv6bSQSzN
RF57+97I5ACZghZ1/A0WY7w7Ly3lleLXaYVdM9igdHmdNgMpNs0mNTX7kBNpJ1A4Ahv8NADHvK1a
v3VdnltfzGMftHXHxbCu7hQb1QOaUUgqeNVGsyI6UHwA9Wllyl4MTlF5jxQ7WUllLbtofo4NWsnm
OBKPVtVYeCDQjwksqDHVjV1b3AE9p1ZgK2ZtFVtxRG4W7ZCNRpByFlMbeqCMriY7brkH8NUBVgeR
G5SmF5OA8tdYd2E3uey1aWnyVL3kR/FT68z8oX8T90D7QnoM2qT7/rCG01ZvLsCZ7cVG05RUz2W+
ndzSKsmIHuBqWx2Hrf8XTJ+PSLvIJvqInIB+/iroq4JXUEu/QPZpnZyH00knETXoU0o+A/rLeanJ
FlRHhEPfk/XpBnSw3IfqQbQV2jjPp36vPq3FlLf8zvnMzd7i7Ji0U6qJLMPMgVXdbfaZCzGOFYcz
7//lSUe7KPrVwWeJB+QifizqPB3TeoLvDlJPYWEGyqNa33A8n6LzcOK8rAfmU8rrjjIVBBsaK7dZ
1cYoDwWSff9jbnkdYOPwAkF3GdAli8u54TthLCNxcqPyjxYe8nTFu157HQwSrKtokkDXKr+MOVI0
+PlyqOhuI1M0kbVuDuLw+0O4Ua1H478IgkZsd2SflgFGJNZyqvWx7+qn8pUH+x1aBGlqD5S3xe1o
qgQsfKnVv903e8PNwSy4/9DvLggzZ/vlTlFCUP/VYuW7dhFa01tWkm33W35BSAWRXKcg41Z+Q7s/
KGdApcIdh5WX3Y3LGfZVRFY44HAzS/psLgukvgX5l7s3UqruxFfuIfnIvwYibo0Pw+tN9lIeGxDB
1huFSkf+YQ22e+1kwEQAKn5Z59F1LS1b1tDB5PuFqPpukIGQAxoI41HhjkiQIaHZiytPzJ805eWp
ubS2ODVCUwgGUzQfFWpGuEP0yZGZRkd0ekuxoyewPdqJo5oDQVqQvDypZkCOD2/oWnwQaHbst4PF
m6LdOTyaAiYLQjTm/f1wfZKg9YzUGTDe6NhFw+bldjDCKdFYEvhumJdEBmB5TWxlibHAtXJpYbHh
QEyY+s3AGa7scLbyXjvsVFj1qXszTtUDe84d4RiuZSdvRNOXRheXuZ8B5ArCdN+tn5r9BF7mycpp
QnK61lZxw1MgHQJKNhBgQS50eWnqfRFmg473D2TloVr1kFlS8igLCTz9/YW6dXANHvqdMIZ1En/C
+TMX77Omb6AGzrkZWIm88NhtpX36zLyCJ/KW3/qb8GF0lZO8Dw7+A+euMWcuB4qK4gwsB4TWAO0O
AMSXG0XI1G4oC4lzOaTogugrLzqSQqOzkmrKypXB3jKGIABZOowVqeyFMZ8fRZVNceA19TY/4nbZ
ZMFE9BzA3WmFSmHpDuZxnZta7JRmrCqAQZPAk3x/C1U7YPRLzi5rJOoCaNrFyBLwwdoTZfm4XBpd
BDrDGBSg5sH4qpeDHpuRp24TeFts0d/3d81VUPcfS/Ls7lGjRIfu5bIhFSnlkFrCfoCYqSvSwk7N
2Kz2SOmmCFqgr2pVhNnZwTiuiYBeHcKl7XmVz3asWrdy3AIN4BrQH2qDF3Vy+n4TeNF2KP4GEzgl
o6/7w705rwjf0XWOeg7A15cWRyb6Ws1hXoXGERWzHHjCv8csIJr/NG616N+GzD8jhNNExRs+FNfK
pT2W9GI6Jdg8U5Q+pwMzyy4nQh0grbaVTmH2LEanwJ/RzCU7xOljqhW0BmP7TKIF/FHxLU4RuT8F
V3HF4puWJDKpMFSQ58AcGCFBgvHg71ovOY09vETiMheAiId2OwvdktUGxFtnCdwTKNchQJpzqpfT
ETZ93oZJAWo4tFN68Z/izf9VHFpHowGkVybJrkPCudJptLntmgbLkhIMtxcsnxlfrL3Ql+2oFzBe
Qgkgs4Z9c8g+Vcpo4kWuElIE5+O+s/jnB+7YAcm1BvxfhuCwL4voBJhpBgzEx4sQnMlwjy2knL0g
d7L2UIePg38UhTXY1pqZxYGW8n4UyhZm6r/dbqIr3nAZDvwMAtS3gOfPYO2fV9LZkeUVIcoRIMHx
6t0vP6q2QZusJPR+0i/nIdFsQ1LAZIoSAti7lvCsEDoneGd3oQcqSqew9d1kZrvaUzYeZ6lftceA
aNwZ5uQVj+CAPfjI0mw2KDegSJV6Bmr6//7AXHzP4gZIcx14FfC4enX12ukfqAMSBoo8cJb90svT
WJvYPBVkg6uv2k1a0oFrNTspyO3c/44bh+fiMxZ3gm5EGheJmJYUtLsGWtsN6VHmwKq/kxInVlas
XdVvsQoKCixQ65lVovDsvzyrVRYClceGyAsZRKISKrw1ORlHAg5fqAdMGZqGC0s+DBYSDn/HPW+G
JWGAbtDN/WFfFWH+8yFI74KCE+mXn7jnbMv1WjpKodpHnjE8iwrJpYc+gHxuNJBwkxyQ/PSUtSfA
DxprsQUVhFBgAp/74JHzuRy8MABBNhhjBOIxV7PLASB+u9J2sWxHj0O+kQxbLoE9h4jIV2BnJNRd
vIeYvrIGV8n1eejnnzGfxrOhc9Bi6wN1ijwp+OyFmhboF/XrQ3b0QXY27NviRSzMAjphgGVzytv9
ib9xVwL5OfdQgzUcNbaFvxyqEFwUgRZ7ifqmg67WB3ms4JPkg0FxLYI+X16ssuhcxXXoS4BrASRX
RIb2Ci4EZaOySNJy8DLCkCABZy2tiUpFqzuqdHrH//74ffw1mmAQphN5q0hiQksG+ZMCfQwTopXv
H0WiiU4UDcWblhhmj4cRNXkE9/vALJAoAxEVNHnuz9Uy2Yqnso6nOuqeSEypIMm+XKipMJK2RQus
1xUvERcQ6Dsr4cpBuHK9sw1E+DMiHyxOSwRhGoZd4LNu8FqtID3IGxPAVu8PQ1jCFLV5IMjt8QYg
oxLGsVj0tuH61AjD0Rvph7fvzA19r8zpD+gkNsh6ivT3QN4i8pFhBt9lixzs3AQjP/p66eHlAF5U
QrYfL9s/UFEx32YBmufHR4mYO7ejv/5mZNfbMlHJEakhPGBTupmbah4EB/9amX87+vm3tRLI/qW0
p3/VgwxIloT//OpsBX+WVvazTgaqk2Sbkgck2ZQDUvSOKzlvvfkrJyc3JVZL78/J1TFYzMgihNMr
Hp2oY4AZcab6ReFM/s+QY2vy4CjZGvlKPkCaJ/jC81yaW9YluY71razB3N778HhqJuSVka339bF1
njzTO2wrC3+51m736bjflfO+Me+P90d3+N4XLN5WWTTEWS/gC9SPxqxclW4/Dva3bR8t04LPJ89W
RxyVOMTaWA8ufd24FiFHsiPOp6nTtS15yyOcbcilYqk6ynKgTfiahJTWu0ZXqVlX1nfJ9d6FahQb
PQw0ELdAvwIuub/tN/dHbS2gMHNs+u1k1Xv5kEaPQIjyZv4OOfP7c34dky9WfeHoa10HR3iJj2DF
kUdzLnqdxRlARxCjQ0c5/OL8PQN/A0CiAXp/UDpOcmCD14K7tclehKh55/tBLuMz7Ncch9p7PzDC
031CPLC50BeCw0exB95t+6nB/e861nHnuM9vEqX70yNO4Nfa8l/fxKBUB5U7yg1ILAM3Ll56Vr/r
jLGIQMyYieiP2db1qWa5WX5E+RtY1VkdmxnvghAkH73ep3yNbvsaYH4CIIIRr0mRL+VRZ/cIEcuZ
Tx2dhyC3XZwNjdPiXuGm1HvnoOpmNttgn5vcQ3oYzFwnCsTfIHhgCk610beYoMYBo60PZ2mC99os
7b+x15zytbb/G3Mk4lWBOA2cu2gy/kmpnocJJZfXQh7WXpQzNDEDQe/hMkpMv/B5xxD9xhKVoHSE
cWgsMNI1f+RcNLbgJM4eEi1NzXTMQzvXxcjKjTFz+ppxHq+pgTVF/Bpa5PqmxLfKYMif06vIVi12
+iDKk8bEuPYK9quVIKycPcfDGuD72onORrBSM5GtiqfK5aYpNSMsOwNG1Dlr+wKg/QRSGp2oa1xh
IA+4NSBUWsFci8bXeX9c2hqYyEqp4oYXRDXgPEnRojdBmgTq6nIbCJ+B3MV/pnBIeQpZH0BSOa75
HkdIyzqAJvnQWx2z3K168KWaEcRnPqq8FB7GkYv+sjRRZ+3Z3sDTWAL2MS0QjvcG8w8TUn2vVd4X
4OjqFdCSyGNanNLeL7udn0bM6TkxGByhnfKXEHxpCo3VcIDyhJ+iz0aBsqIzTthKxB8YJ2xTpUvf
yq7XQYItVQPw2L3cfJVDrL9WrAylbQHm2ZaCuRH8xKKWTq98Wdc1uMHKjI2FqxQ1uIkI+Oz4+G8o
aX4AiJ/uQ88KHaZ1P9lMVnK2jVojG+0o0XsRiOe2jX+PLacglpOkqjFjpZsQSEQjuHbUoJnGioyJ
FIE5pkhk8O6ooVqaaR3FyoPMdJZtayMHHk4oIpDk+VILHihVSSefjlOM5sukqyXe6mbJMCqViZ45
4qS20Qafgu4bLmDNVxNg86BJWWYpRXEXjO0pj444XcMPBvmL2rwx3R9wppUmUvdyz4HOPAOjxhYg
5+GpTJMKMH2mFG6Yqk1ndoVQPw4ZH7xNcdb8ruRM5CkDp64nxonRoIkJjEmlJhqlE/M840g6yk1v
CmOnmApLQOkUFHUM/vxCT8A+2PbV9wCuL8FUNFalJuShStxP0hjH9hhJiY+nH69siyYTv0vojXBO
Luccys85BwoTpg+TnWvzcg9SqylET7MmBPMZ1wQONCCyF1/jAUdqGwVQWjXhVUfLK8EwgUapJ1Kj
BANx4ESLc7uUAsFL65mdu6+S4pDnYfqMP8VSEgBbHtlZVfgNmca0emR+JMT7CXKEGFgRNk7UF75A
GceL40YrjWbfD/w4q8ALwXeisojbSgyMk9uoasTaZkCfxGRkvPIVs0qDeEjPUsMSOSmVSDUA+lxJ
4MygYaf4w6aFZHJLqrLmBdOQk/APy/T2jyF1ACXFXN0An60MgNSwXG9euVrowBuoTli0IGhaCJur
YgUKBH3qMistQJJrqnJnIFstJ9UpSUSNh1KLAR58LqsjyawMNehI20U+4EF9Wz72gyS+K3UpO3HI
h38VwCVBXVKNilPEoSBQhdX5mzJWNQ5DhGWxC7lhoSlpYI4Gf6LQjrseqs+cpwEjq3s1B/yaJeQR
QyZDmWSRoiLTfQ59ZbwMPq8+9pjKx5ZvDCfFSo0UpODDVweCROinRUiVU4GfUJOLWCO9TnIUnzIO
tOKBooY+EQcDOa22CzAHzMdeI9rQqm981mtYVcgffgMjkeOtVIHYMYgj+IAGt2BCpAaYInTxNzV0
mHywe4G9pDBSotUpA3Zo6JNXoU2ahCJnXf0e8mHYClw2RiAxUcJ9roVGaRV6Fxh0xqxt+hhCDaQH
LCeA/LPP0yoO4b5avdDelcLwtY3Y9CCyyvJch36on4UWDw0u3PRM4bwxFpCEALVqeSoKJWvdThdT
zFYScbOqjph9pU1fgjqmbfGh0aSmOm2U/6LoOpbrxoHgF6GKEQSv5EuSLCvZcriwHNYAAwACBBH4
9du67B5ky++RCDPdPd0yH+HtMRaIqdUZbJ0ckuG+QOFhQIwMGCKA4WaNng2T7fXf2g4BxhRBtPjS
lEqIEgebf20wxphOgCLob9s41H/HphFeIrJx/qJGGX+twcyiZ2Mq61uVJmYel3YEN9lMK8ytAsxH
PhYaToa2cPaeDJhG6WZFcXK5YqnV+WiOrLxNmNf8vSPIqcEA2JDV5zI3fPwEIewGI6Q0gMNBXxi6
kJVzjsyAhBfhQxvoOc+nVCN6qA3ol6vDrX0GY8XvNHe6gj36rn3X2pS1ZxV5AQfCcWMv+6RQa04z
3+8UFdO7kKYh12ZX8lurSmLvWLvp65HFfb3Crk3n3TQcZL4sWrbsUYh2nF6Q9MKLE9kkHK1ByISH
uPPpAyfCSFdnF7o8bofR9HpE4t7adSafAQ3Py1uA4w9MwrJd51AMVh9hRCXHuB2O/+8gpkPqyvxw
v7e9ad0ZUMH4K0Ke+pb0tJVd4Vn9ApdUZ3qmGvvlcAvYkXKNdd1jurjEHFMjM39lKB6P89LuQJZH
Hnd5V1XDBv8dxld1JeNCfTdxo7/YGQT8Lac7odetTsNTzHHl9HT2+NKkks3vuCkzPx218a6XC2YN
3rLagrWoysGsj3Fb2eNKEXeE06j52ON6KeY+MOP2UxFqnh4QIScQI5zliAbaUqnUWXHXglQf8On7
HOtz7SmUTHiM07TA1TAiahkVB2K2kF9bHw9SGKQSVLZisCovHF/7vACa3IvSbj8giG5e9RjED/Ru
YcJNncMauG7HaD9tqAr22yxJfJkh1pwuZsxQCy11q8HuHImcs2xHTAa8twLs0AUrsMdnVt8V3K2I
UCqmrH3HyMhBOsaRR3Oqld19x4g7fvI6w0MY8KDh00ZC9av0Kyl7BRcAJCKusrgIBTy3G/JsiHe1
sUgkAU04jqjU98TfAMe380nuG/zzvIAnEY4lTZd7nmbevPixxSpaZda43q+ZhwHZh0r7hDO9htgp
a4TC1B4Wdz+02/rOOM3grb5FAqn0wt10rdxaqXPGLf8X6zmuZznVzROERR8IStmE+bQEsrhuo8Fg
g45QjZ0GgKL2RIIudgQ+NyRDQHOJf+W6cwPdQ0FQ20RrhbvHu8ieCJ3S8LDluxQ3JEsQfo1D6+nV
59p9aUampt4P65ZdDJWzeeDjSB7IwNe/aqqX11R7hPU4sUBeQPm6j+eWuwBPMKOr7a49qkp+0iR9
uCRwBXcI2AEAAtVl4fMLbNf9y1I5z990ORv7xNZN8C+1c8VX6TSD1zU4tO2BuiL5o7MJpk+YtjPZ
+K5czIDqVgPoJpQgOG5cNCkg8QbVap/c4SDwcOv+TcM0/N/hl1XBPqYqwg1q2JF3KODb/DI4s6Do
Qy0KRY8svUC3rKm/7HM+IuUGFqBn3Ri2YgTZhfrGCzijvh6qLcSJrUahZ5vh7/E2xCHnpywNsGzP
Gh1OPBuW6lPjm2M6Hdu+8ushrIYSFGaI7R0aGzTDeZy9+kV42/C3AXtIdoRAHnYKOwsZSq0ZhRQq
BtaE9KZn7YvPCp9Kn3wTy28Oq+NnMdB8vQwH/hOE4/JFj2g1uxay3u9lTqLoSwzWvG6EH39qlzFx
Rq6bfJFgEO+1Z+hZ/LjMb3yoJ9h/7jJ7LSMDGfxx6aK+XAr2F8CC+AnCK6VXOcyMX5TkBjmhu63F
JRPqWHux5wI2+avmUz8qb0SnyZY9IpEr/qkWz1gXxs20yOkaB4juqMU7tLjEyg5pfBV+WnD5VyBZ
wFyk3u0/uejhq2l8vp0NjsalL8eaIbuYYW4PrJPl43mQTSk6f0jQvUl5eI3ZMtv6cWr45wmqoxxG
BKZ4xh1Cl25mSf3QKSXfba33/JbGgH0U5wMW+pLjKXcsjKJFH7L49F/umukln4cDQ39O/mlxqn2k
I3ocjMhEhK0JSo32W6FqiiKAULVjxKBMj+24Cfj1ZOUhz8WE22B1on3ZYyPf15gP11kVYHZIW1/n
I2PfOFy5P3mi/Aui3oahX6oBoWGlt/nPVmRAcMRuJrwOxyp4i9bVfEPKWoMXqncqrg3PjDsLs0d1
X+zZ6s9jjbC2LmYHnEjA91fVaaucDZ/xiFCIj8wCXl/gxgbWyazkntdokM91nM37UOwAwwVDvd8d
C8IIOiIi5uo2V7B4dnFum/NstUCbZ+BBhWJkqMZTvetMn9DVHAo1/AHCCMA6prmWRqyiJ1PTmv9S
aPDMy40L+GVOo5yufmo3h2ML188j+jBtr3aq5V3N7TjfSuKr4lRkdt1eGmg0JTYm7qzlWnHipxPm
vuH40izl0qtsh/GLrwCpZPyj0ijKBTVaFpH82CMovmGdzhniNXF30u+7UvW30k3oPNYqILuXsMlA
J+N8+Ex228ou0HmuwQVAcgfdv4+2TxoRhJ3m63GucVIj8NmCeEegTq0AwwcERnS0KPcHXmPyWqLd
AMxVBf2p2EfZorLK2b0Z9wjFJIXgtjsYWY9uztoI0nFsvvNihHvXptIOAW5McPevK9U+xVJXa7cY
TkFQ7fVMu2qTM0Ijlw/nTjAk6c/AmyWDC227TCfhqNeY+ljVi55n8jdjewOsrfUSVojOLqqHRx1M
jD3Wk0apOsKzrLbVy7YEx87VZputM4RH3llZNI9EtPXYpwqESYfhbfAkxo2oRAPk7P8sKBz4QVS+
ejD4GULvfL08YdYM7bssZ/mfL8L8OZ8FV2e2WmzJiSo29guqJt4v41w28INvasxSTAqfqa58es4y
MdlLVuCgwYlimi9YeeLNB8GA2WWCk1PeLvB4XlRhn2LU3J6XA5PJsKfCA8Dv0OFZ8iqbztzMI9oo
z5CwcxTz0md0VaGnYVefdwqSgecTzFFRuB0c/Wz0sAv3IUOWJ2YSvrlymV5hr0+BN40ohzM9I9NP
fgSGIKYuM4h5wm5AeF2V42HJYp3/m6TNEaBdcxyDwrM2nVt6iD9p345XN4YqncoBUAf+yjQ94Mla
eN3mVH+WNbpXPPWGvKViqX7lutTZObMTxbxlPpf0VEB7wLscoXnvOK2jPM18mt1taESiJ4bu7gdb
hipDzhuVT3I8Ij23ZBE/EjpWwEN77erOrCiH4Oi7sCcM6Co4EywJp25hydi+hnov9bUaZwELRlpn
+zns9YicPRzBNwlGFQp7q5e8KyrGf+RV5dU9mgmdoyTcgV+OjKBlhcDyQKjBsBh9blLO8zMv6Xxb
w5SaM2y+xB+zePmsgUuLW2Hm0tyM3Mz6trZ8wWW9Z5vug1cQkyxGSo78KmXHCxOHq05Mz9LfuVza
7/BOZrgZtxomzVKuR/9xhTZddWQrWmEkAouey2rNb8cSzXxFJrArL7lAvctG+OP2GuYxBy6PMkfS
NMnzJ8onnNxRZduTLXKN4nomBfY9UqPgaqdJIT5pm9v9obY7GkaMCoIngVC2Ra0PIP9GgxtSH2Yb
P07KAtOyq6hgnCycLNeOYgkCco/TgMdVVKs/bSJWrLcj+oATMOJ3/Lp4xdANoCfB6/3bwbSOvTNW
oxkjoCyfJMk2QDEOuFTXRkx53Jd1HkdUVM6yEwI1Gsx2YSUUfW4rniPHAvMJXdNMyDTgaJ8NTqit
UA90KobspLOwfC5b2a4dmiOcdkemqrIPJa+mvmw4dO/zxnVzHvQxw2tFKgOdJgJIchx9Y3kO+TQf
bypo1JLqY7ilS+VATL8tFFwCkHYQ+AztyX/ZocmPw9Quv1BU1w6X5lyVCEzGlHun6O7ap1XwdgDo
PzdPq+WhBVwYc4XqcsbXQJoSnEm05QW7LWUtf7a5Od4LUiRMfngS/xXyiOhlyj2HaXkF12o2pOG1
NQQrPhQz7r+m5LjGdygLvpGJefQX9QwcrAV2ZbCTVbqsDEd018IIB6fegXnLC/rpFSKxpdro4w6j
L3iip6VBUEgx4ozdEf3OzstEkBQiUrNvfZhixvppgA9ILyJ1P8pNwS5PTNxWHdprID4i7McvFvby
r0olBYSj6uLNm7TBoGxDbQTb0wqbWTdCl7CY1zPu0LaUf/xMW9XTjwofKKGVOMA3Xn7IMvSueudy
TAUs7YJzLIxongaZCEHf5RtM+hSzfhpCYseZZXHlJ4SMlOVTHofo+hnHwX/LOrdZ56tMP2qrSmCE
o96+FXm9wDY2O9wjY0aPp6SB03SjgLvrYzvPVNxo47f8UqRQFpeJePDCYpYKmywfSn8B5xPgSVJ/
eMDNhc34ifi8nG4eZ/tzW08LORUjhRltSZpm7M1R6/GpTmQaH0I5Kd5teQ4nFRuQcoQIKzZWfTK7
+1MKl6+nes0kO7cFhKH9msuRwWOzKn4zDLzi3Ryz8TBqt1VxPkq+2d7bInxjvvGfJWJrcQvAYn/v
C27sT7KTFtXrttdw81YLgj2VmBDvFPKVfg/1BxYZoYi80y3R4W7VmTD9mvJSn4na61vbDFM6SYwH
5J3iMr81OxqQc9sucryqJCXrQAG1OEs5YZ+NIwhCMgJVle58xNFwQs5giTnRhAubJOAzO7fLq5Hz
Auw4aNpcJwd3z35CYcU6n1i0gP11GS8py0aNQAlsiT6XPAPKLMGwXlpjAREb9GUCsY/wLYTLNJlP
EHXK1CcrqoetMo29cf7RWpg5YosNuCIgegeoCd1cI63rcxMbc9pVEX9OWGUaWeXLjKJ3ZSPAz1as
p+CL6Z7sVBKIZkgJEAYPEebtM25AlFnV+oA0GEA5EYDpZxisI9+8Rdd2s8iO3xBVGbMAEFzqT07s
GT5CvUNYADMJ2PQcevzDBMMZyFP2DlBnTqccppgomBSGP1HKGI3AS4xdOsT3oWoDUuTYv3xsYcZO
tN+ya7E2uFqnBMn/CWYembqhEJG6z7FG/3i8LlQFqRLNtUnlJL7vpR1+oSJLohdTHJHyuZq12G46
5oh0b0wmyf2UKxMuh8f/OjBK4OJYuZsCLj/Apj58bxhgobSn5gSVP7OXWm30bTb5fB/4QjFuvFam
RkolZmXfuY/z+kIWz/OsC0c2Fh2bWmTAxBlCahNjSqCu9gHhu0BVeuArZd1li/bHyc4DrG0bwMTf
0xhRIWk9hVdO5fC9Fkf9xwzTob7PCmXm84YrpP5S4NJOd8cw5+IZnzIiIyzbalxt8KsrHrJ6KIaf
QdsDL0yZ9VO+Bul71S5c99hfHiZnZWMQ2wPHkB8WA1RYDJViX0xgGBsYMi9RnGRxUG9pnQOONSnh
tovSKHEW+sVpCRMFtlFg8UPGKv0UqrjpO144ncPwSlOj3pZEcryL1dPxaZ6miZxqlLl401aPr8ui
R6ix0C35v4uaHANIDtYAbT7EHpJ+sqVCZNAgjkxehkGQtse9F+Aysvua7/duIk2BA1sJciKoVsM9
bELyr0DI3aNp0MBdZ1QRiC2zfqof0xHsb74wmzAYrir3uVwyuCWUIkkg2OgW0Xq3moGtx2+Sd3L2
3twcjXE57VsT/b0Ha4Vj+sNnApVbvj/Kzab1fUt0GYE8aIoxXqDwmADd1uq2xD2TN+c1dMod2ZVA
2HERAMbLkhD8yXVnaCRhnSCQV3Pgpe2eZD9Q8dKpm9icwfeDyRr0UF4eH58Meew9nwWaIdActHkA
Yrdt5wF53OnEZ/YRnwtQFblDiFrK+9l5ur5aNEnLeWQ4SE8I6RnMBV7ZfLhiUKT8WjUoU/Dc2EhO
o1vST4FoUxSR+zoM/nxATIac2eCX6c61W6UeYs52ehITYvNOdHZy/BYOnIl304D6ZgDIl3KRAwMv
Xf1fmdEM8rojp3eOV452rS7ZD4z75t8l2db0d3S8Gf4AqovNC+7XEl1IUh8SRStRJYkcyVKV1g1Y
rHFBGasA1aC2F+S2VZUG0mWFhtHpAGwLtABUiykCHbNVe9xwVNmsP1rEi/yzXh/ygdRChotYG/WE
VHMzPg40hQwlzAzapuJ7DpJD2GLpR7Oq43VGOfJOJtR5faJ0+QJOHawODFx1Ivft2Hr2bV0KGCOZ
AyXFAZ+s5S4deD/9yjK5nviW6eZKZdD1UxvyEdYi67z9zseSQqCbwjJ3K3K96I3B5vipCdtEu7S5
/EwnRA8PxaiK8zqg8juXWh4PUWeWdnxop7qrEPT4txBz1jx6bXZ8hxV4GGpVGmmPc2cTsIT31r7W
uoigO7TMMG85zah5+SwrINORSQCdjgl0JAWGLLySx11h2PRFfHhenxdCoQbdPdI3zK7Tq0eRPd5B
4QCUQeGKpN26ajRGYsiKdzxS9oxGIz7OLtCfvsUr63Ql/LUZj4F1DZXbj6NuXdnJekHlJQwtOdZC
Y6DZX0cHnDRY+pIDzpSADWiDIRBjWOyABSSEHARKvsxA3kkHUeeAU18hiwAEH0cX3a4J8RUgMyqL
T6MxnNLgqsY2MkU6Nzi0v4S0ql8WKN7z5B3KMZJZ3VfIrrwbF0BQ5zWh4evz2eEzjdViDeIEffZP
ybx0XbWa/PsiiP7Fi5ns3eqjfK1QZ1WnHb13PG+FtS8BZiSI90J83rd9UajYVqbq8yGSQYjjR50J
GoPO74Ie6M0lFWB8aCGG93lBdMCoPvB6h/77HKGBGFHSmimcRPRjOPl5oUjxrSr71oKTBlTlxgRh
IfAU1W9ibb8nAaHl3YIe4POBmcI3PnpQeUNuENY0BJ+eFmKBROdJ+F98aFD1i3GBjiMHgHa/qWmm
l5Cr6W7YAuyCMS91wLICiCbeI/p5rFFStTcwQTXqmknS5wQo4B13RPkHsh8QRAzsOKi24ai+kAmX
PBqnfX0v8SBhDS9xtXfESmQ01GosftF9Y5+3xawgMnJj5p4w53HUloV9d202vOQV7BiYO9oviQ1z
BobHw5s6Hy3w/mVfANzFMbcvmHKrpzOORxQnkvP6214EMV5NAxd4UdUZ0nlAR32KQSGPi8wJmbqx
dSBpdDV521MUgnexraTuDpA0f3kDKqQDBiq/Up4r4GHADl/hDKHCGZMAW9vPOmVwucvFVvb1gloa
rYQf8KZFKu8bOMBNnYmj/yMyhbFK3M3Aa/M6mHBDKekrYPWgtnsMz0twZ2sVp8u6DdmzGUzWdCEC
7uqZjni/e5UFd7Ur0nsQyo4RoRgKCVrZL/Hr7IfpX1hbo3quXAMyaXL0iyJKl3BsK/U72H9EVLcB
rXCvtoXpK7518ZmLagQtHsb2OpUoHEBFDJiDluP4as1RbHdmdlhUFaKPNHpFmMBhkyd9W82E9Ggk
tsxvwmyHROJmG9W53uEZ1WdlYn+OqcQc2i6H8ArBwPws8TGfdl4HrIjtg9xAb+y+a+L0J+AD/G/y
YkMHieLtlzPl8SjnAkgOS/Re5h+jLN619VspRI0BDrXQfyoeRXv2007VWyzBuGENpvVud1hWFiML
39BifCDnvoHkzHOlH8wulg24W7GhLMqKO7GkoTlvZZ0gTKOz+NUu0b0gqA5f1aFpThfAlHHoYyjj
L1IppS5pt+t3qCZQ/DBej/SE6pLAShywwH0oEhw2Ay5wAzRyRJzOLFNYLxMq37dGlIf5AQXqjkAb
CwpdXksCSW0vG2IuJHJrHvatBeFMy/SxyibjD+AKhahuoC0KAdY8k/JuXz2CxyKNCPYQjhzFbVpa
+W3CVqsA2Nq6/A1I1uVfMWNb2h8oMTnUFgGmPoCY8TePaZ5ij4M7/wEcXtGri9uYnRcdHB6gjZSg
m8I/DUy/gdZs33MYOUAR7ernzDcjqsJxWM19faCgPRVIB/1BFRjy04AzKjurZa6gngDLD2U5mpDx
hvZsCD2LYWgvx+Fg1FTNQKmu7ZQvBuNmyQCraIL+j7XgoQDATe69QW/GsNopHqSHjnHusSHcn4Ux
KaEVPzDd1O6B5PcGJb69lHIHFt7JyaivioOr+cPw4+ZhHTMy9nZF6OgZAW5sByvBZXk6kCVHxi6B
AWlO9sAv/IQzrWof1mGbkAsGGB3nydA814lW/3aTsuHsWL7mHU9j85Mh/QKQRLZnIIVByF9oPZFw
mwTGRqCORl8KbVMGR+S0VR4xm9ZpIAeINiXbuQ4Rh2wkQCkvmFam2xnLDuAAKOsKsrojKczXe4KN
qhKRz6Wex/FpqzUgUgoQBYKICmqbe5SvFfzCRj3Av3WsoCgacOXKfqmrUfWlLRIKWMPqtyxvD2RR
rQkdJRQdM3lcZGMCer5WAFErs3m5lHPA0HyqIEEC+dkoMHY7y7/ORf5Bdyyw3LmLKQxNp5mnOc7t
tnb9Ilr0QDsKe9aRBkhpaEH19kDl2W/s4+i6ad0diMnoNn6CaQlLX4vZ4sZnMjhyhpRqne7tmE2s
E4cAO+ahpqBnT9G89jhQmx1DUzyVJ9ioo9Xd0yT1aZZFGZ942HIQvRY03XEmxTYd532VSTxHyylM
jjYQUc91CR2gwHnqm/05AFQLJ1XrQ9zr1cv5ydJMZFdfLUW4a20Aai+3KSPPkFhFcRvp0jboOqN6
ZJvmDt7apPXTV+B4s0e/s1r9Wto0ZgnET7WOX/Khnts7phtwL/tC6hpPGGjzNy7W3FxVLgHVt0cW
vpTo0mgnYLr/4cUrtuUUUxvStR10AxhvIhhG12SNf6EdAyqGPOHGX6D6QyQeQMtSX+b5YNtlSOBc
dZXCb1+Sfb/kZFD6pDRLsSeHRQ5HqDT0egmfCzwLmrxnKfzObx5+rrifVBjiA3R4DgkTDARtL2oP
VCIDEgUAUwbV9vtHFmOP+iNgLEkWGJuT7gAwy5xd11cuBQB7XLThOOdzjTEKM7YfGqMs0HSdDXM/
0OzwlyZy0CJFM25Fv0HOYACAwI3r7GblHy3o/uMiieEcngooLL5PvnEY2BtXNlzwkiGMUwtIYMSo
rdyd1rDqFuKK4mgvkKoN5lM7IYa5Q1pUmM5j1FhM0pURIjNrdPy+QLmIIDlbbP79wLfUL9sApd55
r2UpXv0OEv07Z2SuIEob4Odd53pBzR0X6Z8spggeDfKa3Le8OPwK+yVqsNs8Lt9+MCO8ZHm+wdl2
5bAqbbsBOXHjm5QgavqhwrQB3LPB8QLbEsfwmJSuwBo1zYwByCiouoN0Mlb3aoPq9gzceoyXdW8x
GurXNuYXVKiMnoHlKEwc4JUPd2nk9omAy9K3hOmW6W1vgWm9Z2wVxb3C1SP+7qph7iFPmGLupiar
4y2FmX7KdePElQ9RHr0SKYdpKYUe5XGIC0a2IbKEddV+HADpBGEH2m5wC+NXkjXlhgCHRrefXUvY
/qNaS9wcpOKhuD9Q58D/dais7S2+rDwdLkxgJaEb2WETteS4teahYZ9gttS01z2CZrwti2tnQKYU
1VzvNuyfKwjhbe9KWVT5Ba6WUzqbsh5arDLXQJdRb5W4VyxgVQZoreLV6Iyq/3KTHSNkWyU0b25t
WwlqbNORfGXVLOvztJNhukKsEecTqX2+PuFUXp5XmeMa1HmzhucFX6+9KRuX4V0hvdG/ZrB7x0fH
dTU8zmFAeRul539ygjHtT/nc4GSmgKrJA0hEpBYsgH3h2bCKfPobIi2QAbHp0p551BVIVMDxw900
Ah+AcOOIIKZwcMflfMSw5IgjY7X7QsDsuA/2BrQf6k0GeSKw6kHc7YjH/ANAIijSQXtTppOyaaCd
B5W33O0gBEAqt9IWF6JaEi51VsORPRUT4/eUaFdca4Quf2nUMB43kqZCXL0HDd5tthr+zJRDpbNj
CH0BWYJrW3eAZIDvQvmCZgNd8o6pq4as+wkEOcT5xDuK66PFZQ2Nmi0+FCVb425E78Q+YJtDz8AO
Wc2/1YJ+rEuFyetzaH1BT5Xfa6BFebFSuKhFNT1Q3fiH1kxoAZMjcGly1VFFJCNOCH/JkNY+Xkia
oRspa11VfbHVsFHFLYlrNVsT2gI7oJY2M8jYq4YUOXYSRY/tMs8cOUFfBw/sfSigwxuB/YDNgE4L
AzctGNDzpAydfszaZT9VZbwB8mCH4wT5RWs7G5rmB4jiCkFWTOdv6I9geZTMVOHomzYzfgZ3IsM1
KjA+d5MqP/ayyyL2/iQjBXtFI65pW1HTm9laxFUeWebQuGEg/J5wUmARHDUw7qKep6Nbq4/+yu5F
mSBfUTm7U5gHSDdy6AnMrOQoyEhVlx8VxIZeFNPYdXtSA9QTaAMXBnei/eBIo1y37Z/UCLbjdJro
WYJieTk0BWbT7irDVPDQHO84OTB4ZNCHvpQtONGrGbb4NRCBef9Wq+0VuP761DIzDmiBtvQ2wt8j
XEej7HFZ0NwfEBWa8j+F1VR3AHtQ2Yx5mSowpwcFx0hDDpFRy9y/mmypunG65/jysACZgRGlETYe
TU1+gUtxI8R3K33dEgi3fm8nK/tBOQjLLM/8IywzPMxYUKHktzy1LawLXUpI0IxOfMvGtviB7mz9
7CU0390e2mzuPdTH+c3me/2XFNW0QkdOpe0zhG3zE+jXDSOGzWQe4XnMY8/EBK1PAn/wtYEeUN+a
BKnQbwvUe4dCsMGyhZ5cjveAKSoDI0zps26PmkFcxrHmz5COBYcKsMCCm63JgC5sNP7X+OVAziCC
XsnFcQ9xRUTS/HGFoCz75LF75pNq64ASFu8CBFRdoni121hc4QfaQiGgmCzOqgTCdtqh3sU9U5Vp
vA2Zthrww+zUVekRVoDYrhi0bqibAOkwkd0dJSO4N5ty8XBvYPVDlrWQK9oVuSS4C3BpQWgQBb/Q
fWJF7wsUHdhgm1rPLiugSowUPC5arA8ZIS32iEk1DfkSyIWQJwR5DFjgg09oeFAbZfG2ycl/FlCO
KwByqCDgjTXBGMMCYQ5nlMbTjbRtvj6CSW+/tJABLOem2gl085ukdb+T5SjvJqhS4z0IBOwGckBh
fZZjQC0QSqMgZ50AC/V05AY5gmsTvzKK/qgHzImo2kAXUPnz1trxbKms8j47fAayT+7m1U5I1+zq
hqkfgdYrlLXJD/RW7Ayf2cbtc+lm9l+tJ/IGZU7z7AcLycG6QfR3jw8D/CtOxbL0Kw0e6nPDYO2E
NiD9cY2p1fdo12ztGpWKrZvpxOtncBalgK+eJLIA28KrvLhbQNVh2YFjzqHKh+T4bLOtPr4KBvy2
AwI1wqHalf+Tdh5LbitLGn4iRAAFFMyWnm1Itpd6g+iWgQcKBY+nn4+ajURpuuPe2ZzQuUYgTFVl
/i4JPc0c1eWbxp3lweLtBMtK6qS+OUtq3kDGi3xZzHXSLO2yiu7DVFPRF3xZV/AlfPu2pKfclEnT
PMTM7GEIzASnuG3bCLx3aszwC/v97G8oQedwVYQKaE43rPClN5eZeVt69rSz5yZCcju1JaV20oIv
c+eZ8cXzZk3nmSV4aPrBdsLXFkJod54pIdFr8AlPW2kWDZp/nY0PhuG007L3gTxey9bW9CuqJo+P
WFvDIoyfnRgoI5vuinAqkXq5mnEUnsJmsrEtocergi3uETrG/6YlIsd97jfda42UIl7V0mF1CWTG
wy7RXoFj2mum/q5iahGTpuKpiV88Z4iHDc+2ZBtsbeO5b2rPXacR+/Cyzls5Xg1VFGoPiYdj3wy4
O3o0WdrG8ZhIL1iAIsz9xsvCwN30SVadYZksePWU5b+XnRgVYuDSfjQK3XxxaoNhl8xkmtJ16Ybd
tOyS2b9rVJZy3rLT6E3uppaBnz0icgodh4KlLf3MDg/oMpNm1fY+yWWUHbJ+gFRxidyrKESX3uCS
MG8qBa7dToX52jl9fEqb2Gaalj0BNeY57dpBBDNTplWUjIhiBqMmbLxsfbE6Oz9qEIxRP4uhFPUS
mUj4ODAnS6GDTZKII4GNbE1nXFwXXutzqDkRKDR1FYYM4OT8pTRV+536ORtvq0yD2XhD3/lrQ4sq
3ie8hR+tVFn26pjYQ8Ck2HlWfTeAVthac4QGilHEq0ZGcbt24ybK3niBMQptOtRuNeKIJwyX07hY
ubaTvSmOx6M5mOMrUtxMLv1ZImOqrV42y7kx3bdutGu5adk5ExpDtzaerOxsmoOB5pQuqzCY3m3s
DMdMITl71zodjX2DONpcIdtL6uuUmMH5YY5gNJeJm4IqQPaCB68x1RT5HjQ5bL5TBjnmpvXdUVxl
41iqo2Fpzb42zoO96O0BlkRqbVsIHqwws6/bSTbhCp1g5xKX0/bOvVSjQ8pHyiawmzkXmMURDQmS
PCX6eKvnZsg2sdPU+U42UeFd9RzRxh6MGB6UIbHQ8a7ltNaK0zE2N5GQ0OQRzRiYhx+190kT0K2b
0qmfh1i500K5PsSvhXTqwQ3axFpxGOZkqApc7igsYljRtvBrNvfZVQc1MXGdcko7/QYltsWvDifU
8QzlGNHZzTabBpx4X25rbVTODZ+jF63Hlj5+GVkA4Ysaw4WzZR+cu2WBndbYBaaFmK9FHMbjzRST
1M3BeCXToX7Idau7u6DJbWddDWb47jYIT5Jc5uFqKMP4ezQ6ob2IWjtJbkdvMgBksGjFN4KE5HeQ
jeC9rzxa4Gw0pX+f0+2bKE4QtmXbDNYMpTGEYfcQ4odCkREXDeWnlCNrcfZCc9Mk7RTvB4kKmH3K
jIeVqe162uRD44c3phkKTq7BF+rEtJSY8eu6Ocv4Utdr/FfHoFfgI82nl6FqM2trWRrdux+qwLrp
3Rn2Zyznyb4NHXQwG8sTM4UGuX29p9YlXou6Q+iTo3MDBStHFW9lMkmFrqGyFHiAIz3CHiHnuJKB
1rgsAse4tSxg2YjVa0lcyfDR6rGAeSw3BYDAvKybULA3BEX2PeF7i5c+pLN61tJLyBPAD0HbYaaD
/eZldoMjKLAHfGwMe28IsmjiGeSZKmwYev2u4MF+BJNT4iYUJBzeG+NURvFCGX4OgKEm/ZilrRlQ
fhvCqK5bM8vYnPJIvWjsb9BGvVl9ndXYP2pz6uz7YIyYCQVtWX4RuuicZV+0g7mQzIt1vzBiQCEd
TZDzLkQ8Fnx681ADIqaUUWI5jHLyN7ZPIgZmHW+uNuPUjNfC0TQ+6NTm+DiAUVk0ywnYTEcccfXN
UTOQcetXLRPWsW/YxboZ/Pl5igP/VOBW0lTKIvVuTYDKgqnPYRvd9CJO/TUyriS7dUxdRnejXc62
pnAKkgIpA4XVhIKyGv27CY1z/wQzbn1tTLihNWEeRr6OW8QubNCxxxELsjAsorIjQKS0ZPxI7FzW
73oLmTUEzzgWRzsUZ8MN7ruB1o+hGeswNzgvwjxOv8GsmwB7qAa64ORqUuMecp/kyCXfICcL+mr/
a9ukxWPmwe5gpSkKAFk6V2vTZIHLdxTGrViihG1vqsGjb20qpzgggD57rMdGDAthTfKr9sy5OMF/
UjeNJC5HK89qilcQK5vzCxYS8U8nK6wTFpB776aMR5Zz4mKaKM8KZzOxBv8GQQIkW955DfIo2q8c
wjnJAk5kBfkfSv7bnwC/UbR3wY+qTeKiVaLeQGnP/tVa9QoHqFXchgzAtNYJtS4qGD/vUUXmpl0M
x4haMdkPXjp3W9Ms9Wuq6OBX7mxPPR2/1ScLL43rH6Mc3dfYrBUbRGmly7T3s1MVDv4XCy/Iq2ek
GiVihO15ZXl+I1dlV2EU1VaVveqhM6zrRFoYJdCyJ/1aREGzz4ZWMrgYsZy8sdsh6b6kWnbhgsXr
MdwDGlWvPDdB4tw5BvJfFdhE86dlbsOF16P/QkHNJFEXVwJxT2GEMQ3JP4LIIJxG3pDXhePZtDHF
Cx49lVaftbJe4gNvTcpzySBO1RTW8LVrbIDBvKjGaOc7ysE9Gpytd9BIlPJLA/Ioxgk5FQKDnK/v
pO7tW3CKtgNdzdtv5eh7GG4kGChAEz6a+QeV0vg8QrN1m0gpCtFN5CGgLRd0UcNKuHFO3BudHW23
k40djq+QORRNXZViFcYan0XpxMVDFbixQjtSuHrZ9mlNfr/VGxWCjbC8w8HJxxaI3ryiRA/9lWnU
8QOjDhzjehaFpVfp2IXToXHjgqpXq8BZBcD7EcWXy17FokDdobXVvjBTq3GXnQfXF5JZ08PN+eNL
mHTx8DKPMzC0Fm7Soe06f6ZDlDk/AGp4DykmzHBnMuqUqptlzVsaZ1ssoQ0lb9LpGS/iIM1aebVj
ELoxnKGNcD4XSXVk49ltAvhMFPWJeT0lAR53USTOYx3VNYMcfYESx42iBiQtMoyOyURd9wjlWyLK
yTEhgPwnYbjyhB6umROTAojyJI/05dnRbUM8RWBQVbGUiGa7NTO0TZyXzdkuLQ0TMjfB8+ksIDTF
NahI99pnVj8sxj6dbgvavYSjLwzHbdmfNZvwz+bdaPJQDn0LV7GHUOsVaYFN+Q31vKJBl7I88ADT
EXwOcSsESGLrjRVkFQxD71g4jNA1YpKoZn1qjE7lqyiv6PWNgB+xlo7232y7w28ACIoMvXBERxEe
kULLCM8Z8zfLoajRJZy1nYNR0Diafmli5EUluATQDF5cL3DfSzOt+Hfw7Jc2N80bGthkXlbwTc9R
SLG8dIa5wjvQhdldg4vNWvjIFsF3geUW6MlBVjiUEP0qAOZv7L51tEFKj2eQVzLamzEJR2sh7Xxi
vUcBmeDUSZ13m8xme4oSYzrFwirNFeR0UW/dIhh/FjWWlEUqW5hDn+b0CQZDPeFB4pjy7TyTO6tB
hn+t4Sy/FVmIbWHO7F6uYzfO7slX7Wn2a7s7SAVBfxYCdNAdTV08OKPOxZq4NKST0TymWNe7AUte
aRLw4irp0fZbdliWbMGJCm7Zgw3UX6EU6H0g1RP16iBIIgoHm0+TviVIIlEs8kUUV5Zj1MNKSxng
HIkYvHBnmnTgJ6cufX3F3tX/JH7AqW9osbp4WxeyfBkZhyYReKVV85gqpzI2SZn7hwRkkrM1MXmx
3Aiqut4EFCFTwEaEoFIHKo8GtXWuLUyRNX6nfHSGdVGCYT7PhYxOwwildwPIad5npp/r6zRwwbNb
W9nJYfAaqa/D0j4rs7vAitf5SN2OEymbv+Ejhjmiw6GkoQGEcoYijr76DVUT/4tQ/rQ9EN2FYea4
DXz+PzkwGKrDnZ4HP1iWuQiPpEwl3bofg+ZuMBinvJfwxNaXUIf2o9OmzdvsWEONTqlT8cLJFc0q
UoWg9ZBOFJkRL7osYCCh56H22WszN+dr7DCVf4fJenqwywwpxJjWGPDPJVl71SgvHnmNOT4/7B7w
aGOe+sYqVbpGQZkMdrgWZsFhgZAq3EES9E+tKO0XQJeUAUJdm5Kw3ri+v4ziSL/Ovm+j8u7NyVzg
+kje9By0X4MyM1iAo4MfZUR9+l1QIUEgNiA4S/TRY/8yGFkHidexK27gfGznprFGOmJMRe1NjvsV
j1wQsR3RvmerYKpGZxH5BZrpHgii4kyYIQc72zGxTRCT6W4ckwr/LhiGIDh52IaQ+XlDdG+AF/bH
0R0CUhpsmpoSvN1AcYujMySfyiiR0xS4VNulWVfa3jl2jAgto5vwVhOUXrCsnah5LDPZY6Dr8AnB
+Xrhunds09nXTaUga2JPf1XaaJptX+SYWeOuy1eWTlyX3Tssa+T5DBak3DK/qn42YaJLVQG1pnax
s0B6zz42XazBJGTD+hnnYtmngg6uc0S8G3I2iytM8SEC9yQzhi9UOwX5S9BcySFDOtP+oIErSdPI
Q1KCFqCjuce5Hk8HhY3geRAt6tmypZZY2EIM9cPkBA6CvhlRKT/Xl/kzNWmX7An56r9nMQ6lBVKl
mv1BefZXWRrTITMnPsIqqVS26etOPY3pWDx4ST4DRgz19NpxWH/vEai4Z6dUdyrjxFArwrongbzf
RNbr+aN8kOGEiFBq337JY3XeCiYvLJa47sqc90GptxwU4spFUrdE6rQOgrBVwO/0FhN70bMkdQKt
lU6i5zaMs+TBRskF88++mj/UYoyfssIfJ8SKbXcCF9aKT3HGTdNFpt/voIKA4GXUFnJjWvh1Fwro
8Yc3UWeuGntOD+0UYtHFctagdcEb95gTRhci0hVkuDBzdMJlMyX5azsrH8flYKBX5Wh8M1neeoWK
tHz1QN6JocKM2K9wcxBmUA6mt4ScHl6IipsczIhpeiS4P2AKn28a5ralxLxFFRG/oENCUi/VnJKz
SojHCx6vXm/IKo7qbYjeKUIp3mT128w5Tg1mZvYDHaYfLwu7RNxvJo2+Q3UyJlcoliL+Y3cYy71L
ykx1M+dFt6tnrflKIJMSvl3HRQkNJfBChD+vwGva/pDNlfOqBarThccQZNJ09QDIbQQ4epASueil
AIWbR4f2/BtWj6LdFqG2fpLgUYv1yBAoxgPBzjM+s4/Ob6MTCRJ70s3mDm7PnCVuEaWgdmslKnvp
ZWoiR50bMA6enqtnoDFInygcyhc23fIwUhOYSxBan2qpSbrzvPs4+cYO0FkLXGFjcDMRXQFVLNLg
CqQYuz9a2CK7d4gF6LnNChxQd61PmRhkw63noMtiy1PEiSY1JdUiyXI2nD6XjfvUE9AWv+FbieJt
6fbpDcIpOwBZJOKIjxZVhgKqHHfAKnW9a+KOXAWZIp9cuiJluNbkmJ5YzsobMAfIMvh+1lbd9vAH
5nZu/EFSsNeTvj6jyG+JYHoj4gTPfsqkCEDNxyH2j5U1NPU9PBUms8I/ZxsYSWbpQ26XbbbuvFJ+
adNoIn2Y6uwYwjlRyyN5+qKsCVdLL8oZutxIppJZxxMtctBnPdh/FeUlmNFZtQH+zofAUqjxOJq9
pt736sk6lM0cHYnwSW86y8WIvWCD09lDgW8vOLjeUFpUaW2K9XtpOqZhmQfiWGgjNlVay9BH1dvJ
5n0uGMynV+C2yGUXhe94w7hh8GtvdHfo8a3aOvlTh8Fqa8UiKTD1YAgsovtgImKhvvZtRMF0ivRb
drR2sdRLD4cK9vBkz1g/32CAs7RygzpVx/Wbq9zZpANE77TKkl7hTC9dL9wkIXN0ylWlhSCfNPWp
vomC6s3yp2qiGk0mfPUw3BpV4AQPiNRnfy2qYaDyMhNyFOyq9cJFZ1vTD5sUl+pqDik4IBccVT4O
SVioq5idUK46xlC8BqQ4macGJv9s12aT978bfTFEJ+FNAZyNL7KAqMoxybt9ZhTevC3tgUHQ50AR
IJchKqK3eXJ1sZ/UENu7FrQzug0GUkCviP9jzxTNHBerwUy98aFlTTORuPRcF3MGkQjPdSfS+brx
MxneYjHCcCVoULFxwYYig7BY/a1YIMXDl7UoWV2SuhUPyRrkQxv3gCd4d8YM6vbKIGtzXJgEwbB6
ZkIKCDTKkeVEbTDx10Ki9ws67+EM8dUMxhyKEjFcYFkn0nwzpPXdaM14iQMIAhQX6ZPstfsmcNFw
XqghuLfUXDLZWAB2TlCLuIXyIqWy4dwpacSDUC4yL5xOTiid/gg1xRnGinSeGttnFmfEGj/0Rt+T
eMDrDq4MqYNvY1xH7xkPYF7HCMNNgAaQnXWn3eZbEQ+Uj4OTAIF6BfxRaA/8nUk4D1jnHDF/VXNk
hDuRKUPvoO/G5770hk3puqLZtk049ody1GSv+OgJHvoAiA/ZBFbg3RgqbKfkAA18K15GDGrPF3iY
K07Y69hD+oNskt2B6KA0XEN0691czG29rtq6up+mX+edbY1PtQ0Jh4g+hsXEQVO6y5jrest4CKwR
jFxmmE3qzhl3YZXFL6SOJHQNXRHc4Gcl8mRw8mqdO5b0FigtUKkmEjH6Aui2q3Zs74o9y+mJAJrj
+A6wy9IL2naAusakAzsDV5a9brBiPkDhQ03bdW4cpzgGstVRgXc97IPu5zC4Le0pC0itU/QUtOog
xRXwIMa0Q4RHNCT5obK6/QiGcu3PLaLpkWHtTFIlyEdcd7bykVlHDdoJE2q2ZkEVY7qObdVwa1HY
zjfCAwbFna7Dfjk0oNLEi1gzDUlDDvEp1/aYbP3Gj88+rbo2b0SPsQDqwAC3U3rsx5VZ0HEt6X9N
tBNTihbLqxocJVFP0gKMXLqIGmFXK5FFww8E9PR+IYJT0jJjr3O2VeNFOEk4r7cVGaPzmpgweR/X
hCaszoFed+bgQ3F3YUjjhD6P7yxH7/bUhrUDWRw0zcpzwJqRzpn6jgSYBDyLsAZ945E49jxVwxge
KsbPvvjmpFeZEF3/dbKhvMHRpyCl7oWvZ33D0+KXJRkUfaPugwW0jlkuyQsl4cVKgSLXaE7QuNpk
DCC4oDWzsGxq+aLObc8qlAQG84tdVewDZw6ftOlhe4a4lQ+eMqcV3vL+WPc638wIXSN09G77HRc/
2h0MIuDvBPbRbMzAvuaaLt48kjcTnA3L8KQLEMgMyzoebmttYHMiuwMdMhpCNBO4S9UM0S4Knb9k
xZCH136eGyMa79xcFalLXkBg+fw5UJK8s0EO821N0/6twmaAV90Y0vt41lLgpcMds0CB3NnwlGiL
N6kFw893FjTXlWmFghEogS7vlROBo5Rm2fwsrV69V0DD/AJd+jTpIAbTey8L7a39oB6PBdDWsEjK
0A5+uKYBhWTDzW8jKwuY4zRZ7QMpEq7COu4XdEWtKguUArV9NToaDqUpZRztK7fx51UABaXWficY
sOOjur+2zklD66mK+yMba5+tIZpQoVlsB8b2PMLNPqiim4ZrnAAYJgYiSKx9nWARC2iq0QGaTfPu
el4w3uAbCdwT+HXgYI+1+5U3BiRK9UbOksNsGBvpzi06vGCJ48VvOAZSFMFNMLTHOBrdhtczIvVK
m87dtApX7pHEdzHcmn04QphgaEmyDToGnw93yHAGWpiAvyVgwG8BnosTuiHU3hQUvUdOUIDlkT+L
6tbD2mDs6Vp6gT24rfJ1DQtVEQmBkQZQIkGjtgippYxlwLCxbKNzGidWVgIruEy0bYiVm4d+eMUu
R6SntI2ziIiUPeJo+nnoTgjySTTnw1c+mSbRjOKvXcrE6exj1BglEhYMxcnAoRbjzdBLi826uAcD
mrFoMoNMboY2iKpdIDP8iZBtnb2ZCel0rqcB0u2MBAueDsfvitZ0jpdJbrXfh662T4VDwHW+DDpQ
ntuJiYNkUZWuGbJlRlNbXyOyKZwvFokSkMDSMIY7IKpYgwelSYpkRPmjv0qRu6CGEdCDYIMEq5TP
ide733I2GtQfNhyFN/cOfM/gkgKJpM3LV4NGho4aHOJ1U6isDff54PbelrAe3WyDgYKFAxENR7A0
U50ptM5uQLTmqNPuqioLTMlxr+3bcYzMKAClji37fS4dfSNK0P0vHoIu69QiPSTna55a/z5VbR3e
BHglQS+UYRCYPnOZbY3v1vhiOU1fMdiXv+0h98D7d0GtIfNxvwjkd7jEM6dYiTCq71qjLcW+A1vw
yWAS4iEVSUQmvCkorutsQNljnB2RtRW15pWBxibbj5i2ow0bMsKAVlu0mYFuCRsoPD9+pcMcmy0B
mt2pF17drJPB7Xp0yq0R7fEWR+ZS9dWEqQsXgmVc+6D3xHaFQRzehZkS31JlRPVe+bXykaYHtCFY
fN1X9pSWhKEWto48p8jvM9AGz/Zhzxo0MfWXauYEVPjoiji7iuPUbF99k4IbcAAn/LpKpto+SDLq
4l2VIkVgVAX5UQsJkseo4DyNsheiWoboLNKV5n1VN6o6Mg2YYRPadprm1AQ1ereZd2buMQpFFO3C
kHb96HTKhaPuGlCPfkiTcVU0sVOcwM3H8cp20f0Yve1iBfCcKsTN1vUOpeIoh1vip+fvjt/LBF1u
m75/Eof7d9S1IM0QGYk0BeevuIhZzfrC8pE+tbcIh7vkQeTFukCExwVRN5mL2YgeoznfdJW193ft
csmb+iSH2fpXrKcv0BeZjAlhXsjFT6jd0lNjwE9gvt1E8HW0JkpkhTDkttgzumIZbT6dM3COsv0z
eJm7toU8h3vb2BUvolENbqvPvai7HfJ6WveaWSgaDRaE8MCgQYwEqCoCtrVsrLuN4XpfSzxre7OP
xTHCoxB+Ekr81yAJSwTISR0Tzpww1ctMc9mRpxNXVXcL/7Hup11a/AiiLwR1ffKy/w4dPl+H2Hce
Nuk//sWTngerE5iTulv/bmwfq+U07r1baazbpWc9JuWtXtnRtiCQYVkx1/FYfDaj5R9v+o/rXyQM
g4DEgpQFPKhvtNSqZbapXOPnm77L22GDtnwHdRJbmzj45AFb/7xzUMyAOdmCe7+8cy9hKJ/Zdkxi
Ucu5O8zkZtDtROaWDIKAk1IqLAU/6TvBndfqrDlu95P9UwzGRlXZJ5/8388BBM40z6/7PHP610z4
31KEdYvPsye77BZ65xjVGzi027S+//ht//MiFmMc+L4917r8qCBp7THHwXBrOcUdYr5ru7tPnYf/
4iL0qvAAlGbicgh5VkZ26zphf0uu7XPgWj9wr9/5sf1JXPblvbAsqEHwA3oBwKL0L9arawSN6UtF
mlLyoq174T359SeXuPxCuIRloi5xLUtSNFoX09cs1QfMGBfpESGqatcaP6m70/kOecXHj+xysV9e
6OJTpIaWrU9ZdkzVXZvdZ+FPEbzr7vjxVf7xxP64nYulljC9YM61lR4b/S6S735wnD8b1/XZE7uI
fpZxlkNW8sRyZ9l0R5vDa1qjAHf1J/vGZ/dy8faVMYbxmNjp0UueQnkIne9O9cnEh89eyvkn/LYi
CWMbnaDncQ3hSUYHXoqZ3k/Nf7haLl/9xaCXuLdxWZlchSzBZW5V5P18cdy7/9+bP7+2324lwShA
8SXTo433JDN+ECOI8/KTz+v8yH8/QP/3TqgsbcsUrJyLO0EgoAxluunxnEa2gDm7MlucuB/fyT9f
ig8bLzkUXWRuf94JnRyCZkajHGN19MmUTQkdtZLvelCfXOiv4+F8O0KywdgeSIptX6wWry8tM56y
/Ji0N8AbSXODz36dICCc1ddJAttBdJGTuZnFMfS+ZGR924W/HKFmYsSXAXFgH9/6Zaz65Q+6WFtj
OzuTEfKD4lmsc2LQEingeqOVNhSeOsaqvHx8wX8969+fwMUaYxhG6DagQsc+2Iq3koTJwofY/PRJ
n9/Z5Yfz+3UuFtrs1aCmdZQfM3JMC0TLWO2QBxH7FmyJ1QvwXmbjxsP88PH9/foiLy/s2x6nnm2h
8778Yjs/s0yMIfkxKI0jzkkkdSdC9rACEOBnPGT33jutYn9TXLk3BbFN4OCfTRz51zP2Hf8814Bi
z3EvnnFqx7KbEO8d1Sru1rHBVBWs/bL87FbPJ8hftyotV2AxkMz4uXjGk+WHqA7b/Fi392C+C1LT
cro062u48O6cDcFaaPny5ScP+HK6hyeY4UQ545oUWK5wL7aEDI2XBmGaToKxTSaNbEMsBKOa0/7e
HR6t6hpkMAWx6bytL97HOj+d3wUKmImYMLUD9tjIvvjkV/11Rl38qIvNsE2SaST6bTp1OC+n8TEh
CSEgYqwDvrCqzceP4K9N8XwxamubgJ1AMEXjz/1KkQIqi5An4EX3QD8LrX/85xdw+fvPQ6IIYrrs
lMAs0RhJNZ0GaDzbJqrb+PrxFX6VOX98O9zD75e4uAejH6VPaz6dqIcWrn8TO9+554OTrQfiu+HF
92SA9HXwyXv6P65LJ+Z5kgIsuFgbgL5kIJb9dMrKQ6++Eou4Ms6+veBo+MQhvY8dsZOfzXn7a0Fy
szxGj1mBjDyhhP3zhTV4WWpI/flkECrdFngjWJNIV26d+JM1+a8rMSTbottkWAYjRP68kl+HoR6i
2jw5ERHsREuF6Z78cJRSn8yy/uxCl88xKMfMiXLz1BEvcCDv1wCvJEGXhZvv2ynwVx9/MP+8nicA
6H81M/7FGT0BLtARj+ZJNNkibx8C6idS8uti//F1/joQhXvGCBwhwEc9IS5elYwQJyF8MXHAe8dW
Ztu2foxqTbSSAz8jTn1lPnx8RfH33sElPWobUAmajssNrcDc3jjDZJ68inzV3DHem9D1n4oZrqcg
9+taOnZ11cDbXTnNbH0H7qtJpIf2JDO2ORQpnNYMaEhcY5QW12OLzJ0UN3lFlMiia9Vri+UFb7Zs
dz3JFIsW7mNpDMah8GW6J9sz/orHPP5kpf3rQdrYYAjG4osX8uJLRE1T4UAR5skaHsqvacY+uJz7
VasP6pNP8R9rmt6WrEhwFrZD63IkK/CfUTUqYHmRHp4pa6Ncd53MV7Y/LhXxOiMmnWEm3mme1h+/
u79f3XkbYbq5zybpUdj9udyqJhNM8Bjnk+caG+IPiP8wNn1xFSNga+zXjy/2ayzin3vmn1e7eKT4
/C1Ovn4+6W8o09uv83frwbwKNukmXDl7se8jkhAXwVtxEz12j+pKbz7+Ab8G3/z1AwTtN32rlO6v
UXO/lfyOQXYPatT5NFxF9/AJ14yNNA7y3l3NW/V8SE4FU16DfbNLb5FkfXLxv6oNwd07ts9wcck/
xHmH+O3iGblISIS9+RQ1pDdhrrqOXSYzpMUXq4D8Je+ZjLj2vcIqjWls1drzl//mFwQArXzXwgYk
+PMXjEIihyd45NQ0BotLP4Pb7sNxNaRyj1P9FZ80YnzXzxYdde3HF//Xl0bFwxBuaZ3TWS/2pS6J
5rSB9j/ZZfPoXzXeMijLh2L+6avt/+tKv77C355zDO2Oc8X99U1XCwfTPIT8VTHne2PA4uSXzx9f
7++d/QwbUasDdEqOx4v3WtronoIsMk/c4VXnhhvCoAmFUPd+/8mV/rlRAP9i+OUw5vC/uBSgczw7
ZsGedKzdCufHt7R5ZEJcitvNCNWizs11XXmf7U//vMPfLnvx3ZAxaBeZ5rKG12x0v01avTRcdZun
4WMYCkTl6zhqbiOlyYpeEfPVGcNVEmRrBTqvPxtEfq7KLxcxpw0IpSdJZ3MvvqRRVH1FTqt5Koc8
2Qb9+JPJQ8NuzEgI+PjN/uubpQOSZmAx00hefkmFKCVyVu7bgYDLZoKadygn1fAksS9/fKlfUObl
Xf1+rQu0a9ajqp08M0+D7DB8MVtmCf+8c4zyCVXFYRC2sUyd8Wau9R2s1nUxOw9FPt+kxFktSZpO
102BGloSs7/wAuK6SsvGzWUeI+Ki47m9ixKLHENDz6sKBJFwC4iZ0Poe+3Ir0DcuaxGu3X5AlS2a
TzZ+6++CH66W2AvEvgL0M7i4Oa+GFoxKTVEiJMnGdnvosu7FlHO6LPKSiU92+U4k8r6qnVfIwdvE
j69yXQksxPYOYfb8ydn+z99jcwIAljJOOLgoxig9QcDDzjy11BKLQYp0ibjW+eQq/1iuPgWCZP6N
TbsHVvnnfqu6gNFbmWGdqgXJrlfDthrW6RFBcFpvSL37+Av6e5H+ebGLZlZj4jdsOxInX2OgUOKm
8A4z09aQbpu7jy/17xtjdIALL2SbIrjYEGyyIG2Fo+eEMWRwN+nKe40PJHHhlX8a/6sbk3YghEnx
HJgXN4Yiek46EGlWBv0ocYoxCaooDfDifHxbf28sPEFKWHbyAMbrsuIjVSif3YkLzV1DYIuo523L
fKttVNnRJ1X6Py/lmjDnAYkprjgXn7+dUYY1FaqjATppCPCfeMaSZZQM5Tc3cb99fFN/72Hc1Lkd
QOsnAtO/fFUEU8sg4koligw0G8u8v0JPURCiVeWfUAPWuYD7cxPjYgFpzYHL5EeW+5+3leVO1jC4
RKCaUIQCI7vznhgvtXO8x9Z7LVARJMkzBkgiV3fZ/5D2Xcut40y3T8Qq5nALBmVZsiWHfcNyZM6Z
T/8vek7NSBBLODPf3LhqXNtNAI1O6F4LI56SzyBqv73Y6BVVkYXAXOt4IqR0JfUxQlh0oArRB/Sy
I8RJrJRP1P+gKMjiNBmhjIDmTUoK0M0EPE134gFBPY/WGBkNhWJqio/3j27uRl+Koby9XGIWHyTO
4iGLYQTXXHAErCuawe5LEW7jUuzZFMJgRdB7+o03r8acc4FGdwil7wHNkVx0qoGomibLKP5GxxKR
E/Cso8n7eF/w3B24lEvt4pCj/i5pg3jw8IArJ/JG65ZCXjv3pQjijE5eiqF2UVJzqRsTQTykGUAN
dFeyMrCR2VWJ6v/UFgpOj7pdIQsq94DzDtbAnkx2kRYF2wHoBIyvmYRRFwTk9YYsw/fALajUbZTr
FBP/nacdBrTuoNaAzBcAO8QrNckGCHFj31/8dN8ocYaG3NyA+8HJ0uJcPKOokQz8vzb8IwFXHLUy
0+uPYg6NrTHa4zUbv6gYd/BWqMFj1l6RdRXlPaQZ10YAszQt5tgi7RAUwpJLyfgUS4duELZR+Kir
a0NlyJs5YYBVyAZCQQmJLAhcrwVKbtijqbIzDqLQ2AXAP6rgWEQrQLkDja4kRYu2k+YsS4KpYegX
xoOxyzN5LbqUdcxkTpYPcemkghfW3MAMjR7Kg39MmnfFeMDMKpHRBoWeuKg3m3bp9wBgxJaD54BL
jmhgHIedhrEpYEEVwA1r1AT0lF+GUlj3j39uZzQdWYkhgVMUOS+l+xlGp9HKI7iHCDM36KXiK8SP
a3Smt+iM90GyisIQpo1fVSdgETffdKtMjgCw4MKUaSOeomnb21Gq0XrreceuEZ/zcpVHZt04KDAC
B3+nNb1tAJu15IA/ZYyLLNkpwUHgll5QMa7cjFNCAweCeCRnCFmQhF+fDsZvMCUlRN4RQ5OWpDzz
I6oq5VP2KaJ3Y4cOXj7zTMDsWF3+pnkM93tbRboWTjn6PFXqFrAZ3jFKdacYAHQOvAVD/gPYdzNH
25/gsvh/J22/vvPYbMDtS/BPvCGr1G0IBh5tsYrkHYHehMnDAG1tQJI0lsBLYb3TzNz0KbjAtUNr
oazR7zRg8BoHbdC8o7oDrqQcrNJ+r3UGidXIzoo3TmdcNJY8amlyCDYVkLV5x7yZHqMALJNuG1D1
YZzfAoro/ctzW9aU0HiCXiMUa5BvI8q91hs084kqIFDC4zjsvWUsrwZvJ4c/LQ4wCk+NjFd2IOPn
zqB6+7hDCdkU+s/QAiwTZ4rcwuA2FfCQXUCoFjlnFt0Co4I+IM3jMGAlGjdnfv2pEpXPgFQRCP1R
Ex6zZ/8NB64fiu/i3NvNKl6jG+3soledsT03kRYlkrLyHehjwV/Yhceqe5NA7t1839/+G09J/X3K
pgJXTqtUF39fboE3ohcmJoWL4L1t3v69HF1UUeVV4R8lOmTV27JOh3EIj3X3IpfVXs9hkhJ1OAZe
xzHO6SYWx5p0GfcFgSP8Mk8dU1ooXc1FLtakJemC77MY6KMFcuAxz5bV0LQrDH4yoqzbXE1COxCi
DZgDWGOU6K/VmB+QmAI7btw1JthM7G4B7Vxh+CFgtq3dXE9IQnFVmhJqFGjosDhRMKkYtB6/Q8Xa
6lfcHtO/Dr8MGF7tVjOuxVBObTA0Pwk5EF83696KlmheFVn57a1yTyIMPGqgq2KKn673zAi0hOfk
gN/VK1SnLUwvkcr69A7mGmhT269/q4FXwuiXIdQrwZw3YtuipW8ZprgVVvcF3KrdtQDqqsZTfDTw
v+fS2UCd2aJ9gHEm4q0FupZBXdeCN4CO1Pn8TnvCYEiCqRYM4Dz2W2zfi/sQmC5W1lnBAUXvffdp
HF3SrTCE4mjbhnHJbjzurxb+fXa6dH12Nch/i6QL+V1lG3hXMExjHVgaY723SRMlZdKgi5Cvw3hN
BYxRaIjV2QCsc3RL/iQiQS2LsZ75W/XPeiinB8yzpGlDrAcDaJvQ4kztKC45iyVm1k5c6LxOXSug
F2PcOMUJVja6eSwUBGEn0vd2wVJHgXVClEUCMAZghFtIco/GsrGnS4wBk2N0zjfGXlxJZuGIL2D/
MiyJ4bRYN4GKxsBlDwg1EZJF0zfzjWR77H1krY6yHWPRRgUGuvjd6BhO0i+lD4TfZrqRiWACqdRU
98YBWK1GY3nM9c2rJSqaCMjQzIqo5VotizSUA8WPJ7VsbHcdW+KqsNBH4oD9iWFVbpOL6QpcyKLM
iii6oCIEV8NuOsTBjpba0rXSpb+U7MyK7fs2bNa+XAij7Euq6NI4TU7tVo9Lloec/u1VxEwthLIY
JYpWhYRWgF0LTQzsBHrfWb1tIi+3gpf765i/ZqqqoXsERQC8hF2fEABxEo5LCx495NESkC12vokO
+c41Q4bdYEqiTJTMAYzelyBpumAVcS0AgK3TtWuybhVTEmWiBOAc88W0ps5uVxUJbMSDlrwtFxmj
wXXWFl5sHmWjctDSxN6QTzaqt2RzcpfaGsNd/+vW0RYqbYZMV7AgACOu+lVo1UT4MYHo9fg/agNl
kAAIYgihhAWVDoAcSEWMfWQKJvilGEti7RxllRrQ3qduhBU18IoxhkYQA5r1kWcsaNb4/XNA9MOK
m3ONpBpYT29Nzldc4RHfZFmeGSuOrkAE7AKMHN6yqdNBqz6eRzHhDCG+GULIsE3+wzW9kkEdzBjK
oCDTf1UaQEMWqQnJVtyK5XVn9utKDHUsuQEGLAyaTMcC7l6Th/MDHQXj7G+f39Bod7FhKuUVPIAg
BGMADu+CYH7frLdgGrVC2OoAyOMYJolNnSVSurWpVyIp5wCWLhl4U1iY9KAeJ7vKmSlA5Elj8db6
h2UX5vwenoMNZDeoeaBrjNpHAeCAYdZqk9/rV/lbvulxi7T3wAJvH2Npt9W+aTf/kUV3W3dgH9Xy
+ldWsm8B2vzYwRpVKEeARmwrPrkPgpl9iSRe8xv3kWlsJ7NNeasr8dTOgqSvxHDkr/jJrMcW2kd/
b3PhgJbB9JHnMYzU9BdvJKLZEZ2a2F+0BuP3F7GuKKhCDIw+bG5AMGC+yW2Z9CZI303AGzMs/Kyu
IltFXygKiIqsUI6+rlB+r6tI2CUJpqx9POurRwUp2OvYHRVvXSVHER1K0gkkuaTDzLfGqaz1ziSY
U8L89ydMun2xXsEvgggwswLcmWjGlrFPPzBh3b25S7yrmvqe27pm9sHzDLm/I4T0Pl/KpRz22Csc
MDEgt7K5B4CKl1Zg6ea47fbwq1vxOTAToGeDt85yH+p3gFJZFesBb8ZN4OHMUJH34in0phoC8Bfs
PXo9kVsrYPe1/FPwGDxOVhZkS06yBW0bSMf8x3RfkshiGarZq3UhnnYfXBWj4Aby0Z2/VR5qa1du
5XW9DZaOI+wXoOd9B6HbzwjVSxcMHZ+7VYqhyhjxxHADflJnrnSZyA8VzvzY2Mqy2vnw+e5yMiMi
ETfsPOG3Jndz2hcSKZPFq+3gSUEt7ACuB6ZiuzO1p24xhTTpsjIHG4klCjaArdr0q24xJbLucjQN
YLl/gloxJoXDzo/EmVAYrS5/b4NCeYqQCzBcPGIbjKXyoB/xun9s1qMDAhgEWyCqTz+qT5DRL3IT
lBZI6AskFoyTmIn0rz6Bsm+dG4QAR8Mn9FZsgZbAynbuQVyNZrhMd6CmNrkTK6CYS2WuZFJGB+la
pXJgyMYx5DmJltJvoo2heQvtKt2TsWSscdrGO2dPdxpopaR0kl4Kuz/Sxkdc3kPJctOwmIJY50mZ
lBps8UnMY2ESrlO2r0zOBCisCXSUzgKb9oqxLsYtUqhEoAQaiztO6+rsKa93EWQk6xbLSw4u7IX3
n5LQq5OjMgLkWVqZhNPJ4bJMaWi/rUztMV0OFnrTWVE0U1Go0HOihpE5F8rpb1sr2YPL6Pf0Ogtg
ROuc5RBY20kZpb6eAOM1mIgGjqhdYUwNRGxWbQGsyhZX7tKFEeCOCkLs3NSgPGAJR62LeaqzTuHC
KFCWSveAY1CqOFVw8v7WhQAzZbYPk7GSLaBem9VhsgOGxTGLedLka+/cFDp0VUFaCNonnK9+dNfF
HqbQBsnm3nupLbRJY9cfUOZ7QMvb0gCxLGnX8bNaWqMJtvqWaOvGivfxHtyt/7EGeKl7KmWpQJSu
G0oLZcjs58quUOM8LJQjT1hucTa6RdewIaiY90BYTSk5puyjsIk6Yafuxk/t12KAr9gGPciSWcid
C/YuZVEaXnJNp1aAP/ktAwpPvdMt2lVrTfY/XXqHmmiLeD+5xRAXGpgx5L4JmVT69rz/WSql8gAP
b0ByAPHNGkCYJgrHcHohq6GVtUhKo0NVcgOgvMNOmYjczfQhOE5mEQwGD/8pE7rYUNqlwtYLgJqH
LLy6o67anlyrnbwnjk8k8n9L9tBmiZEFtMiiuYzSyliKUWAahL9ua7jVd8CNh73A4a1a3Afd8e37
RzYbtSFkVIHHIAPUUqXOLOk0L0nB6bgDb+JPb4nPUr06FZawKLbcYANvaZnvMsffZUg0uYXCilnn
DhPWCdAQmghkPnqDmwE4SAmo1HYGboYODUXfqwmwLAtROis7mXPcl7KozS0anY9rgE/thgUy9p1h
9o81Sdf/H3nQdM/oi3ApiQpJgArYV3KIVWkPQIt/b0/aMoRD1bf1T/me7gtHxiOAaw6P9w/ztm1j
Gsq72E0q+YGdAWpuixWCF/SY7VvEpMrGtcofbe2Z0jdPaiCNMGTOniD66KauKDB60kbedV0hKpVG
hJ/jSPuQrT0bp7jAnDS/+S8GxriQRZ2gAAiZoBhraMtyegwNvqsVGtoZQeycx7wUQh1eqyilEAGR
8PfOT6YTYf1CQYB3f+NYYqizUsqqm8hgpn2LUHtv14CDJ+jiZlzwWf9zuZwpTrlIiMshF/Fg3Yp4
2G0fqqO08ewMlap2Ib8EjHl51pKoCLIWO1Ebwd/9+4YMVu3KAlUytJ11Qsw1UT41gI/T8RwvwqdO
8b5nT2a5N10i7IqX+8c0Vx/HjNU/+k351Ag0mZngYVGlhWGbfWD7eF7wlwje/keFoCxxlo5AWpqU
G3j926kmNdl9LIplBqdTuDFOFwui/GeWCZU6kUnCS08+LVrK78N+SlKBpmgBWt8as4Xx9b/tokbl
plLrCnXlQ+j05MqjMJOY4xoQfqbLsEe/Y2DU8gDVwksoVevgBaB7prUEEMixPIh4Juz20RLNDFvJ
+qzRBdBZmA1/P+Oi2cXTk2cdj6ytnQmArmRTR1gBWTPBYIS427zmB9GONiMBKLfZmhCsmICvtRMn
XrD2drIU91ZMHWitFVIu9ljxuMWzLwBzUbwHA842OfR7FUGmdGIc5kyN7XKZdKWnArKdqMRYpkZ2
guVtcudhdbDzfXU4L78YezpjU65kUSY/HNH/LIdYXGODLhYJW7QNSbNUGJdvLg66kkNZfaPvAwDy
Yk2vQA9/400ObQHjavWNRl/y9iY6gNsErx/UldWqJs+cnvDb5KNq6PSn2zyrIKpFoy+wmXKzT4ry
HMXRgnFgMz5aFNC9JGNaAdNu8vQNFz4gQN+PIA3VdOX/enaJdvmm3k+v9Mzmivn1/COLcgKA+JaA
szzJMn9LsD4B9vUU2U2lJ7zJWgbHTLLmFBK9qlOjtIF+P55aXxMMZdMIpbgL1QojkDbHv2nJj6ox
QSfmBIk8WmPRNSlNsGrXG9kkTZQIoSzu5EWLTB6vmCiurR7RHWuLDmqNFg8Xzji8OaNyKZNanBLJ
oICJIVN4cI/JY/Ocrnhbsk5gTDJLO32O98mp3kt2t7wveO4gL+VSB4lUJONANSTuADMKxganUr7v
C5gLVzEX9M9uUm4clDGeJkeQwAGMcQJE1iw33/AuuFkyO233Vbso848m5Va58qIXVgn2X1b/+Zx9
ufwGyr0DQVNIa0wY7HjTXUebj8j2bH43+Segd8KMdhaeMcC4iW4T1s2f66W5Wj/lLlqxAZ9cK4k7
cMXa0b5dSVsBI80taUlMACI8WKoj2aUJc3dibD1LqSifIQu5iCGCyVN97D6ATEtOj4vFAQ8D/eKp
I6xXqLnXkcuV/lrfCwOUZFAkkMsg9TLVxWh9FOThT2ytgIkC56jCM5dTPr3pyNf/usm/n3Yh2q8B
TS0M2GSwOeGdliPj6uG0OExVkHcQKKF4e2SVDRg69VuovxApl6LW4/l0MrcdRIYOkEVRbWdlELeA
TgAiBdrGhAGAUSOJRjrUSi4AUZQy6Q+oJMJt6zw4DwH5/i7t0gZX07tn/jD0ZnKDdKxxKZJyk1IN
IPTAw27irRbtFdm6QJmnXpeP6jI3mS9asyboYoGUuQUjWt34BRbo+6hIO7uT93s1xFf+U1lzVm7d
Xx1L3PT7i3MTZU4LkgDilCgjI7+Xs5Ah4deb39s/yqgabQjaCff/aaNsynZgZybOa7oB8bI0f0BE
xJA5e9UxxWqAb03GcAFl4TiUWIAboIq79NUDMWFr5S9ouy0kG+zB9/ePkoTRKDRIK4o4PeNjClOh
7JkoAhTWSMX07AAV/yzAoj6AOm55Xwgdqf0lZUKZwZM2Bt/ogmrHx7kQ5XJ6fkbbTfjg4w0dCGVg
RDDXwNUkYPBYdssnsyNCysotqDjqRjS1lQaneV6sSel5YznNt2+NaJdKnZHo7SoFzLRp/sS77KPL
bc+JKpNxjjQAxo10anvVpuuitMbCy8/KzgOM0iakOZnSM7oyjMYunWNHjtNDzZIlWb6+9X9JRtcb
HrgxAC6p1K0PJM4HQ3SQnGPpE3RVPcDn1cIn4RigT1jXnysfaJIxwI1XQLQuJ3pwFhTf71DtxcX5
/QTYOCALqSKeeOkykybHHdDEy+Tcg9BLX1TgqQZogS3aA0DSzeE7iZwBJDLRYpRXxiLalQ9lgZdm
2VHB774VvsfEFpdVvQmDZaoc7qskFRX+9W2YwNR1BXgzhkypRRd6LdgT+eRsCCAJ5zJdxLRQCtFh
boJrkPWmM9mIm63AaDrieMzl8zRkz1AKcqEaSnJO+gF8DHFK5BLUObqwuL+sX/BUWhBMBq40ZGG8
lIrPpCHK5Fat07OKJ6oPUNxl3AGjO8DS4Z+Bs1YQ/rvKAYrfgW9pHa1K3+FKZ4Q/+Oz7BcZ6tNCK
XXtMgKy/9gJQRq2jF3ErP2LEF1z0Lh5Of7zEHiPL7473P52eG/s9kstPp44EdCsRXEeTnnXV6voE
EzygzSQxoOMRTm24cJUWJFt2D6wi8y8QzM2eadM4roSBjRuUmiACLZSnwQa6qqmBJICcIjRvttYB
IHgmcLeGRQ3WelJ8BYvqPFHugASzRnHgE7DY1TaQV43COEa6L+Cvvbj4JMrnoOPP99sen1Q71mDL
9vDtrNTDIoUv/cx/5CU8d+JgvGmBibPH++cgzVkOTLT9vR2UCvlCrfmFMKbncKUeo/dX+echeNQ2
6irZBma58cJFbf+gUGiuk6fAUVZ7zLg+oEcE/98RLVaBki4c/m4F7JeBWXqM8d4AbPFcNtRDkWRn
GUCYxQp8X0DsBz9k8tq2Av9cB+DrtCRApCPTF4P0qRkT/hlA88lrJhmxx/Anc3YDRSpFwqw7chA6
Thx8/A4UDNm5qf3R4assBSd98lnVvPLUljxrWHzSeUo1gccMFB9ZQjkTY/b4/UV4Y/QaGM8rLTtj
olxe6YEgOjlfCJbGgbxJKkDyGJexzNA+OsmZthyo68iW0fEpA5CcKuCIgxAJeVNnZzG2VIWUoY0r
WWZL6bFEk85CGB5lq9iV6kYSlhr6N0o8jrACcjpS/usj8L4lA8ZVk4BjdL10afAHUcmb7MwtVWEn
gp5YJsW2ABjjQLDraGxcVbKdgkOpcQAHmn9qq/sXYU7zYEQxjQTcSLwo0mBdsu+Jmq8U2fkDKWZh
Jn+yU41ZieCDIWdGpyBnApKVwfR74xzyVJRG3sdKXfSJYKHVeCp8kNJDm4oIZLhgzQA7naAA6JUj
TemZ42grzxFAZwrl3442/m47OtEEgDlMsEc3iwZXZ+zJKc6+dOpsfV4/cdZa3voEQcrXM6NSOGfz
MSEMkBpe4lWg9U226EK/y9YPek8ZsnNEEJggBNiUYD1JTWUPDtmGaKmTc4QVGlGPin8tEeYEsN+A
IMe49LVQ8C9wQgMq0HPH553FFYNGxEaQlzkIAwmXpQPRWvCAxb5+6gzPXYwtz3qCE2cuNi4XDhuh
h87fIOu3QhG6uPn4BtflX/rA477SXjIkKwX3InASygxY8wiguhOIJvGka2R6pe3dSDFAVOq2UWRF
GM0FN14fe2A6H5om3GKwrYosfojElzSX5BdwpWIenverDvPxWiDAZ2iZsPW6mDeIIXb+s5uLynOZ
Vi16DTVOPkttmrOGiOd8GeY8QZAJLEaMSdOtfjGYUEvXmPhi0deo2iB001qAIkUEFDcmV3yIb/gc
bi1KJDt0BViOBFP96F4LR3VNXTABlkZUvmbkPXTf66QEAEvA92BAHWEgDRAvgvmybHzBO08kPBr6
/iIRTY+qtuhBIrb2MJHSgY0t7u1R2t+/77/Z27VRx7ymAmx6NH0C1vnX8l0ofdF4sh6BYPpsvf4Z
7HSFjoF6xZE/GfmDjSAPFUbBCjPDM6a+gr8nxHyyfo5Hc40hPmu7hRnE01lM3kxzecR/y4E8PaXm
U26CVR2dSev12nxi5RO3NgoXRkJPDHpU8e203wMqZFJIhuuehOIN5HGkqleRf/B7huu5vRbXYqjq
ge9mit4AYPqEMpvtxfsKECIAEMLE7kYCl/v9g6CHKKED19Io6+NlBRxPBGleZw1mvtIIGm9+8u1u
t3PAQrH6/hwM0q97k2zHn+jA6qSYuRnX8ilDJLR12QGvyj1Z6gK93jvnozLBPERW8uHwwjs5URFQ
ge7IBOY/I465TUiuRVNBni5GuhZNosFbKOc/QvQQgU31/v7eBpLXMqbDvtBzUNp4CcyKe/Ljc9EU
JKgZN4kuzfx1gIo0wemgVAJ0lWsJHGjNulHKuFOydA/fi37drvcAtPzCa/ZGsQaGvtzWSrAeBZEx
xE2cDNSe8YXqtVLZcCdAZ5G+Xk3cawNYRIuPWn3pFMbL/OwJwTZNbkoDDYZ4vTZXLOWRG1pIUzB1
UC0S7VlCO/j9I5qJcQweEF8wgrjcPMLaaynDiPd/PeW4U2ZHdrLQtzpZ/3jo+mUVdecMCPZFRp87
ICyQaF0LUtG8p1W9y516L3H6fB1WEqmqXVH/+5AZK7oQRO2bVMkZuGEhyEg75G5ooZB5EMlqJOA/
43hkbeCcxboUR1msqmrkyi0N7rQBiSQmU8QjukUJ8utPwbRT21yrG0aiPHetEJICeAfxEgDGqJ0s
pUKKRxkLjI3WVsGWpyBvv68WM7qHAFCYaoN44QSu9/Vh5XFVg0Y38c6xWr6UQbkFbW1D/CCx78uZ
uVF4RwV5CpaDlOO3/ffCQuha2IXtWHnntMrWAM55cJXo1UiDD6kYSJG0jiDyjGs1U5UyrmRSB9bL
ve9Leuadd84DsPYBNoAfPSrwK7JYEThbc7109zFy2idGtPs7qUQ5/ivRlLkSSkWt6g6iX19581m1
nzsThI9LhViOszJsfMIHyuUeQb2hBAHcRrZUDHCZ9QJVwmq5yS3rh1GZndHeqy+aFOHiADROMkKl
LrxzEBhLdQTZuMJvi16wkrI2q0pkbP6sOBiZKasCqZRK6VUo5LorJp53jsCqLNpBowCTaxnVmzxL
GBdzzrnifVmQJYwqo/z56/wvlia2UVX3su6dm3Whm5WHDZVIqhOMlz7Uh9RSXLNySY2RbeJhFtQl
snsCfO17V5Qke3MrxvfQreyTr7r6Hsp7gK4X8Nqc6J0xKS687kK0RjjgzfsJ0TVkugzPSD1n3Qij
XC8odpWoBa/9uRoXxWO75YXNu4JCkrIb/i3w1F+yADaKGS68IaDqeK1DXF/zSRHF/nmTkN1IBMEe
vr42zzFqU1/dUmLBU85FbXhI+EceVVMPXV9pefSpn7tw1dYbQB5GG791NFAu8yRwl6gPBCOw7GMr
9iVLkjdt8CDwr4mxEusNOpl4knNrLbVBkW316TZyNUbc85tA0vf88gupqs3gx6PLt6F/xsw0SA4d
PHoAKZYgvPzy1uZe+CNOE861/X16eHAetxw6vM2no/W62yyf5I/gIbBSc+naX5rVkY4sWf1x81fj
nx2kO3hTSctH2Y/8s6hsQpHULxUYYDFHrpqhtgY2dbYeAHIslivRio+DuitOlUD69/qRS81BO+Y+
oxg/U3DC3bj4IMouoDYSBF2FI1VAd+C+CZxgK8ZScnOrq42zkjkZUGMl1J74Epjd6yq3QLBrfJf6
DlT1JHZZr2Iz2SE+CDAFIAxBVQJw+9c6DRCfvgCQpX/mTX0t29VifBEPgcm/dlZiuS4GMXnGjZ1z
hZcSKbc0pKKR1H7mn7VyqRbmUGFqPB3+oDTvs2qY89uNhwgJhBYTWCF1gxpUeFtlwHYXsiMBfiGx
5Kdy72Pe0bC7fUxSS/MfKh6PAYsRvNEkxhzc6b7nnzeHijrxwIH8DiHh9Q43E/U4SEBx5PViVEv0
/0jr0HvvPLMQUd9Nw1WiRwvR1UAXX5kK60lyLvDFKzWADAHZJsEVUVZLaVVwVKeQPywUUvyAoT4k
oI4WTDNyGH6fbpr5tZDYbNR6QDYAcEBKvdsRzLhFOvhnzNo6XvUMyvDE9a2WP4rBJlQnwmszAJ+n
+FbkxOMsXjMV7Zmx4XMx3eVHUCo95sYEVDf650Z7anTT0JcCphV6omfWcIz84zBUlpAFAHZzhpWI
FF8tRYYP/G3coA0j+jtBWQHzDTg36huifBTiscY34CnUSWJLqMkbhkv36f58PidOZGFsgfzA5B3/
y+KnSjLwk0HnSc+Q95Wi1x6vwuKZia0BYorDoMuite13xfzKPhRG6XjWRyHI+VsedeJBpclFr0Be
s0Yza3lKD5Fdb7VltlMt/71cSvtxzS32YH0Aa9baJ80HZslM1pFP20lvNxoIgE6DfFUBOO71HSu9
shGTuArA4foE4uvgqJU2yN1Eb60Z+yTael/cWmIxac1GuZdSKe8X+ApwA1tI9SXTef2z8z+bRWVW
xJn84Csy83Q1mBo6e9TAPqhEJUOAx7T9eQ9eL1KS89PwsmkYmjdnXXXMt4MPAop3gy1ogNnYSDTX
Pwf5wq9PZbNJxTcNw6B9Rli7Pllqetcno4LaniaAeIKKqUE9mY+xxKO819kB8dbDLiA6GGr3ItHA
E/dffCcMy8QXi3kOIMFeH7JRogFVirjgnDWercifnkYk0c57YJsYTqMe+MwMMOCe/dTAKNwmoQUG
b1OVzaRcxAYr+Z6EUWvH7oIZT9bxfngD5IZnsKIIPDE8G/VCjZcCf+zcRagwAqyZNAJD46jEQMAE
NEppWC+FkgTC7PDc1mtOMmvJiuzBP+jj132zMf0dajVoV9FkKA0iAcS311sryo2u1woXn6Mmt9Bt
DJRZIjerYFdKy0D0CLqcGYn3zP5JeFSUMUoGAAikZtcSA6FV/ag3Ytiph3o9OMxxoxnlvBJAWeCy
Cgc3bSAg24+b1BK/8w16PxDvoa/YOHUfnHN/C+cXhEo3Iim0gtCgnkWKEKCWIU8eSFu9KNo+Hddh
+n5fysxzCgrTqqTCtgNH4YalS0iSUqyKMDljMDQrSW1pJDzV23YLMNYtcuqRPLYktw8pUGXS1K6f
BZTJn5b3v2JK32l1ufwI6uL7aHDy2gYfAcp4W8Y0VeZ93Jcws5t4I0T3II/YVIKFuVaPTmw0oasK
NGr1cNzjKgAialccPYYWziwETkNGrAIYVhC2TJ9xkTqXqRvnQ4aFlG3yrPG17ghlmdv31zIXgV1J
oRYDJCbZl8F5fo6Nh7ZdS1s3iE2w88TCbshepXFR9WBgZMVit49/ePm5WBvlE5sSVMpj7ieI7CPt
SRl/qvEYFvvUOwkV8qFV2DFigRkjgghXhhEBxCWaS6gKa5kFRptGUXLuFNLUEQmjx6F/K2unF9E4
6B9Z+fiNjsAgQhBAiVE0RuZCHV6rieAVVLP0HAwhEHLjHM/GC9AkBWYciQxFuTHElCzqCGW9THoh
jNKzUGlWCGI+n3cStIAHIDlq+M/7CnOjlRCGIHoqSwKGCou71sos1YZKC9AfBK4kw2s/2rL6ui/h
Nu2bREyND5gTQK2ffqrMJ9wdQWjRp4jGCh9vQu3rqwCoOMXxDuJmw7GU8SYmx9wDrhdaLEBHBzZZ
6qykHEQtIHHI8fwNg4Wxbw6QZB75VjH1PQLuA8Hw/RXepv6UROrE8A6v9hEn5edN3m8+wA+xaNEN
/B06LQHZmXlsyNfSjD6tjHXbZ05vKvrBqQFVkEdHIHV6gRtEoRcUZ2Q31h9jAygh1yGeaL3XCyO0
mE3kN9cOC0UzBRDi4UgVJBvX8rwgU3W374qzvMjw2G37Drg4xojk3z2jqHkTW1KSJpd7YS3DxECZ
UYOkJviKVeup4cnTMDBuGms50/ZeCFFCTkzbSUhC5MFM5aVqkLPuWoxEiSWGdmEqF4mlKxTnwp4a
j0MUog078onwppyCwLmvjLfdH9POASsejww6DNavV79YFOJEBeS3agH1V//of5zkj1HtmxUwUJ86
ErcsFbyJfSBOxns/j6FnGQwG1OLU2q/qHH2XZ/S9amQTvBeZU8nWi5oSjBaqCXPG6bbQMkmcaJtF
EYEkDMv1qfGunFfAtS7PeF0byIhsD5w9INR50FC1wpCBfMKIYWZprtnGTzX3GH+PrIjyttBCfQOl
OW0AJrYKDGJnTFM0E3C4lSek9k1gdKzXvcLQ02kPr2IgShq1x7mmtW5h9OW5dIDhvmHBks5Z6Ksd
pSwmX/m6lKlVeS6CFe41sXaOXhC+eusjaykdtBOTw3AKue+tiLKYGI6LxMxrynNq7BR10b5yIrQn
TI6FuzYqtM0SVimQqTZUjBJquRLVEtRGynYCZ40J2k9fZDtPnPAzx9ANRvYBwp+I6JZGYyARuMiU
3tAqozCvzE20hOOcJvQmBkVUQhXK59ZdhA5ELqnOgveYACBKT4kmrEfXrAGb2B1Hm/XGftsxDy8I
tuZf/iTc/d9a2oVNQAw/NEHkVue+fI3QDneOXxSUJJOpTT3c60TbpRuQpo1r3ZFQKLpvkWbiGZBE
wR6Bfk4GPj11V3i+lcLYMKpz3ryGjdlaavuU5ESXGXJmXAao0KZWAg0RDYY8KLvgN4kuZEl9DsPH
UVpqZ6/cQZE64vcMtA5puhCU+oIWRsC7jIHXGXCeXotCTaQAO6BUn3m7QQ3mA31GmuOtg/NpF5aY
sH5fi6i+AF0GYGML7yE1TfvxqfzeYKYW03OsAcW5+AOfg1oUmOAAmUL3UIzFYChup9bnuDF9sH86
SWGn22Cj9T842SUAKxejsYnqlTIuRZ90qLdzlrzXf+LXMmI4hNtyJHTt8mOoq+2NQdh2pV7DqbZf
GCQE7B/aXAmApBGG4cWDkAh9ab6tkQ6IdBtW6WbSJvpoFBE6gEATLDg8dTRClastlw/NuVTB+uQa
0mgmOQit7+u0OOP2VHQ6IiueOg0R4F1rQNklktsAbe1cjiUBQ5D4HJericiRVIkdArZz6QO6SSPe
aMvdokAzdQX+95C073r34uubUN40jZn5b/e/67fqfb18AQ3NmPefUkz8pFwFkvmw0RKxP5cCUR9d
8EEv2tKWPgFztARb3+gtfJkMudkV21G0usz+P9K+q7l1q8n2F6EKObxuJIJZpCBKekEpIueMXz8L
8r1jEsQQNfP52C6XZZ/GTr17d69ei+EOUUBieiUlWhtuAAavzZ7RsvLb0SAnzSvQ5dSd4TtkB/Xx
t87M4e23TuYwjsI0ZFy6s0uyw65EguEdVYMROTDSBfj6c7LJ9oJ6jlREEt8Lxu+Dslvjk22KLKMv
p/nQ4cn6Hqm7XkfOMoTkw+eYPH3eKeT94pO3D8FkVFvdXz4W7N8jsUfZtVGZAY+j8fk1SUpRCt8l
ci50CNOgMhDqwyoG/DAstASCAq4mkBY99o66YPbecd1anZyOmFMqmReUzq66fS8gPotKKGmuYmYJ
mcTdn8NbS5MojYUSJe+XGJ8RE+OgvfdqZ9T6gFaxCvALXd0iS/0JSkYSm2jfRsd4QVR6o8Jbk6U8
9X0vymSux2+9uv6UJO7EnHE6O35JttyFB434sDpFMOXBH+VqhQ3nfisB0Z5QNgArxsLNNOVOAYPa
7WRMTuXAAHbE1PgAN/9mqk3ikYrfhjVP2OQtDLIR+AlKcLKwxe99FKwyyMuMwt+gFZ4kSSjfBR0o
Q2HYhPkyvPPx3aK+KiswRJJ9fHAS0LDOwdlzJDJpl4yslAsfcH8j4wMglIp0JK59eKTbeRdcX2EH
2e1tmO8jskNP7nO4dsnph/82T1Z0NtEriM7jT37/vfoFFe9SUf6+c2uceECToDaM3hJAr26/gKKi
gHfiuLdfNq+Hnb/5hP7O/oBSlU9O2cY0zb1+7sl6/VFae3sd6R4B6Pdp9fJ4IsblnTrl66+YLD8T
VWzqsBHmAQyIxUUqQwKGuIXlnjtwWE6s+MhtAVz47VABPcikosx62x90p5T0iFH0x8OYW85rC5Mj
XZROKnpF3ttlDMo5ISIch4Mbmi4jaUKI52a/qJJ8HzuO5ft/BzVZP6YPOnAsp72daS+7HYoFKdn0
T6+vu3dPPTznu2dc8VrCqKeOWAOxHMslz9zGilWTEF23U4bYHigtAV89rs4BWevJHs2x9m+ifmuP
J2fOs3KjOhtaMtEeOs0Q8tRYoI1x2Np4FON9Cob3DF3NsbywzLN2ALHG2wFwWeij3S5z4AxDEI9n
KkMufEx9ygiuaBEAiur38Yjmdu1YWEcLDYBeEHy8tZQ5XNb0Stjb+I9aIghoGBTZljTIgP5Hhu5o
dFrMXTQeUiV+c9hNRdsc8/rYxOys/TuWO+3mNi8hVRv0kKEG87O7jfEwYMKLmy3V6hYmbQowbmrB
VXCb9nbNd3hgJTiHCeRI89CzHo9o7rhfrY4yOYxClfZUL8GQ0+JNpaDOn1b/h3WB/iVCXLjOsaPo
dgPUMsundFT0dhPWGhMBPOruhWAhXTulkP67G6+tTC6JVoIGbZ7AClJF23h8nLzuDrR+MI7ZqiGn
bnM6gTeq0d8+eJZ80ERDf8bjqfyrl0398/UnTFwnsBONwxfYgJn2ukmJpMDN7AzjcMJVZQ77I/eU
kO0HBGHOK+AoInXBdcwt5V/jDIe+QOAbJke6Z9E5+Lf/6w4g8TQhcvj+eIRzu/LawujZrwKgMgtE
N+gwwDIEZsHTRPclY5YQev/DSqKb5f+NY+owhJiVyghW/GAVk5ddOqITDtZJQEbcPrXHL560iD0a
kDyAYEUd5xI9GAv+cWGof6HY1VClNoCwq4yPqEb/qPwIduQa//vZRBEPbz80UIJOYnIumKbLa8nt
cS7QvV0mguHkspUrS3jxmZc0ioXA9ICtCmkNNArdrloUBjxXs80AvAt4r7EnOwvN55oV7ogO+TNX
LdbSR6aulprLZrKbN4an1TWIuSUiJD8HmyOFZ4offrgp3+lj3hAHjXL8Sjmmn4+ndC60QJAIxV1c
n6jpTTYozRRBxaXlYMcAMfWJzgMUENQnvJPfw2AhezNO2/S0ww56+dGCSuORfDutSQ+Vn7JlB1vu
E1JH55rJtIwj9CsVPClcto7zpZ6d2cfetcnJSgZVkqZxyQ147G16cHwDLqS6q3eQVxmuTeJaTYB7
WMIMzb46kHUDly0kVNFWPR6Vq6PQskkYyI082ENoKJGRdzTpwlSLuYtPkZbe1rWOblXr8UrO1B8Y
hAz/Wh2v4iurbq10iZI7g91A5EEkSaMDRCzxalP/MqoSH6GQCwqA+NVhV48tz67rleGJGy2iJqfZ
DIZZ5eivGWiXhG90+uZxZrGOlxjQ5gLT61FONlEqOYKkJKMx96mFJLzwk6Vm1D0tYUum3OF/1+OI
7KPhBSTEkJN7PkRjrRtzwmDvdqW6MZBFWjXPuU3pJroYVd+gNZtRv3pD/3iK4SLqVWb+Bnq9eVq4
pGYHDG5iHj3MOKh/L62rZWVyh/NbRRlsZOo52ahWnKdCA3qpsjK7iFdmpvNapjWv9DCTZLvm0Oek
hSNIwPAmKy8VBEweb5nZFJQI2mcggxBQgw3gdrOWNQNZ48yjbYZYFqWfXP358PkuoGn08GlZJwvk
KoZLLeKS7298CWA2lMyQo0MZdaqfltd1UtcV1dj0wNqUkKkCt+TluPuLcLSBtlKwKiBQpCcbJy1c
Ly/qoLUR0eAmFlXlk9ngJibJwfpJVl8XiJoDP7cuK3Je2Q7xVh/rFYhzJM29LMzyffR9+ymTWQbC
IJMiN2ztF45wB5B/EMbAAw4Qotgchepoy7y8oUduXx7OT/kSTvUex4SjeD0TEz8oU+D97UOYl+3X
/he9/+qBIcZoHPGduP268AdwW+73ldoT7/0X1frH459f7X9XYuIRh5AvxbDCSmT9Ja4OubRQK5/Z
xbcDnHi+qm0jyeUxwEwDP7vxavDqMHZfVS456gnKPNu1ulp9y/qiNMe4iW7v0lvLk+Mq13QrFWnU
IrAsQT1F40WqKa4WK6EagchFKldKZHrMoRCOUbKJs8Vu46UPmNysQyXTQxtibjnyGu7fUYzxtGdu
ZVmE10ydNtbZ+gyPuBRlzsRmNwOfxoCSN3QhM9rdNAjNwPMVGc8/p+ACQvy16ukr6rhCs+zjfTST
3L81OnkqxZQUxGwKo60q1ATEc++7z+b8HD49p2vLMgX9EiF5nRDaeENwSGpmLMG3ZJEfbuZSuv2Q
yYOpF9ok9f98S66Px7nV39+rZ4U0Y4JmJ6rPgXYykw2Jt9u3VND38OHkPLbdgPR34dZfOt1/8cjV
xcQqdZ6mCTY/tXp5Bd9FjthKVA0LPM6g0j/9SPpWl9DlzxLGXj8p2tPC6V78gPH4X31A3TV9HHtY
lZEMEExkiO5wf2ASfAJiRzNbHSlJvej6GjMQ7Z48c+EFfX8z3y7GxL31vSzEDQX7HtoLnXYjZzYD
ahMnUYN84R15zzl360r/esevxhrISt0poyvN9RglvR2vHyyouBx1Zr1XWVwk2tKmX5zeiXPjyiyr
6wwmgUoQDEazvLNLmjEuwLvyBLjTdhtrcNxrdPRfvp+4b/G01Nc/k0a+neKJm5NCh4Lk7njaQWqw
GYEKQCvQ62KLhR7JrbtNqErq8XKBNAUoJHSuJzp0AhPiHDICiDqWfrVaWPYpwTciw9uPmri+MIlz
t2jGj4JS0QG5RtztSH+ezC8Cx+cf4fPB7f3NWY+90N+z4YHP/9sjV3tgUDwqDke7IeF3MdGq7c6Q
0GvraKdTd9oS6glbASg7vEsXjtrCTv9zyleWHTDrOCENy1yeW8hXGX2WbvzKVYNwMNKG1R+PdAY2
cTPDU7hbUZSpF2ewV2iv+ceO2yIeJGZroER3xBDPrqEtLOrMm+3W5DRqUzyWCiOYzDRn55iC4a+d
FX9wNv2S31yID/+219VkRvH/v8HGXq3drtkOKTkcEhD+usTZmkek3BKRgE/5jG20qGCxtJQTp1Up
XZkq44kSY7MqTQcd9zGkGAeLChfzKOPpfLRhJ/FXKDtZViiw1Zta4JNXXFE5MVB+wkCt01FSv+Tz
Wwo/ptm/T6A32CxsW272AyQQEkHIZlT3nCyq3EdlECSIkngQ4tdIbeaqcQp3J/nZb1UIUFnhk+UZ
1YY7oWqR4uj4hpo8jZfVSh5GzN4ikHMGMoJ9dvVJk0srd325qAJ8Uv/EhyBC2cGVE0sagB91jC+y
R4rurOItsDAVs8t+ZXay7GgNjPOYw1KAnkoT1Ux+i/1MdXIzZtTHh/cPRXW36lemJqueSoISNQru
DfAdPzVf4+OYRvDPqp8JukCx9PiL2TwX2AUWTvV+z2oo/qaoAKJL1yhethcOMF4aZEEN+SkqcmKt
S228BXthrYMkSHtCmwAYu7divzRJ49w/+vLJjcdGHtvxfNzatcPu65C2KYZbqs/P1MTHDQA0LyBM
9FgjvY1acifJfUUewyZkpKQxYkE2ysHpl/RhD0Qaujp09LCsEhTPNu7nKl9sH7vfCzLN0oooccih
jg2rt18w5GzZSBUKljUdaUFVWbVDFSrtxHtWlkhCS5H2eEsw45huJ/bG4rTQlCcN0wZe0tsaxZLw
Jwighs1vnigNm3HB1L13vTU1md4ePFXh4GFwrUqbwmGzkdXNDlxYiFk8LV84VffvaxhDkRQeZsx/
TRF2TJNWRdNhXI6n+jlBv6u2cJpm0JOjCRF1IKwWaAwnOW+/RLdfP6AQC3qNsen+/d1dgZZgIJf+
INdkrz4NifF4Dmd8FJDzIBEDMz76C9FuebtBFNTsuqByB8whlEUBGPs8nIaVqJUGcL6pRVQ70Fvy
GyyqI8/cwkDT82iMAE0Q2hamfcxOiBcFVQu9HdTrvtUzSQQ10b6sAOkC76tUfYGwgSTZUlLx/p64
NTv+/OpKbljWY/0cZpE51fG7Uwgyt4GrUgsh3D2XgnBraHL0gryQGg/d6vYLkmyJdkA+JNw8gycP
PX/KplQ/S/PgQwyQQbZx1GY+WFud3UB+0AbdsGmnhrhqzPW6MSFqdK5U/LlOjTNNaNKj93YJyDK3
vUFxhHTZ2GUM8pHbaRGrYIgywRtspj8nmzy3Fd8IW29hi888NDApV2ZGt3w1+wxf5krRYrux6/op
59HF8RURU9f3Y6Hq9xzp6qoyVufVR6hF5uOtPucKkQ+EK+ZllHvkyU5n8yzOYi4ZbNdx1Uo5OBzw
aMGG4mK0Q8oLxmYeDqNAsMKCoxklcUmYvN4VJ0AVMkVdINlSmwwkedgCFB4PJ0n9RI3uImMVIUq5
Q/akMJewUOPWmvrga+OTxWSdsijqCAleN1qJL5mIYEdClpf9LeG2ihwBSLVIPDHn969tTla2UTyl
cWMMmNl2aOHNVpKk+hT4jwuO9KiGXnLp6fGCznkQNCCJkPMDSgNPkUmgw7RJ1HAR09jSBS4flMap
kfMar+wa24kt3OmP7c3M6o25SbBTF1Dncju6sfl1oKEnDpybTKxS5dH1TKdaYNWY2a03xsafXx0U
PhqEKioxNl6VKKNPtLx4zQ+Vu1Cnm51DRAYjkhclWzQm39pRmkqESkDV2h0dRUdRCHdym+bEc3pB
r/OCstogZggPBuu49hRT4PslKTJm3BmT3YqDAh5/8KuNiNrJNQ6EKmSmOaWx/U6jA1PIRiZLah1f
2FP6mX9yLYk/H6+kOBM53JicjDr2RSZrHJjkaTMr3upPivnkfTXzN3RCmFzzQ+Izlte90VjmThOy
XZ48ZeCxTcxO2UXOS9wfKsApBXDe/oQKtE6TtQxZ0H6XOice/7cS6SKiEiye8NS/g7pA7Axv0OJU
LSFiIZtRYtZQij8Paw5Vyeo7AGvuOqHVvLp40ZcofCXtSaxVrrWEslRjZytmeidZ/joPGnCcVCqI
XcV+SZ9m5hLAtMBZoakJvX3CxG80XY0aSYGSCZ9thnPJqJRR84ewH1uqUm9ddyBy1jkZ3OzHBC3Y
l24JizZzOd98wMSJIPHQR1ziI+3RanxP4t/e+0WJOm7MWlzY+TP9BeBVgBjo2ByCoOtvj1ydMI7O
KrbCZWSzuSGQDDLNGcTbjODQGIWRmJG1kT3VM4ZNbDvGECGtyKmOEeMJe5be/5SxwYNBLdwbczHg
zVdNnEyUdRQUZPBVoLd8FRyyA2x2hM9S+isFor7S39SeqWb2gi+dcTfg1KFlEXTlAvQuJsFKLGYi
6ISjzk4GEVuUVhMInCdIKedo2wteHx+/mQPPMRK6YVGUG8kCJiEYCrBylLZ5Z0sV5b80eJ0SXuyc
hd08Uz6QOUYGRx8IL8EiMu1VEZTUYx0ZMH0JgjXQMTAiR1M6TwNVU9aQQrIHlFdRpXcQ4caazwEU
0apRK6l8fxaLdVmCu66gVpmnM5zxeAbu+T/B7SZBBxeoP1xgALncut1Adpk+HKTODtAF1RlFvOWF
jDzl3g8LLgwUK8EojLd0qTmUmuemS5PHHzDzNL39gOlRjwMfDhnQ8fgFDF/Ge6u/au5nSJ5+V6is
rMDrmrsq+9bQJO43+DdLObiZkw4WgBEwPUrxouf7dgLYvMFjq8BzqgB2Hdkip9Ugr2kcBkIfxEO7
9Y+lFaxXC6OeucJvrE52XtUO4HNiAVzaVEYExAQJ9znhoGT0fIrNn4psW2P7JamAtbbWutvZ6sIH
zL2Obz5gcs4wFwhP+fF1jHuAMUDp02jdB+sConXWHg92boZR+OZBGoB2epBi3s5wn9KU6PY0IlD0
nwkoVHQvyfA8xKtesSR56bDN3Kgceu0AJIYSBvb0xHOLCBWSsmMG24tV7rX+CAGjQPLtSETt63LZ
NzraY0Gd+HMuQox0aVqXrI8/v/LlkkflcivBepXvwMEJv8mh8YcozkB6Ts0RyoDYJVxJnso+e/l+
Sdh6Bo8DZiZgqCFZI4EidgpxiMJQDLOqB7RKMvKdxxDZ/QUQYOPhJRs5W1c4DM3KhSwhrf+vF/nG
8HTgRSuBr6nDeypYsczaFQkrbyW+ISmreunC620mPEAnDbRGAEpFZ7oyuZuUPKspucCzouK2zSev
/BbdsyItjEiYuYp4dkwLyJIAypDpOy3HC5GpFNwOHHnpIesovAbf4m+3ZQyw3auCkZP3wWg0Wh22
stl+MFDqMgFtGNTsA7d0vm307RvaHNa6ud3qH73F6Dxkm6zLoG7f1uvfJR3WmWPG8xLI+FmQO8CV
TRyplDR0G6Rsb0fZE+gqlVxTQnTaVBCcQdD8eLVnykKQErkyNjllBZpaacmHsc3uIH5EGujWbSKd
qtWXaeroigaBJAXOdfbSLjrsGdd5Y3qy0xqFqwHBZHqbNXOERT75NDbfL7sSXWTRi2KuPyhLWPBg
c97yxuZkw7VlljiVAJsxyV8k8hpYO2afvQQL7mPusc4DgS2JoB5BimC6sSO+KqmhwbSmSIAlWqqK
eHOAUpq28IAtEX85RqXLr7GWHyhLOn4Lz6C9eF6S85kphWF1rz5jcic2TuD0XovPAGE8Ax7ffYXJ
ZdfDq84fKLv5RK9lh+Y9cL5aZwb9hMLC9hp3z+QhBgg6folosQDdwGSJeadMMQs4eX36Uwb7Uj49
3r5/YNp7A3hcsOjOvkegDsGAYmpXdjbgHO9QoNSGLf8ir4HdFwEniKBa75qFHlp5oUmmfUZpRNF+
R5EAkKtRxwYNjBXUg6BVSZZO8fzQ//2yyb2MJ3BOx13V2b5El5vQFeS9IEfnx+Of859/b6t/hv+H
7b66papWqTgmK2DEYd8oqpGOVZr+li7bGuhcSnaPrc0OCS1vgLuDiv0uv+r2aF6oc0y2F3jnXEa/
Pbd06S+ZGH3j1YA4oRSawKk7+6Xu1RgiEFjWQ2b84YK2sYUWRJFT39Zn1Kkfj232xApXg5uuF9tR
A/Nn+ZVd74xRVDQ1T76J4F3LNf2NxR5Z/SpWhMrKUnZtPAZ3u/hf29OUuZhwcpPXTWc3orBq6Rda
+aTFYeEanN0rV0Ym0RtdUR04irAh3fSncjSpuzC+EXix9ngiZ82g7WSkF0EX4ZQCuStB4tNwXWdn
mavK1afLGU12LvH8fmxn7sGDmOFfQ5OtEg8huFTYvrNlptTjBB3bglMQ7KCUJGje9gAeDn0k1AL2
lwskNQP7XtOgROUIvJFLneWy/IvSxQs7eLR6t5RXXzXZRpwAQLxCYykHFDKf2VIODS8qAJasgEHx
vDx86hv+s6BkbgFOOBfkCAIqH+gjRO+mMJ6sq5MTQx7EESh0RpdZ9dSyvp7nT/3wIiTshlaWsu4z
0HhUeNBuwOIVjBbRaTK6Syi8/HPkZp0SgBlfEwuSKECNkxJCesM3X6G9bx1dKrC5gLKj+xVjdeDA
friQ05y9z5FyQT/An6ri9OQIQqNAvAZI4Pw3dl8dhtciTk+bXcB9SLwRdBDSgbLOoLwubL4xtT9d
5pHIbCysyTxqeLez7XlsA6Fnlwbgg1ZTpIp31D4j8dG5eAt5lLl8KqgskTsTIXMAHMIkZEn6rnET
Nh5sjbkwIDb5NGsUvBNSXuoFHzgTkOEWhRgPCoUCYuWJJS4Uh8JJUM8IrKpWO60ECg46ztFp6XUD
8uj7+QOCGl2vApgYeCTbb+evDku+CjME/gpUS3ZKNziiXlZICBugOGZkEuUV66n54PCdEbES9Zl3
vPPap11DmbScdCJxx8chCT0cCTXlPAFUso1IpT8d51Xhc51A3BB9EjLvEtoFAF6FFHiYnCTRLQE8
KnLkIvwozaKtXEm+qIsZr6R6GiOD+w0Fe4c2oChHyUiyyqmvyrxA91rBN3Ry6LxYGGXH0LWsj22l
iZHUQLMSFuLClK5AGIIjbtj3vta1biBa7dAqT1zcRNwhldIu2vB9yrq7wvMLShM9yuEI9Lsz2hxS
1FI2IFdgg0OcVELxKqVSkx6bwC8Uq6uAmDSLMuIy3WFFHzjRoY14Q+kijtmkWd8XazYWnbGOwDri
jmXoHA0qrcMxRhKV7jN8oNed496Pyp0nCJ6kFuD9hqKdkIN0Ni38AC89hQfxuSLyfnXsqgDA/aqj
Um7fR07VqPyQ9WjP6GMo4PkOFYKNh43oWhcclvNWTCF3Pqidcjq0Uz5qki9BiIFmhxI47/ufiJF7
kEuFTkp5e9QI+OxJjFuFX0kdyPmfpLz20FfWFxxF2IrNUz0qpajH1BedP6hyG6fxewLWKlH3kTQo
vyqZdYsvvqxjFwxWQ0klqzrllXbtUpQQvIDVxgt0D52w0XMaBmyYk6JENx1UDeJA3DeNJPg2JBhc
tLKhDoRGeiXsMtR8ikZBYt51awna3qWYMCc3betBi/DPeUVyocbfMyVJ7FCBjq/eZm7jbsoCyZHf
yGX8qF2XTSR4e6quReENv00GiEQstc17xVVVBQm7RHmOhqjvSQdBQ1bP6zhKNScHKbPOxqmCL1IC
qdtXBQXd6LoPWNF008gPtjWreNAKY3knFLZI0lD+xikcOtlREZJiJhyIjN8UXeYbbuBrisRNk3Z6
76cJROFTp8xjtSxSIVTlHD3BoMAqk754dqFwyAVQT1Ha5JxlmTRsEymH6EjEdhGl8hRapFZcErKQ
XJYwSQzJkLBoNXxL5VoVNFYTMHYnCaPXVMHFmzylE0ye11YCFFMR1TBof6tCuSNomFQo0pRtnFtx
3DL5ESwEkQSIb5/3/crxqZI+C3IH2MygiIX87raSFHwOaZEJpttTYonih+g3euNESq+yrN94BiO6
IYel4jp+P4hgSsLZqPM14/UiiCsyiNSbUVlECVhbckb5opIYogi0W7uCNkDz7UdBmsczoGTpegev
yDxqzxQJE+pR7OaVTsl+lxqMz9JZQRqaigbNRUOK/NsmCaWDsmW4dKD3caF81HY/C5fMzJUOymRU
fcGXhn6QKf8TPzQhbuF0sP0KOtuBsmkCm6YtybdRpySKsOuS90Z+zsNPYHJI7vm/XZdpivPjx+B6
VX4XPmfmzvuH/YoDixuK3pProYiHBGCTsdztGlRFIFzHmEgpy4QRNDk3H1sbf7PJBYvKOhKAqBth
9NNG6URhHArcq7SdiHJscJT8Isi+kdB1oAV0HxuPrc08O3DlQcoKUQtYPYRJbMwVYwDeoJGxD4Rc
Syrf1YGdeXtsZK4sCUotlBAAigFdyx/g8CpE46paDmgPLYwRhSZzPMnrbM/UmL4KCXrhWRjQjFER
PLwqPXJBq6EUWirLmrjYozq56JFSAgvflab6JHQO67RVuBya6hxD4kEVBbyTfVajv+pvfwkdM1nI
O1uTgJgWi6JgE5ndIRYPtqc2A7r68bxOQu6phWkMWJbuwIs+RpMhaMEzDQDnb1kBYyPJlvB3CxMn
TfaJ4LuRIHkSuxN3foygb4CASk84V+1XyLg/HtY08PtnXGPhFFlAZC2nLCgc1CLLVAi4XRw4RuNt
uUIDfa7hDCl877fi72W60jgw4S3YHfOLV0fvzu4Yu11tU7FsEyWWYRcFhWErok4PIQof7SkyfjG7
8tBelsC+097lf2wCoobCGojQ7urEAt1GGRN63K7t9XjVigQKt4pafuHKAn8As1PelkzOLiUPAQo8
lcAJN6XzK4Gm4usg5HbIr8oRoXktEYj/3T8HdhcsLeW4L+6mFK9CML4i6GXv+Hr9Uo5qCJHu6l+Q
B66aFbXn9t1L+BwagKQ9Xr/Zgf23LXCp3S5f29SD0CoJplIggAkwzyIC0mf3O9Xkz8eWJvfTP4t2
ZWlyGigXajFSC0uyrAqNAQLI3yxH2LC0ISePhTs77O2IQr4Q2XC0QxF657/LwShQAubORg2P/aqw
y0/JaiUi2o+HtzSRkzx8WdCOPHAxt2tiNfATPed+YsiTgjTA21IB4pzLf2Zv8oL3AGjJnAjDBGs7
Mhl0ZkgFCY/BqVhTx//M1OSI074S5V2A/UidwxO4nXQHbPDPPU2WuI6X5nC8Ha58iUM1NONW6d+Y
5BfmAqpj30evCeOqDLew8e/vAegTgA77T/kB0dJk43vtEEYgXFZ2XSWjt4QmUZTpbHaIAK6loFjv
5ksb895TgqoXSQAwEowv87/sxNXowjzIZMB4nZ3gQX64qPTcka2EAUdiX2sJzh1APGHRECoIIWN8
rKFn01P8EoXU/fG4/YrJ8ciooHbTIXZ2EvvTh2aaoFd1IRpbMjE5ChQLAh4Kr8BdzbNGEFl4Z7X8
Ur/WrBHkr0D+jVgMbAS3e4VRlB7xZePsSrckTXas8m2tLKAE7vcjAGn4A2yXPBIQU+fICz0F2Z3B
28vhWnhlDhmn08F3qRwidM2UxUIycBJWwnHdWps4yD6F0B2gQt7e5VxFreOEIVTJF+rjwzxF+MCM
jBq5CJECkOojFXa38b04yCQ/2FdDYsXp2edRIlbTiOBZpQXZC57hBFoaujKQYrBaDmA8KSNgWz8E
TaYHYqM7/RKL3LhYtzfe7TdNhp6zGVWFSIDsA15Z58mZaxXLjZ6aZGn3Tyvlf6OH6igIDsCcDfTP
ZNtE9Uggh2bivexXWi5dsgRy0QgyXU9Tnmji7VmfdD+KsOBCp7w5o12I0QKeAJo+oOvv3gyDD4mX
tI72Ndg6UazQUTZNtMBwTVdnNEovNVkDqIsUZozqLQCzpghVp8qwmW95IQ06RZ7dfcvEBQxKUIEz
pIn2EUsa74ieML9CUzHXkKTeNMwnEyZq8s0JZiBLqgxVgr4iVLQCEJClXiuozb/7sSbXG4rS25wI
wSVKzrGnMUFA3EORa0F+6AUSvXOFFSJ9QF+URfXY+7MCnQFEgJDEhDj6XatCMIQ9mxditM+j9BuM
wAiMuvPjg3LvYG5NTPakl4FwpYqkaO8Ck5k2VidqyJo9tjG3HW/GMVkKXmpc0HPCCBpIoPY0VIQO
9C5ZcbtBVwS1rgib6f1S0Lc0tImD5hpf6NkeViHkGNKb0tdZduGZNc21j5sMUk4jVzEAA0jaTtwM
3bqu4JRluqeK3CilI1Oc+bBWW4BTk16LBEsBi3JbhqZXL5i+DzRvLU8Wzmm7mhvSKt3H8vmdSwtd
jtRx+7ZLqmwzb65bS5PVKxVWTDK3TvdZaEiM5sp6HgABQVrZrHY9ab2FEGJ2ZNB/lWW06Yyu5PbO
y7g4DhTUbPcx/0ZVSDFJyH9mb8gREp9dCpBmfDIINf41NvGUdMfHPhNnGFzdqEFw4OoPKTULcLct
nIFxlibOH4aA+oV4E0oXU5csBflQhDXWy2tztWQs0VsjaJfQIkAFO8Y5d+IRoC1vPIQLnnB+AWUk
WVgozKI0PkltKENSMymVp3tnsAqP0iCpQ5MiRbeqLdHHwtl2wcJFMK2FjecC6AbwSqN8DLGZaV4M
vKBZK3titvc/BiM5flJqe+QhYajL8PvsRq1XkS0tq4jch7u3ZsetdRV80qUvIzksZfu+/uB/4gbw
LCdCfKGXFJqCV2KrO19sYPLyrj30oWI3stp1bxJ0skVXf7zg0+L53RRMZr3qXCT0RS7bUyta5YzA
CG0WvNrdBooZkVoF0FUZVJDV6AUoJVrSoygDNVE9vfCL2sL3Ed7ttIw/v5qWoc8AUcywGoE1gDUW
SBDkuNRkhabQV2WXb4PVL7ojqaOsM9bjWZhdEBRfRxZv9LTTk0kI2FympSTJ9mmWqr2A12nvqmFn
BCySQxCzBL3A/8GgOCrrgVQAHUETg21fuR7Sxtm+FF5Brq/S7S5wXA31jTIF3GgJ4TvjPsB7jbcO
lNCRlp728efSQDl9zWb7uPf2oZOYlJOTFG/jWlmKaMerZOJABB4OcZRaQI7mrsmUo2PGL/x8pIZx
tNBEcobY7oFdALTMxXDXdqaRsytyHjMEsNMY0XP1PIDpnyHBgdJzrYHkOKUjmNuhOqA5Rqd+9MQ9
e7q8igHmh0rlWbGWFDZmgiB8jwJ1VIGTJeAXbjcvLSYBnFec74ssUNM0UNtyYWrnLODhA/EhuEju
Th2OzeqgE7gk35d+zGy6/yLtypbjxpXsFzGCK0C+gkttElUq7X5hWLLMfQX3r59Dzcy9VSxOMW5P
ONrubkcoCSABJDJPnkP1wI4oyq63PXPeBPpzIADPOemyTWpOc30ZIy9aqSrr0i12sjkBouOtaKu2
dujZnW+S7Wgnp8J86SZUVmKu5faWB/lv67OLLjcEVP3lBtZ1XgEbUkhHOQiHlVPvp/4y99LzQc5W
S9W6tGoqDFLeZ8/Ce7jF805kkQXyefVOd0Ko6H6svF8XRybLmF8KDwHa/9JBqqyFiCmKrG48gjUq
PaBquXKozKsU/710ZyZmIYnma6Vex33pGlt5H32BzM37IFZl8zvJ9g4E6qxrzVOLNyh4Hf81qtl6
jVxSw5xjVMFO+1LeMaGvkVV9Zodwh9q0sY9OuhPYkyrjbTddihaQ/gWEA/lfMmWfL6cz9KOQBwb2
v5blTOEmkkWeJUKFa5P59xJeCXpUrmzA/8MmuKY1dK3q0jzk0zLo9sRIP7s1JNFl2zkmoFXdr1Fd
Lc8pQZSO8RkGKmiXQ0t69OUrQ1eCKJ5s4m3iCDYiocAz+Z0CiZPmoPyZWPv/Rmui9EsvIA3H9v9a
/pmAsxu4Am1bKo2wrD30VgUyJe0E1MPDaP42rOZAV9ZwcseLTaiC2RBKxtDmQQSG/N/lOLUibwoO
Uh0X/UG5WdGg2RIIetsVXmLWbXeZM7ZBxfbS1uzCDTzJiDI/Lt20f06jP9/DrwD63JZQHwbDZ7r6
wFEqKR490LHUTKsfol/4c/is+n374u/44CS+vOZOa+OfrXNXNb5U6vgmoryDiFiiu0B6EoKPcgxM
MWDxro03EdgB0Vc6bMbOpNLKWX/9LryYFSTvLldAMZSeygq+oO7+elvP+5tCla18GJXO4qMD9e58
fJXKNVr7aV0v1n3KuqAsii5ThCJAys+sFmIdtqRpXGBD7II8ttJeppmZQMW49v/cXvirOYZCGsW1
LOOQgCbDnPgxpEpTloRUbpkm70XsO1kBDYymeb1tZjrmZkNCWR0EH9DzxWNwXu/Peq3TEgjAu3zw
7Vx5CtG42uUoia21XSyN59zQ7LyNOaY2bWAIWKHnKC9MPTXuRzVfmbaF8aCpY0qOTfwWkGW+XCKq
8gIQoBDjKdwCAqZ68EILJzfWSswLrgBHQJyBIBfp4/kpLoUqOJe7oXKHVzVhqlkdS9VuDOf26ixM
2oWV2eYvSNfquTpWLhUzk0fH0B6RM75t43ovafBpUJoinShCFH6ugwRunwLohIi7EhHQ+tuWCvg+
paq18K6x8kgjZsy92CzauDQN2S9Zz4XYbut4rQq8NKcEGww9M9NvZHasiGlbdYWmlK5IW5Zo6kYM
v2I1Mz0aoh9+LYl7fbJi3LgywG2EhicAEGeuEmVRJye6X7lj8TH6X3kpo8ZtKTIKbahBK12+FYpj
kgcvfeEYv7ra39Sgj5PcQNxqMqBpjUloA6wnaJcejB7UBLfXZc6gh1zG9H1IT4I9GEWmuSvHVdxm
YqeXblMZ2zrLTPIVKJOUxi9pH3Ezfi4oC5StIO6TOHR0ZVf09zygG92zB/W+ghps8nr7k9TrwwJd
FUiVgvwCBFW6fLm5mmaM616niHGH8q00QrOO1ZVgc8HjqQxQFmoligF1tJkPoKMq6LOurN1CGi05
3PdoBovJyiGx4Gjol9ZBoAFBpWkPX44jbDgtx5jXbh7vpfFvaRhWFBmmHIyMKslKdnbhRLowNtvD
Se5LJCNV7WqVbsrNQ1B8tcV3SH7dXpvpx8wOcqwJriVFRX0HN9TlmFBh6dsqyBuX1J8C0Gy6gfYb
H+Jy8r0svmgoxdy2d/3cwmMAPCRIIyqoSMAhLg0qnV8oKukaN9A3Sh2h/uCnlsbf61pmiuHyHfBi
IbWHr/xZPMS7/BlEBUa8h6e65MDV7e3PufYbFck3BJ5QOpGAjZ1c9ywATNJkEBI1bNw0O9bkW0/v
Ipqv7MglG0gvQosL/YOo5c3cP1DzRAD3SuNWwHSGEOvLkWdq/9O8M4Yw5TuwiFNH/7wJs8hEwqOm
aNzRqfE+AIEg+BrBSbr2XL72l0s702DPJgwt5xrw0LCjD8ieibYebaJ0045QiVnZ0tenxmQJexpv
c8BQfhzpzFKgdGqBYlHjNgoJzFrqH2Rwwq6szcJwkMqWRITLYCkDS/flcHjp+yMaB1o3s5zYRKqZ
qStp3smfLzcYBDfOLMxWvyGlEQHE3LqAuICWD7JzO915XMuXz1vacepDp3liFBDlSSxwfgCG1Mir
RolaN1HT++6ZdIjg651RoV0xfEmDx7Ep3sU+3Q3c2ycQAAX3Y686nKgmVO/95wDwYHAAJPd5Zirl
Ux7md2RMHPQ0Cd7p9pZbWFd8KUWAKkP356rFVR8aCY+TsnU9nQu7OmlDu+XD920j85ab/5mPf1uZ
LWxRVX1VDLx10/G+8SG9bCYB7mf1d3BU097UHvwOHapGfuzF7LX4SwInGm1fTlbOl4XB/qgoQcYD
KAHph3D5zInbnHiFnvHBBTSaGW0DGv/bA50TPUwDhQWcqYgoQSk2x2u1mdKJRdoOSEig1115j0/R
c/Pa39VHUKdsiJWASjQ86oEVjDbfyewPsW9/wbTjZw6uiQiaAftFGIg2p8stJARxFwtcHlwOjQmS
BqaUHxJeW7etXF+HGCZaM1V0DOHq/YnKziaSJHmaj703uFLWbwmIIzRwVWTZm7yWkLuGKGBCZYxl
gnVAAFqdlvTMUldnRKx5NbqDOVr9TjkUTz4YiHuzszJ7OKDL+Oibf6PN+HR7hEvzeG53+vszu2Ea
NpkolKP7bh3XXt6Tt8/X6PxnT7N79rNVOapldJKMrsHUzWd7qMFvp5mPsbOGOl2Iji9nbxYjDRUV
QMkAS4P5mW4iK7/Xd+ou244b/s6t33w7bASHuMhKQ3+ysjw7X9lxCxsCYTmabFFtQNsXDpjLsY76
SLOyy2W3H7rYBL6fecJbJIZM/dZEG1IoKF6a1ANV9imXXyvu5FXgxFn3EHrgk0eSsiDjts3vxsGW
17TVrq8bYLAmrUBUJ/DM/HlTna1DFYB8SfYlwP8BzzfzEU1go0yCbdIXIGVRU+IIRGxQhlfI5rZ3
LVtGjAwGA1CyzXMQVM+RoUXy0q2AMemAvcj0lIn9xt/l/D2ECvVtc9fnHgAuCkTqgPVB7D8/lXQq
RsIYRaobVuReEwoHZDcrEc9CJAmmDRHpNATkuqYpM1eTBpqipmiobh3YxTHyULXdjTrTN+l34qZ3
hSsLLJZZd1ellqI6NQQEpaPkhJZktquZxOvz6fJjZl4XedAAjT1ddYdHEcQE5CCB/gpRWGiG/Y43
Wx2Syc/jKyTbhnorO0azuz3h10lUCDkBVoUqlDj1BszT7bledgN4JVS3VAUAPk1FekTPDc1eikhm
pNknwb3c7GN9r0mMjrqpJ06kfYJfqvu8/SXXlaqfL8HVCy0XpKvnWWNBK2lJRjRQ0i89AeqbqfUp
9h8EMzxq4UMKPhJhk5b35UHeB3vVjR7JQ7VPTuO35Nkyk98kugX0ytgqugkqoHHlIrmOx8C6pOko
ghu4lEH/eXk8xBWX8yLC1w31VwMKzNp4TJW/f1VoSJcCnuVvt2fjukaB2Ti3N3vvCGCP60gKe327
ofvuzjUgFfDy2336szIwZbpoLw95WAKnEOYcEPwrlJefJpMgU6y5ygMEf3V0aBz70fFPaHXTHHS9
JptOZ11/Ar6vypl/KF8NyZHv24/xF23vBWdUbbl2RvqokW0m9GYBaenSETahuiaqcX3VXX7pLGSo
46puKUk1gGRaRkrowo97TV0DO1xferCCbAig3Tgm0Pp6udJyIPU+5Z3meoMZVyMzVLwiTiG6yfqg
YmrAVBUtLHHsrEVE1y0C05ojxgXHlzS1HM8sG2jsHlKh1dyw/NIOwiQgamXcakG2OWzr8GEAKLwR
T2O4MuTFeT2zOwtdtMGTGo3XGk6+1yp8zrDixT9aO33qyaH6FHTOEgZV3QlDnI+a24S1O9J42+r1
RtH6ldffdHhfOfOZmVn8jmJhQIy+11wt0TZalxCTDsVXhaRsYrSpHSZNsXJlLdyQ00WFnDnWTkZi
+9JdpLT0oGgram5SfMQVWP8dHmsntKqzTgi3QS/Yt0+GpRFCoQktmxMvKySML+3lJKbK6BPN7fqM
qf6bJnebyHvK0DbZV+nK4Jbu4wlwixQcgmcIxV4aS0P0poKyVXPBNUmYMIK5KM8yunIELUR/ALX+
EH6jXIjX3exKDhpBQzuzrLoEBGOZDibn+JQmr6qGnhzVJnCU3jYgEmd34P6n4Kf6jDOnNKYebrTM
GcpHBLBVDd7JJrVXEwqLAQPRJXDO4ZGMbprZJGhNODZyTFQ3i5J9XeoMws2WgPVFg0ZAZIauY1MD
55znebk5/oaAAfpOJ+J4RXn2jW2hvRlQ9n6CjHfb3CXhWmrsukiPYwONrxNd+dTfN0ciVMNYK52O
KxwciExTTBk6vxXfehbYMn97FqDRjXYKj1CztQbxha91cS065Jn52fT0KhJ2cHcEpz2aMusAvNRh
VJYW99FAhtkENsIYlJVdsOSYQJ5DeI4CPANc9KVjgoeSdnTApeXJnG+Q4IrAfQktwZW9Nn37/DiB
PhbufbwiAaufHSe0UNAQ3CmIFZ8R4du2yk6GeXfymfPLYM7XJmT3ogltZ4e6gmXa9t3+zf5mv+9+
vzw1B/BN/wnAVP8EVq2P7fZxu31//vv4BO5A62D57vth75mHxzXI1NJynH/y7JIs9K6t+QBvrcfa
7KMXOhw6Wjqt9CABrnF7fhajlHNjsxvLS/2R64Oqugog9kW1B+BRpi9q5kifQumoqp2+KHv9LioO
HsjYbxtfurXObc9urUnzmkcZ1kZJPlQkL7vKQhf7bRs/+p63HGB2uvueWBR1T1X3AL7F3pkYe0Ci
BiomGWSndNJ0smO7Z7oFlR0fff17fofnMWTHrbUn8lIAqlPwmAGMj4zwfJfHaqMoSYx7xh9+5f22
ne5pn9XjQ8gPouZUWboyv0tbDDURcFvh9EdANPP9stZLYeJMcEtPZBpaqIKVGsLP22I+uUjS4uyS
8MLAG+RyEwNRkAHGlRDXgcahuXse2TexVPZFbWp+e9b3MTRLizA7AorjaUt3yftryqCacfqz1gi3
tM/Pv2R2hulDr8pjO41VOwyup3R4gf0CEGLFnX4W6daIZxcd+BmCIaMYccqGPTg83w1oB3xyZrDq
7v3Ted7p1vePzo1lmMev7h1CTaxgSDCDGc/5PVF5xc7jIYeM5mtjrlHHLW0okF5KECABoTQSrZfL
MZaBnoVFA+4IMHY0w75VtnnarnjV4kyfGZnNgKDVFaSEOHF7nBU6EJagQmnAKpr/vr1zF733zM7s
guAU2eK6xmAav4cAF+VoFCnjYSU+Wp4y9LpPFxE6BqavOEvMiJWeGWPbExc8Qngo3LXDVgK/x+2h
LEWYBpYEuGuKvIgqXxoBMUjrB1lG3EEHZPIVPQnFC+3RKYrkRP5529bi8pzZmh3osgjuqCpKiesb
h/FLjKyirEyJrwXNS4cZSFt/Ss64vX90IM7mTWqbriJBSdwChN6RsuNcNIegtPr+EcFUj2KiYZxu
j2zhXsQ64XmLa9wA/mDm3TqYmf0iUYhraMNw0KWgtOtQ2owFuefIEoGJJ1yxuOCCEIyFRrYKSoQJ
T3y5bsagQpRDwKGiVOA1ipDhafnz7UEtLNeFiVmWgIa5DMIInCdSrDIFsF4VaZPRSdM13ZgFR6fo
N8AjQJz+MWaOnoyhX8cSDJXlHyBDAnTLD/1KL+Gajenvz5xirEXq0wo26vgXxtLQrdSvwKEX5wvJ
TFVDokND8HZpwiBDm9QD3LtPQNXTjsMzIXjiqwI4vmK0cdxenSWXQ7MXgHsa+DDwdLi0JvtZCunw
jriCnAd2G+TgrR71mHk8QOtUGgabJg9WNvCPBvrsikGamFLQxqFXEst1abQpvKCRUhFDBEn0PQVf
82u0ea2sDvKPJcQ0SvPBZxCf3JyOx4+jbp3YAN24Owm6cWbHZDAAdmwtdlmciLNvmk1EKgBUCK4H
eI9RP9dhr5ux3kCeAYUYiCqzVitUdnvql3zpfBbky1mIKrCgoBuOQDHqSalOkbxLwpUK7aIJHCeg
AsK+wBpfmuiyPgWjkERcdXzo/KcRbVSdvrK/l44QAMz+ZWN2aBk+yNTDWsU5OXZfvVR/CTm3b88U
mabiymHObMz2RK2IVYNMPloq9sP+ldt4U5s1fAevafyKWfUOjahm/66wykEQ/Pydm8LkWKBzZWhe
yM3T9+6E7bMjaAgKTejTQHLSAysW/nUiJgVVFWKYt9aEPJLItpr1+E/ciyhIiIB+AmCU+a5uuTr0
Q06x2JqvOrKfgE4qzd+LgezkRk4fCHqmrJVZW5g05EwhAAXgH0jQZpOGOD2WOppQV6MvQ7LDCyiH
apecx/95gIF2fzoprKOvH0Tnl06WDs3QVVJIEcaghUHMlNxKWlTfO653K1tmaZP+2xSKpZemkkyr
Sk0T4M+8eorU9lXt5TcaSjUDJbpmBtCTdW5P4lzZCEXoqQUESBogvH5ynpcm/USHzTCl7nsN0eAK
D6pXpHOsxIzwzkK3l5k8cAY+Lae2dLsz32Ub+tik2qIYcPtLlvYygitorSPre93YlGla2SdqRV1D
2AvkURS/DcQ+t20szi9gKQQt3Ijk5nIRAo21ofVz6pbBGJmogR2hKY/UjIacsnIco81tc4tDgtIP
at6TPtWcYxvApVEOvZq6oINjGvrRcv13Pb7cNiIvXaiomiJPjkYYAAhnJzsdAlUIh4a6FZR9gu7Q
gTUL9/bwt6+PYsJa3TF0NEeKx5IgQ6duwNiXeIds5CzbhsKpb2OGOgfrBZ8NXnfvByBPgrBXcxTX
oMfXXQmTs2ETAXYKwB+6xi6drevrilf1QF0vSAEVV5ygPnR46Pk7ubY0ySRozzC5bPyDdaBYBHXq
9UK9cXaEV52ig7VDoa7UQYWa0vpRAEPbxkOycaWy+VOZmJ/k56YmDzwLoKoOfQJCBFON2To9fmko
lg/g9Ee6Ai1KQJGdsl0PKWgDkcADwoCexaYP8vcRvYsJO/qbb99mdyFmgQWGGewfHxvT+AdRHgXs
A4hOYI/E+bWJBHqmJWAQccORPCMIeiYVLU2vl8WV/fYTXl1NB4J9SLMAPQqZwMvpCCDOBipHA2c0
bqpkF7PWkpzB5uwBZaytZD2E7LtlXwm7y3cFSN5AEoGqr2TjrGMY+O2d8vO+uPU1s5eVVGZFUPj4
moQMTG0sA1yff4Ruo9UbLzuQ1I0CbioEOTsD/TkQVwL8HhIsfDfkttrJYJntHZAsQWkJsGzhYCg7
4JatghwGvlWigx7hOR2bdR2DIPhdCvZpH7ImfuCNwwVQA+P1axKdiW4IZTM15VZHIPjg77RiMEm7
NljM7K2xTmHNmSMKEVjBx57iVGjRbAiiXrRu3p7OpXMHpWLUq6c3HfKzlxZ4HBfY477u0v5Yj+Ds
DJ91BQyIzcoVtZSxQdMWiN0n8BAAGLM9haKFHwYZlq3CvsnZOziZLIrYCDU5hlsJtBgGev+ICWc6
QbTC/v7S2deXysiPqkJtm+LXFP4MTLcfYwuZCGZF5loBZSFDAD0YKGlMij1EIbOXZlvKNVWCSHcV
/7c4/M56Dkaz32X229BKW9XTldvymowDR+m5vVlUEpV9qdQF7FH9U/TvPcUpIZrHO5cGuLWLkoml
mXZMTSzjEEadafSOl+0CBIVkeKzlGDw0vZlItjIocEAIwwN1j6xp+sRLK5E+BskcoTeYCqwoT0n7
qrdPsce0Md7GwlpnxeK1MM3b1MQBTMgcytk3Xe6XWqq7yU7vPzxw6gUoNu3UbQsBddXtV2qtSylz
em5vfirRmBhBCXstqFLHPH3TjDexCUzyoOWmbzwWOk5qkCOMoU3iR9AXetq4EunNRRN+4q7zb5if
RQGICqZuBLf3HsTA9LIn0IyzEFozkmUYG3R/yOojIhhToc6Ygui0t6n4WwyrUxVA28lj0mrX7uQy
8yMDdVtQI6FcBCDy7JqsxUCswhgu1WH9XaVEBij/KgqTkH3ib8to5fxYaEOZ6uwooSJ6hxSiPHPh
EjIZQu4XugtFCIXb2lED9sz1+4/SrFPORvB/5LvbZ9ZSIfHc5rwGjix74RE/x7QDAQ0KHycw+61g
g7yHHXX2luGcAB2aBZFLF43YVrpSG79uW8S2PRvzPB8xkJIHfLKv9U7NyaEteiAvWyjmWYRvgoGb
NX8AUW6aHVTZ4vlaY+h0Vl6v8b/m/AeJcnYtNL0f1VoH+6VR7BXhXVdMKu5EBf2TQbDi44v+hMgX
MmGoD6K6cHlBRGqgDbpXYVsPEgN7lGlwK0FEGtGDQI6yUprxWrFo+Sg5szm79kBcDZpVAHddRbHV
TUehWY3JRSEYyAdG6rfiRfL+3vappSgftXc8D8EohL6I2TB1LSrBHNvpbqiJVp29i0Dj5PHzbSOL
64ZcLbiKwV4JkMPlXA5VI6l5pVM3ilIzlLdel1jUs2uVm8KauObPy/nKSeAjYExHhg6v3ktjBBIf
Ogp7uovubyvaRTsR0ujYkMxnKqpEPns2cA8HYIFCFW60BPaJKtiW3B3zu876mDBSHkt3dy8d+5OY
GUI5kKOgiiI7L39uz8qih+Eth8QDJubqvRwIROZZh4NcCzJX9+DBQ3yIGwuvECce+l9xVYLC/f22
0aWbHrIkQBkDDgpExiwcEaW8QT0cRnWusCxGNHKXbhoD1Gs5YhJp5Xm36F1n1mZrUdZVHJUaHJrg
SCzkT1X+M+C1dntIi29IxBNob4SiKfx45sODkcaZLAQ4+oXXtOEsIZ8t3zXds++/J/U2qVkDYJ8Y
4ja6jzI3lba9RkH+kQML8hkZ98NEFNCAhmoo7Eop3mq/3lThptA3Rbe9/a0LOwERAlh/wDYODpSf
5OvZCRaryhh0oId3fT6AOf9D9U7oHGRxd6yiNcKrhV4EwPEAJwc4D6UlY/5Sig065EYyHWEI9BGX
lNsg2Ix0O1QqiyD3mlE21rEVI0nXsn7E/5RBCfysdSvbf/Fcm7CB4CyTkGSbawb70liXhdDqruTb
gWbn+SY9NZWpIbEQABotnfja9bzk5ucWZ9EATVU/ioLpWAvxVvdH4cPPYjv3avR4fVVx994hJLm9
tGsmZzur8fImSgaYHOLYHlXE9fVznzzk6FL2k85WBW2lU2/N4PT3Z76UYngjb/vJ4N7bpzy8i70/
pX+CWIOVhe329vCWTqtJJhEHK+7Eq0ql1sgKr5DBcVMIlQjVQdK3ncAIUIwg0NXfG2ElwFrM7aED
e2JRm5r2fuLgs+F1VZcBPQGcmgyIjL7v8Wryt8VRccAcyH6pdsnIfqpJSOw5BnlSy565OVI8fe0s
WVnayVtmV4qOFJWBYaO/FYQtlzMt+e0A0XHkh+HINvU/5YJva6qzvFvjZlo6H84tzdY0EYoEXBuw
lHi/arFi01tI0hsriZEdE1aWdHFYKrRa0b2Hy38+w34b+FA2DqiL4hMiqMhRZci0kNyUxLXc8A/Q
6WoKf1o0gD9BSXO6Kc5WMy7a0S/LkE7okzDaoRFgpDuSf41WK3zEvR0HhRW/QJGh/hyku5APJngg
AIdpdkr/PJCNHK9VJJdOJWgqAvqGXBIO5Tk2q4yNKhNSJI/TDnq740slnVTdDsivQkh3ND8qfv6q
KG+3t9HiAp8Znb3eYtQWSJ/BaIszV+i/gVy06vy7QZ8I6pcrN+MUV11NOi5EFFxx4yNzfDnpoqCQ
LISyhiuGqWwmCRCEQlKucX4sutGZldnuaMYwEduxQEJO2g8pKnGoBrXogu+g5z2sASaW3l3ghcG9
NklwAuk5u+w7BWSAuLqRBnuvRetzhJK3B9Kd6E4/+a/JCsJocWiYOuwRvPChCXA5gaNURkkWcaT1
ow+9xiGufnL+JgtroJalhSKIyACcmXqhrwJkGiZKmw7U7fXncHT1eiXUXPK6CWH7Ew9DdX42joq2
Xo3uCOqCi5lp5UcPEggjey0h/dNpv297+HREzZ0OfTbTdKEV56olvlS6KIrQ5oaOUHuUK5bLT8mI
GswjR/p67WReSq8BOvova2RWdEI9JJGBn6ZuxvWdkt+LOZiloo9K2EnZ7wCkWp5ZaTjZguQQJYFV
VBI4fsZ9n1Q2RNnZGL/1HJrxfKcHr7RPmWc8eN1jkENAxRTAdt8jyR0eYqiliLupDXjke/BO7MB1
rrfYuCe0CIMdhGUCOkeyO5BYNwMT0hP1QyYP1u2ZXbiCL8Y6y1mC+tkLQX5BXS4Hp67e6EQwAYlH
J9UBLT/drpbWSk5Lfgl5TvR5InWJc2Q2ux2iR0heYS1TGplRJt7rQrG7PailLQbhBjTMYVcjkTIN
+uxiMLymGUBTSd04V1XWJrJhUgVEAGKKjFLh+3Tl0lOmA+LKPw0UXqE0AKLPORqKikGcNrVH3ft3
jVnAugCK+Tpl+N9/3X9G1ieUudk7fvcZStLmlNdX8WtDErN9uT30hZZPBOjomcJjDIVn8Hpfjj0I
OnSby/gUtbeVhqXUSskhDrak2Ynjru1js3NrDqbvvQiw2xjg3eIgdgdLYr1G37EEAr94LMy+xdBD
xZf0UneFckvqcCuUNsHjZDjlYHc1Nsh3ZNFfTzErvK++QSYyrFWql7JLF18wu0dKqYdQ14DnSpD8
yqnDebNrQ/DFaQ7VWNs9Tr0f43eRxCzNd/0aGmPpFYlOfB39kUgfwiFnEYreJK2Qt7UOMmz0M1ey
06TjkwrcTZ08RcqD7N1DJd6Pvur0r6Y8R91u+BrBwq6h2hh9iOFg9gWTFM4qGXKxCAwl+U/9kT71
a1rNS8861L5Q8kZpSiQAW156TaMK0NMque56xjvesX7qWS1aDfWsuteG1NTVmBnRIa3N4KgYmVl4
22G00D9jSWtztnA8GOAYoKgRI3xC4eDyS1pfSsOik/DwHkFFku2TNb2HpdseFvCTQYZggAF45pWB
r+QF4RCGrfVNA2XarVA/Str9xCdTPhZEZSU/hGsMENNKz06IC6MzR+yakJdepuqukT1rxudU6KoV
Z2XvLxxDxpQMA5EV1JSAyrycO3hJW+i5gEyAGAGknIJ5Xk3VEuiE/CXD8WS2QR85PUDHqPn20RY0
jdW9GDX6I6ECYVJh/IPsKg4jwHexoBQcGLO3B5fLLJVqrGYt3EvlxjsK2iFBCj893R76QoCAPCAg
jRTZANAZzaaX12WkljGmN0ZSSETcL8eHhm9RsvARzQVr2Yel1Tw3NxvWIOWDx6FeBfL7+1r+XYT3
Gui4/39Dmm1JQ4iLZhwwpKhB9h+CX4UjVQqTS5veRf8g3kaDOZZJUiaeJXHmObpcJ3Gj5oabop04
lp6VBgVC4b2R1xxiqZ/wwtLsSFRBb5XHWQZ2HLl4S9ADNEDJtFI33HNoxw+5wWj5mzd4yln1Gmh5
8ZiD8hDFcYxMDjBylxtEyhVuNGFpuPJGHTdxfEwgHuA1piI/xJKByt5Oa061sS+UZwGMvtGLgkbr
Nb3P6XyZHwXTAYe8tSyCTHS2sOqgKiHXuOG26OmvQegxaiiTV77J9ZVszkKIDqABwJ4aomYw+s4s
Zbkc1tEoGGhIyizNvxvShtXRTgof9e71trcu7Yh/m7piI8yghNAbre+5qbjnHggK0DIOYMBtIwvB
Dc41GVlH9GuiN3wOqsu9MBqECM4TJk+lZmWJqTXvEseDILz3u10CJEK469JfVABkp7QN8CI2G+Df
amFLVyAj16uIFIeEKAt/4CKZJzoSAO3qlmDHJIX4kUvlO0AuUKOhnZMofO3RvZBXQIc3+n+R7Jx0
hn8SW2cRrVhKQFx2ElZS0kywSxXVlHTVEKLrYWEOiSMytbBvz/b1ksImWm3wgoS+sfyD0Tyz2cXI
9UOO1HNrRIZ+7TSQhu1W4EHLAzszMrvueS0PYqgHnsuTv1F0MpwsYyDMJJAz/hIU0crGtXfx9VUB
LQWo2oA5AkULfT6VaKQfRA8lFDdQAMH1PvKQuJWvbtrgT5LdAZfyn8/itGqgfwKc8IqCpVWLAKQP
keGK6NMcxn25E8torYg6vZkujxSM6czI7FDlClgQKiUwXFVrbEm5y6HSQA20fsmbLHrsjTfi/RmE
YmXPL0RSMIv7gkAhGcnMeZEkw33M4xF7oMvcXI72HkTdoInBql0zwYSo0wXtpvJDaxWDvPC0uDQ9
u7CMNK8NXagMt0IZs49fHnvo1W17C4pQXrTJLP2PUYM4oHVobgva8+01/T8GjjQygAEY9/wcoipE
AJJgmm8pa1jWfUdANN0r8jYbcZuNSHaaiu+/8FFd8aYFYgRkqSRAQlUwA+KmnmVdiFbUVZjh8oB8
zOkZBEXAOn9Rk0D1RjB7VCQhcmf77NfI8J9IYW+qkzUcDAtYK6glAuLu3J6Kpd10/j2z/RuVqQKd
bHwPedE60H/6pkzsFslPSf5QV/lwptHN/VwFYzU46gHIQJx7eX/7IeBnRK+xmXToLIR4EIXaphTf
O89wqiqAbLHjqTisJN2sPNSjoMur3NN+xPNO4ybEocXmj1g5NEHuCHSXfEPXaAsmv7v+QlAioy8X
ohTidG2cHZq6pMQ+CUbDhRL2MRACSBtX/un2nF9f6/ABBacvuPoBDZ4rVOZSUvNuwGVggFqag+kj
6k88hxQt3rarRMeLC4zK4lSjQTcknYVMaPjPdSjQYKNxxYylHV6EPgC1up4zLmcsQj+3IjyI8SYU
eibIvamTTV6MaJmKba5TpurPPkSXb8/AwuWLrjPFAC0SmkEBY72cZTWpApWGHq5DwNy0g4fEmgTl
C16vbLc1O7NnRSNXfCxFBFBCo97zMNuiTXCv4ukWrfRtrBmaPSjCKgD9bAVDQ29rBqvTTRCYa1ib
Rd88m7VZOBhKeVoYHHctaePfehAD4wN9ltsrs3ihny2NNkvvqXiygCQfIxk90wPKTt348JuXLxpZ
fnMcqHPb3gJNAzaDjiYE/IGQcI4f0mgkJtKQem7MhCcRwMfgubcmcMYzKNBrZNnohoAh7I7u3RZE
NbetL+1EMNZNXU0q2FF+wFVnuz1Re3XC6Xku1QKWIfZD16iSvYkcWOV2pU1sKRw7tzU7adE/Lwlt
miEc6zZU/VWmj6W2YmJpr0/8dxTxHvAEc+B8yL3EQyXEcyFZT0EFHEms6Q+espOU/+Lsu3Yj2YEl
v4hAefNapp3U3fIa6YU448qyLMt+/Q1qd+92U4UunAPMAIMRoCy6ZDIzMuJgra2c2G2yp0SzCiyh
8gKxbmk3WnWBZqi5BayMKfcITnx0rgQkJn8sJMIbR7vXhl/NsPIiWjEqU8RySHpX1lTRUzcVQC0j
LereNQpefmDH5nOODmgbGHMtXgs6F+1C+BD5YdCZox/o2mFRHIkyaxoKAJFx4BUOuDdPPlWD9mCu
vS8XN8qFLemS7IyiYqmCiY2Kv1X24hi/a/JfAk7Ud/93PJIDZrSNiJFiPKYFWO9B2zchtJfG6TPN
jiCfLCNzxeMv5A3w7LuwKLliXeegBdVg0aLjuedHA9gWxYlQTTlG5VOFnDIodi31fhzYptHi3e2D
vpBIFubBAAYecAE3kXZryaxqnhjMO6hEeaoVTuxnpf6jR49u9ayynct1T9G9PDtkkx4U/+HGv7D+
5XQv/Mw8CxRIxSnQSKpXA2RkjvbOHgIGDWBr5c5buiXAto8/IKtAnCVt1bQxikyN8OxDaQsKBvH2
9kwungT0wKODEBLzwCxdn4QJjsDsTLixBNGcb/M2GBPT9suebvs+HH/w0ofM04rRhcQPlk/8arR4
YErkgKEdatepmIrdk3C/BJco8FFkN85BDtEoo/7BnU0V+0n0maCzbJOWfl2/d+qqZOji3F58hrSJ
FdSYM2vAZ2SdDg0nr7Oe5yqMwmljbscATHcU2BNQ/dWYFbKyh5acu43ONiQrDEdEctcT3zpJNJYJ
nPuU7nj2AW0rYIy9Km+8VvVLc42pY/HEfKkQ2SIWRs7v2l4a22CXV7DQgG74o8Vee2Nfu75BLb8s
7jlPfAUsvY2ShRVqMQqINbv/cJ2JJncN7ZcgXZahzUU1pQqZ4ezRNOmr6cattmhNoXWgafdOtXKz
LHndS2NSnOxofTeYqjA2v4oOruYImbD/4gQvjWjXc+rk8xQxAteOcIM2TZBpn7kOMm71PaHMV4do
x9Bg7HXDvKmKoBjztXMkFk2+tLF5MJ8KZFnAvXn9AbTT2zxmNj2lyF3mhg8AToAeCKCWkHBjd7zf
dPlPpzoWCWSMko1N3v6997iwL9/f4BJFp2RuUYhhhnmLx+aYP9X+pGwqs39W8PhPVnsxls4s4A04
OsBqAbMtLeykpCnpNRfnZrC2LDuZ2q+5eW/onVLmW2oMcF12ALk9lf+sozQENefRclcz18KKPPGI
cRE6gJoCGQDpwtW4witwXhO4TXSCTM9xt3dqkI6BdDDioJYce88GX0Ctp6eyVJ9vz/pCb4aoCYAQ
B2KLIPqxpDtBc4a6hU8np/ReqC2OG3BpI92CBYAexinbOvskJCzUhk3h17u1d8vSm8JBqIEENtoR
8O6VliDuhrbJNIOIbW/lWRAnG2Y89WF2dtFAF1LtYWW8C/k0GAS5LLoBXQjvSb5ypDbLs1wjp9ZW
fF6TEBCXboIifes5dGtXfxV38PXV07WwyFdmpVegylSjwuqRU5k/j+qD1oHU2HaAjPTAcrEBjSXi
1jZo4jXm+OUJBnAN+GEVPCRyMluNk1ifqw53Phh11cRDnxSbQ+4APe7xu84A6+oai5/YsNKGhoQQ
RFcATxLSI5IrS3DURqeByYmAuxzaWDF0PSLzDuwT+9uruXDxOYjZQIYAMnkLbO3XPouX3WClBJdu
Xzp7B1kKJ7ljzNk5VuKr+rsNJtHbBhePi6DGATcJGgZ0uepZpWNbT4YGN01QBkFhCfRzaFAarX3i
MLSRPUJv3YdYQ6iW4MGzQeEMXJuBDA6i6iDVfhTRsxa96msRwFIMDRJPQagLZLsgkLueiTgyE00v
UnLqcyhVkdAs8Pc+1eG48OZTC6+dum3UbjU2hHW5BgcRh0Ze8Uvr0jqYahR1bReTk01n5rUt4EXm
yaq8ujdBlLYGxVxcdTBIGKiXAK0uV/mTvNEgHFPBGqRA4xTbmnW7SU8QZqBDIa+gi6Su5uEX7gq0
sIE4AJUFkTCTnl4F70iH9STAe0BBT9O6oDi7fFPSc0ErD20SoLJF3iwGg2p5p9Xngt2V48oVuThw
S5BjWmgAgaLV9SLr2ZB3JCnIabS2Ts03dp0ENkrGOM2N/htiXSu7fSHwAREHZC1BxQmRHkMKCVoL
/N8jMj7QbraUwK1QwEmIWgS9Xa4RqCz6KRWTC7FynGOkma7HxkeFRlnUwhZyFT728o7EyrjvAb8K
nLw8Ri569rO8NA9DGU9+rFprF/Hi7KLWgacLCrgokF1/AZnifOpihZwodq6bI2sQo2R114ExJuUf
cf6+4kqWbiJYU6E0hO5WlD2v7c3uMI2UYTVbdkfTLGj/GpZvcvMMxQfbzDw8v5W1auPSQb20Ka1o
BvqoTldhkzWeNVdeFXbo5ch/Uv/24JbmElLRgsAaBWNDHtvQ9D0npktOjUU/irrcVDkoM0F9lH+i
ecPg0UrJdskeiuGovOPtictOenqWmap1LMPadbaf8mRLzu1W7TRfqV9Gtrs9tiVPcGlL2idZkii0
FPtkGGcv6YC4X3OnSxfopQXpnNcFtwteTeT0FnMttPw2ISEBWPT2OMRay04bYAncFkhwIlMnnTir
sbjKXIReVm0dR2cXjS8O3Vc1+OfVGhdIGD/eNrg4LKDQBP87CmxfUMuLVIdplGkrQAunYoYkFXF9
TiEEoytbZU3+Z8lxoaCO1gukOXQooF0frbpTK61gCPIq822w7gv7R7zWCbl4417akI5SnWM3Nkjc
nij4q2nYvs3Ozs58TGHh2UGi/3H/OGsluZVx2dI2Hx2e07mHTVf7m3d/Hfdc9R+3F2nREV+MS3aD
lk6QSLGwvXX4ICW/U0GArJ8UukO+uPkTvc/NGrPq0oFCyyyAw8CToadUCsndeuBJ5yjR2c4HJZh1
c/LmolhjxFiqKyP+BabdRMIAWrHSDc4SqkVNVQGcE9Re7KPCCHoyO6zCj9cKPJfKbs3i0n6/NCh+
frHf65ZWVNUBaakLF/zMYe/+7BsV7O7uysFaHBr4XoALRtYdmCBpBp0q5o6TWCjVul2Qocsqmf+p
D+h6KAaA6KtD1hxjdzPjkplUZODpvZV+sPlpZecsXS6XXyGdOrOM3ZnENiBY7E8HmoYD/9G4r3h+
APM+eqBDV6AbEozlaUx8qt3jS0h3P2driNelaRckiFD5sTQAFKWDmSvgFR+0kZ7AIuRVGWCg6bGe
Xa/P+IoHXUqEIQn1v6bka8eKZoflzgyIC/RFHVCRAZdwKKx0hzbW8+D2SEc9ZQWYxB31aBpPTbeC
sVk6ORCIEFw/QrdJfsy2adWaRYH3T6scJxKDSmLFGywsKQ6mQJkJjBku2Ost3Ft2aTtzEZ1bF3Rj
SQSHgDsv+4xrPOna1SBwYelcPOPQ7AoOeAT2krm8Utuo0/P4zP4aBzRbn0GScWBhdhyf0ExBnyMQ
1qboDN7c3rliR1zdhJA4FTobAA4poMqSKwDRlKd63dvxGXTwox4I1IHRQg/EM5P7yt7Uw0q0smLv
ywVfOoZpLgZewp6aFJCy/Iy13CPT2W3foIAYNMWhSR9uj/DbOgoRVyT3MD7XBFxdOpqdyqNyoEZ0
7ts8rAtj1wzbPHusXeOVkuC2rW+LKGwBNwRUlGADk7uTWF39X1tAYQEqs61BO8Ztsl3FjKwZkhy6
M7IuSjMnOnf0oR508FxCqZhpXr1GSLBoCM8tbEiBQ5aJox1kqBq8GKLz2OtBih4hx3hIZ3dfaj9v
T913hyLmDkfAwP0EmT9THPiLnZGnCqh3hzg+g6CpGSA7mU4BkhyBwcrDqCd3eQ5sG7gI0MqDPaKU
n6tjXdqbl18gTapgASi7MYvPwF+MNNuT/tBaEAM0WJC10B7MWaBGf24Pe2l+heqkiicmqhdy4cjW
qzbXXRafFTwuwSphDCCPovvV2uayHRvk+gDs4SyIn1/Mbt+i6docq/hs5Dsl+iOIV0BeEf9r6l8s
Ip7n/2tG8mJpjVZZi8NMH01hlUBNLwMzWtb6bQ0elrXN+T1gE+YE3BhQBaSy5fNW1dCExisM5vjk
q/BhH2kyeDQ+RU4fmq8T+ZGl6soZ/w6TE0ahooe3A56w3xCkxTTVPJ/gqcEWtiW74TG9j/dxe9K3
1lppTfgm2Ts7loMUvRAGQYb8etXqivdjrA4x2IbRpHIf4SAcafJKtG28thFd8eb5ZkvsDXCcCEiu
tHQRMZ1+4n18vvvxaXtteD6r3tn1fm825/0GvV/nzdl7Cp8gweA9PaXB5s8LiA59hJPBy5/w4eXz
4fT+B5SE3j0YdQ4n/+MUPsz+KQ5//318c/ePd5O/s73OO4D/9mP3/PgbLPOP/vOjHx5WFmjJ4Ys8
yv8biOTw8xKNf7YYSHQyHrjX7AxvXkuYiIm/NVnClVwcp0yfE70vR9iIUsQ+Vmch0IvWgoKvIOq7
GVzNiNsBEJdbeEGRaDUZ6EjPqpl6VvlPbyRenAF9N/2COvRsJL7Gxm1fhcjL1cOOz40PBlFfyV4a
66mAAM9ASjSE6QEwX9vbjks4w1ufJm1NtMAAb0UaOK4DpJP+WYFiLM4vuDvxXDbgGeV0n0XGPEnV
OT5nIOzLcnT3r0TsSwbQtgpRWRHg4ca+XsBuyIx+KF2crNyEa6/hquKpqYPbk7TgdYXkJyIBiO4g
RpUerVaZAd5OHQR1T96D6WsrQfjS/rj6/XI+hibI53Hx+9F1OscMNP9qaPMzCgaevftT2S+OGljJ
G2E5qL690QiqycuqvaL+jfMcUcN/gIqiYnY5ZO16YnvembUzYWL7nhlnpzLVvU6HlW7zJcePGgQq
ERgfOAJcyUrcF32CIheu6ixG8xAoAncQj031RwhkZx5eXWvd9N8hymJcFxallNFg63auUlicfwGO
7L04wcvP80PmZ37r/yDogcUzz+OH9/uPcPTD345/8P7Z6ePKqfveeyl9hnTsQGTCs1in8VnP7hUH
WhVowZyRyBT1pjq3gA0/GlMa5Hbn2Z1zp+rxdoSUhXpHnN9cLX1z+llpH3H0Moxo1Nz2adCZoOqK
Ex9eAh5oJfheuMCuZk06Zikbhj6yCDZoDe5BJUgBJezA1uHm72Veo4e8DG+fuAXnf2VQinMyFrUK
MzA/KPE9xC4NWuXOpXFAypUtuBAswhD0yFFxAjOGzGqnD62WxF0GqTjlo+4BySwCXQWfXBswHVJo
5oc5/7g9tK96peRyRcSBzhw8edH6JHkTw2qKtCnz5Kw3P1QHnl3l0MOOta1GQBRO3T3oyUKXjHsr
eTUI8Tv+MGsABg1r3EwLzhNtXioavURRCMCj6zPeJo3SlhHGPtpqDBrJCZSRrPrXDC9iq19YkfYO
L5Sp4JC2Ovfpp7FNzW0Xv/EiBGX27XldWklQScAa+lhAWyPFC0mHNwnvpvTMZ3R5ncroQPsCxJn9
z4LFnot+Ux/vnts2l87FpU0pfqAWTQgjsOkifkTTa2iEUXcsY9OHKMO/NwWELXrzIAiIVmhxYi5C
FaueErwQy/Sscr8XmuMhkJq18UD5kaymhRbdpKkhjwEWLVRlLWlgfd+rICrgsMaUkEDCsU9FbXB4
IdWWRuox6aG9CiVd65HEmxoYiwadUW7yMqaY8mE41f2fgei/2E/jvm39ZvwHCr918t6h0Dgi+Enb
fWztbPDe8H2qfabGGv3Okv8ASBDzhagbTwfJfyTW3M0krdNzMvMtCmEAslnsnqngqlyr4C+dIlDq
qNhy6KMH8uh6YShPspy4eXrWkt9IMKdrafqlfW2hZAuE4FeaTPr9bZ1MppthKVwEpqSf9+l8rPN7
aA95wCQOHBIU/F9rT+IUIZ2EZnvUpxHwSPdyardg94K807mw0DKk916aHpAYXTk9izN3YUW6iw28
iFATGjBzVup6jDu/kalfE/tbnL4LI5KTw6QVlup26Vkp/47saLqBWrwpzi62Ms8pP9K17uulWBHU
x19wDsD+v95nF+dUHfQJ4RymTo2COLvPldSzDTAfFWuctEtb/NKQNDA+mi2EJmFIs58Vsw1VG/f/
ObHbTWEEt33PoimUoRA3iRSqjFVEl/CYkLnFaeJNoPVPbodCL/Hd5i0lf26bWnqWgw8M4D1daIoj
/X19nBSQ+EGxE28lLTIf2FTsnEbxhBYQzaYwo3OgmyA29h3ymiRrOO6FtYNtG280xASCIvTatpEb
Q0402O71p6raFRAagEtfUwhfmM0rK5JvsqKRuMjkx+fOUUuvAvLUSu91CFaPs/WUGfuVCRUfLYUb
ILIBqh+1bDSnySJlk5YYOTLryblLNeWOZnkdKLkNkvuq6MJIyfPQHIZ5O6o1yHQrm97ZbZIeY8um
G7RWFShzluXbNODlye0uWdlZC6cTIklI/sNHi/eV5Ggg76ZShMIIv9xo24LoAmn139xg3sjQCq7T
QG35J+TU/7k9KUtz8kXVhMtbwMjlJSDQMzdGXKbDWL1kGXsuQAin62tR7NL7BkTognFOQLt0OU1u
am3EUzvLzyDnmbag1q+9bk6hORqdCEAEGo8Q8JUeVI86RJ7VmvLtwjAhe4gz9H+otuRbsNc1ndWs
z88NuO6z0bc+ZghW357K71VkS2gr/n8j0v2UzbZNuNvl52Hy6gk07wbxwDlae+k/ZQDusE0c3ra4
cH5gEB226LUEPaOcTUmVIqEU/TDnpnGyEJtFObaO6gIyV8Q/bLWtHyKDrXGLykaRngT6UFBtA3yC
y1FyS7GlUJaA9uI8aD1wvFs7OpkAodWWvU31lazJtxy6MIb2FRA2oZleQEuv/ZBOYmvmOoxFykfV
gftaJZ5WQdEe7DbO2bWDXv3oIFDFFI/aqp9ZK0U5ed8I+yaUPyyQAhkakjfX9keLumPR0Pys09xD
NnsETCQz/4sRwb6CZQSZvAzeYCh+uBkQ4+fGbD3LfB8b7pFVwdXFoVxYkW7JaIachZIl7DyhfjNg
/krB3QHi7tt78tujTkwZ/gJ6Lh4fWD5pyoyhTQeu5ucsUzetA7HBuHhFg5NBd+rBVreKWexV5mwM
wqEU0oLxDlLUa0dRfo58fQRYD4ErFAyiMhpcVRvSdw6mFAhGJ+A0AMuWz32g3z1yeP79+y87D0B2
3B760skQSgoITwXlhFxBRlk1Yk6OzVLy+AlMc0h0Yn/SjZqHpbKG+Fk8GkI9B+9mJO9xnV3Ps51p
saI3YogzlDqqoEd4haSfKJLnSEq02bhP3NGr8SaZIbFQxX8ZeI7/w4g1PJsFcwmgWtI3QIyF1g00
cc4K7hDfGXCtRgiPwslG7zGtWurl5Zjsbhv91iWExYWaBh5+yOqjs1gukoAJYqaDA6sm2FgI/Szn
nTaWH7nmuwO4PcD6PwRg9NTdn4rJAm/iUM1AiVs3VzIm39ZblNEBfhKSkA7eWOLnFwGu0pU0j4FV
fXR0ooQKVXwLiqH+PM0RElQmiDBL1m5vD16c0ssYBmTOCMmAXsVtjVTNV5/thU1ixmTMdDd5LPkU
B22sqcDVa/PKxfJ9cwkz4N7DfamD9kOG8RiNIOQyYAbELXz4w6va1yd1U/BkY1WgKRjea34XJz3Y
MU9JfeI5X/GJ3zLBXwO9+ALZ8wLRZg7cSR6tHEw1eUCmuz67N43qA9Wwrlc9lBfzkUFv6NeIpgb0
9R66CmRnlse1I6E7tNfoa98knmFXk/+VdsBNi/jMBjpb2u7VDIJ51mHBB6aW+6RMh22Wq+pBp2jQ
rqNG9+a0VQFqVTl4vU3rmFUlD3ibaBsFyqgPRuyIXl3Oh8PM1dlzM5r7pIIopoLLO6gYf4tN4yfp
oA5fu0kaxjGSYbc3kBzZC4IafD/qi3AapiavLMRg63yycn7sVNqFhaFYQY8baJuOKWQjoCG7v23v
22n9MghAGNwwWpGwb65PiTnHMSG85scY5auCPTn8SUN01DdPfTN6dv/ZDOqeFMOWvrf7Ib7rzJ9w
X3Nsr1xMX3mhy9UTHwIeEJBxqKilwXdcf0jk9oUzlC0/QtpjH6kHPrxD9gfK33XsR1ESGjUo/eid
20Obm0BfpX+I4pA+5N3PyOw3VXQsDGtXNh/oPYzxHxH6ePr2PL1ZRN0Oa4Sf3xrmv74W2p/4GLxU
wCV0/bVjgpwdz0d+RErnMJae2xmgTra9KYfIIn+Jsg7aun8sNJ0gPXzQizlsuRlAe4NZ+6E6sEaQ
rJ/i1vQLsMqa7rM5jYLTdAX+8vXilWcVvQpfAC0E9rIGjtI0HIyveXfMbVbNXjOY1WOhClFebY47
YKgiJTGCvLFy1+siO77TpjyhXj1C1F1JUOl20DIL2kKj0ZKXugKM2rM6wzmkNR2LsGONekqzDj2e
NU0LoKKIw37NaQT4ehV16a+6NocIPNlNdRzxoPiMs0ZB8lZr0jEwCu7Mm0LPdCAEZrZGxibHGGKF
DOS7cNujJwc9lNcrZBgJaKdMZB1bsJdWNAnM/m+hfvJ4ApnIvbPWKSHfNl/mwKVioEcTfblfLvvC
86vz1FmRDXOAa9EaOzXYeFjr26f125jAcY6LEO15QPXCUUhBoqWOoKKOS3KMEnpkOcXuaw62Od9l
5GhkHG8nqr7fNvnNIcEkKooqok/QQkAo63oa4znSG1R0ydFKD6j17gd+HPFETIzX23bkmxN3tY4F
ESOzgXSQxfTULur7DDvnlPmes+Jbvo8B+SD0hCEeg1PFC/56DN3o1rY14SVE5sbLnWbX1AfoQoV9
Na0EP3IUL67lS0tSgZRVQ9G0uRWdZmf2NTIrHhn4b8KdlTrXt90m2ZHcT97WfYRKEewY3T0CzaAq
ojszYmgFTn/lzVr5QNycV14EDg5BpCD7Q3QHtqrrCZwqI7OjChNY3SOYOY40ALeK+Yq3Qa9ubu+D
71v82pT4+cU56vVS7+IOpuKcHoYnvQ5pd8zYJyI8RA8rm3vNmBQxELW0DZQtMY1FcnAgNgIufK9i
JpqqgQVrZw8kpreHt7BwlzMpZyitqJtBxgaLBntOMlRIHBrMoD9A820c/b1ta2HbX9mSNmNvdcTI
Kjc6KQBmJINv9PcFXhqTtfKwWtj0V3akzTgmrd0bOezM5QfQAWC+1jZqtbIvvqVvcLSurEiOCLH0
CE4FWBnIe2I57z1lbwXV7rSX/LE2AhIlT1qBHjhz7qCAuNKX/t07XRuXHO9cVq7eqBS70n51hz8T
+5dvla/BCeAvWvsQuX5RNl7sequkdGAziU65C+qGUTWT587SBj9Sm2rT11V5qrtxLYu8tG4gFQCq
AXBL8JZKbrFnZJ6GhMenIVcGLwWy/cDsqcCVrKyZWnIgSJ+I4A4ZFFS7rk+1ZTUJHgVtfOJGnZIQ
3BSIZsuWAfeLx9RD3rKoAb9kXY7beq67kCpRv8YhuHAcxGsJAs5ofDPQen/9DSyHa4mmJDtFw5D8
0BMXeP2ODqE6cuJPVdOuFEK/JVWxqJDndQHfQ9cPag/SoEs7d+fR5dlp7CG7p1FwPyK1CX3EqBnC
bM62KaV+ZyUnDaRrt4/+sm2A6tDlgUgBqKPrwdbtZJizqWYn8Bvnb6lbKttJr6H+5uqZPwL9Da4I
lYS1S35wdRiCui6jlbtwwbkijEc2EllzKJnItTluV6lGRj07lW5fs804z+Zz2zfAATluXNab2DKU
3NeLukgCmmTxWgfPkn1ck9AQwWegs1Jab27TgljFnJ6USYdmW1rnW7Nr+1dFi9CEgvf5nRITvrUt
pq212SxsNTS/oKYrIm4Qakknq56VSc26joEjXo3OJRjcti5vaFCUzqZvamN7e7WXzOHVi8MFbgMQ
kEsbbUo7rbWbujhFcwE2MjxnS9b5NVwx+ovW9Fm/ZRCxrdFDCS1SrI9opxTzfuGril5xmiGey5PG
ncCOOm/IrT1Nkl2mHVk0+6AVGojjdarlM5WcDdSaW6bfdfbalbCwwJDOQHeRkDjBG0ma5ayNeWxY
dXWqkWGqbJAKxOXWzZxD1Yydn6bdk0aS8PZUfyv7YfRfLBZgfxEU73IWMRWZgVbr6lNTOrs++ofU
jzV7t+nZhawvEANmynfJ9Bxpayz8C94aeHgb+W4NKw0W1Otpd6YSbedqUZ9Uo/jL7ShMzQGdpWm+
ctEu2QGSQlQswNQEwM21nSGjWU8dtzplGTykkTPLs95oblordsTvkWJKZBsEJwiOiI7W3Gs7KQrO
0Jot69PUJiFr0EmOvJw5JBsjf9HNlXh54f52kOFArzM0hQEYECfoYs9GSUcJ+qmRCotY+aiSothG
YMBcCYSWhoT0nytOPjoi5TdMCZQ7td2kOVW6DwbmnTOp2zqNjn37OihrCMGFc4gdKGS2cZ2Ka1wa
EzYqcQcXsnnQYe9aj6At/jB1eAPys7lloVV90vm+gPQrsz9Td207fh8rXoMgQUCJSRwFuX1CUYZy
svS0OuU9eqijT0WPkIPc4zII3ET3bp+678t3bUy6zbqsJFNWZdWp4FB+aQDxXyMe+tbXh4YkwYWK
GxMkvFhByQRpEs7s3slOkIfblAf1DjxLf8xd65eAXAJ53ntQ3q7XqnVija4PgbCKeoSBDjq8fSXP
nTnWAEELWFWVPBxBIZWh6Stt6T2zq8fbc/j9XF+bkuLnDqKWQokwA3lemyaBYz9l+Rqaac2GFCaT
JiUNKEVzNEMW6KnvqyQHpz9zAqvk/O32eBY24NXUSQuGUs7AKsXNTiyqvbnc1zk2oHOn6KU/Oysc
WGu2pKOGdLtZJDaWSXksrY05vvGfENv1c7bWULnwyrleJfElF47KBLSiShksobOxnP0RfC5ujvzi
pMfPcdwEFXlm6f2AInYEiNqgrgVNiyPFrQqIKcCWui6toMtpF6P4gA05FH4RNe9pO2yUKfbyCI/+
8vX2Gn5/FiCdhdsM+w7pBTSJXo+W29NsjUqWn/Ia+p/HrtoaWcDNHcmOtH00lN+3zS3O7qU96b1v
51o5MRP2QHPqKWERnJ9+Vd4cMjAurZgSj2v5ZF+YMqTgRJvb3G0yNJHxKFTKOxb/HTnkXCcfJNfo
jUZLJ/dcpIersV8xvbSESBICFycWEN1t15OaNZOjzzoQ+M1IgsSLjJPjIOdZ/MrWev8XnealKelc
xFltG00JU+P8PqMjQIUar9ZvaAlt+F2ZTVvdDqJ5AKNxBWae2k/oxmpHr4Va8+3p/qZiKNz35ZdI
5yamxtyZVgnPs69PQ9gHoHjkwRB2T8UZEK2P6Dg88BC84pDzyyrPL0YfKP7bH7G4my8mXtrNkPep
Iyj45icj+oH7Y/4BhjfQTXUv7JdSrCQk1mxJO5nmiM4Gp8pPdrQt4grNJICzbOraY7/BMWv2a2wm
3+tEYoJFWxCQHugNk9nDBLUKVe0uP81kM29a9B+QnwxYQTbv1PmJdL/1Qz8fEws6vyyYm3DqNtZa
GnLhVQuPhLckwFCmSEpLGa0WQvJTamGGWQ3emu14x36gCZWhXvF7Hr1oLae/bA/uCcpT8FI4TddH
qSEkYzbPGeQpGl318NgfI69IISPhR2mvikSTXXNUybryL0PVAwpcigIUb93Y9X+47tB5grBRPKm/
NVS26ThypcYGN412o7CdhjM95XesPI/5uLKRl67xS1vSYaqVFKUMeLsTikVR+5qTB+KuFKbEWZDd
I3INQAeIqANLej2zmW5VXdfCE7vZEEB7HOmHIHZAlQZmtvHDSdcSUEv2QJaK+QMFH2gspUDL4oox
F32dn+h8jITs5h/L2kf93WR9Du7uth9YvGYg92GDWl0HNF1+mCZx4pSTQmCsfZtSj0HLG/RlaT+C
1lr1FMDOIssntRlq869pLVW5NFKQLOqo+YHPG2nx65kt9aZI4j5jJ6KA/JzFRxJtmA05yS7ziRNC
Sfv2aJfsicciIA8IG0wZy9NEup6M6ogm6kQ5mOQO2B6f0qfICOwCvDMdWHtuG1xyfWAfEucAUwv9
kesBGnmv1B0zGC7xyko9Th//TDH+/Ra1L5G+hqFZGp4jhDmwd/B+lFtiR7ubwZfiMvg96kUg7LEi
0HwUvpkg01E8lzFdeap+g1Zg7ZD/hPY8OCrRiik38dl5BHxUS4rTPANegQRlV+qnqX7Vuzuuv/Tu
8Jg79DjoXmXqIXpWfO0+QjEc6MJq7tH4bAZz8oskh+799rx/QZakM4t+DvQfAQErOBykM+tG1Uwj
mpcnp0j3SW/eNbz+qbvVbxPgZ5BKDthwJnrZjVbZ1kTzGzxEYy+KEb6qRrmhjeUrzfxA0i1y3Cvf
thD0GDawVkgEgQMLB/16U+hWM+jWSMqTbf0Z6XSetdRzoE9RzkFEngrQsTSP1pwFXR97I90ZTucT
ZJ9Jv58pBD+Q/779QcKePFdQVkLV1AQSE/N1/T0pawxKhoidqEN900BrrGEXx2RItaCKnm/bWhz7
hS3JXTd9oVh0NkQsEJBui0KoX2Pi2zxg9hqv9dq4pMPHoiR3kM7E1aDHoY5GYO2ZKHxTDCuv1aWr
F9sfDW+AByKJKjf2pMgZOaULN9YMkN/JjApAihJ6l+DVyRS/y5QgzvXNjFY7m631+S/cf7ANBVAA
JFEukCsFYE+YUtYn7BR1jV8m9j6bmld3lRXsG4xLnHRHQVUa+RsXHFqSq1azntgtbdlJB5C9acdQ
SYb7Lnru7J955Abc8mbLCAaa7KJ2+McwXvNVaUFxZuV9CuY4RWC/0ZZsS4+Fumv0eaYFOxWKmvjd
GHN/4tl/cNkoHAsGaWB7LMBRrk9Dn7RAWHIMNJ6t34paP7cThw7mywQl3mRSjmakfeiFubl9Lpb2
Km5B3ITAABrf+Ge1qjeNOq8ZWuwK3+YA6EBVKUKjUBtNK057acdgo4KjQXQIo750PUCt0LFCAxeI
HkX1nM4lIFZ2tVCl01r+fdHU19UA0WjkjOQYGC0pFjpBhakiHCNIzk5te58gU7DiU5cNiWWDjjCo
ZaUx4fla88Qe2CnRDdAjvyYDAMnZSpFsyQg6dYDSRNc9+C+lZ7KOlj1WuogeCIhGw97Wfg9NqXgW
t9YgW0s7HSVkDbltAJ8BWb9eIsrKSqkowoaGDMgQPZbJuDJhC4GJKY4yuu8VCKDJ+sVm3zvuWJfF
qZn7kh7YyFF8oajYbCsycbqPiY4HMqGTmwYEZcMtbieFhbc3/cKEIv2MGgXUrUTlTzpqoK6empj3
BWBZT4aDVGbnudAnvm1kKRQA+yNq1SoAey7yRdeTyco8dizUDE8JC97dsPf+gDnbfzi9vodo+Pfe
Og/8EStX6lLC+9KonFJxK4cZKYPRrG0CkOBDeGSEKNJUtmGT7rnrjz0IyEJq7KrsrUkOBCzFt8e9
EAyCh0XD0xOYYk2RJ7cvc7Qv6VnxP5ydV4/cyJKFfxEBevNKskx3i9UyLWmkF0Ju6L3nr9+PvcBu
F4soQgMMZu6FAGVlMjIyzIlzLsDY9KMRhf6hZj4HpmfGr0ylPNY6em2zUu5V27eeClBRTG4uU0Bg
q1eXMYvGQg7514XnqvxRie3woBej6iCGMDxErblYlBSfyikamY2udGewgA9EUpx9YKxQcFIlb3bc
69Zh0Fw1sDI8Hz/s2gZGpBrTEjmRSyUk5lNdWNKhIRh6lMtKfAwqKzjUQzm5mhqKH+9/hi0bZ1JI
WeSKaC7Ly5+/KZKK4dRDPZ2XF0Gbj37Zn/PYmSrxdH+VjbCKVtECtOLASRlXrkm0wnls56K4dP6h
qn7I/fnroP27WwPdWobxAKCDOFoqK6svS6t25HWsOcYy4SumMfHiKD4Ms/Jc9LPmUnnYm3TfcFQ0
jghtlpwGV7G6vXMWjlmeFCUiSMqjlDM7DZtXaniFIrlaeu5PIkI+9w9z6/K+XXMNx8xLpYVdiGZt
O3wyAy8Sv/fmxy4VHzJKcanyrKIc3cjvZ9CoWf5SB8Wp3Cuub7wAS79sGRaCNJ0n4NpsLMkXaoaF
S5Kp2RHG702xF7TK/A2raAplEFgE6EoTb6zfGBEcTZJXAx3p5CzFBxEofkmmeOj7L0P6RZo6O0hf
0uSwJwC6EemAFycWoFSF71+PTvaTPvq+QsrYpXJzyNT2h4I2ipMYkWhnpVm69z/mlv1AZbPMmVFe
Juq5PkhRSIoum6aCwKqbK1uPxNIOIOr9IPU0fXrroUp0xIz6uEIFWRB3Yq0Nv0OkSlwH+B168PXQ
WUE124gjgc6jBSK8CR3EkpL0WCvnQcgXV7wzV7BhNowvEwcxRoLI6BrMofhT0itlTfOx+yp1rR3v
yWltbIiSqrSM5jPRAfrr+jjjFARKD8TsEitqfQ4mWNULbZzeN0qaXKxCBiolyAE05IGx09facKRL
eQr1Q5P24w34f1DGoTHrubzAj0eRymrf9d10juf/0L/F1zB6CUgFoNl6qgEIfScNU0Kvfx6dMNDt
QDncN8mtmhvYCDCq9JGWlvTqNYJBIytkC1xGkAuPJk6mn1unMlzTr+2gLz6GRgNVj9G7Q2Xafpse
22xPnX7LUGRSOuS/JeBG62HdSVcDdLFBaPhJRO/spen+3N/k3gKrRL9vzJnBq7S6NPnTKH4dC3/P
Sy+mtnJgoLwXXA/nSJCzyki1UgiVzOdD5ekxR3X2AUYb1S2as3xkVkuqbHOvabLx/BmEUoRTVL2A
S61WzMMqi6MpqC7ZwlAdip4BRbt6KBTYa3cClq3jY1ZqmczCUMg6ru9ZNpeiWRZNdSmMWjoUzSw6
QRrtNGa29kNsIoEkUMnp10agi4lcNKVaXdSydrpZdkXUKfQmtmGl+gDZ407OseH5ydvBnKuyAcZt
DW2HuHI0p76oUX6m4xWMj0annhQ8tB3ubGzLV3B2JE5Lbfmm90IlWSSrSepLEpvVQbWq5yHpinMe
7Rj51gEuEmMLVGeZB1re2DfB3YwywNh0ak1wlx4HIbxI5YmBRXr75cdd9vINk0DqiBQGWBVoAml1
o/SyDpNYTxv08IovszU6eVztdDq2liDKAqcDkRIF8lWwlWTDNNAYBDDW9HCUGH586Lt0r7+xYQcm
YQ27oJpE5LFyf5aP/0sl0FRybT71RmwLM7xMeub20em+E9pYiWAViAwzdq8djuvvI9BkTRUG5y7w
oLhq9LstvohwEu4yiN6eGwC0Rf4DfBi1qTU+TBayMld7kM/6LJrPo2YO34OKmub93dyGMqxCTxMQ
DpU4/ML1bsRIjgcpIJTJw/6dOuQ5tCEISipBaz34MbQH42iWSAM3wsFsJ+twf/Xbs8TVEpOCSsZh
gMS+Xp1J8rLgxSwuzVCiG5PG2gfVN1LXL8bxEXXCcGe3G+jFxbdTUwXeQRlzHSiOMozooVqWF2UI
wADPQiu9a8TYtFNJMN6NTR4/zw2hgFlnYJP1xtf/0fsS3aacwbHj/c3fXnQ+Lh6fX4Qh8RmuNx/p
2RDqPllcJE1fIE18p4jfEGjqmsoxjD23vJFAsxr0RLAK07ogTL5erW2ScEDMZoE1ykXmNk1ZfcPD
aIOt9qn8YSwKCtpCXsG7kwuR+g/cVqr8bmBoOnSGpIbWUumFComw2Sh3Xt0tK1jGlMGy4sKpOV//
tMbqMyOqxPIC088UfGjjD3Xk1MNOrLd13CiegTUDlE02uzruuA60uM98Yr2m0c9TUPgnzY+kQ5rE
miv40SdoqOSdNTd3Rj2UKwze3lwnff0k5rEaE060dXgUBSFbJBIfjSounUpvfty3p9sweim+0qYn
/iJQV1ZfWMparchlFmuKyV6aIBasjOjDTn5id4l1oMy98/huOQ/CdShTyLxwvKsPVxA+EwPgdJvk
kyx+L6VDaDwqAbSMjfo71vd8/O0LzAbfLLf6gkPXWCJ0V+Bb4vY9+kjnUf8GlGhPx2zLUGCaWvhs
TUYl1rVsNQ7KysjJd/jj05AGx2acvLEnP5BTsPTxjvVvLsd7v/AbM9K4rql1oxB15YT1m4l0ikIA
5LPV/ZkV86c4/QohE7lvJZsukHQLLwCchVr5KuBcWAZrVZXKS/0uSf7tXPlYm27yq+mQsnKkz5/v
L7f1zejkLr0VOrmgqq/vdpJ0QtM3agnAk2nqBkg8bBrWtMfcu3XRYF2DR4tXjE+3sv0w8CvL6CZS
D+Qk80Ys3UkLvo2z+klQ9S/3t7QBBWKimCl15hqYpWGe53pPUmP4oZDILEYdFimsczgUx1F2mHaM
FGfWSPHKozx9MaxPYqKiT0bwNjyLhjdFx/s/Zct28CrMYS+qkjfF7rwdCyWtzOpSTQdZvzTRU1O/
GMFZE3cW2nw+3q60sppES/3CD42Kyq+tG053KOz0lxbZzDw/FFCAo5nZuPMeddpGF5SjhsOCWid5
GdIJ10cdtXNSEj5Ulxn5V4miLzSOD2k9PIi+ZqeWRAN0/ByX6ee53KtKbID7FsJxgsmla0f1Y+Vu
6gxCujSeq0sPqo/kgjGduvLa+ltmqHYRe6n0UZN/iEyVt/5TUsDsmgnvkfXayTs2vvEyokZ8RuGb
YGH1M+QoregRcfIZg4vSMXPkgZuquDuh0cZFxYkDH1hoBBfgxfVJI74xp6EvVJdONi4tKMFIfkKk
9eW+wS7f6zq/xsm9WWXlDqaimuWIWbdLnKaPuu5AE2pTezm0+Y7Bbm6HMgQHRh+bgOd6O0NQRJoW
VfXF7LuDaKawb8gPrTL+vr+fzWUMXdSZtYeYdZ12CF1Qjf7MflJBsZjPlUGwV2l7Cqkt7Djujcd2
yQP+b6nFTt7khYKIOC0csPUl7DGAxNPiwAlj4VPUwkxbWbGdVJAm+XtNve0d0p004H+iRrY6yKg3
/FrR4vpiEaSm5+iXv4ei3bQJQIZ0UGAABe1wvTHNLwi7q3BJeGObsYpDQfSrxtYhKXau0tZK9HER
iiODx2kue31zhF3VNNMU1/UlAE4RpbqrJI9MPh+r9s99s9jyWygVkF8wDYM2yTqktRr0t8dgqC9S
IXUfkmKqj1I5zT9zTW5PdVmgLCOpT31kzMdZlB/bqNiTTdhyGwtm8xXVACZoOYs3e40hVq0ZbKwv
sNq5eoa48vgSCMdIUI9V9x8u29u1VqapC5nfZW3PZTv1+h/z2eh/3j/PrQ9Hvwu9PbJUhgpXz7tQ
QHfoJ3N9yZPPQYq8y3cAmb70+f4qi/NZO6fXR4ZZTQLo9eRXkGrl0ChSfYGKtihPivLt/t+/EaAz
EAtMS4ZnBjrplSfXrUbQ24QgBd647Dlkn98yoXgUY/5fZUbmIW1T0UYy9e8H1GlR0h4BX8DwHHu7
toWgb4RRH5j+SrtDaX3Twg9ms9OU2PJOb5dYXa26T7s81ETig5SuRw6hlUg3Np8+qlZ7EMX3qXiQ
q9P989wy8aUURy5nUMRfF6+6hoo7f1ZduEG91ru9+r2y7LnvHLUOdngLNm805NsEsaQ7wEFW90ns
g0jqTb2+1KX8Q4hE6dgbZuDUqla5jDFJR0mBzqDIgtxtAlBuXTpYP/5+vwgdA+AgT6bxvPoJVtYH
sCBRGWybxzKy3pHAfAqi6CQF0nOr75Ttlg+2vgyMW1LvRBwI01lduZhmSd1HUYuib4oqlgaFVepL
O2/a1r1+u8jK9QdNDlpWDttLi+L6EJ9m670w2OX8H/w+avO0PukugVBZLSMwzhn6XUnAbo2iJ0uZ
k03GYxNbqhsWSuze/0xbm7KAy+qLMA/q9itv6Lc5ox5oN18wgwo+EsjqW6ke3FSrzr7etjvLbXwo
up5LX+4V77Ku6ouxQS879ZtL3bbYnm5WDq2gBNhcuCe3tZUF0KS3GHzGKJDbXmc+ip9YYd21FyMs
S6Yt/s1j0NxRoCruNM7WpWWc6WjOgnpOO1E5NnKWPw+hkR/DLDQBv5b9zpfd2DyNBlhtFtIcoNAr
t1NF5tQYY9zwygE7C0xb6TtXV3Yczdblp0HDyPdSWSETWRU6LHmsurAOu4t+sqpH3zxE1VNrNDTW
HoqiOMpGxM1/+GszYk2IqcnTybzWtJuNYcRMB6fdBbYxkx7zJS1+/L3pUFcUSWNRciTNWjmU3M9G
3EzTv4aUnfaxlBQ77kTn7zfydpXVfWjSoFLque4vw2yX05eudQvp/UCn/P4yG6agET8ueFKycr7S
9SMnj7Gftnk0XPTi9xA+hpKjtL/uL7Fxs185dOHbB7Fnrn0iBCiFSG9huGSzF0efS7DUfiIfLPiZ
7y/0epFW3pdyOOgbSvNLQraKuptJHOFcb4ZLF4O5n8LyXV19pTAOqaIyZIxEMmlDmVqxzkUmfawN
eC2+9YHTyagQ/Rz077P+XOSxXfFBa5U6xfs0f9b7z3qkO9EASqxNznpcfbj/q7eOB9gfbSSU/1DM
WP3oKIMGY/al4WJEsZtbLro0dqN9jvRox263F8JooWteKrmrQGqa0jLVjW64NGV2ggKnr5SPQVS8
n4I02VlqsZqbD0E6DNckFVzoua+tapzFcUwSZbhMpyB+GHTtRBU11ge73h3yvg0PEeLjHmpQktDQ
XIczUZ+OoxhDPKD34GR4L9qn2I3CX5X0byn8e/9TqTfbgjUCxYXlU9F5Xoe6CrLqM70f8nBttEd8
+LjHOHB7HRG/BV9lUtqkjLo2hnqu9KDJlmp0WssuRTR7UNEsldS/VbjE1hjLQ1MK+kbgFevnNm5m
neAvpj6S6q0thg3wY/MkRpAhJpkzp+JleO6TdCce3DhAqkLa0rRgIJC48Nou/NFIm3kiaZXUyoM+
8Ltk5TtOYKNSC5xj0URVllO8IXAZxcbUk4iQs4M7xk1nyXAKI3vW2zB1rQraWOTJajep6VTJodm4
45w5PjwZO1dga6uvgFpmX3gCrdW17sq0NAuRUgrS54dEyA+q//O+NS5/w/Ulo2/LIBxFcGwfFOD1
YdI48fuwocRVlqWdRUpGv6Kn0FX7XqlKrRuY6r++DKZTrHbeptvrTShPY2zZGMWNtbKO0GsadT6j
vkRBetYorOihFyzgtSR4p6if7m/z1m2BvYOoBaJR2p0UVK63KasgopmP7S8T4MaHUkH+QTbD2A3b
dnowlELc+XAbm+M4gTiCcSR00VbRGvoIhZT1BesV7RnM2NfSh+lHQE7IVqf+UU3U4/0N3nowNvhm
wZWl1MmUBaVc9ZfcMs4yg1ph5Rqgq2YsNPHlEyNkp/srro6Uxx4MHAktCTW8FTdZiqQGyjCaTeFV
sQT5qD7mD9qQmo4qxfNT2mp7DeuVV3tdj0owQzESzz/DHNefEG1IU/PFovQMxvpUmqcRBf7K+H5/
V2sw1+syUHYysLmUfMH6XS9jqI2Z0jhkmbjgCLk5j9DhQvEel6UzG4Pyq53S5GM/QEgpTZPx5Evq
6Mr5MDxOkZ/tpIIrO1p+DWAhUJUoDBH1rEvDVkm/MpLlxhPUqTlKc/Q5N+IXXYNxxQoy9UHw4fO6
fwIb58xzCyqAjhjnvK5Y5FkToPioNJ6CBTNxLITw4YYDYc4c7pjQGsv/uj1eQKrEqAbwjqwOWy0y
BWpmGXmmUEqMIyI+PtjbjqlVK4kEgvxIZyBIa+r6a1gkvXkQJBQ57EIRgl8+eqv/dE0vfEi6qTbt
rJtrGGLRsVagO0+L+lBD+MVodp6Loc1YcblTd1k3o15/PYJZyiIBy3t7E5MOvBtGZTZeLaXlYCdB
XJ0DY87cojCQIGz6QaA/EeTHptOLUyKM4g8gj61sh10lHIUqhu9OFLrHOEITWvXhqO5Lv975nOsE
6vVXLn2UhQqNis36eybJHE5hbjSeAZkHbBdx/aERAsBhYzo7gZlWR6HpUkfTQ4s2j46+H8qKOx/6
9da8eWb4EUuSTD3jdXSW1Or6VhWTD4UnxTBv9hN0GjPZ1wJXHudlKtg3RvKsImq+cL/97hgCNuyO
NdjQ1s6nMfg59L4CwGxoKyIzqa+ezWzSnFrT4keYWPKAfok5leSgI9y/Zhjq+c9oGvvWyWGhJ0/o
A+UF8lxCLVHx5/mQjp3fQBI2ii9/e3UkcEMQ7ylUMBd48vUu62ie9GSYWq+QpeKQ143ELDKpQ69Z
u2XuJdBenyjvCvExHpjux+pEu2pJUkWRtaAed/0glZExaGLk/yzfdIvA9z+PRgGEUginc610XAR5
/oYAc7xjYMtC6x+Ct4C1ZWENh3vqetNBUUeloGFfhTFa6OREL76eJud8iCj1xAjGxs3fPa6vxkRB
mgHXRQ8ZMeTrFY1G1epEnVtPn0vorw3CrnZWofKHBvmAnQ0noHDtw/1vuwqU/ndRcI4kBzr0D+s6
RNQHSH3GUushx1l/oG0YwWWUF65RddOBaLA5dVKonsJpCh1/1vP/sjzhNvd4GUpdIyNEeJOyruNz
6yXSy6qWDd9QWJDQyVB/J1mTPeiq0DhJX8sOtdk9tMm6IbvsnnYKsRov4oJGX6V9mki72/SF3tPF
JvqU6g06SKoISa056qcIGsWDMkbTYeyKzgmI3o9NWwkOYc5HBeCP01Zy5Rb5EHw1+navO7cKfV5/
G5k6KFQgezL12WtzELuR0SxpKL0goPJgtkxx9KrhkJ1IdkXh7oNJI+19mVrKTgR7+1LyRlIQZpaW
ubcbujp6SWVPa7D2ehT9RrsOGoY9LUHvxJOvcvF3TOA24GIeCDZJCmEUtfkU1/ucjS4cYuZIvAIA
xIdUZeZL1ZvJMbWS6Y6k1KKv901++QtXN5sxCzzjq6YGLKLXC0ZBHMZzZNWeIMfzUVgMj9r3Xrds
c1tL8YhaC3Xb9cQzTZsBGFrQeN3o65nTSr1SJw5lq1J4H/npTKQn+Mow72SRG8vSDIejfWGbgkJm
dZp6NIMBXDYnT98lDRga4O9MgLwnaHdSrA37JIzSFusEbnijjGyUklWTTTZehTJcm2qOobcHHeXa
DrxWaRSnJt+jANiIYglKqDDQhGFIjeLJ9acrhzpP+q7rPTyT9TXQ0q+jnhaHMs00N9RQibNGJXV6
wlY7QbzMoR5GYzRSNbQne3+Pb3HDkBBBYUiZVBp/vZ6eHOOi9Bu4pz3GedWP4RjMx7Rv9qrxGx6a
0iCEnMgkg5BcT3qXNBiqKJJ7L1Gz587yj4khupMAJdH8UNTwiBnKy6CGOxH6hh1RNWJSGYQnp712
zKM057kx1L1XB11vhwBypDb7LjbhuVLP9+/jRrjMaMRCVoYYFG/tmvgwK8jCG1/rPVFqo0+KL3T6
ORPi3nLi1o+f9bjLPya+WVp2qOCnXbFswI22dZX9VgI1OQ5iYdgJz9hzUEbje4rf36qkkc7EuM1D
nQjS+15Bl/X+r946IIQ5KamiyLOMJ1ybYgA+rBvLYPBapmIGzepBnfQ/lLEqnbJOT/cX27hrVDoX
UQxi8qWcd71YqQ9KVufLOzXWvTPVs2Gnafq7DeTvYd+6TQkoU2334r6tVeGFYhyVORKNjP961bjT
O6Mro8Grde1Tk72bq199ekp84pD2oKFkcX+TG4aOz1pKbq8Tf+uk0BziUhjbYvCaXj+PgQGf6Jcc
MtYyOVhKfsp/+8jM3V9y3X5aHlkaFa/vHU1Yyn7XWzQnJn4SMR08YzYhvMkm86FPdbROYMg9tarY
n2CgLc5BNCVuppn/EGe2B4lap51Z4UmbzL058A2zWh5B3Nzyzw16XkLwIoizZvDQe4qfIEVtTxOV
6ZOMY3gQ0nlvgmdrPVhcAXVw/3gTFxt4A+qYu1ESOp55T1JntwAlb3PzfgRK8Q+xaPv3dwZ0I9EM
JbkFeLYyqKy1Wh0NxNHrgvhbRQnHmv8ttelzoFc7MOlX9qnVI0/tDUwqTSgy/jXrYswjFItW1HmT
Lk8vkGh+7pr4m1j1pSvG8/wUyKnlhrVivDCnUjjp0NTPKHklB0OMIjSjIy3O7KnM/+idPlXMLFjl
p4aNHX0quHYY+7IdF8l4gjJFPg5UHXZu/Lpfg2XyxtGkWyYLyELW8UNTCIZZN8ngxaoRwzggdOkD
qYP5KQiUY9L38TnI2vpDGpnBOTRgZZZkUOeDnpPpRplxLENlhONSV9yWrsmprmLr2Flaey76fEI0
TWoRpNN9W0zNj2EWC25odeQ5TLI5GV7ITcr0Mep70Kd9u8eDsfF1EB6n12ISfYG3WGN4R+a5rDpr
B69KEHIDWBR9ivsmeInouR2Goa8zO2yUz4wWT047K8MxN6bxIE917PbdMB+6CXjo2PTtI7zZ/qOJ
g3JqGlwnSwv0Uz5pvp2LESp0SiUe4q5Qdwz59uXn9y9s3QvJBj5rCaHf3JpalJPO17TB8+fSZ3xV
KKFmQkf0vne6vZusQgDJo49bhPr+ehWTmXIxyfEFaiu0bp5I87tALoZjaoi9a4ydvLOrW39POR6A
y1IjJJxZzwdJeqM08xyOnp71spOYxvAO1qrZVkOlPxhJEbptaxZoG2h73ItbK0MxRRUFGDn4slVc
l/QQI/slXqgZS/8UycHneIandeg1aJ9FeXrXtsqpbMa9evbtk0PDRVkGhKndyAx8X5+wnnW6YA71
7PXtiQjMhRZo/KDpzaMknKbSafaoz5aiwbVXWtaDn+S1EKmZy5+/sRuDptKUx9HsDeVwkqPIViR0
+oIPlaQ6c75H77G5OzogaCcRovDKXa82dcuBa93swe7QubVVgeOwBIWbrlm2NBkXAQClO1VL1UnX
5x1r2rBeCukMIi3ZNWXE1V5HajOAETnbQT5O40Mcen393fxPi5BlMeoNq9QaxteWSlrkEzSZtdR+
b6TMjdLvg/4nRNLs/l3c+HLsxoJ3DFZ8cA2rQIHBNUMaxGb2GPcJ62cxvmjdZzGZHGjB7q+0keQs
OE82w+kv+Fz5+rOFoy/oYmpNXlCTuyjgjQ9R6MaJ01CEUJ32a9umdi0DjNTcnaWXe7ayz0XrG0g4
VrPMCV4v7ftF38rBPHt0WnuHMl07OLxB5hFr0Z6sMaxsQYsozmlh5k4GBElh1Uc7qce6S7k8ffAj
UQrTOQNi65XfS9WuHhuDX5HLrvLVf6Hy4eq27Jq2A0L5/pa3vuvbtVaRddB0oVmprNVFs6um9kxV
R3rU0tDhjdn5shtejjSZMhG1Te7DmtdxlkZ5HAtV9Ki7vKMBYA7EdRr/VWD6a/+Ry3onor6t5FBX
wbctEG+OdA2uovY+Fkk1SV6kpQ8CWcMLatORXebCHljz9hhZCV0ZlFmBa/Dprg1HL8OyaQZf8hr4
a+UPZvW71x/Flm7WFOyc4tamcNbUDInqaOWsIla5VmrDSiPZQ9ywfcprM0TxRlCOXdkK3+4bx+0z
j8TM/z6FtBluxJjbSqqNQJsUL+7z8kC3p3PG2dzb0K2jBGdGbZ2Ab7n066mQ0cjzTBxE2et69ZOM
4IZYW3aE0H2d7smaLJ/h+n6zFC6FOS2yLODA15+JzELXp8iQPVjU3iuiK4nvUFY5BpN4gmjhVFO1
Ydp9pyR1+8EWyCKpHUVFULXm6hmC92lIrLZX4K334TGlmSGgSdFDfrljGRvZHCstFLg8BITCa2hN
Xs9BGmdsr9RbydP69nvfMszX5Xp5zIrgvaQi5VoJkDf1BnJJiVTNNu4ntOe5eq6i9i8J0nBkNDGA
39DjJLKhEnh93JT6+kHxRcUrk9yusz+K/+W+gW4UsF/bJEsMzRHfaKeYWlCbcyMpSDKKcWxLndLA
auJDFa5O+C+xkesvURUNuUueQV6jaHUKkhgEXes0kdCNh6FrR8EJZa0InVQM4X2yujbbuUgb3Tr4
bMlnFrEqxnXWcxJWNYZlPOqKZ5SNaqdJapy6pO6fisCq3IlBDkebsXpF8VH5rMyfndBNO2a4cc0g
GcMEaS8tLZ2Vixq0xOiGulO92PyhdAud1jm3smPmyzted+OSwYeEkCmXGvKAdTlr8tHEirtGhXx/
AtrSI5uaGoJu12VanDSxjA9lNaZHIW3DUz8qu5Tet16LbIGyLDw0S9y1ZtkKhDKupX5UPQaWntQi
smMxfj+1zXkUo6cggcBAeVCjH5EU0UeAdluTEOJ93yPydt84N+49sDPCMsIZRn3W4BTD18aOyoPq
4a6ZEJEyGyWXJwbJX+6vs/VhF/GxJXlY8JqreMmCB7OO5VLzLFivrWY+TSh/DH0AMf3OSps7erPS
yn3KUW0WgVloXlLXgOm+Rln02Ig/7m/n9ikln2Tgmg4MPRgi22unUZclTeR21DxoyZFYHcbBQR70
M0Q7cAp0TLhNUlf/h08FhQuwZw1w8A3SVc39hnfE1LxxoLw7TAbQDzNVj2Vb7YkhbXwtei90Gkls
GcJct9zSUNEb/qV6QVm+1y3wdKH4Tqt/VxBq3z/I23BLXWIECEIozy8Dw9cHOZVRaBXI5XooLT0K
xmOpRG4oQiUv/VTqP7l8vL/cRlGD9Sg6wQFJn5Slr9cDcteXXTtpXqbNYuf2RA4yJi9NJ6mbx9oZ
q9B6CmDg/cfMctjLW5qSJ0PIGd2f1ApGoEGatEslWZFo9zrSrU6qKYuKE+OAsHBpbfhblbMQHL6R
DoUtBLP4bjKMUreV2Ih+3t/NRhbCbojA2RIxOMXn1W58SUf4W9Y8ZJbkKrINf7JTITmVDEGbohNL
KKeIzx0g+WkYbXa+8/U2soDFV1MvZHX+x7pYqCpEX0thxzOC2FEL/+OQMuPWfFXC+NJ+NcTHrBvs
tj2mobyH4dt6rqiI8h2JmfHg6+b/WCUA7mCG8uTxRzRrDrjB70nzHjZeWoVMnSuxo8tjyfj56f6x
b7wdZFUUgAGcE0+v0WBZssweaJXu+T1QG38M+kOYtcI57y1UIWSxOJi1KaG1Uo6QptPtOtxff8PD
6ZRMCQ0XwDXQluuvXkFdTHzVE4tCY+wGY5G6GgBip4qUZifzet3LKhjlbYAOEooJhsnWBQI/nDVl
ConW4jk+QFvrxta3KvKfEyCbvuJMYcO8Jlp4QX/U65dAXbjFz1N+LrVLGfxJp5MVRrYE13hDEQX2
VIopR6OFo0J5uH8oW+awVDGoUwKjhrFpcdlvyja+QfVI0VPFU6VvfhW5VWP9phPpmvK7pebQlf2x
HpVzk+wRgm5gsZYO4+vAMToAHNVq5bkQzJjAiYg2OMtKcPL9M1/tH7McHT8FFvZOrNKzmmgnQ2ld
vzuHUXv28/FYa+E5DfWP90/i9m1afg6RJq86P+o1HH1zEBHTqVmYTjqzCofBdIXLRZ6+Fnv6B5ur
cJeof9Dsuq2uGsmshdDBesgxF045w7yfxLV6IHklVwH1SyXE/OunfWFMBoS56Mzhw1dJyqTEZun7
EYydzTyc/MYv3ViWMzvrp/h8/xBv7/jCW0WsLkKbRgq7iiJqsdT1ulV1ogjLKVMFbprGGbLiMo/K
0Qw68j6d6KJ9f3/Z24eXZRUGApbolxu+utplqIUg2XTdE/KXqX4fjr/SgHrr3qu7ubs3y6zeDVnI
00kMTN1T4uJInf+PBF5FybvneGBshEgUskJ3EHamtvY2t7qhXNw86wgBPN7V5DwanvFo7rXEN8yS
A4TCnpiVMYd1S6kPu7oydEhdq3op3IR68BSOZfWQpnnmmkLZHswS7sz7X+3WIS9f7f8XXX21Fnp3
I0ygqeyZRnRpE1GO74t/gspvD/dX2vByLMXoBnkzNcCbcnHe+pM2JNhlbv2I0BsxrDOeyZFT8ZzL
T0n92IfnsNyzl80NvllVvvZwVdlrgNhZFWcOaJhYt7eDPVTM4iavn5pla8u8Ml8OH746xVLShTDI
NJ3OhivN512dqu1N/P/fvzJ6vVRBLPX8/aR4dtq+BNIX3d+j9dlbZGXjclo3udAtN2uU3NrQbT/W
3pXqX6cCHBV4PHq0EhD4dSUvsGIdQjoL52sFwaGheuh0Wf6b6l9/vG9wmx+FaIMAE7MjZb3+8kFf
jpUshIYXawArdSmunBKwxn9YBW7FpdtI8YEh/OtVzEqsk4VJyBtyqXgwB4kGsEn8dn8vt7kGVLY0
7In8FxijsjKwRJ8BGvut6eViBnd6VolOaqUmkl5W8wjVzmwPRfUzhe5mJ0zeWhjIKF3U5UG21lUN
5EimSRBH0/OHGcEyPdOPzBRmqAhH82GMjfQstXJz0pK8ONzf8logjurWMl0GFRkhAaHRmrRIUQYQ
6MJgelr5MotfkA4+ZtFwnjM4GaPvI4jcRDqrmnDotcd+qevQIGXc3Y7Vybaa4syA0aMJIVYkRo9G
s4Aad/vMy6u9uvcI17yGbNRWYca7/vhBlsalEQnc+zaN/0DhUr50gugTuPnVsyqohWNWSuJSRlFP
pT5TDEUdBDLO0IGyUHDNUOmOlTRoz/RBRaeOVfNzbA06WFC9cjtJ+Dlmc/IxEoVhx2o3XlFmQuDP
JPkhDVorfZddqZrphFc0ZsmJJ80Vc7fov4biw1z8aqv3kvbt/tfcuIxEJIRANOsYzljjgKdossrJ
z2GU0oTuIKXGd78FVHd/kQ1QA7k4V30RmOaerCmFjaovYIv1dS+dKq+wDpnxRCG/zcLMTmY7sMLj
PP3U/T95HNpZ+BwwaOS3T4F+UWi7SflwjMzhqSEdqu1kONTmS2eeK/ld0TAcekhCGqq9Xu/ETa/q
Vysj4lBAkQA9ZCpwTXIuqLQ2fLyiJ85SgW2ntf9J0mvrJWr1NnPGRBFPcmf0GaprKhdclUMrABuc
T/92asTkZUWfbz5CVxYBawir4ptfW1FgG7IvQvVtpDko5wE6qNBI5NaVMyiTQi37H87Oa8dtZVnD
T0SAOdySEiVN0IwmeNm+IbwcmHPm05+Pc3DOHlGCCO8dDSzApW52qK76Q/NzmLQJZ7M+DpWNFE/q
zwgAR7CRlTATnZo8vEaL1Osg7OVNm2wFDWXUTRFEbQrONJr9fLLR+q6VtWHampCWj7MJdQyg10NF
QE40tDuaQp4SGsJjfUfO6L3gfyh9VYPYowRRy9Qvci2WWs4yTzDsNpHiyEEW1dolZq/+409K1dvW
oFXvTZCKkV11dfZPgi9MY/t17vNo0awWIUy/iDdgNwF0eLLgO4IVcjnW6Vi3m7FHD+9O7wzel1VF
kXartbke7lB00otD3dTtd7ETJHkroGij7nRtLL/n1MK/6X6XZi5T5PmO0WZTv8c/1lDsZJK1Youe
avYqtrSKVs7bD87s59UAYZeqHG1gUPq0M5YoNbpoiiBwsOAFGk2Nrcd+ldheDVrZkeVIGuy4pZKq
IKE02IJAi1YNrOTZELAktoPJGu/zEr6vOJmyq3RA3mypk/pfVpX4X9I0r1d6qcucFeIGJjAoLHCj
zxzBRWIS1obVTLVAYS8Ui10uocEqFUO0sfLOuw97udl6gfi3ifL/BgUYS/EI22dj8cARKykU8y7U
H8d4334xc3Uz5Vupdpvwb8sVcyQkjbncuYrgAS2GV4kBjDql4E1jKbYX6F+ssj1QF/rL1wXdcI5G
3k1wZ2c+9SKHSMNCLcRUpBwksGG1jeyhM9bvFGWNAnJR9JojccRwnfAWhQm8yIaTrPCmrmu0xzH6
NdT1kxKVu757CLPUbjrtaTCVnZidmtj6EfdrKpXLO4fYQM4Amc5rhZEuYmulNQmTR+bnjbPcWOTS
abWzTLszosqWoHhKCPW1K4nT/IXOt9N50MVaUcBrxQlEwUcl+BEk7wJ+d+HfvqHmgbH6mVa0Q/nD
IkZi6XUMGFB/bMvIDppoU8Ep8TGZWbndltkGcZB5Ak5KGYQawhK40baBJ8mVZD5KeWbuktqEKA56
3IGWJrly28gbP9F9B+mPGjiMOX2t9bpwzc76Ghtyez+mvfQ4emRKSYU08Kg1yqOg48coNHF0UDvU
9T0t011PCtZUjJcOibAw0cGiI4y6HToLrL3zRCmccERU68h7DBPfVuIpswMhfe980RW9B8/cleq9
VRmOOCuUeMJDP1bbrBgB2bVOkW404dXo/W3lS3YFJiQy137fRTWa8i9lQnQZ+WlgluTF72uq2Bep
p3uPkvQ74CNGpSvVp3irlv4mEyd8cSiGKdxtUv2QV2tfdpkczdEB+2EENBdutCUEX24w/FHqxHtM
obzZeSiIduDpKxnY1TEiuknvYN6DF04BghQYBZLC5Bl9+UcxABxE8t77LXiOIjyGXv2m+b2r+ZKL
6DBmuWto7+XzkkFiP6JgTUZlCjHyxRMmyGWaP6Syj6aa2b6YuiJE8hrOyu1dshZmcWQruhf4ZjcK
j3I42o22E4pfUmisBLmoZcyDmbkLuCDwmiXpPF/PdYJzROxZwmNlxju572zEdvUe+IH2reoQBk9q
zzGLxknGZOXGvWAzzKFnJyUegtAC4Fyfh06jRoCAEvlHT0KXz9gIqrEnuqY/exJWgJhnTIr2b6J0
r0LbPGO7+rNH37hRSdGGOznTKWA/h4ljji+3J/4i+f74YcC6KOAzOfSIz39YQIk81svUP3b1FvkR
3DscBRGgMncT7WDAdYcm5GcvKc7i+AQ06D/K+ctsIoQL20ZK9xKo3DZ6j/KtZb20lStH2bYY9lHU
UYeunLC4M2t1xczu8k7iucAjk1uRubxQMAGOFimeXPCbBXcEz00kWl9tiKRjZDimyNQVJkQqiNK3
Z+vyXpoDz3I5pBW0r5eTFUSqBoPbP1qhfOyN3h4Rk8CJcRunweFvQ330eRFhkynxA7w9/y6JZPhS
gr/wsfRMc9MYkVur0rT1s+8QPdy/jsWIgPhCuJwrwYseZULlQkrVKcEaC1gC/b29n3l39Ppm7uXK
grv8dqiofIq1KKkbclKUkJrwNx+TmcHu9Zt8HDcWUgRuFphfI0Gd3ECMw4MvRvX+vxioRbIGnpj2
zDLxLT2WE5WL5ChED6Lv6vlDUoUbq13rYl3J2ED0zsUyCdIGqL7FeUY1u0qtNEqPvM2c1kfHt3ov
1D8UHrYTnd6ks/tgV2bCRsuNlbT08lrS8Iz4oMvMb+qlzrdiDolnNTji8suaV0R9pftUi5XT7Zlc
Vph48KCiz5sHpgyiwUsWUInUhmkM2MZqnRfeDXToHOC1BYCiQQ4ZnKi8p9QRsa+vKm9luV6LPesl
s//w/6EjudgaqGNlg4DLqYdYYI/9l1rGTiCgU4NkVSwrp0Ipvv79cAETU9Zi7cwGUuchS6mVBatV
cKrFUjmcWLPKzoi+Ms9uXDdQkb/cjnf5QgOzQscVAg/7H5H983imPOaZMmjYxXYQ3yl79IEvbIp8
6LPnasgjeWfF5lTtQRvF5q/bsa8toFnuCv9YVi8VxPPYzZgnZV1POHGn8AinsaF7qqjZ5u+jzCBU
KEYcCFAmzqPIeJuBSRJxF2+ylLNNlJ6sQhpXypFX0iewKwBr4SoCOueuOA/jp72Yxo2XHuks2oYW
OE0Pdarbi3AIgmBwBc3fNrodpOar4LWPibmW2VxJouH+AO4lSZ11h5erVTRoMVjaiL0rNA1b1KPG
LY30KBrpD1lrPRfRpcCOc4PjaGg8J1OnH0bZ7KNKHF0PC4ld1iRviIOlTsxjzJ4xio7fyO3WUFLV
DWm9/v3NAzqGEjwPddDeSw5jOWFsHyOxc2wswUUY6mnghq+r52pVkfnaXYDAPdsYShvQzMUaKEUr
tkp1nprK1aW7eudvw/4ugtW3xZv29nqbT9zzJ6UGw8Kc+cHoy4BjOF8IcKnkVhS79Ci3XvwF52Bv
g8vo8NwnlsrK0+SVlXdtB/NaZg8jHSSjrngez2gVK9NTdpGY/Las2Ab7k3KZ93eZv+ZU/OEAejE2
4Ls813jLXugl6ChfglYXmEfs+k5xh4CN7EviXvOt9CGAr7/pGuhsYipUWysVOKVR0d2AN4t2kV7l
rqKk1gOZfuQAOFYcow+7TeJXwin1fcj2Um3uR6sxNnUdaPe+VsY72rdPflkIWzXKil0fKf6dqPTA
8Zuy+62awcjzNE8c/DZLZFaV6jDKNQ/d3DBdqnoe1Mm4Wbnbr90KlOBgt3OekMouPnCXgGelpIg3
ozD9Jvl/C0TPlqTYZQ85au07owim979YVLR+Zx4Nip3L+ngqmJ5cDVV2RCngvpJGjH4e1CB7NJpv
twNdriZOMM5j3pqQU1m/56spbppQwBoIi22SJnzgUynZNBwe8WQ8pd30djva5b7kUkfqFY4QJR9U
f86jeRNvSksvsqOi/+yM/cwQSiu76v+ofnIPVv0Fi/TbET8w5udLmJDohwF+ACOLjc15SH9owl6U
MEPRAtzPgCyPTW7HQmj9ahBDmuwcei0PNcWqcoeaAxyCHie2JyUY8n/EONfeZcSJRtvoiqm1jVxX
WrsQY+UwNZn8LW+94tUKtPKHD4qk24hp6kOD1Arte42jp6sC4FwZ0LUPBjUA1M0HXmV5vXV+VoKL
67Oj0MDhKkSbejg4tfEtNntHa6M1VdJrn4xXHL0+ppB/LY6bIfDrmKdXDphCP4xwsx/9bHQT/GUD
T9xbSgzNc81r9nLHcWiCC0WKDc8I9tz5Nxs7HS/x0c+OOpJhheVm+vfSzO+AJdRBsLV4TN9eJFey
agLOrHO4KzN4c5FVm6kcGiC0sWQXhYZeBPoAX1MA+nd+X3jv8F3MzkmV2HwNQJvr5GgJ5dChy5GH
C7QBzPPt33N1/Ih5sEGgfkEvOB//NCUWdf4y40qJY0eN6BIGWYehYhdntBCt/OSrqHthh2utRJ7P
suVuoSbLawVLxzkPPo/c0iURxZgNag7qptMFJ453SiD+9TObaSbRpxHF1HGvnEfxpAGHQG/Mjr20
R03BTqKXjlZPn0+OIfbwQuItZY0VQP5l9jkHRTkDuSOgUMuCk2zFXSKOE2dPj06J+sTreCXzvDZ5
SBXO/EeY7dQ2z4dVZr7l+dZsH49IRE7uFz8mq63/a/tfmdHaAAyABi6f1IHhSQo5W3b08UCO4ViU
wsvgvXogkfzp5fY6vExtZoUENItmEgVP+EWO2/hDqYyDwpQpyXbqVBLc1lGyaSt39Zpi4PzNlysP
PBgqXDwf5324mLxwrJpgNqSPhfze81/F4l1UbdXHx4XU5sdofq+tNVW3a0sCdBqLEA4gthqLmNCO
a9CQGITTyfTc2tCmTYQ4iHt7Fq9UBykMIobIlkL2gJz9fGhjB71Qkev8KAUF7ip0jZ+DrHS88S3b
Ywa/KUzNjtcyiGuLEV4nWxjyCdft4kjrlCY2Jhn+tGrcF+lbot1V4lo14to59TnG4m6gjpN1QYeB
fB2NCNcepgIyPJriyMcpEBpXVuO1lf852vxrPqFBkcmtDKXysTXTkm0by05mFLZSfInqZq8pa1Yr
19YG8BrAQqjEczcsNrPYt1EkdLzvNA2wSNSQ5yHPvtaBu7LD4MchHmyRpACnW4wpGaSymbK4OPp6
lm3ryVBKoO+tvBuHNNxnyFOtTOKVYTEmXscQDOGuLCl5kxUlRZa0xRFLksD16XvbqP38pV00/R36
UcCH53eDCYphsbEG0wyj0cRPRR1k76lrkWoyC8HYrGysKyti5tJD4kcZh0iLMAKg9hingtlVhaps
/1YMwUMsvqlVzwO3eE7oPDfKeJj/Hw2urYK6SYB9DQ4Udp52LqX8jReoK2WyDyDZ2UlGlZFqDvU+
fhRU+MU35d3ZaTVjPnZGO3xLxjiMnCKC6bzpRzXfN6USik5LWyDaKGEsbLpI03eqAoVuI7VpqdlY
wRs/YrARP5rRwxnELxvZZhVWtTNGo3pCTqyCo1BZwdbDbsjYqk3QD05ZwWIm+SwbCBKIBv8SWln1
XQEyue7Q+Ox/R605DG6ie337kmd60++roooVu0S/qLaN3pLDrW90c+Uy82L+6I86eIoC0d2VLzcf
eRdzRImNcjeL/sKsS46toreKQCeLLZWDnhYHT0ypete9eMhANTrG1BijHQZBLdt1hQZJZ4mzsWAf
PpiYCqzot1wmgNzaMxsJyA3AOsom52cL7k28RUHdHPlMjZ0nyiFPm41i7aREQb7Wv0O82p0ge/lx
dJp6byUhujisP8JT7OJ5CSJ2KXQcZolktkaiH/vad7NSl3inhE7g5eFKpntxYs+BqBrMfp503pa6
AmUZtVE3FfoxNzPAMGjOJBUviNSuGkj3zUPvrezRlYDGYotapaUA88r1I0wPu0XP00ITuC42kqba
RvxbsL6srKw5J1msLC50ENhAzrlsl22n0DSCphfZfQDDuy0nVX6vhOqfqYXXAZkA88Ywn9S3uoSx
0GVK7hZ9r++E2fnn9i+59k1BbfNROQuJs1hS2G2rHb5ZgMkqadNaO1XaUqxb+Z7XgwB94aOS1C5T
CxK0VEdUUj82ABtrOpz0xDn3V7brWpTFqyC1KNn4XkaU+q6hqGlkO1VbSQAvFwpLn0I4jULqHfzx
fAci8Iq2Q64qRw/KKFxAWdp78QFtM0dJvkihubIuPzoy5+uEnQa9hC7KvBuWhY9AxLGn0iL1SAqV
OuCAJ5SpR03cpuFJjp9H9ZsofxEpUYtq5jTUrapudHGyfvRV6EPJ2o15bfiffs7ySdTo/qD4NT9H
UR5UD5lP/aGxvjSyO0T3fbbSY7nMSIEpkXQAI5jtLpjt88lm7ceRoQkGFuCi/jDEmWH7BXBIj2zO
BW1aHeXU5y7gSjl1WjE6Ja7n7u39cZGJ8BvwYELjhC4ggnaLwoysBDHIUMM4JtyPdLo2cfr17yPQ
AeAOBouGBNg8558SRnOWsrKm2jwWoqA6MZt9IybFmjvMlS9HiQJ4KfUYNJqWR2qd122O2S1Hatu7
gvIbAPCDED6qB4wvNzzT//pYoSJCBwXgBlA3Zanp04UYt3ZCzLSZ4p0mU0LP8GtVc33NkfZy09Pl
4+HC/4KcBUN7PnsYMReSjKkBjsHdfVY3If358CR51spOvEiBwf5/jrPc+HJNo0IkTtxPtokSShx+
AYy8Ldb8s69c8nMkICc0H/jTR0vn03oIWeJmNwsRZRwKrtnWii36fmK3YJE3XuIJh66ZvD2ixCib
eYPgtm2mcfxk5vb2wrzQUeA5rWKjx/tCU+YkfHErighNCobvYXg7CnaP7VqafgnkbZaqbx5003Jn
TJuyGJ4iLXsthuGN/uAMeE3icuWXXFT3ZmYYl+WcenAILkkRul+CiK1l68gbhX6ylNWHMjH6/ahk
8ZbEu4N86klu2fjGwRtl6XB7Iq6FhwiO8i9fRKHMcL7GAr0sIisjvNBbSKr69aYwSAOzyMBL3jpM
iI3rGd612sqwLx4OH7gqjkAKmzMCbXH+1VUuahGqJcf2RxnbIFC8+0G105WK09XRMaf/F2VxbYZs
/tCfo4gn0eme2/cucuiT/C7X+jTzVlzcZcDE/hNoPmo/LWyEfho1nQik5Dalwi/J79uf6XK6aA7w
DKaAAcQWaZ/zvz/iYobuobVHdXzywq8aRclw+m1mB09beTxdTplKfQ5pG6BviDEtgXfeKMQoiFXD
cbKQ0xVafFQGR/D+ocRa9iq1T8FBO3slvbk8gQg6I7fwu8MEfklqGXsl6DVfHo6S9gJejOwDlf/n
TB9XkrUr08hbeI6FZxEajfM///SZ6lbEFiswhmMJ+xK1H7s1M2j6QPOlVyksVxKqj0PkfFWo1LYo
dFLwpD+9bLcjn+XFtCrGY7fhNP1mlvZgcoY7pWq3qh3rDro09u7b+2v7T7UT7pLvoPCbXegGg138
Hn4Xp+Iuc9ZefpdLlR/FQkIWhTrfRVml8MW29vpoPEJQeuhBdBQCxlTZmtT6tammdgmfR6VTcvGe
G8yoEmhNjse6hr3ePwcB2P3MbtDe/nvpgPm9/znY4gZrTQgYGLeMR2MKWJ6OmFcbS/QflST9k6k/
qvqhE4qHvNiHwsqKujabJB2zhsYM/1vSiEVBVDsvbsZjoB9CQzhksa2DQPrr3Q+W4j9BFrt/ynI4
xGI5Hqne7gw1tJN+vG8f/GA7CWvf7cpWBH3Nf6iHzbzvRco2wGu0jLiajkoE6DX8ptSyI4r/GspK
0nElA0Y3gywAzxHQWsBEzvdiZbDvMr2djkIFPcLYmV/FBj7bJifHR158myUredslYARB7c8RF3dd
3MsxGiFENNrJNdX8pX2eEGNzqEfhnTzkD4NZ7LPBlruVyB+PwMVBMKvrg/VHevfykQgXpw1FuZ+O
X78+hrb7eLrP7e9Pof1k2ald2qH9OGxI8e3AKR1/e4i38fwHO3D//be0a1uy4Uptn1/+eXjLvzqm
3W2/efZ7YI+2bFc7HtC7YEtd2w43sn3as902xuZ1a7/sHh7u/pzuA/vPrz+3V+QHv/HWiBY3a2WZ
g1H3jEizc/vJvb/vXHk7bgEQO5aLPco9MJcna+s96Bvre/2A2qbmhE/Nydn39h3Qd3uv2CuX/fXv
+2mWF5dwFFeDrvvzb3rysnRbFbuUUpZLbV+Pf1QnYHn19LKWYsx/6WIicDZSZ1IrOgIX+Ruq8/1Y
SljERRE18VDYxkW8ciV/7LllDNQo4DEDy4MmshgYNFMx9rRcPEp27vyLqRD/xtfPSex/3n8Etmgf
1ZeV73vlGIAZ+J+Q87n36aZMQ7WbeouQqvJNd+J9shGcxk6dt6/zgv2ODoddu+lXhSk+On/Mo3IA
r2fr2xbZRtFFn0PPbe4W2f3Wr2mqXslQzn7a4rCXxigODYmfJibKVhMKnn24vodVU5OnhNt6DI9K
jW6KKq4cw1fnBFgyTk8KtI8lekqi6y+NSiUeja597vJ9lh5q899Ybb/dnvzLAX6YOMIFnY9HfADO
5x7YZTVWkS8dUf2tmwer6Oy0wPF7M8qdk0nK1qh/3Y545TCGy6woWMJwRkKvWmzndFKTRop16Yg6
mzqldlRLjhz96RM0vLJ7vb2Lu/6AzPTzStx5KOcre+ZQw9GhCj1LZC5WtqK1Ju9mTTpmD4K5n1SJ
gjz2K+NP1PVhwDbZa6lnW8nY3o57mZzMYcl/AIzRnFu25qKk5axuTekY1bw84vtY+N7gsRw+hcJK
BeSyNnEeaZFxdoXcSNFg8C2byG5/iP6bLH7JyngT3Hkoc94e1vXPCBaObAjUEgy285UjdkaDjjnj
qsft9GSRKaAZ42lYjUYSKqAeUli/fK7Z22GvjZH5okFN61jlWX0eNbTQXtPUTD6aBpxOyw2aZwPr
XM9pwx+CuDKh18bIEqX3PjuCoJGzOJkqMYynyMzlYwoDs+83YW2rkCpLc5tyk5aPQhfbCTZat8d4
ufdnvv+sWkRhVOEKPx9j0QT6OEWJfCzFR3CmbVxvs/HNb/uVfPLKXBJnHh4ZEV3jxeFWeokSlnol
H4eidsz8R4AnYRQWoO848C3tDtuV2wO7sDSjAnIWcfH1kmzoJs2o+Xp5bMcJ1h+5nXVfAdYIilMO
5a4TNmpt4Q9q2FT6bCGw4Ipscv7YDD9rrbz3rF2T2n2JbxPLrA6NXebru0Q2HE2B5BK4t3/x1RUA
ypPjYhaWZNWdf4s8SuVWb0v5WAhu5FE9iKpN5gJIl0qUTUvbM6D5r2n5XqldoQJDqkqNhKMSaNR5
1GCUClAtHesu0H7hU+YMVrgVlU3BG1n8xeMVD4HKbg0k6lNrf3vI89+9OCa5EljttMcgOCz5qJJW
9VNbtTJJuakhIVTn7uQl8crEXrl3sHwjQUUDDb0ba3Hv9FU5mWngsRKi7NUbpmM5KU4ethtBz5BG
EPmcCtXweuUwvjazswI1JTkgkHzOxffUg6qvBCrlx7z7iTRpT4RRwOveVsiKTTvMbOV3Lcib23N6
NeysN/WxzUAMyYsP2pVyUVcC/Qc42mPl1sK4GfTUNoeDLn0t4uJdF1w5fEBuciVTvfY5P0de3LY5
FIrYiH3tmA9lBf+/J3NpcCG7PcBrn5NrAKUQXN7wxl1Mq5KEShZ5gXaMPDrwMcT95s9YHgTMEfyu
2/anMjJ2t0Ne25rAXWb1QIscDVTP+ZyKk0aXmC179Gtb3Dbjq4zubBnt+vxdTAy3n2JbWskhLieT
xyPJ3FyOn/VmF5M5ooIg4OUyHRM5UrZtG+qHWjCqw+2RXYsCFoXUaBZ7vNiBY6BOSh4U01GeyO/H
EGs4ROP/1mCKfIRrlJIJzQX4HcvMr/Kwf4jLcjrqwpS6ZohYlzko4cppcnmXnUdZLPw8tXTALryT
OvzCHwz80bZYvpLdy6ZwsDy1X5m7K/G4Nyk5gRKBK7kEzA7WJCdeHEtHL1L077lmja7UmaQHmhdU
NqiiaGVrzynA+XFJHvuhbPq/Ge3iIJstQCueZSRdwGQgWXhNAOESHUchL5tuZZvN2+g8GIr9JpbT
UKrZZst2UJANIEXxrjxWqWgbI6/2gXd59KL5vyfzXolWttjlZJ6HW+zqoRT61AIbDsQxcrRkdNhw
Tq29V38PyDgPNB8vn16AMp0ntfFFA/ha/jMpkocgjCa7lW3ZCGzBuBcEbZaObp9U71uPCdvt/TZn
HRezOvdDkLLgqbUU8jHMQrdi8txjCn/+1+gf9G9F8jtGNPJ2nMt9TWVtJn9Bv4aLtVybSR0GpYCX
63Gq/H9T+DFcdF66csNdrkeCQPUEC8HrnQr0+VRKOIoOZp6aRytJQwdgL2Oi1ww1qOn/m/F8CrXI
5vQ0M/UCISrax2ZmG2qRbcMBLer/YtY+RVkswt6foi4fGZDppW7TTNjersnEXVsAn+dssfyQ+a+z
zufDpMYmE4rMSUECtMabqSfoMkXvtwd0bVd9irZsB85yQLnuMW2SltSu1Xrtxp+a19HyH+JqnFbW
w5XGAAuCnjU6FZQFL+Rm1amuwk4pzeM4ZhsZfUSvqR9rS9qKkbmZujuraXd4oB5UuXXEu3hM7LCV
dlLefrci72vxEnfGbyv2bGXaKRKPH1qFQSw9pYpuj97GQPKMVbAbIePkqt3FHSnpy+0Ju/w88zqW
KUeRWHAjLu6QqQrRmwdNh4blMIGd5W6XN82wUb1DppprZ+yV0p5pcCfSoyQv5cG+WNbqkBSWBumD
5PufyNrDQE9z7LkEO6gQxw3b0fGG5o8iPAepbLep8NeCELCKZ3FgkhpSDRo65zu4FmbIuVAoxw61
2Q09csVWI3ENG3YlfYJxYRKL3GFWz1/kMn4pCHD0Qv1YKoWd1Zgeb3nzGV/woa3e+qcsqFaO2ct1
Tx8MNTkTFRPk1D/oZ58OeSuH8eV7FRCpDmsIwSz/KVKKTmL8TSit7i/TXtAms50hmfb8FemHnU+i
RIc5rLvEP4054vTsgT/x5K8JCCwPdIIwEDCfsELp8hmLu98sKcgKlhmcnrYradPa37xYA6JgSUPl
8TcLtuSsTM0FGGr5sxdf3mjaPMV9MjiN4T/gFQ6a+iR8pfOKG5hjJZOrqActfiuCY+Yjz109+rJ4
P+hOZVru7Y29XBHzD4EhisYSbAMYFIudJkppjft2HZ0aNUJcOIm3VdVgcakYmY0u2V+uP6LRjeQ/
c2kFoYrFsAVE95JMlaNT2U24usi2FMDhoq+VrBy5V4aFMgdIMyropGrLtYfnVRG3lRedTFO4nxAP
s9Lp3whKsOGvuapdKIYxKHCss0cVqECQdPNv+bSptDRRzTAeolMYBc9D8S2ddmL32ia7bvhXqzep
qNuR9CSjfwrPiP82O1EI7YqCcvRbF5KV99HHA+hzKvXxczg76RxYHC5LYBs6udJYi118Gqk4g1GM
MsW2rL6wiz64s0B/vAxzgVK2fA2V99zcDlocHLBi6++ZygC/iDrd3V5k134TTHvMMsB+INpgzBnT
pykyQB6P0qDGJ69P3ngRPMVmux3Fzpbf8goLuHyHORqqu05nQpFHOdxO9JWld3HYMi+8HHkbz2oj
PJIXScw4YPrUJFVyyvV7SmTHKD5Bfw3UQ24capllKCR7XYzt20OfR7b4GkgJAz5CNJSKzvLijJPK
N4uOr6H3qh2alW0Uf9pgTVH7ylk19yg+RN1N6paLsXWBL1ZaGSanUDLBpSPbZOedKawkm9dWOqgk
znOFCgNIuMVhUUSG6mlmn5w8OaVAiAg5OUnQHDJtpwiZXeSjk3SBg7iBjdPvpjLvu+QXyqabqhVs
VXhMwbjfnt6LTIGvOlsIYGTAFUNbfjFyPYD66TVyckqC5NXysHfNq58aOkqZ9RPtYfR4PFsYgVf9
Jtdv4nHl+Lw28fRQ5k4dJ5u+RFsLQp/psBLTUzaM5lYaxnFWcFrzK7hymqF8wGYGymKgy7q4SaNI
zXopbdJT2oHOLcPDOL1NafQqpP/VeMhtkAmjpsMj6XyjdkKYdoGqM51ZToXsACNtZRFd2xAARGBY
zzoB3NznEUJp6hWcEdNTlfu8ZHv9pze00dYTslXE8Twty71n0vEBiwpxjwT2PFScTGXelkV2Gnci
onO97sbjftBPXvjSys/C+FauSRNcGRy2JxSOGR5FF30xfSCApzQt+VBxJ2vkqZ2AsatyEOX328t+
fg0tRsZ1g+HUrP6I39xiQRRW7o85hP2Tqrw1B6Q1RYAh1nvTPkTVSyWviRDP+/pWuEWS5VWRMSVj
lp1ELY9dY1S6TVs0v8NxoPfSWdWdYvprSJsra54h0iYEJskzeom00bta8maT8lMk/Z7axNXUAg+p
U5itYfnmE2I5OPSj2VckCwhlLA81z0sFNamzkx86DSa6KJcM71S/M5ocopKs3AfqtSVCZYzFQb0F
kuLioetloKQD3ABOUTL5DzAlwq3XxN2zXGfDBtnQetf74rDB+lsC0oAhcVnJsoO/1LjJ/Hhw1U7s
nFyTC1QOlRqTeFGx9VK1nCEq9EM5DCIcJQsV2R5WQhRE+T2K1dLe8vrMgcsHellvWrfivHJDawCn
VozxoYqK6KEuQ83uglB+T6TJcDwmxa7EnkPcDzBoB/Wwq1JKlDCtvvRC2Wx8QQ7u4iop7uQkEJ/q
qUIL12jblezh2gcCQ/wBLaP0u+zEVDK3Df8wP43gO3egYzOXnH9wNCOKnCFNJLerjOrdStq1dX/R
M+B24f0HoZMEmXxqmR2j56rUqSrmJxDLtio5nSTvzOnQh6dB28W4FZfifN0Vbpe2h9tb/Nr6561G
mkxcC4no88OrEMzJLJsoP/Wm+ZpbX7qwOBnzmbySF107Sj7HWVygCNfIOYXZ/OSVrhK/Z0+iKsCI
nD2MINz/2xgrqIprZ8nneIv135SlOsuh5bhifDe7lx6+sXUXI6tfsHpuT+G1rQZSB5qLwY7jJX8+
hTk9l7AxrexUyqF66MwQ3RKTIkyfNL9vR7o6iUCRkB7SLXQvlgdkl+aYRDAotXvIB80xa+QIccRt
2p+o3/2TJ0+1tfKE/FBBWZ5bEK8Ak2vkQDQpzkcnWOgHKZ3AARlspAK0Bk5S1Y9QfethD2pJtPXT
vanFrpk7ORjbnoQ7srU9j2nUOO6wISHLlsNNYz3gp4ZC82C3Gsoya8YrHw36y99pkP7zLSBtLOam
CUwriCwOvGIzd4kcWUdCzSHR9rfiof5aFzYmQDQGRLt9/fuvgsr6/0de3P/A/szQ0+L8lDUmNjO6
W6NTPdXxDk9ot/DKrVgGX+hkrOyoayscEgckWXI2pC0WK9wsUylQoiI/mcj11Gh5Btmf0PqpJ2+R
9XJ7hNeOxk+hlulnW+RZVcnMrYaWL1dD6KhS0j+a+lA4yiRXW0NLKC8mQPxvB14Z47LsMli1gsls
zpk8ZK+T3tqj9FCUxWYIvybxr9uxrm0uqlUwtnm10StbzGeMucykd1V+CjzQy+VTPp2m+Ek0o61s
hbiVP4rVyt660Picz336mWgQgVKnibU4OXhpyYXexsVpkozaLptyn2mz/odSqk5Cw+fe6jR6dfEk
7IJhGvZNEORuacHF75UJ1XI9/AWcrt3UGDDuTalL9plXdHuZKx5133Qlpb52VQBRobENhp97cpF1
0hHyZHPglvIGC9mUJE0PZjLpiDQJqPYF1Zq+wrVzdX5uARsGV46dyPnJ05lTkaBRVZwG9zA4a+jH
eVcuz4vPf/ti105JQgvU429XzNqV+tc4/YZ+qec9adETanlt/qMzfSQcdqZxur3QLhzL5s8OBhrk
PqVukwf7+cDaIrNGNlFxaqZiC06MusVro1iOGprbUm5f2/hXoWz04W6oXsqkta3nKbkfNcRckVcN
2/4+EHdCvG+S/q5LEscr7v6Hsy/rcRsHtv5FArQvr9ps95aou5108iJkMhNt1EJKopZf/x3mfveO
TQsWMpiHCWCgS9yKxapT52SlXyt77Lc3px79aGimQtcyWv6FYNn1Z6prabd5CX4w21ketZ4Gc/rs
8qdeVY+0Ld8Bnd/jB9p6ZmMMrkiz4lWIZNe1ydyce+DQZswMz/ghZzMe/USDdIXerEHJdPKQ497z
IYBNj4NlLS96udSHwhi9cGzQUn9/oTbjMkHbCtZmtDGB3PD6c8yRamOldF1idllEtWMPFFB2apyH
RgnWV8NZQiV9qX7et3rD//d7ewggGlq30H8osyQhQ7YMq9t0iVposcL9ttcesr9J3vluZv3DurkG
gMr9XjVxBVi54mbP0zQFU7fi9lc+sjUXdNbHTvnVg8na5XtdNVt+0hHRB/L6ottDOjidpaA/ex67
ZOqm74hUvUAB549vuvVw0tH9D95vlxxTrpiRMra7UnY3uxKHR3CI4lkDxBQ+5HpNBndsFLehXQIp
iwWo4blGzrGE3tk3D++dp4naUHIw2NqAC6hwj5xTMLR73OhPQwl5VxDwZt2jCnq3r10zTij1tDN/
mnWzA8uWVVmRAj6ob/dXdHMfIcDHWUIcJeiRrr/ZLtWMdqaKfaQvD60FJBBN/bJB2Au68/rNsB/z
NFiZGaAbaydK2MpH4nGB5DsiQHSXyrA2jUBCo5p1zNdH9Uh8F/8ZQYkw6D+N8V870vU5VHOFrlzY
setfTvqcu3aQKq+k+7YyN1h60HvZvub2aMveifRvrwmcEkGojveT0OuWvCklPW2cGselcAMypb6T
/13vEontGZHuIlDkQp+kwm2hJ9na+vy9T5+zCT0TDAJ/5bEmZ+ObY4GkBJmKEho7CEL/lOcKskNo
5oT+gECEABMr+UZq0dQclgnXoUlio+bvXCWnnUW8TWXhJQhCZ+QAgUa/wYmidqjyGbJTibagX9ek
PkGlF/CiUwFayKwLFAf9JOqXNt2JhG7jvGu74veLxL2aV1OnGbBr248re5i1g+kdwMxt/Kn4mZhE
oRuMkMsAskuVnFfdGq7SgGov6S0Pb6d8TAPFMihgAJn55ycPtnDNwx0i5XPTFshmZUx1m9GkydhT
MZjP3QAyFjQxKBmuK9odu1J51NP2hGLJ552FFHfzdXQD27i5EOHgTYos4fWE0nRd6FwsNEEH2xDO
HQINR81tf6pLKO2Y6E5c2rC3S8CA+x5dUXPBQBU/9ae2Z92pG9q9HMet2xYfhGgX5RHPQh7s+oNS
eDtrAQdXYjT6m2KXrzZvMP/Oz9ZaUNsHYda8N/9iLeU5EBk9GAWqF4fn2qSl85QMaEdMeF9GTg5R
b0gBLVOCNLpOlxCtoT4KMUEFsaQGyG7M2Y5P3HIaqLmLNC1iGjCuXX+AMQ51geoTNps9IrIkYI4j
oN5bFzzWdtb7Njb3YONfU9KtWA51u1bahLG26/d5LhEq/Mom8ivrtIfVYQEzpqfC9kB6sfhgmXvs
OeCaOVQFUvWwWMe522Nr3ho7CkWiBQ+VF1fmoxor6kH9mNCErVBQJ+BeXH2hmHB/3FvDRoeUyN5C
VucG41uZpJpH5HoSO+WHvgOlkOr905ndUaO7eOIN34gcHUCaYpZNU+4mNqlqFPPoscRNlYiqXaBy
NyEDaHZqZOdWrry3LQRh0IXxbO+B08VOkbay6GgE+5ZoBwML1fVOQtWhdVavYYmXvrf2z8XZiVA2
5hE5HgDfQJ0CeRLZXXQ6+NFVYMETFR1ZOvG99Vknz9meAvLGprgyIzmB3BzHztJghn0Yofl5fL+/
Gzb/PGjXgGRAKg7l8utZYv1ijCu6zBNiTIFKoqXiiEHC/2BEEKfiRIOOSIaV96pTQJBgZslqsoDm
RVCiBD/px/tWNhYcRdx/rUjRFB0zV1tGWGGh6f/5obn823JVRy34YGMlWFKCK80hSqAav6j+w83/
y6b6dwwy8N/N1IKSCXbW4eSmGa495nvloQM57/3J2qj740oRPK9Q14Ovl1P3SjOWU9nqOJoE6Icc
GWaO+kHtF0ps4vm8fALZGGkOiD7zM+fu4b75zcNzYV3adqRoqokSWF/WOTAMpBjtBe8uBVi/vTK/
WHbJD4BYBPc6oKtIGcmPn2Y2i7TtSY/NZ6uxQRVyUHQ+H03ATcgEzB4rdDWskBt8trVsju4PdOt8
gdoVtLjQdgLMQEzERZTWOU6rtXrTJwt7TdHaQHjpr8ueIOhGEgAKDZAVAZIRZC43JEYKyEpG3e76
hBZaiUwcj1tDj6Gr9GjpY+xlylNXH5ecnjx7DMvViC1L2Tl+G8Ap8Q2otbuQbEJZRAq2dadRBs0F
S1JjZd86aJOmUK1S1GjxhFr644iESyfEOCbd152+8alGn5TVOOYsi7n1Dg2mnRt+c+7xwEHIKriI
ZFkC6ES57ZyNfVIA22OBapTk0AHcSXhsBGm/X1H/a0S/XuAM4FtD0XifKMp6WGx0sS9gOfvhZq+a
etL2wFN7QxIx7MV2cvNSVwgwe4kygO9zGit/sZNaR7/Y/W27dT7F2/B/RyV87YUdg6hKiVi8T4bU
N5t3z139Qf9odt2QuL1uDifq/ygFAX8GjshrO1ztzHxcVIwHDIfDqEdZfkLnnd9rZrTsMd1sD+pf
Y9IGLerWqq0Mxhr7l+d9y9wzqtYGksf3527L4YhitQkaCnDEyNtupi2ChnkZEor3kdr85NYHB1Rw
mg9q9a5nj1X7cd/g7ekXAEuRKAGPIbqG5ed8YXAob2ZKi6idBmDoD9EL6FMPuiK4PdRj9VSOFDrE
hW8BaTPuvENvtqQwDmZuYBSBHtPlXmxwk0NnoEVui3hnBHQlG/ye6386p8iroh8NnXAIJw1dTnJm
A9joVttGwmJ8nU/ZabRjJz1oyqNBeJjvIVc3hnRlTYokSKWM1aJaHXB6IPkagwntu1Rfd9zTbflN
DAovEM8VhEKQHLje/E7jpWXquV1CFeRhnMmmAXHow5wBTY03mPl5MkozQltLcUQLQXvQFV2JXHRM
x2wZHnFbUh8pninMRbX9/pbanAHBA41XP/B4csTmUbevcp52SR6Y1d9sfbf3WpVvTr4Y/IUFaY4X
UqIXpISFvsB7smtiNHue0Gk49eqzke0M5zabeG1Njt9GamUMZDvYpB2IYiv1ZJYDxBK9oGrdZyim
+gzZxQHSx/AO1NGO92fzJjKVrEsLrQzTSobV6RJLSVs/t9c0KJxuDy5wcxPBCqBbKP7A9Qiyo+vt
5CLIcXmKMbr1Ye2OpXXkChQcTjVKf7tavOKTrxy3MIaXqiir/25VvTZmdAsUkeeKJtZiP7Cc/u2w
NzppUVcFZRYyR4v6BXwTqLlFtNST+/N5m6AV1sFoilsDwqKAYVxbbxboatQME5qbOWicfpmjGbbm
8J5bbTKXyjN3zId8yl7tda8r/OYO+W0ZVQY81NEdaEvx3Nq2tWZVGU0Gqh6Gpo+VH6z3DlwvTvfH
uHUCBeUEZG+hG2jJ7edlzhayMiRCVMLQAkNdSCm5DDAJVBN3Tsft9sTZQj+1I3Qf0O8ghTB8XDjE
OTSakJWswexQ9K7Yg7kzoD0rxvWatY1i8aGwaTLrYar4lIb3J2zjjCM9iZobVIbgsFBmuTagEGLj
fnNokr/3Y+m3YPiayKHwPi1gYLfTeKaxW78Q5ct9uzfijoI+EfydeECjNgkBV8mTzQOoNbW+wFuG
QXuqyxH2WjMCpkLtlENFNB3VaLsMSFVN4WS7jt8q7nJEYwSiA07OAO5CaTxj3ath5nPEGvV9bUp2
XLqxDSZ1qmOoksc0VREVmepra2b5c7U44B7BSzGaUpPHBXPBBuAoez0p4suvD7kYGQ44Cq5CM0by
W+tKuWuQHCkUg0UlyyP0/MbtEPLPyP+Nw4SG/5FH96fz1otd2rQt6Wgb6eRh42csUb7W5+q792X0
oXK7B5LY2owoyEMqDFSoCMfEV1zEtxaaHCq37pD2WD1A29W1CoZVpTtvg98ZO3kCBU8geCQM8S4S
n3FhRmlYS4DFYIkOSaecfJ0X9Jc3vga0DZJHh6ErQxu6JaUzhWrWBlm2vuRr6Q+TErjFTwMt8C3E
6es26JDtrcinbjqhq+CgdPTj/qzfujVUrRGBIHwELOYGtVoZdYfSfs2Sunpb58fsnBqfifbpvpHb
Kx9GBNskwLbQ65Rb0gFXmFfPRUZOTz+D6v+pLHgwgnMeGefQy3e6Zm/9J4zpqMCDYhBigjISokm9
Zp0rhvScA2BTRY9qmSK02iOj2DSDMiGYcUTxRy6O5AMOqN6rLBkKCCKsrVug4GOoR30h1eE/TJ+Q
EhA0/9BYk9w0M1KGMoTGkl5/KDw1nJtjDu1lkn3Nhp3J2zr4qPhABUQox6Ft4XrfFgWlWbk4LAGN
1t81oGEZXs6TrzJAOzRkytXuq0r3wKSbRn8zIYpGYHSMXRtt0bmKFgfkhJzxkKbzY8mhd/KutYGB
GKZ2DtX49/0JvcUSwXPjZgWSSFhEn9+1RXVVW11pbGzIg3YiSvjVCMx4iaHk5kO4LpgD5g8ROxhv
bpDuuLmts3BpWnKt6WQPXb0qWEwlVd4sj4JfZgg7RkHzVE9NVGeGu1Pg2jQJlWlkieCKECpej5Y5
YPkrRX6GViczInDhg4aejENW7zEXbsRniA2FqiVOoKDclPaPCaU2lA2RFFnm7wWC7aAEiXllg+n+
lLtWTNVXj+3R5/yWB5WdrdDMQewH/4KQ5np8XdYj41nkfWJpYfudntvzci4/pSclcKI5WD50kPHx
0/0ttHWPADyJ1y8Cb6Gec23TzfXB0FraJ0BdAGwzQLXi230LW6cCCk1oDBWpc+Ahri3ULGsbU5t7
hLqvZfN97o8EvRGQu9AaI8qzJjDzvSTT1hUM/jygmGBVsKNfm3SVqjQXZiBvlqHl9aNsx4P2SjwW
OpnxBU/GnfBzz5x0F/cZGZ00NfsElLB+Ohk+6GBi0G/8YMazpj+Ci30nmbBpEKVVlP/QpHGDmCJQ
SFTGDiL2bmqtceZCMKWDQPehapr66E3zELUD6mJpla07fnXrtkCEKBI1qK3eEMG4zCh70ItiZnvo
Cs407+PMKeuwzQYS3t83WztTNF2BzBcBCBhLrxeR53ReWFoMCVlaGg2TDg6CDLfGfStbccOlFfEV
FwGOoa1apXrlkNiQTCxKKzLz1yw7m5TtrNmmIVyyAtvlwLOI3y8M2QO3vCEdh4SpNNCVPDT4udC+
Dt6eoY15g0Q3ZGTRMIrtL0fzReexanBynug1ZHLUamxenDSr/jhpBjoNoBhBIQ1EFni3r4fDSQqt
YU4GiH8aZ2CAkjUvYtXKd0KGjf2GpJxogtN1VEDknrGaNB4zOmdIOKibUFb3MWsGiMzvb4KNiwUY
YHTaCo0CxLnyYFQzXbyiHpPczvVAGRto/Ez9Lw54ZVyjCfGpm+w9ua3NkSFxhuhNpKdk5dcKzGMa
VXLYLP4a8k8ghVeKL/eHtbHlcImgtgsKXlsA+a/XaOnsHjS0zZj0KgphZLL0UOmAHx0rxwp7QNJ2
pnFj5xkAeQgmHNDpQXnn2h7gQ96i59aYNL1H42Ww15PatX8qmYvXqjhDFnBfog9Z5pe00tVJ7Woa
kSVaAy1lT+0KXv9XjYKelTSv96dw602OJjG4NBwkpIblq6TvuJpnhTUlXq3NL/lQW6GnMD1BN6Z1
VPCeDXLqTZFNFT0magGBJ93mMavaPY6xrT2KmhQ6nBH84EhI7pCaJercTjkl2mBDsUUBLp5pc2gP
zbtuV58WbO+da20jKw+IHXJxaPVGTxlkxq7X0+u7vvdMhSc2NKpCBwjVkGlFEXtdNaDW2bUv49Co
IWIL5QX3TfdYZx5SFiqaRlRH2ZPI3ogjrr5GumUVJJNmPtk8mQfI7BltOkTc9pQgr70mnCujeBg7
A318Yz8+aDzbQxZt3LlAFSGYAFYZzVpyAt+jQ9HWdT0lDS5ah7nfnf55qO1gHX6tdD1CP3WP1npz
wBcWxe8XNwYaMb3MBdIV7cf9oeXf6LlK2VF0Uhn+7Dwt+df7e33DXSDtiu5rZAVR6ZUvXOjnKk1q
t3Oyej+0Jpm82YdKBMqBO1fuhueDoBOyj2jZ2ei5MxxuWaz0Zkif0XikxEdV7qHRPu6PZsMKSrnQ
uwSkHLlB+V3rAnfHiD4tCbOgP6Gg1zgzSaQMvRfdN7Th9XDbCoUqiHGB5ly62NVpyNaGj2tSQmL1
YWmdPqSdTncCr1srAugAAj54ALAlyX6I2qCG9kaLJ0oBidWW+eYenOx2wmABlWA8JdGaglzG9Xaj
eaZkWYrt1i808ig6IxynDBS6J7Gz4VKFIcRAgBUgtlMlQxXCUq7Nw5Soy7Ni5E8Ump32Wr6KQp8O
HfBvTf5POv0cocp7f6VuNziqVOIdAk5KJM7k96NZEN1MST8n88/CizhQT2Oo7Wk/bU2j6CaCBrEI
Wyzp1BoZzzW01c4JW2hYuwOamNtgcH/dH8rGdgAQH0USMKxA8UQmO+65ojtZ1q+Jmn3qOtABr3/d
N3Dr7rAV0KmCvw5hIjwzrneDxnnJ7CZTE+a0U9SVkG9VoYvwGei+sKnBJt3pwAbMEBvfuXG3DEOc
2sPrDag7XDzXhp3e0ki1Fiqg/q7PoNI1+/aqBLMaFBzYBDLsHN+N9UL9FyuFflhkOuUOsMJNq8nk
+ZrQGeSr09GuuD8vh/uzeXt5IxkFOCgaffHWhoe9HlSFFBV8Qr0m7XKs+79yAwpW6ieR0rfaHVMb
mxxEpBgJEofY5JaUl1m6Zp4Mj63o1HDjmfDXdbLDabAOjrKe7o9qYxMKGluknzGBYGuWQhLkg5lb
qFxNeE28wBnVPGSMdjthyMYCoT6HNmmcWTzq5Rx+6hDIzHmzmmT1FDQkWTMaOHtUiGI7X6deBAIe
fMzY87aDWra0QAVToOJkqAmto2X9pFRuUICXNzcPhsGDoU4jXf1xf/Y2FsoCih6HV+CekNm5Ngks
OIgsLUVNxtnK47Kvq0ApoZpV2fQ0QE1tZ7E2tiBKqhAsdoBAgPuVzlWqUdOkNtWS+oVZTUAdJ061
Rxd4JoidxPeHtmULZDwg1RbPAVCyXw+tHXWv61NbS5CJL4o57OciKKr8U6c/Tm/3Td3yxoDwA2QH
IE0zPRRzZXZHY9HGkpFeTzrFPKTzc65kEZmYbzNy6NS/lt7PsgwEMVpsNu0z4Wmk5k20Tt1pzLWX
DkKSaup9vf9RGz7s8ptMaTeNFppn27nTk6ororUI5zRW7IfBPNTueTSHnQOykawU6TVk15A0xOrK
PZpz7q4o61ZqothHktV+arwXjIQLjZ0aCtxnFHnRqbmzxhuHH9eDZgJigWcJop/rNS5aZk6D02jJ
UC/Qa3D4jJbZ1Djcn8mNnXRlRRyiixjYqU3urH2pJWJcrYXOLW3wG7YGmb74RrkjrrJlDQl1zKOO
lw96zq6t1Uh55RXlWtJrEFHtAj19RlvwPIR1v7NDNg6/eFcZ4lklSF2k2dOtqlPTzNSSgjmRVYJn
Pqclh5QTIKwN2Utnb+xH0SYFbwPNGuOmqZZaUzNZS6ol3tSHqZ29gK+jtN41/l1TsmdlSu4v2sbD
EfEjWm4sga5A4liax4k5FWkIUBM6EmqUv6/tL6MZoDexnCwrmlsldtO/xrZ68irviafzzqbZKIuI
+BWJXFy2iJjlK6N0BmK7GcX5q/9eyuzrorsxrdWTMtgPnWP4C2BIFTMOiJziUlN/9PMSZDY/0TZx
HOUM1ayn7hUd5/en5bbHE24XcyLYtCAViPW/3l4j4TWlDpIH7cBCA3y7mfmZuYk2xcT9VpZ5hNS/
i0JV9c/o+RlaJxhg2uTMu9Xv1X+KyXwq0WOWensftuVA8GEoIAFaCC1heb0IkA0ZIGOYLzxeFpb5
ZbaEQirAccYoG11/gWwqI8uhH82dtdpwIxDsQC8fYj6E5TLWUKMTMQd30pNxtDyfK5wCma7sVTm2
jhsaskAKBbIX0UR6PfPTZGkN4Et6YtIv81SGVr8ilWHEabPHlrbhQsTfBywd2LBbX9yXhZG7Rq0n
zWpABDULgXYB1Q+EikG+0+1pT25bQ5Ts6giZ8di9HlcNnVnwnWDh6tJ1YmrhWZOhFTaeZ8X1Z6Qs
filT3vx5JOFAQhSVB7CLCuT9tdHCtsHR6iw6QBVfrMYJAY+ORuV5AtGs3exlfTYwhrhd8CRF+Cze
OzIVicnycYC4pp5oyhq1C2ijwSFjZ0a0qksIIoUgtbujXbxkxQ+vKx/G6e9OO04GKEiWPULkrV2E
xAioCfD+RvOpNNuzPWl01Vc9cZeT13+d+HvpvC3N8b6b2LRiImXhoAkfN440vRqHaNo8KHqiluSz
xudng9XtwXKHv1LP3gOr3GLe4ZNEZxMo91CXuGnZWuyybit4rKSGOJvCDl4VAxEeW331MKv9W1a8
Nvxn50UDVAZXT410MoSkdvBvJ3ToXqfmxthxQiEkiMZlpAYM6eJYm2luyoaYSVsfvHkCSVDtW/M7
eKzuz/Ft8whwYpeGpEnOUstoyFzBkPmoTECoZFW4jMqAPsknqKW+Le4reE2YdoKeaQTw45e6V/60
hVlA1ZDDNnEv43UjPzxLB9LtQokwWZs0i4qh5ce0ZGrQmmgnuD/cDSd7aUoGj2qsKlRazmZSt2Dm
ncl7BRbF+ya2Vk70pgDvB/gm3p2SUzDBigqlLzNRm8F67XWUeOupVU7zvEyxuV8F2LKHJUQmCa9C
9JdK9pqaKNaE05PwpYmYNYS2c+4sM8z+VGBDIAovDYkPuYhAtVGtSvgDzB0FQ0xT+JO7Ey6JT5Xe
nkjOgyoAySkcQ7lj1B0Z4bPeWwmKQTT/7DmATe8Al7aO+ZUNabqWpe8ctWYWDMzR0gV5f/KU6lFL
+3hRT50OLPHagVM+HOfPnsUfRvapG8+TGjM0vfz5TrkcrjSh6uLyogZ6AjckiVq9D8SkFl4XeXu3
/ubE4pJCIG8igyWn7BerX/BmxMQSAi6wBkRQZ73cyctuxbpIZCOqQ6VacFNILsuzKQUBgGMlaT0Q
4ldajzizs5DadBgP29TInnSNv3KzdgjQ7sXJSNGS0o5O9+Sa+V6bwdaxQLUPhxC7Fv+TXp6WB130
hqdWMo+HZnzk/ZN13t2we0akexDMdelCQXeYtLrpO+tjmn8mKQQc/tP6XQxGSlkUIzB2KveshFWd
X5ffTTAmcmUnmtncJBdGpCQWMml1UTHMmF0f9PlY5K+82nlWbrnfy0URv1+4kHbMmixnGAfmqjd/
TlBT+PMjhRWHZhK4otGtLN1mqQeIjeoxO8m9n0xbAQf9thojXq2//tgOCim/3TuIM5Eavh5ICrIs
XpgN7OSgruqbpo0cL2VRWxX0Ga1je+PaSu6IbClqUWj1BJJP2gFO1w8M3Ph2MqnfdIj/QsTDmaBf
37yQPAtskOFWi/25sA+l7deWc3SHEz+bgsU/avZInjd2PdTw/idoAG2/nCIczXYtG3C+JSleb3X7
qjDIIzAoPu31emxslytD0vEa2eh2iLqxXezMR+UVdN5/HnpgoyBpAwwRMu1yCb1CAV9dU7GOkBrr
SqTVgTlLX//DZrkwIu16S+BJ84zaCdOfFufJqR9BnTL9cXc5yISBqUHGFlVxIFIkK2BIHty0G21x
fFGm93F+wV2+c762SlYAAeAVoqLiAki3eIddnGAOzT5rQa4joaRcniYrPSvgLws5BdjLIY0KDn0P
NIN4LXUnjbvuoVorkI0Dk7UnrLbhrvCuhNwH0DBC3E86ggbQukvLiZNo3tmxVt+wY7pbKNs0gmQ4
IJCqIDASv18MdymmeaLO4CDlfgLfk6E/pv3nP98daDj4PxPyOMasq7QWJjwDGbZc+zF2HyNB74u2
A2HfOraXhqSly7V8RjMNdRKDfatyIYlyzsaEj3tl4D07chygpOjqGEfY6U/rZL3V2fLSFcU/XP1j
5JVgSf935iRnbzUu4SxtHex4tLbOfp+7fp7/ur88OztAjiOKaSKp1nZOUqooNaP9mBcPdRreNyKm
5DrwRe4TBWA8gFDCwXa+3mbOOKQ2WTykJR1LjeD39MCuFiNi7eoFBbo28iLLj7k77OVDb0RzEAui
YoAHJupxSBLKlStC0Uo7D+l6tj6to5+mkfsAgifyRp74cf1Q6KH/4p6A9n2s3cB+7p9L8zDPoWOB
CQ6EAg8DKNa66Ese16BBTsbjn03L748DkkBAnEFEJ4etWTurDim4ek6h3hlMHBW1FoK6ftfliq/P
aedX66j60GKi0X3Lv5MplysiTAt8FeYb1LbI7V+viLfSCmzwk3rOS19PVvd1BonCj+Uv54FVB0+L
C5AI/ZqRyAqMPBheive82ImV5I33+wuAsEFCEIwkNyoypk5ZBU1m9UwsMuGw1hBAo5oTdCnPdyK/
G7y1sAVHisQjUIxwqdLdoVp0zOe+Vc8hJNShRP0xRt/7j85/6A735/Wmw0q2JO30HvrAuIZr9Vz7
PLT8CkLn4l9jBFTK0T54PjqpAuobYVxw/6HxP1sHKPqO70u4c643V/hyzMKNXbj2gjjg6LbwJR/t
74941vzT4bO/Bn349FAGza4ajXBH8pa6NCj5327I6NAY/2NwCB0/5NwPaSDGx6MsCAL0lO1d11ub
6NKm5IvLPoMm2oiFfXyG7L33cnjIwkD13447rvgmjSSvq+SLi8kZR9Euf4Zmfbg+drF5CuqQP4c7
KYLNrYqSIiCIorfJksn/rbLuXI5a67n1QSX/PWcR+7q+Vq1vp36w+PkY/l3+c3/Tyt5ZjE3wlcIN
oEaNdOT1TiFlCnKVflbPsaUE2quyBg+JvsfismdEWilb5ziFBEbIyfPnJ9CzcTAO+N7OTXPzkJAH
Iy0UcZR+xjNcPVMzbr+Sb+bJ/QLQcv4JNANORB4hVOwUAYitBzeCOLH5XzYKpEzR1+yI/hX5qpta
wJjrZdLOYe3j+V+ZPjX9hcTux8s5qPaCYuG45DMHrkAHZUyAcVEYuF46pCRcF32Vy1lpNZC7PWq1
Gt/fHDcM4WJCL01IHo06dm2tirGc1zfIJn+pfnyPNT8+sUfur68APfneM1h4Gv8lOh4BUvL/3rEv
bqJ7Q5T8WFsp6KBFl8cZHBgsqv3w+3sRtQc3LA7V9GDDMpzLUYFvSSPr7z32970Jls6Gqs1TTVxr
OXdkfnHt9jgq/Z6agxjBvRFKRwPEZraOSupy1rM474dIVU9uR+M+pe/353LT0O9+RoCggA2RzobF
cguKtOV61vJzCT2n4Ve7xuZe9/RvBlt5PKg0gP1CNDQaMk6yIMVct266nL8YPu4B7WMJPthH+PFJ
899nvw4guv06fSuCKOr8IPeXx7dz/znYc9lbV8PlV0grB3q6umSlspxF7731rNiP0x71xNZ8XpqQ
Fo4UWk3rBgsHcQe/AnmmMS0+G59WfU/y7OZdKk6hYOWF4odpC77D64M+FIbezk2xnsuT9VEftUdw
l5R/1ae68wkkof66v1E2w+YLczIjnUUnN68qTB4f/TF4fJ7zcA7jJjy1wcEJnqIpjM7f0k9ffyJg
i6Ifbwl4uHY2602tWhqyzA4/1UVWm2u+nvXlmTrcz7tEdUFHvvrTqPlW/wO5H6XalVPcWFTQNeD6
hTv1RLfc9UyD4jeD7LC7nusX+wsQaFo8PjjssY3L9ZT6+UvpK1DXg8KnD9ne+9N+Qx2OIUPhDIo8
IMcCEaCMW3UIiAFKOqpnnv2Y9beWfAWxKM6pb64/6mI4rNPnHPW6vDLfhoKfSiU9UKHY+jFafl8P
6MQ+0jSshx80b0Mr+2Wtq69+3/nIDYeMMAEFK+QfRR+htBXX1SZ6hf7os/n8/KEhoH7EvTD/nGO8
VwhilZaFzQvEav3gLQuTL/etb+2KS+u/f78Ia5cMXCx9s6znuX8YXyfHr52vqhLPBhrVQpw+ZWdN
btL+Yk1wuaLQJRSFMe7r/dC0Ludcs9dzOoNdGloxmRelRQr6wReQ33Azh1CC/aC+13qkG3sETTdF
8d/WNVTgERFCEUomZStttRjzQVnP40Mffcxx2C4HokSgeA7eQj75e/Rsvx9+kvO2jQuDkttcF/Si
u6CeOs/U8jvAGYYpaHkLYohw/msEq5YLKd0G/Gj8Z5YBV/OiaJ8UQWcfZvZhMg+siLwR2QoPBKQ7
8Ddh+ubTRFoWTTEAGxlSJGKDl2NQ6gGfpvnfXTC1/eirnXzppglgd8WaO8i8SibYkJYe4ziAtQ+y
g/Xonecv5Hx/C2+9EW1cvv9nRNpRFXAcg63DiOWzUA/aABmXAxyrHYTxGndPzcl6iicbyLcQG2o4
wAXQt/xBfWyei3gvB7G9v9EOh/Q7QIXoWLze34bWcT1zOvWcOebPciwivT+xqYoU8stM3+0pLpV/
xiJ2tMlvrPD+VGw9q5BqBYs8ohIAaeR+PKdt5tJYqXqeZsWfx4/CV0c1gNZlRR7GGeqeZPLzRotb
yMwo3RdS7iQnt54LaIIQpIcA6AKfJG33kazgq8qxFmn5NtofXZfYh/GLmwV5Hpvv5psBXXazV0Fx
fuhBUgb1v/ETekx2nIxwmfLORq+7UCiDW72hZoAT6OyC2OoZsjaG+pl+YV5YnPo8NFnIlp086UZg
BBgy8k3gX0Rf7+/teeFBHbdfzYlk2llzUT/BOTJMf+x33kFbt+ilEemSWCjV55LDiNcfZvtLyXww
Y9f8Y2f/iMv4duL+byzyhVlx2uumomD/LE7geN8G/qUuH/M8ca1nMkd8an3tdN/m5vQBjABaeoTQ
6I29Pi/t7EB+ds21s6FH3gvPdv68ueWCBNjh//99eUgDYKnzqLb62cgyMI32qlkkQAR3epypNmn8
Ak1Iiw/wzPpDm1gNtm3kP/2Mg/Y8LPFUnH3T47iZzKwovHhaOhKVVjoTf/Lw/o6aEUjM2Wh73GDg
AgJ9xDDiRQOJGmgNqi6FzmuXDlCZqCel+hvCaOP3HEVVIHTYihsBKSUwPkO9kxtBsw6eHkBbuCoB
epu05qBZfBoCoDOQY10VvISDpqutTypHcBLVBjG/tFrjmuEC5HqPOh6wMAdIAjJoW5lLAfYYw3yg
gLaj6dBM5zez7fkQ31++zQDicn4lf9fztvZqIMLP4QBohO8c60ONDNUaANzcHO4b23o8I+H472KK
WOrirKmTsVCFl9qZPWlh3Ac8JKc1Lo7uP7EeDJ/WV93/f6Rd15LrRpL9FYXeMQtvNlYTsQVL1ySb
jXYvCLaD9x5fvwc9GolEI4jdu6MXXfXcTpTLyso8eU51129lg9a8Tf0QkGgBtfADijoGEJdfMKl6
16AEF4V83K70QaZ0ClTd5V7gtnmkZ8PBpfUus2SoZkaFQefP6BfUGjGBIvux94ywavREPijREmfn
+DD6cWwvpmV8dV9MiwflwTwV4R2iUocTogc1cp5Yklu3p3/pKE1u876EAk+fwYzbk4DbSp7eKCaH
rFNcLpza2cgdPWfgDUdoDHqiyTQr0JaClA0WWiBCo/rI8G78x2ZVmzGca0DyLb3lLRDAWdE6OLZv
mRrlY/Z5MSE67t6fM/v3d0xmNsy8JKWdmLGhyF4dKmhpbeRtMhBdlYun27M7G5uOIATsLzwDAHK/
XkXai7q6TxPGpntdNN3IYqApyWjK0X1eO+/lPhvU+LSwpLPhyqXRyZo6Qx73vZgytrdChAZyKnGc
YiCZS03eN3aRGVAfvz3Q2bsM6HK0XIxNNcokXmNdD3rFVcYgA8auU9CSljr7fyX6+D6mFzbGrXxx
Ilw3K+OMgQ2KU+mjmOh0YqdaCkB2vxDizt5fwO3h5sLbDY1C15awZolQorXfliPTid4EcUOnCxHG
eAX+2ISgEKPRn4b2yOmEVSnUeTs8He001dH1ixJT4G4zkdAHiOP4wsLZW7I2mbrec+uIS2GtcMxO
IuzeGVMiYaWelhrUZv3JxbhGt3axSPRQhS7bwJIcaRXCYe+QB3rTvAFXcXvHzflHNKeNJDogXUWz
8bUhtuhdr0IIZftfoUsMsfIJE7ykNBSxxV+5Dy9tTQaVIkvWJnXB2sOeRmCh+IRi3jmoqCuQfNwX
62wpwzK3AS8Njut5MYti7QtSr8BgyDeQSbI44Tn6vD1/c1viwsQ0fSUPTJOCg4y1a5WP9WH72myS
R5nRvIVcyKw3ujQ0CSaytmt68LWytpAPK8qVIYf56LDAE58HrFnu3nX8qT7lXk06X1zY97ORzKXx
SXAhdyl4WdKEtT1lPThQOQFQCxuEJMdE9bOFM7041MkN5yhdCbJkDLUENXylptHKzQ5Uuc62fno/
0J0aVYZfW+VSn8XsNYOKChSqxxYqdKBe7xe+5POYRd+fHUOHY8z0aLKEFn+ryPbdAySdk1VXubqc
aSA8EY1hqRdgriKHzmhgjjiwOkOddXJA2DKlHJxRJOUqtahOSab2GnSDdS5dM4FJi9uSX3W8phwU
f+ERNZdJvzI9OSoU2xdVhcerLbwboSUYwwrHs9hSZNAiw6BUB+2dYCRWnZV05K3UI9Ga3bA0YfEP
ZVImvx1AW4gUwu3jNXch/j0jQA5dr0gglHGLRDVto4ZAkIo9Sgt5gbnzO4LWoLmOrgVABK4NuFSe
dU5bMDbaO3szg+5sBuiQ6j4gAbsQIM+mICChhN4IZGTQTDZZ3j4VqsjlO8SiGvPmaHeVukY16eio
Sypjc4PC5YFKHWhWoK03OUDguIpCt2UYGyiUNkQPgJJqQIPrbROO3dTErw5RtkjtMk7V9C4G0hyk
QEBVQjF8ErxkjkQ3fSbjIW7FEM8AilEvD8KjQ+KDHp426WYptp8rVUC/DNSPiJgUVH8mFhv0UQ99
qDB2SDbFdteakURyQ3U1/v72Npz1DChNClDOweDQhXi9TSDTEnpe7jC237+21CclrVr3QyxXiZ6Z
RaCyYKeh9aJQ/Zeg3eTMwiU9u54X1ifjpPiyV5x0tC5u6tTkz7n7FMqrwt0LyBAvKfDNvTCksZkQ
oRse9OBavh5s55f4Ue+zdg/MocoC2q+QfHjmEh2876QMkTPSi10SWvF7mesnUKCkSJ6lmSWsGLR+
u1+JC9DH8HJ7DWa2F+A7aF8atQ/BCTW5AMsBQmypzPQ2NM7JkIMyCIqmt03MndArG5N7ru7jRmTR
UmqDhcloqdjgKX4rlnZbW12xC9xdR2keZAiztDXSfM8U/+8vmBzdpOjZeghRA0973S8bswDzbVTy
eofoDMz+leNumpwjYCoiZdsZvBKv8nIBLzU70wyLrDTABXiLTLYbGrTLru7o3u655rUDczMVBAuL
+YMEGK8QGdnYv2xM4k5ZAhAwHzDTvdmbwdZbeatSf927BP+YFenukWha8XuRvKxPkAfXbi/0XO0B
5qEpBiDD97m+3uJBLTBd1KHY/rx7fXNJqlJqbFZWqJoo8tu4d0lLSsszj0ti2+PcTZzkpeFpza+v
gNmA7lBv14NZindSfW6T50hceHktWZmcFRm0sW1TYBdBOA5ydXl9KGPZGgKk3+iaMn5pMhVktwEi
hSOenJrM+/dk1mql7Xb7xChNcBSQe4LZfJFJvcqN0/FjqcV4bpvi4QeEkoLr+4duedDRQg8tQGAM
xHXo3rPiUqvAt6ObLtaFhWlwz3Admud4WIhJ26vyTjTRfUP2D9icEQkelZ2y69SKvMdqh33rk0Rj
9W7lqQ8osXw+EWpdmYLKqMi0qxRH2qVc/ncC+Nb3TZaZiirBTXx8H4B3yC8i6xcZgZGa6c45OKtY
NfU7O9BDozBjAypmJFFbQhmJiqDj9haYu4nxevxrLaZMILHcKoBADIMN7CGvAn79Cu3S3XDXB7+y
2S4tTRykKBVMmSuoCccYcjlOOoYsrzzQEwOg8+KiXnlClIiODjNSb4/yOxi8Nd/jjrx4T4bwJrEi
ftt+fQCXPckBufRWYCfGv2HRO3J4r41Mb0hlfW6foKJFTkj1qlDA08rNImJo9rpCMQdIZxTx0acz
+R6eLznO8YYec1E8pKGVHmWtLe547hQzjOYbCdrsw16VVrfnYe45CAa0v+1OoqFEFGq5imCXNSEy
/1x+OgpRY8Na8NKLdkY3dzHfjd9yrQt1ZsR3lUGvNfQmqHZLPhaGM+ctQegAWjzUJPHumgyncTif
BRkaDTPC+37/kJsrSE0G2vCYJrgHLOdu4bU1e1wuLU4GNrioyTAtLObZIREqAPfUNkI6cSVozdbb
KcIdet8WRjlTwAJtBRL0KICODa6TG5eieREK1oBF7hoNqb9XPzRdKJ+ROlSXKARmF+7S1uSl4yMv
LLNhj2dbTXbPrQzecGnYabqw1GvOjS5ueiRHEizQXyAkRLRyvUVkr3eUvGWAt6ZltTZzaQuKwQOz
jlcmuUerEzFKQ/1KdrJLIvO44R4e+btHRUtLuMKlVR2P289vQR4ScgEgKJne7UE5DAnDY9S74Nk9
SiqzVisTPDbkC4d/YdN+03vdMjbx/a0Etly3GJdzMxhvr8ZrbbamvDawde/vFbUh0ebw8Kk/6edc
fSrMzo5UK9IVzT0tvzd/kKOM0RwSsDQaYtE2LUzxEm0nh5FCoRZQNXyy6cNYK5QI6k1A8OglUPZr
CO55mjJ06Z6mXFxWTi9twkRMH30xoVcCqnRmQA/SXZP6Ef5a1prcwEv7Ev9D452rLHiw2fhvFN7E
2xgqzvjs621DDb6XDdCsRV5Bc0yJJnyrOrQWWBruRmV1TN++KM3aCKuayOoS8mU8adOlAzs6uNTG
+PcH8DpPMtlrU2Tgy0EfmDeOeegpwyNo8F0480uGxg174T/lAETDDpL9diPZr3ydge7umGFCM2bB
0Gw4fzmkyXwGIpdiSEijSAnRnjeIR2qUgfXiBY1Ego6cioAOhYO8gfI3RT6sxwXfNnfyxi7SsWYC
Re7pcsZFo7hRDPNZ4UIubCdwn3wQktr3VZ76cqABQ1Mq3+SoOJIyWzOuHvLDw+2PmN1TyA+gkQ4V
bABpJ069SjInksOKsRPXDDcDUc5PpWFWLjmYuu6+3K3XR+kFXgfqmrctMzMXmDKePdSyQTmNPTVZ
55jipKEAkLBeh2SHtEurDz3mu0CC6cgdarIQ7s0tt4KkC9Iu46T/YOruQjniIYzC2BvOg6YQeSq+
EvR7ZOSOoBSSqIqWbxKVWz1a1u2hjiOZHJ2RTRsPDUDdwAwxcfd5B//DFSxtJ62hJK+5+161W4hC
18Dac4HWsEv1kXHj3jI4OUICmwhyh0SbHbwz6U5iCk2Ul4B/M8cUD200yEJVjhfhkK6XL2ZpSkxz
2IibXd/og+oPWlIt0TUsWZlsT15My8zzYWUoVXe994+hRescYd5ZBVx2mmjhTrTi9pHO9IXtMpfX
HjMJSNGBxwhttZO7yhc9iF808LYyaBlc+aQw2zTW41AHyCTvaq2AaF/3KUFhi1Kj0k7fbm+aGegV
nAPzTZ80Rq1TGlo/45m4GSoWOFL2KL2PUIxQNxnpjn4GF5sFFEKpO/pwuG12BhBxbXayrgPvUYmc
wizUfcTe1dgEALudYsitVTRERgdkJhmKhk+IvbNwTyPPIWj8tnlUQi0vFqKTnz4CH8OOdBKgNUTK
Y3JyGrctQ7xlWYR/K594m6Wizfj3rw/K9e+fHBSk0Lk2qgcMFow3orTifU9FalEVhk1SnHjI1dPl
Tgm0vF+lw65qlvbYz4N6bX8y2UhCgNhnHB9I/NKn7lAKD06oOfF96JyHcyjupVaVPlLSE2BZby/0
TLh7bXtytDKpb7hcwNijSEXNqikzQqWH7ikvrQKYaZ0vl0oJYwD9Y7ZBjQOSfzSbQmXl2mXUbNWH
Qo5cOxdWEZCbdAP+JKmO0EwptSJ/Ch2WPtWl32gQ9QKXfZt4AkeiIhRFAgF6wAybWOB6qG3I/maI
wywjvdd2b+HQ9ueUjoePVHLBW3p7on66IMzTxVdPngVDD7ZkRQRCqIBCIV2KFgcMd+hthK6E7uSS
YsvMjkADw4jhHXGfP6RvGKbK5BSNU7YvPPH5Sg4e4tq4PaCf1xEa9EcdM+A6QUswxaXUkdxySd+M
GJgYyMZI7fNyRXmhJmWPXKS1Uaym6VIK5Gewg3QXgKzg5BC+JZyv115SaqWuwVJuD2ERmF4cnbvG
W9LNnIkpYAUydyNfM6RFpvTCScvHruN7rC2WgPpH67IgPr+rwS4TRo7RNODpKotBk2vDj5/Bi1rH
xzjJiRC8L2GrZoov+BQO3CC4QqBBMuWNdsuwBoNyzNrOLnvI1VwT9JW/zjalpstk0BOecAux3EwJ
GiZH9DcU2dChMU0JUJ7c17SAUl1/TEmJ3HCs8hpz16l3oSb8QvyGLDSas1GBRPM6FvZ6RfFokiS/
jQAiiHATAdGYfdBnVo1VX5UZ4nikfhbxH+/bpyWO4pmXG6qRmFkgjlj0EE7n1u9FSG0h+LC9lKCO
1RPfclbVRrqrkLzdVPr6M18Bgm/j6bjwBptxYZeWv2/Pi8cJWjTjyGUzzmYasBRnJt2C3QsoTn2I
NMdb8DxL42QnIQjFDmAOozBO+ivT8jtOW7nrWEVnqLMvdB6tYg4SiJUZeiRfqqfNHqWLOf5+OFyM
tJIHPnZC2M4OXUVAoqS5Gw79dyrt6SrUaOsN5leNn34h5XO1uNNouUIED10WGJYyLTzzarQXuq2g
0g8IMKJgIcCYuwWRVwKLIVKDaBybigQlFZJrstIBodJtukZtFPLhCkamaMBJt955KJcgMXMO/sLg
lD2HHRhl8JoG1y7A/D3pWMIijt2i3V1Yt9uz87SO8AZZer0vWZ3sJCS6uyrvYLWLt3SilrVZi780
MlBIjKKto0DLxCFQLVtXYcABb8M+VhS/gqSUVjEBEVg754hMrWJafmWSr9IxItZgA4tyrHZJTWjm
chPAIwyoKW5R8AmOP7/YtpEXphntJ5zdqt0qeqtXroH5XIqdWPyWSSRzaWW6iFnaRehFhBV+FxP+
tdOgq/aaP6crlPGXEvgzTAW47/FwHVvewbg5faI7HuXFnghjAumM58o3xHbd9ehDUY+UxaDKrYck
01JQNj6ICx5oxt1dmZ5EbF05CGEqwHSIDhxQkfgHbg3d6/bNW1Iunru8rkxNdk9QMHREcTC1AeTj
eJROkMyFJN47qpqLEIyZ04AmEjyuoFwKBOE3luBik9Ss6KYKl3J2YUA0SDVi6943S4029PQF66fd
jrfmXnJX5sbPuTDXc70j9Q6GpmmFtpOeXb1MVGdL7+uTJWjCgzWcFizO7k8wxUrImgtgQht/fmFR
kJk8C5Oas504IO264XRW3gVv/hFMK4Q/NMU9PWzLJF0a6ex+UZBIhg8A6uG7eePCbh0gz9WGLWtr
z+x6wCsiUO880tntCTmd49I6zuC/xvQRHDS4c8DPxI9B54W5Sg7r3qsyYD5iPaO1UFGd2tciOkKr
Yai7kawlToQ52GYZ6CozCLZzR0ZCbOS1etPbTLTxhnWUsmqZWhXwGdk2ZDXJO7WMyheq+Mp5ePlp
dPMRocQRmQuLNDdZI+EPiKaRXwBz/fXXexkAza1Qs/ajNrCksVah2lg0/BYeXzmaRO/ZjVZKSOWC
9+a26ZkWO0zchenpYWtzAZTMuA76Iwhv0WZXac6x0RQi+IR7ogtdf0FaTOV98vJi3jU7K1nsP589
8IjRwXk0SrAjar8efuei90phcfNyJECCJVUdhlQq2jaPizTsc+f90tRkpkXHB4R3gKlHTXtGC41L
QoowOxqxk2XxC0CUb27e6eUAAgGopYEhEB0hE2tIjEluEeLWE57LM/0obTqteeDuQv1BUs0tA6YX
EKIdC/t04my7IER/SqwtQar1dHSNhRM5k0ABP/Xf3zJZaKnr4VIpGUhp9IOCOckQeCw3v5RMmNvK
EExHAz5gbfQPQdpGyKWwlwfOroT7QCFxYrp6h6gt0f3Qvr1354Ji4dLWJJTpqY51+pSG89bQt6Kc
eHV4821K741tcpbJem1l6pe6YHUuLXZldeJRGxQiyqBlOXvMzveE2Tprcd08EFE76NttQVjjPAyq
Zwlq+XF7wHObF7QzeLCLYEwB0Pb6nPhOlQx1KOIRIKtN45L2FLQvt03M7RLuu8OUBSpF+H7LXvjR
YvAZny0xuKgHXhZCnFy9DeK1txBsz7R7jS8KcF6MchlIAE12I1u5shRTGEqLTq/+0X1Ch++hBG9C
YxESb9+xQfFafW/IJ6W/cSXxepNZmE1xbjovv2ESIJYC77mML3N2KqQUOo7CMhLMhBuUJyX3crsK
0/7BhTTGpwiW8VpLawdN3TzlSbvOHdCxp+RNFUOFtU8YNG/kPUeEEEEGEbOQfmNjHpiZtEG9h+Q5
VUKP0aU8HPfASdAeywQRUkiukLxHIh9HhujEkl5Q9duAbpC73quzhrTFUL8AKl+vBqaroZylUIIt
saX4kGZJdGDTAsoAecVmuZr0oFxSuUTkEFEAbOTi373+JUilAmlMJsssio9LtKhLCrDgXiDvQoGL
rCySINOXie4HK6Acq9a8kKpRUiUMGeKmWssJS62iLJF8EjGZ1KgZG9WQPUgiutWTAt2SBB3/QDUn
XnGmITFDE7Fta0dFP234FmOqSjJqYy6Jk87eGH8v3Q+R79Zv0H8JRn47eMih460KJ6UHK1pKqJW3
cXTFNVxvIVc2UwW43LIIF69PXy+LZZ+gGmp7W1H1TvtAc4+MyYC+IdIjU1g4iDPlOJhDcRd9zjjt
P8D8aBxNlCBxsDt1b6s1xm4XWjkwQyl5FvYgKjunmcrnmhipKpWa2sJtMT9aEWlHlDtGlo3J4RB4
3+nFLuZtvtEa6jikx/CRRw9PQegV9pTEgVeo3NXdXb8EWxt/8/TShH7bvy1P23rdlI2zQfB5W3lm
MzUkXGGy6TZtzLI5HG97u1kPgNgCFOPwqdDcuF5StGtCirtLeLyFn5V+Vzeo5y8UFuY93YUN/tpG
nPWsL9CwURi7DThAQO3jafefjuFuG5Xoa+v0ZUmrR3nxaTo7OKAZeQZwZ7wYx59fuHKKG6iecQfe
3vgwc3vixsDlxxpd/O5JxFaLaP/jxt/d2/ra9oDNu/375w/4hYFJ5CQJXSAqGQzIgeWYHjB/z2mD
ahuPSpuUkYE7prVIlHTbVgtB23e0eWtsk6spl2JswBymU323e90bAFKRNgcUB6SA222+urtbs0Q7
SQFxtaVrcS56GhGo/16zyanr3CALXI/mx46AXf/1ivcI4XX07qzuo42ZfT29xA93axvgjqPFZeSX
Dv3f5qeAUYrJaK4NMPTmmdnuxweAo91Lar8/VQAmmsHCLpp1MniwIe7H8xT498lUd0NaMowPlxoC
iLjrVSgJV3r/sAYdzoezRLs4N7eXxiZzC+2MwB16gbN3vB6uJTW6t5iXhW073gHTvYO1g0cZOaRB
Snh95pImdCFoHvH2DpnDDW2o1vHDqpfebKNb+mEF2Btkt0ZVHXoageJcyIIED+kXqvNlvOUkAX0+
eVM2+9VLo3v3cqHdqVxI7MYOtdPtMc5FiKMCPZSDoOSJL7geYiTVMZc3LG8H4lven/v0IabO/ZKi
9QxWFW+ICzOTMVIcxEjEkoP3eh69pqc2hwBgppy8PbjEw3ngCdlSR9Bnb9UKHLngmPSNnlCaooFi
q0Yx4PawZ3cPYBsAjjKj0M1k92Qem9NsL/E2/Urto9YU6xX0rNHcIC6U3ecNjTLACp6NWN7r+ZXY
nFFS2RPsSpNFg3ujHStJ9Ca0MuXr9pC42X2EkhSY00e5xSngD9q2VBbHMJXqpS4R6jQYA6dGq9ed
AV2PE/ppP92xjAKRhmP0pSckfADjZXxAw7CvgYHPvv09c4UGlIJBVzTKgQEkM37vxY3lxJTCuB62
lrZr1R1UzAkq7mrxFG3irbD2RLVWl04sO3eTXdqcXM+ygKRqBRFcuCAO2Q+wZI28t93JwDYj5jvZ
6lWu6tbIlHrUHhcGPLcA6AcCsgRAJCBbJ+6irPiRhAD+ljplkWJw0bPs3XNg8+kSHfRkQZepcm4i
/KKwu5fy47N37KX1yR3L+82Q8nI/Dn2nFQflSYJyO2irAvULJHXWwlh/4nfhLpAOHCG8SF1PM3SD
7HQM5Yu8HaNTpVrlpluoiSdpYdCgZVvWukCrvPfbRmfv8kujkxio9vukzBDeImZ/fHZ2QFmR3b4k
q8/2cDg8pdstp96plqU+LrmLmW2Fdn6U7hG/gw5NnJziMA+cQCxjwWa/wB/StmatgVKmo8zbA5yJ
8a7MTE5MyrtRWHUZnIUwZOYQyJhTyg/U3uGrpeBg9HCTWweoa0SyYPsDB+70ye6KYSYMTS7YyEWS
kdj03jyYakE8cgLUdOFojMfuyhguN1jDuRi50JGhvHYF4UBDBU9wWxvU7q7m1RhY3Xq1fnv6fhZU
RjPQ0oBS3HidTlvFWkFOhMKVG7vbh3eMxlnxDmnxT7Bqmb4q7J4qnddKTWmOC8P7Jov/Mb4Lw5Oz
J/hCkIBsprVd8c4pNtSpWnHxyvcMAE6b6iyxH3Gveqq4RT9MaoSe8aacI16P8TxXIPtREghw3uea
v8vtvl6F/hOoIyJWjbaeWTikbNA4UWqoLVC6+5Du00httorNBE9yrHpa7JIi2neZKeRq6YO1y8pO
Yn4ooCMKhc+eIoGVnHPQk5SK4bJ45/JWhg7ctQ98ZrCNGa1ltVgNUT4kCcB3gqy3HJAibEXCu25s
rN/lQkzQs4M6eEU9gWgEeQFe93b8W1Audp2PR+nWVI4X6sWtoTg+6sSy1NgCeu0fy1zlKrAWbxlw
7uFjpKNA6aWny/e3t86Pa/p75/AscKsjaZE8vTdCr2+kcQEZw9tLyFU5LllinFuyMfFeTYq6e5HB
xoY30ZiWbdilM/3DKU9GMbmAui7r5dzFMQOnvJbsK6AIHkNsEZJvnPPtCfsJg5nYmmz5ts8ToWFG
WwR9fEJqcZEuHO8ckhFGzY12w6gnJV7oJJydQqBT8AZG8AZq++vNEfdiXlZ0CKNVWRu1Azmqngk7
PW1XRQwwUFd1j4lHL5FJ/Sz0jYNFMWNUjB9FUiYTG6dBLCUNli4IXukBrWQsGlXuEp8Zob4lTTgQ
Q3am+OGz2+yT3heyBvZ/wtcLweQPnz35jMmcA9LYJ3QStGMhPjEoVKgLDNnRfdRz8n0sccbtRf6u
l/44jBfjnhzGQEgHvqsw33xuVB4RFJRs/WBV8Fr1ngpQxgLPfwpmNlU8yL4er0LJSt+Zz6bVPDyx
dfqDAcAvfbr9VYurMQneS8+vU8mPxq2XRlZY3wuM6r252YOixinhV/Vz629DTElCSlELqY3fL7iL
n3U2rATkbcdQD/oaKK5eb8SEjcs6zoTWLsWNLyJHfEgOCqdWKVzui+AkpLOEhESrXIAEAro5AqLc
M/5Txxm9DM+ud+hLEZDLbSHxbHLtTuRXwiIEZs6VjvfgyDOJIHya/e9RHePZRMRHQix8HXRYQPGY
8CuxMt3OjPx1KLyWykHgTgsLNHfdg51gJLHgJBovn+vZ4fCqLCmx6iCysWX8+3Lo1AECxFzuHwLu
tRNpsO2sC9ZgnECnIP8kKq9FvQBKnT4F0H8IGQEZbXQMHl943k72bkg5UinU6H965s1n7BA5IPIL
HpZmakJIqVYBIustaIGiH9K5B+hJE3cJUB6o2+Of2xMyuoeLY/TjUybzQQHtBaD9QNs0EOdc2JKQ
vgPO2okXxjx9A0wNMRP/yIEdoQkpGCrAQ+gzH51zkPMMsuKsLhSCUcVqvOHqCjw2r32dLHiLiXf6
YXwS5Ln+0IC4kKbtKn1Iz058Gui131g+ozGVIVILybXJVfDD2rj5L+IEhqbkiuqxvCGKOeID9Hyg
bgNFuGIfh0ttF4vzOjnuTqTQXSqgQzJZ0bpbGjltJbXagQsnUCt4fwua34vMF9+rNd02wFuA84AR
QWPy/eC/HKJf9BLUeMFQC5i4bEJFxQjAeg1RBwAjmbcl8pnZUY5sQ3AV0McBAvN6SuuABncpUPJ2
wOtCpAqVFawUzsr7A4JIL/oqFbPAjcs477ePxzRu/15LXK800oYgigG09trwEOZS4PToDONqz3kU
6741OxYVtTRxWcLFXv/a+038SMlcsGJoqbdiqkeHXJS+xEPxFTJxa5YSnx4jwNT2Q8qmOlzDOeuD
1Lr9pXMHGYVwNBlxrMhDI/n6Q7uY9tLIwYf6pTGqeXuMmWqcvKjeNHGg3xMyRhpAkIg0i072aztN
45Qtyhng6iw01InU4AACzUN8FPXgozUrsNFTuqBvJcNfCWarxSvayFEqAwXpMdSUFbQFEK/7BrXg
x77fadMdefld0x2SMqzDcfguif0U48hqjKr09Q5pHdd9lVo8Y7hE/dN7/sd795/uZ3r41+8v//lf
+PN7mvUFJK+qyR//+d81dBDPkX9OfiN18Xmuf0u/fjtV58ovK/+9/K/xl/31l/95/Uf8rj9taefq
fPUHPan8qj/Wn0V//1nWUfX9Ffiq8f/5v/3hb5/fv+Whzz7/+P38EfsJsjdV4b9Xv//5o9XHH7+P
NTDs6/+4tPDnj+/OMf7m02dZfRbJb38NdeZvf57L6o/fcZ3/A2l2gIug+A5xZRm+scXfxk8Y9h+j
eB62JuQ4IfuFjZOkReX98TvFcP/AvlUQCggQEoSSIL6mTOvvn3HCPxjstRHzDTFgFLH53//9nVfr
8/d6/ZbU8SH1k6r84/dxd17sEjAScQA/4eYfYdwSPMn17s04peRaOaU20DoTzV6RutMgtEvaalP3
+G1mbKeARCCg4ki5XZtBX17JlWxNbQpXk5xhjUrSh4LbjwDIqnqBl5GWwaWfF/7OPV2szJ8jvhzh
xA/8yzQDOCwHxN3YLXdtuh/cgg7ZltqwQFn16wbpDGVFCwvX+dw8Agb3l5XJADtoorWFO1AbmVkX
oJFuxQVk78wwoKgKhNoI7gVechIilXJRxGUoKRtpH+UvDGvLoV1y9u25Gn3iZDdcGZkEP2kkMbVS
KsqmajhGZXzhxFOF4RfIRASBE1quHC3h60c3dMPkd7rm4uJsQ89tmlRUNi792iZngVm10fH2qGam
Dh027NiMwWDyxMnUQdatDCl0lW0pyEYFIEBUWAQE7rHhGuO2pZldcGVpMn9tGSQMO3jetmYcIxVk
6Ip1Cy+qmSWCCYAd4DLQhv4dSl/MVy43bBfngbdts9ozmwHtSaFb6okrbkIn63d4cS21IcyNSgKx
IKgF4cIAprs+QU3U11UO0dEtaAPMvG9fClFaeC0vmJiWP5vC7fM0h4miLzzCSYVLMjR+316dSdA7
egKQ10vINaJ+JsEbXI+DGZy6yJza28ITOG6zlimzB7V8hW2QKBs5P1Uyp902OTsuAWrcI0sqOo8n
lzCTKYHUCC1wK2Fh8i0DhZg+/j+q3f9rXBdGxv1/sSVqus/ZCOHY1mV3tMuOW5tqITWyxBo0npPJ
UQWeAekc1IfAwTUVQqAjp/CFBoNh9iD/TUEa3Uf7JuhNGUoUOf8rq3VhbTKqOAylwU97bxu70MKu
4zVT0B+ILwlQ45oTMKQoM1VoJf32in2XE2+NchI3Mr3YUKEDu4V3T+eVWSq15ubrLCAeyz43wCKH
rkAYBl1tda3G4caLPiEMGpeO6lOvbbGL/fe24cngVju3BZYs1QMxNGIlNEtOMLu00hJwijCU5Rb9
L3i6yxWaeLqKlnI5jmhvm7WewSSOhSnUOqDhhPh8e5rm3NClpYlPaIVKrIUee8GrjwWd3eWD9+EW
Ty76/ghVLxXMppCsf21xhELKSI4C7e2JuUapqVYaOG/bABw9yFaZfinlKzMUZOjrF66RH1zXX3f5
MxVokEF1omOQJcQrei0dJK1O1kFzFAOkNSSHyJLhCkv6aDPXGHRC//rAKUDUCWqPLmQFnj9FOZGu
uOGu7mhP5Yd+6cacu84A7BdGTh7UgqZNYX0jek4ldNig/rmsi11LvVY9vwZ2ZuEEzjmvS0OTp55P
dyKT1Yy3jdKo0GrguAi6R+PV7Z00awX8SVA2QUr/B1I7iEoh9Duct5B+8FDsaBZlHefWBtP0l4XJ
qfDpYGiLBhNW/Q9pX9YbN850/YsEaF9uJfXidjuJM7Gz3AhOxpFEaqF2Sr/+O8x8z6SbJpqYvMAg
NwO4mmKxWKw6dY5RxQJZG/aP2tRJbQRoL6jmuODhlYxM7bhufbkV58x6zFfn2JodqNvY8fbHUlrx
RKpuQ2zN+UVqdBHq25I1DhszhGC4vjE/s+3bomNRVtoA8BGtYnRPQYtyfZ3Yfmv6JfGLM2keMqAS
6HAgXqe5GOXn6a8TDQGjf61IJ9pxNqywK8oztxszrkfXTgc/L+62LGe7ktjoBrIvrFySIfe+egPg
vrnTc82vUEWx3z8CCeL1UrmXOxkER4vzxgcj7io3SldeOnG5cg/DcvnObBcd+aDSJkqcmGn0wLz2
C5l1sYVZuZodnbCFd/U6xzM4UDDlmbj2e13hWxknLgyJfb4w5HF/6udAhCQI5BnOi+eec1xS26rr
A+oMSTc1Ea+WmYfFuY3+GmewIIdT4jmnkOlotpWeCdVSTFfjrQqg1/WKcLdFzjIaxbkxnnIC1Dbo
VktdAqBcDTjBAmAIsEEyMm6yO2fpDVKeif0zyLeYkncRuPTdUScVJmPw/jkCmJGEvgFU02y50w6R
AyPoh7I8z44fdytQR/WhWx6a77QY46Y58sQk8RalJmgxBeW9xvlVj/IQmhgeioiCY0WW9rZ7c2y4
h5X6rnFA9hicwN27Y/txrY6gIzgY1d+YWtn95wh2ZVTaQ7pUpAy4+LzR0whEN159ugCmuFFCTJ8i
dpnQtn2Tp04BlEpLLy/PYbY8ErR1QKCj08JQ2kAaLOZRXO/NFMXkG2TkTlOei6yKpwDw8C1I/uBL
XZiQvlQWTKMxNHV5ziZvjwe/gXG6Pus0VlQLQdXyH3Ux4YfXZ6rt5oJDzKg8b+HD1PT7fPY1FhQH
SvCleUC6oVyFUte1hWguqnxshvLcm8+l/bDw9mNhPzhmpWk4i+8hJe6CIx08siFYNUJ5UL8daIjZ
Drc8u8U2nXLqdMnUuuzQQWegZsFnEg300Qy7x4VQ3RPMErnQLePSZ9zC0uJ88MuzcT9Y/sE7QhZr
g3BVTmLntV67OLAO7gRqYJYE9R8kn1crFz/uItKPgOwY04yVDxBCmp+J93XUIRYVoffKhLSJpZMN
RdV5OLb+q1t/NJanEe2F2w6vcpTLDZQurNF2lqlYHPSDQQG3AofnfS5r9B/pjz+wg/QZdPpQswEG
8PpzuWwKqVl4SKK++PxlmXdu98k0P/6BEZAZiEErdITkiobfWEbhbAHuqjVadt5QfvR7kGQMPXWS
krv/kR1a3CWhc2FOqm203PWJK+5gJzi6AkJlBfeVzsuVG+SL0WKUZdF7Ev//ws8C6hp1ZyOwBkUV
DznasOOp6lBit3WuoLobQ9AcYtgO/JyoOknnyVqzrJsIrokNyNDPtdEDN/VobfHgxsVwP0EZmmGi
uUXcDXY5GM7X1dWELUWedvULpEPFXbeb+gC/oLeKGEm9TZbEL6fU5X1cT5oOqfJ4hULwGg8I8DtK
OXfU2dZoCWNGtIJ8MIgz40lbB1UGyAsjkt83nNHMChCIeY6iBH4FYL3rEsa9Obtpb0XQJOqcLe1X
uhzajA2aEyH3LH/5KERIUCMX3UM0Pq7dZ6uL0DCnXsSQMTaM991c4ig8kPpLiUs06j8HT1Z7h6wo
rTnVDDyIDyjHZxDlORb6ddCplUEgk+mj+FZM5fl5bTHTWLZxNRdJS+8D4Dyc4A/eaYBR/zYnhcuW
kLyuepgzIWroBY9V/7qR59sRRuUzlzakcJm7Bg9sDhtsPrUtlKYfV0/z1VRn4NKEdOBDjE123SxM
pK790Ni7zjiG6+ugYwFVpqKY3sDuANH3FqKcZdbshCtccygmACPLuM0/5mATIJPx91Qw4B23LGnm
u5FSzdCR2rQNv7QjkQXJdAlsqaAOIdKGmuXOnb9BaDFaJp6WFgsPgVnNcZ514EEfMuvs9APmD+o6
13xnZfqAd00EqBnafnh6XB8NYlRlB3AQ1m8/tv7a7vspiMEz9b0u+wcHG+AY250oGzrM3FXGYV7u
ysbU9LCUDnXxI6Q7xBz7Pi9dXp476yHqMW44PGrbWMpzCGQ2GEDFyyeQbITeQOdqbJGk9RZNGoz3
3nl+3uwgcuvdUTZBJm9d702PuZpLX+nKQCOC6RkttDfUuT5YyVooUZXnkVXmyZrdA7GsLQkbf06D
3AvTsuPr3e0Tqt5WjHLjEYKoDnTA9bZObJ1JNXWIuJ7xMHVPUNSxnV07jnvInUSoR07hc0bdXWmB
Jcs1d/PX2z9A+bUhxAIpHyEeLGsU9UWBBlKBV4pRsy9ITgn9iwdTXA/l41z+qCrNN1a9JdCV/tec
FJGWMcwmfxYvFpI9BKObohumuZWVPnphQo5IpPR9aMEhsLbPG+uSzXxwfB2GSPyRN5cFaN2FLCnG
5GVqsy3L3H6NGIzUpw3TzVV1QrW5qDUXotIlwTzsQJgLTXiZe2S2trDLfLgkD9d4jDDa632rvCa1
Sv25Uy4pgOAVZm1RN5QrXVZF+rXisEV4CAohCLu2P5m97rxFF8qUO4TBJlNoweOAy6nMUrGRDQjl
bTXEPPu7WPf2tA+9+63KkrsoBMtvdF+OTez6SYZ0zm9mKAD/fdvxdT9CSjXAKIbLxMLBI+Sl6Mtk
LE9b+f22DaW3I1SLIoADzTexvRfZMIXgMClrxOaiIgkJHrNMx60jA7f/yZguTEjfcuIB6Xk2o0JE
ssTGpATgcmR435Z3opExgcqQt5AeMD8Srz54zpQWYKDK8T2pbphat1jpg+aNW9Gywq6Odpf42bec
6Q6dMlb9XquMFwcJM6PtgM8JtN7of8zrbFcU276aeRI991uuCSQ6c9JFVIesMMcS5iLkvV545ATA
5O4DyAsCts82ja+o/fFfX5G5oHLwV3hdjyqLB4B/36f1YMWseLztkEojINICzCYS3XrJW/BADJzC
xJLCZohp9hN9YO39rYwjFzYkP+iWzuOVD4/k9MWqKSgrkE3XdZzNQ/x/Wo2cEq1uDVr4CejwLYCq
orNrhu8W1fHKapYTSV5gZb3bg9ICTrd5x85uT2gNAUaRNu3L7dUoz8/v7yaX2cKmmZgzYjVky5e4
9F9p2etOkGb/5SHODWrmRVCtuO3L6ecwBdvd5ntfGgipa3Jm9VfDCDKyZfGek5zAJO5QuxyGaqs6
LFBuNuqfq8nPY6kxpF7Rv4ZkH3DypojcHF8t6Pz72nkN13Bn9OEfeRpybx8zg2hCSstpq26ZTQ/J
9zS/mBbU0/xXhvnP2w6gvOzDf438eoZc3BZsXIJ2tWGE514ALJoTxEAHgjrV8nZ9VVr3YW7pRiGV
MS5C3VWgngQI8fqGYmZeoLCw4VXR/qSVE/vz0S1fZzPp/T2HesbtFao2y4MODlCO4PRDEnhtrRnJ
RCIeoZ1QNOahaw03ZRkB3JdCh/W2KXms5NfFCDQPePVMzEWa8sqGifaTa2UlIEnbcYisOMTVRCuM
m0HDih2icS8ekQsddnRe02B79ILpr3FyT4M5JtQwabyN6+H2j1KdCpDGOACa2ZB7lLtTdjhvUUvx
m8qSp0jlwLLZjEbMdaOTqlDigdcX7J6YIEe1+/o7L2RlIw8xZ1flH9f8J5pgt9eh8prLvy8dB1Jk
KAoZNTm3DZA9kCCzaEzzz2ydkh4pRkPT2/aUL3DfB5gVbHh4I8llxYJ6breNYkHR0u37jrr7DVxb
MeFtcMyZTTG1FuVJ59MoZjmvv6wRcTU/QuW8At8GaJhQG3hzdwZ0bD0fi7byZzs3EzSlDP/59kJV
GwfOb+DEwS8kRl2uN46CQmzc7Jacm6p+GvDaB/csJj5uG1HFGfx8sBigjgDksPgRF3GmK7t1bdeG
nLuhcZPJLObEBBoonRn7MWDiBFOsPtfENpXHoCXrg2sSFXWwGlzbRF24X812JefVfMiHpxkDCbT9
amUYYakf1qjVLFE4oPw8g06KYGFFaAPm9tpcWUVotRQTOYckeGZObE9fiX3kzbHEDI3FPuBBqPEO
pUVQMdkYeADDpSwW3zpmWRmVT87zAD3NlzYEc7i/YujVzVGxDeK84186L9zf3kp51gJRzjWB8QDg
CTEVxUSpfDB4rGYFz9Go+BHs3Srt6nurSqbv2SsqNNxKIn7u1gNG1mbzNNPT5g9JAXhLri3Hv/Vc
/JBfZBWgFBX1/+svvgC0WLG8K87Rep7M1NINUShKwzCAmU0fXJR4dstDFGthdiCqAYSRLnhYjGW6
HY0+++CvHaDaTwt/XSFpvfSYMDaydyv4h25/6bcODPMoCuOp/0uG0rleX8egWltsQ3HGXRPntI8X
dORnq0/G3eh+RetLY+/tIYUQIa54xG/wxOOhfG2vCljTA7RfnLtggLTSt4HxZF5ASLcvah1Ru8qW
J0QGRDccV7Mt2WJGXbQ5YCDOzHY2Jr0+GcEGKHRcu/+5fuhCCg/IUMDSxJylFAaiqQjA/IwEwHB/
UoL8pjpZtNTEmrdHUdCTAJYESRKEGjljr63RKLcaBaCxROeifuo4SaKX1X8xmlf7c6SlLRVbfx1s
hD0PrM+41tFYlraqL0K+hCsqCUZhHIOQx+2W7bOAnYbyRGj2EE3ebmDhMVvGvW22KZu9BGmxxmFU
B+TqZ0jf1gBSpWwwX3O2/GrPMiuZmXdXFcEhtOZnB1DfnP/cxm/gDCzHWFfpUByPK+NSZtfXNvcG
DAOd26VCZ8pIneyzm+1tegeZDGSVf98+jYqEAN8cvHsYnAE0BpCBa5cNzCxsPfE29yN+Z4924prf
VvK8ViCIrobEcb6uUx7PoOG6bfhtEoBDCfJNVKbRFn6jQ57VppVHbYUw59M4jKCE109o1+tcWFHW
QfcLYEcxkID6opy9InUuvbUC2n1b/zYPhZmyYk2oWySFa8VrHT95d/5hm4+NEbeDptOoCAcIsyi+
B8Bww58lR0KAMLs1L1H3CH5YfIgr8qnvXyPygZAft7+mymevTEnb6G6BxdDYgNvQIR7eFd6xbO9J
duDfx/5j4bkx/nNBnd4fNIbFvSid2SvD4htc5EBhMLmhscBwt7yQ9bX13pUYNvfzj8F2cP1TFoLZ
4/Mf2BSNRXBSYDoHof3aZp71+NwccaKozu78anYv9HUwnSSnUxKOn9ww39eGrnyhaJMDnghKT+wl
SNxg/dpqSIfNzkWBsN6mhJBPxvC56e0dXkJO9KO3ktaAsox5X7Dig23XhyL6mK1cg7sR2yh/7Yvf
ICMdstbqp5Xjkc77naguZ2GUtGit2M1/rm9hseDkFEOdOKfyO50P2UZMYWg2DCvpDYgDZgEAIr5D
tEz4qlCANwkyMIAq4ExS6rVmw1bU1lqec96CU3U8Vux9XqOVe+xcl8Zu+Gy5DIKBWRq49U50Ce2K
nguy7Xo7e7rtW7rfIhWpIkxIiZc1wqFFnyIGpd4mgBTY620riosVX/f3iqU8wbdn4kwtrDSoY7Mm
irPohQYY+PeDeJvqmBRloq2hK40K4UUXRKtC//TafwcGQeC1ihAiNuvYhwdnitJx9NPQ7V/BTLW5
TkIm83h7pSqHBfctoIF46OHwSCu1WzD7dgvKIrZRHcbCPk7do7OgJKDr0ItfL5+MS0NSWtk28+Sb
hYXCUoV5jJm50Ip3nElzaymXg1FwLxTKFI6sOFRzb56yycDGoZC2A5yPHVov+OnipO+tIQ81WZ5y
UUiWwY4LlnG8Ma+3bNy8cOlaF1NUK+A42+PaTukf7I+YQxQEeZj4kPaHO17ej+KK8rcj2fZd9YG1
JLYwWX/bjirPsEU37H+GpP2ZVqPZuAFDVuGdg7rYdYWdED7foc+SWsPsx+XG92ZEfqDs8PW2ceWu
XdiWPJ9OA7CcwnbdRYnjPVhmuzPyk7aEqtwuvKtQkkJjFo3v6+0KGWYFMw+TM8inEgzrOPW2u70S
RXYoGDFtyGuJrF8eq3OqfqkwkILJB7tJ0STNkCT61pcKIikM/d+Aa653VTjELIeFfcM/GI++XpFT
dRScCJgcIGAsBRPtdhx1jTfl5lyYkCJuHTVobAKofAbh/ENI1lNbvPLus036j7e/nW4tkquvhjMT
zIuW53X8SGaeDnkV2yvROLpuOZKfO15j2kaLkYPlZ4tvFQSPmBvZmKbFIbKqN9Hu4qNJHs2QVfNx
w1q43UPqrdt1/J7yd5xMCSMan1N+N6jzgTUGmCFk0tc+AHRV7+XiFThYDCmzJd4kkfctazrvTy6L
C0uSK0zUmK3RxDntzDV1u2drdR4GM+XgULztCspjhPlUwKDAl4X6+fWSLCBG+UYAngjcYXu/NJl5
qNfwPbSxXvshKA9NvX73QWilOU3KXbswK2WQPUSeo4Zi1+qxTFYHNHMJ+TQStPTctvh5e4lKPwSD
YYh4hFrrmyUOoOYvJoAQAnNsd0GOWZG2yf5qXA+j/wXhGrdXhj5QlUBfEbP/b0LfsJmr23kwVwWo
tXrQi9zPGOH7A1dE5Rpk7aBSAJ+DdIRLGtZzKBAp1DqNXo/x1Ae/1Wl7qPz90oh0grc+YwFj1T94
QpzfERo6+vtQ5QticgKlPtRwoE157YIkn9xxbTjuwyhqjw3pHKDgqm9VT8AoWEGC1R+tNc0hjgAe
kcnfZTY10zkzirSBHORu3mgdL5XvHK2ijJAwbvkJKom68Q7F6JgLUPDvnyl9cYjW+P/Ac3o7af0F
iIhxx3NQSDjeMXRPU3bvRDTBO2zUVp9ULnVpWtqHjHUYX4hQCRkCp/vLmjvoVhqk/YM3OgppIOGE
YARGxMQ+XbxfHa8ynXJDsQf5yD0QgOGud5td4M01Sk3Fe3crNUFA7V6/DcqxpwNrUlSihTbsMNkd
rvvm6fbJV6ZaIj+F6IgpKr0iNFwsaVnRsstX5NweY9GOTUab1osJ1YhmoTtq9zTuprxJmhCPOja2
7Gvvtboqs3KViATIulwRFaTPWpHFB2eRjVvd+obZyYiAQZV+1yxUnBH5FkS5HvOZgsgtlEHOYJD2
zcbBSS1tcx9kibmuyOvWR/RldvPI9kb/rXZW5EnTLrSHu9vWVXfIhXFPuhabHEQndkZhPEhN+9Q5
Q2qg7tB8A54hH/5zcx7HELyODqqx4DaQO021adjhssEYATJ26/r3IuxNea8pLyiD0oUZsasXnjN6
C4GgAuIrcX9U3AjjCCq5jNJ0WItXYu1vf0HVg/RyUZKfGhzSDcGCO8Ptlj21y71t3Q/rdCTmp9Z5
9iALpktnlSHlYn2SV2bzihBgYH08q1MLQipbqXvo6ExIxzuySlY0Lkw086EPE667aJUH65eiMJiJ
8CqUl2CFs0l+DRbQl458J+SknwhRugGKwqDywoRE6Eh5Cq4fOvUrYuJWpGjBfWrCtBs+cR3rhPJy
wUsJgHBRBn4DmZ0Ao6gKExW1ikz3Y9smpP60+QDsjn5cBW4cOgvoFAqUKMrpsNahrjis+pbo6qN7
6yCjcOUil+V3btkueM179k/Ql6VookwwfdvLFXECfx1bhawFfTU5GjtOXZpNCyNCx8hxhphNh4o4
KUojaQs936XRBCbFsYJBzJgCjYIb4Bf//MUhBmxkDTILXWkgJhMQdL93TdzbNgj61ujZ88rTZJ7G
QNe2VeSbAF3jsgFdElSv5YZUb/h9N/kdOfcRane+b3waSvowGiB4b8xApxGq2DkEQwszPMhvkVFL
Htq6FIKkHDTNwGVUaFEy62EJH29vnOIUXNqQAzyoqzEEkBFyHtGgXN3sRIM1LvjDMj33ZZjeNqZc
kOhTgMIX4oAyN9johtUWGoycjTFx8wczfBl0xB5KR7wwIaVy2YIsz8lncna3X1CBeow7iIPt7cys
9q25vBgdRAkD7r/+96VhWT5CCQoX8MvrS6XFY8eMqoWcoyV8yLPxHsXqmWug0IqwixcBOM8wAYBS
oyndJYM/T2aUw0hgA6Xz2ga6CXLV18NwASBAEfDjIMO+XkUUrOMQhB4559adu4CPx2jP4mVPn2nX
xxXrNaf4tj20567toSrWOeC5xILWvTH3IM01zS/cg5TjbMVNuKsc3Vijyt9/rxACINcWB6fJ8GYE
8KKswJxT7e3wzj6WfZ265Mttj1DFiktLkic2LtoJpumSsxO9eMGDX+7mrogxcfN/MyM9ILg1eJhp
xScUeTZYNSAkDORsk328bUZ1dC9XI1zzIt6S2fHGIHPg3xta0kE2JEPoHs2p/nnbjuq6RA8RjUQM
LqEcJ7cyN+pFtDEyIGMaILSC+qvt2Hfm0r8j7fijm/ez+dq/egVKghvkNjQfU+mPQDYAgwo6NFPG
ofbZ3GeDYwCpFgLkN7Am9a0GM/KkilmAYbUNHE4/bi9YY1JGpILQK9uWGiYXy3pfTchFoDtvETB5
DMOdW7Fdkbd/EPMFfuP/r1JGPGyT27DZpvRMfZKwws/3fe1Ahm6xjLgvqmO9zFRjUuk+PoIK3tng
spEBXWyrBqcXSHK72k1osxNUDQdf00hQGsEMthiOwoivTMvHjYFhUAXdEXeCot6hmJ60HUPlbuHZ
KeafQJgk069VrCDVbOLFVy52QlcMl5nfM0gQG4A12kc7S247h3JFF+akgB8ZnQk6BQfVXOuucTEp
6Ic7tOA/3LaiPnMXZqR0mxpt0TQdVsVK8ph3CzSTT+H2YJX72R52ZmbHtXNHq6/sD8oEUAoDtFBc
mUhNpfsmHOtsKLkP7A3K1EF76qsejFCH28tT3Zpg4jHFpBKuTlkZEPR9QTnWMEI860z76n52dYII
qn0SgDoUWyN0sGS38O1iQdUFJiimF9bmxY2eQJh3exlKGyBQAuZfKCDIGW/j1e3klSUy3vFkYNKv
XvuYoCh+24pMbi8gggJw/K8ZyRd8XmV53Y64toq8vzMqqH9w4LuO41TwXV8y6PM6Y/AIBu4KEn61
/4HY1eOwLF+DJShiI9/4obVyaE65YZsWa9nF5jZBBakwy6Tqw8+hn2PUvsV0/eDk0V1HSowPllVx
CPg4nUcg6sGoiffJnEP+4/baVDfy5dLE4b64w8J8Bg+Pn+MO6x+hDbvjI1jz6pNneJq0Rr1VARQ/
waCAoVTJrTPmgO0G9efzRkgSVOMOmXsZ6C4rmeT+n63CeC3erxhxflP9drIN77EcMGev2gPufIqc
NQndWky2+LvVJk929ZftCtQz0Fz9Y+GTZ4t0yex/cJrvEylSUNPfDcu7yLyrw0eA6vem/ZQbdgKF
57F6Z4DnDAIw5f72Liig9vAwJLHok2NCAlQ319tQE9BYmAVeAT67J0v9WM5A927tnVeQ1Fy380qK
h7EGRrzpiiiei23nttOhG4YYwg+pHTintbR3WbeaGv9QbtvvHyZDNKjjEzZ4gGz7E084YXF5Gtzs
eHv5OiNSAhqBZN2pHGC2h6pMjOeOvzahpsClDHhCJwXYd2AS5GdC160d/KVHFs+h200S03y5vQZV
Eg229n8NSDGiJXPbDATPYB7eNfNp4SewLVTvyKhxFeWBvbAjHdhi6IYVEhHIjaoUFKtwY9v+i+bP
t1ejutMvVyP5Y2+FEZwJEc/23gVGyoG+BiFob0ToTvwND7xtTfntAJ8VqCP4v1yKL5cyrKh41DvZ
exNIIAMxCANcXrTrkWHetqUqkjv2hTHpA05bSAOvg0cj7XLsLVkCzOpy6DsZH4chJb11j4LCjJ9w
2674YlLJ+sqs9EXbzLDabUFxpodYEygzXSTPMYMQiFUE8eBEic8hnmN1Ohy/8mxhwho+L3hlZSkB
Enjl7Pbwyyh/QTsJk/9Pba25hpX7d2FDegitA6ZZVg/eMgcnSA5kMbUw+V/NxyErUW3VUQwrczMM
QgSgKcWrH/rN19Ey6msIeXPMJtgZ9xOLFactTKztJcPEdQ2ClXw8sNp4BmkuRLyfbu+j+nv+ti2d
82I2+pYFGMMw8DDBS6FqDxOQrI8N3WodVFb9XX/bkly12bp65gvWuVQfsnU4ju6QAHUUs/A1Kv+k
sob6ExJCTDyh0yrVHeA9awveaQigBewzpAx3mRf8DVXN9Pb3U67pwowU67cJBIP1YiHWm1M8jmGy
1i9+T9JFyNG4muKQcrMujNnXjuJaRdu3Cypf9wxacDYDi7LJNR0adUDBTDU4VcAy8GZuw5+6fCx6
jKQxp49Xr3rPMu+e1ae5be8Mur1jzYlBiOn77e+oPgQQFYK2H1LTNxh9PplNUG8w22VD2pIgqRlU
qT6N8yfOqtiZ29hBC/CwdToonPIqRScK4D68K0Gwef1RDSQwZNuQydlWHSRByfndkpnD4fb6dFak
M55ZGHbubWEFfLWJEbA1zShCy20rSgcBEgRkUChvQAjiei3AY04V73EZBOCsnXaRIJveNI1mnQ3p
FI+od/nQyhS32ylcXqyUUt3cqzIpuFiGdLm4HWYHao53kEMKW5T/vWSrTNxta5FwjD1pvpraHIi0
0GlGdVcGRNOJe4WzYkVmkHDnpweisvETaWqNC6g+nCjEu2jxQuU0lBzNzolDbXtALh/8aAegHrL3
XafLPVR+dmlE8rPVdwNIJeF+rMYNqIu7tXB3t31MhR9HjQXEjKiF42PJiByj5EZlLEhv+uGE6Wee
pyGBKo1Vpi6efWvCqwerPhpmv2/yj3Xzrsl6zYYpvyQmIfBIRp3Jk5VB3Coao7HGhhl1eIdZ8sSZ
2IPRrsfbK1XFdgzQ/WvGuT5NK93mot9gxsU5AiE/WNYmdzf5XtqUfrp59Om2PeXeWY4QVQPlkOVK
J6ulJeXBiHeD7+1B5xaautAufrCctDkXBqRz1eVVWdUcBqaZpX3wEC1rzLoTinag/pvBNwk50xrv
Q6dJDQ7680+TTttAvXP/LlHuRTlsg0JmI35B/w5z+biOF6P5I+/4bUO6kktisrlZYSNsnieoom11
BHG4/84r7GLMEpg00GZ4KDlIoZZ6Q+Msm0hES3bM8jBl3Dr+CRr8yorkErM9Gx4d8ZAOM+d7kfth
UjBrS2/7nXpTfi9FcgsCApAmE+O/KDuVnX0KvR9j1mgOk9LIL5AY2BkxFCvlY+HckTY0kWi2fgfq
jwkUesMMtsnNMOr97fUozy2G6tFPBRYc44XX55ZZUKHKCUwVlr8LvhgrjXl79JZ85/7RqgC4wqGC
WuSbId+qaD3UzzbRozaTJv8mENmDTvZPdT8JVNf/jEiu5rgjtBhNpLKRDS1Ka1vIoVjWYO+4dQNu
MEcHlFXNEDsYWgbbIuo3GBEQgeqiiuYWNdvGHp2gbehP9rAlvmUeVgssU22z2+boLljn1H5x52jP
y+hvDGq8C7z87JMPGyUnx3gUKCXB8PIH+3rxs4SLXfysMgh7lJpMHAbfsFAYHUmCyZ5ib1i0T5vI
RSunXOo/qBgBeyZE84A/xYjhtVGvGobV6yJcAiZeYWgkRk/+qqtfKw/HhRFpZcAbdPYWhXisoMRH
g0Pv5kmoZcdR+hFwBiYqy6Dol0PWkjdmjUyXnls7TMH+mJngQovWZJv/oEsjAA3/MyRFLTwlTTLM
MMQintp5dPRdmlZ/QGGMEHxhRopbWYvRpNUwyK+SPJ3dkxmMcVu3mvAofu2bW/O3mV8Ppgu3cwdi
COAL2BEye4+07gPG5iNSJtP4IIYUMfOhuadV3gBaSfA9gK0Ao6ySN9QZJaZBcd4L8x3/aNX4dJqT
pLMgZYlsWYpuMxG2iuWvYntd54ep1NWulTaAMkC3JBISZFLUsltGQxBqI91tyLFo3SPmrIlX/MHm
AJuJYWuRuKOKcn08DSMY8okSei6HNQad9o4CYoCKv2VATb3bYkI0m6O6XDwHD1QxixuA8+TaoINp
X2fLRor5n6mMm2nN/s63MkjCbg4TFkFawM4sXURWuSBwXdAjEeM4eKZcG/WWpudN3tNzNi97MRla
ZPs+nEEqgSARdUt+NB2djygXemHTvraZ8SoK56WmZ9f9wpo9LvCD8QxN47Jnh9txXVlywJdEmwNT
+phjkHKDtc04a8DyeV77FdO9Vg5g7/owTRYU/hKAtIrYhqBST74Dxq0J7+ov+9u09GXnbrFbZ1vo
eeqACkdTuD2w0anutohCd4tyc4fCwa6kxNdU8FXHA8mJqGGCswmz3deft6kwg2u3HoWQAv3Mm3W9
c1f6pVz9XBOMVVEfY3cReFZ8C5AHOZosNqgiRSW/BqBiAOCr6x8GSHpr1WyU23hpSYoqa1eEbVUi
WXUWtmszPGKKZKbt3vs+OP79zJ7rJUqH8G+N9+gWKJ1IIwOSlArIFESRm7LadSVgRbx+BSSMZigb
BfOemlXsruhCZsuXqT4QfmqXl62d3y06X1admstvIMUje8WvqV3k0q31UIz3DTOA5v6L5yfgUzWu
KzxEvpegA4JhJrTV0R+UPGgK8jooWpRT/Z6l0LfiNdvf/rQqH720ILlOidYYyGRgAZyj6USDHVxH
+8RRuw1QQAClAaDwRszJzALkbiVHDl14hwrD4K2JwSXkdlmWLtBDaB1ux+M03RuVbmRbuVsXpqXd
CnurbLMNL4W+2luI3zmPo7oHc/uYLL6WmkeEsbcb9nuhUr4SBrWHVB75axE9Ab+a+HkJfV0K7ULb
PAzuYeGgrYzM9yMxNPe98ohg2BKdU8z6AmB4HWxYCdUY2gOoBn0a1vfvg+bgFe0O7M0aQ0qfvDAk
KhAXuRIE3wM79wSGLH8Js595/nTbI9ULEVKWYE9F513ySLLSiFcryu0uRKB5tUGwzjpszd4A+v62
JaXvIwMDY5Rgi/OlT1Y4A0XLEJ/MiB6yEFgMkOv7327bULrfhQ3pa3kuQZIssJhjbSaiWRyGxa4c
wl3neGmvGzNRfjukLmgxYeQMKKnrvdnsqBlmsMOeXfLXaKaO842AjkazQcKH3/j4hRHps+HR4RfM
wEsGDmCAhhxMyDZUrfkrOqBHwyFxxXVtJWVBEqh7gX7HEI0low1I1hT94mQoKvFPi/fBcPpUUJED
4L13NhKDM4ZD1i9gO691gqQYk7rpdgyEpydW65SglAdA6IMAWQuFHFPaUrYuE50onovELA6D2ceD
ZR1ue41yHy9MSHE/M4hFxwHLLUE7P27lQ/srWIKjMNT1RpQOilcvOOHw9MVz7tplwGddLD7HQ84Z
HuwiTEFjH3f+llQlibVUd0pjwA9ixACXGbgJro1F4TQbI4OxfiieuX8a3X5v5NPBAGUQgwzO7a+o
PN+/aHvgkyDrkL6ig7RgpBgLQg35MQto0jenCsJ1t40ovQFkBEDCAxSJmZzrJfULG6gXlBSDssY3
jwTrBxOUAe9vG1H5A4BCGPzARBWI6qVLDJPgnUcdRs/m1sSkfsCg5ghsFUYymkljSrVFIO0D/N0P
BPGp5A+LVzODLB09B1Zqbs6hqYo0rNYTQ9kLIl372wtTbdGlNSmWDP+PtCtbchtXsl+ECO7LK0lR
lKiSanEt9gvDLpe57yS4fP0c1J24liCOGOWJ7n6qaCUBJBJA5slzzDmokgSvHmUvQsnhx7/w7yDV
jhSuoQFxB6Hvy+UphCkkqO2jWJIdwCNtRSD61NvXGtg2EBG6otFYY/XRpmsRa3lgf+1yK2bWGVWL
HkFyFDQrL6Fonpg2LdZecEvepyOHgFoNGplBG3U5vIaSslNDxKIiPzXxqf26qChyrGe/z20hmmU5
FJ4RiAAQagfwCNavUf47mxPnH/wArfhgUQRVALgwL8cBrWqA0WO88cFgWKXNBu1NkbmmbLfo2n+N
8LILNEL5RaqxVdMClVmAgrInMdVa9Efsh25NNUNa9IAza9xGCvJiGPqJxTr0zaICEqlg3w5t8XvV
brVSOkyzccqEJy2b7XB4iDpAKdt6hy7YOZKcOPyRNw95vwPUxxRxcXhEU2zPkl9jrT7+w9wjE6UC
LY+Dko9gxtAqsdYDSC40gdOZlcNg3cW0AmxYujUAy/NfK9x0xIUYaK2CFS4y2yQ/JI1s1O435Hsh
+bPDQzVcA6svrvaZQS60oNClj7GAYXX9RwEpEZJ6gvlNTZysWlO6XNyFjNwYyUrAoGUuyMgAyJJx
QnimevBuph5tx/d/WaO/FrhwkgSj2Bk10idDVW4qlP/BtVfZSafGm9uGFmcNvAgamA1ZZojbiE2t
QnJKgyFwFUeJN6j6U0laq677bdjFaxCzRRQpo2H4X3M8u79QxkOoEsR/ZMVHOkDLxx9jH0xC26qh
mymzg+xXJD33fWFPo28O1Z2ehA8QkvCKaUTJp12Z58WD9ux7OC+N8taIWwmpPzP5ESABnA77IQCF
2krCZjE2oPkAEwykADjLLsNdigYVjdASm8FET0q9b+hsDWuECMwn+Hs6QDaAggusjYI3AkVgc5jH
OQUYYXirI+VBjlsXNVOtdJAJcxPg6VfuQkvUfmDegWgo/kFXFM8qNKcGmmfB93AIDdkeiEfzfQDx
bR219drXytJRFNDeobGptzX9+23PXVo61v2AIh0yDOiyv5xTiJW2pBEwp+Jc76OCuODsH0z1Hu+J
f7hXnltiX3L2AjbTNI8jAl63eM4syGw3xv1Y/Pz/jYYLKUjndbqmYTRm1oG3YjoBInhH8t4WgCBY
Wba1meOCSzmYU06yAqtG7slMd2YJ4oystwthTc9uEexusAQwyFdwJ+eBJWpDSChIFOFlMmxkhEyg
wTdm4BD07omt9jscpjvAm7Zmnt9PiWTnevGgZ+U9Y9ATZ8Frf7Z99pwm1A1DEdUAfZsO36Nh9iah
NS302e4i0s0WQLt4Nglrl7rFiTr7ei44ItUblXmO4NgNW0WJ/LC9S8vazuZ25Tq0vJGgMgw2CgE0
eLwG71CEGSRkME/FMD8nqgxRl20zvYtGZBuq3ZLUh+76Uc0NPwo7C93cKwFqcaSQUkYDFi5kKr+Z
+rKvBiiKwCVQqtqKiaHtaJnLL/Is1seG/IOEM9PcZATo6Ppl3eCXWwr6RGMCPmRsKRRjHUXoNbcr
0PUL2mfJu72zlg5rNCaC+Qw0f9CLZn8/271d1I3VVIvpIQMphw32FCDCqLSWJF5MeZ6b4cIR1SZU
7QlGVAb3lFTbWTdKu8yqJ5QL9oIxPRths9EC6sp5e397hEunC7oukaNjb2zQ2F2OUALSEXc91B1U
kGYjPqGKuV47WvIQZAyANYJ3AhfBBag5gGRuWwa43hbdbtaLXZQ2Xtr3rQVQ2UqibmnJGMgDJPno
/9L4W0KZym2tFwQPeSl90pE+lso2+Yegfm6DO/mljhRaNLDxhODeHu+6uXBWL8FLK2Oyu44B6jD0
Z3NGqloJ0giqP4dY2CKHZaWAlKye+4uzdWaEu/hOYMTo1cBAjJX/QGDGEuif2/61uPRnBuRL/wKf
dxKAGgBhkNzJGVI3zd1EwXJduP8/O9xONepcylUQfBzGbnSz8EeFSksU924CEvHblhbXBfAP9HOA
+wIsQJcjUgdo7wkV1gU9ZSVADGg5WC2CLC7LmQ1u7YEfS6csghNDpZ620B6DmvvtUSyuC9oW4WFo
S4GHXY6Cth1a8/I0O9RpuWnabtvJD3XabUJ0rd+2tDBfeOrIJviMWWGKf0nrZBwTKKnhyUgbG41D
XaZZq6QWS3zYF1a4GQNDflgXZo841saDJUW4NRKAJhxRpZB26aUw9WkYCKD0aoijBN2bPAV3PSTt
fJWmsVMKIFbW1cFqDKKtbIHlbwOUHKTOgI+avDgJCWnejz0QI+AGd0JAH5LweSBWLYdWGbygxq2N
e6JTSwkrO9aQX0CTnGBF0j9AMFDzxTMCVxpAFfnSb6yLVNBLZBn0hrgd2ZipZMvl89eX+9wIc7yz
I3MqQuOzjnFgIrmxDCkkI7U6/R8IeNFJCMoAtP7okALmzq0sGmPcEQBHIInuQO8XDCYOgSuDm/Tr
OwVcPsh3MAwu3mFcBAtytW00Akv4DojXRk7UVy6ksVXQjH196kz0saPRwkAXH+8nZqXlnSoiNQC0
qlUF02OmJE6YiM5tMwvPduXcDHcaQztK7kiHdysS7+iu7JS9XqCfYibtd+TcSpvGVbgSAxaizWeb
tIR+CsDRdS7apI0YFrM4YbUGabAoVJS9mnpRf1LVbE10eyne4E2J7mu8mIFXZH8/c0CmPFSHCeKz
Mj2Dc1v9tlbTWgjOYBHBBZSR6+FFKF0aEAua9Sra1w9ZpBVWoUqqPZrN2vt4YRgXVji3E7IKar7A
L+DO5I79aKVM03BcowlctIJVkUHCDJIjvlgAQcEaErZJdoA6edTNj6joG129csdcSC4AlP/XCLdX
pSyKcwNi1oe61IcN0DVPYPdQnSjpDCtWymzTkd5wkjn5edvRlweHzAIje2dCc5cLlUR9D3QqkvmC
OMaOULeQzR0GR++//gDC+P7a4d7EGTHDWINK76GoEs8sXiJ9sMxytHW68hxZ2LkwhOa1zyZqMChc
DmhoavA2Nk12gAyNF4CAyJGUo5RJHiUiKGzTaPcPE4gOlU9la6b3cGlPNvsm0psCLJi55OIF7hCI
Amb6inssjgqRHDkKgPbwjry0IpbUmCbaZgcaPI+B4ontgIxPaRejm/flyhQuZRHBpPTXGrd7wecx
S1mLORzQqYJyT2h1WbbRU+EuQgP61AfHwfg1JPpb2AV2N+8jDXghsMGk38CMDr6RZ6NYm+aF6Hjx
SdxWV81IDZCyyZj6AcX7K4UMFQ5NJpp+ez2XUgWgZYWoLrrxPy/ll1MdSW2H0VbZoZxI99LnWbKr
BxGwLCDSbJLnxYNRGf1jAT6tzZykiWOIwHUPSvJQ08J8u/01i9tTA983I+5H3YhbCQ0SN2Uyw7vA
g/mNCDXOPF2ANly4ct4tTS+wmYynS4X+Fg+tU+Q2b2UDKy5U8iZHujhPWrvOn1GwWjnAlzz53BIb
8dnRwzodoJuG6RXSV1JaimJBI1xWv/9DsRqv278j4u5Y8kzTbJTgMEmLxw6wDdFYblb7npeAFBdm
uO1fjnmEjHuNYqjVQ8eq2X5UrT1JlpxZ05NeWX3g/FnjVfnsbuYy0RdGuWBqzFI3mwTRIJizwUL+
sscpoRaNpVQP0MVwASXfBkq/pdB1CIStkv7JUbFPn9LsYYxWItNSYgb3doRbpikmoMJ9uaCVPOBY
iwfMwBiArmw/9JtZtsrR1brPuhzAVRatsxWHXdoY51Y5N6r6Jgsjo8cuTTSLANLLZKHXn0xsf13N
9NngOC/qEs0MiQAvovWD3joo2CIAzupeTHZS60TkieibVLQT+vT1fY88ENTE8PQEAo3b92GbTy2d
4VYZiMXCFmyswzp3zuJWRKEbqDAB707+lY7uWtJoKdwIRL2R3GxTvHRasBxBTDNbg9MtNSuj0wQM
fQyDJgKMdukmQO3nhCpFfjCUftNJ4g4oGS+c3U57AtNKMNBNWG/U+kfS/YOnAF6KtxyIJSDQyt2s
YjwZQj1u80NQHYcQtafBsLI1I0tTySywTnMGKOHcUW3EXGt1Mz80uva7H4Rv0IB0x1z6VgG/NUKP
6bZ7sA1+4ZaIa0BvgTcM9Shw3XB7bhpxQyBJOPpg10TJkgiiG+H+24p+KCvbsB1X5nDJHoaGQ4YJ
h0K85nLxjByyoeMwDr7Um+V7oceNjQAVOlCiS1xaqD9RvjK8MkHf0+2BXrsNRgqyeDyI0KENbQ1u
pEKtBWMjDIPf9eiVytUofRxT7TVWZtMr0vQkyPXvvhOkg1wk9BBBZWhnyoX01UMLX4HYhocS2y5X
GMqhADdxR6LRz3sZ+dgfRaFamVlvzcoXUIK/Pears1gXGMmeytpZceTztYKGqmkVpjoWdzxCt2KT
KuodcDdeXGgrbnR9kDAQFFAEEBLEo1PhX9NZEUbppMNU96bshzti63b8HD6nd8p9ciT75rn81f6a
Hr88PhhFPg05FmSI+ZK4TOYxbyDx508A401DaZtGupFIauXRGkJlYSoRdNBniLMJm58XgJzm1uhB
Qjr5Y0rR9LGHGBzjiy3Sl9tDYl7I7Ud006BVgClNQqSAO5D1vNTEKeknX0pew/oNSia3f39pG4CZ
EPBLRlsjaDwiwmQUBXJqTH7ZxC7RXxJogwK/ZidlcTAy6MEUuHhXuj1Lb0Bhb29bXxodQL3sAooM
j843DMlCP2dlbI4+HvvgVwlzwEGzeo3demGtNMA/GUUhy0nwZMndKMZN2gGV0ArqRuuEhyYW7sq2
SawGqavbI1qIZyCOQV4MriEykaXLeCZJM5hV2hDTqVXU6SiUbGk1oCOylPJfsR4LB5CsoDqat1+W
sQC/JJLieFgoIjY3D7yNZj2eplwd/QpaZpHYMXesv0z5yIyAMQFRC9kXmU/8CTIpxUyKJl8AXUZb
qzaMSNJK5mBxvUAzjdc2DiOBNzJBrkVO+3jy++wjTTtLxOPEHGxjc3uprk5WjAUIZdlQPlEIvJpA
KYVK00MUxs+0d524KqpiWbZXTCC/6Rp8hl0FuG3MWBfZyw9eDr+4dAtVJl0Qd/Hso7CwzavwG53z
/ST/SQTJliRbbJ57bXy4PT52dF7ZVAFDRWkRWCCe+WocClLjUxCCtcQKlIfCyBzkSlYcfmkWEW4Z
XTYaC69IQE2AbqIy1ie/AkAmJZuqlT+yqTr2le4PWbGyZgsB47OsCIlhRgnKX7lKQWmatJlnv4j7
5sPIs55awOUZXz9IQAAOeg6wj6MlgK+atGOmlYmiTn4ctYpTaSZihqzKJ5oi2pdiJ630HixFDcZw
jv9QIUC9+9I95E4ZzECXZ18sck+ofDki77SxGj1123p2QTm8cvtZ8EfcBfD8+CQVQhvKpcE26U2I
fkeCP6vdJhLnTZECOia/aO02lzaj4qA6tWJyYVfDJGBOCjpGEKI4k12ftARchNCyrCO3M/MNGcE4
+CHXK3O54JCgGEVTNbhCcBHQuK02zTrySlov+EErQl9ySpQfJZi73UqLjC3JlOwkzEG9cpAtDQ4o
C7ShMv10ALIv57NCjkNRwXHpq7GVb+Zg021X+4YWnASllr82uKvApKlxW+jS7Mfjg9H2bpD5qaha
ZqDiTRxZoB+4HT+WJvLcHve8mabMaIJSmX2q7vTsYeiGjSltteyu6rKV6VsIVUBBsPoObji6xp/Q
BciTinLKJx9oqi1pgSrO6aYZgpV24YVVwhMK0ZDB3pi1y1XqxrorJqWa/GkUEysOmge0lCY99btq
rey4ZOpTKgeMOAYu3JxD5GnaxEVe4Ayr7LRLn4kCnVO1lRwD3Ay312lp8s5NcX5R6pMk9yJMZeqj
mIoWTpZgXgmIC74AvB7KcCpWCVh5bjgqnm9Cl4yTr/WlJSon5b2nqPCDLm4tX7gQ4RHaUTBg5NU4
LrlQCB5SaDmmCL1gdbUIoKXS/HF7vq7zSngy4nKGbn4cWnAFLuVNoBgqjoqIwYTVQxnfB6GHNu5K
2DXDf0jjY32fCt9uW11aJTRFIfYxhT1c1C59Dz4JgYRIwpGiksmCBLony2lshWH/9WMf/cUoU2C9
QKHFP4ISOZHDQcfo4A5hUIN1Ei95c60JfnkSVZhgj1fY4aKDoQ3NpBGsE6Q9nYn8SYOfgxufCrvf
UXKc1nAfbHq4ywwIBRhNMlKveLPzWzdEJlAn2eyD9tkJBYBVc4uAnCOR9s007SOZbG6v18IGZoQP
TBcOPVcSj8kNhHKOsraafQXS6ZCbLp/jCFiGACALt5ql99vWPts/rsYHKA64QHDvuKIDMaUw0vux
nf26Voa9rEPNdkTV0NbTYfAqtExBLCSprRhy9n4aj7InC3Fx0vRMa6x4Mjs/zec1ua2FrYjSOy5B
6OYDBYbGbUVJhJSS1HW4bPWRgDsqqG1pXa11qS5sDFhhHoSwgv+4jYFyQBGGdT/7w154mH6vsfAt
rSOucCAGgIIgnhPs72dVgU4wQkUoB1ytEhM6gin4BDMB7R1dupPHcmWTL4RJk7Gh4qmJxUE28tIY
6RFBNH3CjGmjFbSFQyeQruEEaGenn3+t+Az7Nd5nzq1Jl9aGppdAOkThonv9rX4ZwYDhGs70ZvR2
uZPWrC1cGTE2xuQFAThoRXAbPhhruG6LiWz0zq8kwUPjoFcH2repf8+ykxo8o9noDoJl+uzUlV8L
Gwk0AHWOu15o5+pjLkSCF8tfVnoFXQQyljoglIzIyuCcNJq1GY20cB9ZflSku2RILGU+Jl+nxNRF
XO5Y7yVwVKC85ZY2NEDBJKkIQNrwrJhPOkr1dXZXNn9UsXtJYsU2zFOg7Unw9acjDKNKx2jiIc4r
cPsjhDA8IxXGKre/apNaIW61BrU19aP5EalWBPLC2351vdDAbqBOicMRrFPIbl261SSAkx7yM7jL
CsURoRGl0B4rWB16Cd0lwy6pxMHJ1Mm+bfY6DjCzDDjCzn9g4y7NDiYYjPUOEVDLXom87cynOV6J
steHCEOlIMSCK4YVJ9gnnMWCps/QVhbBBJizpil2pkEGw8mLCR1sgZZusAYtXhwS7hloaQRgBZwq
l/Z6PWuJqiAcCJkkeaWCgi8eLtEPsYpXQBDXhXW4J24XJmN4R72FL7N206yMOEFmv3ov6mKbk97p
lfbQdKPV1ZEDhRG3DQv0VUX+2B6Hrn7IZ7CdZHbZhxSF98FWMnFlRZcciTks9guwd/CUy+GnyCGJ
jL3MF/PvaDWxJrdHTVby2vDQIb+4cg2+Pq3wnMUWBficoV34ygVKIk2QKiJmYHil8y/562+Uy9/n
nGcOa0NLoN/rB+VxIH+YrNuaONiSv6CMhX/B5YlMJbcFIJqhFVD7FnyA3l0QLWHrRf0L0eOVpO/1
MYVeI8wREKispYmHIs4G9LTkOhZ8KZKsROxdaIc6aATypzByAnPFDZZ23bk17gRWkMoTJwprCdl/
SJ0dyrY6bSqyvR0/1sxwT5SuhxxgGsJMBOyxtu2BmdlVzXHchtqXb9iYPuA4JZbOkNB2e+nXzaTm
amcwTysSJ8gqp0LVb5zWxGgW7oTMDrJq4AlipThu/2DnFAEuEwjEXeKSqD2wmGWG5n5KXTwdMqF7
AcOPGwcO6ObTzh6FNZznNWQFYeX8E+TLoY6V2uD2hJwDQdTSYij09pAFngroi9TOEP0uzOZJHKvT
kIZbmYDRaI1Cd3FLyJArxkkEPSP+4Rn0rTLQDh8gVEcDkJFShZjdSiP9og0QAeMageQb7vyXg1QJ
zaqOItGhDT+L+RG9Qqt586XghHUEiIH5C4otlyYGoeggtWLiluJQr3m+7fnXV1ws0tmPcxssV6Q2
nA38eEf2aflYRXezhv7MzW0ri0EDz0lGV4jEGg8YkkJUKas4wN228YLSVok/lFbS2P3g3ja0dGyg
8QJrztp0VV5OQ2BCk10FQyjn3JFoPmVB+gHmgBdZ8oKAfgMcWYd40UracNEqRvVJ+s9ysJcrBCYg
IJXURPBHar5UYb8pR+qCk8CuDMk2UglyEbqbl+lK1GI/e3mHR6PMmVlu7RKS0XQQUsGv0tZOmjsi
nSAc/w8RGHUhVrAE1BR0M5dji6HdHJVDjdDYfNP0ew207bJywswmCd4Lzevt9VsaEtq1UFVhFT2c
JJfWpKya4KywZnbjW0tCn4ztAYpru9tmlrz+3Ax3TS3MqKvrqBL8uNio1M4TPymQxn65bWXJLYAP
+OyewFnJH8mhmYKKFFJqfuhl4lGqLW1y6SYgTrENo5WL9+LEsVcqCqKAu/M5jqlWNDDg4QRTJaRz
oxCydK8mjpfbI1qcN/BACkAcoOjKV5TNvqhbdEQIvhF7E5qzqHzSUWCj6ZeTrcjhsaEAb4CXPd+9
1xRyXvfRIPjDQ99+iIz6dyutNdIsTdm5Efb38xt9IIdJ01LcmBCJlAhsk1gVMfn19SnDzRrveiRA
wZfMeXQM1CbNSkHwJ2k/TdtOsIN+G/crE7YUYBlYCvkWKN3iNn85FoLVr6ZJFtAweiwwU0rf2mNo
m3TarBckFw4kpnAOeTZEPNRlmN+fTVwxSshrjYT6M6hH/Q4COVYCXsun2xP3uT248AYDjHUU4RwX
Wy68pTAuDzSgflPuYmEnB1u1QM7TksS92np58qqA7fyNQKZmCtwgt+NvJbmvXHCYNAQaR4+zhjRf
eEi9WdlI5kcnbRvt0Mx3If7n0pLc6Dl5rEKr6GqvJXtISpNmtoJiZctcM4SgonQ+DLZ0Z7OFJRCa
ZMIw6tyv9behcIMSdIIHQ/pOxJemdoJkP30o9yCDzgs/BlFJNh2Mp5jsIw+KzEpqBbbyS+6dNnNv
z/DSJfHi07j0QJKaRWBE+LQOvA/z3RAmllw6urkp5F0EPtLvQ/qgyF70vBquFlLAl7PC+ZAwta05
ojHWL3/SXeY8ztvJ/S4c1O+3h/ip5nfDiT6/42z2tWjUzXoMB18p7lHoGkGwCPFkLfQYWctsUbt8
jt5zq9npgTMjBvSFlZ7U0tbgPLWfAVMSebF+JHYavk6GA8rsjkZOmryUgl1rfneKH8ZduJc2ChjR
oNRBG9mCNzV7MX8q3fKejLY0nZQHw3zIk+eUHEewT1vD0/hSi1acnuhRS61SskZ0sEkHITiZuQN2
GDOyb0/EZ37i1kRwF1VDH/Bp1KR+CzaDeA/9ISMQLWl47kTNSlFp0nUrQeKtj9x5sCMoFt+1eemG
5DFOtilA7Um5M8Y3tYp2iq+Gb2J9XxSOqhRWVylo1nOyObXVHkrAzwn50w6hFYNNJFkZxgLkCH4D
QBPoniCYhtP1cjdVk0HaESkHH0RZQPpNebvRmnre5XUJpu2xkPykBMtyKGunbMqHb3nbg4BynNb6
yz+RoZfzKYm4nyD1rOBqfgW+EzNa93SIB3/GLAF9aYsq/UaR5kZm1Z6bzjc+aijGN8BPlLW4yUxt
Iws7c/oB0VwrGeTNqFoTciydRcAXmA3pBtRiHkv2ZlFq1QKYc4ndbXut8QyW0EcjrpH7Xat5whp7
4epYuEgr9aVUV2YEOCPZQ5lFf1M9Am8oT7IfppsxNAC93YyjB+7eGOKpeYRsMSqS5S4VT8lJ1i2F
ePEmptsytQPJoeXv0o32SDDq8kPZWzgurDXZxuubCKYfoDNcdlBjwYv60g+gvUMHWcsH/4eyu5fX
0OPsuLxa3LNf5yYkliM8KjP8etDNWIvGzaVtZ6D9oLRZEYOIR5POm27Kv/fyoa1CPJqitdztZ670
+iOAf0RTIVyNR1waSZMIeZ8MAJJMJyKQe9B0Qfg3ui9TdV+A5ruSGmCWsXtLFAwmyRFqOwiybSmZ
j70xP0V0ekf+7i5qDIh10/aO1oGHYs0jREOxqHYsyk6IXkLimlC8KOZh08mubPh6/zgUQEHrmh2S
lf27uGwAgKGNUTLR68RlNStBpnlmFIPfJDmgj4lT5hTFjk2AmsftgPf5pryavjNTXMCrGlGpm7AZ
cOhqj01YoFcXUJVSewDryLOsxk5WEMC9dUeQpzs6ZG80rZzisYs+srazQJXiUUOwevnn0OzlXLEl
ddxKubfyldd3KfgxAxbgkoN66FXPY0iNso3mwYeki+5OhLpFIbZOHmqaUxBI15UkOAIqjqMrhWQN
gWp4p9DEIe1kWnVWiPbcEgUbr+/dGhgPVwHzxSEKC/BdjEWxiWvDQpTMkemZNbxLO81tJaV7vD2M
a6EJHcPAZRplK4TnK+pCNFqAicNsB78E16MugeuxBz0oKdWdMtNtq+4MYztOPxVim9EdRBhcw7QK
ERTo4rSrcNUY0p9SvSaHcv3+gpwL+lbRuy2ilZDHEUuo3rOpHfzBCB4Lc9uVD2KouH2be0Cj1tSP
5jUVzIXlhEm0f7KKJFQ3WGA5u26MNdqMzVSAybSx52QP1siV++T1TR+DklnwA46N1ZUuLaBRsVDL
EqD3YdzIsQV1ulHdTuqGrm2gxdk7MyRdGqo6fSBdBkMFLkxRtO2koy5ldku3GWra/b6c1nDf7NO5
HYuhmSjUGwxMzBePGpOMQzZi8kTdS8rEw9XiTj2GwrF9b15oFrjhmmDYdd6XTeZfi9wpEmRGkM8h
LMaJBwnDd8DMdxADuL05FicSVxbgalm9kRe5KpR8rsoIRrLdcCdotnFqdySxin27MoGLozkzxDlf
HyopaO/FwTeqwMqnH2ZA3Dh/lCO66/Mf9OtFDUzemTm2F858vahHs1T0aUCK2aP9sR19mqxVaBfu
e5dGuBVKI7VpS5xNfucCY14/51t5KxwgXr1TAUxdYwxYeBFdmuMO/kRGKl5vYE4+Rfe0s7pf9LV3
or3g9jvAvvrX266xcBxeTCF3m52Rea30EeZAS/0IyoDhBPqI2yZWZ5B75GXS3GGrwUZy39zLgkU2
vZs7mtvscSbqK9Fp4V13OYFsM5w5Rd9mWq4bbALf8m3/EXzPbfmPgq5Yq10pRK3MHX+VmCRlqtMJ
24pCPLvM8ab7rZMDCM7clQlc2VafE3w2pJj2nRkL2FY9VNRjO/eKyCpmZ/alwsYkRlbkk63hCpaj
0030Y2VTMwe/CopYINRygP9Gce9yQskYFwUJEIbRhLDPWgRg6PEWa42Ly45/ZobbzGaS5zEhmM3Q
n2Wn/OhKZ0QqgLrQKTGj0J5qHDXRBpRatnd7ftcGyO1wnUhikrAjU0k3BgSx1K0xT2ubYNFZkFFG
NQz8UrgQXM5ilfdh0lEJz4ViBwngg+yXmaXZyanpLK23yl22EahFHpRm5cK7vP1YqxjyZLhc81qA
HUhVUtCGIEoiF0Wl2evfTLXc6IVvpAPIXtFsVH03TdUelGBlM0pLByrjrWGNjfAenl8um7u26gIV
x1sdPSjZttVe9YxuleIwCydVBtds+KtRLCUBCZZ0J8YQfgz9vt0OzbeJfZz5XTDdUPFWWVuX1hzU
BCi8oG3oGhIaxCUFFW2GfpP4sRr+kPnHNLzcdqtr7h6dYXr+2uDiXiLFEZM+G/3koGoeKPXczI+O
mjV64LN60J6sYSdvb9tcHBa7bIL0CzARHhwqkEIPKxHDmsafrXQcy62iP9w2sRSMgL3/rwnuVqbL
VKp7NF75wbNiz15nmcdxH/3L3e/cChd0VHBJ4fGRjgh5T7qZWlpCtnMGwIu2bYRd23mrdGZLGxRl
C5DMIeWvCfx7Xs8LQ53nAt1cW4oCBvri9trz7an7pJfmQ+m5DfYNZ4Fcqoa8AIXE6IOGY1N64QYV
DP1Y36l70248uh/3+n38a3a1bXiSd7eNs/h5ZRtFfwYggvoTj1LPhVQZuwrjG+zRWqMfuu73Z75+
9uvcPSJHdklUWvx64wDD7Rm7eNt56Va3q63ySNzcNVbqDYvLdWaQ21ytnA960uVYrnxAS319Esdf
EaFHTO/KnvqcmVszx90oxiaYgpFibOTJrR+rb+0m/AnOox21jN3sxfvaSffart6N28yT3pKj/j04
Tn57v3LdWNzbEho00COKxm3+cSIlgdJJKUasgtT7mBHVEqs1wdPFUxhtNQB8GTCFktGlhxrAI1Yy
8xLTjZ+7J2VvbMAz7cWH5tjueure9skF4Bfc5swcd+jLiZaWZVGhufFP65lPHbaF7MYb0a+84X54
i47ZzyeksVcO/EXfObPKZvpsG05hCQawvsZW0N6EcRtFopU2I2hdV46/NTvs72d20mLOYs1kWw6k
/MNGVkE0W39L+5Vk4ZoZfu8JY9GXGsxQwyPNE51Ps3Kc1hLfS+msi7Xidhx45NE+pJcwU3t57hjb
aqfVllU4EPNwxH37pFgzqCbv1U1tyw90L+6NlXX77Fy72omf1K1ofADihLtEaXqoiVmHdx5ywKEl
/5oP009j23igcHP1O+Ed1zbtPfH28ndcikllrfELLCCKmL8y7tj/fACX+yjjiiaT0eEDHobaKr6r
kpUVdwV9BOLtQxPQ6AmQ+8rVcXHfn9nkDtypbagQV7AJRgODbON403YrwXTNBLfr0X0rmGULE/W8
BToXAIFprcF38fg5GwW303MdzMkBKif+aCaA/R5F+M5KMGETccs7uG2tdP2Ymm2DxZlOraXtW1v7
rVRWOyBBZaGn/me/Rn3Odta1RXgi5MPh/HxjbB4STWlUhC8DjRzaSx4+1fegGLZWkQKLl3jsrv9a
4va4ENRDG7QIWenLsAcJrivtoBXtVTboSdzb88j28dWgcPfSgXoAxoIfFHa4IkzZMPogIUlt8xi4
hjd1Vv1628xi1Dozw40olsRskhKYERKvkSwRly4z3Surt/BFrzizw4UtMVCSeYZItJ/Uu+y+mUL0
Zb1qjRvSb434u85+UBEHufHQrZeYF93jzDR3cQjaORK0Hqap5Jxkas2QEHwbjvOrGVraQd8Pv7Xe
Dt5LB1mrIlx59y1uuP8aB03+5eHTmaoQB4Mw+qFRik5NRrS7BUReSQ6wIfzfzoIOyEsrNRjBSqVi
Q2xeFYmA32kz65b0XsQPYWan6+/otWFx0bAnJjqZEoQq4SG40x5aG7zudrUZHMOqnXHfWNJKbFze
emcTyQVHdSrTNOxZ/AUbwk6i33Ph1IuKlQSWXGmsdF6SkzzRtXB2e4MA5XI5tWUMSvRZpNjywUau
HRG3o9reAYyC6wQqblbhHarcib+ZKw+F5Tvg2YC5OBoGUaFADBc7JrehzlT+MZHl34UfqWQh/W48
1b/bYrWcupgqgAzU/4Yd9B9dDhdasFJNAbpDpwggEmZ4EGRHbnfJaZQF28gay5geCnMXZq+R9suM
WLRwg2EXd+9pWLyGxXMy0mM3yd601r23dDqyVmwgeBlxJ59AyYMmSrJuHv1ygtLiuKUVbnNr7C9L
G+l/SDvT3bixZFs/EQHOw18yB0lM2ZYH2eU/hF22Oc8zn/58WxcHraR4k3CfLnQVCi5kcE+xY0es
WMuAcpSePYitnHWjzNiMoPMVleGnjNTrEZKpjmZ9T/vDVNKC9V94h9fmVq4pqfQhbFXM2cGnIPkp
ocJ2271vTtp/xrPOd0UlhC1GgIFMew5725XN+674+H+zsXI+k4SIfNJqZDvUB6dSvLp7Uo29hqLN
p61ouKGxkSo4sLPrjTnSTTZ2lsKTKP4Cnw1Is+Chs2qvz42D3cJ01P6GtquYP1V1A+ZNhiW06d05
/Of2YLcc3+vPWLmhpGqVXimZ0Ope8vaYKTZX69UYV75miowkLXt+PL2jNPlN2nmhbKbCXn/8yqWI
rOg01fy++pi7T9P7CXUkt35KfihP4efO+8O/7EQxW09L2lDEopHkc94gvpsg1LvE0tkcWZxb3mBo
1Q/bjqOHRJ2z8Khnhjm78SgD6VMyOf8URJUOaUWiKNN92ljO3UB7cnaQ9FpOYWPL7QfDKKZLZzh9
CEiv2sPxbwQLdKoCrscJwmb6Imny6rFoJ3YmdSNTpLd0Bxd9Lv1b1nV2RvR+9orAiHxr0fbaTjaN
ov8BlSYQD0VdBUeTOskxzWwE/sMXdfzhtPd1pROe/6r0T7e378YOE+3jvABgSqODfOXeBzRNsjHD
Ujpp+kGvI/MuUZvSI2p3dnbbxqB0uNEcIYfNm/Tlpnk1k6FWSb0ug91FM0WuU/o5lwtaXIH0OJv5
59vD2giWAbsCJpHh1KSNQXzLK1uz0+gB2sYg4Af5K5lXoFbOO9GSp5Xv5GQ5wG2xk3/dCAtosaLT
WJBNaCTury0OlPPoaldkOhmc8JQvqXOw0bS772F+a5E1Od8e4KY5MZEklOEdWCeEosIuyrEAPezA
fKpRJJE6/ZzK9u/QavZc7cbC0Zckelk0OtfRYL0eWmznSKmNmeLrZQBncONF0+KlNLCb+vK56fZK
Tltrp8CfB2BEpnNRXq1dXUWW2QFoh0JpOcXzXdc2ziFOpKMdWg+tVXyrTeX338+m4HVhJsGVw+l6
PcLBCmU5yG3ZT/9oufYn72r0LP6FbubPf2GHJQN0otAC/6ahMm4shGx7xc9RTEjnH/Snd4rbtvVO
GLFxqnEdvHxR21ZAQ67Go6i1UaTdAL9iGX2znOo0LsYBYtCdTbhV1KV7mPZatAc0nqWrpSrbtDUB
JCm+KlXLk2Hk3SEnBjwpkzIdbWewjvPUtb9tJ5Egth3C+8Gw98geN3anUAYWHFioSjHg67Xr1XQK
Y2qFvg3KtkuHU2ZXJzsMHztHPUbpr9sruPXsuDK3GrKiR6WOoITiW4nsVRQlK6s+6NNPXKiTpWeT
C8jUQ28qzFOEDKh72/xGOIp1qP6BOAK0X3eOTLMS1AX1Jb9UStcKuPKW4Dw6NmD1x6o6Z7L+K5Oq
nSbYjQPJfQ3FDfe1oK5YBaW2rrUts8+uLaLPCOkWX4tBu5fkz6WRnTSz2mma2lpQJEBp7xWNPjQe
Xy+orRRR4AwAduFzOhQJ0P6gusR1esrbELlWI9hJ4G8Nj5ibLl/YKGBzWB0WNV1UuTRz1Q8jb5Gp
hAIHDOvHIYSDuLkkIAhur+GG66ZJhkZbxDDJlb7ssFd3k7mMk11brer3A+04g1LTY0QWII/j6EM3
7Ekabs7mK2ur0XXz3JslFW6/XHpXsGU7FyOL73Kg7Lm6xwC2EQzDOErLo0xXhs51d710kZmpqaXX
Km0MsIzx0AAnjgbB4fYEblvhKcqu5JJf02TKaRv0Vtqofjt2QC9j849ZxPn5tpGt2BjwNgMRFoRY
3fVYaF5Z+k7vmbjGHiq36ZLlQyE38wcewu2RhxTv3Nw4hhUawlWAKpxUwm6dTEjVRROXchTW2kMl
L6bL1bKn2bdBhQqaknIyRIMq9Gdr4gw7npamVkfVj6LFbSwVfRznnJrO/agUhzzzAyP/0ce93zZP
sn0uassNl+cmP9ukRUprhyhga4/BrGjZYJFN4rvVsgMPSXLJwEEAte/bH04OCWZ5DlCGN9MdU1tr
D7LeVgAucGjXJNBRuBhtqUqKDwlCf5ey17wspVf49uJvQaxN6nkc0Jfn5cv0vzqjWdFU+dCHbLEc
LYZyUfW7MYiGO2NiemO7kD8uPGMOpR1+LQPW2aAn7Uwf8z0KX59N3ezve3ucTs1sKUeFlsLTpC6h
14yD5un8Mi2uAW00BcJFdpepp3kMykMbKNnRtmntcbTFvBuMynCLolYO3Sg9G1qa30eDEjCt8re2
n/RT2ud7es9brtAGfS3UGUF4rrklaqtMh3HRVb8Okuiut+XA16sq/VeP2n/GnDqWqTT2YcoabScw
2jRMdVP05wLDMVchZpQ6WtmFjuovEgA0qK+LqDhVbfPegklYC+eHMlN2Xj5bOwkoLs2EohXT1FeO
UYLrcYr0TPMjKDbdMH6YWlocbu+jzWgBYhCuyJfgeR3w1YZeCSJefH1xnttTfY6e23+cBZo4lyzz
z9380VaSEOLI/xhcvejRMVN6NcAgiEUXOL/yE6bi7If5id5+7Uf4IdQOfeCWp51xitfNKt/M4ulo
d/PKsew1t6VepZbSDJbqj8gdRofsffpoXgb9JPeu8s44O8/9h2aPxHwrA4TSK6JXxAow9TirFWwL
fZrgoeCQ9r1Hm1qC6Nd4NOSvdnKcHmivcXjuPSey5GbJH9q2dsa8dY/Tfkg8BoIKKoX1BVEGhA5j
oPqSZC+0gOjN1yCrrcXTUca5z8tqPA2yuRwp0IJTDqX6VIdW+VCGun0wnPpTIaFUYipdehzjorm0
u42SW68AAig4YmCogrhNnIBXTix2JLhqpUTzlcpePpZ0PB1VrTPOpTbugTG2KrDId/6vLdA617bG
dDYbNcVWr1cPcz08zrl8GqX6HY+oU0JCoVJ9RctOkjl70Vh7zZ5i7pYHefUB6xp0Os+Fo2WhBkrx
aMaRZ+r3jhrQM1neE5Zc1PJwe/k37b0wCgg1HbA71wOm9Wjgfo418kJ2CR1O+62S5YNqLd8rE3rh
ZAnPRbyLet7YcyKfYYBMFxQ46zYCUw4mKUx4qMbaQzrZ58AIPX1W3znLr+5r+FR3JOenx9CqfNWy
DwsfUlvjeYZ6eP/4bWwvzjuXMDEIJF7rh1cQOkERLaQFLNFFYnwOWsmvY9OLj9nwbu5lV63kB7l6
H5p3Tf7RLIIPof1dDsKdq2Mj+BBapxBLQXpP68Zql0dW2GaaPiqCQoedhfsJjvMS0OH7O4WB5vaq
b8VdWINLSuYV/7b3qpjGeqwC8drkLWIo6BkV89mu0q+jadA0STNydaC1+5ipPU8V37LCQ5GHT1PT
foiL7ijt16NEcLVyvQSnKEchZ4Km3RpANsxmlJcST8JGrp8X9UukB26Q5Z+cIT8aM2KWkx26Tjjd
d9pXtdhrlNiafQ3UBW4Q8AULcH0M+tQ0e4eMvz9IwMnmB6VNj8WImsz4rDgfb0++8CHrkf7HFtQt
17a0pozsrsGW0j7Mz13hjrrrfDUvZvcQ7+XXti4XntdE1ujOCRiBuPFeOc+E/nM7q1LV16kQK8Ps
waboRr+ekoZu8twdzfDR7GZv7iIPPtE6eJrhvbo9XrFz1+MVBPqUnoAGKmv/7Zh9kuq9wwEL7e6A
QG3gOVYWnm5beaEAeGMGFjgBQCRMWT90aMKM4TOMebQNwVkJf6LA8FmjZGI2oJG16KGcGn8IDgPk
hnJduAFZ6X45VVX1J5qVs4MHysbYi8NfZTF405LfK1V0Hmr5Pgn3kFtvnS4ZSECSIv2hCyKX60XJ
9AqZxZSnc9f0I6+uYx1+ibtjq93LwSEOrd+3p2bDHNoocCXBWwfobv3Q1EC3Ks3EI6sKB1FbdGq3
Me4ans7xgA53J1AL5qjtLPtGDCe8KaEw3hUekHVkqjhRgatTVD8L6bg3f+ZB5eXOwTGSx75/MJFT
WP7N6l86XB65lrtpt5dS+/98gcHTkgZaMIercJzWf0ca4en0yfsmXruU8PMFl14O/sz2z1z5E0nJ
p3CEwVlqfwexyi1beMM07D3B37o2MREw99EW6tA7KJzPqzNYNGWYDzARAZHv6TBOtfpkLYv2Ue2S
8WjPVn7QE7341ep9fmoyLfO6nH4Sqa/2KKveXnXXHyI2yqsPKRFAj3Gxqu9IiXSasqj+MDtLdtLB
gD3d3nNvndy1qVUgNUWonFCKUn3zS25Yx4j+0jk/9Ynq9Y5xV6dP896jbyOLi0mAwpBp8Eoh9XY9
uqWh1LTw535vedanYT4pskeCbxzushqKxkOT7KBTNm7RK4vr50KIjkvXdFgMy+CXTtd42J00ZyBb
jDDW9FBln1RFP8Xy18C+z1EpKr1QeRfzbuqV4+3p3vB+15+yyl2YEnnpkteh30T6KdF1+oX0+Dlx
DsVgeFL7PnaeUAQrp+lYQVBlliB83eW5Mz0zeJ9PJ3v616KqjKYW/eyCsQFxmNtfuIFO5wvpiaYG
Q4iDvtD18kRV5nRw3Kq+rLWjO47vzdFdxktT2W5iKPeq/atOqjulPE8G6BPa4ZTPc1yfu8giLD3N
NG6knh3uLOFLCfL61tCIQklialwaaF2sLuNarepSqng+t/2QfVbnuD0W4TAd5Hl5bAJNer8YSex2
tAV/TIbWwYEV8jHslCclsDIXQvB/rL4bD05g2l5dRtkhdmz0Y532B/+RjwqW/IGa5Tels1LK+lnx
VKZq/q7vsv4wgQbx9CWf74e+VXacztb5g0QCRh6grEz46jCIK98cBuklBTIOLvnB+alUnMaz9VLy
Stv8oDmhVbilrDiuRT1jJ8LcunPodBCVDJF3XNMo6ohXqdqCfXPQDzW1Npps7Sp2oSCRZtNtnHyP
T2CjRxtBFMpFlPYIM/j/9QYzLckK6qjQgO/28HQMcvNpovv80MdZ9K9RWPNF04cZbvsWGUujlFOv
WrRLmCrNnZrF86FpQufHWHWKF8Z19tspEcApsjq6SHWg7ZwGsa1W246rn6wN3M6CY2j1rdR6sqRW
Bs2Xw+Vc6yqqNHWvHoCY9p4KsO6v042CnEmg7mX4k5x19b+YBiXpofGjvPpN1WPKyH+/3fCuZMpp
eIIGf32Mhjhs9DAbdT8oWog16kNt265mPplx4IVZf5elbvv1tkMR/mI9hfSHo0VC5RiL4s9fX2Z5
OVhVl+j+gpjXXa7JyWPWw06jRbbiyX2SHKverHaizK1Lhpsc6QdB20ppUlyxr6yaOLFOz2LDb5by
mxnq97UWfQ5i527p+/e03IfhdG6X+AEh9x1XtXGieKdSm+eNSMLDWT0QJ6dwamOwdd9pVFh69CU6
JqUxHZ1hMk9xKoF4HqT4d1OEzc7iijGtZlpcqwaNdkL+21iFUYFl9nZAvtzPBgdoYM5efW7mnYDh
7StB4+kHZygt15yLNcOXXSkkoqhj+GkjJcdwji3XkWrNvb1ptiaREhklF+6it5DqKZfKJJkNw5e7
wR8R6rSiH1NwH4XRsYJlq2qXT7cNbmSUeIzAKMu5MCEYXDtC9I/Nvqtsw0fUN/woiiz4HdldUPed
3Tr3mu9/8j343cbRIAKiLofWFrDxtTA8t0LbV2VuCkxZkZ/k9BzDUjGHuVek006NYcsWqUtLoYZj
wHqyukDVqQ57ikgmtCrqOTalo0ILrUMngVbAgBJ925lOsddWe/ElvjORPBWA9ZXj7JW2BiKCyH0n
PerLAwo9RXwuSy1y1fRp6O2Lox9gotx5y7zdNhDcMaOwNhDC8KC5PvVNDbLLoHPez4PxGBbKAOCL
94KDwIA8jQdTyxPPaaZ455Z4eyYwa2icCrYOeUnxWa+cTetES8l71fbVJp1PlQKUPU3C+50pfXu8
r62sQoVZoiGl1Avb7+vomxaitKrEHzmEh8AuT1obgO6uP4xftRCSp8inzQLm5V9DEh+racfRvL0V
+RLBqouvoRa4LjMETlsPJv7bL6Lkw2LTSBjQsZW9rzK0bW+P+u22vTa1WlFLqhNJ7kPbr+AEy+NH
suvVDJUTxGR0g9+2tXFpCGOkVwmIIBVc64FAMqLXRtPYviKmVBriH3HaTp6cVumhDxugCGWjPoS5
OcEwbVmPZp2OX29/w9ZW0uBkJrtFeyb6ltdbaUpLKPrG1oaseAAu23Uj8HJd31nAzZFqEFYBMkTp
CXd3bQZaNF1eit72w+TTVFVulCPZqb3P6wLoan5OghrPZx+SPfb6rZ0jGFXgTOSJ/aYLXbWQOahC
Zris8/oeaML0ZITyoxVN8qNmjvLOmdmaTd3Av75oBaNNdj1MI46haMtn25d1X3We52hnHreG8/r3
V6uVSq1TDOliv9y4kvR+bL7HEY8jZS9Jc3sgwAyvB+JMWjnXNQMZ8sojCZDYe31TW64TGjnYwKmJ
AkLQri1M/djoEkoj/iTBPvlreOrfa8u5q07GXlZNTMr11YBELmGuQC2Kq311NRR5auRTL9m+U/4T
QHPYe314yOajV0zuaOygbbYmji0uGvB1JE3WJebYblj/zLT9PA06D0Rh41UKmo+3T+2Gawb3hhoX
yq3cdm/QmJ3ZT03TWn4hfSkn2Zvt0svmnaHsGVmd2Sp1UH2JO8tPoNZtB9lFt/L/bGTlbx2tL+yg
6hlJFnpq9Q4Q3CHeA3BsjIRQixeg4J5X4S683muOwtNdndEImOPwbswCeCFSr9abw+1V2djSvKJw
NSRwBevFaqM16jgasZTLvgmjhBOW7ytYWPVDk+lfBYmA2U47yLUNd8BgYPiiQQCXsy5RzcWSL3hs
YMDW2TQ+W16pNa6zl87amj267KFgIWrkoK6cWiGHUz/ni+wTOw93dpwdUggfTtG013u0ZQjYi/3/
gMbW+jVqoe0udyrzlxjl98asvSJyPgzNuONEN82A2gT9gmNk3la7gSlVywAzGu1MkfUYJZ9648vf
bwUR3/OXeP6uvVtUpXKlO63s53Xnzg3kvMNxqH4PxVe7c/eq09ZbB4djA1GsibQ6s3c9oIJHEYg7
tkH4rgseu7o81KZJZvOh33lqbjg3FGyF0hxuRwCJrw0larjIidXJvmT+1IM/Y/nX6Qi6nF/9/up6
axUVfc2R31/md3b547/7feIsAAMibF8nvzQUDDOzhvm6t+sWp0kDZOo0d7eXfnM1AGwIBRfyHutd
HKAFD9JGxcgQH51geM8WC43ohyZ/L2GHvW1sywMIbOr/GlutCCIGYTp04ORBVp419Ucx9W5qpgdj
r2Vj69C8NrRamtrIo6ZKwP+n5e9Mq70JTIpS/Ht7NOJrVzc1tJ9EwzTtkDBan0xtNvVkYOlEN1oJ
PebztHzUGZd5yvdyF5tbWUDVEf8RR2YV4ARdyMO1dfDVLRXBxTX/C5EtskC0ZwBO5aX2BnerG6Oy
8MSnYyLPf6id/lGe6wcNtuRwr3V6axOQXBO5TcBJvLavj2UkGYsVsd19UzvlumvUPEfdcmh39trW
6gjvTDkeFQl857UZG+xclBP5+EbvuP27Do1zcsTKYHmyHFGsvr+9GbZ2HJV30W/Ck49OiWtzVZxG
pUYKwbcC6X1CpZr/5lim/9y2spGHeQH0kmMiNARfsLq08wQYkWHFosJfPxbh5McIadJtZ58648F0
ereLQ1dp+o9dGV4mOTvsku9tzSuyyTRfqnRgkcW7HmhAq1XcIOHpz5Ai6/1zaX9wUkzN8LYfymwn
n7ZnbXX7LWZlVkGagzDNI7fRq2MLD6RLVs0OT2gXHutOK3ei1S2PSErG4oLiH+Z648hFmjVKZxCm
BGedlk97HM4Q0wuRzYHWgtsLujU+NCF5ULMfIDxbHWy5TtIBPkgkFCqWcXL8nhyMHc6HpHbBYLpG
vNe0sDk8QQILkIFLcd2MbiahpkwlG1UFGKzmqTsUtavld2SdCTL3UBMbmEvuevBXdOwJDfZ1OTNf
4tIxUopIE2E5YCzOhu519udRUQ6zrrp6cUexaoj/7fodB7B1Il9ZXpc1kfKC31ttocmBvcx8UINH
I9lpe9+aS7yyeKgZppjR67PAjdqr7dgoIo23IJdUhv+OpuRN85lw83R7p2wNR6j1geckM0Cb4LUt
JRq0fg6xZdbBMUiN56KuvK7Nd3b/thnjRZoXWah1PCAU4OeUJlqen09a77ZskDGrdoxsXQE8OIQW
Ku6ZKsD1WMhD1hKBqOKPYe2N6TlEL7exPyzTzptw49qEpQxMMeA8gtv187YwK1iXxVsAucPFnSjX
3allqx5vr8zGaHATmkgWkTGiB/p6NIuuzFNZTMit9Pl0DDW9PWqL4g7hhOJaJe14xI0F4m1DchFI
vOgkWe25ciwNLRoJ2PTkU2I9Lu3HajnfHtC2CVgs2dmCxE5s+1cJ24AHUx/03NAZcDJXDs3HYm4R
g673yEH3DAnv+MrQZLdpVTNY36z+9LFfRU+zsROkb5qgEiOShqhbr4sIHTVvNRZjmZcCzoAH7i9o
QXcmbHOf0XkH4RjlA1DX1+PIpViKozFSfE0Jusd8dvR7qqZfb6/K5jYTrXW6hhvgRXBtZKS/xUiV
SvEzfewOVWCknqQbwV230IocO0B5b9vbct0i2oTmmT6+t/0HS+uMRtkXii8vdX8/StJy0I068Uj1
yOSKpOhoxblxVtKajT4ktFUoanUYpHEPAbU1coHzJO4lRKUR9XrkgtfVsKSEkKNM3FB9bJ3geSgO
ptR/3Bmy+KVVSM+zAR5Q0JPgStc0Buoom3MBeyq0Ps1laR86ZFUy95x+JmTsdnamOEVvbImXqShq
gydZredE6WCwRmyB/HINiIpmAgzE3a2qOun6l9sj24gzBKIA9CJiVqqybgqqwnGe5Ja1LHMaB33J
BpJrfl/66mBrz7sql1sLRnhIFyhYWLCBqxix6xJccs7QBsWVrJ9V/n00Rs8sdmZw62y/NiP+/JX7
yEaHRuSRUKa1vw5m48nRj9zZcbfiKlqv0msbK+ceTuOYtoNYJdc+l9W5t47vusXrf43Zzmi2l+g/
k7byugp1/jpqsNQQGSH9QBnX03/VcEWaO5HR1s4j5IS9XahQ4Ryv521x7HpAjYJQQqtU6DmW4qhb
cXNPiNp7RV6F75cu2rsl30wkGEkhPoDwHv6B/Oa10TZOZJp0bcdXl8VVg/B+DIdvXX+aHOd+gIEs
Xn6NafR8e9u/2SGkmYRbJsagyEpF59qo3MT60Ayq5Et5+V6q75Hq+OgY7U4Y+LZeJMyAhRXIkZcH
58pMVuWSoweSn+VwEDmfoVSr3Zo+KVrvwlMfQ3tZ7CRTN0bGVUAhl4Yl0Vazmk5UElUtR0XuEpnQ
uJHd4oztMbft2Vgd4xnfP9QpNtD1iuJjmB40+9tfL9DVMFZHuEgXejN0ObqkIKmS9twNC/yAO2f4
zfXMQ/n1XK3OsFQ7POrGObqYD8Wp+es7g18HVMJpIuVMt95qCEOc8fMWQxiLd+T0XeOrY/2TTadw
eujKP2E+e/bw99ta5O3B4dIaCBJ6NaDa1Kuyy5foMo+gn53GpcPXm4Ydh/TGTYiBkVcSfSV8+Jr6
QS5sU2pVLboMScCb9GseXwKYhcE/y3vAK/HBV152ZWoVQI1hRNWpM6ML4bwnySnwktZV8od5+PO3
+w20Lg2GAsfMmF7yK6+ujAlyt9JsjPwSs98gcuwyFLD++l4SP/zKyOpsDq1OgmTBiBQFD7KDBak9
5fnOrn57OrECH40Ia1EfX6s8BrORDEOi55fF/qFPrVdkD0W0M11v+67FUF4ZWV0VqKilpAu1/GKF
AKby8Tjk1qGp0m+zPTxCR6+4Y9C4aq8foxkUogapk1LVF3CK3tRUNCPtpS+2Rg1LMm1+lHlZw9Xc
jkU7V3ETxxcn/BjLlafM3cGIw52H456VlefTl1lPIiWKL5PzvZEdT5ziGn6Hv9+Mr8ey8hxR1KFA
W4ixRJfKsCi5nXfVdfZGsnIVehpBWirmqzG/GG3l5sqnXt1jX32JwK/PL0lwoBJgfNj3zssF+epY
tWocl00u55d2yNzUju7mIHRT3QUwYffpo9xXx7IvXZgBLkr5NTZ/a1lzGtoccHvqpdlvNs+d3Or3
alzBjzse/nqeTcUENAIAibfz2l06Y9mUfYAcfa+cp8XxF+PBSOMdBNnbS4YkwCsjq/CtTVNeRFVW
XrTSQGjvcbDk8+1hvHWS1xZWTtKRo7ECjlZeKr0FAW1J6alXTBQ1O+T1Zq2Pd+ztjWh19tOsR3lp
TMvLlIYoLf6O9x4lOwbWiEwrrUIltaLyUgPT0pf2EPQ7Q3gbdF5N2frZM8jBHBkGFijLDr1gLmMk
0m/FfGpK80B292hOO/HAxoEjq8Xz0SIRAL/WKuScjTgKs6kqLzM1FY/C7behwoMERfP79nbYmj1x
//NEJxlPy8h10JnGqLZbS11e8mgRkqtxrL+jO2wPDLWx6ygHEdy8yBkQSl+bUVpw3BKNuxckigLL
s7+NLb2W447D3bJCkEE6C/YiQat+baXtUOWMiWouqXTMK/mpLuU/ensPZn0PjLIxbawMYRp0zdQw
1iiEYqTxeTCL8uIsRekHZqSenLh9vr02G5tAlDkhYqKCADXKatJkOkQqPdfLSyKH7f2kNOFPVLMS
tyN9t+d8t6bula11knNEuZzUMLbi5YtcN/eG8c/EnawjOnd7UBvPHFFTJY+GJwUu8NK68MrLd8NM
5mQwcXGWdMqICLwl7c9V03ialh0GOffKOnyfRSbaEx9u2944yFemVxNKUikXzBCcKqriLntfPWTE
h1F57LJfTtK4lpRd+hhOudt2NxdShfxPNYRgt7Xy6nA3QPMxcMjk0T4E1Zc+iaB3soa9otPmIr6y
s/LtShq0StqU5aVFQ/Qpk5Fyu7OG+9uD2dr65BdI69MkTr/OymOASZV1igjsyi7SHzT06Q5zVu+p
kogpWcUCpNAgDxGtIYAKxVBf7RLVboxUD8KK2Im6oJT7k9W/Qz7z35i2VtfR97iHN5eIlmvKyVTQ
jHVeVCt7vdAstoYdl8UxnZfyKGWNfSrlSN3ZDVsTSPOxKMJQF3zDq9CmvWE2WlpdnDo4t2pL22tg
9GBkbq/T1oiAFeE8gKCS/l7lO6m+5HxBWV1a+8Ns1oeIJ1ebD8fbVjYGQ/JAQL/ASeHfV1uuizN7
0equuujyWaXJsM334q6NTU1ihJAQQlgi9TXuL+oSKYuaob6kcfXBLjO/jJbfuhr9Noq/1vQBRwDA
UBDMk35H9eB603V5P/ZDmeQXKnHTELt0QCjFl9sT9nZZrmysw5U+y9NCceL8kiQ/pPIr0bpu7bzp
3p4dTNDvQKIWoOkbbJQZBJSxVIbhkD+QH2cvLb6M9r3sHG4P5a07vbYjhvrqjC5RHAxoHucX9JHv
A9Ovoy/1+GiHH7XsLMODsydvtzV1REPw1pkMioz3tT015X9k8PNL1aIoGpp+Fj/qkDPcHtVbK4RD
BmwQ9OoJQysrdlKGplRM+WWa9OM0fxz04rCbFHu7qTFiQ/kP1QZtoGuO1m5WO6sfeHYnhuQp47MF
ZI5ZG+2drfB2ia7trG6eusZJ1yZJhLFevBJKOh196WX4E0eTR1NneW7LPa7PzflzQB8jYyfgwKtD
BLAoNidZZWijfszpkHJgGtjF0G5MIMgDACTEx9QxjdUqzRWXUGpa+UWtMs8KFJ4zOUkD+dPuUr31
cHjpV5ZWUzgvuVx1Bpac/ms8PTrjHuvQWwMgsjQ6vugNlVXahlbb2pYUEkpz4NfIDabtaY734Hlv
J0u0IwnwJwl7m1v72kJaRJpStaXjS31zTKXnMF/oby4eCnVXnWrDFMEdykl0IRLrvFmXRakaTasD
kBq/iu7gyM+UVk6LFbjq7EqLejdIDzQ7S/b8syLxUnWXsLnXuviI4vLfnmPyWUiWAtsS0PT1q61K
nH7RhgW6s9keL5U1oJcwUiZoHHlP2fntKYNXTtBkUR8Gabnu+IwaNA2rtAsohXTnyiYRkUJfHxU/
1IKWi3xGsll9atSvfz1AJlrUJRyAqRi+XtURerWWl43kV9pwULVLHH4pwr3sktjd13EYj0KawgmJ
uOf569rIVDqaNnakb2s9ODkIruARw9k5zdF35LL/ekBsToofAjMAn+bq0WsbTa1VQxhf4Gn8mVnf
C+UpLYzn20Y2ThtOg+sRzw7T0fr+1dQQ3+6k4cWpYueQASqiKZfA5baVjWmjr4g7mMqlBQfDaihq
1tfLTOYbhN0jTCzvtPZdoj8p+fCgzz9vmxIR1vUK8dKlqo1aAnIGsJ1er5CaRxDWBBL5P3s45BG8
4ss50NqTQn09q/7U5k5C/61/xx6N9GKVqG2vlbb7iDB5iZz4ogfznR4tF6OSfAe6jtvDWs+gyEiT
kgDgT+YYwNAqsIz1abHitCflGOeDX7dSTd0oL05yKREvwxXqJczGTvptPTba7Ui2YAysD39fC7/l
SZjpvDyTS1s8SMoXUQ7r/twe13r/YQKA3gvrLpVTgoDr5WqD2CrUNE4vkUVLTjmFn0Ij32vNfjt5
IAEEvxAbXRUl9Gsj8WgnTjp36SUAGWeDpwgs9TgP478lLIXJuIfE2pg2yDsFNzsAKYs31MrcoBWy
AVfcxWpJyyYuibjY+uf2vK19rJg3uEHprsUESOnVvFm9HSeNM6WXoqi8GTk+wPLm9AH+AnfqP+eN
OzTf/94i3bzcHzwHeLCtJnGBSzev7DS7VI3yb9PHy4ek1Mf3tlnIh7ptkvsoMOfzhFzUOa3bPRau
9bEW4+UqMbhPTFhC1qhAlObkppGT7KI7cFYknX1X9ca3zh4P/TidteVhN9DZmmFwgbBQc7rhz1yt
4tR0eqxCL3axF7U90OWrecHYnXQZptlMShPPyLTymDcyguPwf+yc9zcEMgyYtzd4ZNwY+bt1UU3q
pd6ejAy92t4mJo7r5mwo2eDBzm0crHasznJX1cdUrfo7pXISuDCnxLkvpqnX3MIs5qNqGMPHsgsy
P86b8mOWy/FOAmnj8NKTbwmE9gsOzLze6ENoBEmuKdllyqz0mEl68z0zpGYPCSDylK9d+stUgJxj
FbihkHa5NgN1WGErtZ1dgi9l9Sd5D8axPJufoT4MHlPVqyav+q1Jd7e3+8aGE1B6gI6EEhyx1XbX
e6vMqb5kl7Tww9Yd0spVrM+wU9VG5sp7JD1ipt4O8T/WVkM0tA753ETLLl1uTN6oNiFMMoZ8DDIN
qu62Cw+3R7fhEa9Gt1o5RwtsdVHY3JXypxl+R+9U6SH/lHy5bWXDEYIP0cnXi1ZIcmTXCzeEaQpG
S80ucwlDI/f9Q67vXL9bA2F/wO4kuFJA3lybMLK0bzlB2aXsq8gz5MR55CEUPRRKZn0o1WxxqybZ
uRa3tgYHEmdIKC0oRq5tkjWKu/R/SLuu3ciNYPtFBJjDazNMEJVXWkkvxAYtQzM1M/n191AX1zvT
Q0zDvrANrG1gip2qq6tOnVNgP/bRw+w7ZCHK8ithf7LP69O34YGgWYInI14pQMDyqcXZTphsNXh6
t4OERtI41p+gFdXe1lHJ/HmUjANSrMndXEk/gZT9t2We9dShzQOP8fUYXFiXKDrSQYVThGyiASRU
ZlKzd4sBk934A9Q+lzb5KKlgX26dAwTXyDkC1i4j7D2f2lEfGbCrJrINESVrvRMqJlHzbPvXZ3Zr
Y+KGRv0FwfxKrXlupkyNzhobmMm7YwsCGi2+rUVl/q2diXbJr+ItOmVsrvoyakY/zvJqIyXWHoCF
SXGthowiTdmtsejI0yJWw8zhvXA+lr7Gfx2ytgw1kMGi9EsWLVhoIZixL4IF3kOdmuE2fTrE+ugU
dRnO9UOapkg4yS7IvbP2UZOJXILJrwqKHmiFjybqIIF6XzkQvnH8xozJmEF5M9IA3+4stFyn9+34
piT7aEiO9SJ6c19uITxmwPVkrd1QyPNyHkHu2TzOFNgwdXihTxre2YuS70FHLrqWLid+laXB7QNc
KxhOeHLmjvXAStZyGU5FRRTwNEnKT9ZnRF4qd+UBMUZgiLrkRaHPtizhbU+BSF3I0BtBIv2+vqG/
ZDHOl2dVkgBjKE4H4jO+QzdtOkkqICcRMr/3lWAIu4PuK9+coDrC6x7pY3pcboabbm/5D+AuDaQd
OGt3mH8Ifv/ZF88NQVPOfthVXumD6zawBAd7I545/0Bu/5QjOtRmMwJIqAmgMRfd5c6uW36nxRER
TJB0475YVBB5azf29Ls20kemNe5s/hnT4PpUXeAq4FdOp4p/IS4mqyVVwpeYlqfPPrBR970/BJBV
OSQP9nE4aE/VQOhA2jyoq7uFEjSFXP+Gi6of/w3cg7jWAB8BYTZS697b6Ccu9Un/1t2JfMPlTYWh
gtAIZ2F9v/F5VTY1GQP5aRkySpuAagtOpm01rpL3/U42Ms1vEzPyy7ITjXDjFMLymiNR8Wa4CJ+0
Jc9MNcvKkC4S6eod690mJ213uD6RW2bA2AQg/drrJfOcP4WEsECeWBnKRp7j5QOlCL26bfLETUXp
mK25NPH6MBBkoPWF97MOfLnt1PCzUwOCPgPIyn4ItegG7GnA4LB3g4oczGXciz4oRE8rPy76E0zu
BlnsfAZoKinDnB0MmQXS+GlhYNkHVL+0SEETeQ5m2Dg0lP0oaPO+6FNYN+ipbf38VomWOqNZBduo
RQbW6HhF+1AlB+XoYD0rzV16cC/OHxV0Oa6vqNDy6nZPyihovYw6gFfLsFl+OcmuVZAuj99z1nlR
Slj12E+/qiGIRVrmW97cxitvTW3rGDoXEmRqtZTD3OCoSE3mJrTMUHxHzkhpK1Fd7aLhdJ1c1GRX
7hPEVqhJnQ/R0lPNAqsGJtc5qpbXKvs4QRPGylQVxPOD4094A8APOgK3cyF1yhtej9PJ3I4FW3Jd
tsswNg1Xo/qLY350Y6A4WTDo3UHpTALU4QJqzWdn9vC8HKdjqn6fmvw2Mpvd3D0gN79XH0yGR+b1
dd86Xqdzws1/os8jOkf1MkwN8B1DYkva9aALggTUuASV02V+Zlo9eBlLJvAhX+9H/u4ETSCSNaCe
gIgL90wZzY45DHJzQOMgkXK4jxsSvZqV+9kQxUVmhXRu7qukJt/foXDiUg+tJW7tpkEcrH+mHiId
P/Kvz8d6H158FFJiSKGvQGiemblrOtOR6AgHWu76tHKr+X4pgiovdwlhmUOaRUQNd3kCVqkmbE2g
U5Hyc7gVgH7LpPZgbAuzfDGI1cQ3kSNDtDph++tDu3Ta54bWrXCyC7NGa1WddoCoDfZNRK3vMXi1
Gt12m3+r/Q5SBAxpRQ1D7QVFTM4SZIlGZFEAznD65CeyS7075EUiCm3W/XG+VOdWuNCm7c0+6cwB
aC7LQRDYuWr96TDmov/LnauFJEbjKz0EDSQfUgotqQ1dkJvbXDpkvVc+d3RzfVG9n8yooY+LNK0z
ajkvSNQ2yq2svlxftMvnDAaJdmNcC8g7Yo+cL5qtsjKzAI0POwcd6p5U7wYzML7JjcBHXfqBczvc
YUyZ3ZaRDDvjo9UdmVsbZEnc6I0mAoezOaCv875muC+6xGeq6SzrZcxZZ+A0fVeyZ6ft3bQ52iC/
vT55mzv+xBY3eUnUMbuOYasDI5Dmz0rixswXJkMufQbm7sQMN3dZ30h6ZE8AdFlubBK0SwNYFUOi
PO78SQ2uj0k0f1x0Ysd2UxSzUoVm+sdOMiQmn3Lk/yRTSG4jGhYXi8w9Lco6V4EX6yv0ipW3mTU1
BBrSRAXCeSiDaFbuZy0WdAOJBrgeupND1Y7QyMpNDLBZ9Ns80vdWNnjGuEeOgliaAKu5EROsa4dg
wIJ6LOjxuGerOSACScC5FmZp2L8akv1t7vwx+5ibYbeMewfhrUP7A56zaB8SLOWFFMSXnzwxzu1P
UNfmCp6qdQg4dEnSuqVEMigS3g0QiSQ25zdLmZHTBzzR8jPqgOdRY+n3yDQzzyyy8mh3EtgvJZBc
X99k20v/d1a4Hd0qUwwMtoE1mP5E6W9D7Qh0tnFGlSJ1rYdJGQUndXvR/xrkdnW5AGozM+w1xfiZ
RaS1mdseIv3efLo+sI0XINbbhHwvXknIIvDkr0XsDFI0AmFX3KU3zJUsIr3Qh/5ZLcgiSNNv20Kf
NlBpX+wb3KAMrWiddMb1kNi7VH/TKqJFk2s+t6Pbye+qjRin3v2X8WEe0RcLohikec9Pj5PjFmkN
+KIumGXDj5y3gT2r9s7UnqTxJV4+Jya4oVY3wF/DYHZTgLxDZR6vpnOLtaK00VDAyS51+ZA4zm2n
zP71UW1dTqh/ITZac864bM9NODFLu1SX0PSgB7idKDUScC21hFrFDRJk3iLiXNra/38NAhBzbnCU
c7Aklja8grXv4HfG4ibpR3eUH4ooJ0n3wXRBcnvTEZ2a5BZOW8A5nhURFq5/k7vJVZoIUbgCvSUH
SimFDBLy1tMdEPGnT3b7lMyRiERvdawXCwncOrJ3lrPydJ0PWpdR+QBqrwr1fN8PkZsUe5QrBHHG
1pUMNXBkJtC8sopDnBuZlrK0pwH9K5PxW5sgrRS7ELKMDdE5WKeLH8zXQJCGAY8Fn6GQhzhZUHtG
CBrnnq2+OW6uVK5i4GnhqDv151A9d5CHuL5PN7JteMUi9YFgYG2757v75VmvG2nRqzB+laQjCvgF
yb7JINEqS0/bzcpE2O8oDRjbsdmddK/tRVfKliMFZFAHIzLK+8gEnc+vvOg1NBIsxHHHe0Ycsv6j
BQ55q0igArR/rH+kb+z79XFvnU+gS0CKiSZepH64K1vrJ22E3nsd5nhLd/l92uskr6EDm+5U7baO
Z8E8b9nDyxGpJ2TYsJm4s1KMrTFIsVaH9tS9VM2LXqW3Zf5W1gmw885+arvH6wPcOhpouEKksNYk
kT44n1WlNurKqRIWqpBsvRvVuT/ko3XMm1nZX7e0uYUQ669PUFR3L/hkWt1e1nZIBuDnFOiFNxS2
KzkQR3rB6BQIbjDIeMZvcR4oTxCPMqv7Ju7cXrSRvnBb/AE6+Q5em12haJFrrJSF6/6J990h3sf7
5jAiy426bLQrD/XBPsY33YHudTfaN8ltnIeyN/ljmOiCBd+8Sk+/hltxpVloaUOgAR1p75WUuZH9
lkW3WWTtWlMKamYcs7JDiPZyfTU2ThNeKOi1B+7CAcMjd4MPZhaV9Qiz1Bk9MNRkzUQUEP1pqzpe
JYhFv4oF3JQjbwtYE7h3UFTi9Vig/tHpkomW0xsw7RP22oUIfEkTVHsD//7xU0HJM/FiPwn+9y/q
fg7u4s6e4kckdg1X9hR38mckR2SiPVyfiq0LCpQzEMNDw8DKQ8R5bjoPxdxOmAsd6V482VCATd8X
A+AXaznIGdi6l1vJBrkKnf3ZyPcdswQTtLEaqyIBUJ2Ip1ahqvNTSPW8LOyxaMN+fFqPOrQH50Oi
3Gfgtb8+2A0Hg3MO/4KE5MrtyT19Uj2RF8jStuFo33XS5Gn5bSt3brkcm2nfJYfr1jbuRFgDLSru
KRR/+YJzZo1qPQxLG7bQr9kt3lKQQlSeuzxBK+MqeusQ+AJeA3jZ+eRB3DihbVEnYR5/qPng0b1t
uw5Eb3LVIinzhrq+ixTB+bmIo1ajiopIFBg9BaCec6OpREvH6MYklKlM/WVQy1Ca0ehkDQ29LQu1
ctGUT91ea+9buqSCbPrFfkF8vyZ8QdS7kpDzXjvJI3OpppVaIC+ycAQ3gEv1IvIdZjXHeMRTnc59
IXg6XYTDiITXjM0KREPFgm/QzaZat/MSUNVKlV0WKe9TO4ja5DYGBvXwtXsNgQ1gSpxb0qhtL3YN
igGs33OqMWLODwAdSUx/UMqn65vz4iis4zmxxR2FSG/7SYVaX5gkfmn4KHRbThAFev4R14K7TzQs
Loyo1L7oNUNPwnIgcf2svsW/owFvXMHh3joKwBEj6azgQWFZfM1h6OXZNkoF+yL73vQmUih3Ftvl
NyAFyW+KbtlP9ef1SbzQvcNT88wkd/pidZBAcbLuinp6AgsK6vadm06GZ84d+CiQ/0q7oI+mR3mC
8p/lLvpnQenu+ldszu/JuLln1NB2jWVIGHdleVUb0H1xa0kPksBLX3izdagIg9cOQAgY89p6lVqM
EsS3sGHUz8SGSvGku2NKikYkv7Nuh7PrkjPEzenQZks9qzDUJjPJi8VNrccF3HjXJ+3y3uPMcLM2
064sUZ/EYWt3atVAuKUijibtlPQx9W6V3iurp2Yh4PT8T4ZBOwX0MeBOPHWds8hxVy6gO6A2FBnT
GipReEGkrrNUz0qmpC56uN6Vev5VdWnhapUDRGpSfgNzqym4+7eWFAlOC4oZIHHXvlAQJyk52iQT
mMQwBYA9Ho3Ut+3Bd8aFSAI7W74TFOAA72gWwi5earl3oPLbVnYSGrRud32lfrdGnQkc9JZDOzXC
RRFZUSmZNhsYTEM/zdGtftU6hQwgyODS2jPrPvu3T15sIFxBeDx8cYXzDQV9S7V0UjEqR36g87tj
1a5lup36LNgv64fz5+GLiBKiTYiSvtzeySrZRmwCcD2mYTV4ibVDVdHNsuMgQ0XweWFkVl3pQUU/
4XWzW9OJ9M/aZoCmxQuwYaynZWlAaCek8j6ZApTMrJ9N5MoVIFci5Yqt/XFqi7v34mhS52mGLQeN
0xI6pfNegGsUWVj//8kcjn0S0bSABaWq3REKHEJ887YFUPKuhLUrlde5BRvBnppDjyxMSeRJgkhS
9OPcDZpHTl7O+pyGCzVI2j8KSx1bPncFef3f16+e4mR+cqj12fO6x9Cd707mh2HUbtl+XN9Smxf0
qZX1Ijuxgs7opDSHdY4asnxP/WH/yw5y3yT764ZE08XdIJFuVmi0hB0waULy4LFVRBQ/Igvc5aE1
XYcVwYL0Fk6ggwRMKoCrCFaEL2DIamNIsoQdm8Qveo/EkswIOpn96zO1dQOoCOVxBeBOxwV/viKS
oiRUtWGFKZbL1NkvM9t32g9WCwxtupM1ewamCeBEefz3YIBxihUrt46tHyD0+epo9632hLsJOQ7l
dqCzYA9s3u/A5P9jcZ3gk822qDoz6hgWkwcJ2Qw9J/VzfjN7IDFSwPNIhPwImyt2YpA7Q6M8W5mJ
lFWoWC8xEKOsuR0Be7i+YJeYE9w6X7TfawMONC05K7Qp24a1chqqj6ZJQHyaE/0l9s1d79Ob4sN4
1IOcjN+yH9Yxi8mBZYEp2JkXhFtr0ItnELiK13wGsHDnMwtduGJSWzMN8zkYH5dfhWeyGyc6LvWj
kevhrL0CmEbvpV9xUqO0512fga1o99Q6d/TaJAdRKAA/odz+0AYb1EIyyN5u7fGzmP/LxYRsM96a
AE+DGHJ1Ayd7yEmqxCgjfXUkpkMqOhYemApMwYi2nAla61aiRBPb3+QiFwNQXsWotTSEkPDecbLj
PIsyq1vnHE3A4GoAqB/XuXo+kLJrewNihfC8skz0KojfzPkV0l3Xl2adej5SMcB7BtgX+GKBGz63
MtpaqnZxBCu2BypjhJdBp/cuAAEQLCXLPLhaImRvX13UNaP8gdBwzHUTRov5A2WUMZIJenu+m8qn
Gc8BsCSHSMRtuDVOEGmBQM9RUIfgwRtdRBUzytCkiKhLQhI19pfQfmBF8J8GtyrQmABEg1aBR6JQ
AzJ2VZtkoTVNeKHsIJtuzSkBTQqARI8ocJMsBSBclCX+Ql/yk4ocNXSQkCNFpoeb1KptmVl1OGQa
7rZURwG7L1TXgl40MqQsvpu/S8o9ixgo6x9nKI7/LA4DC5rPzPwG5JAgFL2EGGP/r8SVIFYGOwMO
4/m+kmwnbycJ8z3707P+Wj7aP5egf4ofxyfzgNLhHhPj0XB4bFI3/okCxfVt/ZWou5iNE/vcAU1t
a3EkDfZzaKjcGp7xa3qYvJSMjx3K+x/KbrlxfJBCjWSI7mJ3vikP+d58uf4Vm5vu5CO4I6y2bZvK
DPtcHV/Yqv6p2cDZuA344iEdhdw9ZFAEE7/lanFbW3BNaM65SKg46egkMc2ycD6me2g6qdjtIs+0
FRic2uAukzrOaApkcxZCefJoQrTe6m9BnM0SJ4gfip/X5/ASDbvupC/eCLTvooLP7etU6Xup6vMs
HDQIVxSma5jdnzgayKxrx5qyhzXi0hx6G0fvaStqd98+ViggApICgT5UHs43cgXhxKiFsmg4u/CP
9LHKvPI5ewOOfNyND+DhTe9l13mvnqV36R0o4f8yemD3gNdHDyYaT8/NW2qvLOgHzkLzcTqk1Ite
KdD4b9FDBBbEt98Ca+uGvDg1yGKuxQV0XBnchk3amkpT3GZh0017eXwEecuvFMKflU0AWega1/Be
RHpam4cEr1Vwb6Ju6fCdSBbSznXpDFnY/7D2/Qt1q/s8ddsbYf/F1q2zPov/zxC3bU0V+ygtxwwd
B3+QCPsWeX243KGGKMpqbp6PE0PriE9CELDIlPWQwZBhvDoL6nG2Vzqhrv+QDkMzCTzd5gtt7UC1
ULNYkW/cmmWTPSoUdfywbLXPLLN2ZV0cOvshqkw3Mg7RdBdrRM1Fr4Ot0PnULLcxBwWULmYBs1pA
w6PpX9+JW8HP6a+v8dfJFJbSMkY1xRQG009t1+GKuP77mwHxqQEu7oFkoANBCnx+VeTulAQMDMsu
S/ap7ZuH4XXSdmiKq15b61ZFcRnEd9fti2aPc2rqMNTL0GJ8MU2JLH0Mw33DBG/37TvwZGdwb/eq
TLOoZTAyBLMf/UDnNuDch/ZVenM8excfoUEASrj5V/RufegKATFUkBtEFbEwbx/wvxuUO3fUcqLF
SPEZ6q0+QxYaBEDlrWV9w5u1Ng3CBEu7FZqvDGeoOK0s0zwiYRmZWeY2zEV6gQeWYTUIhHpRWXKz
jHBqhjt2de9ksh7DzOgW/vyIq+/Yhr8XF12OPvByglO+OYcng+JOW6WZA4hFvqzVoerq7kSGP4b7
5/qu3Dx1J1a4U6f1VjzbzZSFxR4UcZ5+I+rGuoRUrJf5iQXu2EHCvgT3ECz0P6YbRKi3003h134G
SA4Nuh3ainbzExgcro9r0yGfWOVOm6xXoFxJ5yyk1a7QHxdUzpz2SRtvjfkeHdKCtdqOWE7McecO
/f8DuiVhzltUkg2keNR3S+2x0KKuUT80oyBTegle5WaVO2ESSKWXeL3ZFi8+vlv72TVuuu+pG900
j+kz87Pd9fn8ypNfxAknI+RuuKUo8fhOMEJ9hzZP+qGT0ms9oACBfqBHx29rwr7NXuJ9l3byXntP
XLar9lCD9One8BISuXMgEj7ZOvdrl/hKmY+bkC9wt3UC5FMiZWGK3reV21BIJ/9F8MEPG6gqsEKa
KFoi+XZ+K6U5JH8i2cHCyrfSvXTQXe2g9S7YyJuKLN/SPT3Or9q+/IFQ/2jeABVhPULOBuQMZk1a
PD6+xb80V36Qw4xEdyJdbG11Atc+j3NJi4oSnFng83ofDHX76e23EiRYl+R+/KHdy373c/ne+MUR
4jr76L6Gu89uccupZNzHu+7FJtNe2qHDZn99t2we+tNp45zXNPeZ085RFjrPEOUks6/te7/Y5aRy
JXfwJW9+K48i1r7NwP3UKufMoAIMMbAWVmN7Duoe3Uol8DtRvuvieV9Hy1Hq2306do8T7e9tJ7kb
xiio88mTlnmnKcyPFftl6e8lUSJ687iefhnnBNulMKSK4ss0YIle2fq35b6DQ8E9foroBDbvqVNj
nO+bwX3e5kh9IAjQ3dRFAyH5VZICXV35DgRs3v9zrTnf10tyBuHB1RzcQXIPmDzaqpNgDmJvQt8Y
kh+7V8GttRkBnw6Rc3/9OLJkXLDv5V36tOxRwX/UvSJgXieIqDYT1KeWOL+nRWoKFm5Yku6bQPVr
r3U7kvrJj7UbTg+uz+XWnX9ijE/0A1AemTII5sPRN8LlRifOLvNHkggygJvO/NQO59UAfkPVNcWg
rGCQ8KrVj+OR7YbfaK4Np+f4Bk2ayE+3brNvw3rX/ane2l3xTfM7vz/0Xn0X/6p3ooT1Vnx8+k2c
KzOMGICb9Zty/bPPH7T6TyFKSosWk5cOsuM6Z3qG+ZWPDkmJtgveFKKTzP8hSph8pdcvPLOjaCio
QyYLRNfnF4c+RK0BHn8aKs0hzf4oE2iY7b2DcHiah4cJ8gSJ6bjqULtZiQ49bdwniltEs9sBfZYv
xbcR3RFl3+20qAqWukNpSd9TJvlx1vidpd07cnMbsfzZoREZWuZf34mbq3Hy+ZwPaWkrz1IRUzDu
Nl6j7AqrcjMRPeP6I9wcAXkHDjnk01Fx4hUIa2UEqrfoINZSL6CKANW4lrgqKAxHwYbf8hcgWkZO
B9lJAyUCzkcV3aRPExQCQrlj+8rO79smSKnvgLCYvvSa1w6xq+ai/MPGJCJ0AMcrGK3Ai8ZjSOZY
p21fdMhIdsdkyLy1Ba6DlO6/XqozK5wvbOe8wbO8TcMYELtmSALNxGukEjXUbA0GEEb05oIj3kaV
4nxDYyF7JQOvQthik/q9/Cksb29sByAk/1rgXC2TnKrTW5Rr86W8gTrlsbCnoGnm16WXBY52/Vhu
59k4lsBpoNS5ohPPBxM1C7gZVdSe1dynQ+rZs6L5+bR4feZPZpvvhsT+93hImERJbmWuQ06TM5mO
kNhRHMzfOPkl2vgaOvpZj8ZBp9wDUSF4kawb+nKAf62tq3mSTQHQ0m57SU3DzlqmXRRbjicVDvhZ
iumzNxKLZLouysBv7pCTEXI+Q7HayVIqwBP00evMHzT6GYkCy40LciXURLcvkt1QyORqDG2t12pc
oajJGvWpHJNAiSNX6qT9tCg+KE7SFXQjTbLgNbk5mydm+fsyaVpJylFhRJ+znNwGvQV9nQByx9dP
8uYBAIMinhsrBx7fnpOrRRMZrQEASTb+moxl56iJN9K8cinaWK7b2hwSMtywAu97Ua1BI0NX9Qpq
jWs3V+m36dEu3Yi+jJHAPW1duigy/rXETd7IBvT0L1izRO93YBcMqh/JsDPtUNE+8mJXWqgKmQmJ
29ltRXL3m+f8xDYXVEi6OWttiZoQRqnEL02M7tkw8+fuptxdn0+RJe7FY0INeGQdRpkqB+ZqQB9r
4G0gLIhEXYabx+xkTJwjkQH40m26rlwm77Lq2C3UL5gAR7r+yIX/AHMySErR8XdRWjT1TDINhiKE
tnwu8eO/71tEwRIy3v/8/ro9T/yTpUVtN4z4/Tj9Y8gfwrtk6/tXhkYUR6GgAzLD898f7NZy5g5C
c23NfhQJuDIn1REpaW+d11Mj3Ep0RpFXRp19rTngWBSdN5n+YPd/rm+trQV3NHD9oBViZfnlbl59
7sbUVChocJ1bSj8bVRL4nc3JgvoaNCIAVQEy+3yy7KWpLPRAw72lseSOYDUMaCM3/8HjIAn2jxXu
LM4GSA7yHkuCXKDZzDs5lgjOzKrOJ2X/5cWNmOuvNW4DJNTqI5sC55MlEF4lSlR13pzEaNbJQeZA
e3XwC5l23yqQuS1WM6ytXeNd35eGNypF643l+GLTJRdMwuZaImGl4p5ccUHcJDQtm7vBZABsapML
dyRezK0rEu15/1jgBj705dR1PSwAs/xc5TSQpoik6kjMHvKoOqlV/diJFL42hgXIK1jY8OCBFhLf
PGXZxcQYAzgGM04StFxY8e3MRNfwxnk7s8IdhASEjFWiwErt3OrTbd7/gfpDbwqe/Bs345kVLgxV
ugSsVBqsLKbkdgO9adv6oe/BitStfU9JvP/XxxuUeihROug+gxYS5wrB0aNRmSG4KO1onxvZAQ1k
tmDbbZxwOHGwL0HzGpI9XCvd9e/dyi+d/Rjn9noA30yq46prsz4Lyjg9tFISP7Rd5c9ZqpCUllVQ
WdUfOlAaZiYD7kyLv8+NthzaqRd1Tn+Vi7m7Ct8Dnn9IxID1RuEWzIyNVC9yXIixk9+UJjvK8Y+a
Rt/TlAZOYhKzRqlBQ8vkQsDuRZAcJHYegI9/Z1G6iqC/y5n58/okbW5VIMLA2oyOXAD3z11qa1l1
MSf4poLI0cMbtV4jTbBvNvfpiQnuoGux0xW5hmWQJC9dfOOGDd+QMklE+UTRULjllnOzMMYeKCN7
Qiu+ByWPKDoyERGTaDSrhzkJCLKI1Z08I1JL6uo45OpeXgbCEuOgQJa7yardf1mfVdwFvE9An3Ku
RMmMLpoamFMzJOmn4+jl2ps2CPIO21P31wq3M1liJXTIYSW1CIRVAZ2nvtArrp96sf3RXQjaQURq
EII4nzkgWOxSV0H+3zhHyx5dvdV20fLQyhkxIHrXpYLQUGSP2w+F0ujIsQMLlGkqUSxKUtC0yG99
dQ+FZ1eYu9l0XSfD4zYGa3U96xeA65ht9ySbDMsF06kIvba9/f5O4rqSJ9tPs9oM6YcUkAqju8nM
+oXmH3X+IJuQw01EdE+btyWom1G5Atcw2vvOjSFZZCFpA2Ng4cfd0r6P/5qEWoGMOAI5BMAm2tkv
BLNsRkFmGGdhnYxenQyeFAt2wVfl62LbnZjgtsGgg3OpYdgGThenflZYzIvtpHJnRiUyD2X2rYci
AGizaO6zDPQ9sc3eJq0diSOlOnR62ghaoNikesf+zBNgXHECuvklHQoXp9Nxl2n8YeRtTzqlfE2g
p+JZRRbdAD5rkzbRYujCzhHQBUs6vzp9HbmDEif3yxgrXlWhr7VmORT22AAeMmeqXH0yp1CBUi5k
ykrLV+JRIqXemCCD0LTgP3gXNI4B3IROPJnP9fRVLyuFhrmJXvo7+yH9Ngnqv5uO5cQAdyjg1uwe
yWUkso1HJQ61eZ/LAzFEYd1W3hT76O9AuGNh9rmVVTLsmMfC8fMIDElupCNMPqa/pINWCeZt07Wc
mOMOhiUNVc6AZUQ5U4H0mozmzH3ycwQ1YvZ6fYU2vcqJJc7/V0uG+p+FFUoeSC/g0BItDuf1y1zT
6o5hFFF+7JqdDUxw+x+46b6O+D9Lw7eeoBivqUsBK0oeoCmyt308J9ClKIsagwXD4dE1YGns1EjB
VFXA8ur3zXF5v74W2+7w70i4WEmNtRllNozEQuV8SsmQ3GLPketGRKPgbklz6BqzmmEkziK/0V6a
EXRx6sMk2libFwmU4wxEfqBJ4FHQejv2WPt18ZsnB1gryexxaGxifZoiyorNeYMGDzD8IChEP/r5
NdJKcVmVUwlIhrxD+Eu0qSBMBMvbHI8F1vg15w+9H87T5GAzkFKDZSFURzS05ZWtRQorIWjNY6Yg
XNocEJKfyJGDzRzUAecDkphWNJaMpFA53XXGp1Ed6zRxr++DzYN/YoPbbEjDj5nUw4bdQP2VJIJr
cdODnfw8t80g5xkVVYWfbws/S32wEQKTWRXoDfZrEQhINBRu/dVlKCJ9BEy675F5aqlueX0cvVyf
r831B+EIWDDxPNUtbv1jlBjwakXKBqnvZEFHYK4QUE2TSg7HXLD+m9cN1B9QHAEwGFoTvLEaAjAL
ggrQ2Gc6xIqWO2tk8i5uS8WL5z510Zx2q9uz7s39VEPgVqkF98LWFlwrtmgYBtzH5JugTTupS9oA
Ds3iziupSazyJ9MEcyoywu3zzGhXZoQK+3z5ncXfJlEj6hbUFXSKWC1NByschAHOD5LGwNWSQFEv
rMebXAYrKxLGYdc9TH1OCpVBdxhEghWwTFhQWjxmvR2MRkcm48FKM4Hj3Ros4ji0XoGKBG5kdcwn
kXVfZWY0JfgWBVqRHvIozK3y/H5oRe/UTUMryQog+wZQoNzJhrZhpII9HP0+i/q5RKXja6nUeynO
hH/9TKwXOB/6mvYqDOFA3O2SWKXqpqS2oEsWVfRlqPuwnu9L+ZAsqtu2bxVaGZdC4La2/ApmEAoh
a9oclC7ns2hMPZ2adsJLksZBsW+ckoB+dI5VN5pjEonYHTZHeGKOm8tBrdClP8CcXb2ihZ4kI2Qd
nIVM0JZ41JLFk0U9AVv38+kAuS2bFF2lNoqCDGJqHRSn+JbXBbATCiONnB6ur98WXBPkI3gdofqF
BzO/J8uOpdmSoj2znAJDoTcV2JLyJ1uZfNspSJ55yY2Z3rNURLS5tUVBbQ3NQcBCwBLAnQUI9Sy4
f2AX4iX7WsPLLAuWTqT8tnUvnFrhougS1ZzB1JF7Slga/0E+vnMlKHAKPOXWgp1a4SLoIoc4QJ9j
LJY6f6gtQTR6BB2Ym+oimMjmrGkI1hFqguuDZ45vsRETXcZzOcL7fd8WxU80Kssu9GtF2fnNmVuL
IOjvRGDDBzvqHFuSpiPXIGmf0BxzQdgi8IYiC9wOmJhdDNEahpqL3fnFQhMvb5mIV34zJbqK8ECw
Ew2jYEI6dxddieZHrUNlymC+A+B/F1QvsnTHYsgY3DjdZz8d5t/ouTfmtywu3Xxxi+qgtg/Xz9lW
7ADibDhJYEbQGsltRG2R+s5iNZqA6SEd4yCpDiy9G8w50BJRe+7WdkTbITzkKqkIHsTzEUtW03R1
A0THEBW7oXXfizx208EUrN+WYzw1w6/foBls6HHJ0D/Ne08JncjTIvkm9Br+g8c/tcRNXqLYRW3J
K5riBXagl2v/lt+j7J6Kepc2V8lAt9mqq70m9s9nrkHVOo8MeN4CKJRFDi3jjTao4BjvTbS/viG2
TjKgAP+Y4hbJTts16oKp++YZXHUChM3Wr4O8D433CoLV/+Hsy5bjxplmn4gR3MDllmSvalmSZUlj
3zDsGZkbuIL70/8Jx/lm2DCicayJuXOEqgEWCoWqrEzULa4XUmolWNb4hHY1d5+dlnxO6/5ItPc/
XwPvNGBkDtpDkGC5trKk+Ks9CIAuZQ/5ChS4pmd3GRVuJu2xoOcLtBWXgwZV1rWVYSp0NlPgd+Zu
16JpYbVDRPwvheOFZeUHdDn65cFJD2A5CSrrrOnu/vYyZecJMifQd8XcJ46TEEEKvcvNccFmul0+
YEjc3zfAZkVgJe+CREvSP66ZcDEv5G58hh9YfsHcOkCbqPHxburnNhx7ED2205GXTUijuPx/Xxgs
4eKCH3qmC3TA9c6ug+8mbYcxMDwEM3DYgMhGz7rdjDG92D7c3sTfPfLalnC0VmYMrMlhq3x1KCj9
cUkqLMhXg/Saj5+DI1XcN66LzsYBOA0NszX+T6v6CY9X8pyozAjpZ+lpTcUIXoHFBORqblj5sapL
KEQ6mR94buEpliXfOBTHQUaF56AoIN93bVKP9oJXutZ8B0D2sWL0k5ZAVe72B5KAkyA2iK41UgvE
JQDwrr0hrrzSqxLsn0GrwEzS0C31wMHbpE1ypPFQOfLzI2UYLWHfh+bUN+7u9i+Q7ezmB4j1Iq00
J2dd8eDM/ReD3BfavbX7c7k8A6vkIk4u2qQcz3O9yjqxvJjxybUK00H0AGiDoSp8SHLqaxtCXNQr
ZmsM73ZI/+36rgnQZU2nPEraEsEL8z92Go6kCux2R5TwXv77rx9kaGubyNo4aS8AbXyTN2/Mtl2M
hVTYxOQ1qXaVHXKcQxPop8Y86/0O02WVqp4oGTa5tilEaIc2U9uxHkfi9Z2FzrmLyOVH/DXdN6/+
GbpVZ+exfHa/JNFtf5G87a/tCnk3ceGhzQy7+aDtSHf0vjaYx0fPBSQoUbr8PS9RS8YQxOwWvHco
QKwWn/PSfFP8Dh5Zfttz0A2A9IKTwoqRR/fLeoornJyk6jGFb4cMwvBzseNwNCc+D2MbWMMlXRVp
kWS0COvf2BV82en6cS0NrL8OtDp4GJ1DGtmP7QtAn8j2+s+tFzhJkBbB9KaSWZdGC94sRj3MAUOL
KMrbZAVoODSEQVsjgd79DYWdXZrOB9Of90Na3+d99UizvWmMWDj9Rqrlz5M1rB7E4kjuOZJY9PSu
GeM2T3XUp5bpE9Sh96bPfiCDe4M6+j0b7a+Kryw9WSjGAm8IYWbU+q5P1rBCPcsvVtAD6HUEpPs5
06YkWBrvM3nx8pDpb918IuB0DQr9x23b/AD95mC82gEeBNwDYkrgIsmIY9dAaE4jrywCCJMEjRNo
2RC2f47kw7ZubAlO1bktOsyDiWbmA+JG9WBVO6po2f3+8rs2IcTH0lmtZHFtVIYH7+/et4PM0D7f
3rHfHycwAfEJLomK7yWCHpeqG1HsgnOsyAqtXtuh9VSP4KIz3jPt3tOGoFYBsmUXtYUv5CARBjmS
qNhlOeuip6uDbIrg+DvfwPFkmIMi5kk9YWOE/4hNeM+7ugGzvotneenXu9x3kt3o68HKijxo3D4N
ulYpcCW7l3FT6r94MVB0E8J7l3uIqSXJL7P5Wulp4BWv7vytBjzw9jeTrQ3HGO8eKFWi4i2koxno
6RqzwwGbsZIIiMbxssRkjOx1zEJzKv4Bb4GhsCmps6PIjsY0zPHcwxUWt8bpuJQ+8oHJuWvf5uXR
STGQkCWhVfnhTM9e+1S6Cv+XbagN3JxjQcycT9Nef0RoC46j5eGIpaBj0sI4Rwlae7RrQ3FBSDd0
Y0fI6NbCgYI8ZDgv49z90OtnVqQH/w3UkvtFi/3g9tfjP1qMUTYKziCORzkY3N7Xi7IaCDJVU1lc
2vXblMRBA4r6RnsetLPZp+Eyv982J/9wG3vC4iqtn+euAqouqQ9Vd8yTV9DDBiMqs1r31rODQf7K
V/vptlVZWNksUlS1YH6ftrTjUL7RB7PUYzzRyJifyBz53q5IgHBToc+lvvLfMj0hHDeg0pzLnhYo
SYDLyviMyZLAMB5WFEJuL00WlLdLE4JyuzZ1ofVZcXHfDDBlqHjfZdFx++eFw90gRQOkusIQ4ESC
enrywH2n5DSVZkQo3HAubZ+/noXdGphZxP1aF6CNO3QOeMd6GiSTD/GRIX1YtOyQEWc3T3XYFadR
j/dGue7qZwKqsFWv7/R4UJxA2apBCenhUYoBK7w4rg/FbNCeaKQrLot+79oveJIqxwdkDvKrpIhW
nYnQKZw7W/PtbKakuKAmERjjT05AnTAnMA2Vh8icH600VKVcaG6gbnC9GN2sfK1dneJSg8IxPSWj
cddXyR3lDADV2VqLL2OnACDLnBL9AdQmUMDlQjLXJkfXWnRm2cWls+Ygx5tUiamTzKNz+lueKqDY
wjPZaxNd58dT1qIp6CUPIBAIc+2ej6JO0VR+W++MBmNOFpoGeJHqOzbtB0fRJpe5CB6iwL5h3gBD
f8K5S1jr956FxwNl5imZn1DPO6q/nXQjN1aEVbapNjclf/YWg1ft00Z7qfxYVadVLYX/iE1yYqfZ
koCFD++xuNpbXRF07hyquWylZgDl5ITkmGgRWxNN408ex5Rd8hUjFJUBMG5bGd81f1ARFcnuNJSS
MCwLkmQuwHG9oMYf0Pj0kPk0Gg0nKJanPnrtNliBA0Shw8ASHQIBqUKCS3qiwbQOGk+g18AKc201
yQgaYTpPD7rTorl3LcYyBmxkq1qedCO5eAM4MHVQBgkVMx1DrGlNkLG2xXKy2sOwQECFKJId6R5u
jAgh2YJ/dxXfQyD7j7nlHkE5RXK8oDJrX9YLRA9UOZ3cIt4wmDUHckZ8qJGuteJ+hH8Uzl+YamF7
Ep+M6bVtcIF2j39+a/I3KIF2MEK86It9SrsSbR+Uk9ypf0xKU3uoy3bY3bYiXZEHzXE8O7kzCrkO
cWoXaDDczQOqmrzRskzBp4GBLei2HalD/GdHfGfqzC2yxcOkvrn7qgeKu1Dq1hgn4TSkFlSmhUWM
BNrCbeqhrm1iKtBcQ0yiQybrsS4VSdovGQAxFQXXr4UmOh//ETGnOk7tauLRcvHY5H3ttYJESww1
bWBn0nPMZ2LzNUHZIFkveZubIegW0sC2B+euGbUdau9OpNPSPraz8ZJqBkSQKpPuGz+nJ2OxMCsf
N2vEupy9Zf1M9qBU0QMvQ4W0XunnseymwC0GlGJSs3kYc/yOZB4MaKM02XGmUxbWDqB9eu0sO6B/
isNYl+ldgr8cWDmASz5YdxVbL3sIcO0ovIlBpPhbRxAkz61Xk7W4zFrxvPT2M0oZzhMtLBq1TZJ+
TbWOfMikB5QG3lZ8+Ow6iGWlUehWPheXJqp9dp7dr0n3rlnJaSIvt51WeoMD6fyvKeEG7RKncTIL
psAo0UUGaCxC/8344r4V7/rf5T+GG+VdCKzebbOyGxX85RAo5I0NEHtdL7AgGClnNfbUbgE47PTi
Sxe3ik2U9L5wvyCScSoAEEOI2X+m01YbfeQ/aa01waQXL6uRtQ8NifW7ck6qp6RKcoyiTEs0eUQ7
xabxV5UYVjQvZXNCY10pBiKrdW5/kbDZHtBorYYxLWgZBc3F/ZEYe/Pv8bseDHUEbevbeyx95G2t
WdebjBpfZwzaUmAgzDzO/Vvhd4864Fn+fGj9Y1lNAXYoGLIvt+3KQhX6b5DBBFALb3Th3tcYM/oh
xSKTHGNu3YmWGP4tdwNsfcQQ0EUoUfmABQg3cJbaS+Ej6l4gtaOjNWD0feB+T99vW5GfEIAWwfcB
/avfnkXL0A1jBdwUmm8WFHCe+iNIRo7W7p80WCIt8sBPdNuiNOBsDApewhYGFtAOBt3gB8j6wjM9
3DagXJLgGZS4RT5OI0iU3b+7HYp81B6+alV/NNIjMOCoji7ePRkhdQt9AJcGY6US5DFl7yEOBf3f
rgrp7qK1ZZwzLHJG1AkItAghgHXIguQbiu/Bnl0wSpVFb6jQ7VCgj9pT8jDuXt7XnQqEJ0sPtj+E
X+ubvJsmA1lmvtug0YhAt3oqDtmXVOWrMisoutkYg+eJjifs+GiNiE9mjFu1XcMc1Dwd2MSb9nWx
dyVz8DKrFYdDlo0gBUaRDEzw/NV5vSy8dTPbKHOKWWyoiPh69g8GLD+VhapMJrVDkCcA243CldgG
XzrACIBkgR32NDdn2zuBnPO2u0pMcFph7JrDywGu4CouWylt6wm6lDvyRu9SFQ+u5LwZyOAJ8Hu6
DdZPYavQ8huarJ4pr3vYQA0c2xEakaEZ//knubIjBEZmj27l+CO9lM1PYNJBh6CEcktiL+AkSBiw
EEwC20LoSLKi8DRnoZeGuvtlvOdjq0x/VyKspZ8EqGaUm9HtBgjw2rsSj3pzlztg+ep2rDpP+Q4E
9R/46hsTQsabJr6m0wEmJuNA2D1MAEl024SEah5q1xgYwXP4F32U4FmV0zWQ9wYG59WI9N0crCcT
NHdu6ARdGEdv9aMOfo9XP0h3tw1LPW5jl2/vJubMA/SMnQZ2SfMFqVepfdbnNyNcfMUe/nrbCMn8
1QKFPGvOvNomyHouRjQE7afhbOy9kxNayPLqMA3zk3EsPjX7NXLvnKgNjU/f2Lk7pSBXPFgRqLQj
PbL34A0Lh2doQZl7+mRAqzQ9LoGDTbGCIsr2atpHS+rGm/0RTmSWDJXWDvjZWhr4f3s0WO6ST+NF
f1n3qH+G9O6Hceyj+a7fZfshGp7zkB7bqH4ZDlBovlv29rHboe2RcULdZ1A4qqK5rIF7ta+C/6M5
0GuU/8D4QO7ifb5Hfhn04XL850VVOJSlsVe2hIOA/stopdxJ8/zFnc7WBDp5oIt9KNHraVQ5ETjP
u3o30c8W/fsDVamtcRFWAuWjNW+4A9EpPnRkN+nmwVv3t48DP2ail/JWIy894350hM/d+PHSmhwu
Cx3x7ris0e0/L4OUAMpH8DZHPQhkx0KimMb64FINYgoNBvqtYC33cYH55v6V0V3SBg0NXKd8KF3F
vSXz4q1Z4RVnOhqjJMOy3Nzd9zOGXYrZvBjO8N0ZU5ViqSTBwBqhps2r9xiwEkKKg++UWARrLEzn
lLMDqmxGlezp0Sd75h5u76jUGFfuBhkd5A1Emo6SQkwhHoGkttLlE3HZfTJ8ddwxyro20I1iP9kq
6SpZxMQb9V+LwoGzszgmDR9UZV0X5np1h2r6jtVPmT6Dl1lRdZN+OOg1gDKD5/tiz9ZLUPNrKgxE
5QzQvqVpQS/tYF6p6mwjyDEbcry9nXJ7KMgSiFUA0C+ccD8HJ5g/YlwpMU7fTnmOfG1uFK9h2Y2N
CgZ6KRi/M6DmdH3lLFW2rDRuoCwQOwDl1qgexetz0nafb69FGq62hgSv17M5MRkfSmqMV71p9iPK
Q2b2bLZ/pfZpGk6JmQYUE8Bu8d7ax7J7u21fvk50wJH0Ak8kAl4TQHcB+ACECyMSLALf2bvdA3BX
Oq1ioSpDgkfq0+AbsYmP1nwhQxo29bNNFAGEf3cxLqK/8u9aBL9oc4wXjC2+WTVAWouCm3bAjaw/
gpvOKig0gX5awCfd3r/bNjEIce0nDbijEiCTMTpnfQUb6Z2V98eufDa9763xSPNyN/Yqyg5Z+P9v
mZ4ueMyaaTFmz7j7gzUqsz8P3j+31yQLHlsDYlZsldpqlHDJJe8OveNHzTI+9V6ThpbTBhqkLj5g
z8CICcoFuo1X3/UeLqhuaqYFEHLzOCOhTMJiOhZW0Dffb9uRuiAqhDpGhAlGXfm/b9LIuNWLeOUQ
tpy5P5Z4LMLYiO/nWcUMKv1AEIzlr1fMA+rC45W0lHhVz+Fq84szHDXyfHsdss4zhok89FE8yKL9
JkwY60uhOROaDpoBLot4XxZgmcRY9U/U5Q6TawLP0toh7byvGEjqg4o9kgJwa3O+lNjlBGO+t3+Q
dGM3v0fwyCwdatQGAYCawH1VEkBpgELVRxVNgSzum4jGqCqbHHXN/33z/Sxtbpdi4h0y1CjJCeX8
tQg8lRCQdDHgfOMCZqDhE9+EZeJMPfiO0NEBPSOUh4sZgzpUBShUWRF8xJ3tpUprfEIL8qJRpjlP
QwYFcCWJnXzP/luNcLY0KCRrZIUd4JxZ86PHA9eeHu3i6bYHSMMgtF3hkCD7xde5/jQ4B/G6IrpC
5CX27/LF90KrhNJ3W5RoQQxTd+h85p1qs400o1NtpvTAIRvwgE+FKJv4yYqlLOKkBVBtvPg/LFWI
l30qJAKAiWFCzXJFrLo/g0HF1QAVcy0wPWiQTUJzz2kUF7Es6G6siC+HumFGBcVRXCTOjB3z71fm
Pzh9fx795pgXj7e/lywj3VoTTmyeArtilVgTpcuuc/tTRvpwYuO+bL6Y7FCryN1kXwj9CzCe2oi7
mMO89g9MDflLjv8vnb3qGMxP5tCaDeXLhd+2YgaAEh5na4Qm229tvwYUAD3VEYhaUu9t/ajVUWeG
nTcdVqeKFkoj8L9G4Bza395O2Snb2BXH1xsoYmjAZGK8sPzkj4e+ZHsf5HXo3N22I3XF/9YnDhRo
/lT1I1+fyWiQa9/1RN95haHIaaQfa2NFuP8JLQyzbnk4R/P3eVJk71JHxy2PgUHIvBlixoSYm7r6
CopzYrw6EA/pTWDGqb6rl3dmvXxgvza2BDefGpK3M9EQGPzmMJkscEpbjQSTrghS4Ag9IOtwxfe4
hpExe0FT7gLADQnmlaWhP49dVNhNd+y7HAPjTcEOf740zM3wgItUAJavT1RSxQbcDG16w35H/yik
kOxVhnWZv9l4ZHFdVB/5Bv/3zY0bY7ll4wFIN9vGp5Hon5KefJoX//Pttcg20AbrgwteK4y8iUOk
Y1mOi1m06OAsYED97tqXKonAHxcVqtxZvqD/LAlxaBqBg9FM5A/whVOaBlAAvr0UWSTAAwTgOEi9
6r8xcjpU0wd9ACiwYbu42NXJ2a0O66h4cUuXsbEifvzJmoemxzJaveRoc6grR76KakxqBFcqKEFM
jO2LH98abcDs9Im3nHZ6+ykvqzDFbX57v2RGCEYc8MbmPUkxJ++MpkFhgaCdNF6M9mCtO8NR3HWy
T7I1IXzzYq1j6AzBRJfuQF/qx6FvPxXm7vZCpMXxrRnu5Juzoi/MZq6Voe3SNZB8Gdcp7Fbjq7HU
OgvWGKPKWlkCA+GwdDfHgxcOvduEtY3xAL2Pz4AnNaHlLtUhtycNo1yOHyQoDkSjtYI/fh5BzLJY
65fbv1qWB4CKEXMmOpI3YEevf3Q/5nkydngSJc7dMLyADvXBZGPgj1wE432yOsUuST838AuAyqBY
hOh/ba/Vkxr054AGln6fR2NP9DsLwOrA73KiCJCyWwwcoP+aEmJ/19n5nIMp9cJ27k6lMyL1KXD9
Qf4aiCwAKq/X0VnA81Ab+8bMKvKK5kwWGvrD99UZFI89+Y79Z0l4KKx0GgzM2CNT05OAlW6YQrTD
V43ySa3ADRxsF5YllvCYaRjNwkUa++w7cZ/Qa1P2wGRPBCiCYnIN6CDedbveMttnhWauyJHKwdqR
JgttrQ1bDezzsxemC6RdIdMxp4rtk36ojVX+qzan0qFDu9AeiSfJXxbobLuQlnX8J2WCK0OPoCYP
GlwgnvidzHd4Y2jJEsKWCUnTQpowpQ8T1FuSJpzH6ehUGWTS/jYTN4Q6hMoVpX6Odwlm4/BidUU1
tqY289makAhQJBpt/NPH2PrtICF1jo0F4SSheG53KcPjbo5fwNkaGyCkHV5v25ClAOhWA4mKqTNA
lIXoyYCuWDINT7ii8cCrNwWz/RAnB9fGqB1RsZRLo97GmOCKaeY4k5PDmFcddIj3aYFl7Hy2z5dw
Vin4ST8P4PgoBIIeARPj136ROuDJTBakUF4CdXm9rB7rmiqm+H89QcV3DwYF8eYB2BExTwir7ux0
ExJNYIjIkw9kFFRUoSyxn73vmrnr61f7ObdDnb7F3S5fAsKA/oNrzlEDivbCrPZ//i0xaITDYKI+
ZYnMFoPWr8tMMZ0z6pgKLp/MsY4WH6Wa8mkCMvK2MZlzQmIIswjATiF3FJZex2BHh/Q33P9U6yDi
8+/Bp6E4ALLQxQ+2C5oECAqJvF6L4TfxDBbDy9Br5zzHZHVJd02nB8WI8RUPt7pVApBJtFlhWHYq
MAWBrjuQAxjrEBy1GKD+o8WoReleCMHlZ0yq51YHBZQhnF1LsZOyU7E1JoRKbZgNlsccPA1eLULX
yMnsgE7lzo0/MYrJTFOVMymWJz6bSw/8NRqBRYvui6m5gEnT6rJ9Ys8X8Nwqlic7iJvliW/n3il6
owVM9KJP1XMF/5/m4nTbF38F+d/OITp8aExxKkUR01zWfgccLgNEgaHOEVRLWQ8h00okenpqam+V
U3V5QL2yqgJ9MDArlBusj+qlNn/YZe+2QQZlrgZMCOnwN0gZ2WO5FFmO0f0l2zcr+ILquJveE78r
gbtgsf4lnd0s5vPm8eNADS/G4R677F4r6Px4e3HSg2aBVAiEISCUEzN1TD4UxdDwGENRjzKCpD9O
hqqSJzViQzgEXWfMgHr83ze3aJysib6gnHfRYshlrhijbQPd/n57JVJPwAgmL9HjdSMOc5carfAc
wGCdOcXZXeauy66eiUrpR5Z5IN5zehUfeY8vnN3cW4fOM/ASxCjFMEVxuVvJuTcULiddC+hiXAiy
4n3ui9fLzMAM6iL8rVngh8OXD+yUq2OrPJBz/Zbm6rZW21WGdyabSgic15UWtJnHottWpB99Y8W6
/uigBC4yBursC/FfivyTm3ZBnyryCxmGEy0mlGgASse8r8c/18az1l6DNjaf1mvWPeDEf3n3S8DV
59ZjBzqa4jM5ggE11IeDCjIuWx0XeyK4OFD+FMfyjEGvctYDVt1W037Vm/sSJVfWzYpNlMXSrRkh
gZqXJV0cioE5mpX4+8nAQupW60kb1/pOm/SLSUDNePvDyW2CzA+8j5h9+Q0JmDHWTRMQxaltRbGX
R21uR6ZePfqDHpSdgmdKikuB0ASm15BcgIZBuKAqfRrtJgEMd/UxfPgptaL23FU7RzsPzqH/6+gr
vF/25VBJtuA3HMosqtW5c5UktMeLvq0fMdqMgivZaXn9gU1E/Q5gSoyQIF8SPlyTWRUpRw3+QcDz
BJIHVoLz8W7Uy0tTq/S5ZV8M/REIZIBOA08xwZjmODGqFCYymXoO87ELQJuxQhInjr3IGp5uu4d0
/zbGhAhYrxlexyuQ7XE+Riju9JMbDCqiZLkREDFjsgwH2xEeJ3ntFxOI5aGYCZLVfI0P2UgiomeK
46UyI8RZ36J1j1kE0LkOwZwewBdUKfITlQUhCo7lurCk45UwkofNSJBXskOmogNQWbGvw2C9gA8A
+hg8N+/4aPScdcE4K8ZM+R8R0yCQAv37TfiP2MTaJSFzYrUw4hEWjgMLulUB9ZAug3NV43jyKqvw
1ckUkzp2+aHJwRXs/8jzArTBqrxfdoV7Dig9QAaHbr444V00Gdc75uswzu13Gt8ZAMB9xLE2NgTH
Mqq29y0NNoj+s+ruE9Cs4JGoeEdIt2tjRPCtJqNQ5aIeRtX53Da5L5f/j4F46W65FnhyMHP3O8uq
sXhZmk4pwqVxX0VdbiDRfRz/XNsFd+nGihDB8thGAlJiMqBM36zhZ2UdpvTS2gr/kq8FPCSYc0eJ
TwRs1wO6wX1Ropj7DY3z4RME5gs7UXwVfl/9dkwAMvifEeE+S7wM6h1NQS+YIYE0Zag3DO8tqCS5
eZBZPyjIVpV5kGJh4gulG/E0N3PMOWBo5mim56L39xY9+LUix5ZCflHQx6Q5IBS8h3QdA/oSUoYE
2wGy7ceVD1RZZqCxE+1Di/Nj6QGz35v1S7t2QWvZuz+/eXz0xUBfhOaBJSIE7bXCK90HVLxuuA5E
29272ettE9KCH2puqAbYXO5QJDN2Ct1gfo6uX2PHkE/W6cHOlk/uyHYloMXLw0CSAKBIPMgqRciQ
PNRNtE7BPYjKPUbC+TfehNep1i06JAh+a/0VXFxTGxAoXuhAqUQ/by9S4i2QVDCwOE4ogTHXa0tr
aqTLPLf0kk/kiNKfPbR7WhwrVZFMkpbADlJzcEFhFMMRMgWzLchSux29jC1ujDLrx8C08seOFk/F
DExuq+L1lgTEK4Pi0dPrtiyqnl7c/kyyHZaWjn8eQrYmxMJUu2pN3hpYk2drL7PNvo+Te6qW5Fzj
ia2IJJILF4A9TqnI+47wjevvVFpWy2obvqinb6s7BJ6qrSkJVVcG+H5uXI56lFlzj1RuhTz6sGvN
5ZCUJ+8R+NG907GDrVJbla8IpWX0pNAvEGfdm64nBjV5NpQ475pJHjHx9OUDzg28BwD0mOf1ieAD
s7+62owRa6R0YfVP098l/jFpottGpOvA4x8ND0xkgXbjeuNmpsetpiPGV3N5HD2yT1WaRCoLwoW4
6okft9ACu3jAdqF308cfoNPBJfjfGoTTiXK5VQINTS+O+dQCvkO7f9Dp/IALY14f0D7AyFHtFDbK
mZrFhoAhvWBOI7aCqfjz9Brvxv/+vrBNJIdGdkLx90v3rvkx+KcPDEbiXaVjqgAdLhACmNdfOjHG
wTabhl66+GGlX8ZpCtZgWJrdQuqQxYrHsOxAbq0JGZ3e6aONjjGWo4+cJSQJ18U/UtMN3CUDxO/J
WPRnYqbH2+4su/WuVsm9cRMIZhSicseE3ZwrP8aVCa3OHsRUI8keKXmgi/GwZP63arId9LvjUrFs
2YW0XbYQh+alp1OFWYNLGt/r7F2zUe2HOEqiaqrJ7aChgIoNZ7UWlpmNLKWNhWXaEGFYWWDakUbP
FVFNRkntmJjhQUUVrB5iZwHPcSO1fawHGIt1OGPMsaJnqBXe/mqy2w73twkIDy/UWMI1TlOXuQm/
xsE7gcuhcN9clPi9ShW0VXaEI6CBZrFLVtjBUuLpCTumbFTLN+y/pQh+X7i+lugeblWgc4GvKadw
bfe+KhhJF8KngDnBHJ92vvZyvQGIEGTV9NJ7L17iRQgXU6MiXJAFboNXBIGbBZjZEjpXxqJ1sdZj
tyxNq6KyRfdDy0mj+Pay1Aq3G7JglJY4Vux6KUtfmbUBTb4LM5wIHyXWH1vj3JVjZKqGjmQLwkWB
po2rA1Hzi7p3ExtKbarcsjfoxW/qLsIgPLR762L5QCDnPgw7oMTA5O71grTVJGMWY2Y3z+gcWPHX
1cwi6oMr8vahkXka58kCdSIHkYi6Ns3Yg8aEWjg0AOMcCggBWGHmPt02Ivs6GOq3fnUjXP23cXCL
OmlvYstK49x0+REzyE5ywDxS6BeqQqPMqbe2hI2jRt31iWnidCLlGV+ZDg4NRXiWeQCozZBUwd/w
6BMuWWplRbuSsbywNtnj4cVL3bc3TLYIC3VSfHsoAGFG8frr54PlTx3PRTjxOgcjdKDM/EDmvrXB
f8PWj5txJtavxz/7zoryXA0/dfqSuFRxmUp3a7MW4WhSU0MJIP1/a9GaJahUED7pdb1divBB0sTN
TLuCCQAq4+S85JH1RF5Qy17Gvb1EYA+6/XlkhwZjThieQDeAR4LrrfOKYRkw7EsvZmwdtM4JCpbu
1/5bXKv4xKSWoJqBKVWcT1t84rdl3bmDgRBt6a91++ijqpCBb8QvVdw7Mo/DJCzmYH+Jhf/a4o03
pH4f24YNugM8FVlmneAKhfLmlLnC1oiwbziZRZP3CGqJQ1A1OLNepaAiXYYFjRb8hxePGM4me0wK
BvLGS1MldURHzw1nD3LSkBT+ACTDBOXsv6aEO9pKDM0xS5iyszLyh5/ctf1pim67mmpBYiSwh3gc
RmzZBEGEHk1WRt6VhHKyNNvGBYCePmaOUGm+9ud2sat08BAzx7+cn/S5wsDRUcsD1r2pmk2ymwAj
3cQAfIdTYovBQI99rVrz8uJ3qxOtVTf9w5LGC9JU156Wqvo+OoP5kdMKKCbkVIBbt0SWFWjxggeK
FiWu0hitzxlMpRCUqsbImd5vfyzZaQUsyYRT2ChUiKvLtFRr6wrURga5sKaCAtcTiKfBnqugM5Q5
BWBkIAHD4B0G44R4N09gcfKTqoSSLQiyfnSewulk/rD9+0JiiFmtuWpIWfJCyzzdFd/r6Q4A2nCw
3lFTD5Uks6r1CDWKpho1ryuxb7p7N9QXYMmTUYHrkIUeTP8CmAnhG05vf+3iYKVdKstrS5zWJVgd
OxiG19sfn2+KUOfm2SCCNJAxgMUIm2YyKOglHTataONgKNpd5fyVfQWJvufWoZpiR3rpAenDIThA
+hsi5K5ckXk2ZQ17MXtkZfpUoxGR6BAYzx0tmOmPpPo5ZXsDau23Fyrz8q1hIVp0IyjRSgbDLO0O
2roESzbu4/KJfgCuy6XseHEbNLJANFx/M6e18mTWsaNgEQLTC83u3T9Xf0N+tTEhnCSHprHfeTCh
DQdMMcTDwf5zId1rE4Jf9BmBUoOPwwoTbs1NKDuRsvOzXYVwfiDZsc4MU2EYesUnz8JlOI/Jz9tf
XW4D6BheKQcVP//3TYJgkTz1MNNYYgQ8Wfd4hhlhZ7k/yWIkuw9YwpwZjhLq8SiUX1tqaObkxMVR
dfRv+Oxx8aL87LIAx6ni/2dC+CZQpWuMasRivLmfMPZhjHgrEoCW/W7WwRyf9PdD7LTHte2Nb+to
fqCdj3EmMO3i+CJoiLPTfaJR3pHFEfKa0AN3dr2Gtmo0QHpON0aE1EHzJlzBrldesmQ6JMkcTeNT
5pmPSn4pqWtsDAmuAT513VlKgkhU7ficGyoiroruS5Y4gPcJ+G8u4GuIBKS0QN+6JTFYA1M96Lp7
BoXlSteCneLqk0Vx3BG8HQpRI9yu186XVavvMs36tRbNhKBQkD57XyAarrz0ZCvaWhJuJNI7rPJG
G5eemURp9RK3P2067nsGov/xePtIyXR9MFMOPisudwLFRuETjWU2ZkaOT2Stw8UdHfA7d3XoVU7g
9OluAZwfCN/5MPnvBSv26WSe+4H85Ztz2BYqem4ZwunqxwhxfQLU3cabF3v8E7znK6ZL7qzo0RvC
JQ7oN6dU5H/SjUaFw0MGCOpPcYpFj8cJ4itpdRn085Ra+4HFoVvd9eQ5nuzT7Y2W2MKTgM9yoaQG
0KXwUTMyLx5mSsFR1fjOQ7vokEpJyjLQJkxLuaysIb1RU0XA/IVAE1IPi0PieRpg4AMLNzIp3T6z
ki67YLgljF9rsi+dYPaD1nwAT83Ot7JHI7+n2hjo9Ns8oWBvvBn1sOvBFVIN+9tbIAk7+DG80IsR
R1DlCFvgTL42kBG6nKbf76s9YWngaIesVXEZyu3wpi2EJXGFC3YqQlK9MqGTPMd5u8f8Cwts8Pbv
TFufjphBaxWRQRLlULsGrwZ/IHHm3+vIAE6gzAXvSXaxMC1cdfs021cOVfiPJE29MiJ8SU1jEwIQ
jCwDxu/XIq6iYSbmR5YCJhKOXsLUoy3UZKfGZandQf2z76qDaz6WDXhus+ADfrAxIkTSpqzwvPdG
tE8wtZl/ia136LpbiiLWr6L+b67PDxqe+6jHiOXlbCGLucbQkk6KNCyMc+E8ZLZ2aMgSTr39DA56
CO89GdXLooOD0gl9NkdxyyLb/AQtsaDb+TOYuL4vS+B6x8464pRdtIKd6ikHav2BnAA43Q2NtovZ
vadKDaUuvPnxwhZBAuj/SPuu3TiSYNkvaqC9eW03hjMkRzQS+dKQRLGrvbdff6N0D3Z7SnWmsDrQ
QguIALPLZWVlZkSstWJhHUZVO2Zy8GtdPLvNBOlK3sZFIykgfKBlpPiO641bVGo89jrENhGAIiTy
sgyvn173bi83z/NtrTAh1ahOUBJVYCWv3Fa6aw7Z2/irFvWqca0gT4HuTkBhcPavxzIXCqrMdCyl
5kUovKxQ5niM+q+69Xx7ONxJQ6oasQby1Wheuja0EmnKuwGG4L49s/g+K8dExEHPHczGBjMYZbYg
YTygwGigZfsxt+OPtk9Uf40KaWeAAd23a1xVt8fF23JA0wNChbyl8QdvsdHPE5LjIGlD8cftizM4
giprF4e3rfC4ezTglXADIA9n/BFGRVMWl/oAljv1Yn2zEndY3e4d7XjZi/0wfo++9d/ne5AzkwvS
TALT1A+zHmFrmvHT0jx2uRpRGjoz26H6FZpz747yc642wVxo6Bo5tsZFH33LqtxShFnXeR58a57x
4Eqa12pcwHwT6LvxJO3BYVH60aF+rLxpV0LV17VchfJVukVIwix4e/naetrxZQyMffwIWnXVnQ7W
rvTgnbzskPmvEJj00l1+GH/dnirRp9Kfb5504wLdqsTCIiUlAq/uB9F2f2PA/o16R+lXpQdgYyDW
21FOc1BsWU0MsHhe1j4B77tgS/OOEV6/8AeQc6U4lGsrTjFDfjQGdtgCvWGL9v9Z8WbV8vQImZ5Z
cEHzlDkxkn+ssWguMyobRActqIak0EjfoXQTgEZpXw9u5upd4oLO0kX1sVx8kDt+0ac9Cp5mNoaA
k8aE+IuwvsL/IkpdgZNGwbmMqzIIKWQylNjw3eLVUeavINPLom/EdrPhrJ3LH7MK0u4xhH5qOJ+V
L/ISxgoVichHUccZdy0238KsRZMuUlyZWHHT9K315ySBKbHaV6Zbg+rs9ubieWi8Z9Cxg6QubgLm
oBG0Q+gFVflZ4sKn4oCG6XWtYAdzQ+utFeaMmHWCPL8CyDhe6NPdiLPprWC2dJPKjZ/7T2f2lffU
XQBoeO6eRWA+HpwHwM5/x0jnYHOAcg0laGMCkUAkX8rUBmCodzPlLDXHaLHCKE7cqPct57lOgrne
L5RUcRoFyWa6ZH/4U2TPf8uiOuBIuf4GJ2mXZl4xAyDtR0yqqkfK7Vz8kLXTOH5Ha0dwe115NxRw
KOg1tWh2hAXHGWtdOqWBMaMS1SSoS6LrM6mQlBF1JvAyqNA6gto6TdriWcDcFHFaRxJa8MCkmI1e
Sb40iuXRal6U1J4zAimCewOPxC+3x8d7/lKRVQQxKINgWpkzUmhZahUEEM25dsJmzb01D6P2Y4JE
3ClLnbOzvijlekwFoTJ3XpGJQU83gkGdLcLPUZmknQHovmx9Ra+bN4GIAGDLQyoSneaRfUIo5l9L
zJlRZFJr+QS1JUf9maozKpZVYBiJO1V3JYn9luho41rcPobEwLq6ZtLt8ZgTpDx42xZbCG1q6BRV
UKa93rbaXBj2oMYZPsK3+3D9TnXrRi/5aeOsCiJs3kVqaSDaRQ8nSjKsB1ZmE1ySq4mnTmL8qup2
8oiUWn9xzVlo0qEAaSgjsX0n6EdD8bROwVflVa/KKX+q0cop8Kn0qmDP+tYGM2ldNq0FblJsTSNQ
5wtpAu17RU6D7Q6igjP3GGxssVRwekXWLJtgC0yO78Pk1gVULdLVVVMPqFgRcTx3ZCAulUG9BP7N
355240mttLJTO4a1yJIPi07Lz+58iWcFXBmjG3WC3ce7nKAub1G0Fo46K91p2UlKe4TgNCct8com
Ojt5/hm10UHgTHgXLiSyAVpFVRXkUowPW8w4djIZzB+91u4NZfSL4m4FMzFo28ldvpzipnQT8151
XkEg3E5hDLixoxzI+hwrop4l3jGAnhbquvgiXMnMjTxXk9yC/Qo8ZFqdHWyrT4Mk7hTBYeMdbBwy
dNBCJpuiLq4Pdlmt2lLPOnSIx2hHcikoE7Trk853IAHVl8euGS+pVQtuwd+xKns0AApXQfmAWxew
wmuz0UqZXSuYJc5DZQ5+BIi7UVRHGXQMpbW6RUwfpAXEWUnxkGZnCdEnNDbSJtvVRT8BHKa7eIWD
kT1BA6R1n05BnK+hru06cEgroFBTQysRIc1522P71fRYbLZ9trQSoM10siAvVAXxbLtR/p7kXp+J
DjRv9bemGN+hKJWuTMAznNb2Uq+vOlkFzol3pjYG2MgbHEHQiUcd6kRG2wPhhlVnkAwTBHx8I2AU
V+nVAfWP6wkDD4WRVQ7uLjABoJcIasJIKeaK4H3MnSs0y6MGhCgAhYZrKyv4E8Ys+q1HaKPRPPEk
EfUldxwbC8x2lTplneceC18p6IWdTM8mp6oUtSfxrUDlE4wkqH2zOKsh1vNi6LAk1mz5I0o/NFM2
L4I14fluyAD8Y4VJkxVJ1BCQD4BTaT2rkeE70y9U5EYotquqX8qxgOeXFyg5aO0B+TCeeSBbvV6c
alpmvXBAR5KU98gaFnN2HsCyiU69WLCjuZbQVoX0NTKXEJK7toSPWCuL8pOSoQ7yYbnYIy0+HtdO
lBXhLtTGEuMHkjbKyi4CWTOl1FwQmzjTi1gSlX7vHz4SKUYZApio2bORbVJasUQSbOuuGv1IVcPF
aWLXHuN91ZOvbSQqfPCuAprS/B977PazzKztrQgbI4cwcYk2i8bwjPwboCG1ngXKGCDve/u+5W5F
0CpA1wiZczBRXK9YUmVFk1Gi4axsHUCkW2M/m92hLLPabfI48Sfgvnb5nIoeK9wF/Ncwy31EwIQ5
JyXueZPi2Iezqv8CbkywH7lGwHkC1V6N8hQyOz9Bj1m0RmDnjRxth37QDImNzrzcnkLuJrHAikd5
k9AFxkQscUQ6QN/gM1AAdQctPcxfnXHF3VjtnEykFs0rfEKyFOUaSogBfDMTk+hlNHa9BD9o14lL
lHUPJkkHL60RFfHcJdC7OcvHwoUQXb6zzMASCQJwjjg6RdHCjZHiBa0yoyWxJilGDrHxVEJiXIvr
bw1poAswWV4UV4IghWsMfelAYCFpLbM3pDW0c55JoHyZ5KX05zYfvaovNN8GcVqAgFRE3MS1BwkV
oNLoev7R75bZxmRMPXgWZg0A11E5FkvnyWsZqAn5eXvbcPYmEKgmSPU0BNX270fnJpLpliolEvhs
TkqEZ3kyuMqcuq3yFyCSKzPMESgaW61lnHFU5QFSiPMZ2Stg8H29jtL//qDDxoQroYy6IJ5ltgbu
51QqZBqYQXTJcn9Zu8y/PWe8NPyVCWb3T3FSLyguAL1rfklccJT72XN2kN3ooTrV3hgaR8mrDtLh
tlk6R8w1AMUeFE0ozR0qjMxlI+XLWAwWcJrtNIJ+RrZD8Au83bbBcf24zoAO1iHnAV/MjIxMcWnV
BpCTekNmF+H6nRxnwVoFWqcEVVK8gTqqlz5vG+XtQXSGQCgb4tUqcmHX3n+Z8rSqNBshLmBvWfue
o7IgiWaPc8WguAWEHdI0AEywIyvM1kp7PKBOfdx5maOGcvzFOBKoWUovQopdjjNGvyJ1FmA+gigg
E+4Wy2BK8gpjVflaQBQoedfSyJ3SwkND319MHlBASMVQHlbWOfV13crgMMG40kpz40iSd+jQKry6
XRbBvueOamOKCRilNcdLrYavSNAUIPfv0/RlsR9a5DCaWnQx8zY7kpRgYUfGywI0+XpPDGM95MWE
YTnxl9FEpydEdG5PHC9PiauLsoraSP8Ac3BtIs0mYk0a7hCgiN3YaRDzLujfWbwsl9ykW3dJ8WEg
M+zIf4GJpVyLsgnVAYB72Q2vSWY2xSnAw7Xmdm9j4+FJf3twvCOlgRQIDp02VbAFXW2107mqQAzS
kM+6+Bzbd1s//p9MsBD1kSTLkJogtYn7tvaUxKzdNIIEi23ksmDj8S7EzWhYwhbU8kmK/CCYxJb8
OR9mt6qqY5I6QfIXrQPosYFzx9FFcp4NRFuzcPLKwqBkPfUq6KKgtbSs4jAZBM6cv0BoGqMvYiB+
6f7f3Ltg0igJOPqAia8Pemg4gbP/m+X51wD9gI2Boanzta1hYJqDsdrniI7+e+Ybc/WvBbpqGwu2
Vsedjq18shfvB5qSoru/gc9cmaAeaWMiWodmiCnhUKS+Earj+n0VXeY8RwOCOkpSTgXxDGYhWi0b
0qwE28cIGQHwnkppsbu9Ejy3ubXArIRZL8RZEliAbkULcamoOWfRYbIvH7ft8EYCFm4kWCjnzB+k
KXZkOJU1g56rVXx03Sza6+3f//uKZAOQrQEmsnLqSYKqLqVVyN1O6wI1qCoPBbx4b61PU/K5locU
DQHFGkxj7dVfe7Alr16Tvy+F46bHND5AYp0ApyqYYN5ZAvE0YKMI+NDnxdwVyyL1bWfjuywbjLTS
rzkWi73yysGIi5BRgA1ku1lGxihWC6eSYqB6i3Qfq+clnTxz9tGB/hClaHHXItlV0JI4N899a7vN
U1b5xmLtKiXzNfLFSO7aWtTpwl3xzTfRaG5zPKZGm63RcnAhlwtKwQqanQVnnBc10Z4WbCu0AaDj
5NrCotVjNg4YdWxVZ9V8IsuHkjZ3aqndt5p+gGCLqE2dd1pA3EG7hHH7g13j2mIur+oI0kjwRVSP
itKEtfUx0Ix0cWcWL7c3NK/LDdkUigMEThe7hwk862itqloFs5V9No/lSd7bZ83vQ+Nu3Ku+ccm8
IjCfknP/sP4ATaGvu7UHFXK09fSe7hehtZMh5SPYzLzi9NVHMQ4J5Yg+6nS4Vemh2EuQjC2OUah8
jfZgYTylu+GQPN2eBqFFxkHNUqGYcYZpiFQcWz3dI9D3RkffJ7K9y5bO70F7qQ/nedE9O0kuZTc/
2r39Fb3M4e1P4W03rLqOeAyUhthw14tf4F9UieBL5hEihl5SBbi8sj0cR//ltiVeSLG1xFxeepTV
6kwvrwGYVjK56vx1rEFQLjDDK8fpqG3ICGFRGzbZUE9p9VFLLdQwh0Z/coz2w4n7Oz03endNnm3d
z7KgRNtD1Fq+0pr724PkOUY87fEQwYtOQYR0PZ3dIBVqA47fU6btotXymp6Ec/UXjeAQt6KtDGiE
pCnKayuxtmgG5BPRbpmNrpk2Eno+S4BpAZGoR/0n6SRBqYrnItD7ZoO4Gzvlj3yopS5qspqY0wLv
7Pw18dMD+e8aKSAS/scEmwKdiaTPiUqbOyW/IXWYaXnQmAIjgnEYzAMErRN9P9NxkIN9MCDu7LWX
8m8yL9uRMB5cUacYhNM6Oi5RORtBp9g476otOLfcjbaZLsaRTlD/0docG608hfPXQZB/4x+iza9n
dtiqyHHbDBiDjpY/KoStvPY7lA8epMm1HkqBB+bdqtsZY5zQSkZAPUwjOYWu4DxyE0fbX80cSJW0
1aI0mKfKrX0Hf53S0Y336lt3aA7TzrkHcmSCXpJ72w/wsjpbs3QjbuKExpolCTSnyQmyUq70bdxn
h9hTPJHSumjimKs7lSNdz1CYP632uYKo7kIE0QidHjYA3Y6DiXckue4JJLSwl/3hbIbt2b89Txrd
pzcMsOUAR27xKnew9A7x4zvyQTzjmwHF8RndIXkQHbWTEiLGK8PpRPq7eYfOsOxRvyve5qB6iH4W
D/19Fmbu/OKgK0bwcdzwezN6lh5hJKsckRijR0gQgL4Y92MQg1oyWBKvQD3oWL85vWvD83rLITnM
0v30AdH23pP31l+8XrefwjgVR8oihJyYJ9O8k4vjZO4VWwCH5XUGbF0w2/ag4EaNRxvD9aPqXvU+
0VX8lvrZvRo8x3fTS9K4v0D/qIbZo3q34KG+y76NL/le8W7vCW6pYztWuus3h0czSdfG1Pn0H8u9
5M1P2S5H2mZxVa9+wkso2bf1/VSdF9G9Kji1LIudPhLgGSNMwArWYNutkrAz3NEvl0/NfiKD4GwJ
Di8bKyRGXsmGhCWVgyAWzKHgomOJo0s9miqD7lw8B39W/urJfn28vUyiz2d8j2Suw5RTYIE0Hjsr
cztFpPsiGgTjfFYSEVRi6SByd9TAhAtNko8MXFXIGt4eC08JYrv12dTaUGMENb2BliD3Cze703Zp
jU5/3e9P8q/uUj6ud8o3LUwPuodM7yOYjHbK/NInR1vUNsrf/pAPgaQjKn3Qu7/e/i0piRmnuDtk
CU0us+o6q+rOs7UbHXTitAuUS74plUvy4pIMFrqT850JIWHbLEa3z0R94txl/vdrWMkxe1ZJv9iY
GSsZU2+drS96rYlaoHn0s+hv/GfMNhOYWfoyRTI9edE599fQ2suhdrJPcK1JOIYisDz3nG+sMc60
ys1U7qi14jM5Frs6UO6kFx3ZhMPtbcUPozaGmCgNsBdiTAOWUtJe00EPovSwpAMEoAO0LSTTUSGj
X0HHwEaS6rZp0RAZH5pbg1MjJ40ABPcqOaInUQvI7BVflzsRt6FohzDRWzVlijPLNMQqlWBpXpZC
Cm4PRmSBCeIG3eibwoEFp3wvprtKFnWVcD3NZp2YcM1etNlUNBgAJVEBfMrBmvzaEoTs1CH+EeoA
vIsWR9pdyyagyYjqKZ5WWJIo1GdED23tBrH6OE+ibcd9HGwsMSvSJnM7O/GADls1A9FwOSDN5CVD
NiRePRel4ttytRh4OWbL5ELMerqkig2l5KxuDKCoZOVxUJUy2UVlYQJ12yeI/J1SE1G28U89eEyo
YgkATGzJSR4TzY6XGJ3cXe6lJvAlzjmVnucvPVCMLzpkI0y4NEhgacrT7R3FjWs3lunx2YQYprKq
pkaxVW0WecD2uNESRlPjj9Kv24a4iw6NbUPHSx1cqcxSaKtcjcMMHAlJ1vdlirWDVc604EVkrxkB
JFugOBbaSytK0XJHuDHMnBmjc3Kp1Kh+vFq4Saop7mg7gRlpRyy7KNzgehvI5YILAlVsdExdTycU
VluDFOgS7qMfDtKvyfSwqKd4Ctv4IUUzEXpS/mJaNwaZac0NRYrICINLN+1Adox2pfsZZDhEQRHJ
MHyyCqId+gv/OLyguaW9PkA+Ocx0rg2EP9DZgyP1mWrlcVG6V1MBHOj2sLh+CLKqmg6KY3DyMfdF
lUDqzp679BRaULmbd5DwSnU3FtEYcguxaNagCwagPUoX1+s1oV1wsSqMpgSBwgr4nvqzSnaLlLtK
+whcqls16AcWNdbyzgL4TEGJANirDKTztdVR6ZcmIdiSvW8GTjj4iO0DEbe2yAgTSazl2BRFDSND
YBzaR2qCvs5ur5PGW6jtUJgIYozX1jZLWNEemv0QzMhhR179ph9d67661w9xsB7nnfZkeFO4+Mku
L109KH+k4Xq/+PM9OU1f8f+j6mY/yL70DMH3/e7GYrfr9vuYjbR2upGgCw7oWL+6dyCcfO903gnJ
zzv1sf3S7Gtv2MMLhcoxeosP7XE4yF9vTxE39tl+ArPH5i42C1D5oFPTmzzZTT3rTndtvziorh3c
tsXzdVtTjDeIWjUqMoeu+eK2/aWujyCPhorX620z3Mh8a4dxAv2U2lncwc7iWaETZIHlVbv2Lg2z
Fz3MHrS39LKKQhOhUboVN1dVrPcaxF9g9Dx/PGaH2e3cMRhdzfsFmYSD81AIcn+iyaQHbGNPl2s7
cUbYWxVXul+PGU7Q7Xn83Td1a3cyt28ykGqEbhIFVc+nZW8eyW46x+/TF2tyh0txMQ+I+3+okrve
1fvysoQVqkDDUzO47QtqfDvR84/n3DfryjYPoY1zhbYcbhNUP2TMrKjZlu9v//V8v8timznNCwgb
mwMGnB8MX99lx95t3QiZE1FCkAdZQ3PmPz6WbUpN15QgpQZLS/naomHyrHs1cZMcUlVecl/6svUj
cu5MvCRvr6nQMONxSL5oUxTBsIzVTB9/RH4bSLvVU04/i0dRwljgfjXGt1ig77Ja6fcGKsNfgJO6
pWiP0svoxh5lC2MGaIZwVwGMDPQmcn01eNK96qgGpm+81g/yYRi98Vzez68VBjp8fIcIzO0Z5Z5D
YDppVRZdS7+voM2ecdZETq0Vd7TTXoAKdub3Tnuxhr+oiFhgT8HrG0TAyBNcn/YFOKc4Knp0uhtu
Uw4e1NlSx19jTygozXdkwAdA+VVHnxnbNFCBSLIsNLTua08W6ODtcAJ8x05eZ0UJR1v1UA91B0Av
rEEHzRCwc2ej+F6A5uT2vHKLr8DrAdgJ/ByUWpkIIZULc04jDFnpwQD5EZthUwcjRCW+JfJ7CyYl
c51dJy2Cwjit2lHUFsl99YDQlSo0AOoGbMb1lMPb5LYx0+b0WveG7Ke+zK4ONspy2k+fRRpOUCKd
Dsp8nJ0PwdC55wadFHjCodUUhCDXpmWbGHpN0ESu2qML9zBXbwnYKwCokvR9NchhX+xQDqdsAwgb
vV6/yH3jrkvtUq0XkcwVP0RAxwF0wcAQDTzj9edkfd22Ug2YBbTAfNIqz7r2NsYnwEwOa6rfdwNI
y4o4qD6JiMif92ABWvofy4y3KiEQZ9Q5hWBlpe3mrfQ0VM5T0kPJzwGYM0jzlLgT+s5BJpa93V4F
7sF2wCqio93cMNinBPJBcdUPgOVA+aW3z4l9muqHWURzyBshxZPYlAqXih5dz21ZJa3Zmw5iona8
i5PyqNYDZrV5boiK11L/fW2Vb+CH+3l7cLwdtjXLHK6oWwEvWmFW3fXAJcR1EUhR6UZWc+6XQXCU
efc2evaxkx2w1RpslnsxNanuV8xkVn9CHK8C3FYoHMV7T4BcCUyr9MyCEvV6Hjs9J0RCxgm7MvYq
7Q3xpV6VfpYGywAKokoRuH1uxRJ87Ci1I/sLoAATZMpqU/1/ZE5toN7UfY8bcP83nVu2F2c/5FJY
E6TDAWiWHdREkn2jIkXcr4Fd299rIguKQtwpBpAGTDAQPQBk9Hr4gyTnukSwnpreupLykmkA5Foi
+B3XE4DMx0AeCLyIFptlnpa0VjNbwpkAxY52GPrMlTML4M7RH9MAnCt67SWlh+rz7e3KHR74ViiZ
LtrUWVRLtK5GQfoU8nSjTeUWjNn0p0iwTbmjo4QTUBSijL0sfYyq9Gqu1QOa05OkurNLWfMyrSOB
E8npoV/VPkSmWLtbavxTZb9pU2PeDcjrP/33wQJ+SPE00HvAE/x6LSFFbbTAt6AD1kr3AzhW1vml
lIRryXMBWzOMC+jbMXUkZBtP4/IYZ36bTC5kE13N2FtWUK2BIWlnqFE1a+fHJXlT9X2knyWkOioq
mN3H+9uj5jlC0GACwQ4iB0DmmR0MJeFymhq4+qKzAst5X+b2rrKAcDbBGdnF95bauE01vN62ynMb
W6v69VznuZkvGaRBT7X1WaijZwPCtL5as+YWxQoZYxGJO+9SAcwS0QwYu3GtMJO+dLMNtQgL0WL2
AjnlME2PdkO8wb7cHhfvwDjQigAwnuJk2ZRtnHRRbC/wB5L+SSRIrSDu7VVRwp9rBe1bQMdDIQ19
4dezF6OpoR97YBGqLj8bwy+Uw8J4/XV7KNwp+9cI23EUzZUzxwA8nuIu+uhRwTSS+WM1pbtVhpO7
bYt7Jja22OVpiqYZKDxFtzpvaT5laEzpj2vhl1Mr8Dbc/b4xxQRVZZclg5xCOductK8KgbKziQRV
qx+svPaIrB/saA6SVOjD6Y5mH0zOxi5zziSpaOZuxnTiVvNtcJRWgoFxb0bKSA6QNsRx0Bh8vSta
kLRZsQ0LYx/o5CLPnmw+lkVojw9l/N1WUtdez5ZF3No8x/K3GPXQCg+JORfl1rnbc/MhzFCN2lEn
nUJl6iT1FPVFNTO3Xne3twx3e5pUNweBsQEKoevRLuu4mNKIdYw7ct+ahm+1XUgs/aMA++NtU9zx
bEwxuzNqKn0aR+zOpPuUa4COya9aRKbD3R4bG8ziORmgojG1ocSxD9og1K9NwQbhDwP8yeBqBaKE
vWaNGrwNMkVxtnLp2dKv1q5cBA1/M1f/GmHSY7nTF/WAQ3ay14uEgFMez+PyFxQ5gBT8a4Txf1Ox
LHriwAha4D2IotbSs4LO/3VE93/89jcDQukRr0IUBH63RmzyDKo8LsATYZ+1CqCv7Utt6W4rwnxw
lwaSHDSAxvXDslBOVa4oUYUBReVrORT+1FwWkIr8xUg2RphZG5NiGgkNs6wumlxQb417e66isK8z
R7DVuLsZsAQA5kDYBjEG5nC2STlE2gR8VGu9TKv9SxISXHKnDDrCYAL8LdDFjAakBmNETIBYOtry
MV2gl1JngiiFm5Nx/jXCZj4Li5h60S2If60YxH9kvFf04q4scj/uhzAp+sce3gZ8e2epzlCwDMwy
TgDaIX6mxafJjATpKI7TAxJBQz5AB6c9MNLX89qWI75hwBKWw7CfZTvdQb2w8kluLe4ki+QJeUnL
K3OMU6pVpxrjGctY1FNYtnAX0w9llV9sefpagheH5IfMOkid5mpFEUDJ0E9E3W6cnQTeFPDwyBgw
JP+YEWcmkRdoyABNCt10YFmsJdCj0hZcJpz448oKM9BOK3K91EfKnfNpp34dKsZuQsG9FjU/87Jb
V5aYuxGh05D26AkB8fMXYl7qZPIH7bzuM+MRGl2+DrnQ9twD1D+MguPPCbmvLDNnUpoj3SwXjLFK
W1fuCteQBq+V14Co2WMKEjBRG9H/MlZwmNGnMVSlGYsQ47HlrAOqNDGfMlxncQ3mIzxcd5mSBDaY
m6F6f7aXL7Op3iM6EoyX4yAwXhPtJMA7O8C7XZ+Vck5BjpABfbaOhZ/1xwwwTSn/ctun/mahYsI6
A7xflKnAgjyLzuwcwHmVPjPQS4ImPPShaW/RDs412ZOT81Q/g1do2NkXhQSS48qNl9euQQIZtKFR
4e1LN35zDrc/iLq9W9/D7C+7zsFRYeN7kk9ww7eXSL/LDQL+vZOKEL4wf902Jxw/s8YQao5beQRr
JCnCqTyQU7YnlyH3h+lBbjM3J66FzLz6vICHTQExFehMug/FeIhyrzT8GHRwc6A8SDtFRB/GdRwg
dQYpCOAm6C65Xv4Z4HpntBa8MPVP1AcqWzByrssAtoRW6tEbqVNXvYkLpHTA5iM08TUrd2R6TSDy
jV4y4xNECYKSIw/qBxwLgnpAkMBWxZK/gWgYKZIEr2VFAZzw61T4iv6q9qu7tFC4Kp7BY+/nunWy
q9gbzbCcH4gRNi06CBD+m+b7LMh68T/IAGUSVemgIgjXg0/woWR28EGQWnDGnVmjDRp8iGCdex/K
L3l+11gOGmp8KMsl+ovq18P7qu8J9OOdQtQGy11ow4ZQMYQRHMh5XH+LJZNsXRKQK81A5RvGm5MI
ogCuI9kYYByJkmJR6hE7qcxf9OQYAyGR5Jp/+yBxz+3GCDOja6sppTPDSNS9Dvaym5r5oNlHo/nZ
6vbbrL3mYLO5bZJXdsXRUBykb5FOhTro9czBZ1ZKWoDmoqzTKsiRKg4yx7FCVSa4IZweTRvQSXFj
eUbLki5Fu1FJRsHNyx03lCwg24GeP5PNHxfm1EzIIMNf1d+1r9hFAd6tpYx+aW31bFFnD3ev4Byh
uAS60D/UZSK5Iq02Iz0z9mf0qLiNsCmbe8tuLNDNtHELo6xFcRFhThfdeMDF4M9gQO2mvTGWx+xx
lvtBsIrcCaQlDJAPgdqDTQ1nSa0YmZ1kvyVE0/x7MXhK55U/zCyIytqToEt3e9vwDaKaQJNpeHzT
n29GCGpSPJQoPZ9lEFxo+imd10BP8yAuJC9F/V4OiC7qoOPliA2kZZGFBpMeCJaYeW36lAxpTIB6
pfrcTaEknjXXpj+oebQrBoig9Ku2Qtba2rWGk+5Va2m/LE6cCPYrN6gBgQUkNIG6xv3CPHDBkCyV
kLnOTucld+tv57X1lxXclP6EtwC2LaH/3Z5x7kHd2mSm3JLzDgU3rDFucnOnVHKgaJ+jMYVFe2mH
dyU6kVzg9H4rKbOBxMbm72/aLDP4rCZlrmDT3Gl+8T0Opp3yrdhbIfnZy+7uuQKHKwSFjB2g5J6m
uU2Q3acH0KN1D/l/by4ED+4/U86+erSSttgOmPLChbpO7KlfBfPLcwtgaKJvbyST4Biut3TVStAQ
oPM7eMCjHga/z9CYoSVhckz2TqDtodWUQIj+/2hWvTbbL/LQ2h3oa+rRTfXyuzoF8508jG9lNR7m
/kFFgXB+jcuXGPQ2qww2CPNy+xNEA2eixSlyen2GZuYJKuouaT5V8+22Af5xoc0E4L+Gy2Apk/Wm
wxWDDMPJ7Otf2VjWrrUoIfiVPKmfH3Ir38W1bxAwY8b7LlaPaqnub38C7/oG1hm1OSif4q5jxqik
qdHMNb1hhu9lYvm0DBoLITI8r7i1Qmd6c1xyNEkXvY2bBSTvUCSoQVHYuOqHAg5slLPk1tes1L89
MK5P3NpkfOKS5jMYT1DUkBTyWqYF7VgPolXyClPdq63sySDlNkroeULDYAYX8m373CHDIYOvwAZT
Cduwn5R9JS9KhBbqNXd7GSyMJGinb1r8LlenwmhC1EQF+Q+uJ9RkHFMwo5gIa5khZ5mTGaST4Qmt
DiHCt352UGv+lhQRRGZXD2/naFovxTh5t8fKOyjg6NIpdB6EZ7+3+WZ5LTKqzWKB9yXOTCqglgCh
cNsC7z0B3TLkW8C+A456+vONhYKoPZFiJM1LffbzPko8LdcQ0KoD3CxuPsT5UG2/bZMGeKyP39pk
7rJxUpYuk3D8a+esQaGlSF6HuXGFzRa8oGhrh7m/+hWUYHaNHOqahXbzOn/Y1fvgq9DrzsfuL1ZK
h1KEBcoGsBw4jC0os2rylKKKO1SfUtS4poiBhOdP8O7BH7AkgfuOuSyceW4la0UafX1Ku7M0x37S
d4KF+V29+GNlgBUAtwu03oBWv94NqVyC7ztH8qJPenWfRPbiL0nV+6UzSh50C5U9wBKg4C0Tx9PG
fPCtqYdQp9EYrmq39Xs+ZpfMsf0qjiIPrGI0WlraYK5a24s60Eg5eawJZp43MYiJEBPiq9Fywjja
bNBImsgSrul+9iCtZduuOYogAFwjKsIBUMDAEbAcaZJj6GOSNflpTcAkj6fuu94LXre8s44LC3Vi
Svz6B8ogGSI0BJIkP+XI+CvjZ1n9Bf8qzYvDk1DeHqTGrldXL/HUs5ERAfjk0hZ6OFaTJ0xe8w7d
xggbwM1dV+tExkwh/+NJeH4UXex15hnXIG0jFKqDcq96hP7QOUNtCaTtzBXoyCARaaMpB7PIaO3M
dgKoSibTndM08a7Eqwvyp/26q2VQmElJjTyFhpktSK5cmt6RRbSbvGXcfg5zVRij1FUpyKNPdfwd
SWxfhv7qbfcpssC8n/M1lwbLgAUigeYJ7Zmg0LptgbeG2zEwlwIxRqNUrS4/parpLhmuAwUNIjIw
G3IbDlW617tqf9sk71a3kDSDqiWuOVzs13vTsCe9saoetFLVBVdB5ENR0jxVJ8nwov9H2pftNq4z
3T6RAFGzbjXYjmOnk3Snh9wIPSSaqXl8+n8xB2e3xRAmOh+wgX3RQMqkisVi1aq1JATcorOMaSEQ
EKNsY0HudWsKqoFRUY51cTLHW017IANkbZSn68sRXXEgIQagFc13HVFpayNPzLaNCHPKyvVHOnkZ
4FPEDaTuL9w3XDoA0QCfBbjU1tDQ6vUyUqM44YQAObTuDfU5M58Tah6jBCDoxQ6TXFb7Ep45XBMg
qUXeAC5zbWsV42aKAmnB4o3vW53Mh4pOfloYx0r/Mo1rqC/fSjv37Qx90mQKIhdw1usbLMpbXEws
uai0my5kB7e/ANfQGJE1YuuGEgBrF4FjjWZ+PzvHxaah0tHgukXBobAg0Engnw5EvXmC0dWYqkqb
S3RkFUbmdmvXwWh8WtbctyB5ILvuBesDUzZuG8xlgfmYJ7mN6ABS2wLfNdFOWv6Nzr/bn3V1t8p6
jSI7NoNhEVRUrXccQjnNbXRoreI00VsjOuWW+WnpuicTinogg/h5fQtFTwdGYgriVbAgv5fwyN3U
sUdmrbNLzVtHUgd1t9Rh3mYu2tvul8Itx+NU2L1fARzvq4kx7XMAgffXf4jgeIIYGeh6IBvhwPy3
bGrSqmRguuxt44/173UIHGS9g4y6Qri7eC7gTrchx8QnbVPV0SYhdXlqmwAkXuitr9/U/kg+wFRv
QSHoPzvceexJBerGmdkxUEydeq9zQKSjuz5ZPcN4obns2SAqxQOnbSLEAbrI8q7t+cNZj8Y2wg52
2QEkV9prfR+BliHxHc0rHmPUMr6t+/kVxPmmfyiyQNYLEH7Bv/Z5HE6dpeWcmrCfWXijqJ+VOg2I
y+aSV0mkEZ17VuBEpR8rRizfrlSPyWTT0SxOVRQqKqbKMo16ppXspso90KwpUbPWZAeFJa1cIv4m
3oFSH+B2eFVsjWpUSWIngoK8Tabsbu7UHyQCSVvkRonrTUUFWfc6L3cRZhbuhnit95oz06c5pwnE
cKc1rHWCesP1QyO4NzFIjAkJQP8AAOQfo8YUUc2J8vJE47HcrWUx+ClElr7aoyaD84jODZLUt+CH
lJVvEbR53Wagui1O9vpitctxhLR2gMfcflRkmBERfg13CKZtIW2NpMDg3g81RGXJmNLyRNp2uhsT
OwojDKgAD5jEIV4C6aGilROm6GP7C5mAx8AtEc4T09SY2i4kEx0BhVCn23ml807tpFLUwt0AShnU
clAYeEd43uu0VJelLdHsrKp9XtX63qSJu8srqwhX00jvjSiiN9e/tuiAAejJ8HQARyNQbj2wg+T3
isngErDk4S629ftl+d5aauWpkUxqm+UovLPjLofAESP6R8a0NUWKNI0nCmev26NpPRSV7AgL1mJD
VdvEWDUw8+80/6geO/0a4xPX5uOYPiqgICfEbwxJDiv4TjZUXSyUUdCTf6e816fgKcrJgu+U4D51
7gpn9cxZ8Ratv2nm39e/j2DTICOErA5NYKhP8OqChJZubCUEp5F+yvpzSWUj2yIDEFrHwxoXPSIt
l8LOHc0LkmE1XVU7Ya4Txeu73t5fX4Zoz3QoIYEmnr15+bGrSLMaZTJgZVr2q+rrr/XztASWzANk
ZpiHXJS5LAqhzWZmiwFgCBWnPCypD6y/WkhKhTJD7N8vDKnduJRRBUNQw57rI9RZDedmrUDh+e/d
CbjY341j19aFoQVHZoGmT3ka0P7RZ4x0zk+gwJTEfNHJubTCXX5QaKHmGMHKM4CObunFmVcYwXUX
EDoakCwYPkShHsC67UpAtwGiDgqWTNdAp77FIzFEF037wEpMRAAQ3CKIYtZxa6Ur56FCu74Cq0n0
043uo8TeTblziAsZc63gngQqB9VUPBMgzcePwUIpL9Wb1YAL1I192xpd59mJUR5SI9bD61sn+DxA
IECvkaH+UZdiW3vhBE3rzAlV3PLkKEUAkh9Q3OsQdwLN/XU7ogcfmr2QEkErg4macm5tlhQU6rVW
nljd8VExvg7Wr3Y9UVP1JuXW8VcIfvb3Si9xDVHhHYOpkNiEUhaUmHg4TTJHLLvQy5Na9YclyUNj
fHTpdDsR0NLM8bkyoWht3dqWIrEs2lnguwFeR/hTAY7f7mw8uBF6ZHBKpmjVG1CUqH7MUALRnq7v
rNAO8FsmGPAJVGK5A1ZDEHZuCL5g3GTeBEb/7ji054+wn6IuDWUbDKGgF8UPosQdoNn1kNJTob02
0xljyyT594AEE6h8uwamZ/G62u7YsCJfVe2SnmblmdrPCWBY0mll4W6Bowl1Doaw4rvgVa3OLZh1
6al1zwBgr2vuNe1Z2jhgP5VLSPAo/GuG+yhJOTtJZlVvu2WiHdrJGLdF62AdLJwpgFBQiNruVR2T
mmZ6TU8NOQNErIP0GLSaskAksoIagsHo/NEF5fMqyHiMrUUyeiLjLegjPCP/Ncbf0+r7dRcWiVhj
npU9kQBJAl81F8AXO89bpRrx5QfX050+BIx4V+TpA5K5brxl75F0arzC/JIVQbpbY+vkdO5xhbzN
+KK6X67/HOGqL34N+/eLmKgsmto2w0BP+BX7Muxi+IjW+65sWFkQ5gHneUuPgWN6V02P62GqCEWL
uXCnoxuaOeTg6w8oflwa4avp5krqpU/QKqP02Rh/RNajYt2n5v76lonCLMbPMdmAmxFeyZdEMVmm
pbaB7hWQHtVie9Me36xRVaY5apr7NbU8Taen61aFG4imDYt8AD+8azaVNWkyCFWeUnWf1I2XKfek
l1xcAmeA0hzkqJH6QLSMD+No19o2HRaMPxlLME6xv1TVLseUVZQnkhtDkPltTHENukinajf3mAxw
5ido6FS3YOj1OnMNCAb1r+8cCw9cfNqY0rYunrSrqik2TNVmGH1dmuo+s27p8Nxa903+I3JrydJk
9ri3oNsCed842MVFPVvZeJsWYEpRb1DO8xX6knT0EEv5Ntka+DWiwMw6nSg5gBVru0a7T8zEcYDA
R8dNywLrp0J8O0apx3MSz1W9RYHG8r4xP0CHBamlv3a5z7j0axSrEVr9XeJPe4D1LL8LuhtZD1xw
xWzMcJ8QkBVAq2ICDZHjbpbcxKIy6+aP89/LsaJ2IWzvuodM1bxWAZtE3YSroQdLkngGE0v3NRvZ
PBTp/r29sjHOVn4Rf/G+L4lWw1k0+jppxCP6gzX8uX4AZLvH3Th458fLRGGDjFUAiawgthrJMsQm
kC/hBayjxMmZwBRqV0UuTKB2qp1kl5Tsr3OXVAZZ23p6E7eAZMtdF0ddGBFFRk8tjOvQDftvEVza
Xrpd0RYl+vnAa3t9MHuFV/mGV4SFf/2DiHIAfPW/lrjnVdVZI4kYcqC4WZ6MfflSHl2/+AxEzqc2
PFaKv4TuTe/LCoWiyITyIIpj6EVphM9rFar2JGZSPNEZDR/lNlEAAQjQ/kf1RbJE4Se7MMWd2FhL
FIQNAyeW7PN+jxHW61soWwp3aBV1aduuwVIq9FghpQ4Am9dmu24ZDuA/GdQXV8Z5I7PIVnxxUtF4
0mk7wOKkQTvUnfw4cQLSopCufe/6m3x4pIus1icqt75x7LCHiINbmYvrSV11EY0wnWPrvnt6rG/z
oxLav6p95/3WG69/VA/GLg2u760o1WDEPv/fKBfUHTopw2jDaBvE4WP/kS8HvV4UL5nkFJ+k4aUw
Ig5F7Kqa/Wmq/dm8XbvbOH/SKMFgFeuhywozomwDI4L/2eRWpKV4rSuGC4Cj9oNUZ1VVD9AFwoOr
yCS4FFEKdWmJ8/vITghJMuBr7Cao0tn71eBSNMrd9S/0/nShlonGv4mHF96iJhcQqRanDljX0RkE
imNHyPQwtarMDQQXI7OC2ixIXxnOhjtj1lI0s14UBfpxs+WBtSUb/UY399pIvC7+vQwYUJ3T2/Fr
JON+FMx0wjTq6G/VVPbw2x62Yk7VYtUAvika9VDF3zOQSxtQvckB0mz7b1rzRFBpcMG89yUr9yO1
gRkg9WFRaolqzPvvuf0h/B50dYqkG/AHQztPRcEe0J3+BLKP6x9UZoYLLnhQWINDgQMaievtNLSI
dLBJSYwIvQYVPfTkVYy8Gdwp0Eu3rZuiAszCbryIPmeyYUKZAe6rOUqrW22JzbLKOx3dTXN9ur5N
gisan4ORgzCIJ9ri3BWdO/oA/UP4hZYYh7wzd3V3T9XzSO+zBcyK9FiA/DBeZDx27D7eptcwy2Dn
KLvj5uTrTovpsht7htkCylKn9o+m3JdpGfaqE0ixi8JdtJh+Guamcfy4XZwzQvNxZsYS27OVe3Q1
vOvb+D7AYzms+YJBNTwpeXxeFplasiawkCcW3giLN2DssKr+/c2/NcMtBAU0wDyZmRK4McbJ0NHz
Yg4fWgxDrjI5W3R4tqEia4lmDtGKHlLZsRlzTC8qseyNwI457wDAPkBIDNVNQD84v8sKtD0NFfpy
5Z1RehgqcTu8VO+yYW9oz2an+3HU+8mSg5QkBqJb5vaiD3ZpnssXc4CA06jEyXUWH2/0u9L6rKWp
76hnpSBeOQZKDY6U4dnJzLDXmoMNwcRSwZyHJaX0eH+VMqpzVOxRwLKMd7LLTlc5UWngBBr7pv0d
py3GyV8yTJbLN50lN+82/cIUFxTnuDCVrMGqs5buo2aXxHdLmu+qafHLNKic0iOTT39fPxui03e5
PvYpLtK8OrL6cVnKghVmbeOpGmW5yPs8km2ggzEHlv2gBrw10LRqpaorAImqii9oh036GMdPsXGw
9vOTokhOhyhyga0L8d7VQQDHdwztVqemE8NaydoOh3gKCvJ7Nvdm/jkB3vL63olusUtj/FEsACLt
SnaLVY5nGk+xGXsLpaDO2l03JPxIF6vi9tBptTqzcqxqSv845TlaJAuR7Rp33opVramx4O+n8Zjs
SA3OkmhRFnyuLr+xBhvkdQOG8W27kBgWsDnAOzQA9VipD2oi3BbadtvZ6jwWpwVVxKl/LeP+rk7O
3e9KOWr6b0Xfa3oUqikE48GCL8OVCtets2wPJWooq3PZDkPtlcOAiK1jfDa+QbmIPELI0W+ml+sf
UBhFLgyxD3xxyrJymYe1h6HsR7JLFg/84pgN8f83I9xRHjMFuuMmYKXt/DIavnXKaNgNXoGB/+uG
hOHZQL+PNTIhDM4Z0ho7q/UahubyGWPsaXemyet1EwKRMTgGupYMU48byGFh5WLHhtxJSig+IHkL
7R02zF89SGiVQVn7K0jJIZ/oVzsgoGIv+1qHrZdiR9uAfEp3ZE9/rl+1X+UvEhIwl8veCcwl34Xp
v7+Mhwc6VTLXbolf1oWKV0IhTpZ9CZ3lwgCXt47A8eSzBgP1DQmgfOenvipJ899wadcWweUqYHZq
s66CjfakYRb4trnNfya/9ddu9uawDevd6JutVz8qn51DE8i0CoUOdLFC7typK7ha9QXWdfMm6+/U
aac2nyUOJLxNL2xwR05R7WKudNiojpb3ZHj5EdD/470b1oeX1iv8yBu8Lmz9PxSlBd93fEhFNeGr
cZAJcQqDDNh7ISLDZg35KhR0i2ItbnRknyAwTM769NqCNIYe9OYP4K6SGCDc2Qtj3Hdd59ZZI4b4
NufY6yNvTFGo1iV9E9mKuM83lLmeDQpWNP3UAxMgzhM5WDd2erj+CQW4AsQA6MHqIDM1AZDlPiGE
okmaaQCS2zCSDsEQHXTjNJk/RvsZXdGmd3yw/uVAlCayfo14H/+a5kKcEUGKxRmwj3byxGhULeVr
146Sa10YSVwVEq0YbWDoyW2M06uIpkqEfUzJMO/jVTe8xYEuOSlbEDc3ji4F5rIde3fs0YIHaevb
fcuFFghR91NKHdQZjDUAVTMZPdDMD4Gpn6d68JB9+i2Sfag6x+gX5UBRGBIHFfrOxS/g1kxAkhYr
A36B6k/mtzZH/Kb74gjwhp3JkkHx/v5dLeenrpVMeElECHLQRciTlzn/rETgAMm+XndUUYoLog+o
vwGjhhcTl56ttglsX5+VJ/N70txUdtDZ32i63JvxJ63vQ61RJI4jGITXgXDACB7KVBB+4fkOZs0E
MVORAIDitsaxm/TS6/U+C9NxnED1lZcgpLLWHZ746c2wVEmI4T3l4Pbd8GnKa90n1Vgfpz5SvlRu
9JPa5YC2POq7ZrOApwFzpR4FsUM4lgOGpujgHPOkhdK1Mbtnh6TuLWCs8c31TRR9LAgw22/zZ++x
LkVcKR0gpMVJcbodqrFe3ad+r+Zh68hIRkSH24DA0duMDyusbM/daKZTboHt9WTiutNacBU3nqJK
vpFwPaCKZ0M+ug0qpq2Rqs+MNNfg6OgI0OZoVkeT3KimpMYlrBChWP6fGe48sdHDqEsQI+ffwzMo
Aqo9Wnkz8lgw13aSuC82hgVB6R60vJbNObpqrJYdM1z9GmuRv05LHNTO+MOga+q71fQzy4diR9rC
N4wSnJfjEl73EWGJFhjd/34Aiy4XWWFVjz3mQoAyrwOUcTD/8kXz3W/jr3iE/EAwfqSiA2ojJrWO
PjMGtrbmNKcxqljFesviAIjjsjNd2YpEaQrDUIOeBWO1mPDcmkgNq+6aSUGMagNQyK23fbkrjHOi
PzjfcuqNP67voCi3vDTH3WvZXKTAcyMkAhfwpy2eSDTuY60OrTIL+l7CESWMi+BCxdyepUK9gfta
cw+xANfG19IVf6U75XfRzXcZVLyd7BOAsN/mypQcOuHysInoTgHbBOjIdjcXcNaPXTKWp7zsg7i5
tQaMl2EEBN2/JJfcZMIoAigRRo3AAai+NT0vfLEdcm0hOTDwVdPuGqUO1co9VrXszhYv6a8ZbhPt
1TIcaNEwM5jcqZL9CH4VgH4CLVqP6er03nUPEV3QACwxDRPbRseKCyhakaDrZ1XlaYyDziwCtQzM
eN73nXJEpuG708N1e8IzfWmQi8ZqEoH208Z4klZ9nftDBjLLlrYHIwY+XvVbWu3RuEqa730nU/wW
fUFwmGnoDiMhQtFo6y2kUDKtMTA6QaAWa6U+Tc9p9e800oDe/jXC9/+sWdUtO4KbFPYhgfRAllXB
NPhuvh9KGaZPuCDMBGFsFcIw4BfhFmS1lTEkJhC/Vmn4I1movyqgv7RNVbYsoSkLcL43Gkw0Wbam
7LUj9jBOcEt9tG4zsi5BpTo3GhDhkjMtukgxxsAmEPEQwEnbWqp0yC0udQSUr1N7yjAHQ/JVBetZ
XofXPVG0JHg95tMZ7xgK7FtDNS2SAZNN5WnJjxUIddWbVLIU0dm6tMCWehEyslwdkSjAQmrulDUP
pvFRNbzmyYlo6Azjl+vrEW7cxXq42zoBVzsUCQA1x1twDtdUxwjjYPtzbSc7w8Z76n8zxwWqfqA9
RFmBAk+6c5WHY+uX0Q2VtSYEWwg/gBAhwXCvDZWP7RZa2WTSzMCd0iWzt6xQVf8FTkmtP9Lmrswl
sUmwgyj6A4YAQB1K1zxvh1sNVT0NLBY2h6U7YR48saA9KtPCE4R4dHJw+wNfyaIRF4dQ959NnQH1
cxoOrb+MZ7Bg0wasK5LYLvDwS0M8qDLHnEVMAcE6qRi7Nh2/GY6mIosMotWgzwZhKhwjE6/b7RfS
F3Nd3BznFZ3DJDZCZX62oFI5WM9AG/+7zwH3D/FSNlSFvjl3d9i1mZNuVZCgkaNJQfjjac1DJksD
RW5waYXL0TQN8shZBCtI5aM8zKojaCTXUZbKC82AuRJIf9SJMDe73bhBacCV0ub0VGpo6upfHAcV
zsHArW9XJ7czTnr3qgBwpqLVHBvOa64a+2QfoTifkFudypoCovILuGSAtwAGHX0bnjulp0tPDQww
oh8FHerEcxwgV5X2zIQak/jeKHzdDYbxe+xCLKggL9fDiUBxEOO0AIwz7SvMY/PmDaVf5rgDcJzm
6b6OjtN00yi3baKg5Tc+4NbZxd2CIlDnt/Og+iZ9mtQG6gHn2QKpwq2pvET2bsj303BHgemdyHHU
XyiKGop2m2r7sr9xZDw/b4hhrr6C3wywASYjIW6kcndVW6rKkKwdoPt2UKRoClnxoXANHwM+iW//
KU2vjpdQIatvK6OHXzWqXpXe5dOZzJnXrfYez9VPUyd78TIPffe7IE4PzgDDBFUUFzXV2Rrx5gVI
W9GqOJyRJO9ro+klbWPByQe7kQrvxSAqq/FsHTiejTZx6xQgteKogthY/4n3kmvfy1rggvlyzBOg
cMaeTXgM6txVM5CoM8wWbAvu52Q6jslvm/6gIMap9Mwv1KCd1ltomX5yf2btS1++JOn4edBaDzes
reYHjKZLngKCk8saIRhJBniIjXVtFz4xnStAyRkff+73xfA6rNp+zezHqZZFV5Ep6MVgHhYtM8gC
cen5GKVr1DAtgzLNAye50czMq+bMd6kMNSG2hIcNBnYQyF1uUbGxpo5RA/b/vXf3U3NXW98XKfBJ
8EQEY+dfI9zVhxauQqehAcxfc4Iicn2l+KU4UNeNzTt7/tPtMxPVhGXcOXr/OYm6IIkOEFfdxajJ
4nMCCaac+n8HtenAVrBZKMx9s7t/+zkzxbHaegUgcG2/k2iXTker/jHLxtcEZ/LSCt9Hompt9pgR
BG5+Xx8kDik6iRgHxwywxcbX33CWF4mmScZu7SMAbvvuiFnT8mi6t61z+3o9RAvSCYQ5HaPnuCPQ
bud8cQEVEHr7IKBDH9BZaw+4NC96vG5D5IVs8hNiX7qDk85FrkUtyqhpY2CscCkaeNVk+Q7nENSX
riSXEK7mwhLn71YLXDzUhVCN176Y66mMMdAqm5Vgf4OLww7cCtkrEF0aFEK3nhW5gKaXJYCZy3pQ
Z8Cd3B2IpzC2AOg9JNCvb53IwS6NsX+/cAJEpbG2EhhLIW+dgvUd4n7XLQg/DshvQdeCoVYEv60F
fW7xcUbAhNJHMw0XA8XUo0weV+TKYBnA32fV7ndDOkD1tNoSwQb5bju/mkd7eGpiTHxKliL8Mhdm
uKzVpnh62gND2j0rQHt6VgRafPWLaj92sixBsGvIESB8xHA3gHxyjqaAoKNIaxx8LZ6DztBQZu88
MMF6htpK4oAgvG5McZGs0mjsrBQgblp0n2yj++zG6l1hodXjZNYXoqh70ARg3qOcJaFBVNUBABl3
Bz4csNwOFxt08I7qTgzuUafUT4n7lDTpfRaBtza6TSGCiOZEVsbBMC+eY0pebaJFX5rmvBIXlx0r
IyhIV+SrK7lxpz/1JyhokCdd7fzC0nbXT4EoHdmslTtoqOMMedEjHYmqhtybdh/vMp3md/HcQ5G2
HbJdW2i9N+QEkw4R9Kd0IF58d24XPwUJmTeN6bhbUMb/Uk5FamEa0aTVTgNB5Q4iZLOk9y9yP4Qe
Gw4NUNa75CnH0GCuJfi1Jp6bPVm8kfxyVLQ4LUUSu9+eX1y4Y+pBSIkckLbhlt/Gh4jSxq41JCtQ
TtzNTehkvTebTgCy1IPe3erlbQwtOvQE/c6he8i3EntHm980PfSRG6j13rX8akb5GKzoS+9lbv1d
H2QnX/TO2fxKzlX7pYuLqBowB1OGY/cDFTNvWT6N+rBTQJ8LIPi3ZFq/0/amG+/0Ib+/7j2CwANM
OzC2GOUEnzQPfy3qKVfWCXvUpyfMyHg61Ixj96buSw+C677yP5rjDoe21kqT5MjqCkZU9mBFUOis
fTIuXhzpAVC0H7IHNB4Y0hnHFXd/p0oCNV4bmwuKUk9xnhS98yzA1xVobCjalyHuJLfeG5r3ndO9
EZ+w8XzgvrdOVyOKUnOBmo05oes75piCzFIv0ftjq1hBDbo9nR4W+tRm7aGY1F0a2b7TrE/lEt1E
5LFcT7Wugy45+9RXu8rdxbrz9fonF51AHWUl3GZoUoA4ePsLHauJ7TbFsJA2joCBKBjs1+x+V2tL
aK36IplVE4VDbD3bfqTamL3fWktqe9AqyCWc8qoKjUKHyhYOO2aw9Pi+gYR412kvK7UO19coyKbY
NwdAmWE+QVK3tdr3FGxMQAiDOOmLYlPIUx/s9ft1G8J9BJcAm+8CZRyfp1dqg4H/Bvmnnf3se8vD
sAJjEU1lCg0iO3gIgBKOgVFQr9+uJSrj9v+RyGrZsXYXT9Vjnw47K5aVs0Sx4NIQ5xiK1uk0tpCC
dsmwK5v4y+w8QMFkNPr93Eah3sX76zvI/iB/VkAiRoDPBfErCpDblQFBU439G/o3eppj40yNszr6
tWMfS+3f6e5YddMGnhxdAwMN1a2tSp3GuCeYlnBSAyTy0xBW4GCt3bs+Tw9Q7pLxFQtTkEuD3OLa
qC+W0gKeOi3/rMquSIwnov6CYkNQDf4cP0CvPIhwzMFG/IFdtdCCZDwREDHhVkoLd+zmASNfBg0K
z9D9JQlK2XNFBJ2FghAQkg4qxuAr5ZYHKmazywxgSlvbjQ+jwmDxXbMG9joYaC85yp5aUXFL8ya+
zWed+AlNRi8hMUTTG808E5AwSGKv6NBDspfVYwHcAspo+4k7e0zcppgAlu8wZOG+Ou3DHMtyWuF3
Rb+OVbPwP4x/b600vW2Ng04AITKmuwligdVsB+ZYHkls4f/9XkvdoFOMozk85P26u/5xxfvOenr4
vAin/HAMXXVqz5ONl0JcQLAs0sagWdIiVKHk7RlTM/qIfb1v5DQKsmF2MMA1U7+38J4ch1o5qSu0
ha//JuG+AymHIpMFMUUekKuWc1WkJgOSDYWXZ7a3Ls/5IKO5FgULfFmH6DjETO1vu++OS7uhmhjr
aNcEK9AfoZrVrhelQ7ZvhvKuKyWJvMggqlyYQGI8rhaPq3ItUDCPIwbyusw6l9MPomJW+Gys7dFK
85vrW8iyAj4SXtpiofnisby6VjSvbNKqS5gyrBYpYbwYtuRWFPqurYK9ENTCYAXR2ZIvzFSGU0yx
i0ObuU29A5VMFiaJE+1ACge12GWaD6Y6LKE+ExpaxeoSj9KoPS1Oae2vL1h017CZKAgIoO30rvmt
V+1ijRgAPxlrDSLeEYjDGCzOuzHOZ7/Qkx4aBu6XKe1HSZAQ3aZ49oIBC/NsNp7B2y2gcZMYWYSd
HvXXFhV71zh3QxY4Mtyt6FBASApmUJyALiWfB2p5NxsRFgjMELIcx8gPaBQ0Qb/EH3nRIzVAyx2c
x6CJ5AL+MuIW6GpcbaYONGzbn3MdYrn5K97/kugjWhTeUcAiMX0qUPFvN8+ojWjq2MRC2T4qPWDv
UODSyuUD8QTKTTqof+EZ7+ZtMWcOatoRTdYKafoZ75OnXk/sw+rGkXfdC4XrQe8TDR4gGoHy3a5n
WemYFg7IF9Fb1dLXeDI9V9YyFjkcEtH/bLB/vzhzWpW4semgi5uxK6Px7OpuLn6byQfe1ZgSQ2EH
TAMuKv5bMwCb5/0bgNFtH5KoDkDtZ0NYLil/fmDLLuzwLqC7tHUorr+0a32iPSVQ/6hzSXQQhUO8
2dHHZTzogNFvF4PAVOe4SBAOiQ5OpjKI4GzX1yH8LBcmuGt8WhSq9BQozDra08gJDO0ek4SqDKwu
9LALM9zZdJAAtlqLlRRAI5Cnwb1po5frK5FtFncxzm07VDGGo04kcTylafxYtSVBU7YKLphFgKYo
RsO4sYkNvsg2CRyMuYE4/iMBxkVygyvXgjfzWATAz93YjmBoMPKdrv3Uc0yhOK/XN0z06fEWwJw7
KB2Z7N3WuyoroXE+AROFU+/az52peBiqCeasl7ix6O3LWMfw+nUB8OLDZWrVS7S6YAi0kBkWD+n4
E/PmFaRGEuVbO8chmf85ZQEQHJAoQOfwHzgetytrcsA87AmHM58xEbHcr07nqTHA/Fp+M7U//nUb
MbmGKak3zsr3NNv53ICfgwIw0FEoXb4u1amenuNaBn94nymA0xm1CkYwTFiVarsmpdDWVWtRMtL2
aQjnDuuQ+IXkDL3/UjCCdB5zEPhM76jm1couXbcFZGQCwYelBo5a7tqxxgW3gNnJ8hHdIQ68HK7v
oCAfY3zVoHIEV6qNcjUXtE19WqYyQYEc3LVZujf1V32KMg/oNl8B905u5N6cVn6+Lic1+uczDduo
PCLKYmuhHrPd17RQUQYq0J/B5XpT6+CJnmYMrcrOwPvDtjHDs5wZVdobTs1eo03nZeWuR7fBIo+W
s7u+l2yrthn01g7nJpbZELpiCvvkTGWYN8DfTudJ7/15+TKpMmnS9/GQGWNqh3AY5A5cPCTNmmXK
lCDjop+K4hPpetAg/DMFHbPhGkBvIq9DG3X7fZpRiUpVjdF6xKuq6M41ebDsP9c3Tej2FzbYOi9y
kzICgQOEtJCFV3faykh0lZ+ZElalv3wxZB19mTEuOJWtUzlGBWOR6YFGewVP2gTkjg+mr7byp1hy
wYu/0d/9487WorZr7RDsX52pj3rjek7fnLVJVvAV+TfuK+g7oc+NJwW3qgFIzikB4fxJzQ7qz+7Z
HWLQFErCk8wIt5a+m4yx0GGkxKiwNT2SEsoeRu5Lu9Cib4SXLqOhQePMNHinw3LqkZGWMHoHK7+Z
ASIaXyZiHm0F9B+l5hdlGVx3QtGHAtobFQ0NUC9067ZOqFuTNmllh8pcV/g5HtnpH7R0JEZEO3hp
hIt2pLVs6JTijWRnqodcrHbiXTpmAdSfPrAaABJsiMHiWcHjD11zBW8vW42WQAu2fOm1vfRJIdgx
omJqwwTeCQTEPE9Vp0PNXO1UzB8bGTpWRwAevRKvzOsrEWwZAQ6FyZCoyGF4IZ12SgtQsQDAC4aq
B2uuAqdzgOX+8QEiG4AO4W6AWdhQD+e5YKPRGahiAxfaDzNbDrp2++tLEW0YerIgs8GDHMvhMr55
sfIxU7FhKI6GUxb2hiGXOxLcQAw7+Z8R7uyAYrjNphrwauD5czBtIUP2i/TcuPGuk0nwiBfEpNZZ
6xc4m+2ZiYuEjFGNzLKz7P4E1bBip7SjisrnGO8+sHe4hfCkZO0sPiRkFLN72lhQRoXa92WAJ0za
yl5jovXgmQfKMNarA0Rwu54U3Ft6T0EHHKcPfQONub73AC/658IC2l6QaMd8nwV0Fe/RRlxaCW4B
ekKp+vCLyIp4wkVALYCxGkMEnq/DjO7UDnUFauY2CYl5tune+HdmfazgwgTnyL2dGUvOSKbBgWug
K1wcneH13783ONuBDEEDDcy3bJUXOUGeKapa6zCR1quvQHa8ZGJHsslBUXBBTRUwJB04W5z8rZWM
EiQfqPrhRWkFU6oDFvsApXo7Sz/yzVmBEUhC9H74DrBVtLXdxYSelipErQ8fZaQ/r++Y6OCDe/4/
E9wFZo9dYxS5Rk9u/Agelg6kbYyVWMWMIKTIwuvGRBvHdg3vSrjZuxJuYeONbLcuCK1TepMZmY/z
SCoaJOu/T74go7mwxC0rtcrVQPuWngCuUlAlTcKuPM+tZD0sKnJ5+8YK5wgDUeo1HiwQgXs/JskN
JvgwGhtTRl8C3x48ZpyTEQrVyhrTjWvxDAqUG0IPq5oeysIEf90/198wPnxhizs26mI5SqLA1nQ0
ljToVb+DWuYHvJldMSbei7iQMWK4XVEZV1mZuShYJuMtaMTX6VMia50LUOQIkBc2uF1blyzJbTaC
pz53CSSFu8eubHcGiq99uzeaL+b8By18ffHKbOfEYKaCwEE3nVy0pRE7MBl7UGTLFjj95idxm9tq
nVJBrxM/qaex1yjglOmb3yte1IGtltG/uySsQU8LRfX/I+1Md+TGlW39RAI0D3+lHCqzsmyXh+q2
/wh2t615nvX095PPPduZLJ0U7A3sBjZQ3RkiGSSDEbHW4joXW4/ntNac2V4ggVPmJsF7pf50fw+v
+PyNAcHnI7mddB9Z3gs1lr1jNI+Lkvt9E8uMCNvqygSjuHWUCiqqqZEw0dkf+uDTYPsuu/e+jfvD
gOfw1kaQBbaVLPNk2x/y6V+p/3b/93/WSO4NQr01oHR6H8NLwUIYZuchd9V+gJx/IQEcA28EkfpW
KwM4001ktuc0KdDKlJVDpLfJqR2d1I1D1fC6vE/e3/+wrckVdmGR9sYQLgO3LHIa2imv3w3O4Q9s
ADAjbUj/2qui6iw1idnJRERje+w/SMr5+f7vry4e2TSibt4qVJJv57anLSqQkkWAgbqxGp7HZmvT
blkQ7o9ei3LLn9D1KECVZZGM3vLx/hhWjwXSj3R5L88gsZw5aaOZT/WMk5ewhZdepx7kDxM5z/tm
Vpf7yowwEI37KTAlzEjx12g8y/kXWOV/3wS5VAg8yAUu6h63qzH53aDIEW8tRy+hb+6eMlN+ioPk
x30za0tybWb5+1Vsp8tNH1fdggDtvsrtl2aT4mVtqq4NLH+/MtCYSRAPJuPQe8ttrScF0uutYsTW
IBavuLIxDbomjbPKXAWdq9gfVfvf+7O05lbIPiwoZnWRthfWO+87Q+6XxcgH9UFx1O+m9Ka0AIS3
8+935OvgohZxKSA1y06/HYtUGs64CDBd/Ln6kSNW4oIzK6rmo6X/PSZPsxVuKSWuzt6VRcEF6qyf
O0tl9po0cQEyp90f3ArXQxJcQMl1KwzlxUD5MsJ2XhhbQ1hLmzNr2sIOC20eWYPbWeuyWKm0wVpI
AtJ+Vyvhd0etd3PSaK5megktljDFxrPxdyFPJ9nfSjWv+gdKRXAYqcAPxCdFo3ZzYUpcSwf1h/73
5z84mEEa/OfXBe9DMJPKmMmv98anuPze9xu/vxYUX/++EHzkUzlPI6QOBMUl+dcwPFe9frbyl3nQ
j7VMs9D93bR6JCxKtmR2LMMWxc2MDoUqMlbIc0kHA6WfSX5MN+XjVwe1ZCcI8heFeiEU0QIeXIUV
AF6d4m9VSnYZzLnZPKSqvttKmq803LNp6SG0QIKTmxerNkrSBUMbkREZ0h4ErD4Fbj8F88NsT72n
GJLvyWCdP9gt4LhQK+JD3FTPZRx/7m2p9cB2QY4QBAGasLHzkNAnCBS6hGDW6catN9zq5PPoXWqB
S0wvbMbMLOuuaqnRIZvuNt9juWNmTn+wwKSG4KlZioEicDhWHGVKeYJerPbcOuDVPrTxP/+dCWHD
I2epS0GYA2ztvk3lp75+09XH+yZWN/XVKIRtJwPtT4IME8ASEEekFbWE9XMrVbBlRdh8Tttpmapj
pQx27XCM9Ddz/cn+72ZLhPaNaaFb9TIUJfBRWV7aqwx33KIdW3et/yy72AdpxJJmDcMyYeoz5RxH
Oc/z/v6arJqgn0mjZVdFvU14xOh5UcR2WOcX3/bfgOyPIOiWQ3jitjqfV5fF4bGHxCMoWpGiG+xB
NUs5D+pBrw/KGLl5qIBI8ffAP+4Pae36XZ7utIQsLQ7imym1p2EuG5TobFlyE+fF31TkXVxIfDRd
WxAeTXZfDnUmYUGina/u31WQVbfmubJVt6kvertP4s/3x7RlUQhi5LgFcdhyHlotcI7gYA872/9X
mv4Z7PiBBqTJ2qpdrx33P08bWNTQ6RDb+9MAQrnE4cgZZd4v7lR4qb1Dhcz/eH9ka35BxpsMuwli
4pUDakMxW2WFA872Qxm/TR+7+ZAkG0bWXGIp/xNoUo93xOsERCaSO7POmWB912JA+fEfbCMSYKDg
CCtISwunZ9MpZmyVXI4IcmafrbSqPdPKwkvcd1tatiscbXTY0xduUTKCuUHEolta67fSzKlgzDBf
Fc9NLh+CONrL6qWUled5Uecyvmf21mNz7ahgcPQNkXtHyUIYYxUXVtmEsEVY1bQv49Bzou/xvMEw
sGIEEAHISciwCdbFVhQrjIdRDcGyWEZqfqjLYDxoozaey7b3N6LoFc8jvqVNdUlb68or3qahh3zQ
oSGFxo3PIeLxEY01ZhQ/xNbGibQWztyYEmKnMqq7IVgU1IrIP1Rh9FYL6cNV291cHUfr7BcjQY08
QPH4SYXcwnL6Zzrg3fzJRrewTZTMVZ2Iore/xdO70uuOC11NgnCUtVNuhUYHeivppgMi0lUI5din
zkbJUXuraA9+eTHHdGdG+zGJuX62AAXri7Aw78kwkaliN1ph9HLqkykhJmjcKfihJvBlGCc1/fv+
MbPqV5RS/78dsd2R2uSE5AVtQNkw+W/bIctORjR9hH1ki15t1RKEcTAYsUPJNdy+nGxjloyhRH1N
Az1kGF/CENqK0TzcH8+KkBILd2VG2I19BfSjVCEAMGcP5H7kkc5w59w/zEr/LelhtzKqPf2qT32g
v5GL4dCU/aEfQsfN5HlvB50nD1uCY6tDZ+tyjAOLgbbudui1ac6VNeDmUd+66sn3EzfeYKhcuZY4
8kD9LdhWutqF2Z1TqZiodLOTZDt6gEZuB7fSJ7OunjO5exntcUuCc9Ug0DqCIyp1UNXcjmn0hyrk
JZpcAlCihbGTZ7f43CXDLtlCVC+/JEQVlJx+WRICV80gzDcrLE3TR1X5KMWJq0ixa9rk/aeDNGzc
iWupX7A1Mv/YcPDgTLcjixMnDqtF2WmI5dmTqyzeG+UQ7lJNDjyo7H13rJJ2p4T+6EL72Z/yPqge
9BJRqzlMvvllO+7CurR/PxXIJ2lMBNrZkJIIE24P6tgbMp/V5GfqzO6iN6V2H+5vn1VPvTIizvXU
daEy0zKHOLe/g3Ja8e4bWCZPWEwgUmx/C3jLwj54O7kwMPdlrIBcjKfa2enTc7dk0oLyOaRmub9v
ayW6+amHTDWFqvKrHtjcN4B1QJRFq5z2pa7bh7BrNkC+ysqEYQMsB/I98JwbwqoAJ6M6ZNsQ8iTa
33M0P6Q0KOhZhH4WutUfMtVwc6Xf9e2bum5wHPlrrBZfdM6lRI82Lu6VLXnzLcLitX6sTnJA2xlt
dfoJjIvlyslUnq2u9N0UsrDDmM3D8f4k/0w5vV7R/8yAKbyU4qLvZSvHZdq5OqFX7/o9aQcT4ZzE
y1XaqqqXInmZs8Kli/uzOsReMI47ixrJoBRePlHDazdWZXVRVN0iG8OB+4qVSA7G0u4C+kut8OjE
b83mlPsvG8NehvVq2Fc2hMkeosZJ7ZLJzoZPETGISqwi1z/s4Icv214NgD20tAep2oJYrjr1L7si
KWQeheXQDkx3ZcSNV4YNbzlFnk/3h7e6Tekgw6MXVTgxOZx0ap13dGFddPloZuew/9p+gkLivpH1
ofwysvz9KpuewumaDwXYlGbfv5N+3P/xtWMccrxfv744ydWvl0VYzbOOXJQUGSo9HmO7T9MIKFTZ
Kuht98r8aJlO/Vc8xPWp7EbpDamzZC9JVeApkh97doyGSBH7/kbUu+6dvz5smfurDzO7ZvI5BGnb
lHOUkKvdNH7/A+Q2Ccmr0S9nxZUROW+dMJfoeJ3HQ6A+zQ/9/FBrG4+SLS8RDr9BT7SmttkDXRDs
g8Byu+lHEwJkQov4/mpuzZmw29omGYAv449jd64gJzL9k53+Pq/xksRdSDYNeqsJp27nzAzIfk8q
x8Yul98o/bvC/HR/FMtXvjozrgwI8xVkfRy3MfOlgPZKlHNWod5lvYvlj8tlvjB7wfVx3+TqnXBl
Upi4pKvI6C+t3G3se0Z34FqKm29Oes6Lr/ctre7m/1jiIrqdPTVrZxya+ESxhvPcvY8jc+NQWh8L
MGt4degKFdvSzULx43Civ3WGN+g4N37w3GT+MXB8N+OwOupqF2+s2AqRCz5h8A6mKuLAWibM32za
05iNJlfJEF700Svi3ZCn7qjLQGVH2B30xpXm5kNHbDjYdegOSeMm+QgnGKlcJ2v2UPu6gxF4ej3u
NLqlWmOXdz5pkO6DpeRbnC6rG+XX94qYh4Jzm9Xm+VPpnxPkCswY8MhWy+Tip6/8GFwyAgKmBpWO
sNT92C9tMUxKVIauCRflgIKOdk7lv9sn09p6Cq86lkmsCKv50hEsbMtQJcJKTRwrkR/oPe+O9/12
dcaufl7YlFEbsxzdEu7b9ZPMrXdsO9Wr9MHZaNPaMiS4Um+NcpsVhIp0JniG9Wy1PGSCaWPDr1Uo
dUA9BD7Ixirw69zuQ6mh8yyuMVPlZ6XKPSU/JXnnwQbJOZNH5i5o9x+sfOs9uL5KC88FfbRUlYXA
PtbVVE4sTujazE9qmz0U1Z/cNiTZ/teCejsweDJk1Vpo6qpBc7s5eAedxttWN1093mrZ/z8m8Zct
Ia885X5UTguCIw2lB7jkYDDo97CkEdEGbhM6D+ZwihV5N4fpX021lftd3V9XIxWWMLWgWdCBB186
p3BHzXLVSP4SBY8Sqq6uHV5GfSNg3lq8xXWvooVOauUZKV6m9jweH+7vr63fFsKdLuxGJ1mmMqJS
87T1YN36deFwKNKsbHiCAdFTn3UreLJ6ZyNcW/cF4BSI9FE8IYdzOzl9JBXDnDCAouq8Ou6PfWHu
wmk+QbH2d1Rog0ch9UPtdB/COryE3VbD/eoQ4fwm0wnwi3fzrX17kCxJWYAxzZQ2rgqS5H1e1eO3
318mkB1LqhFyBPlnQvTKBco2z+JohJxARm85aGyQ1S/3Lax1d5Ih/2ViGeiVCQfuNS2NMUFu1Zup
x4+ZspsN3sqB6hVInhdui6KvftaHj1E775NePoD/fWgTzaVl7DAp1amOFfjUossQmhvxy7KM4qUG
V4K8IBJtEODCAaZ1SO+UFTCdLD0FdbOPo4q8IJxHDwQHvGb7h1yPd/enZC2iubYpHGmJaecFHFHM
SPA1RrkwSDovKz/6DDZpfty3taJ8R9c2WBcaIijEKOIJbRdxmNnB9FPzET7I5EipFrxYdewr+alt
3wdSuBtNmmjrx4oSTT5AmgMDpYzswC7s6gNtjgeHWGL2Z0/PpT/ZZtefJ8xFr6d1bCH2fbG0l4zu
0axyTkUwfk56Aw0V80nv90oNhXNofImSYitOXrucAcFCPm4r9FWYgm8qYTuEmYF1ZTrAS519TJqN
63+tpEBxFCNMrk2niGgibWDMUWUOwmF2I3iCwuFN3n4fy+/V+F3TZlfO6fOqHiUiSMXX983WFl+r
kN18gXDMJ4mp1YXDk7ioUi/1Q69v3itG4WWB/L6xFa/2/T3U4D4M3Ru+t5YtAeJssf1NeMJtYXPJ
agDfFpjfSyeXnlU9F3a+dMx6/TR7s0rPupOdg/axjvqN22d1h0GDsjCY0ef2Ki8e1aaCNAhZAA0q
xcp5qpWvSnbOHMD9iIXdH+aqE10ZEy4jOlHSOlp0sNPgPSj/oxQ+O5uokq0RCddBmxlD3wcDi+ir
l8wA6YMqdVfUrmU3xwoCqPtjWnvjwwgN2RbhPjwlwu1XJiM3w5JGCbP+IFln6M0OdMV6Kc5639Lq
wH5ZEhOJdjFU4PHYH2rteNGwr43Yi+UvJWnMOfr239kS/BHSHzuvl1FF+T5ueDk23ybJ7XjMmXpV
bgxsNYK4mkNRWUiLejmQJZVHOJoddfGYqI++Ac1SjLKW9Y2Aro9plq8uZdlvxMyrHgkREAkN+A8p
1txeubMEubOTc+Yrdui1CHBGlTeUG0ZWXYTXmQq/HULhYinIotPLTAYm06lPmfoFEU4XxPAR8oH3
91dt9Yq+MiT4op06hdJ2GIJu5GgH5ybOdknPpeUf2v4jOUu3VeSNJOXq4Jg6egosrk/x1gT0ZkNq
VnFFp+N0LKa+J0gpZ5hcA8dtu2IjEl9dMJsw83/Kz7ZwSYRtUFftwD2UwpoGx00fQVm5Reu4WrVA
WRimPk1fYlrhDDHluC/aRcd4cNJdazfdybcoxxql4mWdDUlxCkkoTNPzP3GTwlQYur1ygDn3YYZC
cLK3Slurc+xwNapAv5liYV3rVk67zsFL6+5N1WSzaxedq+vzXouJQe770NoEq9QEFmoshO1/Jnyu
gtDAgPDWVxd9UzpoMdX3n/o/OsqujQirqAzxoLYhXDJDkXpq96/SH81Qc1uqsCrQvPsjWn5MDFyv
jS0jvhoRjHVtE40GbA1huatzpHaVDQtr6wNx8qJ4jSQgZeZbC5PD+zMgeqT5pPCqHC7QcTo1IZzA
7Ib7g1ldHnikNAjv6XAW7+vMgpQzNJk5w/mU940bRfsULqn7RlZn7MqIcCrmCRiosrZ56wweKs9b
fJ9bYxB2l+4rgxVpFvQP/dmWFM/Mn6R6a89sGRH2TEkHDNESY0jM2KvVXd7QhraFYly+9JVr0ei+
KEEStxnq7cLPXRwbzgyysDerj6RXvXpOPnWdfh5V+dgU5T8BfRP312YtCoBdgKQrJJNIywq+1qu9
lGi8FC9RVF0Mk9Ya7RSVVDPpdCaTet/YqiPAkQQTLEVvQxxfqel+1bTQvSlyy10sW8PRjrVy4wpZ
XSqkRBaSSvBOYotnn2l5KI0ZyMnEyb1Fec/TzU7hPh7y4/0Bre5UeGEWpkrQ2uKARil2jFoGrejA
JlTqL3UYHMYuca14g1t5y5CQIEN8iLfEDJGVYfmw6NvfavtdmFb7zAz294e0Pnu/hiScpS29sZZf
gHgrO8et+3HvDJ+2KT7XPAFRGVrsyC8udBC3np5MRdroMJVegnam48rUu+QfkBZbDrfm3TpX+08K
yAUKc2sm7TW960xun2HqHyeJK7YMyu9hp7zX0UYHT/rh/uStVkE5siEBA+tOm7GwnTILdMAgN1AA
QoHjqROaB5bTGM+NbiMjJduJV051e9KDpAce4XzvTD/wOk2WYMVxLrFUmV4DX/YfuOn1Vy3TdHVl
SVEc9eOIm5bai2X/q8hfqUiFWbex8dac9NqMcBBDxxQElQycuKprL7e/xyqpLak55FtSnms+ahu8
Lhdt4CWmuh2POuQZitst5wjajGZ7Xq6sod2iFVo7jaGooE+XPi96uJevuJo1M7VtbVQBA6oFOh12
twu64ovVVudGlfZxR2Y6UjY239oMsidgbIXRfHGiW5O1EbQ5NVH4MLtZc8P+narZntKlsjt2W8fk
li1ho9NQ1trGAkij1+TvPNp3abwLSAj4/ry7vyvWdiFpPvjM6QtSiQNvR0VsVsjShFqopo6X2FAu
PsxTMGkd09Q8lGmy0ZeznB3iLUovGaQfNEHT0S14u67Uepm1NEFPGTRXZme+aUbkHJzH0FjU6478
V2dnNDdO6BV1B2BPi4wd+Ce44sWUlh6m5iiFwGyNkJxO2D77UfM2J/GR2dpRM8inzrmXFfGTXA2P
5uy70dBsHD+rSwpRBCx6QIBexQ/qFEeTaoHDdabqPFTWX1mseWXSP1jVVpp+3RSKywtHLMLjwgGO
TyaFYoAEyGGsG53hjUVzYD8ZT/afhMOLbK8OlTu8Wwg93rpPDnen40w0mtv5i13PXo00a5Vb1NY/
3ffTlTGReOGFtnS0Q1csbHhVKQ10RFjBSnkCpv0uz37k01kyrd9/dBqEJeBJCbhI4CzfcXWwGI2d
kEQCt6FL8imgrTGTm+MmZHrl+LqxImwDbW7DMlz68/teetvTLWlKH1SpXQpaeRvtfKvdOP6X6RH2
3Y1BYZ0qfQwbuweqUZL7i63nyAjcuNiK9tf2GWYWWh/n5x0gnJHlNAxGVC4IHsvs3NRE4CZ5No2X
CeJGudwXdeEWQe9W8l8BTHMAdE73vWRtmDgHKX3y1ux3wfMLJ5f6oZDZ5/roltkPnht/Qv5jXNkQ
28Qbk8qI2mEj01GHsp41W3eN3+f3XXgwqYeQBeDOEYOjKE2p7paQ2cTqDysnFVE/x7A835+ttT2l
oqfFgQxNP1W9W1/v5kruqyItLnOkF8duMkvXz7TvpVy9hb2r3rhpVq1BT7GwHJBnEdemQ6bAQJEA
bEgwn2qkkIKq+tBp4S7Pt7QhVy41g7uFo5buGBCiwqUmGxAqRnpQLJpTte/O2Sk2H63hQYs3ZnDN
3+CdpFJISwxRiLCPxxgRTFVLiksz84Q5WpnrDG/vL9JKNA6++ZcJYeeqdjPmhhYXl6FPXaX/0VVb
1K5bgxA2TSWrZWn6Un4xq2Kf++2Z1PNT0mvv7w9k+RnxCCKNQbhGpwwvQCGmscbWniNQkRcFdDDS
fX3tOu1MB8E+icZHa9R3UlU+Spn5ct/u+vB+2V3+fnWid00Ir2zHGpnVC/NnOp/k/sd9E2tPC3K+
gIQQqKNNVERhljnBYWsZkGwUtXZ0SkTdy0jr3Mhvc24QmwOeQOs4jqrxMmgWEOTS8pI81lDDsvQT
pc/Yk8sJ0sr7H7a254BiIwoBwSyRq/DGKushHByythe1mo7ogPHqmQ+T9lTMW5m3td5nyOgVFBoJ
67iiheUdUZvkQYAXKbFxmuzqMCcnrbL31uB4duvJ1CqHyHmAI8cL3jmtcfCtYTcV0bvBHj21/mDq
f9AstRATIEnJ8AlPhM1ZT7BHBFFRXPLKqFy71gMv1P3fl93gnXxlRdif9TCoRa/h1uPY1JyfteGp
6C26tj+Vh/uruXq9cr8CItR0G4idYEsrCjVS5rwgGfTDqhRvoM2sjJby6CDDgPNYKg+j+jjlNEM7
1smsxj84wmmog5kZNDkvaGFGyyCLzSyvC0qX50k9Z1/QO3A39tLaduVdhzgEsi6ElMJ2NcYMXgQL
GwWtYUQq9lS5CNXcn8ktI8u+uToTpiGvsrarcI1G2kXpca79XTj+iRFyDVxFP+u96q0RR/YbLbVG
RhI+k3zwqvop74c/WBL6YWgCpdoE3km46pwhmwtCnhIoe1O4VvpU9vF31QAnmP5JuEAnFvoWPK7B
TAve18QQxLVtVSIFjiRvLn2b1H+ULHpk895fnZXrmxtCh0+AMwsKdcHNpliO4F1q0TvXW991Sukg
tcHZtnhaxMPOyP66b27FGW7MCeOyWj8jD9YUF7ubXL/4qiTUmYotzeY1K7yPlkKTTWAnFlv8Mavk
0JdxOfqb87Y5Bg+RkWwEC2uNFaZNP8WyPjpIRiEA9+WQbTOW5aWR7OPg6O/C4FPZRU8moNK5KXdF
8ZV+XS+Pa7fxsyO9Kx6qlRuOvxz1wk3PKH+qjENFwQEsOL5h5GnUNeXFLspTUdfnfEvNY8VDAPhx
n9HauZxGwtaiNNKlXZyWlxrtusp/E+rHAIJ9LQtdHzXR+/6xMhyS1UQu1MkA0IjdUBYSb7aVTiWp
EUWbd3h/9cUIQ15Q9+2sDYp2ASSOkQ6Q0Q+5nbZB7/x5nlTOC6dNUX5T85M55PGhz3XF9UtwfvYc
6hsPw5XBEYtTYWJ0EGeL0soZdb+hhz7uYqTlPllUw5pY/QPoO1PHfaUv8EiqrLcjaxXbkJzRKQFH
OPaxLaXkHIWOdNaLsdnYASuTuKwSQtC8MSwOkVtTeS13pDWpl0T8C4fR6LWzXnWRa86mdshzZGet
otU2kgZrk4hBsmjQ+CMAJNxZY+t0UubnFfIi9VcpXPrgHf943ztWzg9QggDeydSBfBRDzMg35HoM
9QrhrScb6o3aKWF52GLCWrNCjsz+2WBJ9kO4GBPDj/PCiuuLBnuuNX+iJFxL+98fybWNZQmvLt84
GJE4jJP6khaad6xAvynJRhvG2oLQOcCrlmjJwbVvTbT9pDb2ENXcivGDPdffs/hPQNxQT4EJo02O
NRGPBa1VjLrTyhoks3kMLGmnVMG+6/yH+7O1zPjtYcog0C2iDsjT4hXLeBuXKXduWIC6+GDFnzMf
fJ35NpE+/3dmhMMnL+oGjRSezLMZXGr9i6nUbp21bh9tMZu+XhsGxDnA0vCwhZ7idm1KiJeCjpDl
IiUo9lm7PDF398eyZWH5+5WDNbFltpPWEz98Q9m43Xr0b/28sNtR4ImCsOPnh33jdaf73/56A/JU
gViffgwuHcKf22+nJWJqS5PZqf2j5eRu277Y4cYZuTYANjgJC0ArC03IrQ1DrZugGk3W2p7cvH+B
f+4PBnFlQBiEXOVkngOLBaif7egFbmREne6bWGkkIyvGibvsC25MUYGxHNErN6GGudS9Z0/Hstw1
n/pqXwcH6RzlT0q/sTCv9+GNPTHQDvJcH2UqaBez8DXP1iv/NGbS51ymRVWrs3rjBNsyJ+xHPZfD
KdWV4pI0aCaHptxdaqWk66AsY2+UhnkjDlhisttjZhkeLBBgvNAlVAWnznwpzDttZjolbdjlqFW6
OnGAMtR7tf+30trdqBSS60/Dxvn2+sJeDC/Kb4RXCOcJN07vz5Gl+bySaAzKUEPMgx10/eige1Hy
fN9n1sa41A8WTnUAVGJhG3xa3OUqAZZj1ZcM9jurOPtoN9jZQUXvp7At1/z9oG5R0FrkB3k0AVkQ
ItVcja0h0eTmMowRiYE3vhsHb4vITeyNwb3e1LeGhE1dJIVGNIUhTfveLjzhGz3bKw7JRce0EYHQ
KyaqBC8UnY42qw1B/b9D+gZfQCYUvYutaHvFH7hWMQO5NnGOKHSQZY1hzaPfXELTeCgteFE+dlLh
zVV/To2NuuDrw5Y5I7uOuyPGaYg8EgWyT7MqRy2XXuQW0NroIa+Jz/e9btUIOiRL3hOyB1vwgLqQ
5sDWMRIwX0X80neHtHm5b2PFs4Fp/LIhLL6kwCnVBWkLoYzs2Wl8rmhuHZGJmCJ5H5bftQEJq1aN
Nl4sqz5nW4S8i4wbnG23F0nd6745TVkL+8j7PH8ehq3U9KrT8ZrV+HkekmLHdWoXoJqKpr3I1bt0
9EkEjTtOpFFV9/cncGUk1IcttJS5foH5CzFpnVeyhvBqd4lA8+41BHxPTRs5G4fsyvOccugCqgE9
SweUyH7TSm3oO53eXaZ89lInfSlC+6lXlMOQtMixD++nLnuvz/nZiI5mclbsF7P/cn+kr12Ftiva
exZyWN594kHP/UFl09R6uFP8fB/SWXCIJZWssDr4YFySdB8GlOaRNjkZ45Sd7lt/vaBYp8sMdhCF
XJL4UmpLwsK2svsLEEavd2Y3lY/c7m5pbjzJXh8jt4aWD7mKAZXezv3At/pLEj/k6WEoDwPYmeBJ
MrfWdMmw3d6cVNq5uEBcwlVM1urWUhP5td2Y/XBph7hKIPFOq7Os5fY+hzjXi2bIOB0n8z26z2u3
HAPlIMlNcbw/r68PGT4CNI2hL2oh5BtvPyJSMjNu8eBLNvu7MYDkIR5dqdY3NvzK8pGXpbuHjULR
UEwBjr6fT8YAHaM97ON3TbCATy9hmW+Yee2jy9sdUkuUHHj8iDnghtpJaiU1rIJGJT+WWjc/hRJQ
K61Pv7YWdNnmJDcPejp9oBFd2whIfvYg3i4oNK2gc6CYoyncEgdZzv1sj4WlXAyIiyYdnar5Y5k+
pf8O8S55dOb3kxq7cu/53cFIzu17fug4+R/7H7n+IfFPshl5W+xwr+cdIfmFMQshKHKIYvCZqbkB
tDNUL9HYlPuplmvr2cnjvvKM0CgA5pVUdDaOxBWIFOR6C5EPgAkKW+Lt2Hdq2rfpjJyR1bsayLfM
6QAf2i4ssK5eObsitfbTHO9r8/ePY1qe0fFAu4tE2KvjOFDitGhSRblomYRkXGIalyZqq4/3N83K
rNIMRLM9MkFwm4qhRpXWPf3vAbOaR8pJ7s1acgvQgG6n8QIe4DvYOJRe71LusJ8hB1V3Rrj8/epQ
quJ5tK1yUi+gK1XIBE24tL6ltVFnT/FYRPaGJ6+ND+aupdgK9p3/d2tOjn2jHuxC+cmxUQ7vul1h
VB6E4/enceUpRo73ys6yna+GVdTUaOKiUS6yucsqT7fQc3NLbYcQABJvzpsMtM+4cZGsHBGwxC5e
Cd8ksbxw4CUVjwoyfcrFyvS+9majVTIvLeqcd0uaVIVHHhfdELts510QzoDQMglCxfsjf33JENv/
D3iEQwo9mNuBoylmS6PU8xGSoh7JMdm7Ec6zgxLX1smYo8PQ6dHGtlyzucTgkLKRP+EKv7UJUf48
Qq+nXMbJvkxm+DRRAXQLzanR4pAvgRNvDHJtpmkOoeBn0T4H7OHWYCppjd7CZXjJ8+GfMASsCA+m
mtFiCSHmQx4nnlQ0bpXUG967slm4BZY8OAXWpWJya1epQ7WORs48ugSlvT0O7ddCzRyvjZt+2rjE
V3YKBB6LbDvatrTMCQvpZBmBJmoGcDwF79seGHtS7TsTLiJik/s+8zrS5Fajfrp0sy1XqXAGJINU
1j2EcGgN6OHXyqz7gyrV8sbkrVshUUxTJxxzP8/2qy0ZGFExK5xAF/qqIzebyu4hKYff70eHMYeA
macHahlEP7dLNAxtMaRWrF3sNJsvstb90MOg9So6KTe2+5oz8EADKkzrLRVVYYFKdloSJ6l28VPj
2zgYHyajfSP1WyLeq2a49Qk+CNHhj7wdEJl9yqdpptHPo0JGNAbOccmWPJSVPG8k4ZbDV4gyGAs9
QyATGJLo3nMoG1ITmCqc8OmZxihPq/6qatnL+neaJB35332/WxkaFTlODQXUkoWP3w6tsiw17GAk
uHTj53xOXQdwm7rF6/La7RzaLag80ndF4VskPuqgMu4yeWAfhdSqXEkJXix6//65P5RVK0vumGoq
Z9LP++jKuaNENfxcrVTYT2L4eHNNrY8Kx+H3+2ZezxiD+dnIiGACp+1yEl+ZqUqlDcoMyuTWStNd
7NDInkqy5lWmMu7vm1odEU3RGKEzmi17a6qIVCUfmpazTo96D9bMHjy6ZW/kFNetLHKoUM4ur79b
KxBRzrYd9kCl48x5D+YoPph5aO/uj+XVtCHYQuwOroPGYLIrwrTpdqU09DcVRAPJQ2S19MMgL7d3
1K3kwJYhIbwxK1vzc4P+ntTsd2r+oxierTL63YOU0VBoJi1ATxPN/8Lt5/tTE0ZLerIwW17KRfEx
l7vsdxdmMUIAAZ0PeQ7QV7cLU4dSKvk2+fKuj5LUNYIueoNgfL4lAvLKARY7dImwNkt1TMxyGE4K
sYtj06sURP5pyKDehAVhi8tQjFDIrZLt1GBmpVoFdbbgZmGb2XVHj/ajOXmlknhdF7s+rwRrOo6/
q3qBLXpXqZP8pGoBx3g7c4M5WUZp+MZjKr+z29Grdlbbbjj0zwff9VH90wi3G6cmwR4Uv7dGpnQC
7gIy8FGOTcnV0jB+mXWkWvpUNc7V5AR/t1Ydnecqt4+BNkeeTcj0l9yZAYK9dXrsJCgeaD9rznmZ
EqZl+j9F4WhAq2I92OJuEe+V5WNhPl76THhpAFK9/Vhktv3YhiTkkaO33B+Mo7Lvn/rP9/f4z5eK
MCU8krn6Fp5lzmBhjUttnmo7S+1HNG4yr89Q102rSjnQHVgcKYWPOyTBqn07VkgA2VHyxmya8Si1
JsKBk9L550K1q71vFeEbq2n8J0uKio+tXLTvHSjVHpbK2GmeQz/eUauSd21LtM+rvzOavW7RaOiG
Sgr7+f1RiVEgU8crZnlSWAj6yuIpXMoTlIQcu4/9/BiovadBrpVFb5P+5b+zI9R2tIG08wid3iMZ
DLcoj4ranKTuS5I5GwNa2YmEs7TRc1Vqi3TwrS/8P9K+bDdyHdn2iwRoHl6pISel03Z5qPKLYJfL
mueJ0tefJR/gVCZTN4natzcau9EGMkQyGCQjVqwlGGnfy3jRHlJooIYOWm8ft53CMbI6a2dGGIeb
5aLrYvC8HAwNVmbdtYr4rVJrl86Gd3vieONhgvGk96WYR6Z5AODiPgBS2Ki9bjp2GrTz5JETlNfG
ZSFJiQcI7nhXlRs562NlmBLrkA1oDhrRE7Jr8dTdmlN/pxqTxHEKNjYvzmdBgOL7bYdGpeVzzm4b
4qBEgVTC3NhYINPWi95p5JiXWftG2V9sXMAq8ajCyxlPOWQjmI2blmGdWEYd+aMMLQMbfSBB5Q5R
N7y24WCgJdcY5fcWdxHE0imLqE1bEGHbIpW7yU5Lq3/qTbGInAYNHOjgGFMN9zxRKJCdm8pUhfRX
OM0fg55nD6HVBoIbUb1R7Q7I79ltIyCNDmLVKBmABelgHTBMaXTFMpTVHXBemrgFckSjXiyHtWnf
9p6ryIjnFiSYwLUBiBwAQswM54pKZy3RhEPvtvUzlPH0rSjZQrIJeFKFV6kz9NKhSRA8jYC5A3zM
HugVuCYLE7zLvgkeDq++wyX1Y2qcfX7iAXautgRQuJAgRj1hqcAANnvpNjlKulIZj6HfCftcTHDX
qjeZvDFGEyo9vJbqK5w7xnVhTb60Jk19HBgSDX0rKcg4mA+ZFW/VRoMLFAIYR96GGqwYaLNQ2/x1
xv+VICao/eBOAi8VvT5wVO0At4fsM5uWwNNz0qJuCv04e40VwR2mryF6AjfcYaA/bzsOe9H8HjUy
6+haVwFxv6KRBOla35ZzCGh77cjBnuYGmXigjKtwg6qItQDwACha7pvM1FpaCUKs0oj9JjePffAS
SOkGPFyYPU7R84p7DsOBpeUNiMN5uSRcLuJgWUEQ5TTxVUk4aEY5ukpk+V2tlD/GWpk2KS2pm0no
itRDKb2nkdl6U4S0KNRWh02QiPKDOAqzX0q4d9e41twHuPOf+kJ5LAfLeBzbEc1dt5fguzmbiVvA
8eNyjDseloCFEKqBrOfxGCd+FBBJ3UmhT7WdqJL83tpLqaO9t59B4HjBQ/EH33zb+HKsXNuG1DeC
M0AKbBeFXgRRK6kJiIlyB7JyQArPD6VErGRDR1Jz6uxXIH8MDyP9a41xhCkWirhWYK1OPqOwBuPD
5MizukGY8QxU5urpAMCmU7wixGbGzBnrqvmlQQdNkPgQ3OQvvaMuo7KZRC1Bm86ALH/ZuuiC3Hfa
QMJcQucexZmh3UMkPmxe+1Z1omTgtRGubG3r/BOYY76UUrCPazrme3oPE2QQOhIIzgAxb4WnF75y
JuC9JSKxiXwFKr/MmRBRQ0WTDEYbTNux/qLBTMLhLQeNmBw+a6AgvO1J15scpVfMLG5leCKj7HA5
uWOhAJYv95Evxf5g6nZjxk5haa6Wf9w2tHICwRLUBpdHJVo12DeLGcQhoCcl+LQ8jYDD95iR2o6Q
lnd4ZH7X0RFURYC2gGZDxNl6BVsWKtEsVSXy01G2rVomufCc84xc1RhwYKMVEnfYpTyPBAnjlonU
zs3YhGC7dKkf7HX7UVfd0BGcxkk2t+dubZHOTTHul2RF1w8ZTNXlH0Gww4fCOnTN+20j1zFlaeqD
ICQu5wZww8zDNdWmNhHaNgYVrBu7Xq45kts8WH9UHpfkcqG7DF6XhhiX05OpjcsChuRN/aj8FN0k
IqQxvIf6I0OJ+L54vj2wNXc4H9iyuc/usWk9aXLSw14ptXZWORnItKSJW5y8ui7DH5DeRiv9og+P
p/mlGcEIFSPQtdhX6Kuh5PdiWG5KI3o0m9SrILYYowmqUX9aYUWJ2TWneRK+arEmQr+9Pd6VgInn
FV6NS/cblOMUJl7XqMlXBtTjfOMknfQX81N3fpeOuG3sEP/cNrbmmue2lsU+m9yZTpUVJ1myCN9U
8jdlXlP3UFfh1fTWVhH7ecHqI2BJLA48i+uozswx8XUhsYsxJr1GSZhwcuBX5GvLrl44QL+7fCCF
xezqftSQ5mrnxO8c8yG51/fhTPLH/HF4kvzaDpwyLci07TlH7NosgjsYeVAgv5BuZfZepJZCNKtq
4odiTwTcVaq5J0jgDCrnqrUatZAnQWYXeIaFeeZyvQxkEyS4aez/1Dx9IvNhvAfbqNvuFJd3N1/b
EOemmA3RNqLcdSZMta7mjrzr1+LEbBQ5/3Vmyqo5oVIm4NdH2yIWeWvJK64gBK8bm2drbXVQnF3q
1QD3ovPqcs7wcJP0mTa46aHDRq+6U6WU0Oh8CBuTszyrU3ZmiQmNojTIURiU2E1Jd19K+UiWK6Bz
e8uuGkGZDKUEgJTRoXc5HFmtqWWlfeInRp6QRkhOojDyKHtXj3vgQnCp+ObdYetjtC6rpsmwXyd5
oJsmwqOaWrPmNOCQI41i/p4ERSRGqGVuV1DLDUaLB4u/vrXh1grKwqXHB6UElhtclQMKpKWIOBhr
kSNY5qFp5dGNROVraivNoSreFrfndpk71itBxIcaMUgnkMtgzhpUUBsapMtGTqwNMjmQnLLi1E5A
qcTZACuWcLsBbwv0TgFEVJhVBN6/r9RESHxNztwmFffBqPmZZLm3B7Ti+xdmGI/UK7GvxyKEcIj2
VWKZcPNQ0sZOYoNzkKxcP5a3pgX1TCSBrhrowtTohjxOIVsxWrVbBUU4kmm2PvQkb22UYSHvawYS
AePRGDpyNU6cXbEW+S8+gImMsxCDj60uoa4miT9Bf7zpRe2UTcI2EPWRUFO9S3TltYaa3NSD4QlB
PHTVBFzNeQIkEs1ykaA4zxM7WFtmJOAQdtChsgCfLjdrUWpZViT4qqjRiEETN5sfjUr718wi0DgK
kjaKvMgToqh0aaVOFHCId5j8VmqPdf0eQUZTjrcWcie33WllSyL9hLo5qpjID7G0R2KvGGPQ5qnf
g4krI1HxLLV/yi61n2/bWZu2czvL38+uJTHyXbFoZZg2pXEltSOg8m1rXl1pJZIuZbIly4UaMzDo
l1ZGZbCSsQHlrSCDO7AZqhJP0tH996GcG2H8ErCCCsQhYF6OMltx5YJwNt7aVIEuCdeepXkF77PL
QeRho7StVuE4aH/K2Usib5vk6/YQ1oLIAtcBcSRaBUF8dWlCqvMA/EY1TIR3efBI010fODoPybu2
GiA8QREIiDbonCx/P1vzuge4jGoIVUo5V38Sq21t9P3qPBGftZNNPbfDTBhggH1liFHqIwFVfKKc
pP8xf1WHxnSi0o04TRRXAG1cSC+sMQGgaatSGCVYq35muHsK6CeWCsj4BUQEsKWpxU2QZ/sMqANQ
a2VGdFdIKic6rG1aIDS+UUJLByZzqOG1FrfamEC+VPCnOD/RrLP1djumEZD8PE74FXdEAhWpggWV
uBRRL1exb0CRYSTQSs0pCPf1r7AtSGZo7j97JAA1gBwAELBk0JhZHYQ6GoMGoq+V+SFCexrq5NaY
YVr/VRsNy4faJ2AUqKQjq8O+J5LQ7OuWQvJJ6hvIEIb2PO+ngkeEsOL6S4UVvVJwfkwe45JjXcTo
MYRwZ2Tq8I/QFtvmP8wYUrPAvgHsBD4tZndlI9gWwCsK5aLmdzw/DEOM47kmafPj31dGRygCGg3K
hliey/XXk0AFRAk6b8tlWxkjomLSlGwDcM+/36CWQAE+Wzz20HLOjEgLlYZ26FHxNchf9uqrVYag
Yv33l90SknCo4gYKBgLGndOhHoJ8AGW4hoae0HSt8CRFxzrjQU9Wrk8oJQGLjc0DitkrIEU+CbTN
YadNwRUYp27TxLtUr52u9Ycy3Ee9uQcpy+b2Yq2lGmAPDIZwC5zo7C0/y/tmmkcJh5MvPxg+SuLi
pjiZxbvs9J9DCtZSzqIty89csC8MMvNZiUmjDuli8El2M0d4nt3CVXa3h7VmBITaYNDCqwGuwVyH
UEEU83wA5fks3aeUgKSoeuha71OtXm8bWjkYFzZlpA/BGQHUNzOaQqxqAYlMeMcQ2nr+gT5kMkDK
k5utXH6InbZzQ8yuqnRFyakFkQP9WEGiym0/256YH7dHs3YyXgyHOecT0NjWOqiHfESh3DWLx9QD
ttt4mf+EqT3xKjCcMbGrNIQQdg8NWKPt5i15T3/NpR08coa03K5uTByL7JvLUIo0AZzAc3+YjWxL
33DqFqPb6XaZ2kN6iBMPLCZ9vU+926bXDsKlkw1F2yXPwdJXDWITLbT7ud92yWepgwZjFg+a3jr/
f2aYo0NoRRpNAvivIdW1LYpoN2fTm6EmvGvT2nBwBQT3F9gQ8TBmfAM4uEApZrB5j9D4JH2b5146
hkuhQeNl09ZOQ5wfeF18a1mzCohAewAdJS0820qi21KgQPYORHi3521l60KiAC8yA23lFlDal+cU
DRvLGmfECKTM7UgziNDKNkqjAMxxLK3UuGW03SPKLvJES5Hm0pRh1mbWmzTzk34P8jgCoLGcvdYg
SKwAy/gtDvsp/sjDd5Sea0mzp453vVgdKxBtAJ6AbP4KeJIETanQETutFLcGHlMV+giC2A55l6X1
kaKmsrQDLsw2zKRCyG1K1TEGifJm8MQ9cBhuTKKO3Ev7ekc3ha1xvH+liou5/WuR9ZWozZMZ/wWH
MlE81Z6dj3xPyR+iIFNeuJqdoqBz23FWNgIsKrjD4DEExCPznpOkUrMGERElyPJNWcsuqlNCxCma
rsRG3DVVXNaX9ZLYa0evQ2FZ7AIIEChoxZg3cwYBKeWhC14EHr/NymEJECpa08DZjOoHewXoaoB3
tBS7rQgDkwx5mBDLSvJNPqkU0s14T+aa0h7jKc7+w0yiEIDmWKRlkVBY3PbswYdkjSzn+I9vqKCt
/dP7UGnj7L21eVySUajxw0vQqH9pQhlAbh+FUeT33UdFASrRSrTQ7PMpIhYK0f/sGcjILqQ9i0gA
mtoZY3RqdWGeYn+OKrsAc3iokmbiPChX9jKw1t8ofyBh0SZ9aSQ2II44qihTGdqjHhhOL7wn5WM5
8pKvPDvMVh4AT5NTTUU5UX3I594RtS+IHf0XlIqM2y7qbktoXPCwl+NRW0mBUoQV+5WR2Sqex3IC
BUYweYs8YZIVX7iwJF9aAhUBbahgxuhzSlwTTxMn1iSAACRcc/P0bR4qHsH7Sqi4sMiECqsHJwoy
+DHk9lBZUxIwzeF5p3Oe9zwrzPESZVVSSNBU9ZU2AIZqFDE4/Z32BucptPwOc5XCRQbpGfB/W8g3
MnsJ1GlBqpkFQBSNRjeWlG4HBa3zt/fQSjSCEcAWQfSPVxcLNh5CqDRmErJZqdi6mfquFI3diMZW
kI56pjh4eNm3Da6P6q9Bxs/TsdVENH0kS9kXTEVfRjp9/rsFvIRRlv9+4l+1sEClrg10WECp91Qo
4xYikC+3TVy7gIIbmQQg0wLR0FgWAFQXAirliOFCZdpllILk5wOCWreNXC/NYgQidciFwG3ZIifa
R8Dmhjy5X1aBl1naXaI8x7p6iCg9RXm3x0G2vW3xOgYBLYQDAtAyBAlcpi93bBMIqgWAN7RdRp0M
OIjofWg+DTwyOZ6ZZXbPziG1t7JO6KFkgfYCqYMS8d1c3ek8lBzPyvL3MytxFXRRU0BqpdDdLNNi
qFQi55dDdLix/tyet+tIh3lbCkuo3hkoEzMxVbaEzEzEMQci6ASt5ZcOAoYVbTGskNCIR4615heg
oEACHRfppRfscmCB2Au4o+EmHSWo7MdIjgn0pVbRtdd0X9Gc85MyV+6+bFcDRKjoO0GymO3mF0ID
Yl9z1ftqljROC4imk6ZDuVV6SjnhYcUU7g4gSgNuARf47/vn2aoZwFaVUySB9SEO1GNOs580CWVv
NjSeVPoSaC7CK4qtkr7ogElLnxNLuJAHmd42FSxhL0EtsRd7V6hrKMMWabcFtC6xBbGRPVVrLYem
VHq+7TNXcZAxf7XXdBnmhsFHRdcRjMqJst1tC9fJpsUEjviFXXZxS8ZRIjSOF7iEDv7wW5UfVHsn
GSTcFcB4ArttN3bLMXjlmN/2kDbBmws6JCaTBjLzUk9rEzNKW7v8EwGlVDpV78zCv14yGTvMdgvD
OKoH1P794/z7PnKkPQ+kc13bZCwwVxelVxM5sGABnl6/5La6i/9YbkcaN7afv0Qn9TjecBVBGIPM
zWWog0idMhlTR70QXNeG/BQ6jXIn83AGV1FxMQSNRGQ+UTVGj8xl8BB1oH1HUBf48+8ytme7lB2X
43arnn1mglkesUTLSq2BnyaKH5PWiZt7VSXd1g8GUqFr4CV8pcom1T4F77Zh3tCYRSsrpDrzxf1a
/ZBBpyIAs2xi2NP8+7ad1RB1Nj5mrcogFqc4UTE+5X6gH6N5LJW32yauM4PMMjHRAci7OQd/LMJg
lDtD7liRrf6sWpI66K8qNoHM2VLXmQTG4DLos7hbaXU4ZyEWTTvJVkVEe/Si2n4dPUXcavtfzXtF
OH7Cm0bmfJ67OpUiCUPsxJdUOarhS6b8I42xhkEpCq5oKNIvDGGMJ0ZJnCjUFAZfjCkRwbtJFZ4c
7pqzn5tgnE5KjaKNFJjokje5OyXDI8cTeAYYb4sUSWhrNRr9ANkBkDFTt4ZW5fv4NBzNO/HwHJ8S
O3u4bXRtac4HxXgfBiRKSRiPvkzJuNMPPF5/3u8vfz9ztqwLAWk1wtHPitoppdougU8seJpRq1bA
PAZukSXbctXhGBdynhUYRQB5AgIgQGPfnqa18w7yaP9ngJmmOEcJFIKLo198ArthJ9pTm2+GwW3i
jcpL3q/bQtfkQnCBdmbGz0S9T0czKUfk3aYvixD69c7B0q2GADwC/88E62lFBkn3qBj9SXoTFd/S
POTASES+Mtu01Te4GWf+1m5g5waZ+YsGyHE3xmLQrhRbBOnSRwd57NGpZuTgnNuLteINIErFGxd0
VLges6lSszdGSQnhc1XzUCRPGWhXkqfbJlYOoHMTbG5U7iv0CdfW4OdZi7zAu2L+oqZoS//8MLRw
B/87FPa5UZZVZaSgdPJl6VeZfSLs1OWpBRfsvVRyws/KvQSmUOxFKRZEv2yzITLcsjQZcPEO+iZp
i2amQnBTxRagq6VzbK1P319bjDssMWccFOxXOIM1mtA4RNJQhEmL5wvLLzFXf5CegNITGhwLXypz
LoTiJE9mlY2A7vekUGcyIif1H3wBBFjLMxp6rGyrIqSh5i6tsF9HcZ/XoWfiOqzqW5Xm29uG1lZo
SVhDNPm7Ls/EUrOm2qhmPQUjANRq6C6rXs3i15LRk3jMxisxCOlxlOfxFERlnk2SZ2UyxjE4SoGT
H55agRSSW9U28CbpP0OT4OHnlpYvOTsg5KQMR1Ft6cIcZNgZlLPtvil4D+m1WxbIFAB9Qvch0qEs
+40QoR6qQbzT7yDk54tuUG5EYUt1MmebelfyWnevFHZwH7mwx6zVGEg65NWwVqU7eK2dnMpn4652
AtIRCYjviHzmTnS0OB6yumxno2QuWqOZG6VAYTVS0oP+KcihE0+vcuhK0gbgZk67ylqcPZ9T5tE5
Ie1q0RRzqg2Jk5cgmA0ehp4TzLkrxzhIQylUkZSO+nJzh5423TYse7gT82ME5v7BFTip2JWTCguH
5AeEFhAOWQ7gRgLeoO0a6k/1AWyRoNyGZGn9q6mJEnyamaf2vNLeyrZG/QS1DQOdUjjwmfN+rps0
64sRrunUx4q873mH7zVQDpi8cwvMcT+FWWBVKhaqcSRP+al43Yev7aefnRuQwC5fb4eplZB7YY0J
7q2iD4IQU+qP0K4COLnhseyv+N2FAWZv0bGe017AhEk1jg/tGCE3huz/7VGs+MGFEWYrKaWZiWoP
I3pK3TFNbFSUg9BNNYVkskGSRQCZ4+rr41pkeME5u+ScL0NhAIxZrfXYvU/3No8u45oE5NsH/v44
42VBWTQQFcSPo3sffTTmUU1lB4x0XY+ykGC3EHqfDSfIH+vIVejTXAC7QQCdzCxbRGak3wy1Vw7B
Tk0rAPU25ux11l0rUc60r213zPvf72R8NRGRf62QbAQX7G4AMGZWdGQ7W3fodZImjoijzwC5qKi/
3F5v7gQxbts1aperIyZotKP7cTPscCkmUIvctOBlUZ3YDQ/tpnFL/26mOELQjb3LndL7vP0ZKxH8
YviMb0+Z2KThgK/IdtXT6Aa/er965BHOrd3/L6wwzg3IWjLnFg5ds/Wz1pHgA2O8JHrf6v6nEpeu
SDVSWh9qqpFpMIkpkxEK0beHuh73cLtAvQM6LCzDVaMnZoNmBUQlbxTIbt9vNU6W8v8xzr8mmDUV
qDwAigtn6hw82rCekmcQyYneIc8YPThIGnHeObwxMcsHBOIwdRaiRi9uWuoAXdhaaMxwA179c32f
gC0GwBO0J6BydBksTCnsVbT3Uz8G5plmFWmAbclQ6s8126BkCO6SzushoXN70dbypaAk+WuX2Z8R
uIzERsWqKda7mW2ye2HYTM9p+x1Fol9D+NY61aCQuZPx79j+546zJY6d2WeWFHVECGBHsE/FH1ZY
kuw1VAOAlDk3qdXwvyj4oMq8sAiwO6TSwiTTMb1mLPpKLLhj9QVSSm8WWluOB0+gz0LAc9dl7pjH
Cpip/xpdvOvsLpz1YxdBJpD6SGc8mCDS18DpkpR7MLBo2iGEdob8ohrZTkRojsAHPpecy8/3EXP1
BYiwABlB8htV4ssvGJsENK2KhFNC1zwtyJ3Oug/6jUKdoDmOsPooTbsK6d3bXnVNc7Gs6pldxquk
2axHeYbdVMuLjdI99UrqdkH7JtWeKg5ub0y7Goz1oeJEKVCGTXVIpR9DJECmodyl4aGZ3wzr2GfB
Pg85J8P6pEDjEJAhPImuih3KBHLTucfHaT+E7VMAxBXdy/e1Y+1iztXp262u5v/MFHMFiEwrhcIG
TEGlFJxa/TasbVAGE83Xk00UHVtVwp9eFLG0CzxkQ4E06W6YEWwaXnvVevA8+xbGF+Q8zqKa4lva
3JW8J7SlONrmzsWTaZPd+QHnNFgPaGfmGBco6rhIsBGpL0jONNvS7Oi+8CXkTvVQ2NHmtsOtHrNn
xpgoUuRlHgCcDT8P0HcQbvAqzPLw2AjW+0w11zQFTsptCfzXC6sBVQRucGR0mMnUZ0Moq1DGwvYb
eThq8lOlcExcjwn9gSDYAeAHuGmRzUmVbUWhCSVN/s/M61wEXt4d8jomwgDaAkCFi/+BZPtlcJin
VomnCgaMsHgSUFREASufCTRN67pEcuWXXA2c69D3JeBy3mBqUYRd+jlRxGUWShY7FSpLyrS822W7
+wgpUbbTi+JIJN4bLnXjXev9aVxDJzXSvo51P3784KWXV2f27COYUz2YxKGbQ3yE8nOkhCY2uNPu
+1PCyySt24HeArotcZh878iz+I98pk61BhMs68BYNrZ6EJzAvu35146ICV166XVg61EDZM6YOrXK
VMrN6TuJBD2JQG8hrcMxspyOV6t2ZmQZ6PlAgrot9Eyf/Ny0A6QEQB8oJU7LZT74xv3dMrS47Jkh
QcriqhMNjMaDiq/beZ2jbkB+tDft6Y7MtuZayz924xboVUg3FcLXviB7tOkSvHa4z6zVFfw7cJb7
P1XGeW5UbfKTJ1EnRbMR0NH92ogPoPbjzPFKwFxWEt3qi5gLxA+YrWHNZV3pAlZSTV4LMDltitxT
cT3JlDeQR1ugelSoxjG67j1/bTI7oaZDpoQjbOqq11WgN5qxqjwOz8UF2UWFYDFo70C8c52JBh3x
NMghjBipl1i/x2RjdHeVZVs5jw5xZblAfovNhqcvqArY5ZqkXFWqtgZJTUqaJ8hKZYfg1OwtDuR4
ZdbASwtCauxrwDNYgD8kNScrbdPZB+EnFqY/VZY/x7V7e2ev3FOQtALcdzlj0LvHcoX1VdfRcU5m
3yhP5SP0FDGqvAJ0h8TiiZqkEwY4B+9UWMkuwSz0RYAyBmzoKmMGNCMKsh1GN6deEB3VJiNj8zSM
++AxBZ+qIbiq4grqtJ0iinTaB2fU195yaV65DAEG7o1GWsC8eRTIqdh1nuiW7ozHnuD+6T0lsidf
cv9DTu3SLLP7wlQXxqIDk3r323wedVzTt4LhbdF3ugm9jpIYV9OZc02+dtdLm8zu0/NyHisNQ21V
EDWXhwLcfdTWlKcQ8LAu3t6eWd7EMk+grgbWuoQ4oF/Ela2KP2v9dfoJgLY9jl//xRIQluqi7AFZ
1sslVNs+Q9wUsE79j0R4FoO3qPlSgj9IKd82tO6raBtCfwFky9DadWnJtIYeFG3RjH4RAwLVsZvW
McGBKyCZ2A4esMRVkDkDmnkl4aF6G9AiyPmC66MRawiEFvYEKm1oTL38gjmb5WqCUosf7Uq3i5wy
2lYovrrBj+jR2gf2j/5H8RD9SV85dpfL2WVQXeyCYRKtwyBNYKni5Lzv8sZEcJjEozD/aN9LG5lg
0dFjE5Q6O2RKOEfF9W3x0iBzNMu52IlWCGeddKLrpJc30uwt8KAus2tjLz/eHuCqt2I+IUAGKbor
0g9zVpIuiuoZ9Al59WgGgJic5NpJVd7TQVpdwTNLzL6owGBVGtDwAVvb4OnusTmldrz8s1NJQD4T
WyQ8bohlA1wt3plJxmmatjBbasGkFfyKrY+UciZvNbCc/f7y97NrlNkrtA3HCrIQtnRQHWOv7QzC
y9zIMmcUjEc0RpgO0QwrvVucZPtpJpE9b0+PHwP5FTqSjYe/nW1KJ3YU+/O2d3DWTGWeLsaETvZU
RCzrZvDoqjUBQx0BZjyadrcNreTH4PZ/p5ItOEPgGFrDJSyp4kZF/U3PZ0ebvVR8KrOfRfBURZrb
DBtZDO2qknYAV9pTu+v6j9vfsZJRAc5VxF7ANR8UPyxvSdFoQZs1mGzqAVD2Mm8pqbbdNnMM7wTx
9b1kY1t6EK9LSPvK2yMrz7ZL60weYwz7dhASWNf3INOyazu3Iy8+NlsDsEpq4wNsiKw56jE5Cjv1
gPQy4aWy1uIPdPOWeyQerQi1lz6dF2BoDlsEhM5rXeFEPdMNPc1p3WonT0gC66MNCArSszIU50iB
BlnOfWzN50DaCtpAyKkv3ZCXH9DPmSGX+TD7OdI33SH3M14Llr4cV2xcODfB7FtDy8xCFSHrVrs1
mTbyptk193QXfAEZ+YAMiupURNmE9vuvyn4BSY7T258TSdznzd3zs0li27IfM/Ie2r82Ty3ZxQQl
VdLa7rsf2tT175o72dPsbvPjeTzoj9yb41rYOf98ZolQS5vaIcIMlS9db6ePzVNxL78bg1Pcja/y
obMVe8DDrTiMp45zOq0gpuGhJjjzQKuE7hGDiQhVW2RT1s4IeWF2hFxbbndKa24FUczcSp6FYz72
EAsu2sEu9crNjLLe5U2foDQSKt7tzboW3tHLvpClQVsGrMKXntKJgzTVsTz7cf3biE4FDx5+fTZi
kJBDAEfgwsDF3jkyoH4CNdJMv1PtexAM+cU+4+AvVwAPYMEFkB9Am4WPieXZiOVWzYwxCXzzuX6B
jqlX2niKetQWPXk3OTpxI5K54+vtmVsJczC70IigbRlwLxbrpUXiULRyE/heFbnza16T3fChPuFK
lbX2piLTTn0FJa0YOHOCpA3lvOxWzjTY13Gxwg5HmGE1MoU8VMY+7wL/YGW2vpdfhLv0rfikRN5Z
b9ZxdMqn+r7bJNt2q9nKvXjHlQlZQullDAD3HuglIOGiIof+HSPOzm6pqySr1IwAdcuSCKf4XSDU
s07yZnQ1L35sSealG92hBJk68vSoOyG5v3vVyeudZOf34466oiN7w0ZETXt2ZQSJ20t0vckvv29x
/rPvMyMpCCpZD/wwTx1TQM7gXhPukTtD/nrkaRGuHL8AEyF3BmkWyE7A7S+txWKVBR0VLF/dCJ72
s92Uz5XbPg+v1nNzV/4oNtI9erhuj/B6+17aZLavFc2pUaZh4EdFTdRu10+c69lKqufSAhPngzwP
ypjCQvvYHeYNPN0tbFAs2TwIwkqkQDoEbdHQCpFBgcgYMscqyqmJ9w+F/nBf3+Wukj6o0IXpNrfn
bG3jWuARwaaBfgcgbYyloOzGzogkwc8nEhyj+2GnHLIf5bESiboTd8E2upt87Vk9hKfgTvB5zN3s
QIGrRccdKIplgAKxf5nwDwnWgdaVIvgCAAVh/FlUA8kgzgnGL7usOYNlt8BiDLcAJOkwVrQgMe/2
bmoaucrS8KgEwS6mJohMa8GrW6TowjAnCRIFIjj9bs/w2gjPjTI7IQDyUS/nJDx27a64x5G2zUHY
agKGHc2cNln2qsWOb/mUsy1Op7BqihymmqeTmTjxUd+liLZwUc6t9moj/K8lNLMsPK1IEDLLprdo
1+l7QQB/BSV9+KTPm3Hchsd4R6uvcJbAv/B5exq/2SrO4ytrkrnKIsWqFFUEk2gnBA7XrjzoiznN
AbnkDDconVC3IaWXn6z7dnvb9uq84voO7ioFu1Jj5nUq5cBoBcyr1G1kzampSMSfAEwSI3icdkbM
uzKvugyuQqh4I4RCXedyHTOJNqJuwZ4VEWTTTsG+P6bP04gdCYYzP7nL7vpddYxFwkPdrc/ymWkm
HJTgI8/mFFtkjjMIBZdOPRREakNkt3bKc5T/kOPnMADX5AEA6GQh06/sdtgMRUSiiQzVH3nmkous
bVswDqBc9w2L1pmVj7qx6KO0Co8akZpj8rt6DX5Vp35j2BA02M+KB8IRwVeeJ0/Y8XjNr4SNF7c7
Ny5froU01j2AyzAObUs3d+mhO+XvYNax02Psa5GNazu0BVzxx51wPwhk/FcSF9gHJAdAYwVAVogr
MndzpRgnqe7V8Nh+DfvZ5kQM9m3E/Dq7j0sVwbcf8ethscn7Uxs90OAe+HNODGRP5m8zqHEtMGb1
moUS3YtxgfsHYqA5/AriZhf2KSeh9131ZOIDahTovUQJAXogLAVgBLkXvLOH6JjszE3lmfvZyfft
UdseBVf/bI+Q9Mz2ljMfqwdIq50CJDe2W5QbUKrKjhZABLdjxtVFfBnz+fcwOykrzLrXpR5YgeZl
MN9QByRl73TT7+aXWT9PrQPnaUZXaD5bPwWnVk3i/FlDSuT2d6xsnovPYPzHtGLIhKHJ5JgFAbEg
1WApD6rgpP1eSTeJxrF2lXDAqDUUWCzUwxZWZZYurMkjow5LGh+jkkAR1pZeOzBqgMU7Qn0aveDA
XVeueqIuEg5f00F0opqUh6C1t7eHfVWE+d8PQXpXxfUCqgHMvh2NbFIifYyPFv0ha9C7vBvDxjbQ
lRZt0xNyrf9D2Jc1V4pj3f4iIhgEiFeGM3h22unphXA6bUACAZoQ+vV3ue7L11kdnREVFZVd1fY5
IO1h7b3Wuk7/1gL8C9X+/p0ooaDWh8k/dKT+CFTBOEEvKvPDddK9b1DyX7Ar2arbCbZbGFhfmuUx
XupFNBkxVZA+/+Ub/5c3/R+//Y9vHDn4g7hiH64ndZUfVjeX+UHmF4wchnsnTklxIGudtY/j8Ls7
TGVPr9CNzfQvJ+C/5MpvAw3sUIMtD0XOP86bg0IxQnXOrnn2TPu8bNMqjdqSv805K4eobQSsWf73
N/8n//7H1cdaAkILCNcQ90Gv8UeJBcbMuvBxdddTOQM6UVVWwSewiht7l1X+Bf/z26+7173mOJC+
fJbgdPYQYXfNgg0Cj9LhM6hs+exBzsUm9smURb2hC6vqEMX9ZVdD6gZ/3Mq/NSzf9ea/PjfQAOjo
YOSS/tmr+wUa5wbrn9d2eRzgD79IbJr95SL8K/R+PxtU+HDKhJAkzKH/M3+NfW8h127dtcmXcvtm
jrC/4kf/6FD++UWA7X0bAALxhzfHf/4So4NtLPp+v96rt+tLW5+qF1n7D9N0J6CecfXLlc9D+Tbh
Cb6Qprw9iPqYnbHTWt0+3hZlVJbnt8fzhy37+tmC8v1wf5+U9cWVrV6/pvJiO5AyK+8ADaFbHqvT
91LNTXTEP8r6y1bvX6bhZVqO1VZ9ZbekjA8J/vj728XlYqvk4YGWrqIlP4/lDeC39BbI9vEqOT5v
9asof16NZfM305p/XQM89v/7RP4IBRTOAnbbOzyRo1ePaVCHH07gaIZQij0X4i8Q5z8Y5v96AX/c
fWHbthMEv+7wJPBcr19uZxCKL3l5XeAhP4K8WFUg078cDj80QvDVsbm7OF49PCdVdfnzHg/h918P
xb+K2D+ewB8jPkXpEIGGtV/Py12IBVVs/Ma8ZLpEUZvtj/3voL2coRGigssOKxqYa0I72Cx/KXD+
XdD+8TG+78f/6Ylsnw2s2PAxtDz3WCxANvoyn8FHZpp5KgVO5xkee5fkdhzuA7Cwa/HyVybpP0O9
//V6/mg8AztvhuT4EJfXb9dhVfPyaS7P17/fzscf1/X17Vk2+Ouqubh4P159yuPL6S8h8m8v448I
me0EksUeH4CXa/OSV3+TaPxHfud/fcM/wsw0ODZtEX5B9qZreZVV57fbw+fhcNfUOHdL+dDY8piV
x7I5NTdX1dPpqinLu/KiPL7X9K/rP/9ynwUIWYCuiXEDgGUIqPyRhVpri30Z7Hg9xVjCOSv1U82i
Xt8G8RwhSSjwpMKrDj5S+/XWQooYxApVamB0qi7Y31S5/plm//FwoAeCfT0IQED25E9z3zzI2ZYG
frx+CUpb1/rcXYo6uBlvXS1omZ4YMtNaR0d5omfcTn2kXdkiWNYSE8z18MWu9U/xV4bHv+oFQNzA
Q8D+xLbit6/Sf94MQB9CRaKH7p2YscQ8r901khGv26UNj0Xc6iZOu/UY7U43Wnr9QURcnEUxTzf8
29x73EV/EDQe4LiwT8dNzcE1BIa7xg/h35gS/86U+KwEWsjf6CrQqj/im4uJz+eYqetlfjWJgj7D
A4Pkyf+uI/7rA4HqE5LYt539n+l4zQuInBT4Jdk3KPpY+BJyrRjLZ/NfbiMs0v59ITFfwJmAMRH2
H/Ar//Phxx13OShG880au/4nn6jby1BrcwfbKblAXsiHrDFdSO1JF8HKq7TTU3oIozHGdUpo8Jnv
cAqpVeLZjd7bZCi96RWpBFvh6IgKtS3tFuPFgoiwp2jOh/FN+wUna94C8cIz3b6HUltZ7wsXb+BL
pGhQ9gm7gcNIY1mLLcwrGuTbM8rYHaaBAWO3mOYV/BwlqziwSMChXEs1XrvM9c9sytRWpnC9Afoz
78szW5mVB6CYOERktGR9daZIKxEQjpFrKJIX33VqhpowTx7y3NK+yti68nqcMulOuYqmzzY1XV9N
2ebEOcNJhIsgBJ1Pq5fSlTJydMC/7O6LKRphBywIhgzKirHKlbY33M/kjaZ+BIrCrAbABze0CU+o
GMdyadcAouoa2VnAsPwD51qQkokkhIRn4YYRLEoZfaUwfI0bh8Ux7E0BClvL0CipK59lD9obrn4b
eMKiscDHOEIXFf16yUIP9bhuWWCFt8JxKqlyjmWXwzwlIrjJpZ+fBPyY+2PXbuJ5dJm4QW0gwoot
lqLOVAOE2HPSDx8mIQaGInJ0xdXuaGQqGbPiAnq4SXry+DL8B8k1sRWDASHaSaMpIMyCb9c5UUlc
+2EBIDGsARElTNI7KJVa1r4pHKnoig3fC0WG7r/tvGfu1UXfSp+2tUsjMgt/mEgkRWlghFb3EIEe
qgUsQneSzq/rSfVmH8qUcbAjsphhZW8naAoqv+TbUK2pKH5HvUqubZ7Cp8QruqUN7Gl3eRmMPnkf
4E3Kyxn7Iz95GuNUtA5GmbdztKn1h8p1ktcT1UjEKgDRL+cIZFdjIjQHA0GkL5p1O4DNDCeyDXa+
Nv1O7Qv+Xy2wwVj47mSDYRdgzO24y4XlNmiSuRtFw1yfzyVs6XF+cKHA2R5DK4MSUPxAryaedZUd
SFt33gz11EHSDsjwD9qTSfOyz6XkDxPMQYqbLN9EtMAmjdklrKBjGUThDW2dGJPDzNa0hYADNan6
5SdsAMt6il2i03KCBNfmDmCY2MDcjyOP1ugO7shdkh2hmzLtupnBKuh3iHpTZiLuwdz0hXYJclWA
5AqFNexfx5lMLijhE9SJZbahQYF5xo2cowIROXfQrDEi+ILpML/K6KwwqoCy9t0y4caUcbHCcrjn
q8yP7WKmj51vZKvdvhUjmAzRTo9TkbPPgrtsuUwhKf0ZgqhmqiK3Y1ouah84hJHbRZZust1HFGBp
/MqI3fdNargNLyPqwNIcc6PwYy1S9Y3BLi6BFXJXQBFGRxtWkcVOp+9X02L4ny7hfedmEjQz9s8f
+oVKWq1Yo+xK2BJZmDCavFuvRQgm4okI68YmTzbFqyTr2/dxsm44e5pheB3wJIMvGrHwv+qWIten
grVR8pgnXdufTRd3H4tkWuoy415DHolNyV4LubeQ3zM5FMFMD7paabvEvHRiixi0RQS7JFO4NzTy
JCjTMAUZc+mH7B7uZfNWQbPs22g9mHV8TH3kH1WozFCJzsikZIUubKUmO+CHWpbjSEvSfqTJOn4G
MoEEaO/SZGrSkY9buWE7rD+5ncCnxakZu8s00AQD3Nn371uvUl4apfMLxyTogPO+o4AOrM6QH4pV
7eWY+hgO03kfXGQuprBj7w0QlhiVuKmWHT0opui9Z/UoHfb04zHpQa7kq/4RyNxFZYvlpkcxRltW
7jGUmptlz7O7PezluxOLe3FcE1/BfH54RR+f01p3il5tyAW/IO02YcshRw65dKylF7GLQvC2waLB
Jw0l4jhRXd5XnA7wx5sTgxXYb34b1mTB9SiTCETWVPv9PdsjjCWNYSmpYpXic+p1F2DWdQsMZmQ7
2I9M5PtD142xqYNMh2W/MUTsmQVwLSB73EM5fozmn5MQ4GyZFpZl1cBQhlWJX2c0iEVhp8b0Ynif
WrpjRM7tIkrSphOgilmHb4Ksdj3rTra+DkVRyFJuef7KO7w8QBguvmYICnWX6+zHhtyJ+LcyEpYO
SddXK9jqj2OW5/dFF/vfPnPjBcJ+0Dcu3AY825UEP+EpBsInMg7vywn2RkWZ4pVluJk91FhUYsNK
4mb98JMkj74fw76chbE3Gm5LTcYjg01iZuTnAAM2HPaQgJ61JDyrp0guj/moz2HWRl+dXmNs4pIO
HpZxypkvCUUIJa3TV0sQDgciYdYkTZzs4AiIPTvHxLLwFPiZzdj17jTG2QRHtKRuy0akFy3u0r0f
XzDASItaqpweiO9mBA8RcJj7diN2GsOE32ZrzC/zxdGxjI3vSAnTI/U1zbH/UsnKBwjQROvDtCp+
rzIKLmgexPjqhREh0PY290/wAM3gRoH/KumcKi79alxFIlANDmur3M8t6DG8Q+pWPwrOl9uCrkNb
ZVbtDwPG4duxBRX0NfdJOFVjig+Bd7wmn4LFfVoqIjiyY5QgNM2bz4ASTNNwcm6Pyz2JMERuC6q/
hh2LsBkfqau3mSxbWXSD+3AY9fNjtEGXDITtNHjXLk2nMtzGDYI64ZL9ULtDTjcFQ80RbSw/jXii
n7IL7bXeBho1YeLih60nv9yCKNhs0ZYfor0osLus9x3GJU73z+FQxK+uIMuNhX6iLM1WhLzqwmHw
9QrVxlfU3QXU40nXmGLBDGaOYaVQLnDCMKXfsklW4Z7yroYlGOyGlpyt1yAndQBEINbV4ZrP+mf8
jc2PHWEg8CAN5L9WrK/qMs53eAh7lsyqAvKp97LvaXq3QhZ8uCA9SjrssU8W148P8TlAZbODpgwV
UFQNS3AuQKKZcMUZrPssQ6BeUbBgcAJHIIgcqcx9IqHAoGUWA8ffaTBcLNkUP0RzNK9VEWX6uwqg
8z2qtBDiFrvCzZ1A5ljUMv4OxzTvy+VbPLME0zc+M9i1fHaB93d9YswXWABFUXpBp7hBIWN0DQQM
eyk9irRbFXpI3SBJs19YGsjrOFzyjzacoWG3RwOUdujitgPy7+ArMQ/YD0YwxnwkR+VQ8RbCCrWe
FPvwqMQxloPFg8UImaaXYfjt8h5QLo803skHgTfWvc2mEfPmbo+rdEmmW5TAxUssMn+7ouB4tfFe
bGWSKrE0Ooy3vXRZMmMkAOJliulqMt6AutB9zkqb35C/wo40eu0dHHy4B5Zymb5xXUPmZshAWj1B
K97esKltv+CheDMbmsEKbkRtWW4iM0HpyaqeQxOyUyygDVwVtF14g73k4rGIN47USkxgkX6mLIWL
XjG8FzbO3gYEhbWMYjei3EFKfI5Jxx9a2s93W8HnZvKkuBy7ieEMFIlBNB0TfRePSLUr8kVcqmFc
j5R0OBPY+UJblefmI8Yfr7OhW6dKLrn7STOF82+g3d9XUSxQ/CDmCEwSVCGHRmYTiarQ2xC+jJNZ
f0gW4uiAhSFetyxFCOe7bbNTbKi96SX0YBPN6WeKxPCQ+Cm/yxWLk5JvYv/KdgoTopkm8BE2rT+S
gNGpciwex2rJNhscxUqxdWbWff9YCGcR8v9IER/kEi5lLvZYlUZDLfYm2BJ3WtJ2nqtA57E6Ljrh
w0cQ8Pm1iHWIJictlgSo8t5zoB0Qfn4w7Q7LqD7e8LzgNOEuFgqz7YoL5GcIO2A1XoYq9T+RjGNI
hU9Kvq7xPoDxphNwKfg4+qqzsWtrlfn0Jp57MpRWpOstJEbYOeyDyFdMUe1wzAny3IS4Q7ucPndM
ZzFKAptgrW7ufrRMeltNrlcXIBwiuEjB+Y5Mvq49xG6VeuhR+GN44yMsoEiJIrckMuR3lrTFj12F
7UtkXHK3dxoxg7Wiv91invMyZl3+ziMgAl1ADDRQvzff5sxi9hAU8FFeQi7lQeTJfkq86lC671rA
52jQGSZ0fMDkmbGt/yDtSIoLP4/hY2qH/nJyzj+DoAvkgeUWFrE921E/RtNU1Gkok0sTJuAoazmb
EyQIs7ge2JDg9OxJaw52VXirDrvrS9nlHcFoO5wgrTRK7h6CgOi9Mp39lo+ax6uETu0x4OYpkDQI
SkrxtRe9C94InUiGB9iZC5ntJq5ALkJTpQjNYVaaRJ905vv91O4iwRGWEAbIl0QGIKzL7pmsXLPD
hPT5mMiWfoABESXV1q4wXh6pMm8qEPq13Tf3uqYEITKOtdxOcsviJ+RFfdZJt1du7af3MO+GH6C0
6vXcB3biVRwis1ddFBnIgszfv11Bna1WQ5Z2VU62fjsskcyfx81IeODoJHhKWOcvbLDLK1lA96Jk
XRjiR2QtFRXsJrmr2nUC6ct5vw4NUoB4dLtHzS1Tn2ZlCvbWlfdQlfNJD71+RC/U4GRP7VwWA5iy
JUX6xNIjjuFioTFhFdmuunwUHyYVdETHxeegQrNSvOVLRH8JE7sFenQieQwmqV7IGoSi5jTFbGtA
noBwYWvwmgZP7006jHCO5nH/vSgFUdcK1P39dQxH8wCv6xl4c4K6sQFsQH3t06BYbvvCr0iUvOvj
ZphkYCpYKIRPuwgwhElyNfomkgm2dDI2x9mxFbRLKyJoho2TKWGgnsp9fci3DLzvcFnGpIJjbPhm
iO3vGKQcIY+U7AHoXqrrumbePRkxALXmMmTxenAOTheQYUS1LCfGgnq/ibZgBWdWaBrXO/X+1Mqp
u9Wdk0/xJuK1giVC+7hBzWqpZT8MyPVtN5sGMWW67BZgO+U42nasZiuz18UQ7MhEyLJj7WDL+AwT
J/07z3vurmcuN/gdbdbQZuDxgH6gywJVDjhgn/xbtqrcqGeYxIzTkhx64DtxZdAnf2D7s5sP4cLz
gzWoWk5t34u+CQPVXrGFpx+b4eY9HjLMy9LEHDqi2q90XtmdkSkRZ4W1J8wdsVJ0Kz3Vp4EMAkrF
WRDJMqHybW0NYA+zwk21BkOJvy9dEN+GW+je2m1Bu54HJDxTj1NV5X4NoOcxk+TsVZi9w2lnTyoX
TuxBWmAmDfFkaXxoC1MbrzFxSJN+yauIAwkOQQH8KfTooroItvXNJXMRHRD956jubBvCnVENye20
WJC6+q1PnqBmRtOTlMwFZ9U5E9YsnHpoasC6mNcMG/b+wXdMAgpxyf5EbJaCneUXEtZdMUA7QvT5
PjYerAtUx10/nKlRrb7IwOZrfBSzsxs3/oRu1d90QYFmZfaz/z2TEWd9hjcJrRJtwqGhyzSwGk9M
Ykrm/JaUYpm1qEwct2fGu001kLDP+WnLwuWyBcYW11G4B0enMK2tsmijaGSYbrdq7ef+0BcdRtTg
LmQT/mXq7ndsOfVNLmCPVMbtwMGnYx2JTh7lGmQvum0QF7DaWfOGxGteSa82fuiJWsfToC2dT8B7
4KsC4PJdrVxG5agV+q0paUOggtEy1KGKLbDL2fySU7F+RYOhrzNbkry0gWfHLk4HXXYwYQ3Lgnb6
R4ZK9vcEiZpLUNbWp61fEPAXgBrbgfptqtNhlscUaDWqwGzMn+2af7cfAFgXhIk+g9v2hE2M0vps
uXHJ1r6GrO1+ZlwSexh40b0Go0l+LlM/A7Fxo4IGz7xhY2FDDL6NfRKsZaEJ4Nl1dkhaAb4VKQW3
VOESQlK1cXr6/wGX69InaloqN+Tqat1sdgIQ5k2l03R9C6wI0Zvp1VwFuAW/dRC1ODV8Majmt+AN
WxrrAy73+iK0gnMHWRJ94MQVAwYTEL4qt4Ss72GasKd5C1v029t4ExdoNJXvxXdx1/a/O0fapOx0
MgzXLt+DvM6yVh164ZU9xyB//hrIXvyyM/DWw2ADa0oCCsxWr9jghga2EXSpydBOXwA4rTu1WSDu
UA4E/Khy4YtSzU7rqkWTAcSjXWBoYlKu6bm1mDQ0Yz8pdLdp6vZqo3F/YcJw0HXr42iu9KI9qohO
je8QXGUEeTfstxoJe90PMG+k7VUYtoAveL6yc4xwdTtES3r9HYRxo/Oxx+kJzBKfoGczYEhPsrmt
IrGl2RHVT/qwxkK3DQnmKD+addyfjbRTXvVDbt9iLodTkgHHhXZJJF0NbrWVlc28NVUaGPpGQ7Z8
xHyOsQtg2uIiHyh+PB2nqS/3sRjbw9oF41AuexIsdaxUch/3ToAODbhYvAVLYeenousxNwkHmi4X
6ZqEwTHrBWUvOcpKf1u4VsxBbSKd5qhxlzHH3uKY2/neFL5IIQM2S3PcDGsf1hbmXdcMLQQYpsn3
ke5Usn0B4UOJ8G11BJ4G8/vbItzwI0/b7LkbCyMPFptWUYl7yoNmgJdZVmd+XT5gVR186S5CgYZv
5S/bjfTmFFC8wHLa910cPBJFNcAnJP8u12MktmLiv4dO274KslVgehvzYkJpOmG1VKb5kGF9aRww
ZsCjdJXHlpo+ioGKrIJy6fo757gLJdvWXR175KbnXqMqrmbE1aZfVe/rKEXbvG1W/lqU4Z/ILGJH
q7byoO5D05E6BjHkx0y4eLYDDdjrElAAkO2yy8d8ViFcnPJ2Cq7nli/wntMmWWrqAjBJdzWiQQs5
IIZ87Bb4ZvZoVeaCvqY9orQohuVt2/YWonIyvvCLs4/CyulxLpRpj2rPzM/CdRBbmxcjXlaD9q5E
7+GPdtJbiOVkh5WitC/Ur3QNXQbgP1uw0kTy/XXInaqFWFGNy7535OhJGE3I1BOYrmwrUGl2G4ho
LNYBMmsciLbaIz7dJxTrSmWqlHlJyWJ4BTON/kRscRUTCXQyAgjmUN8KYdFHkBHtyDwDYKVrd7FC
wBhdlacYbu6a5ZdB1836SBavQLODnUJ22xEcUgYDBFyiLS/enCEa9Dsk+6e9L+jdtLAethYbgKBa
r24iVWKpeEzjPR8OPmltnSgfFec0B7xUtr0KhzIPTc+ahCBRVC4zIy3DHge9toNsn10YzVeWA5Kv
UJr4n9SGqGlCPY7Dcc5XtR7SYI5/8dzAkzjQOjMV8ZkE8ThfZbmyrYPWHwZBz33UJ+DI9Zl52fm+
25+qS3sUSykY0Um6PC3rmgPML7L0KhRE3WUt8Y+Mh8NTr/kkUKFhJw1OsBlWuzthsIkmorR/BH2B
25ONEtTurZXzdFyTDPsZSQsN63LDz98OJs8wIeiVmlDzZTiR7Rig8GzHnn1o2rnwQswxgpVNQ+BC
YxgE/kSnfQkb4/P1qzMWJoUAjrqkynIFT6aWU/qqFZseNWf4VmIJ5jvehuwBFcUEtFRIFx0ULzJI
hxGbItXBK+MNOl/6at5yQO5IpxNaWx1fToXcjhky+4Zmbk9f982vaGYo9IKOkhRomh2Yxl2dR2p6
y2lH82qKZXRANoxm4NJuLDGgmLE4He3Zhc1YwcrUD5kunVgh6glwbqNXkc2g4r53uWGIi5vDqjxH
2jwVqdCfsczC+YjZLExwUwkpyEOC8eMLlcwWKOLybD6gHky2ElNCNOdA06K1XrIxXa7kvhFxGADM
QNxqXc0bkB2To25Ppu22Aw4xnLeceXMMQyHf2JJaVGckF8cV8OBS+jaCi2HO+vXTpS57Q/ZakNZE
xCpmKb+b242iLR3YWx4wGZcwySyiOsqpSmthZpdgejjzN7mZILqESdbG0SQWg8WQqlBnvumUlq33
LL1ag42NlxpGV0nFJKCCchpEDtmbjbSyzmHiPteGBGlULUUCMQmGCZBtSJ9Fd7JLngDrwJom2y3O
XdB2WBHuQuRDrGLuDm6MuWldQ7fo14wV4Be8KjTAlusU+NcORZWSh6nc60VN0fZqVKIwdp9m150o
WQj2pwrcWnQbDjmkCqJ06xu6zsl5nHP9GA9U3qeoh68xoNFAxKdRf4jc53sdIGEUL6DmC3H2iVT+
U+3WPTkxxAbvhCQcJAziZdF4xKr5o2h11B2BP251nPUjZozAT3mJKt2Zig4thGvUOou4bntpPSSI
sCg+F1m/lFGLYW6lLVuBQUc2mOs0bcV9sjMc2yK24QWJYMqHxL72D9DtIMGljxFhauaAkNyorJ8A
dsilIDX4BiDr7sumIWKTApEvhgwZBleSMsASkX6GVpzKKpP74rHFNqQtZ0LdczuYfnv2zmdRKeNs
MJWV32d96zj5xPAKb4uFe9SeQmPWqALNwONdOp/EFdU+xfsmFgIyROxTnQO4B0y8fU9cWv/dma1d
kvJKFWxRVTIP4eU+FNjdgGoXeVw7NKRlS6FwW2aYdQNL7ILAQFbLmEfiFrHU+SgxlV3moW3rPJbb
JXSWGKgveKi3GG8CQ9ctKBYY3M1Tlc5mMw3as9BiDERaXLoARIFqWFUIH745iy/R+Jg3uA/bDaMI
tl9PQCwh9M/bFt6UNi+g7b2s4X1IlbQ1McDxYQ+XAvTXU2IxzsQc+iPtgCmWA5zpb/AYmau9FnD8
HfMu/ElZtixVBMAPfFBLUNa1+5irapi9vFOozsYa8D9w9qDA52lSIul7khhK6ihGT4ZnGRvAGR2I
lki+Hlgi7s+0NhkzVjdbMLmxCqkIDxgyAggrkHKes7zIfomQzfhzmLBnPYYhfD7R/lezdNlT19po
r8jm52/zmxbDhG5BEUTRSV8VQIVJuS2YLqKWQ3AE6rRlH8gLUAg3bqAInknqkoMD6huhTRx3hImu
AFtcFaPJrwcf6rtuCPa7Po5EWEcUH/eYTYX7guUdOmeWajOXELtGzRAsy885iVEL0GTk6SlSDtMw
abr0Y+LtbkvPEwvUL+v5D2ywY+d7WRNzkwJSIi9jH4Bh4NQ6PRAnx7gBI2AeMIl27KKFJqHFrCjk
55Yu7XLyYoYNKbaLxQDv2ChphUCgH5biOnciAEGjTWPwm5YoQKkDzNVi8zPfdsXeBwbMqsJCDZku
IhKsG4q5tMAKfAedkfsQXjL0jqyCyguEP/uFbRsIVgPHMv1xnVLxDHOoIL2ckdnUYz+He1v2oO1i
t1eM9GbgyqMBGEK8any1mWG7AwMGLNIkAYYSjAAJmWiPLYedmaBoVNcSfq3mWEZndORkaybhtvHJ
T2l3twFv0rDNXMMfPKSjvGQFzCcbxjEwLVdsA8PoMlepvGxFgvqUmCICzuOyNSgxI/EffRRpLHqD
iegrgG+tPsQh714puiv0dGGbfgHrmdHSheM6VHDa5jAq0zZmJ+k3WlRijNtbrHwPprGuUPdb4KLk
TOa2CxqVKtYeW9kmj0Qz9e4JmCKNL8wC0flxSfbjOO5gfqG00NsGF+aJw/jR8AIKmXneZvtZhmPo
L0dcE3rPAgysEsGx5OXYara60HGnL9Ty/0j7rt3IkSzKLyJAb17p0imZKS/VC1GSSvTe8+v3hGZn
OhnJzdiaQQPdhS4gLyPixo1rz9EA1YMHJUKuAR4T7nQa65wdl3WFQdpokHxH5DM8RgEu+LaKpP65
FXPptYv1GMBaXQsUd7lRdR1EuEH9a9Z1aYQx5sF5PkH5f9foLHg38oTDfR2RlDRHDMN9ifBN4Rs0
CT9awWCM/euAFCiUrYM9dQt9kuS7Rhgz9AKMQgtGET5FYGiAJAqQwHViG1MxymCSz6bA7pHDLnZZ
WUjHAH6G5KGlhR9tFJNDFYiSiJzvSx79OBbfJ1290ZTBL6xeG4IHTlL7/jSqg9G5gKOPA5SBSy4C
uFiIGMsauVwQzCxN4tbiq6KWtrIUBqguhcWo2ahC4QArMC895YnS927XtQoiuEbzHQMKheQpJ4vA
qmuQOkX3jFa/lzXXNHDw02yH2KhLbaGOVBUPgZ9XJzUABiYcSf69BMqjcuaRd0G2J5ayrYDi8qfS
8nXmBJ2iNLhz45xZfSyK+6STxXA7INkX7JGH9pHjRWA2vOXGgHSqkg155CWGb7R/kInJ0XCW+uik
NFHbTzU4EuHklUEmv+D9MgpbioUR6OeiOFSPk2zIiEWRACnwubqSvkTAs4p26IPvv0AWFzSwtCPc
3rLUpHcl5yYv4SfoZhEVZYIceFc+j/GYPWpROmumgijtVwdv4EtO0n62EziAhzyMEOhinn1CEkni
0Rim6aPyqPiTGtpKrUuvKfqCBpuLDT62ArQfFNhVuKLWULYFHKSqRWMvsr45Upv4Tg1e5Dy+KH2Z
SGZWR8ELAHhEPL7qVI+O1PVpYVawzunj7ba+H7i+ZfuliMS8ggkqHryOGEpZ9tolfSboqMi2R35C
ceFRTDMnSwHZpPcosfLmzAVPYGJyu0LY6QCOstSuZ/RnX41Do8NP10XCIULGBzGVsvyECv0K5Wjg
E4B7MaEhHgDmlm77dnbMdhhpswLX2DFWTX7yatUS0I3Q9A92WY3qv+awrB5Pdncc0mpy+hrzmTVK
vk4xDAAgQXISGXaA+GySsepcTtXekfoZdnwfiogVEbGZt7/natIMkxmiLAARE4jXaOGkOpCVrq+F
sCi6Yy7WTj9t4+yPEbyFA6OHc22nIQfjINhsTGzSGG/oPwxFYHx2x+w3mtLKFlBA6GKBvftSjoPr
mzwagsxQQOqTscCfSQpqwy8l01x8gDHtRCGqu6N+P7ZPYMMdd9pRQYukpQlPUX6sbQk+9AEshwXw
kE7ZX0+Nkh2GLScElWDeUkl760Wn+6xFwDnh2w5To4CGB8Nnd1B6Mw/4TRnYRuIaSrkbp2+5RtW8
csoZ5Y12N0nf4sC5ZZEwVP66Yxdmh8fwJDBvgKQhUuddt0YOmHqjP8I9PgWoemj9Ma4ebivVqhD0
U8vQb00FjshyyQimJUBu6/1RkLN7lPsPUvcQywz7sSoEADZwmNAyAt2ihOSB1Kqy3x9TpX8BXuIf
cKPc66HEmFSgxeBakAF8HkoLa6ro5O8vjk/ljAZ4YSUYSqLXWngQtWe9+nsRAvrPVXTHg3mFN6iO
77CXFLkA588pBXUp+qNQd3mT1fvbZ0J3NmMdCyHUOpQwSREfiUSI1XQnCbCmkwNWT7VmKPzKhi0E
URoWYahpTmuspqk/xOhLN04za6CetRZqqkEoewNgjVhLj5HS1qk7s1O3dbptWewqtHWkN43SsTgS
R9nosZbBPyuBl/jffIzS+l9qMi2FmoqI0LMpx4ESn6QY01DcHxRUUaQ/3T7/20sBFsxSjwWxVFpd
l+NTXN63yQOWIhofdceQQlT10tgulwJsqaWUkhv9cIyk+KRFz2LwpykYWrz++8gBApwXuK4/xv7i
NiL5UnIlr8anvESwjUBiz7czawRjdauAUgvfBJSxKj0vmhl+gURKkJzC8qSL8EMVxRKir3pgUSau
CRIVGBdJkwWsifz9xWowfwR44TBMT72xEX/nPRoOdQQ5LDECOVv6VC7lUPcFOU8DrTxBekp6zczQ
JRMi69WgizAyNrJoG5UAj8vVkLu5rXPketySS12fEYWlifOT9BTOopO2KG0Dq31G01vNlej7w+Tm
622BV4890b/LlVJXSetzgUeTdnqK2ju1OETNnd4lTpT29ly+T4q0bRE8JYHmzuLJ196SOX+SAMI8
kvljtDUYY8i421dwiOSLABWBJ08SQFL94xhdnHGnJwKP3qH0ZOTcSSgFtE6fRbQwJpssMLnH5EH7
CK0ITHl79S6TUdrmZdYY4pqaYUIHmVTi6WGidalm6GFVugmVtxOolTsn5FAjKSxZYZJ6kctNH7cO
D0ckw9Zk8HcpZxJ0H3XGNj2hbxljz6YSOWlyPwvvvqndy+7MI1QMmEizV8oNFDswpKCbVgaXL0r4
S6n8BN8LJYL52FmdMzjDBsiyO9RCIqYrR5RnsT5IEiVRMpBzAMkG7bpnCoKlqA/4I1pu7HHHechO
uPw2YowhXR0XJYZyByZDC7MYJYtjtx/tZJvgMdjevibkIK4XYogga1Dgk9MuaerH6IfgfxYyOKGl
38EGMBZxNeiv/aziHxnUTRyQ1EN3PWS09gD0PcXVbfnTFE2MtjBii/X9+o8keso5RHo/LmZISrao
P1ninbC7vV3r5/6PAOpRKwI/Q8Uo5jFGHRzQ52Fp9+IW9WLGOq4CYmrLNHGpyUakZTwnR9iyneHG
ACLTzcb+DM7WHrPJd1+3F8XQAVqZg7JBw5IY8kfRCq3yIDkBc0HilSu41AGN0uSKN9CIMkCG9ohu
9ayyBkACPYx3WN2rf4osH8c12NE5PITe8Gnc++DYjc3A1e6Ye7tmJXBz/63yGmUDuRRd5XWOTwFV
lj3boVXBSuS/+w1LWa5mXOlTpOwRkvwDqmKQ5N8b284hVxiJwPvkuTwYnriTrMoVX3200dgsuHam
aMoAz1WfVNkIRZ1dw83GrfThnxMrP8gm4a+tLdUzzphaQfdVwBR+9dZTZ0299a0SiFU2QHbjGC45
WGMf2SywvCtYyp/NJTAmAGxEJpkmA0Q/1QSw34QHNWTnTE6y1ba+nW/DreQUdurcviJMadLyQtZy
0lRSkPLHHocYORlUBpNTjiVi/pfJbXP1epINvFgafVnyWI6UEMLQEe/4+9QWd5WtbXQ3slk6unov
L0RRlyEHttXcxBC1e9gyHPRrX5MsQ1U1INcB81GicWVlDv1ioVTxR6L4jenb6PXYozvNYmn7qsL9
R5BMBzR+yXWSapREEFE4cVeCtoK1U6um/0IIZfoxci2mARoHoNWjLVvkfdH2rcXiRWOJoSx/l6KZ
3k+waR0uT4oEJDwYq73nGXkZxuEg6bdUaNReM47LIafG4aAk6IAn6lwefeaCmJIobe7zbip0dOHg
6vS7cRfbIHb9ttBp8b8uidJlAZ2/fEWWNDj9Dg2zDsblbfmu3jDJv1afkAtdoAw7Ci6GEEvQhdpF
RhyANoYHICVL3rJc2pWnGW46gEoEwjV9NVWPxJmCXCKWNOKdiqEL0132etu0rVyehQhKEYBwo0RI
ihKFa8zK4vEsDVuWVq85NAsplBIEmPON5qjhjxVQT4AnDXhAAeCA+TayMMvFY+N0lg9FPpxybRci
KXXo0D+KUjYWJp3Ue2K2OSvfYq68s3l7//3f6MRCHKUTcywrQaf/aB9KzrbZmmax43ZM92XlcQDm
KHqlNOQH9St+LMFvg7joNfI4jLvyvTyM0Dztd2Sj0ZO1heRUrrbwQhalGxlmWtCb/yOLWPDUbo7/
MkiV2x9rK0SgdVsZfyo9tyRSejIYcaKV7Y/EzOsxsvUwwNw2gB3SrOROfPRPglV8iQCK4w/+A+sh
WQtVCPgoBtoJMBxwT5dWUQQQRIruJGxuZMrwhYGEBmAeCQxTqcUqB4hrJ4loFcTQGgboEY0vhWGk
lsslTObiReFOmISrgeevW/Pd4MGA3YkvQE4I0GtqTbZ/an8TGqaGkW5evZaXn0C5iW2TcVnbJMIx
yzCIgLnmRL1XEG+8zcO9AkrO7F7k3F56ahLdHHzO1DiVceLXWREyQXyxC5S3KIRVlEQqdmFwRCu1
DS//EIGD9e5v0eNj6UC0BfHyB88z5K5qmkJYpIGtgmZ5g3rPuSYN0H2IpYd3yqm1j/WdvG/voq3r
Ct4GYwW/BUv4Bn+ulW9u6/gV4BE8VyDQ/SOZeuJ7QcSWT5WAqF45laEdPkUP0QOx75rTuNndVJgR
xjseco/goDFNMfl5+ooBphI4LSi0SphgWKod5rebLOU7AXaxtQuvsTgLDYUWISMCjhrLbVrznIVL
cZQNMbTRlzm/Ifvc25lnuCH8wBHBHrhI9yXjVNcV+mJxlP2oO6RsZ70m2kQCLh9vTLbHMBkAvDE3
jmCHub4Vh22xPuqZ0QMxCmoVErt9+xNM+sAK6k/DBgMCNncUrOZcwXE3bI4Zyl6huv1o0sVqKQsy
tmSISWshG3en36FmYLiz3dpoYXREIEP7ZuVy95gdx03SbGMb2ClCMeYWsDSKsiKIMxuVm6BRmHcq
zWQr/aRGGnuyldEcHo3t7Qt0BSRKL5syGbwKkAkpwrLRb6ZC6GBpj2S/0RC0bazJQZ4JCUDBlA7j
DgPm+P/+drYMQD1++p9onKlcdsQtsjaBejpiLgpbboaeG1vlpN/X9nDf7WdXBLh/aKe8mX80n5Pd
b0oLOBZQf6IUt/dlzdO+VEU6/aXVkjJgUEs4/pIO/7plJMkG5FTWAZA7e8OEaJTtVMF3amTkwPV7
f1952GVHMlUveG1twS1xsU8I/U+oK24NKwzNfp++qIAbtFqn6k1t39kpAJJB6/L/kxdY81ku7A2d
OkOLbSHyE84B++8o2+YYIuDwt8RLEk0RWJEsn4Vl4ej8GQJgDWOCRP2hdSQXASJYS3vIt5Mtg8qB
ZeKIQbm1+ZSJw+B1jDYvLHC0UzuEiSuOQATeYZZ4mx85eBDcE/OGr7oq/xgaOmeWVei2U3rILJwX
TLAhXXfeKPcgQmAtbl0QqiMq+qOIP718nGJV8qMcoC5H9MbbjZWfonvyOI2/ghMrQFj3v0BA9G9Z
1ENYc92gNlFP/K/eFh5Hl3DZ95AaIi4Jzq2pgb6X6E2Ml0NjpsmuwGj/Zcb+kU9u2UU9CNdVGHM0
pSAEJ4nI/sm3e2IcgHAqmjI7BmPtLaU46CcCsmgCeepx/tR+LES/J9LiLSvnTyzwtY7+szTqUdTm
osMMLLa226PxEJRfxADHLCaVtatuoGMM4P04RPxpuYGplCKHMQlESmvHoDXExBJePhzeroeR0d3Q
uW1hV51GOG4ALdTA+Q2ZS4nZoAVZPnACIKyn79EWX6R290SAAas7bnKi0tyWx8INjwUCWm6jsNz1
tauPW4g2IlSKNXzCUjxOD72nfSBCY/z7wuvx6ikH366/tX1gSX94s0Wn2u0lr4ZElzKpx72bfMPI
ylA8GtAYHbdCAuMump7BCcuMoclv0WpzKYt62MUIzdVyDFnaCTM2v/snDciLvg1Qgu/6d+6B4RzF
FkxjPTDWuJLPwfzVP/tKHWvV6WA9U7Gv0wZZkKNhjQ+tCeofZsy3di8MAIghH6oi5KAfTkEt2qia
W2zmltQnoz/Nrt8w/YC1i34phboXEYyarqDDBxedOGOBQwwLIAJM4Vi93t66Ne/3UhRlw1pxELU5
HcSfQmiaA7a02Y04KNaaWHIo2wWauAZEglgS5k7uSEKAXHMsidGxtOpCXa6HMlxJxlWFEGA9tQ0w
IQ9YCsjyh1u40fbtjWNKou6y1PtC24SQRKqiPCJfTG7uJ7sG3RtD0qrVuFA66gYXhdAAfAiSuj15
Z5Kt/HvyiF/coqiIWRd7LjbGF0MoSwepq1xPpahleU8Uoz8190QLC6QW+438GjE6jdZN1MUCqevr
+76QYO4LC3QAXXEq9oEDM7VBNxB/YKWIGIpI95D2ilILSQVZ5NEmrgLCjo0CJ/v2/rHEUH6QUjcD
wY8gS0pQ1+r3mOsyfUdlPGhrdUI0TvJoOEIlDVVR6v42GDjPeEDSHQ9v5Vl0ksNsokPf6i10agAJ
1ImdzE03LOUguk3Z+YVUefmONSCZEBXwux4184ihwUPpnnZnp/Sa8/P2i3Gl14LkhTDqSmsZYFdT
QM6hvD14yRb9GneS/Ykxa+Q7sMrfz9hbp3p8DOz7e4bsNRdvIZu65K1WSaUItLIjiActgGuT8lRn
N3fZefRUeF3S0221WXNQFgKpu26MY9TKNXb2DZMF77wFMER33u3+EPqd93fRLWwxR/nXB2z+bckr
CrsQTN33eAZSqBxjpQACQCYrQrY2NrutwrgXRDNozUEvIRKGqgbKCLqHqomSVjTGCpojd15W1c9J
mmxur2QthyQKvI7+W/CDC6JImROlSSQAhzZYivWTkyTgtCbxfEj4jnIvQEn+q8DnUuhPzuMiGIjQ
bCSA5BFC0epDcoHJsTy0HmkOYJXO126fANB1TVUMBZVz6s530VR3nVADIFEFCYPucPy7ln2rGrML
bMXbEUUe/OqSroK9kk6xykIJvAeNGJeP44dkE1K9zeaMrOa4eRxMZhy+poKX4ii3x1d7ATzjggj8
dn+fHD4SJ3D4I3lYe7PCtRtsJLi9cEB/C0v7r4YaEMstlkrtKaZTA01OZPHIia3V95g2BEr3gfcx
Blo4ee+BgakuPwD5uiuVV70CbniqMfh1Vm355fopq6okMsZ6U3yDcPLvs4cORAO8I9lPvWmANjt/
ST0MtXuSM2xvXxjWvlMGVq5FbUSdjajugBpiDBrLDukt1pPIXB9lTHuxA8BML4k/RE+JBx68O1DX
e70JQjoT8C/gznQlp7ZgdRhmda1IsTheyqx2WZdkQoytlTc9sqso/yOtt3sA258jukgr2Twe59u7
umbpLk+TMqiIbQtOLSAyyn2MJbqN8ue2gLX8x2JRlJ3LCvw8xnAR9VjqZrY/KvP0K7V3I7jaSB4C
Y6ckD3EYzC/mdbltGXS6YyMEEDQmgnGUmJCHygDycHd62pxJsuU3BtCRqbtnpXtWzTowlBQBMyIa
YPUp9cFsYwukXUU8hgB5td3jU/CjOOIb/6nsOZtFELl6fhfiKJURZU6LMnQ5H5WkANyoJxexffsA
r1ucidG5EEGpiFZzEWb6IaJyMJkXg2b95J4i88+f2qkdzNKDrvibIXLt7bgUSemM0QOEq/D/78HJ
luxETmFBHlGWdFtb35hoZi2T2G36zb+QaZDo/eJplFpBAg4qZKLijRaSYg/EFKvd1w/qFtR2jBzL
qmaiTRvBOSIKgU4fN00wy2qkikegPgFlekpMGYMrZoBJNdYtYImi3gwOmZWq5SAqfwsyM+jt8hUd
vpXkAA709rGtWuiLRRFdvdhBJQoIFKtGEgJRZjbHmQdIkikBq2ELNKf/TRb1GiRdMRhShVUBZC8D
dZOCBE4EA/nZfUUsD2NdG/85LOpK82pd1yIILo5A3YzvHjCV4bNiS3IIV8oHUGfwQYMhHd2Gy60D
hlduAE9JOgKnByTtlZkFFvCLeFfHP0gdn8C+wFL4lXQULvY/MinTIaUpkMUVyMxi3+3DO4DTG33u
+nNhG+GXEXk639pSmbm3T26tkCEiBuR5DY37KhrCl2tVMNlbCkkoHYfJyYBQZw4yXIfmE9Cvsojk
kfHOWuqqYmLWFEBSoPWAN7qU2MRVLXdxIh2NygYGNS/buWJGX9NTjOHn/0YxMYygYCJBQgqVCql9
rucFQGVLR6C96C/CK9oZImCz3wuBJfwXWQIRg73/kUVM2sWFAyQ0yM6AmXckYx0J8hF+bhZPGOov
GF7CWu5jIYkyIkXU6CngdqRj9x08ZNt+y3mSN74kT4kra4wdJKdxdRcuVkXpBxfIGCQdcukIuAKl
d5vP8buszFRk6OGqUlyIoSxICOq+0k8hBgfl1yZfuhoaIc7xQ73nzrdVniWKut1Nzfv6LGVgwcgA
pJw7QB4HrgjQ8qrwjovBoPr6v8mj9B2gnrMC4CrcMDClFqbwBCBwzLZ/Fbb+cVvSekRysYuUc5DI
tSoCRhkqaPLH6BdCWGD2AjWmt5LztK2fmw8N+E2m+nxb7vWjhsAcvYpgs0NeCc2JS80PhzlJ0W9s
HMdWt4DxBdjT0hFLkHdV4HIGXF3F0JaVHAtyVzJ6+RRBQlfcj993cdeSKi51AfNzRwWkAlyNGrOv
73JBM4eps3NssJbvE8BxcoRJvT53AfBcMVvBuBtEKZd3Y/kVlNKWXNwFxZz5R038MyWbIj9V2ub2
1rJEUMrKiRpYUqbUPwKzwo3TnTHsB5kVRa8KISjSOD/lmqQVg2sTD+Rp/9gAoaIvz2111xmMtBix
E8u9IsRKMFs8GsMF+ONLHZmKekYfgxB6gRQYVpcBCohr5Nq6vV3Xd3sphdJE8JlwQgqcbk9P9sqb
cColh4+/GuOU5qrZ1H8ffSPRIaOIhFwq5lF1alGAoc3iUovA9TTnu6x4BJlqihJZCiqJCXgwL1kd
ACIvcYAhUs+7QQLOPfCtwflzAj8NIDZQiJ1YMQ/RiOVGL7+J2oJKLLkWhKexFwOeu8ofpcHYBel9
n7O0f+US6uCWxLplEHMhtqJWn3aYLpOBgerpQBOttNcyL6wQ3liA9Pg96Ac8MTLHP4bCsN8rrUC6
gEZNMi8hSRKI5JaqJKGnuAUgEui2nWkzWZljovHCjt1gEziCDRQgW7fR22bWGyB+gVM02qguuHfc
Z+FL927r28+MLrXbi2+h9mA24jbW+x69LSCSCc8z2vjQbKRKgHjoDr3wISS5lX9JyiYG0B+A6zcT
6K3SLTgfRO4NDafJryiz9e7AcQ7A0ZX4Nc0fs9AWABQUnOrKjqsTeMLSX1K9SwBOwr8awHm7vYbr
m4nZUHiAioTGYkFUqRc+nhOQytRq6lVp8aULBXyI8fG2iGsDsxRBGUqpj5QJkJWpB8rNhD80kQO8
6f9NBGUoQ+AVyW0KEQHmTAsMHaj2VDPixDWNX2wVpXmy1gdq2kAIv1E+u83cmuCDIyy+x9kBXVYH
co7SmVgu2ErZEEZGQv0f0amGyIc6oQYAI3kZdIUHkCANtRPdqYDsRTDBN+0RmMgh63m9LuQtBVLn
xQ9BoPhNU3hcXbmNdhbqRxm0aYBJMvPJTpUd6FMAxZxsQhaCANlB6j4tlkodoz+MnTQXbeFl+uMv
qagdHU0VuC+DyND6FTMpw2uBzUaDN0wJFRnwo5yBCbXEnnYgagP4QvdbKzbA47Fv6+Xqgi7kiEtj
BYTZDGRTBRYkv3NtbfYaByV5r3ID6O6sEGQlmsPBYTIOk94I6cQfgsMLvwg0MnOddNi+cKisRtip
4R5OoNZi1jw+Atl6VM9gEgjJDWFYwnUl1aGeSNsg2qKDZmPOAWCKSrrnz7s65OzsGQ2QdbFpm2eN
P9f+3RgzHoKVpmpAQRDgFAWVElLMXO7tPJXBxJdAEI93s1t5xWwi/YB+0N7i34xjdRdvv7e5xZ11
h9Uct1JgXIqmXllwoLVyqUqlx215S3JjN3kWd9FmPBhOklqgo4lAWw0QPqf+4aieAhPd7LpTvMoN
Q5FXUuSLT6FTZXwT6d0Ua6U3db/lP1mPiV4Q7nFo2ePu5mKrDo7/KcYbWT8OpykxnnsAHozvWu+o
4AC5rewr2cnlt1C3SmuScgBiculFv2c3P39w1nCWganmgODOFg9I06fPms0KiMk5U0YDGqAamM6H
b6nx1GGAvgHwAHleekUJgCcF0c4UWIC0iEWkusAnIk2MPV8VqCJViA5IAB3QRLbD1AahxAsoXitv
YBK1+OEI+Ho7Vr2mGACxwRC3YqsAR4JYR8bcq4KndKnnlTZzQHoUSy+bQqDQ5BvOr0wgj8adwfCf
13wrBTAKIpCO0I15NSERqFIozHFUeb2bPrVPM0rKghmfOKey+wN62x04WccQ0/y+O1q/JzN4BLjt
NnPzTfcRPBq7mvUUXefFkJO6+CDKfhKOMEyq4YN+kWnSZINskfkcnERGX+GKEwQxhgqQdnDMqDRI
Bq/mMYxXVnl1CSSwIrZAwXT7bqxJUADBoWK8VgT0G7UQQPPHI6B9K6+JMuEwanoInpyO9XSvtKTr
CsodkgRPAdEcjYtlFGUv1FVbeeVOtABM6CZb3pEd5TCad4GlbmcnfSit5wGzxc+gVGK8disZiKV4
SlVlZcjqroZ4cZ8/cW8Rht85tAzbG0xK3mGYOTaL97+OLBciFaJBF29eYXBFmQO/1isBnwuk0lI4
g3ZmYpm21fMDUiG57xJ42qjHRgmUSm8By+cZW3Eff4IJzn9X7dpp7gTHP6gfgZ19/BcacyGR2ss6
B+wlGRoCZS4IZrIDqD8ZhmXVXgOL8N+LojsQMLogR0UDEeFO+ZTecGwvoBH4yA/RDkSyxj5+IA21
mCZ4ur20NW8B6V8JG4m+fbgqlIcZBXHUhAautQJobQkMeKfUt/l2Y2zy4CjAhdfjinEB/x8yVSA+
KoA+QaSzVBQlb0I9QfrZAw2SJTruOUVbwr77r/ZUxUQ61oc5P3ppKSCyOWkaKg/jERvMWbucA08o
9K3mDljlZneQvgYzNL9jjiVZWnkHYbb/I5laYJ0BDFuYIVkBh3mNoq7ykB7k02z9NuzuoDHOkBzR
4tUF7jfqS4oMcwnkOp1ST6UsurLJYTLR8lpYtQbqClUBoU6NMIllVq4CkqUs2sdBD9uoiVKCoxu+
MeLkf2eTBQDYWQLX9uwq2ksxvwiVwbrzjCXS5QPQLgRCpUOsKr2NmCPTdqHwyIXv1RxaIP5Mdn2y
iTU7yCxu2swYSRIYz594daTUwsWlzoY+OFnyAF+QjU9Z/PVn+hX2Foa92sME0l5dPoHAySrv/Rwc
NqbSnuJf+O/0UY/7/jnYNaBwCUTGPbqKaEjWRcHtRZ5JhAdEaRlG4NuoV7vO0wcwaGDMWtiLWm6l
YwF8p6/bduLqABQJXpahijASmNfUKX8y0iSwh6lq7VVZ+lYmgZuXGK7qupe/F4NiH4BVFZTBrnDl
kgYrzjqIGRTxKS4wgpoZx1kuGKshO7O4MVjNpRjqCclHZUAHJMQ0EzpjpcdIKTdDgcpbwTiiFUFw
AkhyDHCrCIwordHkplSA5QtBpVeO6GULn7XSLQxWLXZFFaAI8DPg5CJ9TDveQgQCRnmYag/0Wik6
ZOpzJYPw1P3r07mU8mPXLx54QvuoE94DTwMLfBOfI2dGNve2jOuamgKdhqtpKIAWFLGW5UVrY8CD
K0LceALGGo9FX0m5OQuA40eUaRcxqMOSxk+sEhg7lgHOdHNsuMTpwWXCWO3anqq4YAaaJ8m/qA/h
M4AClyCi9ngNPU6KvOGjT3R5Wb4W2TJop26v+9rAYN14MmQCCItSCh1bxHk8iKke1N5cvs/BZ1EB
DCy0JRGlMNS+paHYcuU5LcLnsXSNX0MbbNrMngQv5LeK2FuoRahaZxYgFu/BpARsa8b3Xfn/P9+H
9CR8clJkol6ZpE7A0DXoldfVxrbNc0v9DMEeLUm/hD0oGZKnUjNDacvx+zSJXF3aleOxCQGc4zuT
fKwNUOa93P4k+foWA8UYqVLwORkE3W+pKV03J+2oa/A3p+oV0IpWm8gMl3bF7GmAtCW1EoBWYfho
KQJYguCwGqrWK4XZFqP9GKhmov69NcIQvK4LsoSB+CsXLAX5ipqrdesBNdwSO8Bdfvbln0j9dXu7
VvR5IYbYqovbG3WNVs1J03pFshfm78ow7DgGThtY90DQy8jQXgXmCvAbyLMkAVETlQFKW1BhGfs6
LDpPbT848KXoALUUAtFEv5TIPwMFl+EhXIdbiAUAE4o0IvhXAD1JVn+xOmkISklWh84L9Y3Uxqg/
BGC/a97aVjQlw2t2OTDPNGf6LJ74Q7Irnoz+2Uj20FRPPTTy9vZeX+uNjOQbHE+gLws6Qtnl16RZ
OnGpHKFLOj+36h89u4tBQv73MpBeRLM0cEtRy6N0M5SLlMukvPNqsChFwSkvkO/qGdn863PEYBby
HThEFAVVuiMLBOtKI7clfIwJ2TXe0eNNnG1AYgPGwdvLuVbPpSRqy0rQ/zVxB0mzC5A6GP0A/W0Y
xmQF5tdWg8jBnUZsDiJ7Ot8cSoNcoljUgWoBDCqtMJ5EUFgzzmZl20gqG1iYvIGginbJG9BYgtRP
6b3cdslAB+D0GWlecoGWLgyYB/+RQDvinVoZcahAAnoZ3MoqLLBmuvesPPZPKEaLQSpZV3kR5DFI
mSwVOdIMcO5JYMxO5ew4PKkDHFnAItYVeAOfs/B+7so3fsx2UwOotNmZ/KM/yi5GnqwOUIZPYekM
UmSmxyK3pOoR9Ap3KrgEjAJkTw+39ee6TRhPgaYDzQWDA3gUNOpTy7oG9fTU9F4GyM7AymULPGTW
LP8Oz3I2WsopGMBZbxTnkc9fym81dOPZCcR0e/s7VvRr8RmU5dMxmY9Yoeo9X284sLb0kdM305+/
FqIAR1zSSMEbyO7U3e8LkEuCjGjyYrB0GH1n/n1/sgKLAsh44lHyAJCndrMHOA5fZv2EhEQOC/qW
PMRP3ct4154bK9uodmoG5+isYwRrdpqdaH6xpqNWTKjCw2nmJeIGAsJuqXlcmAwJ14ggucpRuwfN
lVAcwO5u395I8uhR+o3HHeEABorx9P5AZ148G2paZMU8gkpLyMctCEvA9aFZef4qshJya8sRsRR0
dajo85OpE0M3cpeDxWv23uyzdXsNK66jjK66f36bCs6mWuPAe4DfnqyPbBMDk0Dfybt8O2+at8b+
3WynDeeqHlLD5mBhetkpGDp/XfqAtlx+gbg8rKHNVb5tavIFM5CxpEP5SEBQCNJM7kyHyYzOaIeO
N/Pj7aWvRAtLwZSWyGIMLP0aSzdMefPRH1pMIyjWfeKy+oWvG/aRLkZlAz46YSBAt8VyibM+a3kF
eAtvnAaAeWqR6XOvMWge5T8K72SdhaKipfngOXwoxJe6cYs6dJN8OEU+sDiQMSzVedsXd/PkiPpf
PzdkYArmANUJhJl0YFaHGZqmA0H2Zg6898UsyPYMJrptOpZg5pQzFQwmfIcauaRubh8AMQPL+0Mk
w0fGgBnm8g2i9hf3R9MLQwIchuzV6DEZ0HuRg0OMHzfBrmjeIl1gqPq1cUWDiwSoZPT6KOpVcIgg
LQYNcix7Ua0eFa50W4410LriSQIyE2w4QOqGl4CoZ7kkYdIyFPEM2WtDpzzHAM1ud7Nu6pvsD4Z4
7koP7K+JaA53dWZLsgsYK1M4CwQe1AJ94e3tXXnUlh9DOe2xb+SgRtNlb7rnwaanHgTZwqxYEFnR
uGu6re5m1dP8ArLKqd2KrtHtGB9w7ZbhA/AOKCqwtjFMRn1AoVfDBER12QO1H1oyLUm4jw6+lj+X
sWiq3T4Nj2K3T/S9IoDeSgeLnBsrH3H3MHzc/pLrihiBMsVMADK5Msn7E924UDVOqbRKBeWkp33q
KTqwTbl9SIITZ0VnBSDjitNxm6w6VgdxH+5lL75XT/U+fZj/CKABM8VXQdui9crYgi68xB1hPCTX
/hiQ61ASJIC4eI8lyhAlIIIvyhhfN7WfHcg8W+M+k76/5d6uQbhWlK+3d+N6oAa7cSmP3g0ZxkjN
IG/sN9p+uPOMvW8+//YevxgLu364IAjMTNhydOAj+bfc9jYB55umZgoaQXpTBckaaEQU+Xx7ORJ5
ICg7spBCLSfIAGMAIm3Fk04Ap9Ybsz2Psxs8RE6iuCrGWzYDRobHB7Qs1oUZHKoXkNKLx/59/gXm
HM6dZUds3Vm7V9Rtzo1WGcwOcAM2kcwiU1h5crAhKD2h3xpmQqfJqsRQGAOtGf4PZ1e2GzmuLL9I
gHZSr5RUqy3b5b1fhLbbrX2n1q8/IePeM1W0UMIZ9EwPZhrjFLdkMjMywvD8EdKbE+Sm8Yo4RarB
BkgEg3RI1zmzkmSzFhH9BJXMa44Ql0KzSlcRlF0uhQWt1DGTOsOLqk/jKIFxWXHyxukypo07Ht2N
ABm38mmKVlZncQv8Y1d8aRqjr7RGww14vpc6esqxGOXatC75GYOiowrDQ9Ap1oRQUgtNNFAbnpEa
W6NPTZuM5WeNbGlqdRmkI9o1urrFUZ1ZnL/ozJ/UvJfGpJgMr424N5Fk11G+hdjlyrt24YZEqy8q
+PPaqai0XZpRsspPgREyvLR8T+pjxDdNYpxq3Cu9FO3CQXKvH6WliQRJDhjWTeRDFLGrozATok2B
aXj9kDM9eDXUfgvFdAhisqHO/sV9PANukYKbg2exWp9F9RCB6dDwAJYzmTRZxC3yfK1neiHABdE4
ko7zUxqEUWLJN2wlo81NVfdMqPrltLeN5JSlLzoEemTdNbFsg2vJbHD7zoWEL+ouSb6prD2f5Xc3
lvYeA2zFZYO1mbuauFgMGEwKnmA8yL+7aS5X2IDSaqsmpu7lcXrgFZSRQegJkdEegP/QVBlUKm3D
l2xQZRT29DvNJsjTbjPF1rSnwNqhJ9nSmf8I4bWuvUmjtdTYTygA3AbENwiqEAR3uAjTrceJa6AQ
0z1lrCHhaqsN6+sGxBZtyX6DwChgrXGK7nuJOqP83Kz1pC1uyDPzwkty0JGww3ZHcDpkFePh2LtR
XFVOE6AdDmQDwEZYo7ZyCub7QrxPgEAn4Be14KPF/CPkDElPRtwnvgrZSiS4YkcfrXRz/awtuRD0
8OPaxyNSAX7xcuVRPNCaONd0T0vfdWSt+tpp1wILMv+QH0M5MyL4KVJCCjfpYYQ/4RXhghT3ZNk3
p4Btflls87mNGHru9/hX4kmO7bo3h1f3i/2++f382B7tkf0J2WH36G5v3ne7h93u7envw+NLwZyj
E3hvRzDCHx/WYFlLS34+L8KSl7TveDPiRPAJUqTxMxmPPQFtsXKnAHhyfQ2+D/+1+RFuxcCXy5IP
RPeObwUbNsChg+V6cgqmbtM9AUM4mFXcgVGQGN8HTIVu7A3eh8Qx1okIFnfdP0slvhH9LJgaOurY
D+goKOsD8J0QqoOQu/IhgT9Ld7Nn7UBv4vLoQ334+jwsBaBQEsSmnzPh0Py73IuJ3mpaCj10Lxh/
FcOum+/pgPHpLmqOsrGp82zF4NJgURNBpx28PwKiOaQ7uz8rTiupjgC1q6CiYaDPLlwpWCxtfORo
4brQpoKQXzBAx0FXp242YBxHz9d6PHt+oQjvXJ84fekUn9sRbujGDMIxJ6npZWw8ZOztzWIfdx/g
lWf1zdvH5mlPna/MDoB6s+z7T8jTQjSzZMjqDra6+R0ybiebh2PhtseX1l7jXNEWp/lsFoR1Bbog
B5YNX7fZ7yV7/zSxL9PR2Sdxif3lO1/3kV05JnMh28ked2Sfvr1kDJ39pz9r3WWL64G2MsAswQKD
fPDlgksGr61QbUxvwL6mAD8qFIKxjBS/VxZkweGh1PZfO0I6qyFIoHLeml4bDDn06hv0cFTJuBK6
LK76mRVhd01VSPOohJXO11g7HjptV2TdyhlZNkLmxhyUpKgubC25ppAt7gbTg7oAHgo3UHZVtLUk
weK6YEksCzGSiWa8y3VRIdWt13EGCljrOH3KsVNWUOBo1uLlpUAWpJL/NTOP9ey8Q0u5C8I8N72R
Apn5gk6E8pkMaHBEDqT4uL4FlpyZNUNAkW7D7S2KiSld29dmWJleCTbyWNs3jWyPYeUMwwOCqQHF
RMs6XTe5cGdhnYA6mEmHgD8QhkfLPA7KVIM2jzGORwpqdJdHynYqzdsGWSK7mqIViwvrBiZJ8Fki
gYZ+c7Hjm0SFmsvQHPGURGfQapSgOaxPmywr1jzczwN1YUgYmjXqJAskOFKtVl6VGKmkrnm6PnsL
Gx1qcwoeAdBpVdGNdrk5Ji6TgNQYC09+YSgt2SnDCjJ4zYRwltIpCniiwERV/QH4BNT1bBxWGgkX
lwTJTB0U8VhUsZPOMscu5SOO0pCaOeum8ck08cTXQVjPErRxXJ+0pS2HZi8A9wwTYPnvpMjZiVKD
PCuaqTc9SS1CtwsLjSkTTZjfhOhryqJw2xbhysn6LjQI4RLSxJAcRueeCe5WwVu0pR+2SiZjiJuM
gQOOsJd4+wLGbHdWUwEFhn0XsC/ibk/39+/31DmxcZOzGxA4O3bPVLb7C71Idn0ilpb2/JuEDRrX
0GBB45jpUbRJ1qdY3afRSr10ca7Phj2v/NlcZxLge6B2wO6x+BOPBmontM2dCrUe3RpZZ5T6yqC+
ufx/zDT8iQkMBJ5dImaOa3LdIgWOXoTDeABzMx6jNsek4xmKXwmr347Ubg9vGqs3CF2fvgowxmFF
oCTPALIv7NPX/oR9tzfRtxHZOqiBiO2HYGTWWe0m+/jFRBzy2tnNhskMbG8P/2pdzkYgnOo+HzII
L2ME+nTXB48Tut16uuI55v12bZaEY20FDZh0uA5XP/Wfg8I/paJxr2+vpbU3Z6VtcEIAjCISB3eN
Pg5jQbC9jEDfqEFqboOseCtHc6+2anZnomfKuW5yyZHMcvYzWkrRfnTiI06H/hxJiWeQ5zHd40lQ
xLGtFslKFLM4NGAlEV+grx9x/+W2TnOjrgxDwgo19WOsdy/6oL6SSOHMDEbDDtuh21wf2dJZRSbr
vxYF/wHm+bGvlYggOkPThJxrEHzrUO/vG9qvnCB1cXSQ454RXnPOU4gEg5RieFFGvLeZfajGa+4F
6RyI7cR45M2CiSl47sE6uuEOhRDBm+oqDNniHYoB/2LQEDY10NWHnmd5/tAz75EbRjWkek08SzpI
5oMsf1mIs67bWBwsYCkmWrgRyX3XWM9sSCQxxi4oiFeFU2yjBnbfFHAUhoGcsnY/xdvr5hbXEZQ6
kFKFthWQKpdDArhgUiOfE0/PYmagL66gv/n0fN3Id9pWPN2omiJPjkYYRHOCByFjqEvR2BKv9kcW
9seeo/Fyp4C/m9/LKevoxqJojpTvKxMZOn1btXbqH0E4zKBOJZ2GLmGoc7BBCtjo97dBCJYhKCG1
9/Ia9PhnV4KBfiMcIsBOAfhDCedyQvqB103NR+L5YQYcubYJ+bHHmzPYq9wxFNtEe4bdqNbKOny/
AcQpIlgFfW72QsFRSJbUPdD7UqzhQNndZsAvA1X60S4YMhhoHAK265TvByfDexQkcbicB5bYwU3n
TuhsTNl9sP0KXHYT4dtYCMmHw8NDa1srgdHSbjn/SCHJUkPaAtwi+Eil7/DkI/wBAnbZ1kdKdAVx
tmgJsA8gOgHo+bEvgQzPjRQMIl40mU8Igp7MmlS2P6jyynn7Jmz/MfEI9hEFAT0KRZ7LBVeqvAzL
wCJeao5Mbx3rbSz+SGB151s/P5qZF4eNrZnIYFnoiPmQoCbTFqxu9mPh6j00X6ZhAwYgplQAQktH
S9sDKeyU5nFsdlp8pDFeySAp5AnTQIERHrIhApfgXdNuGskuezxqbZMy2YtM1IyyxulNH7Rge6ME
JWC3ck/Mp/naWIXwR4oHPkwDwTns0EYYgWtnrTSvzc74mgnBR4ZTWqZjhuk0EL+k+4RB12EzEwze
oWC3U5yZHK9jnym7KfYlCIBn8YMePVu4pRh27HXHs3T/olQMMOj8pkNh6XJtmyQpccYD6pHhnk+Q
LIueqJbbRbtyGy4lj9C0BYJVPHvg4sTTi6JFEIU5Rl3jhBbsDRw/DkGIh5ocw60EWgwLvX+mjdGf
/JvA/fqk7PNTZyarcIS5a8ufcxQ3Muo+JA7SHQyiU2sFlIWnOwFqBVcXyoeIhITZ6CqVEy2MqacF
v+Xxdz40YFL7XeW/LaNydZq51yf/JxkHXOm5PcGVxtVQabyEPUI/5ODW1zZVugObm0dC3NplxeTK
znqmQ3HsGMW9bQ0bP9+HiG3N8YGrCRhiBjtVXG3UcByOeJvbPlK22WNTOanyPir25Ad2JrGyOqXd
C+0eEzBmTxDpltY6K5YK7WSet7mJA5gQS9zWJDGtsMqo13FuT0X2alivcgvtozuotwfWQ0nho0Ei
MEWumTyAd8831ohBFq+m828Qroih7YugMvAN6Z4O7z74EEMUvPb6rgNnuO4NK/Xen/38WL9ze4K3
V0IQFczdCN7g38mh7eePRAWGq2YgvbCsLbo/VP0B7UK2RjZTZof94BL5txzVpzrclSG0Dla7dhcy
Qqh7ox8EhXdQDRAhFORyKNdRgi3VY/09rUIGqPgsoedkHtJgV60qb8xbVPRmiLHQWach3kNt59KB
jGbVhE1QUM8YNrwxj105AIXY2Wh0M5ttODY2b+40MLRD1ll1mmKtSXLeVtfsC0e2HYKYQ02J4r1a
HjTpjWo2kfeyhl5CiDpdP69LkAZM7j+DFc5r1ZS5VAQl9TIDPaCucW8AyecFw3tl86xhE7hHipXc
x1LV9MKmEH+ipFD65jzBA2Dl4CvahPawk1wwFbF7yl5zOMVZgW9kvofudmdNAHJxPyHyRf836oMo
z1+ub6yHxkj9GkdqVBjYo2yrgVBYymJylMx7VavsZK2St3yM/7EpYkBTrdRqDcBdT9NcfduTzCbY
UCgEA4fATP5aPiv+3+tLuxRNofaO5yEYhdAXIWwjasSVJtGeepEhOzx/kwGUKZKn60YW9ypytaB1
BHslmkwu5xKM5ope1JR4cZzZkbrz+9QhvsuhcS4FK40l39XqHwcDWxXw5xmcJwpbm1IHvHoDR4BW
bCfex3vZRicim1jAdBRIAvZk4R4OwQKFEuDkSOwDVbCdeXNf3HxLDjz/9lm2v3kGs3Jq54g9QI6C
go66ef5zfVYWdxjeckg8YGKoLHiQEOSyTd7DaRth7lEfp3ZMjgmUkQhYsMbhV1JXLMjfrhtduunB
zg+YMeCgQGQISyErRYt6OIzSRmN5gmjkJtu2FojeCsQkyvN1a4u768yaEFVWvIYmkoENbcJLlOqH
rv4Z8Vq7bmTxDYl4Au2NAP3N1UZhe1lZkqtSCNcvvWQtlHDNj67Zt/1TELylfJdy1gLYJ0e4jW7j
3MuU3WAQkH+A+518xNbtOHftt+CIGku31spXHvBtHW1Lui3X2NgXTgIekGD9MRANAqElrHmia1PY
j5j+oBmZObzr/gmdgyzp7+t4lY1q4YpCOIKmjBkUho48ISqolGFItREuLEx/FWTTNO2+i0DzYGyI
wbr+YYY2TV9lmrCs2A9rCdWlnTYjAtG+ryCzJracZmFPp6YbqDcmB/+QNdFN4v+pghOJTCePut31
TbDoO8/Mff/5WXYkUCZelVJHPSVwQ8Mtii1I9mvbQPIiBPxaOTVrIcDKAL8vzTOLrV+0cTrCdY5J
4k46Ann+NKR3BfqFg7R3dWlNYWzNoOCrSaYHcYxp9aIICYhgkt6DPHELn6Nx7bNO+rcecdb1aV3y
Uaiz4ZEExACIPAWTRqtqTY28jZeZSHnUR4XueomZwC6CH5W+tZJ93d5iRg+d10BOAspFQT18eZb7
us8B2AA6bRaKoFDbIHgblvfaBnyB7JfuVsyEjgGMs6cE1E0de2rsieD57ebpytiXzioSUxaGja5W
PN0uPyWVyhS8F8gKp/4vLtdsfpcoFPKYCTJV0sr+XXiP0nNjgqdUgm5EKxqMYR+7JPhQy2bHCWVF
v0ZDtWgJOGkoOILlBroll8MKujCo4i4kHkpOiBXjja4GrDELW5FX87OzOxPuYjq7ZFAszXyi4tso
KbspqKqIzJiTKN4D/j+RvVl8Qk9Rek8GNwlLJ3luJcY/RuUmakYbJAhA4LR7bXgaza2arJU6FxcV
IuLoDZhTed9IwrNDmyC3bw45MsZdAtLZ4QvIQYcXXy36NFCjXLmZlpwSxv+PNeFmqhKrzqUM1rI+
Q+n2uVZOOnVD81cpZXtS3GtB8aJpr9fP0OIC4xpEmRX3PKBrlwvcTlEqd1OJBJlyGDOUrVBk6tCV
3icsGtdQEvMP+7HCZ8aEQyJLmplHLUYoRxkUwlOAFKW0+t9pRZD5RPbTQr8k0P2QZL8cU6+Bmg8X
NlJxb1x2PqaAaT7IfCAreQpe0v8dV0RhAvoCMzwW/W2XxialitM8bpDMj98phyfXP5rmVZXWwB9L
c2ciDgNcxgJHh7gXRxKlWpeNxBvoUzR5lP+5vhGW9vqMq52jYEph4XIcNel8jp4I4lGlY0b1PoD6
wcpfKj1gvfH7uq2FuwkQTpASI96YEyGC/6q0Po5jdKChD9Sd1JoV6mM6ofLy0CAdvOaZl5JqF9bm
kZ+dYlRBUhWoaeLlDd1rxa1cgLUqfq+lvZL/DkGl5du1Ac8Wpsc4DZ2yVsDsMx2GtHYtlbApeR2a
3pabPQ1fyJAx37rz+4ewcDvflsBxPyCJHh2T6qDI+7n5d2oOYJvYg4OcdnAXJzQGg3yE5RL6RfIb
UFe3I5OyEwkipo7O9ZlduIIvxjrP/NlYQfjsR6C8IF6jhqeeb6kp2YClo3/qiEaffs+VtULT0r6k
OGkzLwlAG7J42Ky01hLUSr2MxHacy7dUKvfXB7Xko7AlQUGJU433j3DELL9tIQ1rEC8pdJ11qWrZ
REP7v5whj1QGAVm5Xr9R9KKfmuufqLaiB+4H0IrIYZK13Cfe7ZvBHIBogP58mRPRb79uP2Lno0BK
9g2/Bwz1dHtOP+v4tTVTu3u+PvSFXki0yaBTCk8wlJvNb6qvswUNQUat9So+RR9crWUZcTLzmIQ7
s93L074bErv3eAN+74MMHN0EWSygMwEAGhlfI+1Yah+7eCLMm+/sWxKLjAWWG1kOVCaQNqx2Ybid
yG6EwXgI0caIazFxEsAROjZM+I8q1FaejP5pZVLme0Jcn7O3iuirLBppgUIr6knVzuTRTqpcE2+j
8VSAQNfaIt2Sx399za7xvPsCl8m4VihfekXO7QPoj0T6EBtEiItom3ZS0XEKMmz0M9fqps2mRx24
G54+xtqd6t+qgRvEnzz7a2hPcb8fP6egYQaqjfG7HI32UDJFa1itGihJNkxR//D37HEg7spULZwd
1L5Q8kZpSoZ+ueAQWl0KuqBqqOdbb3jHBhkUKNFqSPP61hgzm+pQMoyPGbfDe83K7dLfjZODbhZH
WXviLTgK6DojKsVvaMwRCam7QMmislfw8J7AEQJJ3jVFhoVdAQOoSIALYZbAFD1RGzWVn+vUs/In
w/qYC2Bc26zM50KQemFEWPgw0IrSbAzqcbptiWPtJP6gGLczZ031UJo6q5pjtMZm8ZOhGtHMnAwD
kZU1oxiFoWGXdCUtJGQC5Bj43AzM83qmV0AnFM85HJXdhUO8GQAKQzV1iHegTKxv5bilDyaRTKaU
1r/IKMMtAVaLBSXgwBAu1Uat8kzhWE0u3SrV1r+XjGOKFH52uj7hC6EC8oCANBIkBkAaJoQlDa9i
vUqwqAmSQjJeAGpybJsdSiQB4rpwzbWsmROvGikp22mEubhFsrpgtNwotcbUyiU38VqgurRhz8cm
rOqoFKPf1BrSa9EtV3+X0a0BKu7r87d0/ueig6JA5xxXmmCDqjxNWr2wvAztxInypLUoEEpvrbq2
IZb6CdHK/o8l4WTofWkUSZ6DHUctX1P0AI0py2t92/gb0jfHwmKk+t20eNQ5fA20vHQ1IfwGkAjd
w+BuEg+IUmiN1UaV5albfdomyX0K8QC/tTX1LlEsVPb2Rnvi1qHUniQw+sbPGhqt25W4YWmuZweH
vDXk/pAZvbwf9VHXosZoLK9DTz8Ha8hkoGhfB3ZDV/LWC8E6gAYAe0J7XAOjr3D68kKNeDxJFhqS
cscIbsasZTzeK9ED7V+ub6ClTXpuShhUDiWEweoC38vkQ+ODoAAt44ApXDeyEObAr6kWQe4RICIo
Vl1OXeFH8SjF2DxR+lgZTp7aRvumNHgaRLdBv0+Bi4j2ffaLSIDsVK4Ftsh2C/wbl3Zr4ps/VxHJ
DgXxFv6Bm+R7q51FOSmAdrwzcWLSUn4vlOoNcBqo0ZB+k2rNv3j0o8Mb/b+zPC24Fr4DjTNrcqUA
rtgrWEnFsMEuVdZzRGUgWKdRaY/pRmZ6uRIU/FxS2ESrDd6SFsyKMUGfINc/8Nj3OGLEgG9aNbT7
FeDNQjbj0ogQLDZcHeWIhr7XpH/j+GRt8pyBTdPc19OnpMlOPq29kOc9chkVQksBqjZgjkDRAhXI
yz2ERvpR9lFC8UINoF//vYhMrw4g8xn+SfMboGSu79mlWZxXDfRPgBMCcHVprtPLECjd2PJk9GmO
06Hay1W80u67OIvnRoSD3mhgQai10PJ0o3UV7aaAaAKx0HembvP4YbBeTf/PKJUrZ36hhIupxH1h
WkCtgzlzHvvZrsxxHzfJhDPQ516hxgfIGzqQ+2D1vp1BS2TTh1DBDSJnFcD7/aN/rOKZaWFarazg
FpVqy6tRxhyS54cBenWQ+oYilB9vc4f+sTh6+rsNKVxpVR32Z3g3DxwJZQADMG7RDxEdrPtpOM+3
krcs779i4KtuNXWXT7jNJqQ9bS0InptJX9lNS5sXOVbwn6gAhiCLfDnjcZVpXZDj7jCfjR5sm4Gt
mm6HRKCivutrDDsLBAlIjp1ZE9bXNEpeR7M1aNWcnsCGBHz4J7FNSOxI9oDyJ8Tn3ID9mhj+FZnz
bX1yxqPlAGYGoUmA3TfXz9JC/R4fBMZqUMIDkAEy7svhBxHAcCblOEwUwgYRHkSRsa3kt963NnUd
2rTe+DqclULt2sdjc2SDdkuGCdUoo7HHyJHbP3K9ISmySKC7bLZkjbbg5/Nl/kJQIoNVABKSsrBA
VNGSwAwny8tN8z6UwoDVdXC6Pg0/r3XY0OB9QY0PaLAotlEoKW/6EZeBBWrpBkwf8XBqCkheoxS3
xve7dOWiM2XOkIJfBA1lQryGhv+CQhAGB63R7ETZ40UYAFBLacEaKMvH6OfWpDs52UbSwCR1sKm5
LcoJLVOJ21DCdPoUjGu9vouzDFEc9FijGRStDpf7IFKKrLQa3Bpml/ymIURUByiNXJ/l2YOIHmZW
o/l/G0JI3Kp1M1Uygiep1W+bKN+hD/Gg47EYr3SJrBkSZlhP61AnkY+7HZg94+gjX6hATqThK75j
zY6wNaM6BMVtjQGNg2tYjGfbMLTXIC6LV9H5tAk+Q8ezCIz1sDL5tg+Unb4NsG+eP0nsBO39SNZc
wjw7P5aJEtzn6EMEcZywTAaJ5VQZM99LmPQoA/gYPg3ODM54AgU6R76NbE3wc92Qg9eBqOb6HpkH
IxoHY93c1aSDHUXsvUa/uSJ1WY4Qqd8S/VeVPVTGSgfa0mE/NyFs9VQf9BmG53vECFmO8BLdr1r+
KjcAXncrtpZuF4R7qFHMDgzYcOFYNX7qoybie+EA8J1jxQprh6Ov7RXtYK6t3M8cNOJ4GU1WQMpa
KJwJ296scrRfTQ2QVpl8g+DERueKI4XSl4mUeE3VG7X/rPuVF9GaUeEM8IhHpTmWvteOOTDUSJBa
x1rGyw/s2HxK0YxNgGZXw7Wgc9GuAjkAcEvg5hbbmH0ciSKpax8AIv3ASxw+No22rzjNwVh7Xy48
sTGzZ8aELaNpHAyaKoyZ/nDX8VsdMBCZBihB3AbFqUT+E2y0pnIz9NmmVsPd9TOx5AFmcngdYBQo
PWLEl7tICaNQm8rWhypehAuaAXSbTS6ns7Q2P7Y6KLzWKGEWz+HZiIWN2+p5mcUy9lKQ/y2TJ6r/
qaR/E2Ofz6qwXzO/CSQ9xqwaJpDMB3Vfu7rGhvFXnNyC1LMIDLYykUuuzQDHvgrucaBdRDBIkZnl
NGawSFEHY4rpjtlHqfzWggerfFSyncU1JmssTQ7JqDn56br5RcdzZl2Y02magSgl94GAUlgFYJMx
kB3pnQxiwKZ93dbSfQ6Gf/wF9hLEdsKWiWs9T5QAT00U1iCpEG6v//jF04e2+1kbxwSJn3AgRhCL
G60BNx0hgrQJb5whMohddP6269zhjRc2/qcVowvJJhzD+UejrQRTIjJYNX1l0TJTcAwjbhfgLwUm
S9oNk5NCqEqv3jjdlKEdBb8iNM5t4sKuqtdWWRNFXcCSX36GMHgZFe7E7PEZSatBN4q15uNUuoE7
bozt4IBdzwfyBfSCFWZFWtlDSxcKgUIIEiQ6RfQ4L8zZA7GhUTAUES6UMd7x5B16WoD6sjKtWaPY
hbHGDrKQAAfb0MxmDmYQOB8RphCHBIz2MhYawBF7MLPnTt9Xlq37pl3kN5xHtgxm4FpO3BJwNRl8
pe3KFbrkiebGenVu+YQ+6nyqzkZM1a7tDQUXjDk9z41c9S3UwlYcw+KsntmY//zMRl6OsSxNsw1D
tpV4Y5VbNAD5laOqN7RcuTEXb5PzEQlrSNNpDDIJvhXxh1/XTqL+SjUQgCuvkZ/ZSh/sMrRRs7af
NmXu5EO6do6W3CA2D+ZTJoi0xJZmv9WaNMyI78XIl6a6DfiPg74LwJiQ5MuOvNu06Qctb/MI4kzR
hkgv/7v3OLcvOELwl6I7MzV96GG6aYMX95CeKnuUN6XRPcpIOET/ov9jhqsBf4o9BJIskWp5lONY
6lQL56Y3t1niGernVL/W/lEu0q2v93BdxIHUoMI/qiB2QQd6a1qr2fLZM4jRLeJqhCugw0AiQNhn
Kpd5CZ5tCW4TnR/jY9juaQWiM3AyBhx0lkPHCDgKKi32ikJ5vD7rC/0gqEMgxYqEPR6eKLJf7nKV
9lUDny558c2sJzhswN+NFA8WABocXrKl+8iVMlftN7ld7f7NOwbdeWiiBiMI+BLEMmHY9k2dqLo0
b3szTZww2mT6qXOTOwtdZq6vrvW/zCUqYbZhEF0B6ECE5xLHO/gkS5NUlbyGyDavJBcAm3aETn3D
qL8l5V/Z6m1t9XQtLPKF2fnVeOZMlEzRS6ye5BXp46Dcqy1ojAkFLpOB9mIDVkvEyo1Th2ts9Quv
UUSJEF0BUAlwYlWIxCNs+4HWiBJHCQTp0MYKoesRGEewT+yv76QFd0kRP4HwAmTyJpAhlyPkRdub
sYQLsCvoniJLQaNjltEdNSNb0V4JSD6vG1zcujNnDbhJ0DAAxv9Li2U8NNWoq3CZEsogKCyBfg4N
SoO5j2iGNrIH6K3bEGtwlQI8eAQUzsDR6cjgIMR0YvUtDx7V4Flbu43nu0fcYQqAKlBVwlyAWvry
swwlCNqmDSWP+FPGmgZIH8MzS1Z1Bmjk1lCRSxcH2uf/MSescBgYkarlseR1KUSzJNfI8fdNrMFl
4YWp5KwZ223QbNWsd6tiDYayuOqgkUAyDmg1IIsuBxultQrhmBKDhRRoGOMlkrW7UYtw5aNDIS2h
i6Ss5uEX4li0sIE4AJWFOWEmHKact1KL9ZSA94CCnqq2Tn5n8U3h3+V+ydAmAZZZ5M1CMKgWR7W6
y7NjMaxcV4sDN2dyTBMNIMBRXA5cS/q0laJc8gZzSyu+IVXkEJSl8QCrtT8Q61rZ7QsRD/hEIGs5
U3EiVSjEl40J/u8BGR/oU5uyY5Uo4ESSkjsdKdbYTRaflhBZAMARlyMSFMKW4oPsB0nQwFbU+DZ2
104K5WHfAYjl0LS4DSz07CdpYRz6IhztUDHXLsXF2UWtA88IFHBR+bicXWkM07ENZcnzcXCsFFmD
ECWrYws6l5i/h+nrdVeydGRhTFEAHiV4SwixRwImp1ZTsJhZzcypZKXbAjOVfvgrD7DFmT03JPiG
yerHwc9gqMmOfpw4zV/dtA1u3EG+ghgJw5tXXqtqLs2lCvYBbB8wuf7QEOzrruOSYUlebfrveVVs
yhSUmaA+Sn+hsULnwQqfwNLpRDEclXe8A5GfEE5nEkWyX8xr1w8Ti1og7/+N0zm3IDidIlHUNktg
oSV2zKOtdNdslVa15eppyHbXt8bSBXpua57ds4u7yjnJeTlK3kvIVde0m0hyJcBGr1uZ97N4ZwAs
gesCCU5k6oQTZ9YmVzILYZBZmbcD3QXDE/X3ZQX+eaWCS3fDh+sGF4cFFNrM/44C2zc14dmwDL2I
mxm04OUTtKIky+Y+hGA0eSuvifIs7nlU1CGWi5yDhgjhcgZNTcLL3MRqadjgcnpUwOKrebK/Q9Kz
/gpep3qNL3PJV55bFGLagfLUnzoEW5b6N23/Uuuu7N6vz9+aCWGTV61SqnmGMLI0XnrzJidv4Vp/
5+LNfj4MYZtXKc5YjdS354OV23ebl4nuSGJjY+SMOJH2ZX3Rtdrf0uHVUYxBEw/gSYCfXy6WVfU8
aqkc3JG0l51JM0Y25fkahcNSXXlOWUIOEGm3WSv20kwW+WpQlyXAOU7FQhsVRtCTEbd0359LUG7K
uzWLS/v93KB4jBu/9BUNkJYqt8DP7HbWR1crYHe3Vg7WT7lfvONA9wKEMLLuwAQJV5dRhNYkhQTg
p+yrBUHCgb/V1jNytcCdDwx85zIUO5yh8IbI9tUbJXel9mZKVrGmSzv07DvEAIWWIac0MlHDtlon
Qd9XNP2uDujDyHvA+stDUt+G1mbCJTTiG2r/xozfs+l0/ZgsTftMggiVH1OdAYqX65zKUPro1cH3
wCLEygQQzfi2mizWJXzFgy4lpZCs+ceUsMJmMNEspRMgLhD+pGBUAy7hkJvxDm2sd73VIW1zSnIw
iVPl1tBPdbuCsVk6OWiTmql+Zt0mMWRp4rIx8hzvn0a+HaUQNA4rLmeeK+GOwMGcUWbAmIFVXnA5
nUkKQqc8uGss0I1FAXwp7tfkV1jhSdesBoELS2fNzzi4bEAvQNUrLF2pNEGrpeFd9lc/oNn6DgQV
h8xNbocT2ir8xwDcuTE6gzfXd8yPmxDKL7POBoBDiPuAlLw0W41T3vOChKCTziEt+StUUyaNd1bz
AkVCp84PdbySElizKAR/wZjGWtXBIgjoB82ZcQ56AwUSZkQ3JdlU/Up89GMdMUKCRBvGh2YbdPde
jrBVeFD0vh7cdU3qVrm+q/ttmjxUlv7sS8712fyxiLMt4IaAiprZwMT0Ch2yNogTGty1/n3Va6Cf
hIBwprJqjSdgzZAQ2GZV+X+DAtwLmJxtBX4zTqTtKlpm0RAEhFU8/WbdCiGaoMgW1XgxBHdDpzkx
uoWofh9P1r5QP65P3dK2QIUWjbMGSgsoKF4u09yCX7RDEt4BLzD4yV7qDo0JJT49c5IGwn9p5ijB
13WbP53YvF5nRkV/Gcvg4e3D8A4UVXUPqcv/kPZdO7Ijx7a/Mph36tCbgyMBl6ZcmypWm727X4h2
mzZpk/br78oeHU1VFlG8MxeCBAxaU8F0kZERK9ZKRheJFVclxW5Q4pssA54O/AdoJMI5EIvXv7WQ
4Bo0JCYMx9Rgz4dtKGWTKRaJ9iIel2CVUHtQWQXbxULf3Dri3Qx2fQD2cBa4dewa9GBrQxnt1Wwj
hl+MiwTkFdFfpv7FhJ6a4eKZpELTrE5hpgtHr4yhppeCgy1tnKYCNcnSKbiMdZk5BjcGVAFpZZ4u
o6ygCY1XGMzR0ZHgUV6SuLeD6D40O097GoWfaSItnPFLfCAzqkGKA1ykDLjKpSLycaxoNsJTg7ts
LWx6P7mNtlFzr6z1pTIXc/pndxAzpZtIlzNhEOS3zndHVdJuiKQ+AqExmlRuQ2zKuyB+EuR1tHQW
5twkyz4waQsk9/h8Ylagcc6gXbQP79UDteuNaqMr8fp5s5hbuhjPiRHutgkFzexGZuTm56thN95+
L9l7y/5crfbbFTrN9qu9ffSOkGCwj8fEXX09gkzRQcjqPn55h8fXw/2PL9Ae2rcgstndOy/33mFy
7iPv85f/bG39m9HZGCCE3YFj92Xz4H+CxN13HnzH2y1sAnZcrg2Eu8RSZYqVrhgwW2GC2EdvdYSb
4VJQcBFTsuVH0wuwyng7QpDgfPnRZgIkmFDDOewgT/S2UPv/xvFcDuLPn+cGAQJGvU5BPbqXtMTW
i7dOje0oBbZv/ID29KTGjkyGdVd6yPpV/YZOtQMqVEdMH2v9mENFqBcKsGMoLlBl6+s7ZXZ+wd2J
5zJY2K2LR6wwZHEiTdE+BX1gmoFR4PjXDaCBFaKyLMBDrv58ats+Vbu+sHCyMg23SwVXFY11tbBN
5qaYaX4iFIDqDvhIuQsmDWIk3KiJqA4NolNEQPYveQbdI6NvG5uv0ng0JVePnwWSge/bHlS3HO20
3IrSryjLED8sYzlnboKzT+ICTb1IAbkP2Ccd7YPmyAtnfGblzn6eu9A62mqVOWJiu46oe7PUpK0S
9At95zN+ESUIFCIweyANMLlpTUjfd6EuYAwVKO1ENwF8rAXxhJX9KLIKTcqFd327zHjHM4PcpKUk
bESiBtiPkFOLrMBtxBsriFyhWBjZd7qOO5Rnlrj5AxUMTSMFlpT0VjShi4EeywnpUVZQqjId4O87
dUzczGhtozVvJCVaD5DNkG4E85NKhaON76X8EoWP/YBOzHWXuK0GLq4odnBQ4WMWovlvJOKV7+Ux
YD3gzJkUYL2nDyCn7UfTfXzfH1IndRrnp4AuYTzCbbr7cfviDY73aTo7+22jDAv+Yi4SOJ02i3OV
UZd3MSqQCB/TCB1r4IzcQLI4UXwopqc2kgFLdA4z8SoMqmiRBuECsCDcjlD6Ro6jNoVUnPhSdYBk
5q4igWKtcYkCxTXtRZt+Xt+Dl5gXFIYRcaAzB09eKCJxJlW9zpO6yOK9Uv+UTPheiUIPO5LXsgC+
88Dagp7Ms4Rhq8dPqiA4LT1MMkA6/RI30+wZR+cO4NMoCmH0586ziWuxKUKMfTCkCDSSIygjSblE
vzJ75k6scIec5uKYU0hb7bvkVV0n2rqNnmnugZ37+ryyaeN3MCgfMLmQ+gGBD3cNBnoQC0QYk72F
WA4NqJ7qhe1dEWkOFBKum5rbNKemuGdb3OL9Q1uYohMayu6LcBd0OTg6u/ecRLaF1lYHT6zrNueG
B6gtevMgCIhWaG6x9GqM8RQtkr1EnY5pjntAalbqIaB3wmJaaNYdaDLyGIxFC/V+btG6rpNAWUBh
jYieAAnHLmG1wf5RKNdBKN3FHbRXoaSr+0K0qoB3qNEZZcWPQ4J56Pv7qvvqBeWDvKu3TePUwxsU
fqv4R4tC44DwJGm2kb4xwIBDt4n8mqhLRDxzmw6APcwXom48HbgzFutTOwlJlezjia5RCAOoTCe3
RAJ941IFf+4UgV1HAmcS+ujxuj4/RQGN00ywsmQvx5/IzSdLCe25zaajZAu03neajLtJmioeNSvF
UlgITIVu2ibTXZXdQq3HBj6wp5CgoEvakzMRK1Jx0AdAFgRJOT4rlxgNyL6gNLXPdbQMKZ2dJDuk
Zxe29OzI/rTCv1UwnlyXrDbZi8Wvgdxplivlz6K5ifTUNouXZKkxenalTuxxl4uKFxhqUD1WSk8s
m1DzE0WVJXHBuZ0H6uNvOAfj9eKWiw5aA/1HTJ1sPIha40kGbu19bDSrXHWvu4S5EPDEFH9nS70y
IjCFKSl0o/Q2ExPbUEHylC/R7c6OCVUohGoshapwEweu0CEWpganidau3B2tFgVYwbHq50T4uj6m
uWc5aMEgnA2iLnQp8egyEQwdUOzEa0YOtQMZ841ZizaT6AnS0UuDyVU0EBs7pvAUx0ug5plxwraB
Rxpigsu108NBsJBjj/atKRV2CXymntwqkJIeJv2YqtvrQ51ZvlNr/PKpmdpngoyRdsqxLDc5ZA1w
aS3pkV8WjRhZBYbDtBrQnMbL24xyrGbIrMf7NpHFmyDNKlfMDNDpl3nrhWKWeVrfT+tBqsAvWxrB
jdHEyV2kG8EKrVU5ypxF8Tz2eBtSo40XtvCMCwB0HBkf+OhvTP6584TSnBQgUkb4ZYXrBiQUSKt/
UpXYA0EruBK4UkNfIaf+dn3qZ/wbuMmBHcQtPgPp1gXomasDLtN+KB/TlDzkoIZTlKXnxlw4ixwM
457D4wbUc1xMoslNSBMjzfZAEI5rcMFXdjsl0BwN7wWACGQaIuArbKgetYg8yyXl28taqI4aNash
/cG6xacL08kwBGq12b4f7WoEBbsq2OADrezkrXDB8LWKFh5YMxN7ZpD9/aRA3imyQirSZfsaXP/p
4OgvE9Srry/ezCmFDfS4AsCMOI/X6UjEPA4C9MPs69pMwalLxLvGlCxA5vLopyE11SFUyRK3KG8U
6UlgthnVNoAoqMhx2cJIFwMSW0K67+UOmNq1Ed5rgIVVurFOlIWMzkU+mxlDOw6om0BKApgnF1Io
QqRPVIGxUHwpW9BBS4Itl1C0B7uNubcMt5NeWghUEdEODMlJ9YWiHL+KzL4G5Q8d2hKqLPFU0IMe
WENeB9leCTIb2ewBkJRU+ztGWHETy4jOTV6QlqDKYqVAb+9rrbF17cdQU1tYFEOdHcqfVniapXCC
/oKYxmQ/oqzSY/4Kxt0BsvLre/LiUcemDP8FDBxvDxQ5uCtyUPsm6amU7dNUWjUmVACj/AndPmqw
kXaGtBa1fCsRc6UKFJokDbjvIEW9cDAu2mG/PwJsD8AVMi5RntFJkmqha01MKQCUpksDF3xbDnWA
RLeF3cPn5y+y74GBuD70uZPBlBRYYhNdz99405Mjj7JqSMwMm6Wg0RGcc0hFYn8GKynzCnEJ8TN7
NJh6DihDkLzH0/XcwRipHIlKzYY4QTekdDvEPEj6sSJ5huxRkw7b2BrsCm+SCRILZfSLgOf4b4wY
fIk4odC5uBDfhhhLUNXQxNmLuEMcs8e1GiI88kYDvcdB2QR2Vgzx5rrRi44dLC4oWTUcFlwpSCRz
rhVMEFPQm7CqgY1FCF6LaSMPxUsmO1YPbg+w/vcu6DYV613UiGuPFKoZKHEr2h+prf/6GP47/CoO
fzypm3/9D/75oyjHOg4jyv3jv/5P29D6LYvf8t/stv56a38rfv32QN8oGn/jj+Z/2I/951/+1/k/
4rf+bct9o29n/+Dl6HEc/farHo9fTZvR76/AV7H/5//rH3/7+v6Vx7H8+ufvb58kzl18VR1/0N//
/aft5z9/R3Rpwa3+16mFf//5/o3g33woWhr99p+Bzvy7X28N/efvyOP8QwSfOaIsBP14LCMZ0H99
/0W28BcJvSEwhkoyq4XmRU2jf/4uyNo/8C6F0wMNPeBkWM7ff4N41fffFPMfaKhjgiFMthh0Udbv
//uVZ6vz52r9lrfkUMRIo+B7LkIs/JSI8AMfCNcg8zn4tCnUOu/y8SAP+UakltPcBTIS1El31PtH
qbhpWjsxR6c11qb8PlTZIdtbOSjhx8GOyw3onFZat9QTyTsNUOKffRS3mWkcj0NWFeMBiHqIVj7G
oQodjdIGv7IlFauThfv3lJxOgQqfcJYZYsagKMlaPtH7xLvFMjdq9ChjBozwGMZosaq//roBLK8C
/8f0pvkOwUI2a0B5yvHQ5xFOHGRvhJfrFi4jSYzh1AR7TJx4WaEbNDPOMWFlZ9m6eRupnxjzvZp6
PXg50Vu2FfVNh3ayv2UXAB1ULQEe/y4Fntg1o6Jv87wbD2l+35UvOrqoBHBSVdZeABu28j60+0FZ
QqpevIwwWEwjImb4V6wY5+QbVRkrqY6ng1Cad6hxOyU4SovWvEMi6vr45iwxuSuWMwTplsjtQ9PK
h1QNM/HQhjmwZYEkeGMxNJChMrItHS1z4bJcsscto1kFQd2HlXhQwf3Zgq49SLagThTjpVa/WUMo
0SJ6QxoHpPTn+2WEuleoZoN4kJvUzuiDFRy0BnSXZOERy0LR87MFch3G5gdkCSRU+ee6FipBPiQY
kDYae6qla1o9hlBbNgGtag350BXiw/Ul+26OuDAJBRoISYLhCkKx50MjGk0atR/FgwEqDy9Thfcm
0M0ngofVhmT9dKOpSrFrEmPYqc0kfcrdMK50MPI4XZw09yQhkz1JfVnY0A0iNwNN0b9c6tpOqvA8
o+Ur7Zpx12Ya3XRTAtEqs0HLUQ+YO8RDtkUqRi/I/S4lw+YmErTFSPGipxpTigvh9ID3llU0FWKO
g9Q/5C9JCj/oTODere/LhS7QGV/CQMUMbskOF2qz56bwyIeiaGnheIFuNS2lVanrXjztFNSpSrRt
D41g95C40abRu752l26fuRHAIJh0JaJ+5qlPvEnRpDIIpobpYOjCypILdLwKq47sIrT7NMpSDY65
ifONcm6NO9xkjCTcfN10qD8Yg8LL9Ck9iDtrlawCV93K2w5gwN623sht+Ng+lrt6dX20M1cvPgBF
Y8heoL0bCbTz4arCFIGHEcPtd+FRdaSbGBnce+2ou9O6fL6PD2QlbK1ts0nuyFIu6zKRhqYM7HT0
sFmskY3vMUoLo2oIEpyHsEEGq6yim0jXNmpCfkpg4O36QHTrlL4X1rAmU+VSZbHQxXzMxfyjgw5q
msAr48CeD38A42deUWE6NI2Aw1U/G0GzDQa3T7Rtmk6vOWJ2yBtA37ntlhz73E5DxIOEF9Rm0f/D
+b/IUiJat/r3TitsQIDWQTvsyJRthV7dKGb+fH2tl+xxx7eNwylpCGZbyZtHc9cYjpXnD2T6ZZbr
65YuPTsgUqgdQs8AfATg6zif1Vwp09xKQ/EAi7tWD1ZyrKytoDya3cKYLp4coBFD2MqeHbiMcflz
x7UvaoWkNREPAtLXdbdG+tcR9PIuS4LHIACnWeBFYXMXlrVnlq4xInzrd7GFBvaO4TMX7upZv3X6
OdzI5YxEkyric6R9pUMLNPtImscosZNCwIMI1bBMRK+eseAu2a/yuxi3Dbpe8fpCkzcXjAxyAYSQ
TsVD3mfx2uqGXzHa2DZDOiy1Zn7n0XlT6Mv8Bk4CO8n3NE/1UFZqloqHXmtbuysKzekg3qsK+ZOR
hve9rAhOog63U1X7sRLdkEl9INl0m4zR5DRSmngNAbed1kmNbVito+WS4oSiuA/zbhVN1A9jUJ6I
Qj25BfJrTjWJxyKQPiNTW8sj+B4qOfD0DtQAstwseOO5A3I6NvZMOXH9RM41MdCweGqGLrjpxcw2
AVIT/ZMGwoXrJ+QiGcP2LS5R5CSQlGER5Lkto0riJMxrBCWyNtiGQu/btP0halARJlleOq2Sv2vS
sC0q9VUAZxg4HndZXciOHisbMjTTQhR9+QDB96BrAxIcKOOBDP38exhm1EQ5VTxQxBLoa5UTp9EW
6fdmzgeSzMAxgDwWzz2wR5+bKVtrIGIqSIcCWIlq16+L3kONGrCRagVSueuTfOmGzo1xd1sN1g5B
AYP9wawrySnlW0hiTFKLgGwQN9dNzQ8M2Vfgl03k1tjD/XTvKKMUKeUUSAcJSU+wkbjGa3TPeEVv
uydk2q5bmx0YasfIwLLUJ58zFzNriltAcHEI8R5NdDvSfo4RccalK+rSsWAGEcLCk1vIAmicd4V+
YzbpIwxNbVPvBbma1rQvg3VYQPP2+phmTaE2jUodMpQ63/MtgIOsbPEAOtSdOv4yhzB2wrjPP/RY
/7hu6fKYY1DsOQBqAjzcTH6p1FHXrBCW8lj0cg2C5N1OP1AS22OR7a7bukgGgrOUSdqCogssF+i1
4IylmZo2EcUehGyxo+loozaeJkveqMYjNV4J2m3j+Fm0iAu27VRcNUq00JRwebBNRNKMZxdElOgS
5ZYwZ5JfVV/hEIwh9IQqsNLnIlnSe5tbPbziWPuygnSSweb8xHW2QM8l8dDLBwT1ItgtVDsHZ7Ij
H69P59zGPzXDzaZakzCx0lY+gKCVDDsh9pUnFSKf163MxKWYMxbCYETY9/xoygbt2IEwyYdE+RoL
sHOmj5SAJ4Ns0uwrAwOCSn7Q/E2s/euG52fxT7vc8MCrVqqKMcqHMOodMM/fGP1GKunqupXLkhv2
5OnwOF+v6KXST0SSD0gFJiDHUNxCVyfAnUoVz8yMxFBN6xjNbn0/pWO8E4lA7lIjjW9HRR8WvmZm
SU1cLSqaY3FCLhBeKs1DbJzQOIzFGCOpgZdvJUHQAgpnnjF0rXd98Gxs5/ELqgAoMlu4frCyPGwk
QDVJT1WqHQD1UsQInf2SEw6+DEkmNASj4NHeRFWzcAYvjULFArxZAJB+tz9x8dkU952ZN6lxiCtp
A7Xj6SFTDmAgvU2To6nvLH3B3swKszog0zJAfhYU6dyhV4JkUEqztw6y1HpVlqG52a/SrZURpxhr
EFYUEFd8AkWsYxjoT1fEhVm+RCMDRM6qH3jbAd0E4NG5P7BS0CUk6hj5pH3TrD14jm01WUth6aHi
2nabaDiIHaZcSl2B+NAmnsY7g65ksBBXE1gTdXIzRZ+WtgSTnpsZtBbhtQdOHHBO8vFr0ZbJJKOi
f0iLAq3RW7FBqLpTarfLHTGSthkSQ3lHfuqreJEJ6vJ4s7QCjOKlzeIpbht0k0JBbxWGft/Kz2W9
LRl9/QoJRltK74wWHEFBZddC4prWtC6ANooPkrAB5drCkWNu5PwMWCYL4fE2Q8SCs3C+OGWuUQDw
89BPc3NVjWQVRC2IRl91EjhlDpriYJHLhK33FZP80MUhLSNdSkO/UyXAY57FCXmc+qH4kCs3vUNx
SCxCpys6ty9fjHDhwp+bd0DiwfjLUPgXSMF4FKOBaKD9M4K0BcwZRXHJmqzNUHX5wsafOeksuMCx
A1AXBRXOgytmOo3GaIS+fqdRRwVbynBv9BbkTyEKWb0I5v+nPW4p1WSooym3Qr9s1wRCHW6V37Yu
ZApEEGUuVjYvJhLQFgWUNEjW4L2NCuf5xtGsOBDNtE384jl6wSyah+qrehq8dpvtzA19Cjy0qFz3
15epVM4m58pojrQuyn+JP0HcepOp2zEEIeevDls2TR5bdQ/FNlQ0V6Me3mc98uOONHwkbulRwZGF
tSXcNKVmB6DSBZmNU/XrUUT/BbWzJHauf+pFpMV9KZu9kxioN2Nt0IDd85v+RQnv2vbr+u9f3JTc
77O/n/z+pA5Gowf4fbULwAhfOYOyquK3rn3563aYsDguY6aFw5c2zK6m+TiNiU/7H2oNHEAJl0T0
0Y/Dfond/yIWx5hQfYSkN3KuYB7kcmB5pfVUSAOMySD5WhyK7FEKIAxPwPe6Ab9Rtw3DeCHK4m2i
MRdRPzyBiQsZryjuzIhtEWQRmIx8UxFETwxER2/DATfQFKK7QYMsY0Ga9fU55fcGsykhpcwwlwDy
8+26ghYJQ6pYsV/QMXKbSJbAgCZPC97g4tr9NgPXDjAVXocXJA8D2EYwoWbs6xlURDJXGG+69FZT
yxd0KradZKP1MxuI08gfA8jfQIi8a0sIUek2le+EYAMaQmUBQ3PxAuK/idu2ao0sAPreYx9SI7T/
omXl4LW8QoV8pZfguu9/VPQmijsoO97H1T3N6MIXfOewTy8f8xuUzvD2gCUoUIs4PzjlBPlx0mLB
eyIV27hI+nWaSdJOCUB6XoW1YiMxKoHySKJQfdb0u7QsqEubWF6JdUIOamQyJmdK+91Epcm20iBz
hLJBny6gXW5J6HOkqe9CWxK7suLEiyK0SlzfQNydDQIEpBbADwBoKwIqlad7M6geoFcn6f0q96wE
D0XJLSFMpSpuNDGdluvW+BfQhTnOl7WSmkzxmPY+IKCuht6t3JWi98n4CPUj2Ptdc/wc45UWL8DK
uKMJs0ABIimGWiduGDTMna+UXGqxpgWK6E81ywfhOaKa/bEeBMStTbqlsfjr+kDnDMIDgA0L1XdY
5UIyItV1p6dE8jVq2WiC3GTis4H2uECDjjGYGP66NfgdpMWBrIDT44fXo+DRK6XkD2mcO1pjvAe5
uApqlKk75l4hvXDdIBeOoKYKODTq1CihoYIM0NX5fNZm1NO2Uio/1ldWiiKaI6vhsR0PVVB7Uh84
Ixour5vkwbzMJvBySCUqaGyALCznXuOwAeW6XjZ+JOxDYKItwR3UPXtcVfVu/BHpjqLfFoh7e1sE
Q9G4Fpcuym9venLgvz8BEDf2pAQBJVAc58MuSjOKYos2PmikmAooBdvoayZTLyrElaQJjm6ETngf
jwj3twaCJnKQhV/TOD4mXbW31nn9GQq2Yjqt8H59dvhjzCYHWxuvwO/4iS+hThpta2CFG18BiV2n
3lbCL9o89uNPqlsbJVjKZMzPBLwGQ3yA9od/7ohtpGlh0mMmKvRvARMqUC+pcscQxm0zFZAfdNS0
hP+zSfryMlS3avpK6RNFVwB6DoNipxoNlAsPsgoEf77gZdh2v1imk4/jdgotiAAwLj5OD1NHjW4A
4Xf05nB9xvn754/N8KcVHo5XaGCPGfWhgff/hbZzm1KQ1XQV+io9XRCPabpKoDsDKt6qhfzM0xAv
xYWzwzTw8IB70UDzInO7Uc7FWE+mxp/UyGnDzRA0SDlurw9zzghIxhQWn0MZnq8ntGAEqimKl35n
AmyAvrlNakzZOumA575u6TvK55cNvgsukx0u1CXPx9MobUTbUqJ+J9JXPQ68cLib4sal6loOofyu
gqQa3aKbnLiNcuzaozIwkv74UKHzaFzjurydsocIyG4krl9jJ/F6AMxJsO+qbdGtC8PuARhG81a1
BGCYPQ6MeBCRJnSqgDw///RiSHVzsgzqowRxg6veE3r0u0bjMQ51EIiqDjEPQvMrwEJFTQgZ2He0
n9lNfOjBUVySDNyIK/lnG7oWLd1MFQE0WoKdzbhsA8r2SE8BVYf+Es5lQzk41PS6p37kdOSuBaxN
GI7K6He6Ax3lvv28vpp8QuT7eJza4+4kdRwhioSg0a96N5LcdAOi79jJAq9DnujB+LT2i+rJfLHk
D5uAHKDwDplypJnOlwHc8VKA91rrt78o9bRBt60jCY4Apw01KFDKTawt5OFnjgduecamioYKReH3
7KCEfZZr/eBDA2VySdlHnhXK6BwWjWjB1EXsBB/P3DsyDoCjgfCIu33GQNJR25sGX0O8bWy61onG
lQw5P3vS3Wq67567hWZP7nXB5vPMIotyTl6GZtPgImxgsU9/hMl7GTxf3ySzs3cyInarnfy+1DFO
NyoOfkfXRgb1DVT1x6V2fjYtnFs5GwR3G4iFVUfSiEHIouiWkJyWrNApqk0bLpR5Lw3JqJHDg+E9
gL5B3h+rcpulRhANflHExTrSyvSG9uLomtPI0qJy6F6fvcs7H1B3gInQEKKyVDd3wqZASzpwGw0o
bRsbus8Aqg+CxiNj604pNny4SBxzuR9YOxU082AWyBKeSqkDOFHqRHnwM9MKvSRmpK65sUhPwwfP
KGiBGAFJdKB4ENd8u5aTbTFmWhuxpIdfdJWxrTP0DpgG2Dp7sUzdtiblZhCEdJPVID9txvxXZ7aj
Fw8G6M/JEHqQ/w7trk67VTgKYHZLQX2vhNAduz79s1+JpwSrkzIGB27zxp0WW5USjRD9AJLKgoQB
gdxbb7pmv0qspYrp3NTDq/3HGreLG8tqNHlE3NtVhRs2QDM1+cJ7dm5AKF5COd1AA8WFYtMYl2rb
q+noK8WjETzFGrbRna48i9Lx+szxD2f4FXhnHBRwIYONWeMzQWkWxJpK2tGPymIVZa+QfoPsPIh6
nWFfA6o8rCzzR2T2bjVIcHKvcXIk4TqxblK8TqVN1n1oL3ls2ObUr9Xh/frXXTolqGIALo0eJAYd
4+O63jCINVb9iMJGeBsD2mxb6B+rIoiaXjc0t6RoNDdl5BHAQ8hTgOgFQKK9gKaAyaT3oVpvZBI9
/Q0TqLJjmlF/Aizk3MEagto2ao+xRFKEJ0suaRiMuITxmLnrmZAICvoyS0Eh73ZuZix01H/R5ucX
ARpwQUYQrkNDom6tFSB9as3xhxY33SYXotoh49h4+qCRHa3rxiE0kRf84twC4n3GhCAxvagLn39N
lgEWXifS6OMhvNewcbKW7LNmieBnxt3j5QuOZAV5JryDLswY2Bu6iPd1Hx1zq3PSCayY9du4pPc6
dy4BsGcqGwBmIMw8H8+kNbpcKenkN13yVaeWm+N/gOQnrjxZjxVtxIUJvAwVWffxnwbZB534X0rl
UDH7EAZbuu6lxJHKDzV/zMRtXNqy+aF03vVtOruBGHICpHmooSFhcm4RUGOTkDYYfZLspFZxZWkX
6Flvg5UkxLM6VD/HVl0hkbo3xGTb5OHCi3HuKLLjjv8gDYYw/tx+n0iVUtT15BtGNjm1EpZrQVaW
OkT5NOq33wMcCplaxG94UXETO9aRQKrYQPLCSFGAd7vRrUFHT90AwInkQTHWgFCtJrKGTt+6bCHa
Osk3sQJ8cMp4O3t9k5BqV1PlYWH+2V49j5FArsHoItAng+w1D5glMrqIcg0fNgh7vTwiDeNEggci
fOlJKVex9tqXP66bnDukmAgk5wHrwHXPzbisNlmbqsqE0xN6AhgToXu/zbNxYSvPHVLA+eBfGX4E
NbrzhZXl3BoycZr8YejAwaUi36qYFTjbo9KL+ujz+qDYR3PTiCAS+B9kqLCReZ0+GpWpNdBQ9KWC
iusiTp/MTNAcMVToLckTsia1ZHidOgwLV8nMiYVh1rUKsjHUA9j+PjmxwOeY6thEMPwg7+rHfi33
zpTv6C9pqYgzs25nltjfTywRkShSmWCIFsm3lQYlkqxdRaNxuD6TcwNC9h7IJpRUkPjlHIIKaKdF
0fPjm3eZgzNSPR+BCFUip/iLZPfsTKLS96clburGHLIcQQFLdbqy9C95TJxa9FNSQprvselWf31c
jJ8QOEU8wZGLPp++EIpMfWLVo2+ImWdEoaMLqFub7mgSWxSPednaffB43ebcrsSjRJRxulV023MX
lVxPYW8RGSMMbwrVH4Wt2TCGeKqsuiWljSVb3As8C00zyCzcvaIj3oNa790El9VNsZDOn7WC3h70
+gLUB6Tr+SwGJrag2CJ5EcpqZjeQepbl8FMyEIdj3ZIeA1wC1s44Epm1E/2vSW5DDoLUC0KMEGcI
J/QMdls56QHILFAsXmpfmLsmzmxxW1IFmzExK3X0IZDnGW2xL/rc1Qb0biT6Ns1uE8GrgaXtD1rc
r/OJPgvI4QSfln4vak6sOrU/mp/t9HF9G82EIVD2AL0TqAbhZFRu0sc8TJNsiuGxqegH4boMRM+K
tl32DsKp66bmnIwKKBlAqBJ8t85NdiBNaVcrxeTTIm83fWCOK0HFUzBRpmp73dRMWYHhT0G5ghIe
c5/cji1GHX5zKic/zR5q+ZmkX5nxQfdm4sbTPa2fM+FHXt5Q4lLL629osr5uf26oCDx0DBNgWASs
51tZNIWmh3QJZlUd0jXJmw8znkJvakAZed3SnEtlvYW4CvBcRcffuSU5MiprlHDj9oNDjspDMe6V
m0mOXVqtwmhpE8+O68Qa+5qTe6KG8kwoFPrka1Vv085YT2bsVW248GblyQa/3TeD+YFpBC9KJCbO
7dARAXqIbiOAF1wyOSKqCqVvWS95XdqkiRn7VaJtOqF2+uSzbtwA2ZH0ECh2ku6qZlvJ6KG4DbPS
kad7Dc24pYlSrXGn5+712Z9zWUiHolIC7TTgH7j5CIZKHUwtgP72hCtMqZVDm6SgM0trybFQpXYb
ItZOYdK/kSVCcy4mBnlRIK750K4am7IxgEj2jZ9pbaty45qhO01bUg0u+etBHUPpgoUd8Q/DQp4v
Riq04YjHn+hHICXxpIhIdkmL2KvbrNxcn0++YYQtPHBm6PJiJBq6wrdCJonV97rRS75phI96JhK3
gHrWOhskGZCLWvQ0ocvcAbC31TTpxJu0SVq1tUg2IRzZsY6H/DbV4xrUlHp6YyL6XRld16+UGOXZ
OrPau0QGI6KZSfVtmRaml9cteEgmPZB+Kt3Qesg2K56Jt+UhAxDsOEShCYJ9ICCzNlwiWpvzUsD1
sRctUrLQoOM8IokALpu6TPGJsZrqPLYLiA6JtRflxUaK7w0wrSZd7IA5slDDVfI6BjdtPtrGsNSN
PXMPnn0IdzeVLa2SqM0Vv2hvCa3vyHgwGxQvzKV2YfZDXCwNQ2h7QLkCfSx8R0eL6lptWRgxoxVv
VCTYl7rJ+B4vtoXOTHCTSgUyDVaeKn6q3ejFvVFDyRC3LVCUa2O4HZp7QwRjux1k4y3VR0euAe7y
lAyNy8frm3l+rHgOIcDApcfDEyTQwzdUrxRfE4VbRegcYKIfrpuYqR6wwf5pg3sJJXUrSpSWij86
ueJmkK90iswx1jV0PbwqcLOf1w0ujYmFEycXgNyZcZIRjClGoUJDEwSVlq7uy1crUF4SOqtwb0LM
lg9slaEuJzMXVL8ZtoP+q1F/gFlm/GqDFfmoZE9YiN0vrzSYQ22PkQHA6/AN8w2VpzrScs3HzlzF
+R7KUWK2hKG9nDbgcqH2oAKswtSduD0J/pdGT61R8ftIpzboQ+vVhKqSe31xLmMBBTpOoH/HCxz/
wxPAC2jXDAtB13y60ivQkU+3aCOM/Vr7+SQtSlXNzJuKJD6s4JnPIPLnOyFLu7BJ41Dz9YrcVlBc
FFzwKi60Ks6U40E08n/J+7LlSHWs3Vc5L6AO5uEWyMmZHjKdLrvqhijbZWYkEEiIp/8/qjvO7yR9
TOy+PX2zO6r2TiGQlpbW+gYUj9CWAO8N87ocpR1cTZoux5Ri1gLG1LUnO++Sbaup4lAPabYCFwGw
5ELqW8ncKix7N71zzY5uGiOhW2kX+cKCuc6Y8Uh/C0o49KfyyuyRxrzWqWD2ka8894Vo0Cx9k/bW
Jgs55HVMhn4cVgbkKtGjR35xOY7RjY6ZuFw/jmkEoGBA38CmsCGx/P2iuf6OgIfhqoys3EOHa55J
pBPOUlWOjhtkU24crQQPtTX9Fepp7cLp/sUVaBpr2teQq8X+nk3JxxEKBUlbP+rjc8b9Z3PIVwZa
64UWSb4SbgbNFh6kEAnwwOsgm8wxtoUVUMDwyHvqnFsrKoC/Ee/fv4K/SfLlqfTX3QO6fRMaAkDW
y1fdOFynGXpXR2muky4OeC8fWPPCm/FVdHrYoGZZinE7Jlpo5vc5zdD4u2+bZ6rJcwNAjFMb7+bo
vX3/WNfbGUpMELvTEQ1R6Z8HDV1I2YJTaxx1cuNW8AxVENbjodemazr+AE2QqYXo/kVCMg2J0aZF
h5Nl9oHArKn1HH9zrE5KQHMLJ0hOyzxItCIkHRIULYdI610DxZbCvE/lSrPzMBbuLmn7hW32xdFm
T53QSYIIukKo5Vx+FK+hhZAqtY6yjf2V4RbVuon1YStUw4/UYlrAKIEimAWF0NijzpZYSb1ShhQf
//Q74EFws9KhKQ3IzFwMR+sK1+QWHqTwWThGihJ45+A+GVb+DSkeeLpw+/mibn454BQZPh2yRcsr
JyGZdXT1IbDTlUt+dm4PBTTwraAPCEX+UNs3+ZotmoVN99LLjQAFDXQ9DAgMw7R2DkaIPaID6wUR
5PRA03OvZETJhhxzlCCJBOWpDmwZcN9ca0t0ly9iA4ZGuAPiERooWIWzSZtVTBLRO0fTzYKsMgNQ
TGQMVAmCgwaV+AyEX2PdspXJg+QNYYK2K1ZuoROwVdZtlgP6Xa58b1jAZ1xH++mx0D0AC24SMZnC
56dvYXhZV0PNGbLQtrE1+Q7+RlE/wvWC2ut4SVn8i+MOJBvnr5ftBDafm8aJVLekCeGZYw+WQnNo
jRUuIKGTq3WeP4KvC21BeUutXZqrvasvJJPXJwFYYNj8KJzg8zvzTAhW8GNNyOgeJwWwUMIeNHSZ
Ag7Fo//8+no51GyFayl12iGT7tFhoU7WRvEDEFPUSG+9bp/D6Pz7DfzFleByuFl872WN3o8v3GNn
riZFKyd+FPkh7x9L8V42J/fHsOoCqP5sRhTg2DMgaWpYINlNM5rtLCBMfaSBSDJRt51lgLQSead1
pnv03U3GHmh8SsqDXIoc0698N8psE8m6G9OustzjAP6wYj9S9PecPUDoYm/RbocSSA50B1RK4tui
Xyju/yX9zwafUNHYJgAsTwqVl1sFEAa7hmkUSIpukaKlaFIGUIMbQ98LFbC8gemfjkZy15jAdGRd
UdDbhuvDc8YS1gRjSkiyg/Sh/NVUWfU8qMZzd2pw2l1eDb1+I6hS6NrjX07ASS6h1iGytI63UDvS
vJCN5egFfQEsbyQS6f4RMGCC+ze32gc43tMqzAa9ffJsWb1YqSK/6TiVBLAXxknwFDJLCG2j69wU
fUL6tWUx1AoZGXI37Eg+4pc7Uoay6Mrf3cjVGBICEzohteoPiKGSR1LrYxnVmSPOEt2UKrRsM+0h
nia0OCicir5Av6nHjcym5KEi0jACjgapHaK84sGLKikHfzeAwwIeRtpX/KBz0OYDVw6oZsSqVK9t
JaEqBLLtkN8Wmf9rROx7hsU47P8sbpeHQi/LBjy5uIocsBaKyO69cggkFGsOo2Ym0LFHxY1HDt5V
EUl7lK+Ok3LwOyqBZgw00WxU1ohdefAbM1W7Seo0q0Kzwjg46xhiktZDI3adUUuA/l5RYT4pbpUH
FQOLtdAN+CIaech9XAQjwNXgoXW5mnBGgfdS5dlJT5yHHGXGpPhN3GEh9Zs2xGzNQv8bv6+BhwfE
7WyUyq4aSM/4+YnY9jOJuztPZkts9y+2PtpdoMFB7s7H7p/ti9jURWINBNWpKg8FRE7kjecPUSvO
34e5L+eCkcCO9kEb+GuB8OmoGgYkbzHLi5PWgSnwNLZP3//+l/P49PuzEEZAgKlZURanLkcJLknX
Xra3YkDil3gdX3x6TOB/JzJN9NNEYKAjHCyr4jR4fK3BzDOAGe168LUlwPtcVwUJLmBKn0aanuTT
SMxWFLqsVXGCPv9tK0IAeSFqla4dGWooPgR22FjbOvz+PS59p9nhJzLmOAAPFiffLV59jQS+0y+A
Fr/AzF5ObL7mGrskJsEYzq9hrf7ED9auOPSH+Hn8+f1kvv5WAMnizoDb8BzulGQWMm7SFKfeYgc1
NltWGU1Q9PHu+3G+uJpMM/rfgbzLTyVQo8khiFecmHdf/ZZ3OMd4E5XAzQT2DSBmt/VGBVG/cGW9
voNdjjr9/acFgruZBUdsjJqXoREiATdk0EJ1/FBvwIL4forTDOaxCCYVProJ0Pm50jaIGwb8Qux6
R5xtMMgBrQhU1N50blR37Kqfmb7E0P1qIaLtP90xYdwDSObl5LI8q2OUtf2jKR9170bJJfD/lwPg
Oo2ABLDulSK2oQnuGInwj9w/WN79mPw3r8yDVC2uqg5oxvNaYW93Q9m6cQyipBHG+j0ZVZDxag36
XjA8WY22VI+a9s38GwHYh64LbJ1xHZx13XVWj6bRpGRK0CsVOOC79dmPVv5gQu1ApB6aqO8ffbr2
1A8N9XwI/8f+2m4YbPgWwvH1zkPpbWr+4Pvhxv73/vxpaVIqCtqwgRwBgQrNdgBEOAP5ZgEs/sWV
BPcRICYBbgArDD3Ny0VSksZt4jpPTvtXdcpfbOdm3NjDCiWZNysOOcOu+34bXG85yPn87afBFgi1
j1n0dy1VW6ldZienQ7kHmw0yQvVD+ZFm+jqp19kSVOSLWAl7U/SjJ7XzyZ9jlgO4RBuGukCmQU07
5Gm1sfxn/81G1U0Pe728Gd30dlyUm/pqWMj94LaLZBnCQnPQSO6alDq9yE4cQJ8ITJNqXeGOsorN
Vp6ACKt3ri8HJLwy3RWQAnnyJwGG79/19RoC+hACFxN7EuB2d36kiwplQT5mJ5YpLzQJFO+yjpId
s+MlLY3rzzpp7iLNMqB0AHbz7C2bvR2Xtcjrk6sHHll1sInjdlB7x3Es92Wy9Ux99f3krvfq5Yiz
yblCSaFr04iPCQ/Ww01++odSLcgfJlNSuGEC8wNE01yUUSRZ5WVaWZ9aAw3YAI7mtXlIfHj1hsKy
AmfJtOGLU/BywNlbjEs2ZkWGAYkeet1vB84bkKABRLVj24qGIgYPddc1FAHBCtNjl4XVEnD1qw/5
ec6z12pOGnwFJONPlhdV2ggLzJVhr8biBueTV56N0/df8YvC0GR4NRmqIEEHBG+WylS81AQYGPVp
6mnYh1bdCfI7Tm71/lzRfc/eOHv1YWD5MehAlqCjS3UI2EAofsj2kG0JyqS6GVttYef8vc1engTT
Y+HTo16DlqM2e6y+LYsMpVQ8VhWR5AAF6+qn/hsISzfQXpNHXgXtxr6VO742DsuGtVfH0DQ4siEX
4njgpMzSkrwr9cZ1cnrSez/oxqhH8N8MDClDcWjKW/cfFy8wHK4u06UCANe/q/LTUVP3UI1rTVKf
UgCGi5PhIdOrnhJWbL7/1l++VGi6oQqPqx+mNsWrTwNx3nYqN0p6kt1vCx5qfryXEfZVtfr50az8
jyy+LYHfsw9uBgPzfN8sXDqvgSeQH0XDFkQVfFX4pM9SopYl9YAoZp2MsN6xdXFTbbp9ve22+XrY
D9tsk+wg17dN7u2dcTQfijVdG1tjU25YtPAqppEu1tfsSWY73faGoUFbxjrV4MMI/pg1WZAIECVc
/OPBhfumAwc1VQeOiBcC599Zfjf2bIur3gQHleMtNCt2oHflzjo6R+MGNdYbbzce/V/pSZ7tTby2
ojb0d0tAseujcZo7CpCARKCYhCPychlIkBlSkmDujn5rsd+WcYO7TGBqOzTZTHrq7DWqIsHCC59e
6HzSQB2i1aahYQ9KzuWgjcPY0GSNfbID4wNa2nVU3SYHSCk/xAG9L5eW+tX3NWGaaUwJzgRywpq6
HE5TnsN7gzinl/I++WXVYQ+v43t2i9vumEfaQho3RaOLyYHqizwReiIT7BZ8w8vRCvAqiqQs/JPh
ryCTUpJ9Y4XgusN77PvX+OVAIL+AaDBlb/NiR6FKgH8BFj2p9CM+EvkxJG0AHmC6pEV9dVuaZvRp
oNl9sIOSPuDtmJE0tCC3BUi2PySYuKa27avAdZbuMtexaTbgbH1w0fC2p5iZ2Iq9eK4fm1vjZ7yW
B29b3OcbvkoP9R9rqSXwxTTRytcnQr4Nv+a5wHjMtNxV5hCfejvItua+CJNkc+c8ff/Vprg6Wx4X
o8zirl7GrJKjjE9VsH4Ov//t692M2sDnKcxuEF5PiaYp/Hh/p+zAvT/LhxgGN4GBdbEw1BQYruYB
nttEWkKLeV5lb8rcGIg045N21NqAvPnr+jH+qe2wzCHgFD/7D+NC1fu6t2Di1gCdSiiRgEUJsvDl
zooVbAl6W08eob22B+Jv2Pv+CsLc68d+q722t94dfbYje+l4mMLDbKZoVqNmaVi4t6A9eTmsLRt7
TK00faysSQqXAwgJ/GHIzQC4nzVfOBe/WIUQJISvy9SamlpUl6M1rec3ss7SR+iFbdwqkGCv3McA
ty/UrabfuZzV3zwPfBgYj0DadRYU4QFeZyMpCiTsMB1/p+JRwV5KdUu8y6soBQTHZEcDaAmuI+hX
XM7HkkOTaElaPqIFgBbrCe1Ew9x+vxiv3tnlGPNSwWDAVhaE2vJRf6tZIJ5HFfIDzGTFooz41aqf
jTRbCy2NnSbhmE1SBt7G+dNCs+w5fYbFiHHI1ukf+31YaDRdxYvZiLPkRBkC5to4UB7Fg79C2vn9
m7uuOcx+fnb+D53lNbmJn0/P9I6HkEe+K5xt/xJVkY3mO9rg3UKQmj74xcKbjTgrOviaGF0QxMrH
Bq8QvdeHvF8jxRpv/QfLXbo6TD/23WCzaCtiM074iMHk6lU+we/Kiezjyutu4vD9GJsLQfGrqUFZ
B1kt+tcA3cymphu93+jcwLeiAU0CgoLKm+pDb4uOvlsvfDrQfa8nN6HpAPOZcGGIjZdbS+mZMtBS
wbdLnRb+5qOwXtLCY4j4JQoDQSkzAy7onpWokKhkfDbbxregmqsGnVqBAAyvTIMG6jbOg2PUegWP
F1IWrRMVVtpUJq69sMH4sHvULo2Q6Ik/ehALG11oJGHN+MUuU5kAChriv/uqZlXBA6hTuXHSP+oS
4lBcCzPoq6KFV2jUgSnKI0my3mi7R4GIS1Tol55e1lqYgvptNnxLSwfamxmRVD44bULyTRF7HCYj
zM0nwJnhFFvSMit7sMZGOWuHewYL2zjTmxtPZGP9pPcaOpyQmzQ8aEj0nRfYtcZgWZUONoOqiEyc
sOsSUUeaqKj14tVNnkc2h/9dQJiToS9XqXbAXZYxAeMgiVw1yjunkyEn/aDhX226tAxaCMir31jI
mfsCBsnY3eV1DOmUttE9trZGrXQOfmYo8khTNXKQtDP+QRzoJG8zfchWMcfEQ9uSbJ/5WopGOXNG
CDSjGtQGPDU/FHf6uyITDEL3Yw7kE5qsNs7xlEM5oOs18J0GxUmxIn0LPktT5I4IbSV0UJNk2hq3
VV9bXegzQ5zQx3Wh35H6uRUNvt4mQH0ZRRPBAOMjpS6Q0IWZDC1cubX6A365iGpSwPkjFI4dq9Vo
6VUbZs7gNpD+bqw+hOVp2wfZyIrJlNTGDTFVfrFnee6ta7fM7vK4He4zJUFH79P2V0Z4efIyKwMF
xG+HEvozvfgh616H8nWZNhT0lNF7aHObFIFJoZeDaryu/nSDIYF6AqX8to17GH6Mscq0EIzEAZb3
plXWkWV1XXlwIQ/bR33p1b86SyP7ikJ1I6KG3jzpJCl+6lrnPeN5EthRCy6yqCZO7EZ2TkdY1YDZ
EsE/QWsCBVSIGxhpZbN1a9ZlsvdilO1XjWwNWI9nfn1rtaXzm3nUVjdVU/Sb3PJ4H1RZiVeMbgNj
gUID59E26zqLGlqrV5abZyeh4rYgcPnY2FLXyihr9X6PZqyA8m6D9R86HXffxxIo+4DBC3Uz1G7x
1rUxh+9LwpM0kGU/iKhNTBdRGvCsjQZP3Swoh65013XOUPKXGS/V2nbj8ReMlBTOQo0xiFHCpU+G
sWsmWoAeUnNS0vFBDo5FlwWir+R2BLQLRBZHVzBv46lXRKaWa++ib318rLbqStjueBALTi2rXbsc
K7pVffy7KxM8L5jHk4C6byQsFIO0YWL4V+ACeF+7D7oiLh4Mv68Ar+mKHnSNJAWW0yWeLELqQ/A2
HG0wS29ZHQNwB1Ypw1VbWcwM+zjjb8wRhnbfIPDI0I47VGfTGvua4VYbWrInAFDi5kNOdZJSGBAV
rchv7CRuzcAhIG8gLlZQBi9kqVSYdL4SkZFIOLH2IpbNjjFe2KGs6u6FIs4+9MorUNzpB0A5JIEV
TNi1LH/yvToXUVnWzavNpH/S2VhzqKGQ6rUbCvFBoArxqyirHPY43GlqCNX5sR2gmqYeCKSN3soR
Zx7IXmOFYDy01hMHZXsMkiE1UWUTQgRU0c4MhZsD/ZCpjrwPaZO8lkZrDPi7UTdX+pAnG2HGjYrI
qJd+2EPB460CJuKcSyvDkQ3pBRnEpsQgWTxKpFyWMf6cSDXltu/LHxY1ibetIclzFLUL5XSo5fJN
x+NB3NVDC89Nzyfeo/CJpQCFMPmkisWQs3laI7EpYSUCf64casroFfA+26QIzDRseFP+6t0Rtn+i
jLvnEcaZzYqiOnpSqqMoQ8OsuQtQ4FNlaBa1AxFzzBYfhdYOFJ3iwQ1T6etDpANGrAOQ1VvDNqZF
+hxXCSzqsZ2tF57I4lxLq6Rw7gKEMDBr1Qgo1WkqDzK7IjxAtOvp1mLMh7Qs/OFfdb2yf2u51H7q
WQtdTbtVNkDuLry+gto1e2PFy9h6LOykeZWyE/u26/nGy01yV5SpAAMEWW0XUsAjyoDi5EgfQJsB
UtXnuapAyOobseKt2T1ozjA2ASwPa/suiRn0bmOf6v1ucB2698YO9dGB1u2kYh2nXpimnAu4iTDP
CVjCEUI0ox+bsK7irlqB0FQLcH9096xRTgjUQgv8Qa/AUQJA0x5UYA05SMpYatDrM4Q+ZlA1AfT4
wUlxW4sQSnvAdmqcbBHwGOlB2ArMRkPQpI0SQnoL8JUBh7dWlbYXGhVq6w9M5cqMKssozjAlbd9o
qpO3hANeFKGmIf/YaYVDIa5J7QfQw+itDQMfY5MNRXJTdQVgL0wfjRd4GkK1XrOEfUqbugPNM24E
JJAyIOMLZlN35aCX3a9KWmRPFfNRHqnY+Dj6nKPFp+t5QNNehF6qtUfdl1kKyzVa57t+7Jydix7a
D+bDgjKkDrX0FQVV+BnAath7sNJXW1dRz14ps6+1YMwokyGhIPfC2l6DUAAQKChiNG0LqFQTQ2a6
ISmDQAMWqBERbvV05RdZtiVJ54xBaQkPkaYFzRLFv9Z+ZmnqN1Fsu02CWTms2iGhip9azYWyQ8sz
+7Gzh+Ex9XAlQS3V0BKAaZzuncBFUwSFEGgj+HlJMKWW6trKdTrtPo9HgFR4nFVrn8TjnSOLtruN
UQmWkBDAbQOeN1b/UFo58kritxKAOt6j9GJUbflcVLKM914J+4OQ56UWVTmEMw99mvjZ2q9a8YFK
FVehBOjqtoHq6xvVKhCxKJH5qUwpBBW9SriPrYzjNNDqDvIRWdXEzTpHimuGo6PRsw1jbr5lDamQ
ZBQscyPlt/WJWQm0LGqt5h+1LthrliiJ/oCwdRWCb8uRfUnuPfq2RGTQFdQ1V8KuWneFS+5wD7ST
kgHzMrjnpD0jSeTWTQ+6PwrjY+hoBMOYvsU2iV74VWhDDfhdox3/XZC26hHLWV0FDmg/N4PVwrYo
H6X1S5cNn3wTuDdG/mBB2D6uUoi1Ob0h94iZsBZRNBX3OC1EsRJMR5dTRxAjG6VXQOTbMi48LBwB
D6o+Rxq0ZzVBjRLi9Q7eMuqL60zk7w4aitW60zh/hV4BvHsVJjlGaGUrNzKk1cLNUCuwtPXWFFHT
Y1GtKq6pP6ONfYDl6dfvZUyUt+YKmqPbpOEO1B/N3ulXrsHqiYjDcD0q6tzfARVm1YFnV+huVI6W
pyi6JVRFTUu7X2kyOPxWiwewIXtmQUF7dAl8hBURdAy9UksgDoQPDlAxqzxxcFIhR2Seic9DUzGH
rsesKY5dW4lkZwrFu7DO3W4I60JL3iE3258zoZu/fUjFwywlaSTUGBPh3qFUAhoB/r9Bb13ZOmRn
21wYeFMgR3nQrhNho2JObxNU3Mr9KH0tvh1dUz4UEkk1NPUh66W1FHpMce/BQq8UlrkZOsQilBZb
BUupLMdOYW7Hh61ucPuM6yp0STM0SAyg+xoFrmk64DwDLRkmVvEAjXzbJHwMXIXph/Dvk/2DYLxJ
3pivPHfr4/yvnqToSfdaQpaoemhFWZa3CSc1uH9A9PXOPc+6StwCH8mcJChTq3N3oAAZFXCkdCTg
RRhIYhCrCxlpWpUNoQ91cR4pafbmGn9cW3sla4osqHcNfBnkeBEUBMYUyGq9e+8TPT+bJitPFU8m
yVWWWQRHTly3oWYgaV81BneqO6gA1EhBYhuVGc3/VQhHTzcSn+8VISd7VyoejF2td36z5azEStIa
26c3aZnaZtjIqohDM/HKt7bU9wPySBalHW3LjS5cK74Z0DB/Q128OfA6/g9U6f8zn2fD/Msk/H/7
PN/9kf/n317Pz7/LP/yzz/N//tv/+Dzb/r8m0UhUL0FcRlEPVZb/+DxbGsycfegfoWYAY75PLs/e
v5DCTFrvk1QuoOL4b/6vy7P7LzDb/i3yiWIoupP/xOV5XqEDlAynNCp04FhpQLnMaiTuAHuszOX8
rMG0ShMl3BHiKDY/sPqjZKnHPC/VYTA0cKHOYCNewrkKs/rcdiQZUZZOBD+Lgj2SxjhmA10nDBgF
po07Mk52L5rUFgozV838v8PC5GVqlUA/aC7wnDQExjrmwM98VGuvExtWHtriKMc1osW6Uy9teWDa
OelWQhcbyXeTMJrdLZSSrxRap8eAPQNoDnBhnCyRL2df8DyVyvP5ecyexvvaDNFbK8UGjBPcFayV
2iRk5aLw+4HqkUJlwFlX+qo/MmjtAHmntrAcbQ6pvoGkUV8cIM6qw59qwLEG98R7/rhUHfxiZaCO
hf4w8IY62nSzWnSFGJf4tdad9SwaINXRG8+ujUFBy4Ed+UI966oUiZeDRh2SUQDMgICas/0ajsZF
1+Eb5YJt3bo918VPv2WbIu02XZIcKMTrRt1GqUR+dORP7z3LclE6cSqnfi4Y/n0IKNH76BfC9Qj+
6RfrM487Q6AOxM8FBMlAndiZTX5MjjaNcssIVQeWThI0vljFDQoFhaa/LBRkv9ggIOUA7qYBIw3E
4Gw3xhmkBrw6685W/hwjr5D0T54YO7OqcfvCrZndsyLdDT94u5PslgHO06YdmhGRnbwAtxgyKEIv
PNK8iDq9E8AuwMVEMEKgmrUKAKC3e5QDu7PJ9aA1DxROnskGFpbjgFTdt6Oh/8iGjZM/NMANI9dY
Faax0Bb56hkmRCp0D6c9NBeLc2Td1rGX9+eENnqQg+AbeNJYkoG6YsJNUwVbACw4jIVgPS2PT6gI
0aYKMBTRn9He5ElYFavC+5GZdy5U7+UZ9jsaOEn/WOp3oraCiDV57WLpQRx9Nqqf9wWyOvvRA/Ox
Wqs7NYQWuDm2vfdVAE2iwAmGYTuKf+ip7EHQGOALoDrRG0dcnqt71UbTGUMm/MeUnj3jFtXfIG9/
ZpNL61LT/+oDAnfng5Qzue9Mx+CsWD3q6QhgWkMeXQM15/x10cnjKlhBtNhwNQOKhfhycA6+fIl2
M5g6rnXZ2exYYNooWbA13nuICBfqSR9+vym+Gs10Jgl/7y/kdvr7TwvFQkkul56B0SDQFIM9Qn8a
zxbfq2ohLH450LQakR9g5c8lQUpLCVp3ZnY2PJQ/q1V1Zl6UNNsmW9jm8+YFkIJoOuIjoTwwIYhn
u7wfgMl0SZaf3cfSgQC4Va5o3KEjEOJWlGngxzX/xTt0IPWGVq4HhU1tCoWf3qGTVyCcaCVGRN31
3nRD2EqkbF+0j99/q6uQiplBbgCMfWj0QZh0Ng6Hr6RTF11+tiFu5YGUxkP0BwJXP8pduXRmfjkY
FjpM1mAogPVxOalBdljnmZWfBfBiOcyX+hECQfrWgU45DOEr7fT95KZlfXFgYXLwzAE6Ds5AgO3N
Jpe2PgNcjBVn2kNXK33ohzuRDUG3AMdeGmZ2LhoebuBENBiGO7t6LEMa7xziHki/MNB1CL6c0LyZ
2/booOgDRtJUAI54s276dezuy2ZjRQR50YtGd9+/witgAQx/J0knQHYgA434Plv6WVVAZ6Ag+dlw
o7bfV+U5wdVu3KWQjTTBv+otI1DjXpAtDGoeUZ9if7i/kBtev2A8A9hREMAHIwHo78t1o40ytXWS
FWdHbVv3Ps72MVAv+uv3U72OJgi/WJg45yZdmLkGWVlCbr0whuKcknV8a93xYqtQqWr0BRDUvDWJ
Nwo9EYwEbAiApPMtx2DsM9iWW5+1+M4Az85s4F9vLoTG64j1aRAYOc4+Gxp0WZtRDEKAXEBr0ixv
bXWP9pTfPpkyLJf0G66PMDSCJh9vGygbJKmzT5Q5iTLdVkvPvH3V9Ge2lH188dJckEMgTzSB4yxz
Nh9R+1Sggpuebfd96B5IvcmA3vl+AVzxsPBlEGw9D3LJJiLi3JcdyVwNv3Oan/XkRAe04PMHvbzV
1Iba756xpmcr2VsH+7ePmpmlL0T8+RucNheWBFy1XWi4guN9ucj5iAaVQxN6hrB4UNh3HtKs7+c3
f4f/HgEiQJgeRpnbbRR0AFFD5fRMRzDnukOJ1mosfvzzQRBzJz8vwPkB8rucBniMWAtTWdRFu9iK
3xtnly8BdL+YiGugowt4LIwR0bC+HCOpSdFQMF/Pmn6bl36ADmGSJP/8bU2pBYSxUAGAxutskMIs
K5RtU37O9F2OBk2RbiAUv7Dkrj86TqYp70NaDXMla/r7T8e8Xfptw5oa9QWXIXUvHRLSvixX33+T
pVGm9/lpFK0ntaQoRCNzfyQG8BdokXw/wlURAa8JE4E4G9BSExNoPhEKRSYeYwhQpEfrt0b8tQNE
CfoECVongVpDjo6iu3lDTFhW7ep6ARv+5RStCRQOrC5wH+blFPXCKWCWWfHzIGCKVblNhQag0pem
+fUwiNngW+BWMke82yl0pFWCEk2rR5odeCpEHbkWoQF9gjU1XrTilxh/9TyCeoxu/+MVCZVVLEgL
UQLmc/OjWHcpBGSly8+wHw4rSw8Ee7CX9tb8rJ0+5OdBZmFoRBveMmKUYZhqt7b2HDuoyBs/eP7f
LH2oY4KIM8nhX0FKIVVoV5XOujN3s/QE7RkfyoEp336/MK/KSn/nAxkA38X/cKrP1v4oq0FqJunO
iRfS7tV9HvhN7L506dp9ztGCQAcJ9F5gNbi+qcm4qSDFaUZa/a7MBgWGQ1+AP0MPWUEiyiHfS6Gq
G1U+/nQ89cmGDn8ALAmkEaK36i/RO75abgDLTNoziA9X7A7W61rbEK0/a/1vAWtUXWbR9+/nq8+N
ggoo4aggoAo7ez0gX1oQxy76c4r+2A1lptwlFhpKWu/7YP3rS/yrv9jJzzn59D2QScJREpqaEAaf
bVRjEBoxYtpDnmCjis0IdqL2inICeuf+loCjad/41bGS9w0bA1PuS7bLtFfmlGGJpnYRVJACIC+j
F8J9uI18B822kyjXslgBvaWsG2msK7Q15QfboUul14FONm1xT4vV4IV+sdL7u5TBcfUhn0Q2eAhP
nwD/Ygl2w5+i2vQHj61GZ22CWJgn2R50KtsHEmHJ4OMvDf679zB9mM8xueWjDdxHj5w2KLx97qJi
dtLStY/UngTEWo3H6mncOOw82uv+BYhNiktSIN2o2cKN0+Kr7snM9/oHpO+48epHhh20h1hF6VJq
d3XrwCdDJx9rAz5DADXPOXM93ACqwVWIre6u1LS3zOlvref8t0u2DqDNbXf2+h95vgSt/2JpwvMB
ApwovPuI6bMygkmzMlY0787SFmPAx+aXlfsvWp7c+tm4ZEtwDQ/HJGE7A4Q71C5wz5iPlrdZ3TuI
e4ZZ7isFdg8gLJoVuUiWnZfcvK8EmN5LSd9VYXd6t8hpkdJOycZV8V2iN24Rgdqdod2AN+utjRwI
tCf12KTBYOLuv0J+c48+7/fb/utx8XrR3oAQ2lW2SdLGM8Yh7s6Nvvkfzq6zN1akS/+hRSKHr0Xs
aLebdvqCbN9rMkWm4Nfvg2dX06a9Ru/KI024IxeVT53zBMAAsqggvRi5feik3LY0aUkgFv7eu+Hw
+HvLPxxpeGL92/DiwMnHJJdrPux8TjlQEex5wDB/b0GYr6jF1kITCD6RkQUCRV1uLYidxLkcdX4p
2RowGW6THXMv5XcAcUKvJbjjK5sf/qy0unxxfc0kWGMK7mYUU5Z2KDrHB4XUYEMLH2yjAksbEvmV
t2XJicNNagb8vTDu9Y50Zznzu4Zwlmi26X/4tlx+xGIVDxBg4SMVywnasRBDFLB6h1gCI1Mtn37v
74/zCPafhBwhrE+Xh4IRMkOkpYL6x/QXRW6+XsNC39K/gENFrIPViYclmpm/4OqETOD4XhUirqa2
OuA+Bo7XVZIL0GF1NXktuN/UB5zVyJCGGwnjPRni5IVEItRi6LaGLXyRFjCGc2izEof9tHm+fdli
DXdDLcELLkMmPPHEaqcg4d/fR+JLkVrydAw4p3ppD9M2S95/H3Nhuca+UhMi7mnI0SByWjq1c1RO
OT2eDym3syu7MTsbUGog02UymQH5+DtaCfkMrZUg6iusvd5Ry3YXjzqoe0tNWgUICjfae/4XSBWz
MiF77AVWu+Pva1va9m7j1U7rDF63r+38DDlza7rjj6OX2CujMIcI377G4FEO1pEbhdATEN6L4ecS
pohaJepni/OczXtsQ42OCKap7lb6fRM8It30raXFSZKJSqsINVqCA+S+3hQWI38BNrEgdWTKZmuN
piOQyGk9aLZ4vR27uqVazBTs2IrAveF3oTPdr5FupOXWW37VYpNTBcUCsFb1c2eOJrOSP/oWL6p9
71QEDiQ7eFg5mUXNv6QFCweSUPgBs9/hXNHRXGTrSObCVtfNVjTqbvQrl9+1SLdCKcqgNMFoDSZ9
5E3g4MBe9EPy8fQG7SjS7APCk5Vj92ZHLGZosTKnTOIbAATmNgX0WbORSsbRqlm/r7kb+vdX35C1
AzFoluH72plXhxH0cYYc8rz6eXIGjLnkKd7kxaawTY4j+CC1mZh3HOmtLcZ15a7+oYvfqkOLF9kg
9WpUJyV3jkdCK5MBCa8SsUR9myi5xa9RfsXl9TkXO5ChB/lJBlJUWNJeAfGlkG8KE791Rrs7vMvb
0fzkSHIHlgEJ3dTs7Rfeat0SP3CkXBvpefd+391o/qrysZhRPDmSOonyxIdmiasQhYx2RSLzfSLi
prZDVyZwhbdqK7YAlyUvl9IM/3Ne29cY/PsRy6e2LkMlj0kov6iXCmKbgVN6jWN2K3eouAxxl80s
CiJAzAlaE6Ov5XPoIeonogkgK9bxRJA8s5h9P5HcHKySlK5OsIsyU7njyZoU1FfdYDnm11WgxZgD
qRvTIWgSH/hBG9QGxyDotKnbIuSGNCe38VVOaQuEWZP1/tB6eJiQ3oxduldM0P2sljQvKuk2POQG
eBe3k/lZk8TjrMRMiWExq7XgDLNyD0s/DR/qwyjwgN8xb8zvEUKUJH2dinM9yZGsfrdBssnTSHea
HNEWbUpGk9+2Vrmp3MQJTw+dMzgqoRvekcCtIm+5VWwZI+fY4u6jlU37Y90E1nvA8UBvG0Kq8yF+
dWAwkQEhwaepD7/BO+mlsvPP8j6xxE1qa27r1TZk7Cip7n8/p1abXdyNA143QD+i2RYUSflET4AN
O4Y9bTuHd8otEPj4HHElLhHngf6+fpD9wzzMOUzwMpaeKnyMV1UZ8pk/7ZvTM0zTCY792IY7AniN
D+79fv/k/r3/+zd4Hu7SOw7cizUJpvnOW36BirwYpMCR6kEp/ftw57mR4J1VFX7wWjjcm2BDd3Dl
ZLqNvubCjYQAHwRbvGCUxXIbSwGo6JoV/riVH7vXCIT56Dy4isc9jH9aezgHT1hSh5QnFLyotdrf
bdRzVdFB2WjRQ94A4LM01MIvLd4uHdWs3MhR7MESLeoEx2JlAX9VVG5G9KpMNY/41QIWxrTPUmVu
b5N7+QlmmcgKbYxjvVM3GSyXJau6KMfGaW3Dbd34XFwMP7BBe3/SEqIfuZfssjoDa2OwOKfqQWrz
KpLmMWB7pEh2ofsEBRpS4EjMDqO3spl+WNbf6kGLm1dhNBdFpCB8GZQhc3hM/yrOtMveIQZyIJI3
JrYM18JNeQGdJlk53H5Y0N/anofiavjhYQmENgQ0/TvJku0HyHSuYBpuD8+5DgTJJx5lO/xtsZrl
ogAkt65wz4JIjRvWq08wBfh9BJcDiN8KVTekbmC7OBfWFvdbn3UBdLvFzodOmTjk23LgD1FimEXU
nhIolaVrNgrzqXq9aP9pENBQQKFguLjM4qjAYiRtrSO7IKrnotf8Xm5WjoEfmwAkFIER3mGoSX6f
GJmfsiI14t7PIIauArCjr70vlxHQVydQ68ardxbXWdYyVCPiijyuezytEbUb9/DnJGG4lom9KdnM
zcAZFmR6BQBbnG3fOyJMejPhmOl9QzRjT5UtgGg0knN2Cu1J3uP3It1073QHSYmVZfFT0/O1jUQJ
IsxbIF8HYIteGynzVa0xY3s8UN6kybF7SOWzgjJVt+nFgyrew0guOdbZ2rJc7i30HDE82hWh3QE8
wTzFV3urM8qoSmgFR6YYQHoO3AD9wqJtI28a7eX3HXDzhPynLfh6zClvSCQsLmR9kLkhDDu0BYQi
fKKN5CT3B7kkoLNYFCor8MDU+tyC3hAKDS7yVmbf/oHVtirVZKyfomablo9Ds8t6j4fwhuDSwg4A
s2hNVdiKO+UstFuV2kIKYchKXimr3eR+l5+/WCRKHQxcrWGoAPSHvTlU06C7ED6kxifQQYZEQLTL
VtQXfl4dkKBEFU9SIUC+2GFxJAdpFPXMT3WrbbzGlrpdueu3omyXT1Q4gyfXGZs+PSovXRP+v9Ym
ynsQ/YFa5A1yIqlZq/FTy/yufpBZZ9bNLgLzU+A1FMufBrCdxNIr9Jrk5YZLbLB06fAo6GuisMvj
GesTPugyaj6At9+isisqgoqu6Lyf6QDa4HIbnQEpxLVkys0J/dUMfA2Au9Y0XVvMb6/1PNxaDN5X
9iE7xINdxi9gtBBFKMFhnuzfd8NNePrVK/DwgM+HaTS8Kr/vvLFTWVZNaE4okXn2NNAzCjuXQGAC
S7GByPVUetHMV8nLQ9J1b3HVvKE6YILZUq29NH8cYTx0kSWeI8flBShNKTTa5m9htYAKTwYp1UPN
3afSaq9vDnQMMt4CX/hO3Ev8YpAnpZKlgo8FX2lsOC8WPnSWdO4hfxDBpN5HQArXoxV2dzCCJAGO
hTTNV6LHn6YZFevZWXE2N/gK4K9OPERyWTelmeCP+c7ouPm5BNGFpP1I6ntxWDPN+GlkMapI0H1h
x5ap8FxqRPCY57XLjl3zWO9gcA59OHdlMS2jwXkxzaBWAchPRP5LOGExTB1oc43ga43dXHKWk0yt
zRmInRQVCIASuJ++cOqnl1wrtsbaU+unWUVFeb5FJfxt+frMxx6K6Uot+PByNrIHOI4Dbp5Z8nAy
+lcGrl/SXBg0CVsFIjIgjQ9+lTtpuhInziHvt4hnHgQ8gPEewXGBysP3HaWltEsjmQm+qDo0Axn/
Ishv5aOYOv1wiXGx/D7oN3XLedBRTse2+SqtLAUH607RmzIVBB+mZqngwa2A9SPUEXbwB2oHTzxO
iicBXhQ4RmA15SV5RIQInxaXqb4ESiI0ChWTwcMlAQ22N8PUzOt3RbGyDWWHCcryYA6XdGWQbmI2
GFNCnBcEl1mqC/Cx74MEOkItldUk49jpS1DSAH1GGadcuzpmSNBiLiCbPFdEkC7EVIjfm6mbJEZU
pU0+WHVEGZ+S9jwmbiUr7hPLYpOHjoZcrC0A5AJvmoXh75wLx7MUILwvR4SrzR1CER2PhZrzUxbn
kdtNtOO3HVwLYURZSJVkUz1giWVEISfDqx76DeeC/6r2lUJzEqlQRFYtg5CLm6xWDmKSGvCh6Cf9
XGmiUbm8WNcy9KTUHDzJHM/8FwZBcwGMelDmLKBGK1jzhHwr/om4sqe7qY0YYB2hPDX7BmzC0AWw
OvcDjU9LM4O1k7aDpIoouzyIxdCPkELhMHCtbDhl2wrJXorkcrKmUW7YK6gNuheAhy2b0O8SQWGu
jHYXtTrIHb2uFiAhKhGkO+KaKmepHyhnx3Iw7AvISCJwZWFneF3dAbhVVw0vWIacRh96VfGKlXBN
W5G67lpguCu5qsDjmSD0G4aQEDFDVYQbAdOnPrezMgJSWZV70EJRgqkvXRSNyY6DByjEMQwVyhkt
DJ1Qhon1KLFZDVkEs0wiQTAV2hRPylgjTtFjJSmcEg68kQVJKE4k0iR043aI6447hF0CF1yzVSZw
aWbtizc21IbPAl49DUMZnCZDaUobSgvsTx+ODTTAY+B2TQEG5Lg7IY/wCPWZ7DJ1Ib2EihoFRGRG
DzZSHyLbQoO0RxwBFl1nDYJW/cX/IUVuDIHv0AaeTo/NyKBqD+noEiW1romNFvIgs5hzmCvRrtBA
7rZLvQ8NU1Mq3NhtBsa2yaRJ0kESluMPnMVB54ktqOZw2iigrgvCc/qpBz00IzMlLY5aU/W4dXqu
uZSlknf7Xhdhd9em8YwKM8T8T8MnXWxyFV/ypKuhzoUByQX8lzIWQ1OmPDgfoOjWl0nVSxH4Qm6u
VHcKiEdQIYAxklYl5YsSwkrLbKu0uSuGyBBJrap5BmOXWrhoUgx2cFln7G2A/gJMNxuaTlDZAby4
LZP2U+9QWYEdLGtsPR4lxZPHRK+AM2TcvdIC4kZQOx9lIoBdeo5Cnj5MhtjWWy6opw6cZKj0kFbM
8HSplFhp7mtlqiCryEpDg1hJwCs2m0Dh3+NEGO6zRFOKTauooUQAU0oFU5ZHjH+mJbBVmjrEPlbZ
juATaR0MoS0+yKVnVWgpap1SR3si1CVXwLhc1A+wlJmQCGEhvCTjuNFPmLzmI+ZHGQYzfQcRpDTs
NoUaJY9RXmkcqHVF/mQUEldvel0aoCqQyfgYmbbQLVIqSFOAfc+lUDMJEDZUVIMASYQ01Am6qV+K
ALnYwSs0GXasC5OCiEYAMSdpjIoD0BpUdSfGtWd4ZCF8LnmpaQ96UqvifoAYyjtQTRRZOkRGLmAZ
IVLbYzw+I7s3ANouTO1702lGa+Puj98YnYZzrFMQqPMhKB+6TmsrUx2D9h5CJQ9Tm6WQnSsZFMiN
UpZgp6zlfO/qfW9MwE9001yDZ12+GWmtAzk3glrI9LAsXC7OsOaTsKJ+nfIQbRTUjlPdRhmDOyak
MvY7VRUfgay4iVNdfmdNUaV3iOj61swznMtnXqklRmQoj5QH1pT6oVTLBLK7lYZ9nrWC+ILsOkx2
9KrtwH5XwnHHtQP8YSKQqVTSjBDDsQuIrwhmFqArcCIq49JU2wi+LTRJsgC8hUDzkZEYBJLFujLt
8qiCaEA3QrkKWiNcaGZiC30ZQRzk0MQWoi9N2vFnGg/RS5IP0AkSWgFi9IoRs3rfQHOi81Iov5zS
vosTp4r5WMcWxQFA2DRyNs93LUqEc4tWHeliiwBGh9YsZAUGUxIT3nicQgmMez0Ue5RfYF/bQ067
hbQOxD8ZjND6HgLE3CC/SX3JSWaBVNQh6uHK4ERFBMqAUccDDvMcr8i2TBUIVUP1FFdk043huSwh
oGXlXRMNcCoBEBNes9DI2oZjGmqnPkb2hZQ5rwFTWvI9jLjAHNDhBUKVwKx5DcFmqIRQQTDGzybg
xVcdgOTSTBvGTY6QhfDZlluoBtgwzIP4Adx/TkxJGah5mfYyypkGsr6ilZAX1GBfkw0cEhAtXGZ6
m2FfSjuoNOCzYyDcKjPpMoCwKkhaEXDcg9qqGdNwy4UDzMKCnA82WovUgInDHyrYCCeD0Db4Soag
Bg6tt7iF7wc0UhJOJh2roF5UB2O0VwIIV5A015F2TFWWZLau98lb3ssAjvRQ+hpcPhjl3taEPIB+
Gp6QKQwhklEjU8hhu2VhqN6FukBfDBa3upkNyshZEny6IYPK6y0Eb6AOBu01AfbulFNS2TVquTq2
2AmGKyUFvTfyuLvXWgg6EKYZrCAQHzJQ1MH8ITHBYp0jsp61mklHHVJpGid0qO8mbTxBM0ec7gKc
FCJJpETQLQo0/WCmbT++VmFI4QAVRy8ZYxEzccapb4MW4r1ZIx3ljRXk50kciFg1DVOk/ZC1kFuD
SUStu7kQRYHZdrjry5EO4CE2moGDDZpNXhpAFcSSVM7Y9b0yBZuyRQOmSOs2J8iCGveRMFDBKvN8
POqAW3/qBXK7WPBifx4hphQiWmLxW9VB8sdtR6z3KWNR5AjTrHfU120KUTbBaHnCB5zisS5V/kzK
UGtmCKmLlMBVmDsHUhEiys1D9a2CV8hwX+l6EuI+LZXOyqJEd8UwKABKqvKOM3F2gzMMuYlItrKx
zP7kWgvEUghNSLcKWi411UFq/uqBwXXQWzaGELj9NubgF6/DVksvJN5Uw6yVNiiappEJjzShsoWs
6Q3wM0e2BaUlkEndwl9ml6vl8A4JCMnR+wBkIQhN8QKk66rB1/kYQQQn9FxlRymLEhcaHyiSSaOm
WRCq0pH9FgL6pI1xEBBcvTpEbjP+hSa6+ocZA00hXJmlA6FZWG7UCc7HFpATsmEJLd78QNCV0z2C
U3hCwSArxcOgEdkjatp9OVG7gnoDTFRPnBSFaZQds3/k8nIRngCkZWr71DER5cPZk8EcaxG6U1zG
d5U58hyMIOsQ2xSa85OBqwQatQclVKDQpCuU6qbM6ZCOgObcfJvlRr7pi6pPLRrp2ramEc4jg6nq
YzE2yofWtepW1Fs+M2sw7pkZ9RJuh7E2OmhWcSBhO4U8KKfMkBA8xEP5DvNv5VDwdZqTtO70GP8X
FT1douzUGzKcnTVNeFbZWD5g35cvLR3rv3IN+wiMaanAEDpRH5IWrzsgV9tE9XT4/IGplik413sh
AjxuSETuPkbMWyLUSijKAF0qwPWqA+CdpAauPyKFLdVw709gJAa9yk7iNFV/uIGTsLToBINCMYBl
5TxCBbWEqIyfS10KQAaaM6Bj0kOnswommeSBplWEQTQD7+miT0/Q12ggdxcJ4WtG6XCsSw2A/riO
2IUWZfBCQYRpTRHH9aPRYV/BM7WZMGXG1BzSAsg+E1nn6XnAPkrNiDF5P6sDzUpyg/4ps7TY1IUx
5Ts68VxmtT2S3HbZTOK90HTSGw/ZlD3kboxLVerBR1E0qQ9HH+GvnkDXzxJGI9+qPOsfJTiz4Vrq
8/EE8UwGeYAs5R8HjhrPAq7ihORVB+fQIq7ykwFvNrwxVY57VpCV8FtdAUUcWlvjnyRKkROBJqZw
hO4jMGaYi7q1QzjLPEexwj1VCFfBW+RaiYf6kY7sJ8uaxgvUCRheFjT8Edo2GQJcyKN80iamsy+1
1L8rY8lkUNODAVDjrGxgLKkMBmQWUGEghpaHvizz5V2aN1iwJaczsCQw94mp5eLAW1UUiAG8p9LM
5FIp6ewAoA2AU5VJeU0nmt01Ud/2ppBqnddpfQNtniiFG9soBF1uQis/jMxh6rmLELb6W5JNpXjP
lFqW9jqMp94Umatqq42D/DUoouwZ9ZPwb6FP0BCjNas2Sk+Bdm9ToXmacw0VibmyuO+6qU7NLivx
OusRZzo4zyQEokJUMyuAitJpRKKvJAXSQDvYTCGWKWfVCzMJc/5O5sf2EtAoeKNlYJSWXoQN8o9i
3UH2tJMPHF6K6Ab0mntbkWFbg9dIwe0bKQXVnzeAhiEGYo57A2o51G4aZLHGIudPoVRFEIhLpgZv
scTIvFTn88bkwBLdDjijP6LOGFuHDXCXJWwIdLdPmwnbRpBgcjkIJd5eGkI0h5emMYbK1oCzOxmN
+AFv1A5GXKlQv9VjMTRw5MIbFCHvCGnBEbeXZkUyDS4xAvoYRINJuWjtrPyH67KHoXCLmgOJwtk7
sI2MNNsGTYxhR1k9elSbTIvsvtKM2tZ0BroRDxWd3ZgOkHsrhxLOe1FqsNGu217YpCWvlHADTCvV
y3IROjgSq8TapAwgeQLin1ZtEwhCjmZUy4Wxz/VB5xxQ5uOXhCJ+wJVC2UAmowokeLOXCe5gpBAm
ogdUFEmk9IWIywOxA8mzUkJFqCohigQstgHkACps+6GJapz4VKaqQUatDxOHqnhTE00aFbytAlF8
7CcGHbwk4A0UgyU2pB7GT40gYEIjRsK0VntwSZO+J4bI5NbKdFzIoaj36h5SbSBzNTEfxmA8JAaE
SFQVsnrTe6JruSQeoQMN1Srrv/IUGk+0qwCeHvu4cUUuLXEEaBQoKUWbmswquhq7JpYA7t6KOEU/
c4CG0fdiyJ5Tsdb+xrEsP+c9LdsNRIeSzEvKEXorUl1mkRlKWtvgegk02BpByHBKvBwvuHcll/jE
NmaLbwQ6avRUaEnwoU1G4TeJMgIZORkUGOABD35zEIUkOep5rQ9WLERFbSklYlq8mwSDM5nYj8Y+
rUt1tMM4amKTVQGjK6nKnxJEqmSg/gq09yyH/z0vFeEBKXBio/pwjBVNejDOde9WAKJ0Tis9/54g
vEFfw6IYMBCYNalwq0VxcU5FX2WjmNFVNOZb1ac5mfa9cYGaYKDes/AQPEETK3mIdun4uNLobeZN
R/oTPG9US/U5C/a90bCVIgpfL8M3IhtKmHCr7XBaWGl3VrGtzTXFjWUnkd2DKAXGc8728eAVLUYU
zgI8o8rAX4oNb4c4/Xiv6Eym2FJittBe9PDKD9YsohZp9ZtGF53kpoGi1j7xFx7pUwnRVsofA8Qc
a8WC1d4t6qOSOJZ9yqGhmkLtTfgDtoxelYQqoq3UitPmZr6TutbJ2texK5zf53JRqrjp5aJgKvCc
3nLjyF9StbNUPx5Azjl3Vl7f5bh8fm9rsTFu2lqUo8J46mXa8PylBSn2LcjPE1gYPVSIEbc6Krei
07LkmHw1BwqNBgkOFZXnL2Dv1daAyuaoTSLGNUQWCxLpruEkiEaMUwTDK+F9DbT64zzOYkpIDczp
4WWFv8M9whIIW1wS2VYAHYR/zMaQvGq8B8U4yj4bw62zjAjBx+/DukQC/9NRuKcBJYVeAjH1fTtO
KV6yAfBSF6mLgkcVDt4uE/FIpEWIrGceja8Qx84fOV1KNiisjjhXR4jwZvQln+rPVMgHt9Fkesrg
qns3URHCk7zyBglO6v3+pT9tKciUgJH2RalcwsZYDg9ouE4IF0QwHYhe0I+ilqSvASyXZfSvAQEu
7gvvCULxUlsAqS4xkJDeu2jiX6Qivd5pm9hmRoK33qs2kNZC8LQKl1osb2TeURtCafN/KeWL2lDR
BVob5qCUF/vhk/sA1OexehTf8m10joEqVbZpQKZPkGPuB59fGdnl4vufxv9lmy9OK2hE1lSf2eaF
L+3KJ3iantV9ZnP3oO5HZBUet7wB5r5e884XW7ka2jxHiYf6ErR5zXBHL9lO2JZH3VuDhS0OqK+O
Xbc0//nVLk6QVKw6GQx3xK2qU13S3GSItnfDf3hcLBta0tyheV6CpIWGuF1wKDcw6HHDffSQkGyl
OvzjXIH1BmLxbK4F36nvXRJUTkoDQaD+sJVtqAL07+WTcUm87KLdozKfr/Vs/n3XhTJMFoSVJOwH
SYImkTwv3KshrCG+VM5QPl+6A+xleGhO+h10N3bSZ3z3nwLpFm0tNVMiVWdAPmSVH22ye8nj78T9
/2NFXHdnCVhpJ5hnRxyaSHfxFq8Jr3K6p7Wj6odlJ8IgGkg6eBrAnGxxL8ZBn4ppWVX+9DG8Scfo
Hfgg8Sl4+/1A/IF1BdsEtAHlAzzHUNv+PjWiApSAZNDKz54jk+0eXAeWYwQIy2NAnsyTl5A1c9t5
Zy4WA1pEbApJillLbxFtQJUbZud8U/kQEUXZ/q51sexWcEw3nBkQ477R2hcrnFMEqkZQvvWRSybv
TnNg73jl4jG0KTzIKoKYElul6+EoZk5tnUSyjUhH4JgDAkIIrsEZxL2V4OOGaPH1TVfU9MUtqU3j
FOnImoPpoG+FXf5gObxZOMJOA0R8MreZp+7A1REtmJut7MBZPXMx6BiPq7YXp3PWI7nfAZfmIyPu
6G55pwC0zbvlJsgI8P6O4jJPMwcH3IMHcc+OxXaNLiQui/LL7i/mvYOjAixx0H0INz8dwGMyS6ve
qNv+rnGAz3fo5o06ufXIW7qT2ec/vy/0ZTCG0xV4aphlQt0D4qM35jsKcgBR3EHODoWTuNw3oY2A
j/Oap+Jg7NfW+DIA+Grtmva+mGsIGWsZl4EdWmJJHZKzcvDO4Ol9/t6pG0LJ3KnrZhZjWudNW7QN
mIliumv6g1Sa3ghCoFOYhmUOZNjh30aC69dO7No1xQfrlAkrAfxXMPN9Q3//iMVJhSq0VnAJ+jq6
yV7cKmflQ9g5zkGw1PvaC/au8kpcQh568rAx7OTN5janE5KQr6cO5LRzCUe4T+v3gfnSH1p8kwYp
f/w164DdPNgao+mjSe0a//n17h1MLfj3bCpS3HPkPSYN2DYz4wZcBc5GdsJOrPmHmvhn/EcOpLLj
cWtvebJ9y7yLZMPqDSfGObIjMP1GgM//+YH6s4m+/P7pP+2Tb8z0RbxRSRUPgw2QPo27R4OU93KF
B1G6DS+qNYDQB+sDUyTchrcExHTcptkVbuVFKyHCDQEOK+sbb3txgA5aUIc6B8J4YyNbaEUmoAeg
wKV7BRRUAHuQOSXUKU6pZUCzTlzhNd8AB5fNL84rUQ6LCagLUG4P8rY/wwUD6vHbCLME9qn4jJo7
cysH9a/fB/9GEmrZ7mJDGXkQ9hQAG8Rg5Z47akfjgT1pR+3A3O4dJaXDWmz0wwX8faDnJ8tVbITi
sWjkEU5mKMg4NdILDZbg3558fIBghTkWTJTfcCcZ+FkT6Ps/Gv+XOr/YujXKuWrIks4PGMkf04fy
HDmTZ5j0I8KMR7ByIdyL5J8bmwfiwgqOur0y4LdxPLp/xSuf//yq+8JUw3piEFo//ZQ+uOf0r3HR
9/K5uivWQGG3AdX3lhYr2pDKTks0vvXZHsUADyg9dTdd1LWVO5/sy5PnukOLlTuNBcySJXQI6BDx
dcIYHpBbrEAW3fF7doAnSfuyMobzr1w2qczxFOD1oMYtGZxyw3PggRnQycWFXu+RZ3g2dtVBgLLI
Z+7E9+nK6XprSom2rhtc7BLgpYW8gjmHX8akfoH64Uu+VZTtYLFHIDOanebnTyGMa9ZsKW8u8Rl9
OZt8wRAeoFbIgH5fLROj8lRmVe/TZPMM+p/dvgd3FSXDnp5/H9Sbq3VuSgXuEf0EXhgoyO9NwXxA
6KeZlVFbqlvvdVff6tvhUd+GnmAVFsSp7XhT4Qf+Jy7dlMduE3kirtw13PLNJp0hmEiqQBZohoZL
X9mXqy0CTH6Qxvhjn90ZZwpLrC3boCBhyn6wR1W+Ru1wm+/3L8Nm3EXbeE2z5IbtN7d/De9dPLU7
OhYpECk84lYDqjSPu2dKXu/uNv6mJ+Rj/9RZk1nidiQD8U6Pv0/D16P3em1/NY63KiwuBWSXl86u
XZLHQ6sVgn9Aq885kd1n0dVANXeo6botcUFQfthsfIGk9kTc/Quua/z1hvgCx+ant3Zk3vDk/vkg
rA1AgIGwNhaRXa8FSVapAe9b/aYyqem/Hl6fnw+pOZkgnLqVlR1rd+edz8fj6eSlT7+Px80FNTcP
CgtWJ9DdkHBaHC8jQ/FXrzEeYCREz9MudtlR9gR7Ms+fp9PKRl8+1dCYpilfpQR9NlNdzLzRQfEb
Lhiy/wqKkDVaa4To5atk+fsXoU6ujWFVwWnGF6zAMg7CysG4PPGXv37xtk1gsAEpo1bGwt2pJvfm
6Q9/fp+O+XJerM7rAfqKoq62piENpVYa6EBwgC6FckhOv//+lQH6Ohqufn8ZB4o0zr9f/Iyg4Lwa
Z80j8Nv3LxbzpIbwTIoxQtEfPSGKOxw2/U5XXO/3btw8hxYzIS5WbQvNNF7t0Y8cBwgKzWQ4Iqzb
EICm6Mqk39B2l20tLqcpiIqB19AWUA12Z0NOSUC0j8uCfGTkyR4ddvQ+146FtYma//xqoiAUn2ac
gkalZ+g0BKT4uzKCaw0swsR4TAF7nWcqRYYCsK+9PhBwvfd4pOCFh6ceWTl5f9j7OGJmPidI0KrM
LzdPHDNNLkbZL15SZCjkmIg7fS1YWkYumKvrRr7u+6thSzm1SZnCZP/AH4qzYNItlAfuk21hrqZX
V/rztUSvmjJ6cCIjCf3hK7MxZ1GJlbPgp0Wuo0qIKEyBewP/lYO5akGmSl02qSD7fs6sB5KasiPZ
gEQ8rC221ZYWiyEFj0zmQBHxwyNUp942MCty03uIrhxV+/d1N2+WxQHxrU+LGwAV9qAuYvTpUGFV
//67f5yRq/FanP6gmyk0TfC784a4vDXs13inP5zO3z5+uYQ7kapJgGGKHzo3e4Rm3tq5tny9fK3f
f7vwFSxcTXmU4T3BQdYDu5JCzCOEXkpJtiNZWVo/HNPXHZEWsahaFEI9RWhmFz4476kpQQbA/H0y
frgrvzWxuAlCJWZVwvGyr24P4S6wenvYrNWIfpwPxE1Q1UHghKj6+yEJN7qi/2/SvrM5cuTY9q9s
7HfowpsXdxXxYNuwQTbZNMMvCM6QhPcev/6donSl7iKi642uVqHVBHeZqKysrKw050yYET7ZCqYb
e6s8XV8D6/dTt8zS5VUp5/j97WdyV3oLqq7e/04COS5n+62BfiTggVKMqpNgh17D+PVr0R1B6PuX
hqhrRA8EsQvgYE42uSThRe6RC9gZ3sMmY+w3XbMlA9Fk5tyQMZ7JoyZDPbwNNe4C9C7jcGy2B+3e
enwYzf3+xbdvHj+vK23dXZ2JosyX12rwk/UQVeIBIVqumx+UnRWxotVvZS16SZR9hUmM9q4igPZy
8+n4VGwVV9gISJK51xe0elbO1kPZWblUzRiD0O4kHjNX3t4sDsYRGM5x5b6/2B7K0jpC55mN0Flk
V47BKI+s+pOzBVBmNi7SiNsKv5wEE7l5q54qz76uo285AnozyGE9Oyr4fL6ME2zG0xN6ykyCD3br
YowoNMWb4/HI0tfqZXK2JPLzM3FylKI5ucOSki3Suze7T0YkzjRi6rbKUlAn9gIE7F8OGCAzP1pb
NJkmTI7Ct/v2bBnUlTVjpojramjtsA/9Yns63YP9sDQZi1nff0NC7AUoUJRFLpW1oCe26RRFPg0v
BdK4H31kP5YPG4YFrK0FgGJAtQB8NtiKKClBOaIRjecQcYFK5641pWO5VW+FXWiD3ZwhbG1F57Io
vQ0lcnt6GSmn2dK92cHg3yFEmrxhnMq1G+ZMDP3eS9BLrqkTliR6wk2wwWQDo1BHdELv/7kAotMz
Mw7aUMNYDQSMu/mzfhRffiW7mXE0WYug3ORY9TPcMWToXrzB3K4X/ibUDDn64AOQgWONujIIYC4X
ARj1vg+mWDktwBUDsNk2WRCyMKxrbcdRzFOQFsJsskHT2HXqkKQNmmzwpHzBVOZzscecsYUC2PEJ
zmW/71kPom81VLIsNACi4RCJKHTaUPY8l0ESYABBOj292ApKQg9gJkVXP29/HmP38/MTkNX4q93o
zlclmZmtX3vZXnwAZeQLH4JAGg0dJ4BoH8xwV07etBt8a8Pn5lGx3zkXPYm3rKP1PRN6uW6dihRA
FRwNWol1Q9OLi6v16QnkwQfNMe/u7u8F/+GTFMY+N++MHSZ2SJ8FESkucEKCjRFPqkszGvpI6NQ2
QXLlOGz092K3OR4BBcI40qt2dCaFOnETAJlBCwspvGrfIoBH9QXvKYFFxiGvXVDnq6FOXdqlHadk
kCMfSBIE817SJrgz7n+6r6+vowOGOxvBHv7akCokuqXVO8ywoJxLytX2J+jv0Er1wdmAe3343D2+
PSK7ybgWvnUofFn4mS6ogws27jHnK3wjcNfNlwR9n49qYm4qbzZ3voXC42QFpwQ4LGjWN1mv2i/n
eW2/qZBHGcQ46URIf3qC9L0LBj+UFrah92P3GJkEITu2C4+1/9/QfelFU8GQ1nY9lw0Q2+5sIJma
h/G+PyiZXU3m8Z3hehWiwW9rVHUytQ+4DIXmzekwE6Kk+viPyOvlJdtqSOZopu7xloatJ/Z32m7l
u1kwjUfeSnMHhUCMhdkmBp82FYBvM6R9EkfHZuw2758k8UPK/Z+V9/n5zvR537F5yNlHEQTtqwSD
WKcsIplyTEtnSNBIt9mN9Kv0s4f8kD4ah9oWnNCN9vUdt71+7tf97JlMyg4kEdzCcw6ZrSMeq5vp
RXNPJcDvoudm67Ye5j+3wa/Ck6xdfBsANhNDTo7C+Ii1exhdtKRnBG1RiJQo3wMI7FZaKvnU3KBv
05ws1Ux2TNNbi5DOpVAOvRr1UueHWj4ZL61VbJftKGP8DKCyo8M42qvPvTNR9HNPxHiYmmulfHqZ
nWWrPBfbyBJqz3j9JPB9CJXQvv6pu6HNKohK300ezbaoVSAm4GUJTV+XqmzmNMtTTVZOe5SNOLQd
3arWz58/Zevn3c3z8/OPHz98/233yJNyDXq/LcY1snJ9Qb6C6oWKlBxKJ5Q5VZGqjoawKKfoBgi6
pupNruK2Vn4Ivdjr9pIXuNJ97i0bdSs45a3q8B5Uku2Sx35z3bK/ly8xKyGBcIz06IJWj6Z1jQ0M
l2VGpqIrDTTqblc7GA8uHO5Hu2El7lZlARtTJMzCuibTcEdChLE0AGGoJ34X/TBQ1Uew4mMGetNY
jFWRDbz0aZgAwaQ+GkkBuAI1X27wzEuJNPcGJkDM2xn382i94CL9kM3avrv5gcY6Zm565TKFSBAo
8Jg5ASqESO2p1mtjVSG7d7L3h+budOu+ugfgA2NgN0a33/YWI3fmyTWLt+i+vdtsNtZm5zgeEGob
yz7uGTH7ipO8/BrqBoFxCcaEifVTb+lP1uv8s84c6Vm6WXzglQxPHZKDD+EDQ+vkl37T+pkKqPd1
tIwFx5eViu6b2CkHu30EZWR8SjaWVd9MO/C4V7uEkZ/6As65JpR6ZfMY8a7jqIbe7YP9erh1b28L
273FgK75WpPWqhOSO5aOcadt49vQ+0NiWm+iWd5ujspdb26ermthJWYgqv/3qBMVvTVFBia6CaNO
waG/PwBdK4vdm2dM+Treghyp8IGIMf2cdxoT/GdF/wA1E8FABQ4qPHKpm3Hh017KQk47TfaAuAF4
zoBKTR+Fe4LPirVuikPAOGnfQ0iC4PhvkbTVTwk3xlOonyooWXEeK48V66+Z8oUIypSLGJP/YwD4
Cd6Td8YXpm/scNZgPj8Dj2Ujb1jdDatrQmCBijbYjAF/eek81LzJY05rtJNdAbP5sbxlJTq/KI0o
m5WNMwmU1lShnhFRtFgSUlDDPrIAQWT9BB6HDTpXoMfnLvrYzPvaq3e11x7GQ+WSBedeaPLufWbH
mwQ8AHeKBzAEJzmimRKhL9nyHv+v8oBLDkqGZwC6WeNe2WYHbttZoRtY0bZ2RvOBc5k42CumBwon
DBzrIrH9ryzyWZJAEwqhywdNO3W2bEn74I67r9zExYJA0ZC+RvayCXetJzy3bmPq+xJhWmSCOBw0
AMpdcA8QyS3v9ZvAH9nXDtEmpe2vdDImWUFqCarsy/0MgzaSGynWTyoaZrpt6ZM2ywHEBM/1dvAG
P3Cue4CV8B3dIchf/49AygMk+hAXOmBSkJIHfL3z2mw1d7kRHTM8AYMreL4ubqUZ51Ic9YyDuDxb
ikQ/9c5w03qR5WpOtV9Mw3kr7dhNAJE/wy5Ys10rdyyJwTFQpIEfBcWTS7UuTayDsGvST4EH0ItN
t8fGuvymZkQoLDFU2CvptVAVIcQgStpM2/BoeMkGKEs/rmtxJTmM18/Zcsh3nFlwpqPXpB5H/fRS
oIkoctNjsDXuw4N6s3i9XWCy2CwxV/mD1RGyUiKAYPDPoaSNvAKwGS8Fq1odl4Bb0IGXXu/UN3WX
2Y0D1idvfkh/KXfXl0m0RZ+F8ylVyvPwSVAL4xAZJ6kGSpkJBwL4YPTFLSMjh7EuCMxxUCoZxaXO
AHAmhDnIC+OkHriN4HL34Q3vygzb+J42JDO3/xZCWX6LqcNuIUKKm+RBfRDthaGutZBVAfQBWr3Q
7YYjTS1DDUNDG9TaQIqEf6t34nvzmdwXjnjPai9euXTInW2AbEzHk4RmwUt6Tg9Eocf48G13mzzI
78JHz5reXanlkebBfwuhArQuVYdYCSCki0yBN8XaLI/hUTg0e80HPEXzKgHTDaiRH9eNbu0In4ul
PIVRVpoQpwPA2QHAZI5vYJa9bT5Lt2N0iK/u1rkgylf0eSADl2s0Tg14De6TXxomoVwF412Rubxp
LNtYsz5MYH+llAk/NRWYCHGABGFeBCc7bc3sbnzcinezbSlWeyM4SARkj9fVuJJsxfYB8RsQqhjh
Rfni0lMUXRcCyAUCG7s0w6OpOZEr/Ww9dfvsi6CAMQB4D7BHxltiJQV3KZY6ZRk/FBiIhlh+B14F
ZD2WjbLvcatFbrhFntUE3+F2diUrv62sfj/+ZBU3vzoqz7zW1+zq+aw7ZbcpF2it0mMg+wW9lgrg
9pEf+AHYTq/0ci/urcfMmTepCxCyQ3APpGZbPRRfnCyYnrKvbwI9xvVtjpaKDochaEcjwxwtCGDS
DeC37gY7u8uPqpO8jx7CC4tzFOdGc+MtmtfsHFwf9Tbad1ZFBhO2pAUUDdAu94/v+q9f0/8JP8q7
f2ij/ft/48+/ShCfxmHUUX/8+//t2655y+K34g+zbz7e+j/Kzz8eurcubrv4V/vf5Jf961/+++Uf
8bv+Kct+694u/uAUXdzNx/6jme8/2j7rvr4CX0X+yf/fH/7x8fVbTnP18defb+95XNj4qib+1f35
zx9t3//6E0yLOo7Rf51L+OeP/bcc/ya+AjNx2VvxvvKvfby13V9/4uHzNzRkEyJFHBPgqsh//jF+
fP1E0v5mgL8bpEIq2ne/UJALgG9Ff/3JGX/DPw7XiAZrA6VBzGP++QegKL9+JuKH4KoWQeFqkHlE
INz+zwdebMy/N+qPos/vyhiDTn/9Sd2MAE/FdSIpKuix0MGKccrLU6wK09Jh5ht4m3FwyDOARfHN
TgOkXsod5LQrTMzBPp/p6J+fcC6S8lRfImUsD8ObuBIRrF2KjICu0gyjxB3UZIfH6XbsDpMye7HM
8FDUJQY5oKVCzw4AnkG4oH7lSM5jKIBrhgSZ0V/k/ibiJRuRG7jpMLLRJL+yhvX4JJo6cwvfxFHu
Pq/Gomnx2vYXfbFEoEWY3Ni9c53O8PTf1Xe5LCo07Cej1tRZC31uAUikDpDleqfkujNUrDFeOhgk
S4Lu0OSPETHAetAlxDYCFA24HUJ/5J5jVX8egvypCMS9eMqOtWxzYXwvEsA2ZQGIqsqgTyNmQOnz
QjjlZpeyMqRGCEI/0h6N8WPOGbD6K+Zx8fvJz8/MQw37pVgGPfTl/CFOAZ2oB/aCgH7m3Sj8vG7y
30/ZpSIp2+CEErNkPWQtRbzTl8oelhCIjYoFqyx7oLrVLeOeZEik09mDVAJqooeVRFmwG+8RYAf9
Ic1fEf3bjfrbJ/pieXRcOgAjVE4r2AlQJYEDZ8nDTZFtqlm1r6tx5YidbxmNGjEBEX+QM8hZyh8C
UBzTUnSFyr0uZNUuUNUwME6BXLRA2Z1aBijyAUPUz4wOE4+CEj/0qogEltBU7lBXpV/3k8J4oKyt
DMDtAoaUSKKYTkYPObfMY9xF/pjxo5lUUbdD83/hAtCQJYqKf78ONeJ6A5VyjFHyX/mCc7tXG0z5
Cm3kdzIaGh1ZEUI7L9u8MzGTrtwBDxvU0x1Xo3heA9jBCfhw4BiJOqJD6myjiiqCgRwTIoAOonSc
ZzDPcI5TPxzH+EUCgKkJapzREaaOs+aqaVl91PyKQNyjKk8g/wlRzeVhL7XMAAgj6GWnobBEMXB7
ESWrZrLCZnTSJfWSILB6NfbFhlXYpt8BROGEBBeYqyKuWFzml7IBkygDmk5IfYQC2VNilLwHLvVi
j+9MrSmrBBMfzTm1wb10wjjadV2Gm+s2veINJNAdgLNaVAioABUmdhqGKLlJSn0gFAJ0f0Jn8UM7
EKwb9HyXtRuh/RHsgUVdxHYQp5HOOFNr8nEbgxMNn0GgZS5V0GlBwanFkvj8LMnemNSZp/Tt8MiL
GDZPuzna8xHXeZpKEJSvL33F1FBHFkTUlHCigWR/Kbpe+FnAaEDud60Q3patrnlG1wR2Ueru0NSy
9/viULnC4UL6BLRLlKbnpBdbrakLPwT29NSJLl8CeLeGs0I/KWvyjH5CE9MCQAlyNdgfnCZ6ccXA
680YLaUvdrqthSgtZeo2iONNKh7ycAFzDoDkdbMXVCsXOCBcTvs2l/a9xnKaKxusI22E/2ASUEfq
9VLLaRt1EejmKh8wkWKFen0QlZ6R6ruqAWVMkvT3Ihc711VNdxyS1euaBgQ3vGxVzFuSjzrzZMnS
CUsr9rUPYJ3NEL5x9bHOn7XgFtDRLeYxlKTbxPNDKLIoBla8NWYrCfcpSofggqdWq89lLEpCUfuC
XHx2GubjAXsLyrOMcWzW5CB7rSHnIyD1TxPsjSlA6gPdqPwUBFumnOUgjngKMkVlyFm58kD7pAMH
AEcEc4TUepKMT6ZaKmt/BghT3oDCawktZYxdMHNLrKTfSlxHEBmAGI+qA9gRKXcYxn3AxUDZBbZy
Xh4Frii8UO9+s2zyZRtoXDHIyVcB9kVJKbu8DTQjbvxKsuCdN/oseHUSHob2ceRnxnW2cg5hgYiQ
FdAjk2ucskQYKmeMRlL4hr4FIjVnAMAESHBm2t0qXu6o1Wuw3BTArcy118RgmeN3jeIZRfq/BJUc
BRpdrE9Lbk6rFNXrTgEarWKOFSMW/24glxIor8bzwINVpaTyswGoluErL4WWNG9x3dhGzOpU/u6x
keAEELCAxhK8Sw2y3LNjnerAeAbHdOoLfOZMIC4g4K1JG9zkWnW87kK+H7BLUeTnZ6IAbQ8cFE1J
/coGV4mta/dpxso9r+juYjlkuWcycj0b84o3Uj8Hms9SbusMutP3PFjoF52Rc2TJoqy+QZNSEWtQ
HX8sVVeZnrqfITB0s1xzritu5Wl4qTnK4pVpIaj+kKQmm3KxpigD8/wEilkpeoiixgY9c54Aq/x2
DAMgxwusiIK1c5TL4oAQ38hanPnFWKjAgK/i7KDEOfjGy657ur7YVa3ietMJjCcK2ZT1G13QR7KB
HRRG4JqEzXPSji4/R0CVB997+Xhd2sq1BhG4V0jmR4FEKlYVAdRqAKY1g4N0+BLcBp9T5wGnF9j6
bthUptR2IMtrzGoaGH6MKO0yLL+UTOVWO21e1AmDmn4Gfo/i0FeenAK3fMOlh6A9yvz79ZWuikNs
hhscWsXM0+XJ0OW0DiU9z3w5fBH28vKiBT43Wf0p/8UXDA9GF+5xIWBtZ8IorUaAYJSbEsKm5XlJ
rEUAH4w4uEG5j2HB6exJmh2i8MSBSVwGYG4cuGo7mS168/93q6aUHGS4zEe9ynwt9IqoMqPZlDkX
aMH5u6q5CtDHr8tbs97zhVPWmzazDk4aLLyZOBvsNbKv67PZFL/SiBFGfD2Nv9kPKegISJ0ig0mJ
wr0oBoLWZ/7CuYvbolWY+5kXoOxeNsJyz/Xv0m5YDrH6lPcAvm+cuXdVVhpu5bmFFjKcHkCK4hCB
cu3SqhqOS8EakOV+VjWSYOJVOIVmkQgxug6SQSCZKq3uTG3oy888CcFfk/E8UMrrRqsZjmPNSaEW
g/iCvL3w1L38lJpP1FDDCfSV6hi2jxl3x7EmldZ291wE+YSz26VNpqnjayJCbl0+34jY2znb5+Xt
lLEoGL8H+dCsIYHnjNyKwCq8lJVKatX3LdwDYMZtND/jnWoDsM2cW7B8/NATVqZiTR4qhNAf5nDQ
5E75B7Xj5aUY6swPlkOImmD8oaLbedjP6utobK6fktULjRDkSmixQTmLzhDEEfh0wJ8AYe3TDIjH
HIQDALcfJqAXC6BuMYsQEAm14ojLr5mV61xbKertpF8FjkqnI7hSwgxxNKS5z/GRlefRgQvdXAPb
QZ9anO7MlXN9tWvyyKuCwIaQPmtKs00oSfEkTLnfxPxO4fZCw1lBcB+i0F8Y4BPpfxNY+Mv7akCV
wzkANSBQNS9NR84Gvu5zOfdTs0LHfBccP+YI//8pbE+hxOKzXVse2t7wCEcPpIyn4aW0SesXnQ+N
HH4oALa6KaigRasAKBvjSVw8AGf/7ro+6TY7sj4kyiQUjGScC4ynXkrUslAQmpYr/GWJjyoyWX0p
+XP9CKbWTjqBqOSY6cFhlDAPA7Q00HaIN+FwB+j/Q7UMVlsr9hL/4uIdC0CErtL+48OQNMUJEvHY
+roWz/yDEVZLEAJI2NeLZBsPyr7p6p+SUb0rxQZUDyDZiiwlkFxgJHk1J1oNXizowYgQygkyeNQb
1eKb5Y5LPCRDryuNbnL5+jZCTY+MAXrbUCq/VJqkNqOEYbHS19SPKZhvFxGVVOBAlYsdcvdFktrN
UV1Sux8i0ElsZL23OKQpuWG7AI5rQaL0+geRSJy6vmQNBxBVMDQ94L+X35PkDfjTxjD3Az2wFLmv
LFkrwAGbiHbFak9d8dsXsihf2gwFr4JjhEQBNtd7KGNZNRQPjP5cUxmKZq2LuobyMM505L1wR4CZ
U6qcWXzg+M4tRsZrau3qhfljDoLwL+ICJufyzNgAVSDpIMeAWxlFr0hB6syDEzwGd9Wc8laf8naU
SS4ASGwtT0/XN48Yy7fNQ58r3DcweeDAL2Wj93pO8iHO/bAH90OsbdO5eTQS1hAO3U73ZbQ6j8sI
D300j9M1MSEdOK0N2tyXYtDjtpPDx+NNHz702s8sNOxONRdQh49BvAnb8U2WHzOjZuwn2S96qaSN
XEPBVjUkjdrPum+kZQmK3C94UAH2Ewhb5u53seD/sVCsETVoUQZKOxUwg0Ci5NMOCwVO5Dsv1A/t
3O3z7jSLsx3PPFiFxB9SoTBiyDVbJV2bqDeSYjltQmI1gN8kq3O/DAtL6+RtNiBmBZFHG84Mp71m
MTBUDDwQblLcTJcWIxYSdggw2X4EIkxT7w3OyVpDdIRgZiVqV0V9XQ0qiLQx53EpqgVbqRpHSEJH
oHeeQgkxWtvexHg1M0xjXRBQXA0VCHQiDbGCh2PdxdqY+7Ekm2H3GI+ajarH7x814MsD8gbdB5jV
oixD4uQoLw1ED5w4ou6sie+ANudNtVNn+7qkNUtHDVpEEhQktd9wsYO8rPgqQNjQcCOyJccynhgK
W3mDYvRaxMAJzpMg0Y9tZRh0Y6rLwm+WoQx2+QTGVStAat+ruLkLthEn4aXIgewlsTnUlzzcTnzu
XF/myq4hT4lkNvo5SImIPtBSMjdRNxR+kt6DR8kte9NYos11IWtJShAhoagJwGzSiUJtm1HpuZzk
NWiK28auDauONhPod+YSCKbJtjOsabCNxAnkTZU+gSCG4/6DB4SCeXo0f6BTUkQt7vIYDOgshfsG
8Wna8KoLzrvAaSoZyJqj6iCzCfJvtUFzslSxMqRrXlvBiBVyAMjoKTgal5LzeCrFCP/j4+ao3mq+
G7dqOckWz5fjFoSAZHOFxKvmeDKVvFYtcHKOViwk+bFQBfTBS0XL8HQrQSqyOwYaLDEyjcFXShkT
l0hZpRkoJ4Ntdt+UhuC0iEt2YlXzu7A2QqcZq9lW5Ii/v24Ja+amSmg5wnMHBUG6GsdH85DnelH5
nLK4QTVsisSaa967LmUlwkF6n/TgQOH4O3Uh80a0TN1Sln4fOHX9Jg6b51H5ZKbL1sRo6CXCIxvH
DxHG5c6ivDbhomqgxirFLmYJQreJ3wLC47YcFgXMthILZXPFZyDZjyiDPC/QN0WJXPJoyou0rPxu
lHZCcSsgyOky7VBK4IAGl4XHGwUjNF07vBcyKWspKqmrOnQfQOaDHh5i/nXQ78Fpvc2LCdZ5Kyet
1Yp3SyzbeXFqwtIDX+71DSUiqLCD1DhUQG2CPhTe+FLThhBwTbkMFd41i8VNr23Jih/JjftNAnog
EEMq5NlG3cg8eh/Soh5RRQQ9VuLwhj1WeLQ5w/A0Zk/CDM7H7JSlzvh7eAwk1FExACMQJgG4YbpC
P8zqFAQSXm99JrZOLndvEoaXrFSLeTOv9Mq+rsg1+8HAIUrE8IZIUBGTPguTeQ68cfk8l4hx+qU2
QSFWmSHY347CgEz2YGzrVBW3zZDUZipwPCPsWfE7CBoRYsk8kst4eF1KL5H90xJw1qG/pTWVNrLS
Q5JmbiNtRq4grpih3BWz0XgMSSPOwu32jWxLCuZ0kKoG1an+Weg7MxkZqd2VBSHbCARWlPfRFE+/
vZMMXQMD2sX8RJKbTTiDWK5UpvmuBQOnb5Qi2ls4MfT0OtQY5ZYVR4qHBk8Q5lGpQvP1pSpH8Li1
erNUPtqkkS8yupuhnzfJwqqIrakQ6wM/ASIhNP+ToPncYASjBw10ivosIeEMVTNkooWsHD3Us9Hr
hzuJlBEpqxiKNC8BS1L7YcHtdDiZYemsWrP1oAHRankfaWB0TTWMddW6GXQZSK8aRsva2iqBUyKj
aQIsYkhPXa5yaPVFU5Ss9ttiP/HPU8nC02MJoIKAWQWxbB+jbA+4YNRxTm3/cf1gr9xFGuIaxDbI
BqHfhPJfRVSDdB2QrX4eDH4W8Qct3weyU0r2VDKih7W1KJIGvwXUAQKIdqmsfKl4vSrb2i+1BlPZ
7cJbYRYzTtbaehAowOAAQS5+66BV+VQs2wo0yHLVWP0i2jxocoE4YkrBeJzAr3tdfStvP7xn0bML
FGMykk6prxmTSZ+HsvHbjBPMcNppvexJcJdmxFjY2sGF7lTEw3hp4qlJaS+PeET7aeOnoLJ3ZKO+
BedKuSni/8AgcJnxpNcBmJP0NNWSzf3U9nKDSCtzRy7yBUCFaOBm1at7nlV+WTEJHe1AuoG+FFSc
vzUuVk2UJmrW+mpQPi3GZBVJzcBFWxOBkAeNDjJ5RNCT7Gk+ziOKdui4aYfMLAD17Ax9xsr7r9gB
AQDBKpBlQRhAnVMjgDPKBLSjiI2+H4A1wC1gj1Rze4i937Y4RI6ASxfB8oTMP1nvmWPl1DLLpKrs
/Bz9U3L83pVPfIK5fO63XRs6eHDZIvEtIGfzlQk9kyNyeVXIA1pHwWGl306KPr6GNXJ911fzPa6A
FNTe0DyBDBVQny5Xw8diMgoh4gpQrN7IY1HY4hAINviQjW2QdKE1TXplJlPLOXo3G8516d93DSEN
AkS0dcJhAGf/UvrUdFWJ66v02xFsFG2WKEc50DKQ307TTpm0iLHalTo5aXpDrhFleaT36Oa3SewE
8IRXlS+NIZooF64TbloeBNiZwGk3U1uAKq/Fvaw3OZo71TZQX9ShEgazGBVW/9t3T4nNhcfHF8GQ
ZJ6KBGI1HyM1wJMqFuYnTFfeSPyPTHX7trY0jeWWV16zkKbi+AGSFwv/0syZOXVtGo2NiDg5hYPO
7bat6h/wMMpoykMmHqeyRKKXK2rFsAsull8AfyGLN6M+imA+BkmsOUhgNgdD7sIc+19TBAZa0L2D
qhKypJQikiZUkiEPEBK1rbqZwzLwlCAWnCxNFJsL4gcuqUVGGLZmeSSDh8OFixAspJeWN8x8kcgJ
wqOuiVye43KrVPKdVieVVavt23Uz/x5tknQhCssIUxDP0s92Ie+UshAhrC3BqY60vZHM1jJbcwDG
+9RwkJhlXItrx5r0oetQKvJUdJ6yRJSJ2xnusE0fRP61EpxI20mh2e1a+T1RWd73+92IBZ6Jo163
Y98afB9A3Jh0d1rDbSb1B9pOYvO6HtcMBdNNMilAogucXpWchFWtFXgW4MfemIVuO82HaUAYLWZo
E07+E3G4ifEKgQcGN+KljfQTF/fVzIP/MBXAt4je2MXoPxZJ/8nPv6KK1eSxpkQUA0l6HqwUMp1v
StOeawHnXqGHbTK1Fu23cmgas8xY1Zrla3hKKngaYJaM7kyKwqA2NKAV+kEmW0XLV/ashD+mRX7g
ZPXp+oatdHcAJAeDnmiiR98+/rpUodBqQcSlIoQhfyhqxSYaS3cSLUw6xZK1KHiaVK44P2nGA5/K
5qggzhlvee0wx+71T1mzHby2lK9iObo8qc0suqmUslqv/Xp2RNVv433bnLRwo/AMQSsVLawZQI1I
lmFWDX+7XDMY79MKV17tLzz4nZA1jLl8mzWAfg4UMzMEFLOmx6TKHpeK9axd6VgibDUIgEgFBs9n
OhzO5ULNkqX2B7QqISBGb35TH7rmR67JZpkcMuFeEd/4akE5fQ90V7vPubu5//1YGSeGdHUDIApT
SgYVjWmltmRRwNV+L2p+xwM5SNxnUX66vqUrlnwhhfz87Eqby3oRY0ye+EmW7VTVAgq0iVe107Ho
lFdO5tcDE1c1ioXgur0UNIZlrCigmvf1oXd4Pdv1lbjtpOn9+npWxWgqj1gPj2m80i7FgACznoIF
68k4ycDElYg21jrrvAipcYYTWLkfSFD5L1HUBnF8pQxhilbnaBhNPT0oSWhFCfcQdxwGz8E3n9aF
VQasysnqjqHPCil1Qk9FX4RKUCLCqiPytgH521g6JQIdOTGctGS81tYkoekIY7J4rOHQU7bR1207
z0nT+CEqynGm2lK6wyCdW3cf1zdt7biDFVrATC3iZ8xVUI7FaAWMyYRj4wul0B/Tcm4wXzYvPwtF
7LymKoFnI8j7IdYWd+HFXReXAiOqXXFtZFZF+SrskranS7tJ1KVvMATU+Fqa2WoOZKzpFHJuzMlu
3bvXl7umV5QBgIGG9wLmY6jVckBCAHPS0vhF+hhmnly+oj0tEB6vS1kJmDD/hJkjkVB84/K4XJFq
tJzapbijJC7KbyN8x4+cK3d8gj/Veqw7WZfxZl3WrGnBtXOBZyQCJxR9UEOkBDdD1heRwtd+miGT
WmiZyaPCU8z3stE5PH+X8Y5Ye9cXu3bsz2VSKg2HlpvUEcMNWe9Uxg8lOurt3XURaxZCkhYYANeQ
e6Sf+X2LRCF+VvswwEEZ7EF+rQEjPPSW3ISMd+vqgVBgHRqSnCDyoevJ/BDGwqCrjd9U4hsX84IL
mpDQamSlttGoL7iChNHZMg8Luw3RJ9Nno/H2++sFzgRKwIQ1xKC7HYx8AAFfiBxK1+6q2LhBQPkQ
xrEnhMJtpzISHGv7h8keZIbQAfgdqi/BmEwzxHHnR0LmwJXmaPIOBIbDXjt350JoI2nBVsGJUed3
cWGOibcYd9xoVst/4DZBw4WKDTJ3pMZ9efA4TA5FQV8hXjMm/iAKQKudtV2bGLIdlVLCcFxrizLQ
cKfCWFCFo8Gfg65A1/SEhCTMoMaE/dCZndCMdqbUm0DtOoa4lY1CsQblBBQwECbR2QY+0VCCy4LW
b7oOtqfqNbBgyxSNN9E/wSwusCzO8QrWntuoLYJRj8ApAi6SnMiz2ESQgtSImr7ztaiq0Kn9WSTo
B41DWbLnaTH8Dl3zrg5Q8k3W85LbinlxO0Za4UZ5pKN9rhoYO7uyeKRkgWqAjgGiaiq4qGN9brUp
aXFJoHEl1E1p6G1VYviytcOPVDamC8lL1/g25maIU91HTdT7IEysd4HuxPW+0wAvO2zLsnRFDeRU
+fb6aV8xI6RHeDwxAGGDsgrltNssrKVmaQZ/XMxqfuo7uxTuRtTFrotZ0eCFGOoIFkE+wdW0w1fM
1Cv3lSCZSc8zXu5rUhAbkXYxvJjQLHNpOOKUBFlXxKOvlu9jtIsES+p+XV/Iir6Q/UK1gZgCidEv
RQAgoeSRIh39fDkk8WOFVskgFR2j6J3rgmiWQxRJ8Q7BrAYOOUIklZ7ba2d+GiOuHf0+QUvtHFU3
Tf2M/N4c2dII5sMMjfTItknGpsyF+0bDfPOPIbR68b7of47q66LelkVi1tB0I+MNeZcVt+rwqMaq
FY/oPOnSjZrUx+tfvaYe0tVD0oPovKJhEOIc49BLIIy+Fid2Ydg12uNb5TFWY4Y/WhcEo9XgKZD2
ouK2+f9xdl47citJt34iAvTmlizT1aYoqeVvCFl67/n0/5eagzNdrEITPXOxR8DGVlQmMyPDrLVi
zqrMtPrx3Fb5EYmModY+hHH5bg6zremiNwIAWp0Uu6DZ4mvXrZ9pkacpTbXxPB/D5IRe9pGSU2KO
brNJxbuO3QxD5h6inqLTl1nHGvGQTZOcQEA1B3rvOPPuIdnF0a9a+VtJf1//VMJpXTb/YQ/bQFL4
VDTQ1tVrDQn9hRI2GaCBnjQOdtpinl5fRyFYBbaQOhA1p7VmdbPUZtjmonSXNeoOcQR31OMMnPO4
EUVcR54YQhmbYAVY4VVfOGkXk8gsoQ+YmZ0rRy3oQhTMYxOiUe4tmXwe/SHNNoK1GxtIoQBhOKC3
QlphdQSDycraZSYhU/T6KWvM74pTbDiBGzV3WsSkRvAGhJjePyfx4imc5NY205h4sEdDYJctiuWV
Vu6bXZTtnLpLvEGPUaJiIqunRna7m5bcC+BLb9y2W0v9h5czmHBB/rlK4vsqq+xSJokvU2WfSsVe
D36+fhpvfEKadmDFqHehULGmXlNlDoaotepzVaGAGjPQu0+H3FOb4KnSlW4X2vrfQAUnJm+he6+v
N3E29X2xMEAFa+09aTCMJtet5hyH2Z1BSm9GT6EAxKTho6Y/v77Ma7cFngfCPiBiujbAwS6fD1UH
8AgFbzjPAKZOlVboO9WOkl3UdfPJ0kp548PdWBzbCWwK3BRxxbosovZRqeRDib2yuwOH8qUKUHyQ
WqjR+jzc66l+eH2B1x6MBb4wKHzCiwPbpHMeVmo9nAvHulPhYUT1zgKxsXBC00A9whDZCJv+4Shf
ODJgRHhnQSHARePM1uFizUKMdujNsywH6ec+WtLaq4iH1d046+VdV2ux7DFSo92lat8/2Hms/0h6
I9wFy9xCPpTa7JD1lXXQtVKfd0qf1wb8h8D6kUIb/NHNAYlfWHeqa+aB0dDVc6SPCaOYEzJAJ0Kw
ZSyZR9lF4+TVTWst7mzUHSKzHLvfUs/o+INEO9D0jNAc/yS9PU2HDM5K/6EszG68a6om1dy6TtvW
tcBBxvvQGpp45xRByh/D2aTDVm0KdawZWP/ZN5qxFD/o4iBxdvmp1NSpRgc1+jMDnrSTmVenQM5H
kNKjfCqqrPSsBYaqG0dRq7otHKbD4Miijj/Gj3ZZZxtdpbWvE78HAq4YK63CTgGZevl7qG0prR0k
5plP17llpp3KvNtpzlHJtJ2lhve4v8PSLscwTd4vY/A2lPX/Mw9sAMIdpZP1JIy4yBS7tzLzPLYM
sKhNxVX62IuCMt6IUldX5D+GgIuL9hmlg7XDcWpHCwqrNOEuOUiFlHunerLaasftda30j+R8ftOV
vLK38jl1nfTJsFTmubSL3UzoOGcNj33uNt1BmbvHMdhwOje/JHGSoBMIyO26zR/bVtSNMjeyyOZh
T1JZPmix/nfpw+GQRxmtmbhcGKcBA+duKLTyUI2jeZRE7ej1pa8ikH9LJxzlozI1AzvCPb7wRjD7
9IGqonnWGmXXO0edwRxzvvE9bxuxIaPRjSf7WJ3b3AkbKQwKUxRMOvgoVnHUje//y0L+a2PlVsOp
zk26MNiwjnE7u13I8dxsRV6fTI4+SQfYfyFDu64+6VYW1UOpawC28l2mH1TlLkhPVYNUEXDQ2N46
J+LkXXpubhryx4DgxG0Q4o8vP08kU5BpjEQ/w37NPYnbXVXebMj7PH6vpu9m/Zusfpa7zpP1wuvi
YdcM8wFIx1OoJ3st24L93Vr+y5+zuiidGU5QVPg5mvaoB/WuNB875zOaQlPyMBYbmdI62+dsCugC
GSToOyDp65ERnP00sQzJAgsjm49TWlhuWDnRIYgG5xCaxHwqTLJ9yJPyfjCqGXRgkBxeP1biaK4+
AEVingDiH/ADVzgZLUqZKm9Z5yxOPNO0dmn+9e0WyM94l4l4iOtWQbKd6FbiLK19rhi856Vc9p2c
VVuJ/40vRwpDJZLmCNW3NYupLdu+pLeMi+vHg6T9sWLpUYqf9JMaZzs9z9/sVqBkQ9HiGxoir1kd
lCGmLTtIKdtmQ+dVp9wt6MbqpfnGfrM4I9BwaDfrQg0DEerLC6KrLXG/3FrndFxcOwM7HH+2s3lf
jRuP77UPuzC0BpoBsKgUlfgbJMDwUCAo66pl/F4JnK0rL+ojqxPHijSoAxrPPNpHlyuKOeL2oMzW
ucApHOy+1Vw5DDO3d+BeBFkgnYZuCe4UJTaoLU5MkOsLA/dT2PvXD+a63ftvb+mSgOZBrwy/t9pb
OekCyQoD2tmz5I5U1fP8c6Tui5z5bsm5q4/WsquryU+M4rmapo9afs5l5vCk9cYvWaU+4odQ4yTp
IfTACWqrH8LI+3kcW9U5m5AuvF4pWjRrrPFu1op0T+dhQH0+UOi+hdYpmFXl9PpG3DIPqFUoxVnw
xdfc9AgVscQpMC+NjrGLwnZXWYSBRWIBqnJOC5UBs6Ahbmwse5WasGwIbdTRBICXIu+a3pDw0ozL
bPRnffaD+KuRpl68/LGLU2BslG+vVwhIHTfGkGdB/Vnzb4JZSo1+aabz4pSeIvWklpMnBV/K2K1H
3bNryTPlrYrn9duGUdTjFerzAkQkXNaL0GMetWiEsjmdFeODCQM305+s7F1hbmlh3dhGS0CFKURQ
J6BgeGmn7WUqhZE1neu85NQqbm8X3lSHrqU8K3H95jgEbI3AC3M7iUfXGIkqlPs2GJP5PJb146jG
Lqy9Y1hsQbBuLQqyBAMZwEaRCmiXi5rspJEGpgicW1Dw0vguitBQLNyu8aqq3yhN34hWaT2/MLaK
33o7ckJzKuaztUQcBE8um50jh09alv8t9B9N+zhI1WNZ3cVbspw3l8mzKiJUMT5qdfMX5KnlSq7n
M7WJo4WCXjbOD/1jGO0XaWtLrz08q/yvrXVlVmaU+hAg/XiOzFNsSacidU0p2SjE3Tj0tsNEBgDy
gGIJh1ffzWxnx0qb5awlshvF37RWhfL309K2nhGRm14+I/AyeUCETgmT1NYFqXRU07mK++WM9MTB
1ssP/TuYPbbXHUMgAlP5CPL2rphcddh4+m+EbZeWV9+ssbhbhYllqSk82TraX2UmIpvMWDKXXZft
i2zL4s21gmsTknNi9t9qU5kqO5lmOC5nw4eEDoPzmJOfH8C1mOmP5v0YHdvlQ/624qbwzoJybItm
PtDXde02ZbLTXCtUTpMk2/extEfw7u1umR4fOBOhIkD9dOUh0Q9IY0sp5bOcaXsDglTZg2yJm67F
Ocf7do7PWlvuQYu9/ZTCo+apI3gDprCGQiqZlCqz1shna+jfDdAQ8lNr/0z1/ttbX9Z/xXzFQrIS
oPK6R2EMQTM3SaicZaahdY9OxRAn0NPSblYHr1C0vdX+ft3ijdOJJKJgtyO7C51/LS+fo3DRKamp
nJ16py8M80DOT03+jllOWvpg9vfpMJ7CON/ASNzwodilU4XwI0hpPNrlxdeM3ib6NZRz8SjZd4sO
Cj6e99P8a3Adudh1xXNtFntliyJ5HfcLszxFoj8mgqhLs0MFJj2ZLHa4S9z+hxx+VOXPRZ3uovug
fyOClitxaUx42BcvepL13NHeVs4JVcMgRbH/e0fXPfZj6ev/8hkhveOyUbkhTro0RYexi40EUy3D
MX2HlyHI3AC8eZMobsWI9Fr5HeJ3Xjd7azdZAu1GlPcQAFhdyNgZh9DQC/VsW63XOIcIPDItVISa
4x+S/D+skSNK2RGMMLJh/xi4L7azkeN0YUS6es4NVMxHBka4wM2U2t7ntRvXT9KQutm8NSbv+oXC
qbGnQkoWx7bOqKouMuclydRzLT9147FP230xfwz7caMo9C+ovHyhhCGxPrqTzJZYHc2smGBDWy2b
WULky9yoLN1i+Eo5XNK8eqqPg7TTW4e2jeWSPrtS5BxQZS35Yzf9ao36IXCOXe6OdeulfPU2to5I
Yh0z1fIMzTWkLTrTja9/8YNXx7sOMi2uzUY9T1Xr2eWPSLHcJK5ctaMF6Rj3mbGxRbecFc83uADG
snF7TREevTgBZYL6tNnX6rmSDglwfjVpdsVBCTkEh3Cu3cAqPXuLlHjLVWEVFDP44n+1wUur0axU
gF0Hzl1k/A7CzJuceC+mVZAYyL+J2F1kbF0mCd03+Zbqmfjoq0PBk8Bpp8iNfvL6KVeMZgRv2KvE
R7bhVVlbAmjO0sPr91h4hysrQoiLMSgCcbvyHmNTL3YeBRy9pHgOpgWRaA2Jnn6HJvjOjmTOj0ZN
q91I6G7tLJgIyvgq1CvhRC531oyasZGod53L4dckeSMWZglAkqtNu9l2AV9pf1pJ3b2+2ptmYdDS
OSQpgWG4MhsNtVq1jUQVcX4QCNJWmneTCQ8JEpvyFZ3eT6Z0UONH1HXeHCTBBX1heX2AGXKSWmlo
nMupBqKfj0QunbxsuOVbn/M/zElEc+iRrqxoWawVSRAZ5ySYT1k6uk73d65PUql74TDsx/d1Yh03
9lTElKsjBOEAvD/4ExqWpohJX1xNeTHo9XBlz2HryvtuflZD6MnJcSw/yZl1GBdE3jZiiOu7Qb5A
MCfeWRC56/dgloxUWux0OWdqou37PjZPLYM4T6+v7JYVdDEJjWwqPySYlwubI33RyqhazupCQDvH
ikr6YG4JfF+/MgDMxZRjSoRIc67f7zJ3zNAsCNkHEB2PVhwm+zkOOjdXbenkBPr4v6zqv/b+edoX
n6sJ5LRI63o5m9KSH2xmsnL6tfju9b27sSreTbJ/KvWw79bdlMlZ1CxIU+UcJJr5vTSc+QBYlfDA
CKLGBYSxhXG8zlmJY0n/qbH+i2hXmY9hRg5CRDPhHcSNY9EFTK7rOiRjpLLuho1rdr06EtZ/850I
1cnIV8amWhpzJ12sc5MmnpHNHjfAA7vUbJRar9/ZSzurCmhUTCkNowE7uexac+hG08zT98EI/yz2
g7Y1IvmGe7y0t7rKKmVdvQtl66xb5S9QU49RnCxur7qqFbmS9SDBJ/Ccvvf14NuobQlkift06Uiw
LqqaIDpJtdZ5pGVXppMS56LG7am/5/BkfquyP6mkb7wC1/ea6gZEEwtshRBlF7v+4gZkLVOgpSC1
z0sT/syXRjx0wZZu1E0j4PdhfpGuQmi/NDKGSzKUc26f7SA/dN2CvHi4cQq3TKz8k5kXtlk5mU3z
x2bsqF4V+3iSzA0rt74KbIv/v5DVbhWN3RZwWOxzbsFYRakzp8nWWx+ZBu81SfLprX6Db/PC2ioe
QeCG1kjAmhQjaw9OH/QoP3fPsxM+opa8bIQh107jwtq60MXoJ2jXJR/JyfLYsyedg0dbz03Lbtw4
dP9q4+vTTQmDpAnFJUgXK5+hL20TD1ptn+cZ8ndo7oKufWpRloIWvVuGe6frj+nQnHS19+T7dM7c
uFeOStl/d5Lga/UhHaw/Thq42nLUFJIfCv5Rqvi5ZrpzsLOUasdpOM7BXVjq7pAOhKQfXv821yeB
uRr4Pdpz/AMtoMsjzRxffZ7ByZyXaVrcNOJtV3fdtNODU6HbWz72BuaEQR5oqlASEWo8a56mzvgd
wIKpRvD9JXHuEioi5XNLiyFqlJTNmb1g6v5q0rsoV134dVuKaNfXS8zc4GsRtlEdMVbOt5WYr+lI
lXYenETb0VHTXD2RtxAeNzIbQA+M+AMqDraaV+VyV8Nakmq21jzXWuUW7U6X9mRQ1mf10DYfR7+I
mo1c6vrxovjvIEYBSxNy75or6pRGnYaIx561QZEpwdRfqpyik5x+k2pn2Ah710KyRGhiBgzlHl5m
wsB1Eq336aKUsQlyCOhzXSz059TiCHyDbNFRfwKBYuB0bHeuOWSnPOBedF16NCpUZ+OTpjIiJGuy
5l5Xhvl+boyfrx/pfy2Py1uJUCK3UURefOd/h/DFW2D3ClrEQWSdQ1t5GCXzsemC59Ss3dL5rJIG
mfayM1vmjQP8Qvov1x8N7b5V7L0y+AxE3vg1ovR1/WsAFiLgQc65FjAdpWl0oH1ZZ/XzxINvx675
zfFoNagM8ut/xr+U0XPeWf1GsHZ1sYmgAVew37yuFlNzLo9gb6Zq2ySpc16GYj9HX8tc86TynbV8
nLZqKlcRjTBFwER/mo4uyeOlqQkUY14knQNuwty35XM3Sa5UIAG9uGH5Vd/wWFdHfWVtdbc0ZQgr
/KlzLsy/3dy6moEUpv1toTr2+pe7ekgwBLcMPrzCUEtaMJfLUhpzljIoPefMnOHLhQzL/u701v9g
hXoUTX4HKirwoUsrctLrSSUlAUF1g2D+Til+avnP11dy5fXEbFMYEXDjCY309Rw/dWFmj1yF0tkw
83Y3GqXkaqO6RSW59nrQkZDnsuDJkYWTsl4uBWWZRmKAnnSWm8eElt1sGG6bfjdz5mIVrh7s1Aow
xha76/qgU1lHvwa0GQI2QHgvrTZOLcVGpYU+M0ndYfntdIi69T8t5asRv7lCKoYNUTkUYhsqTcNV
AFgnQwL6eYn8sfgzxcpHu3+SU+bDt8w3UFEh3hpxfjV9maeK0iHNNDEDgE7yymDfRG2zlH3s69yp
vP3Re6ns10j0xiNTH5bHzvg1lqAn+g+tZbi507ix1D30nXqMRbPh66A9WVXOv8iYvEctXt9oTt3Y
fCAwlAnEm07WtNr8hQEmgROPsW8Hj2kVUmYxDlL7pwq+Sv2W3M6/CdcXnhSUBh/R4ITRveFlvfzS
oHzHMai02C+G56T4FoyflvlxNgY3MNv9qBwX43cNT4ywPPPK4lfR+DDjdP3LUGluZyCboCm52wms
bbjFCb++YcQUnHueYGBIV8pdctcm85xric+ocwRioMq52RQ4G6/8P0zYagc44lxm6uXADc3VcVjm
gHKhXqe+oYbuDMkvk9OTCHMrBdk46V1X1qe+knfWlwBBefJxFdF/E8xVHtIAyr7IOTA7olQGHMzJ
ofsH7JvcHqxNHm/dy6uylUDR6gbO0xb6h2t8DQiewIpmOfX7yGuLZ71sDjWv7Wj+7NXxLsgdV9uo
gtw4jIySINGgfSGjqrc6jFGhKtnCNCa/ce6j5qPSv4vD+659BDy54bSv41i6B+J/DNKxWdyaNheF
eZ3XclD4UTkcgNC5ccqMF1Y6qoZbhY1PKsoxDHbp/FkJiqd6Gt68WPYWiCaNDBB8lMwuL0Mfp1Y1
BrVxliTHi+d5jyBpRjVBUbOj/eZbLqgnohPFHSe6XF280JxTBoTFvB+F0R3iXGKO+WSoj0GpQF3Q
W51Jh1q7cdivv6YwatNQRIGAYH1lFBGMJY/tVDrHkAW9WY9G2yucUNkvGShQGUFvrwPa/vn1p1Kc
kcsbBqoFeUta0lxnKEWX26qU5qBU6iRRR0Bp0iuq2DA9Ek67wcOXbeC2c+DQg4vlVt4DqsjVjWXf
OFpwwMC/U4oCEXbFR6HKkevKuPALgjAq3SlT0c1QhuixoMDMOA0u6pDlBeJOtuMWefo5z83mjvBL
PRpdZW+c9OsgCBFMQiAUGqDaAXq83I8xiosCvnrmR/Kk7AuJMa7YpLFc9Vv9oBumUCtldiCtayqn
a/x/MVK3bCIn9dtJ02C7A8uaGmgP9TRbG5u8nh9CTsAYFoRmoNmirKeuKzkM8Bu1uE9yv7IpKcIv
sOvWpYrpDQ8msQp+Q50+cY8fcSLDvCsa644RR8eqPVjM326a6TDn9c+2qD11466t2c/ip3H0hAOj
I4ZrWZ9AbciiqMtzXw6cPeN63Vg5DnO+Cyow0d+Vpvcs46AtyL8fO+shy6U3f3Eop0JvC+eGWvXa
seBd9U4VJLNAvtcLZI4cMSPj+Po1u44VBdqYigPfAQgGYgOX58rQpb4PkSvzF3s42fXoysGpmnaf
kqc4m13JOKvaVvB25VBWJsX5e5EWhnovaIpSQSyl30e66vXte2dKKF/7NGsPGwu8igiENciBgEth
2PAEXlojHGsHZ2pKvx1JhSJlKPeJWrzvh+pHo8/tgccqfkiGuEdnJJ932twm94BkOuhETrmrgkT6
ERWM03n9Z93aA2qxdCRkkaqtlZzCQZu7eZhLn/FZnKLYik5LN1jgX5Pv0ZjV+0Wfsw24zbVHYyvo
GmiQmcFmwwe93IrGTsx2bM3SL0ar84xWV0+hjhJePebIkDVteGeHIa+XJEk7M82DB7OQvpWKVZ/G
urP/vr4D1/Vw8Wv4FQhsMF+bXsblr6nkKdWsWmdg11Le1Qrivu+bmXmUQ4sAUuym5n3vHLJoVxsb
hf+bey8SFXw6Ah/raW1OPHNMlrDy5b771PYz0v+1lniqsejHpJAt1xyX4ufrq73yqSzWwXOL15vi
0Jrka0hAoKRlKf2YQh/I+ERCNKyXEBSxkv3rpm4deJqFFF5EaRyS6OW+mpDpCHqUyreC75r6yXQ+
vf7339g+Wk4CKk0ORlNBvfz7Y3UxxyyzKl/PntEoV4z30Y8w/7hsPUPid15EAKR2L+1ol3ZGpTGi
zNEq33B8yz6VAwM9vKn9MD9Lxk7pNvzEjV0TxAVedV4hkTlcWrMdaSaSmCv84A8t+dhvdVWv4hlW
8/LvXzm9OlmS1LD5+1VzxxgCd/xbE0XI4bOaMQl8qnevf6RbmwdeiRoQVEwCh1UJwJFsu4gpevqZ
2kAz/WjO92nwN6hPSu2ZBtPAwi1U1q0NRHRIJjplIDbqD5cb2EZylRY2xwLegLTP07B005ki3+vr
2rJiXlpRKQVBw8CKXTxEUrjXtS2BlVsW6JCJ2Zy8h1fQ2SFQm7Jty9oPkX7sivtIvXt9CeInrs/1
SwOrT8O07NlJY2HAPET2k5K9RzfFnawNb39rHQKGTstPJEdrsP3UmXNFBFv7tt16Sv5UbAZvNxbC
6aJHi7wVPYSrK4MKWt5OVuNPUncnp7L43m4R/R02B5Rdl18AXLw0tTpcWUETgxJH41v9vcVcd901
T+MuJTrUrIMcv1PUu2H2pv1057Sf4kjfqy4TsEav6XeGcqCum2+h1W94QcIyETsxXg5g/MrLJnnf
jUlltb42zp48/DXth5jwQUmYuTm+f/3EiNWtTgy8ELIg+goKrYxV7D/JZlZXedX5vdZJHqWdiJAp
ye6yhJ7a201xZFCcskWda106HM2BUn7Udv4yKp6uPikJed58fN3IjYMDNUwEPnBduGJib18EgNid
kbzvOj8P+Ig54oBp+sMq53tGYGy89bdiHp27TAhIZVx8q0tbydjiL9S+86MuelBaVMg5MPqzZj1b
qVAnTQ6pYnoBGkbItR2jLDi8da3QC0HWwWsAiUUP6tK+nhtpURh16/NDANH9ydSPgbSbtHZjT6/P
CGkKcDokREiZOS2XdvoeNEFmmK2vSJmXFKVbNupRKrcKLtfPmFDpI2YjJWYExBpN2SFzrBbD0vmF
nrij8rFMTubizZrjlgx3rPXT67t3Iz1BnYH8kAyRoJs07HJZSjeXTQg52jeLX3My7Gbroam/KdbT
EOzi2D4lge52ye/Xrd5Y5IVR4VpfnE+UIbRuTLWOYM38LDF8GrX31pP7j4231Mwsed3ajS/HRCLB
++f/KKeu4pwgzZq8CXWshaWnDw8imQ2qjeMhPv+lC4HlJfrLxNwUR43V8VCyvKrmMuj8rIKLCT96
pIISoMJWvw82p8tf32+M0euiLSnIXmv8YYfYuGbHY+/PSfF7gbyf0PZvFoYEjVux/I3NA0FGrs5Q
Irgu6zhHGeWk6jS59zv9kxPWPxcn/T6Fb+8dAosGTkklijSS67Xavt4wMzSc6t4fk6cg8Q0tfG6M
vSTdm81fc4QsHVLYdxRGoOSeo5UfinAjaLhmSYpfQBGCCRvMMWNTL8/kIgeMrunL3nfszLVK5pdq
bhQ+qIwqNd4hSbNkhddYyFMxieldR6ZbOY9bGKIb9+LiN6x8qaqWAYNYhp7LT0Gke+y17NHu2ru2
qYFOL98WeStlvfV56cmRstJBtaBFXq667NV2BL/X++p8F81/CkbcVFsTRW75GPiI/zWyuu5DYRmR
nU69n41MXQB4o3iTAc1X/qBNxyw8NeaX+Pn1O3/rhtC7EmeK5v014lpNcjNXMNnpsafVvl4cpuJL
YGwVMW/aMQE+/Mv5iQYv928xnQgpJq3348T5MTKv2o6YTJ58mfUtzv6Nh5YDaop5BHRroRavwtpl
SJRFrjDlJOVjnD51fbGvYXZSuNyNmbVHZ8ft+tFVhgCZiemTXLRvG7gkJgRd/ILVWyG1U8OwSX5B
NjTvErX7ZERb+3nzPL5Y5Oqo9IntjAVNbz9Uy32rRK7DwIk3Do66Wof4ES+eHy2IYgZk6bhPtdgN
yt4at5ZxXXYVW4VWD+h7sEb8+dJEP8bylFiO8Cb6x6x+ikPoql4ceVWHCLV2MjLzvog9HXgzkOdz
ahuPIbOkjak9obrsVvqAXM/sGhon6o0iYv9Z/ovfttrjrOY9HG2WX++rDrXV8L35Xkk/wbtwJ/Pd
3KhbMYY4F+u3EdAO9U+QhGhqrvY7atO+1aRw8PvugzzTmXTipyAWLXL1aZk+FBRslqV6yuX22Bjy
3RRVWzTKW9eUp4WZPMAzec9WJ9dEiGE21WX0pbFxtfDYqqOrNb/0rXGQt46vGPom5Nk0SsqrlRYt
9OXUUUYeMDK16lT9XOp5I5y59UgwXRYuLSxvqimrR0JLmT+sWsnk10u9T+RHS91P3btpCnbVtDd2
r/vRW2EN5B5QwsSI1MlXr2Ij0ZLI8nQiPPwTpQfLor/81SxPRIqvGxK/en1GXhparSp3egnVs3zy
pXTwxig5GhCI8GZ1VzwMieXWaXqU5w2j121mgeKBlEUbld4lDaDLazoOtVOWJsuzSrSH49Yr7Oau
l7uP8O12QfpTL74VnVvHrc/Q4kOi20dT+VbFP0pp+G7G9nFBUcFsmLyrZF6lBYd6/O30z12dg17I
j6/vkLiWqx0C6UV2QCeUYGx9hlFjnVqa7uxQop5qS3q2p/LudRPXgDL246WNVTigGFGU0hGZ/Fy+
68ud+dVwGJe1d+bMy7Of3T7/FcOW+4NGxRT8imp32MomhV+8WiREWeZtImJ09W5bTayg61tP/jJF
uyDov9va2TS6p7z0o8V2W2DbZf8X1NveWoyNDb71whoGrQxSBDBeVxWdrDd6nQFks5/1zuip9nwn
T3TLDEkLPkrx8FPWkAMIO+kY12q9j2T0CHsrQYpQGTc+xI07zpAq0bigSmbQJLw8l4NEQNzlCb9E
l7/V5R/Z6d8xzsobJQDs32VnC+d4w28JRpGQI0Ri7ip7QY3M0MdumH3VqjwlnO70ivHLo8ccaXeJ
UCkK78FWzNWPXP/S1I7f/OjD4B718w3VhZsHEGgYIsQUvsXSLxduF62dhe0y+13hJ+hY9JGrag/W
cLSt/dyhEe4cK6QDGPbGINbUleODjFSU8qcwwq2jeOPVggNC347eCUKQ6w7SANIw7OV59tvyoa+8
5E+1cwZ3AflyVoe99bTYX61wgyl+8wj+mxhGV5LWyXosSCAtzEHr8sWvrGo/McE46u/q2pWZkecm
oFtsSg6qm4ZoGGvyMbCcrWT5xhcARymULzR8DYXNlUs043JqLENb/Dr5gsjQY/uDLXqoE4bN12Pt
RkHlSbJXMaKoc5nhE/atq4S/h6L4HaU/X3dH1x4PxRTw00gQ8R2u4gZbm/ulV+XF7yfwTGa9nCAI
v1m+RPB76EOLJrSY9bR6shltYWhN18i+mG5RWqoLg/xvNnx8+1LgErGj4IN4SVf5rZ2M1mhIteyb
8/wwInDtarm9UcW8kWfBK+M9Ix+Bm44Pvbw8UoO8AfwG2Y/6+2C6M5X7WHrqkjNq5u5CTKU5zO/Q
t2g+t74SCs40QoSUN/MDLq2qVaLGVoDV0GxmF6WbdI8i6BaQ4aYVsAIcPTEwcg0Is4Mo1Opal31F
ngEq1KXraNlGoLplY/WRFqfI5C4zsKEv+2F+SsstCdbrOBQI54tVrNxblFpGhueT/ZJdatLgCD7j
mf/iRxXF+9dP3LVLF2OARQOWKrNKoejys0RJrFqNkcuiS5kGjC+rn0pl8V43cr1jJPY6CSkqDBSH
rNWJs6J2ULCi+iF6ol1zzIYt6bzrZfBX8yRTF6LLRrHrchnM+JDapGUOtbyAK8ia/QimPaeF/fpC
rj8MQQe5iejl4Oz1VR4/NRS6ym7R/bmCxC6fuiV2F+M+TrearjcMcTnBKAvGJBH8ypAlMVJ4TBXd
L7r6kJjxuyqw/2otuNcu//L6mm58HPIdjRYAM27UK5UDUp0iX4rU8nlU3Ij5bni21y3cgBjQ4we/
Re2dxglAg8uv0826USxdafuW5k35Y1fP79tAwY2OjtsmfQFgVfphxCMK7tOTk1MTff0HXO8m3VBc
AtBcca3WjY4Y4D8zyWLHj9qnHpX9unkymwa98g2s0pad1b2d5iFsoyFyfClKvCBO3AFckuqchuzn
6wu6DvzEgpDcZzfpRa1hDNMsq808pI5fOU+zek9O7QboavXFD6aSnKBgfXjd3jXDRRwPkasCKAXP
vp5lU5pGkUIpl3wj6nQ3Ve9a5V4ux3eNLUNLGrwSFn3jwJJ6cpb3QBXdVvpdjRpvPnxp4D5bIyhv
bABddabn0lIyePJXJ0pDp050eqJ3VintFulH2mt3jVTv4wCBXtT8u00Y2NW3xRCsBN5Moh4xCvHy
DNvGGAZqWAuV2mdnRohXCptuN1jS33HcIj3etiV8DKEtH3iVX3VN3zC5YzTPvW3M93HbfrLbPnOb
urEOiaFlh9e/rtisi2xKkIoBGIKzI6Rz/iHwXhS6mkpj5HxjIHY47KoeaUrzODTDs24Gn01k4jes
XaXwghsj8KQ8NmLAxurFCatK71p40ufe+mpaX4Y6fDAat7MYkZRQddFtT++3NvR6hdgk+ODG0DUg
9rn8eFkTlFQV4Hc2w4I0Vd29w7cfmyGo3TybDc9wAKi/vqnXV0ask1sjwOlAdNaTtMa0UKo+7exz
3aAHh8270jLbYxnKyh2NygetD5LHKJW6Y1oW30rSdQ9Zkco1osV8Lp36e83oJhrfgR+YS7arh02B
iqtHU6eBARtKfHeUddZu0RolJ2ZoiH1OpM4Nc0Qxwj6HKJdvVNmvIZzCkJh8SX0IcsR6K3JJGfQw
C1F0fGK9n5fuiHjdUO2M7hNwWjd+1v7OJ8phereVrF89blgWyh/kZrB9OAKXH75tHD0a+goxxyQb
D0oD6QHGgL0REf5DZ17eIAE8RziWA033cH2DDCesgub/OLvSHjlxrvuLLLEvX6GKqurudIpOdyaZ
LyiTTNgM2AbM8uvf45YevV2ACmWkSCNNpNyysa/vcu451PKfXQ26B1Paw/frmeV/c425/Yd3FZzm
NKT+txkzkjzok7xMAwJfw6JxGjAb2+eZS8/Z3MhTJbxhjw92axtsDxkbKKEASFsG317aalWvKMLF
nM5P4FBvgsyYhtPOkd8wA71BFXYDvIXZ2cXVdhpMQrZGkjwDVcAeZwTJfqCLEu3aPmGBMzvNqXQn
72iVg/2sm4CS1Q5Lw26o+iPxCvfIeoMe/arcYx9a+RxgiAAhAoEbcJzozC+ei5aPrNSKsvpcGQaN
rTzTTymkceIk1dswyzEnAVQxWKQ8CHrWBLOZ9zdmddHezUOXBbo12JbV9md9rvUMenOaW0ESWWr5
sZyTHMUyvoeHWT0dECnEdCNScrS0DBBg3h74iecUZBRedgXJ8PCLVgi4Za6L89RSDdDbrP9xf2nr
bFKpImJzFdIRed1yFqJ0aruneZpfnfanNb4OOj2AMCmCFJAB4v+MRwkJibXHhLF6/6FoCZeFQwYA
Kapfiw86QCmAIc+EVfeRDy+cvJTAkdoo94UVyPLvr3FjT2+MLcK6NIP6AC+9/Fqbljgb3EgjMXfW
sXRa6EFOtb6TLqkff+NN8OyrQAMCO6DBhke5/YZEL9qux1TTtbJRyKlLqOtITMha9j8gpfqnzFJv
50ne+ogIplwFA0ZnGVqFtxZ13logca4oiEXTE0DWbp0+6ml+aspjkyYhRXutN70z073/sNSPhhce
YyBlZ+H00KuYnokvDt0ZFTrCIpHt9UNWLgCb+sHS8pyC3p2ObknKq1aXB3t8LOhnPoJI5YqWQgCS
Sqdgxz8+NjcWF1fR6C2L8J7Sq5k/6XMSaPP1bWr3Jvg3DieqoNCgQxnYRRa32EGXQNrDyI3qagkU
YWV+qvKvZjU8z0Z7uL+ejVMC7w5WKTVDjuBmCS31ROF3s1FCVKpxwZBhh9jDfAzB0V5UxVnXw7rp
ArsAkv2+4fUSAYUD6uN9aBfxinp2PsSnPu3AxaDpGNYev2QgaaH1uerTcPrrvpl1VRWo4492FlHi
IJrcGNwZdtrubz6G0xy0qCj7kZEdu+qiU+gKaic9p2dnl69lfTyVbbQCUY1Bk0lbrFFk0JjUZt5c
ZRunGj3o86e6jXh+yIdniCkAarnzJm1+zY8W1a5/2NW6aDoPovXNlejX1gYhWpuexuSp8B8hgIHy
IOYprzb5eX+P1377dpkLv12pFLnr2+aqd+RASh830QorcdE1sBnPIoQKzPf7FldvL4IRdNZxZFXh
FjzNt8vsKlZLPMzNVUBBW+oEyknGuar3OhLqMt/6bMQ8+HhQvECNAxDzWzNJOtbA6WX8SpI2DVEq
locB6jCBabbmseP4f+1YaodmhI4MNcfqL8CPq7BNXXa5v96Ny4KOkFLHQkCPUHT5Wackx9Nps2tu
DUgalHTLA/CYShFzx9LGziJFRf/NxkuLhG6xsw1Dowu1GnZt+imotfEqAC0pAMW9v6BVUKkeJVTc
UXNDcLym8rCq0p5lxa9eTWXEMw18ff3Mo/tWti4/JjXQ1QJ/BypFSznpbEinvvFafp1IcymLr1yg
bCEeKiKDWoyBa0PfVl5GFtaEvKUiv963v3H/b8wvNrPNZl6KfOJXtB0jOxkeMOsZF48kn77rxPsx
0fnE0z+/Gmo4RYm0oH0Frv3bMysNd8wqqfNr0tlRP3ahhCQ5RLt33o2NOw+wnqowI2KDZItxa8bL
cntAH5dfbfdicIEpq1e9BqPkU0M/Y+BrB2+/dSo/WltexBllHJ9Z/JoRtN+4xQPSedHEnF/3P9g6
SFNCfnh01aQKEF0LT5b2fVVmthDXsa272GoK52vflH6I3g4I0huDHQu9SHbCpXUlFZcBHRvcNkxG
rPkPXIr6G7cqcbWL7Kx1uNw8sPWfKLiV5gvoJRDk93N9InSPwmfjIyraQwdsRSjhAwpx+xF1tHg9
hrH+62w3EIXwXiX3msNYl7GN6Za889zQJ+hX3d/k9d1XFWPIg2O5qN8ux1JLNHErStr2OrkCHWed
Zl9bxyni+1Y2nkKl+YLgxkaKjHqi+hkfn0JeaSSvLCyumspzm03Og839/GASO8Usuda+NHwYvxak
9w7c6UlUIgk77/yI9QuCH4EiBXI2UKGuqCOc0utKqvvt1RTcCCDuhsKP8H/oIOy6zBOQYa5UA7CJ
XYUN7ZsjTYWPkmCxNxeztecoWeHZBIgdGcHiujYtGDuRubfXHunwEc337jwX1Z5Q+Z6VxTWVnkAn
I0eFC0xcwxGxO1hDprY73t/U9SXFnmJ83Vcs/Og7LKwkmCRr8wp7qvf80eySAlwEzs/CyE5pmtph
5vQ7EIm194FBXFGYBAgT2ITbk2TwvDKJD4O2NkGoLdN/GlDIVWp77uH+0tbvPJJDKHxiAlDRai0H
DVBmczEUIrprK37J8avZ/+DVm0h+3beysYE3VpRb+HgzUH4cTd50V9SPQHsM7uogg+4S6HLAR1Zb
JRDXtbs3cb3ycohH0CpUHXeoa2DiaLmLHavnkXtAj3qQADQwZw/5reHfRGI6tI3d7N9pai+Adzc7
X0/9ux+DuKXdxSM8CQxv+L0trgA8DCFjXKA8nFk7Tnx5RpZWFq50HthIUa8UV9/5CvX1bnobi6/3
P9symng3obYQkSjq3cugN7XQLqRt2l7d8m+jhbIdUHIQljsCKQ6ORgDXLTuACNWOt37XQ7vdPzQS
AZJDKIFDibH529PCaGZkVap3V5+iyBBptaXxoK0n7UFIEPEHMylBcKZBlTrIyNCAND7XMWtRj65z
JEbdZmHXC5AxgU/G/u23oAoLh7SCnnHWkH96ixn0nPDWRYcATy8FJlfTpwOTrTafDYcCtmAypwVw
vO7nf6t6J9xdXgVURW4Wt/AlE0QukiRB6wCSvfbPesguheccuG4fHMvfiQaXlxu2AGxTwgUobik4
7O1GIjlKnY7O8mpOsjgR9AZO5ZQ9AndfnJNJ1Htvz8ba1H3DE4iCkwKM3trLWTOYFaXDFRMjxqe8
6shbO1XuxckH6HkSCcFLcASXgPS0MjRLRg6MmSA1cwoZoltmhM1snAvG9NAmxLgUMIaQqGr3fqdq
4y8OmGL6cTDth+gHXaTb35mSyRqhcjJciz7xA8doHm1ftN8hhCmeqFmYwYiiy5E7TX4BPl5/EOBP
3gF8ra+Wws6oXijAM3j9Fme8HmqTNY0xXPPBGh5QM3gmGOn8ZgnWHXMyNp/7PHlzU/NZZ3KPLvL9
u6/WD34dQN9VtrlEXVFjohSqKOO1SA3+WdBkjGzDnNBbyOYQsYMWlSamYHqdyCd/hgCSU0lISnKf
HSFDO/woaFE/l51phMVAwPtE7QFZOAQpzLF1g3KAnAokD+FlmXAfoOHBHwsmy2fw6gxh51tJgOQI
7GVNYoeONr04+exHUpPpmUjni2i4DLtJOxLEbcFQdWDlr+tmJx3ceBzQqgM/G3jsVOy9rJTUaSlo
puXjNfP/6RvjkE7QBsq+Qlbg7JXGdUyAZTEiBGhf8Avvu9WNa3JjevE+oIMIuuwJ+ku1YT/bZfJF
OPq30S+fW/lQkqHY8aeruBRuQPVl1YQf2qVoB98e95aBVGXU6HjViwISBNahAFsckH8hNcygIV1o
ds2FMGAM0j3d4lVLa2lb7cWHl9+qZe8Ktx6v0p2gtsAxcDAbB0lPPflRJW5o+MlhqjHda7Xlacgj
V/NCQEFNugcc29r096wDNGdAzC+7lH6hzZKPAt+76AMMXmmIAiQUCab2N9rxO2/zOgIAwRI8Lobl
FOB76QjdyW/NVs64YAVBYyqx9bMtfPHn5wj8Qap2ApVtFyH/7d56Zlb5XuGNV6eyY5lBKcnCLM4v
y8ek+9v9I7tqQ+M7okMDuiiUTtAvWTLmNW7aoWnjTNe84+c8swPhfeXTxcLAwTSQQPfnB7v1P9eQ
OMnQlMRaJz8LGvfcuj9rAFprQU/3f9I6/gHjLEAUIESAUhX0jm5XP40isRnP52uaWMga+7EFHRvt
HvIJAcB9U+vPCVMwohZv4y1dXCAfakNmPVfztVRiMTmC8mPSmPXhvpXVGA9eI4jLqiF0DcMBqFLd
rqiRdk3SXOjXMpXdkdK8uzDNagLmWcNpmIgRT+jqgm0wTaOUm+7BGSz3ANo272DLWULQOXGfSr+p
ozSr+KeuofrJ1QY3zEQPcZtM783YB0PcTrirr98yFDDgWmwUSEFptZxDkYxOnvQK8zql1QGVBOuY
QRX4t9UHDotsNxBTWATQXMHobX4Ac0/9bVb3TgRsr8i3cSbQYkPOAocHtrElkeTcN1rq6LV57RCh
1uwrlJGEv4cCWUdV7yzECimID7ViCwRLlczaojKvonwDc0tUTO2RDohFs704RcWCt++0sqSUMBTs
BMXR2wORm+DA7pzGvNLvDjm7R36ailMtIlSFyMPchMPZ1oNqj+9v47SjkgeWQYXjBKZjcbGKIcfn
zGf7KmznYeKTFdp26R/vH/aNLwWPpVR8FNgBrAG3SzONIbfGUnjXTpfi4JYdDSYhnuYu3xPP27SE
q4V2E2gQUL2/tWQZkhpjanjXwib5wXbz7mD1VnXwG4y631/Uxs4hyAadKEbx8J/3i/LhsdPMtquy
wvWuhFsQrEZRCrI74570wOaClNcD+RCASEsrLmnNjo3Eu1atKS4S8VoOf9sXf3XgJo7vr2hlCxEi
CEFgCocBuJuF53NJyijLqX9tDa2JyyRtzIgY3ohLjfmgPTHF1Vi0OnQYBEDZXA2HICy7/VY5BmA8
5roEUTENfPBe+8nfrjlAo+s09FVglvN14pHVS8xB8SAVyQn/6ygJVHDSHRDm6lvipyhlUxxRfEhk
Cbc/RYdqa95KmsZTg5nouRW/yznd43ldzT9gwWB+BDEcMDU2oGwLwLHb9U2FGaEsnvK/cCcvtvWZ
fIOMat2C5YTOkWld7PKVZc91OoWG+JQa2uPohMLzo/sfeuXU8EOARcbGIxoGHHLxoTW9atsCbi3u
rOKc5RSAcdExjJm5dVDm5s5F2bCG3Bt/kHygT7nskpBEJxSDt0XM5RwAcQSUkzxo0Oekxz9eloXH
QNWb4YrBmXr7FeG9WNmLpIg9jzzO83D2q/mfwitDN92bwl2HSKYH6LjC6JjgBwHJ5q0tu6KWh4m5
Is6L7Dqy79V80uSXnp7k+I+N4ERzgkIHEzqw3jPqJ4CvoVwcCAglFv86hO7k/iu0HI4Wkn58SwWV
A2n+4gDXVa9PrSbLeELAAXX7ojYD3x9YwIbswYc28cuoJP4MHxXMQm8wZGeX2WWQ9vCIrczC1G73
hgq3fpOjA0CpRn0Uf9rilGGACDpho1XGyUBfoXTzufT646TJwHhthBmazalGixERi/S0DMSRc0D3
QvN1NqQ4alAU0dB/UHN3iysHhlWadSDKjxvnEWnTc1HGvDxl1qVxL62BY0jQmNfKnSRs7UgB9lVV
Ecz6AcP4/qs+PA1gBUk9ZPJljJgtyBXtKfvdZ3tYkQ2npbQ3UXIHmgo+e7E2maWasIHdinPdG0Ne
a0h1pEcO9y/V1kmHZjY8I/oM6BEvJUZZ4VqJ7Q00TowKSnuRsFHKzbpLbZ9MUoPTYQqpxPR5MwZ6
lx+E9yjpL8C/DgIgGYt8qpJy556v+q447ZhkwyuvnDV+3GLlTmYzO+mAyqMZ/eIn3kU24qc9RHbt
/+RMhlOSBGSC+Pe/0LDpyim6vyVbG4+AUJEBqvbkkpeIkKF2ZJNVcT0CmKiP0xTZKcjZ7lvZcJuY
9VawGQh94ElaPI9FYdWDXnVVXEkamjy/TPPrXBVfSPWf1gMcAqoFQOQhmr71ZRJ9LJlZDrazbqD8
dunScecQbV0I1L0wuo7GCtaiYt8PFyLX58E08ryKBaDMYTs4P5OxB3cjqfeGerZuPDBpGILB5uEl
WD6yJQUgpuesjqeTBlKEwYnK6Tw6cZK/9MaVTK9c+/PbjhFOABqwPOBGluwZrunNVQW8blxKEFfn
vSSBT8yLZrzdPxCrzAu3XANtGXJTRXXoLUJ15jfp1FhFHVvma3cBV7SGIpb/1vVPhXgRBt9Z1qqG
sjC3OH+JKNyZTnUda3aD8fzJlIeedf/m0whNUemLB9NL98S8N8686trCzwBbAMqoxTPmyFZP9Bk2
C/3fuaeRbbHQnuN8Fy6pnuebZAuLA74e9wrBAvjwF883S5KKWLSt4zQPu8KPdAjtvmEepUbmqiGd
vP/lrI3zD3P4Axpu8Gkvk/2k9gpwb1dNXNA5fTJzKz8mXSmvRluPB2322tOQauOhS9G3EsywIi4M
I3SJA9rktBwjCwXTsLGh/SCI2Ubg4TcxtGr54Vgw58LHUVOUt9nBGBw7KLKiedSqVj/7yQBmoRTi
BbXT9ZGAv4pyf5yOjE3lRRSseGp5bgcScOY3qs9umGBTAFgb4MTTrH4pIV99EhWk8GSPxhPh3SEl
RvaAcip7MFBS/dzOAuzSbt/vFHy2PpCJBiwG1IFqBWXZrccQBl4b/GUTTxaaOWai1xFRvR3bRVlz
rKgeSeGKN5/2e+d+XSzG2bCAGQKnB1qkmKa7NZ3NvtlWFjKgHiPQlh5K3Th582XI49E+laI4cE09
dyySVX+5f1C27hxmK/CiwS6SosWqO4yhpgAsNLHI//bkywCmT/+hpKgKYZfvm9ryJh9NLZy+YfdG
A83BJk54ZJZv9WfNIoGbfPMUoaX8p9vjtNy62h/tqSvy4QlgxJs93hVNPHgeRlW+ypzFrnpudp7N
rauGUj96hWjyqnLKrZ0GWqJAlvh1zI3cukgvR7Xfg7jYQLt//8MOgvUN+RNoJKEUe2spkVVD6wo7
aMmnZrRDD01Tp8jAnvQTpdW/gFRq96pv624pzibiSYxkIObDQNlidcSXCDwlgYPMDjqDCnkWeOJH
br0ORh/YtDim1dmzy8hrwibJDgMC7iKwz8hKg5I8pH2IKNvID53/NGn0wZEQrrABNfBe/3xrUK9A
9I9PYa5SPrefvTyxyyauOy9ksxO1rDzMKPoTb4hYwo8az77CK+98+y2nAa5I8OQhcAIP+eKL9Kyp
hTDgZm1hCjhNsCDpdPjkOYDgmbMhjpiRhqAcrYady7R1bz8aXtzbER2AmrQNvNVYf5mdPpj0J8bZ
Ycy/0fLX/b3ds7W4uB6v9MwsWBN7AKW3sgqz+nfu/3Toa+G/3De15SMwHA2NZRMzuJjAuz3hpYmm
uCNFE2dJHjD+ucGcZvlZ84qj4efPA/2kiT8uL+OAQywXrWyFOEUgcGtSkQAwpy9ZPOtuC4oefq7t
qgp0k1shhcrnoy9tCLOWMzll4zyeuyxrIu7XoAcwZzCxOfmvefD7Q8ut7uzpkp7rhMmzgXc20bPq
cH+DtpwaOEVQv0d3Go/VYoOgbpqgPoanIhl9idGcqrp4FNOCaUPSYMzEHyNOkfng2qsqP8hCUVRZ
ZD4zpZCkTSoWm14b6cOXsvpO7UuSgGLiMxr+ffNDeumBeYCg7xQHV4RG76bVKJJCK0OFbXW5an/C
lWJxN7NjUj4iv//SmX5o5d6RG/2XvvwFIghnfBjFC6d94F9n+jjZNMR4H6Li4THTTqSEBMTwICkF
TeZDWgQV2WNz2EoO8S+i3Io6Oorpy+GGzBpb39dG/E6ZylMmRqSqFIMGUA6Yw0IY9CGDtw5GY+Tn
zranZ6OYqlNu9v4BjRNjj3ZFHYFlpOni9mACQlVXl2V9q+d6XxLGYoulR66fW2iyp5fafahJOL+Y
7gQRkufy5/1zue4uqXMCYLmBXg3m9M3lwbSHqZu9msVarkeAIzeYvU5/0YwFXmr/K9hYhXz0/i7r
qKwhBeyln4ZhCAc2480i31IQ81g8PTPyuzXLwNvlRNhyLCBNg/wUcjSMoi9+HgOnvqONPYsHNvyN
+MoPSYspbMuruovBMOFvlh5wO5JYR9I3bXR/d973fPlNgO1HSQrUL0qi5tbJdF5fE6/mDNx0M0jj
+FihUlZ4af/dR5T+NHAnUXj8GQIxON1nKTnocnxptpeuKAwWTG7KHjWrTf9idY+GKA6UfBoNiw2q
ewJy0cosv+/85q1z9A6jhbcB3nzZ0nYKLeXM0nCOjOmhsaHLzpOgqBGpDemx+mI6j1kSzsIKQZOy
86xuRsR4UqHTrmlgbF2yhXflWLqFb7DYqX67yafMU6zLL5R9n4UXogN79J1A99pnfy9oXAdzOL2K
t1QxMWDZC5/Dactrt8Ixzr2QguLBzX5Vu/joPSOLJ8cbqY9qKHyqEadzE8jXNvmUDl4gBTsUxbmi
b+Z3134qUSYEFObQMORAO8+eerNvDyRiJAAVULQGsh7li9sDyW2eWN00sHi0aGRW8lVqeww0G4UR
5BUgn0VFCYIVOP23NkA0qslRVDzWpywsgXGn0MMFSP2SV09ZCuoldwq59rVJdta2tb0o/Sh0momA
dck7VTWmByHLmset7SNAzvokJLbJMQyW7qEkt9eINwreA3k9fvztGsVIelD9CR7XkB3KO+sTg5Ch
i0ldksK7c3ZmBXk0EpAM+vV154KqY7L8hmjQKTJjJB6Qiby1zZN54iOmMWIfODzMs+KVdLXMAaip
CHxMLI18ag6tA8LBom3psR5zEXrT0F6aVoDOEbJzO0HpOhrGB1e3FTVwtOuXVdIEzsGeBo3HZm18
AezuxZE19t/92dgThInrszvuOQp1H5d7gMwV2jAAHinFuts9sA2JCemh4bFsi6ObgVDZYZdpiFEr
NfgE1cw0QLU9LEGBWE8Qr0nmnTVvHTYgm1UtTg2pLDtbZg+AOFoMOGxOj7CIOkFGHTy0kO3YW+s6
9sPw8gdTi+9ddFUzlzpIuGUz/z2OBV7W3+lAf6dMf5hdEQpzeModP9SsKRjL6rGVVphmLp577TTZ
55HtQUq21o5uALQ1Ea6DiHTxqPYl93npUh5jYD/QqAYhTxAm1Ds7vLVskOipEh1gTytentKioFtG
oSJ2EnlqmRG0mv8vs9gZA8HHnSulXNLiOKEQg8EV9UEhubqoxFhcM/Ox90XsJeTINRZq0otpJ4Kx
QglmluS1aQiYNXn5ycmi+8Y3XDJArZCsRRkZoM1lhRCl5cYFbZcAiOa1cX5O7s6DvrGPSOQxuQGB
YQyQLVvOzNDqUZt7EWNwkxhogM+fDPop3cN3bBwKIHWA03kviOBc3N5I0U5mP/eziCnQ6Ro9TuBA
hYjB/b3aXAtCKdRU0edbAQe0XHaO1WMtRSUjl5JQM39z44eX/Zc9+2BnceW8VMs5HWBn7i5eAjaM
VAR+cWLlf3Aj4EL4/wUtDl6ruTllABDGsyVCnoEFH53dYW9qZnvbACwCnzP85TIMpXldDhwiPzGY
2UPTFAEgdwi2MW4K/sn7X2ijGYsnAJ3Y/9labB2p+2IoGtjyKFrSoFgwJYq6FaRugbAIfFBRgp6w
PiGIy96k9E73za/jffQo1eMImD/y+uXgST1aedK0tMV+OlpkckJPxJDgAkVjng46A62WoSm5wuqT
AxDNjh/ZugMgNYfUMKgLVUP29g4AY9LoDUYF4km8AAkfUVkE89TsWNlIPNUIFGAk7zz/4Li8NUP0
uu0Nh7Uxz3UMDXEZNaYRQW3h0Tb6yE/JE6vOYLe4+E5/KGYzsm1yvr/PGxAT9RvQlXxnjQcs9fY3
GC6YSHRPtDFYS78z75MN1C0UNo+TTwPI3PRIuVlNIOZgBIbb1gHX+ROZzXMm0kjar3q2l45v7j2C
d3D5wIniybj9QV5WGIQCVBOTjmECqC+DyYkro9k74Ft3SSUJ/7Oj/v5DedmkGikQ/bVxlwRW/ep7
c9AZ3+pdz7ARVL0nI/+zs/AMaQOFYlATYT1kPk0OD7zp2RQ/vPRF1zDtv3Om1K1cPICwhp47FA4w
r7Us90qNWVmPWcIYwTkY+I1jml3A5xG0unWc7B1j21v4/8YWW5hXjV3ZKYxBFN73v6feG1pvJopv
98/oli9Axw3tWUQRqPEuPNHIGzyK49TFHPG/Vv+U9jcJvNMwnrTy1Ugfy+bbfYPri6ngVkhvABhQ
PT9/cSlyU86GnZIGUSkP86E+tDYPOBDLQKb62rl8Knp+sss8sAEX+NPpPvAjqq66GpPB1DsqMrcH
05vSNC8blDqo/4aApRBd0ErjT/cUPLZgssV8CsIljHosXvm0m2xtdhzkyf3LeEkvvRO5yUknjyaV
EBfeQcut7vTC2sLR0ZL05aTZDGCjWE/6cLDygBt7+Mo1PlCZUWOKABvj6y0xTW7tJ0XieyyGOL2a
E3B4SF3+MKYaCZBjWNfBLIA+RiJ1rry6ORnEIEeP9mYkpu4R7ygPUFkYDplqGe4cqVU1Rv02YGJU
WqvgVouv2nM7FX0LOVnKMOwEVk+r6EIoTIRl433SGhkIVGe6Igtwnbir77j5lVtYWFex6wdnN9FC
180C1tscyRSrIxPOh9rB0GqfzHRnratAeGFs4cFJN8y0m10W2yQBBZgzJ2Husr223cqvwgrQIahs
wzEgWV0syUN04MkES/Kq08zOhX2WBANBlwo9FHfntmzaAoBC8STq4PdZ2NLmwmmygqCc5U7QFePh
mHzy5FOraWfeFK9A/O4lTesKmloeMjPVK1RdjYVvNdlU9P5Y8tjGnDgmK3+54gsf9CMrIbB0EK5+
bKehUz2MI6az453TusqjlHXoEOAVAb/gColXT6CRqQQ+YWaB9Lz5DUj0obG618xu4rEgn6QLMd8h
fXHmPRK11ZvyblkNDGD4TnGp3J7UuWkq3S5THndcO3VgpyE/ROufwD50ub/GLZ8EpIAOCQ5wyK3k
MYpMgO5CIPHXKIQDU+6ZYeYJ9H7RnfnjC4HrBKw8ypGKzXzpbGU/SctrdB7Tmc7h6HIHMU23K5+2
djEol72zTyGvQtNncWQIpQ7eI5fH2WvbF0EzesFATyCknTIzdJJo5JFXPVPy9f5GvifVNzEH+Ckw
Aox8UXE3YLri9pONHWRt9TZHViIMAA8yRJD2iHAq1xg5gW3AQPfNKUJalsNhwPOOoTLIGfgeZp41
Sd+AFgQ3VirYi2ll41HU2usMks7zBAWscNCGKqoIj3iiIYqxtJfGSrNP5eSa4N2gA6gKLBnlwtMD
4hKx8+FWkcf7ynAB0b1yIFG/iAPmmUvPpBlSelMcC5EdgU2PGhCyXlGP6iEbFxi93Amq1t4Tu4m0
wwGlJzpSy4DcBua59CqG/Hv2gXTVMBDbzRrf6TK9i2ktPxpYZgHdR+cbwb95+9FILRpwXjQiNuzH
NKN/jVMbApypqHRRZjh1rDg4xAfTznDQIFWXpvNzNmNOB6oPXv7TdCp8RUyXNCFDXbCkn9mAYVj0
6xj/dv94rR2CCSQuJqzAUI2odt1Srhg6mJWIq/LLPD6mbwkGXvSdec/1+wgjeNtR5/YU59jiQ6Nv
Os6+h9qNkVx5Nz8VuQz7zHpAbfLgZzvDvWvPA2MYmAAg1dYdx1qEAnXig3igFCjkuFpolPyMWXUE
KXt81Jtm0H/BBCCq96syetbh6hitJuIODBiHufFyVOxN7Yzx3j3qyc3tQ7KGpiWgVxgGvj1MwgSH
yGjpIm6Nh9zXwNhyhq55QNO/0m5n87auJHoDGFwHUhMl+4WTy3PO0wJELXGfk1+V4n3OggxC9gId
bB01VY39pfE9bNnW+jDXhyAD4F2UBdRWfwifksHpWDUTrI8k5Ivt8x+Z3h2Y4FXgVkONsWfTu94/
9pvr/GBy8Q42c5MCx4zyi9ufkgRMgjIPQGnUhCZCnMo9lf2v+wY31wiqa5Qj4A4Awr9do3B5Wheq
EMDLi3WkcHCdDpj0Ka1253jW0QUiG13po4I3BQdmcVzAka6jyYOUeBr/zhEJh4UVGaVz0O1L5tkR
1158scd1v+VWgS1CWoWYEXwfixvuZUZn6g1vY3R30dTvDvoeB9zWF8N0IwZ7VUlTe4/oPhwSyHo2
taWPLWKml6L+e2zPFMhhPzti4vCYpXVoZXvZ/jouxUaCoeV9nHjNB9emtHeTxGpjrZ2CBEzokoMQ
o6x/CPOTbjwyZKz3D8mewUUg7JGysCZhtnGe2g/ut6LpT/oLBaUmuAi+IvfZeX83zaEnhb4JIMyA
Mt+eSZo2LumZ3qKcb89R6pUewguvPEFltzr7w9gdmw4NhQQaNDtuZst5IpRRFQA0WoGcubXsCbMA
B5SDhba9ipyyNkrdojo0aUcP9/d064GDgBrmyUA2j39zcTJNfdZLzS+62KFJkBf20cpe0vTNAi/M
fUNbV+CDoSXQXWZ8nESSdzGdGn7sBqMO3BTe+r6VzeXgzQGGBKNxgEvf7pzTSdvvkr6LhcZDg2QH
U77l+l+d/x+WA4Yw31Vyy4rkfVFUyJkvys7NJBTVi/molX397CZp+afNaIxqqaEcG5JUCia4eG8k
TYYslWBxho9/A6YhnjPoPNnZ6f6ubZw3VHvUiAhG6TG3uVhMRWtfmMztYpnXAfqRAXbN1PeoPTZ8
PMB5GPyChglOwjKPlZqVTH5e9XHmQC2T9HURsqH9LQGqiiqM6DyxwWl37vDmylCRQTCDvhwosm7P
Q1lUhs5JBpv5P1322ayeSf71/uZtHDkkWGiK4V9XRNELE6Dda0cPwJq41dCRoINtHAgDaqyHxM2h
BfTlzy+SibKgmiAHfcOKOhlwCH8yMruP69bn0dQ5M3grQFh3f1VbHwt3CDyRoFdCw2/xINvJ7CZO
OfQocIB2JRFPzWyH5ovOWeTR+uW+sY16gxqhgPt5R4GtpKdaJrUsze0h9iFV+5x1lX3wiTBizCrZ
Z4LEK8y4Dw41ToyIarnxIA1HRqIEN8r9X7K1bLCpKXZaNWzxXpv98Ixyq0D/0S2GWO+c+mQRYGOF
Ph6crn41nPLzhOO9c0I3Hm6MtaILiRFwJAFLB0xQBhjl4Mh47DR2MCGcfZSOT0LwZ9SHsTTzh56Z
GCvp2/5Bl+mfYyCQgX2wv/TLfsva1reIjJ05x0sKIN5B6Hke+azs0N1jzXPf1doBoQ15xnPHHqvU
R2qvAdGtueT/SDuvHbmRpVs/EQF6c0uW6WrPklruhpA0Er33fPrzUQfY08UiitD8wAAjQICiMhkZ
GRmxYq0t2dCVOxc4BskEmMiZGW1xmKyyCfM0TXs346I1KvObUT81qe5Mze+pnO4CT9wSRF3d/3cW
Z49498UZU7LQk8RiEqBc0X0t32KvupuHDKBaMh7H4PNtD1sJF1QMmU2kvER3bwn6zoECZ56eD+4E
8WHm9tZgeyNFii1Fz5XIpwLy52oim6YaPf/9u3UpRqdpsFkPbgSRbFtCORFP95n05fZqVqzQvkNc
GugqRaYrmhcAS1Ui96OLtsojyrbDzleTvdDUW5wMK+kDty24BjBhsyTi7DjvliP2jT/B1zO5UacL
97Bz17uykMuNxOvaytxxRhyXCKDw/8WmlXo/lrDjda4Q5gDOKlvdwuFcbxgWaJLxlgMzfuXgZeAL
vu/hbvVY7q0SPLRhRA56eBthZSWkzobIgWglk9stA3hMWtpJQ9O74vgkKMFjmUOVNUXnuYMk28X0
NQt+ef1P9Jk37qe1Fc4IfJ3yJnt5rVvUBRLzYINbjSUyjQ3Td7nTmL9vO97KlwKLS+kdagBIKJfH
qO4ERCnRx3RF/6UoIrudftw2cB2J+EpAx/nX4ZyH9ubS4aSuiyo980W3MvJ+X0SiymtfH15BLO2y
dJYRQlJjP/RaunEZrhmGzwg02jyvCy/IpWGj1qQknkIRtK9pV+NBH5AVEZxBdMKO/m2yRSC68r3o
+fGlGOSiJrdscIamF/dqF0xuObS22N/pcWcP4/H2bl7fq5RNgLiBpeAZjHdcLiqmmMJxTSc3H+/S
+kegqOgCv8xlYS3fMHUdYJmM52FPNQ2o9BV73VhkQ69Y1QRY2zwMSXeeen3XI7tjCNPp9qpWnFBF
UopCKRsIn+ciXFC5rMxQ7ES3SxPLMVox2FVVWWwc5ZUPRP2M+T6oDXhv6wuH8IwE7ndrEF0/7Z0s
cSe/dIwt4pbra3AG20KPiM/DPbgso8dhJTSeoIhume7HCe1pNNr9BJHMo6JAeZd6e1n8fnv3Vj4U
WC/Yd+GloSSypBkE3+rFsSaIbjto6CvUKeSLUT/ZsV6emtgSNz7WigvOqFL6OnSdiYzLbZRKVS31
UnLT50rLnNIwDp70YAIvGbKtEfU1W7BIyNrcwCcOLhwjb2WrqD1dcqkZh+Gwq4fQCePgpZAf+g+3
d/Ga8IBJdaZ0Z05n9Ge5iy+PljJKbVQltewWgnr0hqdA8KF8qmwdVrNC/DHWNkTAMBtIBzXLn5LO
24tBtp/64tQG0nPhdwfRsz7f/lErMeziN8mXv6nVmG3Lh0J24yLcT+Fu8A6Cft+ox9R8a9Vm44Bc
46jZgjlnJ8BQq6EGfGluCMyJ1l0suoJ+l/ip7SkfwyrZQcdjpM+x8EYjj+mmw+01rnxjrgdUQmYN
tGtkqZGqnTHVkeTOFnONsQqpgUd/cnx5tJVoA8SwEmourC0CaJhXat8YmeQ26RjYvdENDLV5yvHv
1zRLSBIIeBVcvWVTqlFBXHaSWyMzDB257D0xSjc0u7Te8JCVwz+/eYCdURMlQVmcRlmLC9HzVckN
K2OvRV0M6XLUoQECzC9Ltoq+K/44T2QQbRDmVbiKLh2k1Pqs10ZPcq2+3nm6/8ygeQR+rPsmCYjx
9O7tbVyB8JDaMb4AMxVDElcTO31lxEmW0BmXqaiV3ccp/61kjZNJ40nT9kMuHEwPZs/40Yqtx84b
Nj7jNesd8W3uUyCtNCezy45SZDSJbvol5y/9Z4z8zyNsXzDAn4RGvy8MxR6BnsSVciRzOkSS+L0e
RsfXu1OZuzBcvYWH4LE4MxB6e1uux7zmn8UsEKkNEgXkwJefoU3QuCgN3vV5U+2UBJvqa2W6Un9I
zK9RFOwDiq20VOJfrWX7wMErsLnJWwf9Zy3+go32MWKcxbO2fthaAJmpEylnU8WBWWS+Hd+9LpIM
FnxgQuwX74oRWYzIH3dRWNiG0e791rRHFWaCZDzWmyI1KwcblXnGhsj5TEotC9NS2SdqY/ay27ZI
yXVCVwJHFraETNaOG0MmsJnAUmBAyXG5wL7XpAxQjOyq5aehj3ZaPfHMVw5etkXzM3/Dy9YuwZBr
DwQ3gyXisjBaR6ESIL4tu9mk7OLU34FogKPCt0NYIwpzf9ul1q2RJZsyKbO6bKyk/qBAQMCHSyPT
OJRaaO19puEOAxx09kA14bfQB39Nk40bw51KUwAeTP68eBqEuh4HhjHKNOY/aZmxA626b4WnvmmP
erZVEVnBlWGN1yI52fzeWQIr1CpoG7RgZVcSpn2OYFML84HuK/tJhBlcbx1PL+708NkPv1tFdN/2
/xTSXa8wOz/2Gwd4zYuoWTDNS0+ER//Ciwa9l8pJnmTXHE9W/bnvPkbGh3GLqnvVCp9yZsokfC0H
gaRutIyhgVFUjJJXqRuelCrNj5rZ/PAsfQvwcA1B5gPO0xpwRdEyuBpDGfUozWMilpvWFKWroxUf
QM0etDq+H8T6gx+es+5nYe2bVrUnS9zLSbNLUoM/Gzuj3OJDXlk7J1SdXxMir/Yl+dyU9UMWZYnq
5unRGnqoLVJbGz5CwHL73FwD7MECvTe0SJl8T1OyZIgxpD4IPVgKP96NLSKp1vCoZPGH0TxDO1BJ
p0xGkWNKPqW18JcyNn/gSJSXVe5lrqhl1hYZ3VQAXlPdKfP8fdjk3Z0XVaKTq6C7by93JcgyEPqv
qXnb38V3BDpDsYwG1U1z8VEYko8x9F+3Tax9OZ5hZPwzKFBfVi5D2IaLNFRVV8wa7VzLdF/TPhdO
A+qnB3W7QL9mj09IkYdXITNzi7s0QzRG68nX3G7M9pXW7HTjrdDUnd9s9KDW9u69oUXmKbViHBEP
2LsSVoUstHtzI11aWwpHHTwcEQ7g+GIp4kzpmtJ058pI9rlcO7OVEEJ3a+sanL16cTlRof/X0mIt
Zlsl3SDXmktHqERA1ACUuwHmWQsoFzYWQRLdjsIQU1ZTgicbCyeoT5YQP0hefRjFUyEDvJ2KZyvZ
tcOrpXX3bfVStG+9eKiYdrjtk6vL5ZJiuh4qamuZBo5aPfJmZLlJAjlPhtjXmxxtlEzXcl1qzGR1
NJH/jKdfni1LL0tmjQ3N9dImSexYqskzC42qo1F1u9xT/EdZ6s6dmhoJCOfwpHgMPeStUTyaarAF
LV/1JS5mwgnUmnSAL38NbEjeWJIRu7ms2sb04AWviRc5/82T3tlZvLrDFqCW2FmaW8WFnUbfVFi4
OuF0+/utHT26iv9bzOLZkrd+5gcVRlhIrf7szS2g79pusVPITkEOSsF7sVueBWpEtCrdDayflTQB
+Ps6KS2vvd+3F7Jix2KihrCowZQGV/vlV/EgZulCNcNOAE1KjWTCHvGnap/HYfnEWMrWutaKIlQZ
wWiRMRFVllPcRlE3VSSGutuLX+UaBn/j2egfsjp7TgLf0WE/jEf9NdSPkW6nmnFnNqfuTY0h/thn
W6yeq4sHUzzf6ijvLYlFWzWfogx+Idfj1ZPmZ6Hydkb1bI1/D32H4/WdoUUcbavWLMAs4C66b9PN
g7/1769sHIViB2kZMyrLd1JMT1qcvPk7yoNdRJSja1fzzredZSVq4SS8EannAIFZ4t0gq2xMr2h1
6BuO9ITtMDhDI7sRGtf6I3ScyatFegg679JLl+yKJtBGXu9umUTjY695bwIkNruu7BXbSDIROmMr
gApV1YqT1JnmMZ5ieF8BAMWHv18vZRCwERIZLxTxl79EASk55l1iuJL1ZmjoaeqH8r90ZQB3MNYD
ZwPksksg6xj2Q18ajUER+QSJiSI/ePXrf1jHOxOLaKVlZtJVXm7w3RhqG+w6MOGd34gka87xfh2L
ulHY94kn5YXhRiLdOXSKuvA+9Xa3V7J2Yt8bWYQrS/B00Wxbw4VCZeq1D6k/Phdh+KsTN3KrLUML
J1Rav4ilnK9iKZTZAul7W3xpE4YcpA3E9Zah+e/fJcCBFAxMTZSsqPoaB+Zu6t781u3arTbtdaGN
at7cbWQWALWDJRjGaBtPT0aLQhsoyD0RSXb0eFT2VT5ZTgiWPQj94C4wm60K37VfzDP+8AfB+kIy
umS3m5QmaVGXUFxE95wgejFocqJneNsv1lanQp4KWg5LoCwvd1GJBsXw1Epxzf67ARirp7YePsbe
qen3Xb6FZZvP/WWyyuOHu4sJZNqPWL20JtZV2RnyoLh0Axkhi8K93Cb1Xg2NXQER9tR0GzXmayfB
IDcI/82vw2VP1RqGigaMpLj9sI9atwJmnyX3vrUltHmd1sx2aI/QAqcapS6Ol+JDGpnT6XIr0DYO
T0DTVnxpCza9vpp/rSzOVhH2GkB6WYHNo7O1+jiX5wcfHplx42ytuR59TbrQkFfNI9WX3ymp0zKK
IAZyVUF00ry1w1yzPf3/aGVxgoWA923OLLeLU9htdg7KT6bx7bZ/r2/ZvytZ3ET+UJZa2mCDfsuh
j58rBTEDqbJLfePRsOYBKEfOJ5XOKWDAyy2bxinUGoWDhGK0+hClYfcyM3Vs9IXWjispJwPmPJNn
fN6lldxq+0SeGtVtrQ+m/6Ix6Hi2oDMp5O6DLyilHcrDsJGyr20hTGbz24NYxEjSpU3TG+okKgS2
UH4qwq9qcQqQ/NY29m8tNLy3srgFlbJoow7eahcCyb1Z/YLeakohX+3GHWqah9tesWYMrv75BQlR
zlWFWuiaZkJuTnXlPvqkDfvJQj3tUdKDu4Y2wt/bmgvwNGlpYKA+fLl9SlKGLTFIZYos7L7peWr7
yj9p0+2jYmNVKy6I64ETIM8UIYtfbKGs+qNqDpHu+t5UnfoE2ZAoiau/X88c5RgYAbVEqFtYqRgN
q1o/Ju3KWkBeneZ2UuXkOgSQghf90EL/y+0NXPE/gM8QtMzdYKr989+/u+i1SY11UK+GW3D6YGpJ
NccotYeEVrujjeLdf7AGiO0PvSt1vEXoa+IeFtEaa2OjQZ/U+fRDd4gYDK0zyJP5QwcSsaXPsXKq
ZypJhJQgTEL5a/FmbdtQGdWJW0oomR5WnCm1hewUZeZz7kUvlb/V553XsLiGZaIIEF9GtJgLXdgr
0Wa30lpTXE/qd3r+PQ0GZxr+HqgMDuKdlUVqEYlDrEVgP1xJndpDKuXf9T6h/+SVW4Jhqx7yztIi
QmVKM5VlTuyQpzulk+ys9ZlP76AY2bixVh7hrIlPBZUAMZ5e0KUvlkof5G3kq9DqDkd1coUxfC39
7iGjVpI0z5biyGNul3F2V5kd3JsvClKNvoNW1ZQmjlaWysajb44eV5+ScRUm+mA/JV28/EGZnFai
V3gK2MunxvJ+j4nshM+Bfpw8t6ipd8e9/x9OCPCAuVnECMkVugr6CGaL0oISnCLbhpgduvhDOv4K
IDO5fRRX3BTqKRV9bVINii0LN0WC1hAbgVLOKDybgkvHoNM3Xv8rnnNhYumj01hEtdLw+p+m8Ghm
+onCX7fzImb5iTb5xopWIvSMXJ2xOhCMU8y5/Fp+18PGYnrcO3noP1iU120l87Z4cNb2jcAlQzpl
sX3mwklNNF/Cpos1128isvmIpjP0EJuc+iuXKP0HsmrQBzRHlyidWieJH7uMyrO6j5ifTzL4PISc
Zt6bOFTH276w4ucYI7+GRInMZ3mLpgBlEzWhBO1Z3ZGhIafvdk31Ixvf6iQ4iEivx5/+g8UZB8MV
Bzx3Ca4qrN7v1ByLoy+/KUEQ37ep8lZXjeEwHcEdlITBqRsFgVFQOGRvG1/zS1hLqLqzwRSlFse6
JHnxRKHhjCH4msrfhjawE692Ysu9bWj1IzLzY0rMk4DJW1x3OkNfujpRyROaZN+Ivxrlu1Gdm7Y/
9P3Ghq5AEnTOMZV7XAZk5pKKoDGNKJFiSm1mNx6ivnzz9RoptV95ljrUrpxaGI61773Sb984d9e6
qKgg0d2lz4s8OV3eeb/f5RANOo/MwEN8pMM9GaJLooviPtWS4tHoJOunBKDyLlRC/dWKu/sunYon
oW7jbyNaZ4dAMqfW9kgnfaeO5S1g2dqnfv/T5i/07qe1YDv93JrgZNIz9L3RmZR7z9Ea68WUwt+3
v/aqLY6qTH8YSOky/kRBL/WDmaDFUuY/x+ab7LcwBaTfUm+zGztHzsXFNNcsZhpQSOjxrctlRV5Z
/v/Imo+oGkw7Qdp5mXHXNHBBSnaQlTa0wr+aIT3I0vfbq1yLf0Q/EbS7DoD/iizXnOoRzI3hmvmz
H0ADLt9vvivXIjmEQkD0aFVSAl/E2ERLGiqqVAa99CEHjNhuzWWvnhaoTE0+1IyTXc6WjVKWmkOH
bo4o+EewxqfEQrPEFJwY8vfSd6pBPIVV70SwXd7ev/m3Lz8db0tybqjR+HQLj7SSTog7iNRcPYC8
oHMk7VGQKGgI8OMhZWwpf1+kQWrmX3uLvaT8yYt2PgG5t2e+YyfVht2o91BBbETVNceY8RA0h3BK
S1nc9lIzKX00Wdz2lWG+pLXU3w398BMOn43basvQIny3SjWaUoGhotBs0coZtfXsuNqqEK45ISTe
Ju8GIjih9fKMCTDGlFQJDbcxfDttIqevksNtX1iLGAgCgT3nqTyTjl6aGCeFGdfJ5ywJYCf72gEq
k8rwVmTCRoxesYS70b1AP4OPs7zyxmIIBNI93TXETz2J0VQ9eJI9ZVtSQCvf5sLOYkVW36LJM38b
EalzebgTTFS61bvb27ZyrV4Ymb/cu6DuNcPUphHbllQnwzyb8FC1RrozZHc0Wue2rdWN4/4255nN
ecLi0tY0BqggRN6fQAGrkJLBpB5MlSNVAKUr2dhiNV7xOqBMEtON9D9ndo9Le1YjmZ4p80Ium5+5
pAMB/XB7Qatf6J2BRfyJ/GkSPXrryOp9jZPnWgm4pP6+qMUi6O9TV+CGWI6kxHBf18WYGa7WnCTt
dzE9oqtQx9ZGxFlJWy/MLPxA7RRJqFqWkuiht9eqPD5aKcXbLJdCp67H723eaqdSz60PQVJsxNWV
hiAwGmYPKRiySgrgl19KsdrAm7LBdLWoduRuvMs6W53eeBrYplLdBcEHOf3eagAZtrSNViAUl6bn
jXl3AORSKKfQwLSCTUlp7qtqOkpBvGM0rP+ZqYnje8PeV9S7zEKmx0s2yonra0fui84gHDTMJV7+
gD6ORLnsYhN0eX5oB/9+TIJ7Xqv7htao6j3IevAQzWNWkZmf8/jLbRdeOyNcMuQ+1Ex5JC9umjJR
YxQRR9OVO+SCk0SOnVAUt5Ks+fstLmp6NhajkLgwT8rF92VCIMnTErjxzHQwVF+jPDn0kGVE8DyF
h779fXtRa1k0FWDIFMmtmBFYjjxpkR4LgycCbwYDO3yIzV2eIyF4B+79DnbVXaNXu8n8KHTDW1Ha
FXJonbVVAV+LrOA6gP7wKIOPc3G1xhpysP5IkVPo9X1vdXc+mXzr7wtdP/lbs9NroRUsJQ8wLM5Y
6ksnMtpSj+uejnoyFP3BzOjoJLWinVK50A+ymf6Xu4n3HhAPyu1UIBehdRwFX0D+l7eABdZB1ArF
piqK8Fwk/31fhHgAkJ8KIPjX5TaaXYIebMfKxq65a2oDLHifS3bpPwahfnfbb1ZA8rjnO2OLs6g1
AJtqUk13kEItsvsx0e8KLTdjG+BIvpvEqYNpRa13ih/me2lI95oc5bbSoFPr5aKdTcBXewWKhd4z
pFezLsr9kJTKPWl+dieMUYSiX72RBa8d4XlraEKJsIctXxEBLS+xSnXQFPn4Jiryid3aCNDrJsh4
LFBdZKSLclAclNnII013w0T/VUjlt1Ect1g91s7L3EcGZj0zZZqLG0j243poGo2913oHoMERFMDD
YHqOL1XHRg7+uv0PyTCNAbJ5WhAQZV2eGKiw0jCHBMad0l560pSEdsdo9UdVDsYfyTB07m3fWjuh
vMNAylO9YF57ziXe3TNWO9Z6Z5E1Bopua+N0COvcrvOn2soOty2tfSzOCyZYGLnWIvCkAlRPoF/J
TzsjPICz6RxdL7d4z1fXQ7atzGBxdEgWF0dRa2OuF3Puk/XHWM5PTSc7U8E7LLE2UqDVBb0ztViQ
qYWhNOg0ciAY7XYhRDa2mepbFClryRxZIhzKGmg52oeXH0ieG9Z+EIIH8WAWEvSmtgNj6g6m5W29
VbZMLfJGcDQdfak5s8/1Y5/qpt2GyMkkw7SRoK69zZnbZxiSLgDjidbiUHlFM8S6GvEqyl6j7rdg
gFVOjslwCI3YRqx1b4Wv/t9DeDhaVEDpWJK3Aia73MlRssrIijCqFfl92s5zRvmrGqgPml6f/4Ov
c83P9LqzHM4iewtKrx+7BGyNqCbPSkD3Rsw3LoW1uMSzFYEQsGoMey4ObtKbcTmZg+HGan2v6b9C
5bPclgeLaZAo/XF7OWuH6r2thQ82ia9XVoqtrmxOvVUdIs//VATiI/p3/8HUzKxlIYJIi2QJBGFY
VyqklCght+ljGN7LPqNpQ+kIIEL+elGUwueREtK/Of+7dAcfNU8I78mwi2LKHF4QXyQmU80GunDT
KrcemSufi6yLShQlqVkGauF8wGqVUakCyx3q8JhNFrc2HLDOKOTOELe/UsVLNhxkJTyh6DyTUc10
2ury4srAEJXtkFuupie/yjANnXQQLOf2Jq6EDEYauRuR6ZkFnRebmEpcjmbYWq4Egt0WI9m3az38
WKja8bahtf2jUDPzv8x9s+Xt4VlBOQVKZc26ynV2b1XCQcdYkiMyrHy+bWt1URYFb4wBRFkCxsks
i9GqRsv12zOwmkx6ituNzGXlRM3vgP+ZWFxTcRSEjPZ37JulOpR/D2gVQyaR7cJ+iyJvbefI6ec0
nLrdVbtRHsK07EtW0xk/uki5z9+qpLKn4jtthv9wpHir0WiSKI4zVnh5pHrUvSFhFS3XCB+r+kEu
H4fPuvjP7a+zuh6UOMgjLHAUS36ZTus105cnCzgDMpp6shelL/H0yhRPV9YbZ2il/ADP2r+2Fu7N
g0aoTQYm3L7/VoefJPUttXZ9jdyI/yKrMWRMG36x5npQhpEAAri7JpvKO1EaNU+zXF116/5jl7/2
5dZs/JrvkYbh2bOYCc/fy6806VDrpvDIuZ3cO/ANaTnKoupvWf5++0OtrYXRaiCfRFnoZRfekIVJ
3Ui1ZLle0MQ7oFcFNJpi+pTJ2fG2pdUVMaJOWglBC05xuSK/oTQ8qR5+p3wSVcnOw3NqkdFufJyV
GWpQ4XREqHnJQMj+TNC9S5bTtEGNVxQ9OIq16MDS65MpNbVTqRDXNWWQPUpJ9BlCvWpPtWFyeqMX
7rPcyI5tKgkv0Sh1O3UKpmMaKOJe6WJgBgpkPDIan3ajSfr+9r6s5Vl/2p+zztfM5yhfbowo8A9L
mue5gSb/Y3mSYc+ckRVvPRqndhhLJFsePBuxXalbL5n5RlsUVy5sL14ypWqMQ8NIh8tUzJNX+a+Z
8Jh5H5KuO2oU9Efr6+3FrrkbIIcZ5ETh6MrdzCmJxxj4mBv232F0soXmh1lsvQbXPA2uwhnMTBpJ
SL3cUKNPTCVsIs9NRyOZCf7joxQrXxu0em1q78VGQF2JdcyHzMyVsAvD3DX//TuHk3oIHZqAo6pp
Zzn8XbbooIZnPYBvKNrwlZVQx606NzU1mjsA7i5NWcUE8qxIBJeh952aR8cgHR2pexw7hkYiR43R
5sy3LoyVb0bqyhJp0sGwv+zRlZUAef+oCm7Uy8cOcLGXyQcr3ljadSYEfpVKIsPgbOYVMVShepJF
c9pz9ax3PDXfBVsjw9fruLSw8HVfKrVhKHAL2apRuFFtxepsWf3rmtNshW4STOyU1NTFJ/LEGZbS
Zx4Cckxzf4EIdCc0T2n3+rcH6cLMsvba9mLqKWGOj2dC9RBa6nQvedldnjHefNvStXtTWqbvwjsQ
aDn8fpc+l4Y1l10nWzN4PvVMRxQPBiCBqI7sWNm4ylcK2mQkTG3DPk6pSF2ioSplaFKpKPCC5pC2
L+LYOZr6OPapIyQHPX5N5I9+LxwSK98ohK1cG7PlmcnyD9XFcgKCVLKoC43vltc/pOitUuzMmOwi
PRT6UVbOU3CoS4AcofnivWbVQRT2gsHQ9YsYxF9Uz/xYpVtzBNeHnV/EZoBXoSvJ1PXlxgdepykh
tUPg9t+ybrBD3enye66I4U1uA8ff+M4rB5AuzsxCPVNpcNovzVG0qBqyOc/1E0JJ1UHCC2vHlnbq
yiGcU0IeIUwcwfizyDd6QfSnvq/ZZhSRvXhP+oEw8qfbLruycwCEicjkEdqMkLhcSm6EcS8IhMmp
HA5W7STdpwD8FPdNMe7G8Wdq/HPb4ModjugSdTNgVDNL1TKplpRebbKmElwjr4dqXwrSrAYLiBlZ
66kZfuhdFck2SNz0o0DBu3VKgFVINNWN9fedy9mBgVLMJX1UjRaL1+quRHVaE1wp1ejGleX3AT11
Z2PB879ymThgZQ7VVLUBSS8nCqmcDNaYKyzYTGxZTk+qke0YWLWV0XSs5pBk+7p5MpX4BTDpoRXA
uPcbN8aaK0F+BrgWbDyMiQtXKqox1jzLEFyh+FKbr8qYQY94vL3O61SC5yUTIjqtEWicr9rOfSv1
k5T658iHP1zfxcWTNUVOG3+9bWclyF7YWdwa4VTWvqbH2Ikm6of3M6eCptsZQnnd1prW9u3dmpZP
CwPN2rrRE/8cROBdxvK+nIcRiq1QvuYhxsyCTe2Q8toSVFEODDug1u2fp/xrouwTdRdJ5h2qdq+a
egqKZBdVr1pS2oML6cKpHcot4Mjat4N5lGSTmgcd/IV/9IIm596k+uf5+S4oMKspz0YSHDenYlZP
P/JcALGAS2Nr8bTJJq1SK7EJzpmuI4f7qxSifTYb9JCPFR9zCTmk8FwkUb2Req4FuveGF5mulWam
EYRVcG5ex/C+Dn8N1UNToD7nf4eewBPDjYbz2pbOIzLI2vDylZdvq7xJCVhGHZytVrLr0Z1iz0bm
ddxCUV4/S+jzvrOzuIvmBoHRTmxoXBWH2NS4dz/39DtGleLzk4lO0e3jtwJ5h8kE0XllDt/Q5CzO
X4k6yVBnfXCW4ztt/FzUD4H+szdzuzIeAROQ8+T+k1zPA1zS9G3IPtQCxFzdMSw3As7a4fzfD+EP
i3e/EQYiaFU5OFfdQ+J/q+VPwbDxEddNoJjFG5nIudRdSaxomAJZCc4Fftl4siPGud10f1+6ZUsh
MkNZDzgqk2eXl3CZSjR5ayM4h2G8K8ZfEuxwai3xAtviPF/zyveWFgcdSagq7hszIEkzSSbUh1h6
ZQRcrrcoV9fc8r2hRSo8tLISWTrUQk2wk/JvQ1F+ktK76NwYzffY/HjbJ2cff3/DGnygeSoAKmie
XVS4LvcvYsyO/Cnw3D6W79OkOVBa3d82sQwfSxPLjUuLvC5AJroTaukQTz9myvRJFPJ7ZjsdZEJe
ldLbN+WWSs3WyhbbOIaGr48xZil9/baC2LHE+tPtlS19fG6EABajxANCh8GqxTFKwtSTu4Z7W2lB
0fsgJ3JYm6WNPvD1/l1aWcR9GlkhSvRYEQd4ulGAyxTLSaUPSRKfAp4RjfVEMffD/21pi5hfFX5Q
tEbony0/PUyGBdGrdBdWn29bWZ6pPxs48y6CCGH7ljPFY6xOxaCxNDWrbaWCubbunb69T6KtDu3q
p4KHHGY2ijU0Di79vNeydqiLzD9rEM9lFnOy5W4z5l1d0ayH9zh1jLnKCaPCwkopFKKpDop/7gcD
UJov2LXBjEXyWh+yOPgz2hFLerJjNM69vZPX3o5lvgGZAU9LAKyX64MUU62z1mInAznlAoGAf4hU
43DbysoukvJzM8v4PFwUizOlZ6oPca3HzSxnJ2bS7EbyT7G+QZK04hUXVuYA+a7U5QuBHAe0ec6S
aSKJ+lbo90FTHIRyY2LpiuZs/lzUuEgeecfxhlssZ1CKSFFTIq3ifY/b9GDCfaBlbjH8LqvntP7W
ipI9aqd+ANTYHev0b+c//9inwgLcgk29elsARQOt4mfhmdLsLtDCXTa8jR/At21lHmvfbcbP/UG2
0QCas+h3Oyr7qVlbAdlh5E3HrDOexE64M9SNatHadwNjb/Kqp9lI6+fSykCD30yCITxLWsgAqwFB
7EstAlIqNsooq4ZgWoBXagbjLIEQiG9URmuO4Vkzj3WinwZxH4iFYwyec9vf104VcpWUpGB1oHmx
XJFf+nHWieHZU4Jvnp/GtiRChXfbyFU5inrXzKyOK7J7GuCby31jFisTsqyIz2n7lo4u3Fe7SWpO
iXow4/xgVr4zQSVImrgFqb1CIc6WyewpYIu0BKn4XlqW21E0fUWJzrMktwYH2GQeRZ1BopdBmO5K
IzwahdOGD6pRH8Sm3FXJlypSt9Z//TmBXM8vKFops+cs7ppM7QshMvzk7KdgAk9Wfoq989C2j2EX
30GqGNOTD5+NuDiawdHKhhcruMthKyUobHzv63Myq6wo86OA73BdGFRDxny7MT2PyU+l+Mfq9mW/
EXTmmHKZcJEvEKNhNuY6oqJwueVBkGi5XOXp2dM0WygfCltCH017iqgb3fartcVAqEX/lQyZbtj8
9+8O/Rh5Tdr2ZXru2+HUe3d6Dr+VusVCtvLx5pXw1KflRhhbXDzV1FTQ3krpOUAMWKXcJic/RK98
Tcd/bi9n5XKFxhUvnd9PpPpLgIERFqI/enJ6hs/cCdEsab80GROZ8X3e1o40Ro6ukiB5W13zK84+
TsmF4XkL3m3k5OvmKEQY1otz0Jd2l7+F6n0xqMckLZy4E3YF/4sdWHMVQnc7/iYt0+tjY51vb8Hy
ZfDnhzBHObPozLTAi4PC9DpYpUlPz2XX2n7k237/Me9POodXNWBK21K3X7X3J7cFqgcKZ5F5GkFi
GjzdOA7S+KYWjVrZSZFVTloO+qlXpIj5syw5RLna3d1e6dopoc5pzWQFXNJL1FSSd8LAyC1EJmp7
rydkucbOFHehqX4ehGHD2FoYhDTA4iqZH+bU4S4/cJloVVmhIMNJSbnu6R2+qFER7trC20VCXzhp
EzYHLVVRP7IC4ZibRvLolX11kvI0uEOxPt6ZQ5ZsNJnXtp9ewUw9y6UKIcrlz+oB3mdjWWTnysoe
VU97S/XkpCTeaSy85zJ7qSJhqz+26usQM1GbAJjOpNJiKzSpDoY21LOzIT0PX4L+2ClE36E80oco
/WNXBnbeverGvSzV9tzpjD8l98UWqci8smWQZKKEHgHgVxrWC0fPob02fS/Lz5UPbntSSnMvddH4
H6I9GiDIGjKdx6FahGJFQxR6ErEScMWG8j+onKgbn/CPGONiJSCeZxHMGXlFj+XyG9Z9I/eg27Lz
JFo2lUlV+IJYRv9TPZojggDFTvXu5EC0UWqt9Psk+Q7VQf/gwVKV/h7zL9kzU4LTsO+bY8+LQpMP
rWj/beuVsMIGIBEBnIr5jqWfNUIbZYPE7Ib+/zj70t44maDbX4TEvnxtYFZ7HDN2EucLimMHGhpo
1gZ+/T346r7PDMM7KFeRrEiWXPRWXV11zqlk2A5N/cF1yPrE1b/mar7sfKlw4X/QfZhFU2gtPIo8
RnJLBu/bPo3iJCmHlP6+7zpu+DJzM7NjM2ZGq+R6l+NVrqMJLrc9msguUGN+axzkd06/cxRsuOGm
oSet1tMWbl3gWBHNo0E9wLpzNgA1nXQAuAOHNpQQyKekKVMvidci+i+fNNtYSHfhkYkI+Iu2cr2x
5NwJJSnGQY3GXc1jIkVPHfKHtQPt6dQXyWPFt8ko8EIrXMcOcrqpo99QM0BX54xQ+5C8UvoU9Zum
dxXeEub029x+QC+/gyRWwvWF04zIH/V2kIgRXs2lnGkjrBRaIHnAClDTDRvA/JanvXd/3RcCETxs
kASEJiqCyHlFijv92Hemngel+B2hTTiF8FoxQpLx730704mdT/ykuY5UP1oE3yR9ZPRfstOGFUFp
nR2AfWj9F02S3AHVfuddsGcRmiuB3MJliNv+P4uzazjpG5bESJ8GNmQhytwrk9zj6V+1zLxOWmvQ
tXh84AsBOwMiDFiT6Va6iHaUWMu0URdFMAxuUggs1ffC+ubUNboXNW5Eze9pu686HW9y/bmkK2//
pcfQdN/LAEQiQw6Y9rX5kQGegTQDIq2CEwieE5nGj6HdbUpL+ib48Csv0K+m7V6yvibhWI8rl8LS
ZsWpAmsWOgcIQGb244GGXTwwHuRyKG3qpsx/DLUkrzyVF6xMwlIQMcVjY8q/Xo/SMWOWsDLlQV/W
li/ssd9nSaWsBDYLWxWvfoQ2wKnaCOFmF1wtmaVjdToPWv0ni040l7ahrOwUqqCBo+VaApW5bgWZ
sjQyEPUmnsLUvGVeD6vKwqxapSiDLG1saOkWmtt1+ppM0cKRgAEgtcGjRjJqns5jY5xHklSXAeiz
LzLzadTtrEi41PzMyhX3teDRL23N0SJcT+yywOs3MAaUMEb9GNfDwXDEys6/XSxseqRAUfGGUgmS
AddbwkDbOFqXeRXI+qZte22nq6W+qfrkkCT8pNLqV9PI6say4zX+wG2cCcs2xLIQCAHTOBeLZzgI
A0T4q2DIDkWCB4xzQqZDSlJPcwI5XCO03s7nZA5FzIn1Af85G2jVqYApWGYVZKZXd0epOKEsveIy
FyYTXwykA17zaBw7B4BUsK04LG8CRZRHoCWe7PpXSo80QT7FtH8V1NdWw5vbne98tSvCiPBeBJ3l
egFFJdTSqpMGU8aNzSCSqY0x0Dz3r5+F2VMApcUNh0QREgkz/9SZVc4UZrZBZf2RIIpvFBAY/3nf
xtLsARMM0fZJRg2KBdcjcURaUosbbZBoiidT9H1A9vrQ1cw9oA3V35Sjh5heb+8bXcjGThnzqdXG
hHABV+/aaiFys07TpgmMTHsqGgfQFm3vdBFBRaWMjYeRUpKmyc82jT0zpF6XnBJWrzjmhSzD9BVT
f9kJ1XuTNclwASVhWzQBBE49s/dxUZKW+fXwpmsnRZJJUXRuCdjlyugX1vXK7mz0aKlXCoGeNEH7
V9ierZNUCjgo3aNnnOLvlj/Efo+6iEac3LXWnikLt+71qGd7N4tGA5curMtU/l11H0Jso0gnvVL7
8OJDvYOsAxjSno5L9/7Abz05QlhwoJEBBHkEPL3rVdeHFMyRqGsCNe726HGEviNbZvzOVPth0Ona
6i64uitr086/CG4gA5SmeIJgj02c/S0Pnxr9ey7ApoOaLSTehlIi/P1NE095HSHj8JA5f1Dbq4Tf
r3zKyrjn+kE90CRW0lWY8fzDMPaq2KcchbaWjHXt35/ihbfCNMdI9cItTcyc2epCS9WCBE7WBNxk
6oetCfmAbI4zkLGQq7/t2IrKpUPYjH4KhmFL7DCRlX1aVXmx0TvR+mOYZPxb2aAEE2WG/l7nCWeE
9sw6F1mucrADU2H4o6nSZz2p1NqD0mQqbRWZ8WwbF0Yr7/vaTLSjLeXxE9VEvib8uOg+kChBpg6C
yCCVzg4QBaoTnRvHJmh+om+ZTqJn1c/SY9//GeVdUrbE2lellyor8eL0Z6+fA1NyFSCVibwIYOd0
K1zuKC6StI0HnFvaMpebYUhaNc92vRV2P6wsjIL7i7nooC4Nzq5PPc2LygHVPEj6kmS03KkAPVnq
PrUKr0FKLuu/Z/roSmsA9IXrDel5ZKHwE+nH+UHFIWE2V9QmoJmquWmUCmJ041ovnkVPBHgjHDAk
ESHIM0sS5KoYo1akLeLHQxy1j1WNRmHVZ5yCRuQ3R1trjpVoX5p0jZa3kPpC2H9hebaSVhhZcgSh
8MA0fspdULJDV/nCL8oHAWZefQRqoX41SXtU68eq/B1Rtr2/tEtXwOUHzFZWMpqqkS18QJkdG/oW
qp/qWv+ZpUVEFgrbdSKcOV8IpYvdyuNadaSqbANptOVzkSB6AIozfL0/kEUreNEjTQ0aAZQTr88E
eMoR+vlWbWAYhbxnalXuDTCMVhBGX/XE+dGDfgYovNBkQX5hFqbEWte0nKptICjoNwbtU2he9e0v
XZixN/KkfeCVND6BvWC5sabkR80MkRdRbHQ/oxZaj45R4+GNL5/As0pQsczsPetztDyNR7GpJXBy
dDUsv5epw06FPLY7EdE1/PXteQboc8IuIteNSvANGX7AU0Cvqd0FmcTjD61ksZuLSvlWiEh5GGu0
wYUQEQNPDxKkYEXzsTkokMT6c3/JbvYevgLPDqQpAWRGG5LZ5m81q6uHhIlAT7U9BfG1iqN906xR
2G92xmQG+wI5KzSUQZHtemdI8QBcidoKnDGD/YzsxuxdXgjgXv8/hgPtD1RVp44k1ixloia2kUe4
0APTyUPXMZnkjwzaiBWe8pv7pm4ugK8h/WdKvR6SJuVpJIZKBCWkVz2mZX/zDlItOhug804L7761
xXWyUBSZiE0mMrbX1vK0rPqwrEWABDkp1fDAss6z6LhSpVxep/8xM38BlAB5JBrEDILYNl5AcwsP
aufEKy/exbGAqQcvDyYO+otfj8VKR25IBsZig01kIR2e1C0xm7WmT2tmZjcKlVvBadxhLyTVNld6
3yyrg7AV//7KLO6Di9HMT5Cjp3YHUk7QqJ9NdxDO4HbJuVT7FTs3ISxcBM4Q0nNAc0zKFtezxp1U
pWnYi0BOyvitsELoP8VV2BEho/+hDtylF1J18KCYv/aqXphJaBigFgXOKOAq8xcu41AatTLWB61U
uzbDw8isfPTIXXkSLI0QclPwFPJEIJ6PMFYoNoFS9Eju+FwP1HoglPWKW8UYWmsDfZn9K4obiGpA
VAFamcgiCCJnx8qu0Mc8MUUfCCE2jjXWpAGHkPAw6z0jtFduroWtcmlNm3lBldeQkVHHHoAHLSNl
1RbEkpNPGhdAc/fNsLu/MxeXbWL4AnYAwpM8O2d51VqlULU+SNkPSOH6SooGV86wcpoXB3VhZXbM
9FYV0PFQ+8BkP/RaeLX0mOq/w/BfhZ+/lurCzuycNY1a5Vos90HOsp0ud1uUrlYQl0sTBuYjqDrI
u+vKXK+It3Ev8kLqg74e3LhM3bZCFjP8/u/Lcmll+oqLWMxpE9uqGwvbHBrMWvOh1K/hGNy3cfPK
xL6GuuAXrAZJ9XkyP5c4ELBVPAR43MnnuIHEMkKyZFdyJfOliqonMxzESgp46fyCwom0LEpgYDfP
Vqh0mrYFp6dHXVU3hYdCVYYzG5fDsBmpXv0xLKr/mDrAb0QshfX+/pCXAqoJqwDLUB5GADqb11Ia
RymTsHoCeVN73Enag8GQt+n2XTcSoSZBa+wc4d43uzTTKJfAdXzl2udOyzTAO09EMgR6G+gSWv6C
kdn+EuZBxC/3LS0dNKTz8dRErhZoqdlBoymqJrET94HlIFa0w2oTFqlJrCKTXS3U16rDS6tpgdiC
bQSJBRTyrreplaWDyCVtCIZIqwOnFj0lRlKZ3caJhxEttipb68kQDdAhDs0iWivILE0sbhy4LchJ
TJC/a/s6G1Ml79QxGHn1IErq2ZmzA4Hzk0n9G9z2mn+5sYeHvG5AA1YHBAKNlafpvziWnayDcgGA
TRCji92ADnPQQnKr7l2K/+T5Sq36ZiknW0g1AnqKSgbSX9e2FG0Elkmy8eSkYpMDRhH3aB/RRXtV
Xdmet6cCpkB2RYZNQYEUr79rU0UqOqvWqi4wzdY3xSO261YP+00bfjCLk6hFEiemL625JkY7XZ1X
rzQdafgpZwAcC/LJc7kWK8PlmgobESuP3J6+2/EB9BOX4Q5/60Jj2/5zIAbWEO4HMKUA7gCCZbZh
GKSdxiKnclApDxyay2HMn9U+2RSsW8nhLSwfLGlAk099FcBrvZ5TG6SoKi0SGYT8H1DkKodtEqmE
rwZEC1MIJTiw/tGZD5CYOdM0Umjfo3epDKKSdeJq45tZgkQcKa2KNFDs433yXmT/GqRgFi+NzjaM
EgGQDGqdHEQ1oOzxXo4+cP4H7f0fvdlkBgA7BCcoNIAafD2HSd7ELSRp5CD+kOWWqMl3Uy3dQVu5
FW68GBwYQD7o9YS2kVMAfW2GQ6NWKGmtBDyO39RBJ03hZbpy0uPuIVXdNl4V3JiemNf7HvIj0/sT
KZ0pjpid7ahTIlnrdT3AadyMzeBqhbG1mePmKiOJpEI5sHfllp9LGVlK+uf+tN5msyD+PHUpxKxO
gn5zgW70WpQKwxztoKnbbROfcujl5hXQIZlfyGeH/uX9WzI+59tS2yU09U3zl/TN/tf+GajjoK5o
w7+BBYRvmU27M+RoysHMMGBSBelhM5eOAnkIzIWyltq69dsTiRbzDRotIh51Zoraw1QXU+NzJkN0
4cGRnlB7GyLuhunrytxON+z10mJWsZOwYXEB3zzCBRgKmTW09KzVzDhEUflTCKqc0gGSFUYuZT8c
pireIGvMrZk87kvFfKrRDemQ5g2SUNKaAuk0tKvvASgW2QDgNfAmBFxydmUZXEO5TsH3dPZT3b2I
XPhoWr9ZGfV0EudWUJQALBDJm2mm8fuLi5GrSohHREfPPdRG2/HFys5olA3NLz9V/xa88lW1I+jm
eN/s5GZurKKX0xfrBLfXzD/ohpQWUtvQM/RBSKh90Hit2euahdl9IauRVagMs5eWkW8MutsYuXd/
EDd78wu1jEseESLq0fMHH0UTTzNVMYgEnnvCW3mxBTnPsrEDKOb/ytRoJX9zczPNDM7yX4zFgKdF
GBN6RJPMiQ6J+l6ZP03erRha2nq41wFBQ55tut6vN0VNK5aqRk/PVNETrzNDiTBEGK6w5X+Ga36N
6T9Ts3UCGlmVsgKmBnYeJBvNAEKC6JTcX6rbOtJkBqEmMLCTy/r6/cU2Z6FWqRAromfdckfmUtvj
G6V1q/C9lB5LtGlK91FHeoMgFF0xfXNlzExPO/XCtJlFaT+qIc6x/BkVytaMm+c60x4pKr+M77Xf
Ahx2KE6cUmutDLuwYaDGBkLVhBNC+Ww2uVFlUFPpcLhlC/SLcggcvXcIy5VncBvXwIsLmwbADMBi
IfmCB8U8FgUMUEoFxUpWGotcvC4CyWD5trO1lRldOHdIrk9IBqQyJ3mZ6wnNhc3wIZhQ5cloz6Xu
ox0OrfxsXLGzOCAABsCCQNkKLvjaDjOsWMupRM+I4HaS8wqp/cRWVhIsN1EgglmIsCMmA2oGfdln
g2mjtorbiiVndCIfkweKfuGSEiQK4Ogp6XnjaWvcjmm/zXwvLE4aH8jXA9U6G5bOulLOKp6cocuU
+4x3o0+LMl/x8Lclv6+B/Wdm9sLsjCppWZIl5ygE3FB/KWXSg8ytQWRZ6/00/IzEpsLT01jj4izP
6H+GZzdaXg1Sk4AEeE5ix+chQvfIBovMs6Rz5oD2ZyMuXGvDvmJzXgGpE6OE5B8G27UH5wdnzwB/
U3DWS181ttLHikeZju2dFZwLODGTaXI/YM8of9Bsb98BgS69ltFwTpqHro/gsC3X7mLXSU5t3e1X
rC9EDAh94VZACERRaa52VGUcrcuTPDlDDU83iWptWbGnKnp/+xV6Fo9HseK8Fyf3wuBsJ/G4MbJU
gsEqfJxAh8ZZINRX8KiG6ELxkiR0JShaPPiQ44E8LZLHoCVdH/xSi5IhKurkHJZqtmlH8z1WKwVg
CtTm70/mkoMGou1/LM2GJildwSQd+0bwUy82Sv6X/aqKleF8aYjc7JcpSzxpMUOxeHadW7Vq5Bpv
krPdP4XsszaPWuPWJRg/ERnkY616VfnHfGl/J62r198jPSbhH8YHUpfPhvNDtzcJX+tduHQjYxv9
91GzuykHDaYu4STODaq0inUYNuFee2jrV8M8RMmfstoNL1WK9hO97N6f9EUHeGF5+v3FhWwgO2uY
RQEHYVSgAg8V9WodZcT7VlZnfdplF2aQm4HSuzWZqeNNpQv4d9YBkv8eGd23pqHwSSBBuZwf+r9x
ouyFveuVTZLu0AyUF4D0j3Ahz5q2b1ns3f+25W3339xPv7/4tCyD6CgaKMA3J1LoGWUKAWvUJT3J
0c/SuCa29NW1/Gb/QdtmyhdBEXyOppHiVmqiBnUzM/Nl5xQObFt0L4VWkUHdlM4r2yfVK1onHfmH
XR+HdsOkPdQ+lLf7o1481hefMVsQpg2AHtsqyndhNG6G2u6JXoaV21hirXvOl9zzvSHPXEjSjVxj
JobcdfEbeuTl9W6Id6x8QtBZs+JZb0t3NPmh4rvU+aMmb+h5Q5UAyaZBgwBQq5M43PFhk5ceMyjQ
Fo9RBknpyjpqgjB78DP0h78/Pcsb9mJ+Zs4IHJe+lXW4vdzcFaNrbNocLVwfmTngfD5l5slMvIbX
RDU8dEwgfYFmV13k69ZDWj9L4a6VfoOsqAf3P2vptALBM1Un4b2ACbneqyavnKTBv3OF9hu6TEm/
NvAb/T6As+EW/zMx848sq1CZtGAi1yKSFJlLs2gPsJDmeFzeNfGIjM6LNm7Mxh3tjoTZyxBNBF89
c2vc81ZDsmhlry6d0MtPmnlHXU/A2WvL5Jypw44N6j6D9vEIMWzZileQ8LdJ5NnwZyEowDaGxBvY
0m1pW49vuoQZSKhXSONGa/6kzCa8+4U83sq9tHgFXA5y5oiFpo562WDDxdGxyM9akRCNPlkl+pk8
FXSDDH14ENzj1gNd0wCYzt/8fF6anvkCLkrNSkaY5rL0A6suJdFDxtF38aetrkoBTIt1Yww6HtDo
BWgd0J/rLRyDXZsX8eRui6M5upn8qMig4mVQoyJS/9AJ6kbVE0Ds8sqRvuXATkt7YXl2pCUTtYga
RfCz2mVk4OiauatUt3pB78zhUESU4KEB4FRZPFvS9zpbW+ClUPE/8yjcXQ98HK2mKjuRnGuoITNo
wHidxY/cD9WKpO1OGn8O5lrPp6Vo8dLm7DArvdWP6YDJjq1dr/0tEYM7bk/SJtxS68N6ue+dlu6U
S2uzc5r3NbPUup9CRbvYRniVek6v4wZDN56VgGJaq/99F92I4qWSY1QckfeZ5qcKfbqSVriR9ivs
uBtHI0K6lSBheSKBl8dbHq53Xi/vekmVQIKGV9wb5R7YuU53udhmjWeftWotVaEu+nk8tZF7BT0Y
wpDXeyWKOyqxVoEXkpFRPUSvXU4M+7UFCTvblnyjp7smDVLxYD8XP6Aa4UgHyiCgAYWATk22mUVJ
rX6j5ZuwgyQbtvfXee3rZrsKoOk2q0I7OYMp7hBN0JGMBl489618FSxu1vhiEubbibVtGTqYhEze
smTTtae42bbN+5huIIpQ2Rt0LZfSh0bu9rI0egn6QtnlGvj5tsoweY2Lr5hdCD132GgkCJQEegBv
taOiEBlNiF1e/6g+tG/cM9MTU15sfqilHDWXNYWC1WmYVuMiPlVpjloPxQck7CnWiDJurPKpbQ/w
Z0TviTA+9XCjSb6Zk2KIiYYeEWuNzxfzF9BdAh8UexLCDNPxuPgGpqLbihyp9Owc0wQZQ3XwdfqR
WQ958yupWjAoFa+yfaP7/7j5NQCyoL4KUDbKW9d2eTPEWZnXSIgaCXjbT3L2Cn1PF6JGK5fDkj+5
NDTb0mFXGlZTw1BqoHMpkNejeEjZk0jey3xjdP8MEsWmujQ329qUjQ2wTCWy5b0gnArXsL/fPz2L
A4KQBppC4dGOVOT1zGUK1SVDDPTcKKULhQUvTBnJ6sELLSNxC+iZeFpSrdxxJv7o/MTqICjDLoQV
wIO+NqrQLBemQDIyYaFrdke0p26iZ9N5uT+2pXgF/QQB5J1qQRA7uzbj1LYmZW2SnC3F06uGxO2+
yweS20dJX9kXi/Hgpa3ZkFAE07tBQ1LCTFsZgZjUe1SlxWtFqwcVKk3PUM8dSFaWzoOmsOabnhrJ
/v5wl9wtEAaoxgGqgatu5gBauelzucTbObJL+5DxyiB4Ikvev1uxEJVh3VDEtOeYgmJQAHmsEQRG
kWxuzQItDHOZrQEfF5+/l2Zm7tSquwIODfG1NZy76CDK7zhc2vi3/MwB3NCflTYl9GM0Nsl7KHvC
2YXcF0/2+/3Bfm3/+U6dNPLkqVsjdG1nn9GMvbAqZ3qF9085Oi+FjXRoi2yfQRNcPnSy6fI0ASXi
TeV/aMfcQdmkaA8gIbe+7+r3wQA3b2co+7qAmnrrReFviSf7VEl2Os3cKJP2CbD6tFu5eW+p63Ac
l9892wtja3ZhnSDEYrGvWZLbd6pvSGCYfgvxgjdst7Qf0Rum+ejl1fh5ckq3c4YAGugaCEXP58w0
WV41A2IgkflR817Ij+No7CQI84Rk/B6ne9pBV4tvrBVXthRWgowDEJGjQ79mrinbjI5TywhrznWs
14QzBxwrLS63g6SZKw5s6aj9Zwqy3NeexWQCaSkxJuceCD8f6lvjjivKy/3NN7ne23n8f+MBju/a
SIeGyJbTyHiHcGUHClA1uGaUkjgKz2H0OxS2b0X2WjA1/dF7Rmc3Tge8uypnWDwbeoZRaLgGhB0s
DcF5S71IQ5sIoBfM8QHsRzkZVnzL0graOijziKNQAJxHz8wEvE0IBIx637e+Whj5RkpjyUsTM19x
lkt3AyIUiAlpACyhm+715ErAWxdO40zP6AxivO2Bdh4UK325M/0of76/kvrSkYDyAApIEJiBwM5s
KeU2lUI1MdlZ5hW0udFd3Tah4pwYulvRbiwfJdsBDJRULRStG08ykMZwU/x8FBCAaIkudTpgWwWa
Fngc1EJtpyVhquwLqFEPh2pqDijpI579WSJn7aPGkkIiRoumkp4x9mnhR/3QSS6z47DchXYNDo1c
o45NOvQT/zaA84P+ligOCKhpF+xoDJkc+bZQoaESmX1d7iqZ15Wr2l1meNHI2j+iMezPvK7jD8jV
gYaso3mhayYSAJBOxIdXaezltZzA4va4mMXZ3kQyrzSHJE7PWhjXBCXhwaWihjhVDpT6/RVbMzXz
+3o+oA6bZem5bJi5TfFW9NM0ohs5s4cVU0tXHWIhIPwB+gJMaq4bV44pw0Fu2LmyPxSzOkAz3Q91
iLf1qXyWis8a/aRjCZk1Nj60Q/4oqK+nL7kI0b32s5fOofHh0Prj/gQsxIUADk2EHgghoWPtLC7M
HcGankfZWZ+UnUH2zuV8Y7LBd/gGnSAIF2/3DS7MOApjiAkB/0QnonkIX8RoaK52NDs3EBN2Y9v6
jHn821CytZO/ON+XlmaH0RBhiJAUloaDSHdtsUU+MhxetaLw0Ha6kB5zX8K7xfBDyAN9t+Ufhtgl
nZfw1/sjXnBBUykQ/BForaGjw8wFVVY5JqVUZGfwkYkzeEp5RPli7N1oTdbifxnyf6bm0amdc4tn
ZXbuq8de9dPeZXLvO+jn/ar+rIKy9PNn9NlLQKOVB8JokKsk7tGSKrg/5KV0+YQWmyh+INhhua/d
bsN0cBXNBnMffqv2pn3irdt7Mhq9tKR6qzpXEX+a71F/yMHy0/yi/Vai0/vWqjbjr3wNi7T0ZMbX
fKkFT30ondlOyPKxY2qJr2kPPePuGL510jGzkUAd+K6Rjqgrxcabbj71LdrjdDVhEj0Y8Yoy2lJK
F6Q5yI4DVD4JYs7OWjOmvaRoXXZGL73fYw4iql0Rq/OZAUELT0VrCuWsS2/gkAjNWvE+C5EMzpuF
CxdXDpAUszeSHHdVzvUxO3M7RW2vPmZQZ7u/6EvBKO5z0Ink6TmL4vD1ohtsqNEhRsaijweTu1Bz
rZG/fYhN1/hevToQxbf8ynDvW711YICH4Iaf4C5IIc9DNLUurUTXh+rMINqhySlx4g1y1i32WUZJ
iCzEfXsLL0BoJCFbrU0yK0CbzlbRELqdAT7anG26j1HkaCEN/SCETqyee1K6B+9+MFaAMJOLuI7W
YBP6TNNDepINV69ntoYmSFkURXPWE+OoJICzO/FH1WmbTuV/74/vdqNAjApaVHhMI74GnvbaVD6k
ZmvQsjn3jR7gyt9o4RoIZc3EbJ/I3EwKpYUJC7poRmSQJPpxfxC3Lvd6ENMXXOSn7ETk3BwmCyAQ
s5ojMbsrS4hpKigTrhzrtdFMF96FrbDPdGobvDlHtfwATVEELHR7fzi3exyLjzgZ1ED8hND6tYm4
DouyMxhM8CEkqtJ6NXS7R1BtDVb4SSn+OnK1AoZfsTkHcKLmp4MEmzXnLExczSz3A+i3efatAd6/
7VDv03f3B7m0ZmASgeUDwUTUmmfXpCIqE2IE2ONGrfvSeDacDp76nHVuu9Ysa+k4XZqaxn6xZCLl
qPSOWDK7/sMhHl+zzau0Kq28tDEurcxWLdESK9dzbEJjHEx/sBKDYIg/78/a8lAsIAfQzwJndna1
KXoZ15RiKGMveRnfUkXbVFry3rT/rGU5cW/Bbft/lmaOwXHipC/UpjkXuZOTUI0CCoEB1GK/S2Xx
r3TEL54v4IWgIqJZ2zz5ZDR4ZSTG0JyHMvLyGFgE5X3EBXJ/7hYurIlOjLWGbMOEwJi25OU+EMbI
lRFm4uoxQt89Ra18ycn33KbEin3Vik5xqLlFpP00+Oj3Uf92/wtug2F8wMRqA6weZMV5CoVGGehY
udycWfpWOBgme4jiNUDLmpGZMzRb6NNlsYJROtImFvGRSeJbJq31MFpACkDgD3c/GCdAoKJLyPVs
hpEjtZYeYoNknyHeMsAcuyhsyoBjVwlkczPCxk9VFMjvZUCo+UmX+W2BrFqRPBlp4ap0cEv6wsd4
xbN8RZvX1+f1l81OIgpUJW0rC/4TIacnVV4YVEBz/Q1HPztZO6EAV+NZr9bJ6Dbmh322w5oY+rld
2dW3Hg6fgdIFImKofgFzfT1BbaPndth3gOWmjhur33pVObLsAAVxw1xL3y7s7SnngdgbsKIpNz7b
25IkGUOt83YCrIyUDNm+Sn8Xjm/8isrfiIgJ8AxS9gne6Moob90eqqJgT371woZA0GyUNu9BB7MA
Po6tX4Z5rNL3+2dm9vdxYNCcAKx1ILfBLriRdlLaqOvSMYlOqUvslWBy2ggXGwV/G74AaRuUl2zo
qs5fwwPXUyviOPb8QR39xz70mmxrvNoN6ZTN/WHMHyWwheYloNJN8TgotHMmJKjITWZ1dnoaXGdT
HJSjvi8/jV3tFm7qRiDvEiU+lGvvgPm++DKrgX0GuUWMFFSt601oMRUdIg3AtaF3SGQ/956CP5zg
IGzWFAbmj8D/awrOwMRmh37TnBUdh/rYAkzITvm+PAm/A3ibNJ7w2yB/ip/Ut+hRfGugUgLBU5Jy
4ua9W66WS6eX5vWSok5oQVob7T4nXubsJVrLFR3AQWGnrHRVbdsfs5+ZSrKQlB9jT6I1tZK5F5wG
Dei4ju4quJDh22fXZFaw2DbLsjjRzPvh+B357Ijlfju9/vAHkpLvLUnImlzuvB47GUVyAd0kAA4A
tXDOGDa4BA3bMC1P0KbPu221d0JP94p6B3ZWhoQDsdfmdRZ3wKIug/4J9AP8PWCzs1OOFwlABaXM
T2YKytlzkzxXFKJxK0HowsDQCB7EVmhnIjmF2t71boUupFwB+cZP1UOa/m09dVPZXvoHqim24iqv
rytnctr815sFdCXoKuFVh8VDtubaXGqwsAhjqzylkKWw3NYvCPuD1i5QId5DGBjCoBRCb+NKHDK7
F6a5VNDTBY9K5HUxr7Mto1JW6qDXladsMD1lk7mqwPA0z7s/ulkc8H/N4CTg9QqWJB7L14OjnRVW
GnjsJ2f4brAd/RPGKz5tyQJcCxI/WCsbSc5rC6aUhW3WdNXJRj/rT/vJ6v7Z9wPliGVBjRd66rYx
MxAxg4taU6rT2GwLvtW0lXhsYVejBwqe2pOQ0qQeeD2A2rISrShZe6LoC0PQgoUVv/9tFSZ1YiQD
p+OKMgP0p6ZPuIg5lV5t9Gw0nJNWEN2Lv7PP+6s820w3f39279dVIRsJDtOp/V2mBEKF4bHXSbZy
yc8uyhsrs4WgepbRaLIiP8tu96197dDa2Hc+V/E2X+/MiyMJS8CXKFAIRogMJz6v9jl9HKZcTodT
5w0+f7PR2NQmauGWOogzJDVdye3I9u313P6ottKB/Qpl0mwpdAUI/+w/+TM/5O6aoK822+nTV0Gr
W5PxUZqOnNds/JVj91YtxHgySEGeNsdjt1H9wU+8Gpd5/Tgem13y5Pjhg+k5v+qHZmsYLn1qnt2d
IIf2OJCdRlaW5Gtzzmbq6ptmUa4BDASVISZ4+vnzkZLN4/OxIL+eKHlyCIiXhJLH3kOETWK3dCN/
n/rp9B8Sb97fS1ITdF0gkf8t+PHwUvx0bdL5byF5jclAVFJtiw3fxj6avhDqqeR5h+jBs7yzT4Lt
w8Ph7/MxJn8//t7fyjfpbMwylD1QJXDwOgIpYTaisLHlNIR6y0khhfueEef/kHZlzY3jTPIPLSN4
H68gKUryIcuy226/MNwXCN739es34f12RoIYYvRu9MNMTE+oiKtQqMrKxJ/YY25K3l4/IyKTxzVA
tSZ4AL6w5yZt4QbImN7PgwOTuvbddJNt6kkuIMzuyzufww+GaWo22bsWZLtH94/9qO0iMhDTRx+/
J28gTm0W0KQl6ub70K5cE1eZRzTxc9iHitci8p2gr750HdUMKE03J3Adldd9C/9As6rwGi9Sg8om
ayDgq4mAsa9sLm+l5/30l8bMgcYgtGPho6V6ieM11M2iO7tc8YaLY0JOC8liZB1t5I4vzdRw9UNq
wQzeKNVx3rY1oZkbY38BZUFPKxuKhwsXRwTQOB6TIVACoh1zeWmtjVMd1KVoJw1f6yflRVc2eKN2
v2e0+kybvfls9L4SB/NajvoKNAhoPtBynPAN7Z8WtOAv7cr2MFhNqRYH42Rttbu49NAjgJbaP5o7
4kTtCsjKoMFp5TXD98PFaGEV5SYEpECNIl0t7BdFigwzj/XyoFpe+C1uXcUiUJzM0WGytjev7gPu
CgECAasdxwt9PQXObrV0ruc4BKvKIflT7sqnBPLsXtW53Uu0isASYjQEPuDFAVcqnrUgPAKTxuVc
JgWok2mCUYEkbS4fWOWW6Hu4Z8T8Fb4A9lXYu9gk6VqleGEygXHB0x1ryJkdBF+k57qcAshUHgzq
Ky+pvtNQJkq20I/p1rD/V5cLVMXwNENwC6lahL3CulGpAJupYjWHcRPbr+kAUs+VnXEVJEA2Ez4V
3UZc0vKqUlONIaSKY6U9VH/osdEfrWjz2qfpisO63hQcnfM1Z/yuFHOT4Nx0uiTW24MaANLiKsT0
tKDw1joSrzwVH8yZGWFDDEUzOhKUqg56oHnWc3cfv664jesth7eVjTwhROwcnCnhUmgn2QQ+Q+0O
0Q6pgV3/U97XLzRo90Ab/wnfV1Fd/PcuD+6lPWFEchaC+kFWukO7aXd0r77ou9LXfGPXDitLdFWT
xEZCjhW1MxBNcXZNwSN2s5UOUaN3h3KjOXidt+hnqYFA2XQDiVKP1aRuvfF7s709pVc9YP9jFyqT
4NjScNHwKT9zGBkYcFgiYUq1LftoKlL++hEphPmqicZgAo6D/q7fpnCSFjHfVUqabfm7+IEMgYnb
OCaNTVBAB4HgmiNb2ExgjJKhIogmXgQDwtQzDUpKzMR8TPt0N25kd/hr2u6voZ+ZEIauzLNjFRpM
xCpBY7tDxsirdz9VMFP1JP5Mdurz7cm+HhOSWkgNAC7KQbIyvxXP5lpJciOyjHk+pO0er6asfFBS
fwjXrnJearjctWDShT6TriFSA0ZeuORY0WddadXyIe8RYzqNhw4eba96+b59yD/WhCvFRBbuAa59
xMErKKWjWVZwyI7dqlYq29JBPUIZUXo3WrKDihh9yff9Q/0gbW5P4hX3MojYdHRegB8DOoTgX+az
fDaLILCM0qZR2NPgou66dfzU6z2gpj3bSz2FSAinJXczYG9+V39mT50CSB26elY+4/o9ZCI9yd9D
mGtwR4lx2TSx0cpRC37qYTZ5rU/Gj+QYH/o73bMJc4vAdLP7YiPfZV54mO7Lx9hPg/lJflafpwCS
fru1nOnVbYUqOOTo8QcThLezUIFymsp2qmIun7SQIP6VPlbPpJhTA68imk9BT4KLnws+i8CCagYl
QxlOzdOkb+IDe1W/my/sod+H9/kfy6X7AjOP+rvb7FLwvozB7ZW/ilF5th7XJVdL5LgtMUZFOd6S
jCzWnsy96eabyHuqP2PCNtWKU7za0twQJIMxjVzqUhaRoBpkSAZFy7UnDW+NzK/2ihdvfmr78C53
k9PtUYmhMOjH0C/qICCFNUSJQpAhS44yomknOkpEcVeeomu/LRxNu4KEpOTgtw/+2hSJuw2fDUg6
fBmYxkD/JG6FNrJRh3Sy4lh6FNBUVzVJUbuAfVBf3jXvTUmKDkJ+eBt2KxO2ZJmzkMCHgl0F0m6X
57+35zIFzWZ5HDe70f3bPlM+LhtcByZAxgg1RNowJaVNkYxqeVTek7uU2Pijuaihrdz3YuCHihCw
aDyTwr0YGIcvByFHyVAqWlYdTfNurvejEuhOEFuu9reENzAEZ4l3Kh5Z/MUjbC+ImHaloXToh3jX
PP2pe/nb3Yufx1Vmo0wDQh0xK1R11FambsTPezpZmaPrhQZSDAtsgFeNU/kL91gUmnYx0q45shR9
bAwP0YhE88qCXxnBZYyHPM+cYy2uCA6dym6SqA/LY+Tqya96fkFc85dTxGuwKGgBGAU0BcjELpe6
yCWjb5lZHUcVeEcC+Mvt3+creH7do0MYuUyU+VBZ4Z27wn0IWJAzpTOtj9Jb9pp8OKhsZB7IQ29b
ufb9MGNwdWoIcJicDOhyGPIsF6qUm/VRDZRdKnlvmqtvpk3iodfcg0qFC0JIvw60k+2G/ortKz8G
21wfFBeu9qXudmm7pA12IYuao6F4xUf1WrxOr/Eh3Emu5Y/u9K4iB7ZGIcPHczmtIKPi6CWUVsDm
KbIY6ixV9TBtxuP4k6F8hPxT5ylr7W0LRpBRQ78LUuhf5c7LgRlOrhU5qEiPYxfk3V3f3Buvg328
PX3XWxx50TMjfHbPAiYkdDOW1DBiZoE6bln03Ccr2KuFcSAzhQ4N7tXwxBQeZkbL7CailXms1fvJ
ureyOwj8DX/LpMmpgBF5oFUAyE04aGEggMTREDpqGIi+McJPDSlBGcoY3T5uN7en7Mo9wxI8NK4C
NMSDcpCP92zKnAawysTMzKNCkgdkpfDccVaO7fWUmRyfgaw6B/chs3dpArofkmKmoXmkPOkVJG46
B+nr7WFcn5sLG1cMhiyfzJLBxpD4QbpGmbI0AqjNIigEJSPSw8IkgWmIWkpVWcc68o3enSh6ch5Y
t7K1rncvft1SUKPhmrMoCF3O02SCYrqZRmwtM4gQ651Wz8fCYiOsxE2D7ik0w4iRfNl0vd61mXN8
oO0mlLd97dqSl6Z/v+C8boLHAupO/BF4OZBZkYcYBXrrqIDta34uR28IoUCyub3kC4tyYUWYrnQs
+3Bubes4oAlFvusy1wGwWQpuW+Gb89I58n4hoLV4nx6q68J5b7LayIahdY6A74BTtt5hQGHjz8gf
fBTlmvvnN6Ro7QvFghwJEqgO3yJnp3FK7JpOtewcldTN9vMPBfD9Z8bb2nzIkKO/7u8Hd25OiDvS
ujCdvlecY8/AmwIWfv8x3gN6MpzoWv1qYXMj+YbnOtLRSDSKCa1Sb4sBkNHwWIdeggw4KkRr5A8L
uxt8QTg5nNmDo5AuJy+MI1r0hRQeBzQgNH4ITwA5ZrpWQFgYCaICPMq/YimECoKZ3E4hXWuFx3ae
iIauOVBRr9m4HgpgOigHg50ExRecpEsbbGx01F3y8GiBdQH1Fs8InGAc//qcch1UxFJwO1wlVBiJ
kVsmxQNBOg7qPq7fwi6wG9dYe8xeR22wgkwmsFMaBCfFqA1kU7VS04Q+0+4Zcl6BNbzGhTedCnMl
wL2qeUCUzoDGDfqTudYTUoyXs2ZmEUUA1dLnb8wkZUU0AmWE7NjdMYtECZL22OHgGHXvQbW2Ynth
wfgD+ksyAzHIV9Lz7OBW0G2Lwr6nkHZCx48fN0Eru5jQcY354nr3YYwoQcCrYk7R93c5xllSFRu8
C/Q5rQ9l6dtdEK31S4mOFfK4MhKRpoPHGpD/4j0UglBaAs0yfUZHMg7RKPtjESRGcNv3iDc24BTI
d/LrCBEB11i4HEjNwrCUWJg8F0fouK/cDeIs4cd56QTs3IikDVXcc0ydld7R0uy5fq+6g/Kgr339
9RzB02AvQ80XjOem+NhsFT1TMU+QCw9it/uWWp68Eg2IWDaUfHjlx/hHa1E4nU0HAjAViORnA6C5
IhhR3te21jbcy365Qxu4SoYuMO9OxQ+TEmPnWSusw1e5If4BZ9JvuhC3hXUfh2Widc+Tq2z0Txt5
PkBmd+U3zW0f89Uqm+gn4CUAscTbHZA53s4q3OeJAqr46Ivwm3rZH+vQez8w5j/MHb4XsT+WAAik
vuU5MRmfwjVA1FXG7cs6qtz/ocAWg1SJpbnay2CP7vxh8GPJNT001btofLBib7WjR7znBWviSxkU
33k/RZxM/B1KH6obew5YX0n/pyTl6+pCXp0GPrM83fMlSYgTcXnUtNDJOjqAdxi967vkjh7xytt3
MfAWslc/DFvppfWMNSnLRbKrcypdwRsnWqRCrySKT8WfAZxIBXnPPfv7b/WXYrngKXWIuW3WMILX
exZZ6nM2XX5uz/ywks+gyo9AljFrbvaneMw+dH8I5h1nU9ihscNeyTuK4SEWEtXnf9lXBS+WIQZu
HJmTc7jzNo4AGjFJkpPp7ddtb7k8sDNDwmFsZH2MpxYks8VE6PM0Eu1h2Mibwate2sDarUQGX1f/
eSAqjEsM13L0Kcz9CHOjF+nuh/r7ST+gIBi5Y3DvPHnxb2PF4rW7u5xJsWMSPEs6wkfMJPs2/SlP
1p39O/vsKBn89KBk5GeKys73exXi8KObP3Mo5v9phoFy+Q8tq+B/Ct2J7HIA7aDjvKqWn9z3YEXT
kGGy3+J99Pu2teV9868xYd80em3X6OCKT3J2pyLHP2Y7UFe80qd10gz+3VdLiVjhf+k+hSMxpBCp
y6HNctJfi4/0lByrhywY/eFFf4uOyUlay/SICFrEeZcsd8JWpcycSlXG2JrcB2mqL31abhmU7vjQ
P6y2uC94UsAb/6VFE25JqiWQ7LRBo+Kk94iH6IPybLnGREB96egeaJvWav8L19Q5G5csjG4OR6g1
qyb4ugMn8rLU7Y+ndA2EzH2juGZnbFdiOmMeEsA5OXdSmHzroj/Zy6Nkkr3cEjr9kmLS/Tje3o5L
1x9isX95k4RNkozlLM8VCPk78IGT+kA/tGcZndHymyStPDqvwnS+P85tCXsfxEFWKSmwhdr/T+lU
cPU/7wmts/0W2tG/NN9Ve3c7P60M8SrgNJBQQ2iOVBdvaxUFc50pS1mlagmGWPk/ZlJ5vxuXkZ8U
+dzYXWOUWDoFiN6+xJE4m6nIMgkWqrKZJM46sGkVknsgySC/tc/5tTtlq21lC6fgguJAuGtjMBzg
eQ1j4AY6ZUFXkf5bunezQ7yvVm68q/Q4lu+CXEA4cRZl05SH6PhH8xTksKH3GScvcUqmu/x39aOI
SP97Bk+0K79N2/zVfhzAgUBX9tDSWuJR+Q/BgbCFzDI3B2Ams1O+YcdijQx76S66aF0XTsNYhVVt
2yP4E54hNOfv9N38owoYEJjWsfdfnaB15R8OQv5i29yt9Wxd1dv5BKPG8U9Tu7CYBhTE6lrmjfMo
9w/ol2EJSTcAG7nhREbSecmTtNf877v2YNyPL0H+3D+Oj9HW+INnNQh/2Y/bJ2ehme3yg/hqnAVV
bVGhBbfHB6WIVcHhdmSmm55aV/LUN195NvxuGz7Kb92udbe3Tet8MwmO8GIuhM0WoVzW2AVMG0Td
N5/l5kfkNm786wH5t13vdb5xcraDG/6utsfiDsAWUt9Jzz8bz/Jp4LzaqNmwXbulDyn5DnacAI0p
5UysoHuJSere/tjrOx2qQFg3lNN5CCFWCEstyfuqRmOs/YpZ6nc/8USrv2Xe2gV7PSdorDhrWxaW
I3NqcNqGOfrlN9FL9G0NOnp9wV3+vDDlrM0LNAvg5yd3gijsp/PRTsRwv92erIWA9tKMcIQHWutp
pWC2gAR/nUnkJffIQJF57xrMG9ecP0+YXe4jtAhyLSlIyVlo4hMGVXc62If0uD+1zdCbxCkTWXno
E5Au3med7bAA/+78UCS7Q+04s2dgwJLK2qoSHoze7ZFfLx8qyEiAflFH4J0rBBByMtPEDqPxNLBB
YR4U02RgOk259FC4XdMG455KGDegx8gi8D0JhUBh3J2UKVSt8vEkpelOz6bGLRV0/Y7xCFeSrzE5
LA4NVx2e0bjggcu6dBSAeBad3ZTjCfSc8h4FDfNxRN/aDgmneGVFF00h7gOCAdcrWqoFU8yUk1zv
MbAJMqPQhUm3qlFod1oIbZHbC7Y4h8iRos+NQ2TFtsnaZn0Vhep4igvWEKpuo6Q0UMka/c6YZv+2
sYVnM7JicB4cwI33gViQQ15kAFdFOZ3kUXKeHGo2PSkMChVSVIyd2aXWVCZP6MRN3YTSemNlrVXv
WWWlP8quh8uxijAdSW4p/Us7ZGm2cnD5Gl7uKHwfh6RAggfZXDE1XXddMecQHTmFoES/yyw95yog
6so0XM85WvB1FF2AE0W2U9QosGZqSZUmTacKkhx3UMCa9qYkRbu2aNiLrA/VWrKLuxthWFheFEPB
Voo0lNi8zMFWXaLpExiF79P2Lm0C5S02P8Y6GPGUsPXnEZrOLZF3ZRy54Fojw4hq4K9KZyu7bSFw
xNDPvkTY2VDXo6HE8CVq5CYfyV102jkNgfRG+Zql/J+3N9z1Qbo0J7gjkOeoIcoA08k8aj+Snfl2
++cXtsv5aARSj9u/tfBKufhWEangqLo0A7Y3nTrnvay8Otk28yYLN+APfKM/02DF3PXL+dKcEIjN
pWnQcoS5mPpad2d+muWDCq6h6jPeVLkr5wZJA6c7fN62u7T3UZvlzNto60U+/9K1aSjIqVmTzyeW
qGBiLNgEcvrw4LAqJL0K7Nltc4sbTkPb/FciiyvMXdpjTZtOuB7nU6epnsl+J+iLeQl332dl2/W2
m/rM3tw2eR1iQI+TpySBC+DkwPy2Pgsoq9SJwnHo55NdF26thLyzsntAxhCtg7YTr7yml7bguTX+
eDqzNjlKw7RBnkEjYjabWI7LzWS1a1HZohUFCDRevb8ucPZKPQxwmPPJkdGZWIGUIMiqwt7enrkl
NwVk0j9WhLGkbZrHSunAik2zR3kYsAVbq9opUqMFjV6c+jgudrdtLo8MJJPgZ0JPkcU9yNn8mWDL
aK2WgTFQ1duH1J7fB/C/rgxsadMDWQFIDW5zQOCETTgmQMV1MmgJ1XakD1SxNmqoPYPNMvcmZugr
Q1pyenCxqOlzQAqu2cshgU1LKsIyk08zrjgy2F37E5OePxp5V63cZItOywSxFQrtuNVxt1zaor0+
601ozyfkV7TdOOYp6BebwtUde3LzRKbf+laeiDWUxWNVp9PeGhxzJVpanF3wLaL7Acg2TfwGrjqh
WAMojmbQeO3jBDV+9B1MXoKnhBvN9q//w44BSI+DsVD0FePAOVGz0QohgWv1Y7OZM0Umdl1KK45r
aV8CXQJxQ6A9ERcJW6ZyOsliKfZlkoHmgaFHy+2dv880gGr4zIiw+Y1MUitjiORTYQ3HPEkq0jnd
8+3puuo6BZ09NA05iwKYIxxD7PSyEiu3tWzESPCA3IPAormz7MnZhSPKf52MB1FiN45fUwtykXoN
AnA6mUQJ6eSjRTPxDSY5m6EZaqJU0+x1ksleaKmnbpRObKXSvXR0gIsE9R36GUGIwj3UmTcA22OV
O5kqgws8BJQD19OpbyG22sXpGmB82ZQDrBJq3Qg1hQWWYjWnTeLIp0bqJqBvov61aGydGBPYQ28v
weJesoH3B70LWILE8t9oGIyljYZlljv6OMfx7OtqK68s9IoVMa3b1plmMdwSJ9Xu9E3UlcXOTDt9
JW5ZnDaOggDvKwitRA1LW03HPjGpckI1BWrpPXiky1mNH0EqZa4cwYU6EXbumS1hiUodxK2xZMun
DM2TaIiw67y/V8apGLZUm+Xuvp+YNhGpmfva05wqm7Yac8DKqVhzA4rO1OhAcpXqJhhZjIaStjag
b1XoMXLdt1d4eVbQLMq7RtHZIbj8Ti6ARFFCGdIwSblXWst4n+ShOYZd4ayU7nnILL4l0OQAzDve
LyCB4d747IiA19cqWydRwHStvo6z8aOu1OfIOFGguhgeFpz+dA3HuTQ8QKv4HQM0J6A2lzbrSJ+r
sYHNoS4jIhlohQVFS7QBWSpdid6WYhAbQG+cEhPAIfEymRAO9EpRKqcozgm7a01vDP2+2dTDSkyw
dFzODQnxdxiGiRrbBd/I+VMWoQufrrFKLFyMQL2CqBU9XWgq+pLBOVuqQedPbb4raEP3edsEMeQm
iTFkSG2/3t6AS3E2EoRwmdDqBBLK5kt4Zmvq68gZewxH7qLRVWnvmW2kb9hYj4+2XqPrnxXDfQv2
GTc07Aezs6e3TNLKlVld2J1gGwGtHsfqo8jE//7sM8q6cKRB5bszck2dbdS0uAths5sGkgwTqaZ7
ffJWxr44z/8aFevJZQpdMTrGCohgTVAgpQ+jDv089VttpwRlX7faAyC4Y1T1hhJZhcl8bNLO79L+
kBXFTsrp30IfceVyglMFsQNwvYAlXs7CiAeR09YN6G/rKNykYEt0xlM3sNe6r5FqYMdyDO8rZ41e
aGFLX5gVJt8eS12OGMwifPf0+EnO11gUlhJIZybggC5HNqMBq0zrVjlN+S8zeZMeqYMM0jy9xLIe
FDEjReuVE3MdrfKV0XpMCsKcj9vrvbjcNqBL6MEGJbMhbHVzsHOFSXARFpQZJPsnojdXt37M6Voy
dflQnVniX3K2m6u6iqkFHe+TckpDEsdEekTyNv5WvQwH/cda2X4ha41Nc2ZOiH7yOcdbgQ8M7NIa
yjGlNLiJZbj5oIC4PM+QVA33sQl0tTKaJI+1e21U/NuTy7emcL1cfIOwda0GN6Uz4X6vh6T7lCUZ
7+a877u3sUcEOOvheD8kverNWd5sbpvm63ZtGkgM1E81BEvC8OuQsaiPa+Vktve6dpKajT6tZOIW
bheM7l8Twuj6Xk3TaajgKcyfWFEofKvZJx1sXGe724NZdIRnloSzqOBxomQGLNnK94h5clgSfd4P
aA6XDrly0KKVGHP5UPwzMjFz2maDMUCDQTlls4tq2tYARVphFod0DXG79J44n0NRkRox7lRSGV6m
Qz64SnZ1tjEb3dX03ypIiqRo8BTFldBeOifZZrSDssdhYV6tT5upN9/0TPttMPnX7eleegij5IMM
K9j5kN/6+vuzo5p3MYuRF0Hc0JMaZ1WDBOKn+QvceDYKZeVzs0pOzwOEq+16ZlF4emfFLE8jn4cm
Cv2yqog1O0GZHNlEA136LJL7oVODspChUdF/M9q/TzxdDFiIX7qsmiIz7HDHSE4dRLaCTm1axSvu
YCkGhxkA61UgdmW8uC9doFWMQKHlMGParvq60+H9OL3MvUqQrQHixl17xiwe0TODgs9tpYGhUoaN
DOYiMkHxo7NVX1K+Z2XktfP77W2zeErPjAkuZ7Ama5hGrOFstH5mHBPbr7VtY947k1uWs4sU0dqj
Znnb/DuhggtSpWiKB36DysfmM/eq4Dn8VW9/xo9V4obPt4e36FHPhic4Idq1JZvRhXUqi/Kj6dLc
tWNFIVmaJivDWnQ//1qyhLjAyYYsHixYsvo8sMPt1L83GZSi+pU7gs/O9aH7Z/bE7ny9VpXU+Nod
dUai0xAHcqsTqlOSsMpTsr/tLPmK5M7GJZyyTClYODGsljo4Poi7E2cmofz6/1qmK0z8qMdJa2Dy
RnPXWDXRw5zM8gq0ZmGFQNerqTxvhpe7+BjJBkfrQltWTkVdG/cOxESew8KQf0RjHXt0cIy/zwpy
lmKArb+YosTOdj3W7DaqYK+3gsm4G6HoLKn5ZpKs7e3ZW3L9F5Z4WHzm+tH5U9RIPyqQ3PXNdFc5
QETlD7GnV9+b9ACacuTOyW2bC34DGUhsDjTt8/ew4KTQZq2MhTbhYOXzsJPrMn2GIEW+AZ+I6bed
PD+DmDKFcJ6uj1s66mstnIuLyXkk0HSNVLOI/4oThmpDYeBBnnab1qSbEGK0AGJu2n5auwH44144
cpw68h9bgsPq+3iwQSAAh5X9yaz3vk73nQK+GqUAqhwRQCptI5xBVCc2BQQKkVJ1zeSvm9f4XJ9/
heDKVBrFLfJriG++xb+qhowvxuPwnj3J92gXWHu/LfjNM2NIAF/uqFEqYscaYKxVGBn0+d1qHmcd
YtW3d9GaGSGCkPq0NQsM6tSwEgImtZ+2CWAx7coKLm7WfxYQ/fOXozEaNK6hUKCcwPZA2GDs7bF+
1GPzzmh7D7mcXZrWfqutbZw1s3xfnR3LLNIUGg3YNw2dX6i+V4r5gSUVtAa1O5bqbpPLvhQ3K4Nd
Clgu1k7wBhnIiEqtwGgBxfGMiB66yvaoPe8rbV+2ipuAZtPIDIlA7+9QDs7OTpI9iCSCBPkBZVol
v+KLeH18gLgAGy5wOSIip4p7s8IRxl6K7G0J0FPJIBCEboGxLF0svjvPBckMyx012W2cNUTx0qMS
8/GPfaFG/l+0SnRUMiS4qu9jS4Ay6Mns7vsgP5YJqB7XJG0XVx007cAeAYSEt9zlqtej0o5KjFXX
0s0gx26jE8Wz0LRGBlAijsnKLbO83Gf2+Bk722WOkxht1dvKKQfDlzXFDwNEomWtf5wbExWbIQCK
Btkn866Z7/UmOU2xTma2NaWZdNpfy9rARwGYhNVEEzSwwJffIlOpShsTUz2N3yvNHeaNopO8Wwn8
vyRrrnbUmRnBFTaK3eSDVainPG0gMJWBmbsv6zYiuhz3EsSKTcTq8QARPOidhm5mjCVp2nLwNbsA
86U9J3vImIdB1Emj36vTd2aN1Z3lNOE+6zLdn9W5JVZSzB5r9P6RZpD+vO34+CYQR4AEIaByYOzh
LBiXEzUgaWTqYKA7JWF1aOsCHcH2GhJ8ybmiW4fDqr5geYL7YXbc9ZYSY5bMadoyjVo7u1EKF6VD
e8WPX7HO8csJuH0HZAecyVkTnhHFMOlg0irVk5VoH1B9hOJcMKiPKmhoDOeUMNVL5c+oQo45aXxj
LKibQ7rg9pzyKr04rV9KWKAVgRwXCk1iVDJbJqNhqA2ntIJUtmvVpRLu4qwE7iGx+thLpsHcyviP
s4vy5hC5AGEZp5ABMOFq0djYgT7luQbsSazfA5Qmgc6zypDg6wFJ2OrxrJRk6nTzM6I1G11j7qDK
gnz99KFPVQYesTJWbQ9lSDDBdY06Q89ajecgr5s+JOVkg3jGsIEocOeRYb2TKAezERsipyaT5Yw5
kYq5h8x7xronRE/FE/IEJVqTVVY/0inO9CAcFAmEYGqul9uyTrpt3MkImJPBmCT0EjmtDQk+pfgO
8Jp50BplRoKQGhMAlzLA+URD3XMgcwjRY78e4mwIUnAWNKgs9fFnbI5x6seZTSs3LUHjSqpwiu5D
I7NjD6Q0iG2iVjMz38q76NOWKx2AFtkJwdSUDB1z+xBdoa6UyeEO3MWMudU4WqWLghQUOuRKTk3C
ujS+w9qosIBObyCvpz7V7hx9sizIBSh9ujVABpp70lCoXUpKS5JBAadFuRZ0tJpaSBqC52Ks66jd
67UuHyQznsK7ptL6BP+30lfHMcThCgqWmYoHeXl4RdQGYouAnKeRN5WZJdUdZQyiuiEtf+WxkT5P
Rj+NHvjg4oSY0O1kvkPbwd7oVaE3O2fWdVCwSVi/jU5zy0F4h95RUmgqVCQovvqY6m1PT4WWVPXB
LkFh8gLJG/U1awsbTojOSnNntuqEBz3wsFG2zVMonBGdDWm/LQ1dK/wooRp0u/U0yxFwhZg3vR0c
i7RjNQ0e5h6wl6mdQTMrox78VgyK/AcqeGXuTqAfG7YQfmYQmVBjR9mEbQVhZwTmbe8WmdYjgRkV
Zr/pEoXtW0POHb+wkCsibd4OxpaqakWf59xRI89G/Zl5edIp6SkcQ4V68hTGr62MDgiPymGq31u9
Ncfe3HQlDeaoLowdmnhzBzA6iKXeKWPS558SdSx6CtNwzogkJYbmDZ09oOqYJ03coAXGRtrhVCRF
rz7m+KrC661Re2tBm/UBwJxSbkKctc0QtTQ7Fqx3JuLIrfyuKdIYuVqnFs+NROefRivbka+EdnYE
0M7aF709Nm7PUCxH0gbeB6IOGrh+cgpogaxK0lYbbRWrIEWsdKVUtX+x2Ik+uiiZpmcoLth0k2e0
6kkFHaFog1ekhu7KTkF5zCgLGrsMKHQ0IkqN/OBQefypp70NihrWVI6XtAzkFZJZW5oLmolJI4NU
6/hblWa/ohCbc5MVXf0nS4vwtbJ6pfGr3KpTV2N40uNwJswKsq6mDBKWFvLOyGP29+qU99nGqDUZ
DTUxtExipjaKq8mV+jS3pQnUoj3l34tpmnoCHYeebic2jKU/JjM4FDIIIfGCcDLJvlFEzTc2z7O8
TdJ++o06bXxUknDe9XOb/XRKVoZ+1fQxBDRjCFGRAQXONzU30AM9SGYOQVsA9h6gWhqp8InanPlq
rGtB2UbOsRut7Fs5Am+Gd1j64EiOESSzbL9RKcnueynvj3INCTLoCIaK7mt9rXw4kZzm0Hev4mdt
bG3dkyGtm2wh/2xhmYvOjAKLylXrR1U35nu1k8veZ1AClRFJ5ebGMDtWbZXIUSq/nVDbg76LZpaQ
IurC0cXsJdSdHHkmQ9Uy6rYFbfWdU5XSnuJVIOEqSqpvodpZUGq1Y8h5ziloGpHDHYcRIYNqjz6U
qxz0K9ZFBGLwKutVtzVCpHONDolNr0z0OfeSbu4rYiihBE0kC/qnSP9aTvV7GiysidbQqHPrmGVx
0MdOAwYQLUvthx4cRHVQx0a2M3CfJFsNasGqB4WMsjmm8QSp7SqR2OTJDs3Akc8AGSH52IDvWacS
rjN9GvtNY6UQZcrlLj4Uvd6nDzIt4TdULXUqXx7xhsc9CIwWKRQb3dC9M5vvXZ4bb1obV4C96oNa
oYgUQ1wgb/vhUepqJyODmSSGn5dyrxC8CcbanQqKamJBoZtlULy8XbWe8Po1IyOX3WSoAC9Awaq7
o4aV7jIjwzCd/6bsy5rjVNYt/8qJ/c65DEkCHfeciAZq0jyUZdkvhCzLCSSQkJATv75Xee++bZd3
WH2eHIqyBJUkX37DGogRV6Fq+ixfkbRdwLTJYjJGTzbGa+qBKsL9zF4vaZM8M3w99IkHiMDlo3U9
1DbJkN1aVDJj3k2M1jg8Yk5zMvecF2nXhDaHrqt7rRhkQ/NIZ11b1gvVokh59TYgRlzISgQfcQbd
+6lKYH8NkxNX6kWiD6hoOmTYw90AsUmPxmXvW7G1sST3c2eWdENmmcz55DHL4DwZJtdencVN4cjI
cJbUXlDlXc/TjyNEUq/MzMw3SdcGDHOiyeWEz9fCh8ffbcTMCMesiPdvOjT8JoAp8bBJR4mXGvbY
KXIiWL2xomvASiwZGg2iGNsBNxcT7cBYrVu5BR49RBxRU3LE3qwftalTkeMz5pVB1oEWBoI95OOR
WaGIXuvJllZgRfA3BLzBGBLjDQqhBiaaOm0vojXkMPIC0csU1KjhRtFW5Qxli8EfTVdWCGN1nNfa
+EhZerV8XOBN/TBNpH8D8Tz4gFEVP/qC+2LXA10E19nRn+AsgHcGJp0kwKL14cjf2l4G/pbAFLLe
1jrN4ENM1/oVhVG2bVzYlktjMA+PqhF7swGAEREsdCXWWrIcYm7gmMdAluA5JN6jCzvyEohI+Btf
thTmDAGPKPKtLGZ5oNn6hJPA9iVnaCfuq6SG/UpKdPYp7Sribwxsg24nyuVTinWC94DX1Z/cWiNC
wyJzifNp9NWSd3WX3q5uHnBgBk0cFdpMY/ZgYhWJHWk4VJQBa/ShZKBiODqHiOv7HioW6xZBogty
aKuyTwB76uECmZ2AoqxQhh2Q8CUqH5AVhjk4BJPYJC5gwQawIb4fTesSSCN09evU6f5OZIbV+3Di
0bSf+nkaH8eMdcgGlA9sI+wjk4+4D5hmuGb0buU8BXsRDLLZpvW6QDhW8F4flqCXzzARxyDMm+Ps
ifU9OvqnwzrBKM6Ho5v1R14XrCcwql87O/GdqOIl2gZwr/mSNhaIGjRO1IqjCUo9xewFwS1lLU4D
O/jzLXrRYt10kH1GkOhxmueV8MIabwPpoRacpS3MzKWauwLAmtnPSR1n7VWQCH7w12h2heHSnqJt
qFU51mRgRY34PeYUm7RHqGsrrF5IRg1/TEtSeK7PKilpSp/w5+yO8XXmRc1i9VFNfKkL5DF4OjDG
DZdDNSUxAB7+rPHG9+D1w3lkHS+AmbbNtg1EKosxC+Y9tMgTmzfYJ2ERSMLgBwE4oM1hHTMLJCoD
zS46tWYKLulh5ZfCN91NlPXZmPdTglC5+gOJCkhOwfrOrKJFVJuZSDaVgLVDvvTDBJp25VSAuInO
R+iaFe5gTRrdkdTq25RZhWgV2Tl3UeVNxdxRD7NS5ogHxeU1evNX4X1ap3gJtlQqvWzouJIlT1fv
qcJrIfJsUXoqqJyI2o41yyqUwDy5HSW62lD8tjAi0BXHNxNR3WS5kCxM910U959xbq5POhUE4DIz
iy3Vnv0W9quFtnuysJsgWkbcC7FpkVauesgmD+8J8C04gH2AinkuhUk+eG2qxyKIIUydZy3P4Eky
Dm47pgj+eUbVKYSuazNthY8co6Admem1CmJd7ZTrEogMwzMJNYYNU771Ihjd5bVL1FxgoJogJM2K
XrQV9W1RW7p8iubBImNuQXLLqavlADe3FhvWqOjr4OBtmkedSJ8UjVaZ1zNytQLOnQgGIqkF5qJU
oMLgWdS/AsmXDQXt2zgp0UvocS7MLDIbTwo1FMsCQ0zTZR1uwTRsLKreeV4ReDqB5ULIxW1lXLpu
Uh+O6+UaINjtaYsjKw8gyL8UHPHkrRajQW6gKzDx6qy5MkRCUiZByzZtxPwxDOIu2g3+ulyn6SSa
0onKR6FUz/5wnXFO6z1N9BxsQ2eicNt66HQUNe8HvKVBFelt0E9GFEBgLfaKh9JnpaeDqN1rHBx3
WdxCYjNsKDScIy9JmsLGi4P8aVAH8ItBqnJXjRMqPfQMNVrX6+weTdQO0GcPADHZ9HAipTkOLLYW
caccGmaoPiABMPp9uslCsZhi6abO30jidd+gTgk9F1iaTLpokI6FmzVisyy0DM3HVCcajlgCPiB+
OAoIvrFJfvaUBwjdMKtYlXroYmQhdds1ePLjR4rC8d7EEa9KO83JAdAqYQ4YKENoCrgyVE3eoOI9
6Jqtg1aAQ/AdWB/sE7VAVinLur7ZDa5H7gQcTYaAzbz0Zlo8eJb3bb+SPcc76q61RdQpIXcUXa3c
iaL1nJlLxWT3MPUck0JuBE12BiOqCtSDNqW5dmgh5wEXkd0634e4jFvxQhVBz/ylxPdf0w0KyEnh
TJn9uuxYJm/5FHu8nJO+B/cTkMLLmUyJ3DN2qpLapmM3shrMTYUDqSrXsUZDa7V0XmEQbFq9UZCZ
+NxiY4oC1g4c2TpsTZEt6sbL8fCnrdFhe+Ep2kO+iHgRFC+wrPxi5jiDkf2R8VJozoPC1gTtb9C8
JETd2bqXUMucS5I1AezQ+kVeBxwBOYf9XLdxPEINQeLQfOt1HD6vzPlPLJQctvfCRcjjhs6syKwm
0eaZCzzwll0UqdwkTfo1aDIq0dTQs78LISXP8tbVvi4xTiegX9mUYSlD04uCoTA8qeSxFG5mWXWQ
jtTJLnFRWz+rSFYvyBnR0aGiJfEFb1f/Ew08El4laN/v1oWVsLMdNd5k3E4ubNA0+2Tye++iDYbJ
bFeNf/IB8WjO00hN4fYk9ZVtlmpOAZdwyiVlhBJVbuNhpo98CviFYR21BUr4Zc4l9EpRvKsF4ZJp
y8d7r9MMwHuz+gCBpG3GK1QkCpZv6yyiA5HIk3dw8o2g+OBUdYnWkaaFqesIelOd0CvoVRX8xZNa
AynbIPDlQrTmgdG+eo7rNX7NhOXN1rNr4l/wAZnz3SyARTiGyDHcYa14UN/h7uE1sPpzjAO4ysbw
knoRi68oRZO/MEKulyMqqXq/OgM1ksk+cmCsmmLIOiYKvLxabDDlm3jJbMQ+SZjeYHPB1fQ4mTSA
1pqve1q22GGow5bOkCJmAW134EgaRNm+ny1qYasRdeAhnY7ksltEz3eYq3L0uqpe8Q0lyyTKKQ7S
ZWOIncWBhYuAsDxaEtPw2DkvSHYIqHV/0U09UqRmjZHDx8j1sa+kaB66TjTk1tYdA8hmli7Ct9dr
urNdplAczPHKurIWsgPQBP2onl7FVmP743g3X3qUsNdVvfo9RoS1lxU4280kcLsxUxdcLiFKUQlQ
QOkhezcXelmDDzSUy/WUoBDecWRO9YZBrSu+dquRX0Bq5scOc7GPSzOQ5QYtutbkUOSsWOmMRssw
ql2vNgHqcTQ6MpFCxx5/uT/0XOtpv1Bru3LFrmKXyPUWW3Ze0DXIZQN13bi1UVs/7aN+OzsKRQB/
EbQuBeGSlMk8kn1nld/vpUiG+SMV6AdeemqowxIhlmnUGeBxlmJU8GoAr7evL0a+YndMA5tgexrj
KGpT7ssCpvexKUMBnXx0CH1sCsZrFJKz6mlymaBRAI1H1a6uBJ/aw9llMjPvs3QdMEFaNB0fJArM
E3ttDEDCZ2hkb+M2YNUupFX0gSTI18o6gdoytonVMPbo3OcaCT4ybDVWld6sWUQhGWB01x6WbCbD
pQ1SRcu6Tdq2hLBizIqMIMO/FKqGDx1yX+rnkqEoKd2JvxqGH2QIJHjW7i3N5BQNW9QnwlXDltos
GG19r3ltp1VsZCz7j0M1q3ATKpbgtUYOdWcnfJHCmiDOSqdUNZQEOJFDKGNu8D7VmA8RK5OvJEa8
QS6ePqGXWoEmGFTio4drTEXCYdzeJGnU5Z1PmnbX1hYlWAsBviGXHU3vmAf90yLRlUCBHHkR0LCj
+aITUK8vMQCtSF4l1F743ayzgs0rikBn+6EtKLKH6MDSAWOx0RunpwyKRh7ko1EblEkFc2YgqaP5
bawWjxfGi/muS5akK+i80K8zgOohWpo0Fvk4r31VkBY1XMHrNt313UBV6ZCSfUuFJ/07JFv0JYtw
euZL2nuP3jrP8AGNjUwKFCnk61p58T4NssXPEw9HbeEjRzzBkyxQ8LNL48OolrnaeaRpXmzVnMgG
atKPyQBAe+5Xsf9N4Ny7YYFBRRTLMbsLhFz+Uij7r1f7v9ibuPtzhDL/+7/x86sYnWxYvZz9+O//
reZFvnTNy/CPXMm3F/UP8e0fj8vLAqpl8zr/9+mP/c8v//vnH/G3/rpW+bK8/PTDZliaxd2rN+ke
3gAVWr7fBe7q9D//fz/8x9v3v3J049u//nj52jeQF8HdNq/LH399dPj6rz9Qg5xEU/7rxyv89fHN
S4/ffMIvCNm8/M0vvb3My7/+gOndPzNYaoFhCxtyGmI2ZN7+/MD/J7ioJ4tiyKBH3+kFAxa6/tcf
XhT9E+O7kx42aKMJnKowMZqF+vOz7J94C9Dto0B7/PF/b+ynB/L/HtA/BoUStQGg/19/nI9oUhgx
A/2dnqQXgd04R8XUNuKrYdw8pl7d3ipM6cpwSvzyh+X466q/vwqAJtBzI+juZlAUPxuKemZOmGMD
eUTYKfz0tpqPv7/A+XANg93vIy8oooK4CcO7nwd4JHZd13qKYOB1FSxNrryiST/9/hrnQMA/r4HM
NEIRgCnh2VANInFBi5yWPE5PvdsI1OuYSpku3ELz4fdX+kWS5/xSZ4PbAY4o2DUrgZyS5Z/JZzj+
BOqYRa99Be+3QzxaeKNdgrdB0SwM7kMYOMmnGbbEMVon+XzVde8M837ZJrGPqWgIGCuJUnjEno14
CV9sZFtCYTrO82D8yLp3gNCnb/TjBBbELXATgE/2Ix9WeucXkI2I+wYAjeOMYfZRCodwbSzmknXS
blMpdREDRfags/o9KvM5dOn7lfESgJKYwATz+3T7h4F9HTUMfX3Ljok4pGrvT9fZnVFff/9Ef8GE
/XmVkzJwCNlmDPd+3qBVxeqxxXl8jKd6GzUb6Gzkywz4447MEGxMeNntgoXtfn/Zv1vVE1AKuuQ4
wBBGfr5qtAyoF7E7jmgAFyu9DoOoGIc2F/UuaF+j7j1h0V9ew5jArzUGmReiZ5D0P9u3aBssbl5I
exziq7m9c/HXCjXqf/qdAOCDcipkV5IIUi+nrfrD8+pUiz55KLsjvN2Bqb7pU7RTHBTD0XN+iBbx
zuV+3fk/X+4sdLlsYRHIkt2RwvvQIo1Ft/v3X+gXADvI5if1XjDMIA3jA6r38zdqw6RVM+YsxzmC
YUSxwExk3TDz4EVXZECbis5I3f2DAHpbxtsWvowDUaWQ93a8opAafVds/u8eI94I2I/jvqDMdbbE
MuyVCdsQ37kC1xXxdEU536FBoSXOwP85J//mYPgFqXD67jjZTjYnKd775OxSDcbFjE1Lf+Ti0g4O
OFAPZjDkwHzU0t1XgUYLiSExyqYy+lBbkUfm/p1b+DUA/HwLZ0945O0yLs3UH9dudeFpsDK+tekY
QhW3GYavYGYlyyISZM/LeoXW0vI8xKFF9ahBzO0IJgY07KGGalAWRhs5e93rjEHY9M67/HcbEeh+
OCUAPoVQefYux37jmX7t+uOYxheg1j16M6n/881+cqwCVAN1RhgmZ8fo2EM6Nw5of0z9cdy5NkTK
j7nF9p0V/5v9hUQA2qMZbNnhBXh2mayCxRrGacMRFYC5zTwZPmdVS0AQWWf0/AJf0zRn2cjW7axX
RBCyeh0Sc6p1KSk63rtpfshcYgHnAtkuLKo6m98zW//1EIbmHoE/TQQr4JNB8tldLlXi2Jgm+uhD
jZmhcykbU0zr/cTelnZrxDbEFEIf2rB5xHwkn1RduvnIVF0AtMeqMvI2gDhDmv1Kvsd5+c6e+fm4
xL3hKIbmIiAxv0jm+6s/oS0tzdHDQIIF27H6As5vPrYPgDgW1bp3w7zhMXoCybbxmkOlu92IdlyP
2aIo+mebPS/eVUxy0W1pvAEEoqu/oTls0luQtWGLs1PyGsi0Bl4J2TrmoHBSoD3gAeElGzTxy3B8
9sh2jq/RUAOZ6HXw0QG+ad56vZP8C22fgWvB2OGd/fnreYbNAhEx8I3xPGC5+HOkVI23tDqIzRFN
1iEfqKYbX3UYaLXNN3TvTuix9KtWcI/4/Y4lp2d9tt4ncQfoAOAURfZ3drDBpxktW9gMH2P7sYrt
wfpbwQ5ieHDiwW/uogQjhafMPjXoN6BPiFbHZryNvtBD6F30V/5jm5RtChDcjQWPgxVxcItp/rIe
yCVJMTUvg2vXJGVg74FMHDfNXZhtk3aBVWhurwXdaYB3og/ZW5iVv/9i3yFY518swdcCg+qkc/ld
vvSH09RKYrmrK3PUzZAHWzNt+XTHs2JmC+Yx/c7RK8dKAh7lFT3Q+kU/VXUuvbvYRyvu2dNlIooq
3ePRX7t6syZl2F9DLR1GK4C2RRVwDejzUUBlLhmq33fAlr9oNZ60C368+7OUfIhnk1TSM0cfczMN
QT1JbjMCvgzGart6vVYThldNmdzHBdDF7JEm15PELKndpTfQJa35eyC/X9CtGYy0TmqFKOlIDFPQ
s/MMcz64GK+ROY6YdVRdtM3Wp7luMbjCCGkoRi0ftS1BT6viD3X4XmA94RR/fJrnVz8/yhbAMiYd
YD10uQ5tOWF4WIkGQ/DDuAAGn+wlDy9h5/L7XfS99PnluhD0APsATR/UCD+/lwY91dTB1e24uG2n
LzxM6iGxtA/acUP4Te2+yWzbsnbv28sYDh9TljwMZNgt2Dv666Le2dS/0GS/LwN4uNCTAggSw9+f
b8eftGl0ONnjOpVuuEx4kGegYgyFF9+z4A5zcXhyvOsv80sed37Zs+jUwPgWaTEuC5DcJgWaSKpc
2ytMJXPZ7p179pYnLzqkwnyBdml7i1ZovngNevYvjlwvw4d3nkr4d7vhh2U4ff7Du00Y0As8k/aY
vM7kfpX307oX3mf9jeqCr48oItXe/qev5J+LAJGMkxoEALVnlSJwTbWH5p09MvnEq8ekw/QtXIrs
lY9bjx4TKB8DXxDlsbge+wvYpYfVtTc/tMG97B4DFNPsnbL9O5Hol82JrsNfd3S+G9bOiCnQxh79
C+QzCXlIZsyqw3g3j5/b9FOUnECIN9D0Hb3HrOG5xZ3NB74eIn2NDl0/3dnA5Et9jNyOktsUjui/
f1Dn6dDZkp0TWHWN8272sWStiZ7HDM39RtWX3hCu78WH82PsdKWEQHYHeRfEAM5tSOJmHdOIBfbY
m2qQG009zAKhc19BxLpMQs/ualt1ZYYp6naIpzfAS6Nb2RpXMDVcI/2q8hmyl2gR1Wpfd/IdJPl5
ivvn7UFmA60ASDacexq1mWeHdl7tERruWO54IAeMpN4z7PoFon9+mbP3grYy6r0Zq8C9K6//lPZv
a/WZfg6HqyYq2AJ3ZfjO3wj7GLqbFZCJd8LTeRJzfvmzYDkAKdJEHS4fP7dmp6tLsOn96IGTF888
/35nRX8XAhIYbULmEUJj0OP6OQRoeAjRGdUKEvpPgNEs/pTDmHAj2j36yaa9TKA/A13WW8WXUopP
dHlxyOPW4QBITZGKS16/iWlD+y2xl6iSkKADmHoawtykXrWfU4NW+N28TIeFBheGmMK9wxI8neDn
Ly8stAD8hvOxn4RnJ/zospjH2JhHC80xUo4CjOIUWAykqmi/l8jRccqvTr7zjL53fX533bOFsxNb
KOHUHmeYMFS6bAazjUfoOlR3aOlzwrfG+xiMO6avVXYwaNQDWYzRIzVxWdPnHuAbFpuiQXAbLsU7
d/e3B1wCRsvJpBf58Pd09YfI3qXxTFZAdI+StEhwvnbjTdyVHUCJ7QEdQYif5fICoKZ3AtUvJdH3
rZsReHWdmrnk3BO884iJW4anEdcaaLk5R+vpkp6UIaBcByulnGH0F3UbAI/lmPvB9Tge27kMkFuu
qC76NbpMgC6gd05cjOZdE5bTAXv20E5+glCMxD8gbJy9WZqaAR2LVB2hMQMCMJhND5AVtaQpAIIu
IgeZsNy4q/iddi39LsX5y4VRJoJpA34HnKR+fs2sCMUUSawL5JhrArCyP4CfZ4JrVTXhPVEseGFA
jL9OgPaEuTUxB1Kf6OvK85Y351LQM4AbWd88Ne6jxTWX0uARACvUB5/lMAU3a0zkK6k1jGSsStil
AnY6LWNv+ZKKKPkAdfjqFvjy5EkOJ3gj+Ac8BE6HNRfSdf5lyOg674d+dkeoUYSuaAjK0gCma8da
RW1ctBSTAPALOgmMos/Vzq0JFK4qKzy4wsa6+4icCs+4iyRGzK0hy1d0bpqjjuty8KwLD8tCPVUE
C1C0JYzj16cVfI160/VBCOGkZMIgcLxqJZhngMKzUV3UEX6ldC4kcjOiH/DV66KKfvPI4K3XUA5y
05VtZ3CWBBpAUMtRWe+gZxmF1U0XLRDjqJVqvziFQVvBo0guZQtMAKSKGwfUQzhDS+jC933EB4Am
GplrYIMBvKY1nYAtatr4hohU9Ic5G+IIPe0G48UBm96UnYrGqnBra3nONXTSNhp6Sn4RTTztd0hu
XbKTMq11X/ojzNkR9WbdNC5XDp5Kn7KohmRk0bNGTctNyycFV3N/re/lKPpmm4kuHbdEViP4BUzX
rLDANYIhoWrvCdJswTczqegN8O3p09C1Gh1H7aEd3rIlwSrUtStakBZsHioKFG7S2wl6gLFDexIP
dASFyYdrlPQHcGKnKgyfEj8CDnaBeAs0QbWcckINeZBJyMdiJDBFzInHhNzXSepXlxFt/CtdLVFQ
CALLrZGu62aYRgPxgW5EoVs1UwARnVgPYZFVIgzzwW9gUXX6QhZSHxTgbTxfBMCJ+sagYeeh0Q0I
QPPJMHQ6CzUG8BAXFMD8gk6p55fRGHCoQybt9KXCENhuRnvC0RM7hbKIZ9iz5UzHQCRVnNevvpeQ
sZghy3VoeGahCmhGPF9qkhYdDg4wVm57aEBu9ECDA/DifpWHsp7ukhlg8A3mHPWTAh4ZXY24He6y
UA8+IKQrMlV0pqrbsXfys14yKIt13QQiTbqg+gdpu48/pKKSoPMBlPaBc8wSSrCSoh5l5wIwdkSV
nkFGCeQLcIuK5l5im4cMuwFv5AntDXBvzFBj6ygsvCCS4cbwGdy2peqynZjQxJnZ6C17i2nvK6tS
cpH1wMUVpqlbs2EDgBUF5Kj9e0A7pruRayE2yOPU3QxFvzHnUwZ3CNFiJn5FyQR8XARE+gZSVMLk
GaT3roGJRE2SQGjwyvkBeqo2a7MXknTLB69L1lsBeeoYjF9RA5JVp/4lhmFuRMvI7+/HoIYWY8ib
jBV+NW+BLa7nLSgv6R6QVMkL9KGGOx+IM8DrTLN8zEYwKLBs8XSQrCIJUO2UvYGLzp9VU/WfKfEm
WWaxEy8OOO/oinfrGN7VYZK+VDxJPkBUrgfGCH5efaFrfJoDsjabPOSJ2i+1Bp2mg9D97RSv8Wfv
hGktWRe1UNJqAKd2/hBCUacPjV+yJgRXZPJSyy66fhYplnQab22/siP0eaMsB9Q6283dCNRTpoWh
ADKOltzWpjdfcLChhp5do78xgLjRja5m/yYMPDjvuG6e9yPIOlHOvSWC+weYR2VqlqXLmyaGdzdr
/Itm8bqyXVYJK+2oQhnmsTm4AUsUjpdzGrmvKo3rBZrny3BcIf39jJ2f4lGiK30/TFCKLWLjOgCE
PZE9u8n6T3P0HQgP1MM9aXuLxiSIPk+hy/oLP66VRBCrgjeZeO1Rjmn16sci+wDwHLsOZxW9BJ0I
75RG630javhhl/OQrT2QHWl/WAOTfgNWCJGisZZcCUwDgPAP6frMlR/0xZytM7CQxK15qtAzzqNx
ZE8D0PxLIUC0+NTK2n4AJheIIS6EudF1wD4nugPmeBk0v3dLNs2boUqSKe/AfoGIi2u1n8dqQguB
Nt4t4IbN80qNEMCiTxXYB2IVcsOsBzRnlTXya+gpdMvCHmB0wtCez33RmSqna0A5sA4gMeVZCoxe
3k7ZMhZmqdm9CQCWzzUbHctTHCIr9KOWlu69iAPjyXRLH3TVQu4+kmzYKuHkGwZ346dpqsYHhRHO
M4iC61VFEJYG4eZdxetw30mFYR7AJcBIR9rE17Yx45d4Gu2L7Lr43vOmGW0RHHQcTxRSp7kL5xgM
lArnWjGsnF6sc0Zea7nQp6hJeAjUcJpcmGHSvIyaAHwUuLQHeeylAzCCscD+zRKsf04iW12bCtCd
3cwSPCUaji1a572vpmKVIUo7Dt1UyKykgGD7pJ8+ywkhHevdoA011GvCD0StSTMUvNG88y+sSQyM
yILMxV1YJECnBt9aUk89gPfgV/CnGCQ3wLzicIDiZj41nqZ3qkfigL6gA5eU5ADYR8NnsC2ScAPs
IXg9CK5uvEyVGGDrKGJ4u87zmDiE2ioF5sjDs8tXg2SxG7wBCjuRk8dk1cQVylCLZkpczahc3ESv
JZtAFas6eJCWgLyA3AgCmHdb+5BKLwO/kvMuM9aY2wqMk6GY+mlSB4eS71aZJAPbCfNnsmsa1bjd
0FOIzXcQHFEXYuiX7LZGOXydyDlLtjFOqHrIVSBxipjA2hc1LinfEF9BMQtgfEhNAOpDyjBbKjCi
XNdUZR2203wxZCBXgqpqhgOcYqct6bErASnNaFP0quNAraew1aa9I1tA9mucAGMAqHUGMCmOZwdc
3iFiTn/ww6FCO1/37bXuEMIedW/EDY0WY8tk4cAZ9fUUf4vlkA0b38ngWwfenr9f+gWh1Wau7YDc
BRa06JZs/WKBLM0AOQLGed87Vd8BNN16N/XCSV+GFZvudeL4K04iyjc+7dneSzrEcMjbAbDfzQCb
blY/ZJBM54bfI22ArGMG5jpwZsDwOVujFIhM5O49qgLgFARQp5s1XdVzr+CPkfea8Fs7S/B95QKe
SZ+k9WfIGtt51wxC3QUM8+qSSWjRxlHrvuAUjjY1hAoECDVm7EvnW8BkG01lUDK9oPncN4CUbbBX
IZrYEsFU3vI6fpIyhudjDfrRPs4wvDPNIL8GNYYFeTYRgE9tndYf0wkz2cL6rNpXfAxfQ8SaDiBQ
fyUFHE9rdI+jDABvILvpZ5b4TBbGRBMskDHqg+2UbVe18VZRvbQgn/blGggabwmZkztsRLB30kWA
8Z6MwwyUFYCW94HqTX0VNNyuWxQDIN4Fhhm2sauarmdfkvi2acZMlDXEOGCIPBNYEEkkW/nS9DW/
SJF7g5fsLdMrd7z6DAUJ8cm2IXLFVOuvUaAEWJ1ajbfJ2tg7pJn8pV1l/GlKiOphr7xUaRn1s7a5
78RJ20dC9xRCrU33AbF7RaYFP9xbr/azm9jimC7AJLIfvSbxv7Z9nOpiaEV2HddTHSPfjbLPrc+9
jzMy+xEqota7kKTmPrhrfbduu1EQDwTBpgHUQU6LKCF2CTaFCnxQjts2wtomhkA3dgE1EYmH9oGc
jejwGI6xuFkU9WCGGge62XEj1+4B6ubKXU9uks+kb+1tms3zkIc+QPKoLjuInSkB0vAwdHgBl5X2
cQnOnGJ7SRJzU9PM6F1ExfLBjCDCFNXi7J0FjP3LhO7t/yHvzJbbxpJ1/SrnBdCBebg8BAkOomba
lnWDkO0y5nnG058Pqj5dJMQWwvt2R3T33hEVpeRaWEOuzH/YAyWFjyiA8SP9cVtlV8OH6W477Al+
pdoIy1DPzfDH5zWaKxUOmuAgGSbVZ8SQpprd+VveKNLYrIT2NHKrS9l21LdVVjh9mmyUbuEBPxVf
5+9UDQSTPkF4gLzMHsiWlZidp5rtSe3vc7rHbfc1EhxdPrbmDY8G9enzoX1AvVAvwNmLWh6KVbL8
QYm9VQWmTVLa0xA12XPfe/ImJ66DiLotlnxbJTaKR9C4+bPsdcYhTrkRP/8NV6ptJkg53uz8COBL
85aIGsdyGVjt6cmEJNsgtgJHLhN+xWNpx+H282DvKuzzCdYRH6BNj/0BRLfZx4SXJHCrdKdIH6YS
gCag6l9jYlhEHogB4CmHvpkOybwEyVvTSxMBl9pJ5sO0EEaz+Au768FuZeEXCg/qIQIA60CHNW2w
7s1NE5hfItlXqNUOeLAakb6DRs8tZ1ELMwyrBjttvpVSlW+FxpccoYuhxA2oITVkAI4qDrSEyf8o
V2lKMf55rY5nMEAuDc1DkDmzwfe+WHhBEtFLjNNvGoedKvxAR74t7irly+cTfa3PNkkY4+iOwr9O
I3w20WZNQuxn3Ul1N5a6DzN3b9FxTDmy8+53G2dr5N6+DVVnJ4YwsUFWCz/gSimdH4CZ9yRvrBrv
JbqzbZtzqIygnrtToTouqpINuC6Z8mpOxtqNN+W4T4MDvPaVrv4Um2f4S45Z6Kt+eElDb6Hpcm2N
A95UJ9UrQKTzJq6WAtFXtRw0gPtaND8H6z7KV6UOi+hu0S7w+szTCdcVFZQXuO/LmffKHraQ3HYn
2HE/FRzBJ0MTyqHeIcNHSAChDmfYCaR+5abjWgaM+fnMXzvDyFP+E39qIpxN/GBo3KCI65zkOvwx
QlaLDNwBxuBe/9kKOarZdiMv6Ohc6xgQjylmXVvih4895nXdxFIN7oCGfbgvmqMW30bNvXgr1RuU
R7IcamJ+I6HIq47r9HZcAileq/he/ILZehe6lKdfyC8YBDiSUbEWC+qb+j4QJvcrxZamx1jrO6jL
JUv279O+/XConY1+NuNUg/Uw1JnxcJDueqnao8Fy1Bp9QUj+6io+CzM7PsomKdRh2lGKjxJATBVH
Sx33QS1gJQbRHZTBl89X0vWAAKq4fhHJ0WfjEtzSFFoQSDQlvxckzdEzTFxheFKAcvxpxX4OUJ71
MRLobUXR9erzS/RWUBp48p34W/qVNfsWfft8WB/WynssziU8WKYl+76Dz3ZInI3WKIaK+hx9VU6y
rdrBRnqEMH8rrvXNQqz5MTiPNTsNDKmndYR+xLP8mJDRURB7GBIoh7a3MjYVsGXIKAf95zhsaNl8
HvtDj2Yee/b9lHxsKjHS1Oebzn6xVt4O+/MRU3J/Da/S/l6d3t5+D6vnZrW4G+c7Yh55tlQNVfUD
ySdyW+5EKFr3xpPirbar+hAcKSQ8tHe6u170mp6v13nUWaboFXoKq5rvShKgr8x1+Obt/d3nk/rh
eJ8HmS1UUU1HwxhlgtzCct//cPfR1joIe2sbbpa04JYWzzTgs4Vq5UUMUZhY6+Jx334V/hRTTsuT
1HMS3UJvThZnXZnCt7woKl31WVuNDkX8nbVFmmlpZ08r/Px0ZMIuosxO5rbolUFNLPW5hJd24z48
rMat8Kptx980k33UhhaW/QeYyTzgbMtVfjCqvMfgOjyXJ0eheHAjflcf0htIsmtzhdbNF39jUbV9
WIw9ffzPxjrbcYaul5gh+9qzuc1Wx36zdJrMG3jzoc32Va4IYP5T/n55FFbGjXusN1jBbcNtdTNs
Fxb6PNb0NgEaBFhpOv/h11wuvsD30PESgVB26V9dcKv7BvVy0PHrJDrGFZoQzu+s/r0QdFoM5xP4
d1CFzik3DgD5WdA2q1OxbkmesPgZTBTwHE3dxvmqbWwB+RM4XU29b+rdkpT/e5/8k8DqDBKVF5YZ
Z1pHBjPuJf8pcPsvo0ihFDmBkmTR5/VOqQJfmq+Z4N3E6b7rbil37RChonYa2pAx96F6ootSYOgD
0q6XtzBS4dWvGpkWlboz26+fT9b8dJjN1RwNUhVd3TcZc6W363hPEWnldTsaf/bnYa5NDZQkYLQy
/CcexbNFh7ZQhqxDBfyGuobjb1LMDirUJL662pZmZTzRxUm1ksf4R/XFKk9Cmm4UhNwyy32QhVtw
Inp2K0rKobzTm4d+3HbKrgdF8vnPnB/+zAb2bXDBYOJIsibOzmUM43wpF6bZ2CbjoXcfNWVfBPF6
UOl/LKlMXwP0TWZxJlrqJPnSu+3G2cms5kqNv7NKkh0+u2K1kY1qG1Mbgba6ptm1rup7Cu9GvTf5
Hm5P1Qaq58oo70u3PMACuaU49T+agH9+0uwzhbRG87EQQVbGlV2IeJikb97B22rUrOLuT3W9/57u
f6JNi/NsAtxg7CMBSu6JDk2aYu8EA1XEJvmnmHTU18KFRfghZ/s7HlhWeH504OcIAi1tZZD3THiq
qntppJGJcskRbXHAg20tG7bZDdF3sM9/aVlnnKjhSG8aROOFl+T8gH//GcDD+A1IZePpdDnsVs0b
GFYMOy8efflJtDuXDpzn2aq8/3w9f0g05qHm37PoM6tUdGa4MO6LdFe/FMjODEF1FIVD8LPU1uGt
SwceGvBC5Okvz87CqfgFPHR6uoBSvBxkhRV0OJhgnsVhZwaD01Y3Geq39B2+e822bO6bG3OkLbAC
1op6zZu0MPRpEj+LP7sE0M9wy1ICtWw0SH8KVqcihhPWC0vqGu4RSpwKJAVyqYQV0+UwC1pvaLEC
ytXu22z1woikpyrZ1cbtKG2TfIU1Y9w/GaENj2Uld4htPEmlU492FTXrunBGbR3d07mz00Vk6tVl
dvbTZjPguUOCxEPUn+T4DmGWuEKFAd80upblSxhueW5CHngqXuoKnZQRPsMdNoS13bjfP18KV1cC
kEgKOBM8bm4/XfGstcwgALfTZi+BVfwCp+4nb58HuTpYSH8TfA1y3PwsNQH0aFLIYBHUFIDfAShw
YTeRSm0ytz5aoCY+D3h1fZHa0JKlVAHZ8PLDp3SCu6QJe1QjUsTFqjF6G3Av+0NrxPf9exZFuYzS
W4obGxINWwVxi6Pbqd5NrsA+z7Taev58QNdPR2TtuacnBvHcCllB5lDVc58rWkbgAh4e7TQ6n17+
GIE/MYud6z3Vt/+T8jWUvH/CzibSLUIl0GuWh5DfBuJr5j63wLfTey1eIQqWS9ulPXt1PZ4FnB2/
WYTKh2/GILbbYDhkfV9usqYt97oZaAvX6dVViaWlrGu6Dpl5NrZW6CHjKSlbUOjQQ3GVwMYsTT2W
FY0dZJmArEStsRD0+qF/FnU2wCRLKxORXaJ22abfabTghf6+3MGmKtNbLd4A2WjRe0qW9sR/WUL/
jHd23eAKgGBSnYOEtUAfQnEx7RZgBtAg45f3vU1BUknPQruwFa9/0H+iztIIqSFrcRXOYFGr72Xy
SOC1ptAtnDDX6pNgHiE7yHBPFIrSl3tRKoU2jRTWTeJuYMdVzWMdnpDvHLo98sANCoxOttaiG4Bj
qxoBXuvPK/9n8blSL+MLgZV2tcAwczTjgk2SHSNjU0/NvTxdWELXMKgXsaZ33Vlmlri4+TUeHzIQ
d15iAVFQ6Y1u5SJYc6zutX60a9dpRG7yFGEO3Vir0kOVfreqt8LYC2+e8Fvub9QMeqe6mDdfebPw
4xC3V6fc4sP7rkcJsJUmKL8QZU4YHCPrrijC78hroIoC7PEG5RJlfErEQ4giYtOsQ6E6CCbee0tM
pIVfMn/wBYJamDJyNqeWF5wKPSp1HU3IHhtSqs9P5//yRf4z6PlDzdVBponq9IASHFX9ZtFYVM3n
OrmvNHFToB3DJS6DJTKR1oHHzzcz8cfJyDoSg/LZfU9HOA5upKi15UBa+HVL8yBfLhdBwSxOLbmm
XPVFHnZ6810XEDvafj4H115n4I05uhVJpOE52wBVbakhSAxYL3eV/qCI9SoC6Bg4QXZI5KXe07Uh
nQeb7YDA9OteywYOFaPo39SgnZaQisRorkvHNknQF/p8dNfuir9ZbTLdpQ8G4uZQK3KfuRwvb172
o/L3YmeumgINth9/HgivUF7h2MiIZGWXHwtRm86U82449UWB5BobW2i+5Fitjllwb6pLx+b0VeaJ
OCxkBb0QixbAnHgzRDxpafMPpzEztlHzpesTJxlb22wOinVj5dJBCX6j2rb5fJTXLoXzsLMl6Um1
Emm+MZzAhhvVISheosj5PMS19XgeYpacjRqmxKmgD6e2euna+xLkpuQ7uJyszOhURku367UFQjlL
goIBMUTSZt9NCNxCETJhOAEJtZH+tHvjUW52KEDufBrdn4/tY3o7ieOTCUqkgrIxNzCp21jDhhlO
C8wI6GOqKx6EbBAXZvDjJruIMrcpqcwI2UNP5CS3DrXxOhoveWYPT58P5eO8XQaZ7WTPLPvQ9wmi
DruhdFr5TXlFxNmIFu7nj8vhXbxFpnVJ05wm5uW+SqCiVF0Bsao09r65hxi+ibxvWIfYYijCx1go
vL/ToS831mW8aXLP7miAu4PYhgpPzx59Q/MHWU8vr7p+MwprrwLo0O6zFzn4JQxfE+3GGH4NvLRz
XwAjlVNJCjFw+ukHf6nQSIZDauY7Wd3L2drjJukasK5L32FpfmbrN+uA6hod85NkD8P4WO+qdauj
3r/WvYUm54emFVAU1Hs0VGDwVsWEZ7YziSL4UW8RKopv8QLYVfmmbJ+R11kVXfOcitvUxN0eKcNo
RMERTJtoe14Ev3xbi/umtaX0LUzffApSibaX/YVW98dlzxuLzAVZKAnG1fwuH0woJ6OhuSdDHB1X
3heldBh/C3X3x9uLApOCJY+BVxfv1NkKKfWiwrGgEk4o0B6QBfpZjJ6xS9Kk3eRyv6Q/9f7GPl+Q
88bCLFySZ0NS9IL63NnhPn0obr1i5a5LWibAWr/4h+Zbtft8a394cMxDztZUaGVJoSNN/yxu+2O4
Xv180Gyec8clxu2HNxVFWomHPvuaJznSVLPcI0BXlbREMZ7zF/G34VA7QaIB9WKH50a/idb+UsI3
P7XQMoJfNVEBkDOiTDibzFpR/FIZZP80HMQNJdi9tOkWDqwrgyIGO0WcYFs8bGYPxUIGkxm5mn8S
dubWcLyD+0vbaAdpI+78W2FhMV4d0Fmw2fHYJRgcIMHnn4K7e+lb+pY5f2zO+j5nZyFmcxaJYdB0
I+PpDv5DsFPt9EF6/I7J5t50lqx+3/E+F6t9+kBnwWZLz1UKimsqwUpH2Am78IjW/225i+x84+6k
x2AvHcJDGS5kiR/QfvMxTqfs2amfCH1gBa3qn/y9euiP/Q3ukUfVCTfD0t6aJ27zSLP3buo3oyAg
xHmK7k6cjerzaBPnttgtfbfpD32cScliGZqWBQHqckipYiGBLCr+iUr4Rj94u36nbN37dGlLfWzq
8smAgOL+TkEGmussJ4RvmemRXganbDM6sj2u47V2097o62g/2oqNZNc6cLpVs/u6cEx9nEoV50gL
TKipIv1jzqayyYD/urkMTYS14j1pu2Ab/za26s1ii2MhkjWbS7WXSi9GE/lUr9s9rqVOvvmmbKi9
L6TXHw97bq+zIc31tPwOj1SYROEJXo9399o+/HTgSt4Ojv+EqK5tLWQ7V9b9ZbzZt8uHcBTymngD
q16wjU3jNOtD4iz1DSaZyNlqJBAta1E14EkCGb5cjVkA3I1Kf3gqNuUxdjBtWr+2Ds/oXUAxDT7t
8CDfm/fFXrPFnbEfnvqfv4p05S4UtRZ/xyyHCRPecEXN7+gO8R6FLrs+mo9A4EBwb1LH23jbYN85
zUu0j7+Gd9YWTRw7chAMX/rSV5fU2YTMbokgTtRCMxX05o64Ivhr6c68lzb+qnherAVPB/TlSXA5
97M7wjcxaMoGxpyvaX+uxsoWnupvP79Dtbwtt4HjbtxNuKCH8PH0QU4P9dGp7E3OOD8U+twPTFF9
X1jCalz90Nfuc+L8+e13GWX2NRGf5fq1iOK9qQfpRpbW5aKJ9oeGMhD3i6HMvlSUyFmrISp3ah29
XClH3x5vRtc21+J9cazfDnb4mN8WMOoXLqV3YcX5d6Pr8h9JwtldmLsSSP8BSUJxqx7crXjoDuHe
O1ROsK+cZutuq225I8fdGFudImnmdLslOc+PqeC7yJ04ZWiixf8/G3w3mmamQ185Nb+rO+kmsY/e
vvgpfQlvpYeF43z6U7PhWvgOaTR+TNSRtNkd/O5xqI1JeirXSACtJS4sc6+v1XW6sg7uU7NbQm1e
U/CjIUMzT4GYQXVotnxggalot6fpCXcear/exrIfNm/5dmc8LF0hVwd3phs3+5aa0RZ57WbpKbIf
FpGM0+88nzmSZ9Qw/pHKmGVobLVCGVNKeOtSBk+85iWyssqVtg9xlUela+HivfIQvIw3G0yqp0bA
T+LtD7LiWRvXLRJBTr79nW5TO912u+EH/90FDqWBnbCPt8vgzfl98veQOaxVchswJbMhu7WuN42P
jAQlYtF22QzuttwjGcX/RTehdAD5+If1whKdbqnZRF9AmWcLxu1loxvUpjvVsXOr6ySllm+bL5vx
y3O1Wwg2XzGM8ALHMotVCHmnVgOwihtttdTbmd8I8789+4C6xNLPGv428k5Hd+sYw9LZNW3W2Uxd
ABVmm7nOJUy7Ndqe8b532lNDFWAVbZptZdcP95qjOK9cC+vbUERS6Q6vRuputCShHGS7x88/2rt0
xoefctaZnE2k2YjYGdU0sQFjtU7tDAd5K2/FrftFcPxt/gJwwOl/rsO9eKg2w3Cfbb3jt2g/ONZr
43j7nJxI2nZO+tt/w1q4avb8b7t5DpzYXjolPjx/3j/MWZNx9ltLGfKZh88OuXR3qB15y1trLfzU
n6dfkv5Gyc5Jt/9+7/8vkzqXFY3Z+o+C66SlfqF0/n8b5NH/FnO33/Kgfov/z+mvki+flcO5+vnf
f+ff4uea+C+40RMOFwyE9Q6w+//q5+a/kF02OXRllZrupOX7H/Vz7V9gFyY+HKpFqJFO/+w/6ufa
v6wJr4cKqqyiFQUH5U8k0LUPO1nkV6AaDk4GLCjkOPbh+cMVo7A6a4rmNGg1nvE16XOMOlqdDwBj
8CHvqvFHE3evnYX9Ggn4XZkHb7Fn3Lf+OlG9NaTAFZWujRr/QhWwfdKKQV6pXY1ZYrWGMHoUQXWh
DECGnqGx5aX6PkZfdyVaWIGIUWqHUfm1de+bAGiOf0iym6Ya7bEPV7FXOPharLCR+VaI44tZabYS
ypu6l75hWXxMXLQFYenjGdGfhhRRTD1DEVgusHIE917792JoPqAL8QOe6C5BigRPP3HfisI9rsqb
ECNbTjFkEgpY+V4xmfFuhaG/FUb9EXJsYBsSDk0omqSElPdWVmATo2E7UqybGG+Ixgmxs04wtI1i
9Q5E4UMlIP+opGiINvLziFfWWoxxPLVyhMMhq3q4S0ILcA38YaU0eTPS+IBPwC9AUAW/AgXH5LXP
iu+SHNttJnq20AnPWp88iJBkFWM0bE8b33Ipf8Z3Q7mvm/EYj+IhCaV+o6rWjaKgTdlrq2jg56WC
az7ylmp2aEi86pP9jg0JvNhYlane8ArX1lkbptsWCe7R0h8byf0VTQVXeOTuCiWDbVKlJlIj0W1f
SncQWH+nfsHfzZRqq4VYOqKD4psQYaVCWKM3Ea+l1vD3ecWFmoUslqEKnvQx3RWU3G2EFbQtjivd
xnCVTRp01qob+qOVZ/0P2rVoCCRl6BjAbbddieNPX1vi18yAT5FitgPIEbBCHFC4jK1bpUu+C20j
2qYUbrK07zEgtZhcP+tx+Kp3Qy4+i1q872TWaC2PXwLXWsseem+achqM+q+xCm4U1XWEWIA+jUzG
SlKjyrZi89UtPWqIgrSRk+qYdAFOYqWL7osUrJW0QuQAnjpgrQF3nPDRx6i0zWjyuspvC4CF3WJB
uerV/rX2ajiJBteTMe5SadwaeYK7Ymj9hRvqN8Uv9nkpv1Zjt/FlOcQBJv4eBoDSMl1/gCuDpD26
G/Yo4KaIk+cvZdRxgi6UlZ52z0aDKlmpjI6PjgF6RMEBDzEnqfun0GPBdoX0AnVYtAVxbLhtcChE
PybG4ksz13ql2MMkTZRXN5qMEa3vF49igeusaT15hfJVy8QXXGQ2ARIYNl6QoBOHvSTmeDAFWGrn
MY2aBMgRJlVl9RKN8fdKRtlDLcIHlAXR6fkeyvWXVtpWUV7j7RVs8hRaudIDdlN85SdmiohTVHqt
CLaGj9xNrWC2JXtfijrPtvytcNP10TMNt7WYjY9+Gu0KOT3E5sDGa1B0EI8YRN5iyYvETvpmFO0h
FfElU5WVYmCwKvhvYxjZU9G+GB9Gg7dqFyRfB/RSXCiZsi+5dlRIRxyAf0guEBiEK281q+pWbSt/
4az2banDIla26NqbyQ2cziOWNvVaUKNvpe59k70yW7VWzW8VRrvlHF8npvHLVzLdFtTm2QxTDJly
cxPKwgA/T8kdObpvjV46mEpwwiPGWLEXsFcJog3G2FEVO8a4RSwL98BflarufGQUMGZCUjlNEcjB
fO1pYriVeXPy49VAElGjnFI9t65v3hSK8SgM9T3qQDaCAjts5WwrxIYr8nKNFV1vrbzdW/jl0fp/
TOo3N/PtWPNeTEDOeN01r1I7HILuFWWj3VCFEsQljGlyc2U0ww9Zn0STfVFHnqXEGYddHeGSvUOf
WrsL4TeZ6nhXFf43XLuOUqa+yCPKKf4wICRQjN3BrFjcsSIfTbGNV+KYHwO5/trlxne9l9OVmBZv
puy+dKV0k4f6QcyQEh/Uol1nyBDYfe2Wa6EbWsdsFSwbkdeQmvZu6Ka4Ee0Lw0SJBi4z78HvhaSF
mxxfYNuFz6ZUemhzsNtR0mHUk7drpLKSTVaiAYEiy1Pg4egtYRizwkDolzXwkTCVKFjaadY/URW4
YefqqBrxeAyTgyuKv3D3RpZJKvgqz/nwKMf9nRK1uyA1toWM0fWILR2Fep8kNVEOBnJY9jiYQHh1
KOA9Hk7I6CGkE9/pcozvkJ4r96h7rQtcR+KSlwcy3BsUM3DFo7GA9HSmjBs3RkqnQufJllBrktUa
RdviQUJ9HQ2lbAES8OG9IE7tL92c3CDIV+bCeoi7WXUU9iKa35Fg5zKg9hj5qfVZzvTwd9p8bofy
Ea81hbHoA4LVmt5e0884Szjwd7SayB3EE+JNoWcnodp9wdqod7IgSn+KqL09V/SFIfO0CHWuQh9j
KVasCq7e6HkKhL31GkhhjMVVJmq/8C02lnwPPlQ1IctPdAjgo+jzk4jNHodYqOetXLTiKdR+e29o
u7U0YpB06H8Nv/Bps/FutD+flo/PncuIswdV2quoANVEvLG0DeI6P11WwP3fsNX/dXm6MTXx/3ui
fjeZCP1Vpv8tPX//1/+dnyvGv6zJlQe5Angl5lTh+Xd+Llv/otqsKaqo4V5EDv9Pfi6J/6KDCwFe
UyagKHvln/xcJj+HN0IBCnV66f3f+4P8fFYFxRKDajfuEDC1qCGyNS83y4h2WGRorXwEHbsKOBiC
A+Jwo51NGdmNoC4hY2evgQ/xZq9uRIU8MVaIVxv3q8Lct/HaJRU/+xpXjoDZWv8QZBr02QngJZlR
owyHY+J9CsMEN+3e7l6yfJ0uaddfG85EcJ76qJYB7OAyUq6qoSYUg3QUJXUdxq9y8rOUwu3kvPr5
kGbVpPchYcI0aTLAGKKLdRkoMcqgH1pPPoLxhZqEaYKJ/FS+cHZeiWJw5YDZBzSAUPD8WMLmXssS
gMpe31JCGlwo/yLa+VFcKbvPBzSdwmc1j2lAhJpQGsDcmbhZKANdqNSLS/VYdNxJBqKW61713YUi
/5XvY6gwuth3yJPo+jTgs5XQZnIuoTGhHtMOCKvSaqfG65DSz838dmgrdeErzZs376NiqwMYUFCO
ZefO4pmeADLUVJEIFBt0CBMj+ZLhAoe6XNB7JOiigpZhoJXcv2YHRjqKvPKtKZMes9TMqjSsaTS3
WwnqWPJGM3LjDduw3HMkrUbuYvTD8JT10EgCRQx/+0XZBajnyu13LzDk5qEdOmsX5pOdfdTzDxeG
N6+1vw8PBRbE3zE9UikFXQ6vqTpR9UYYCUog+ptaKu7UKPDWPgjJncjzsXeF+0RtXrHpGw8xZsSr
ojSVP2wJTr+ChipZBGaCoOvfuTlnH1XP3UKvWyZZVgRpDaAF98f6NjSHSUcwdASRNxdvA4TC9n45
Lh0u1yYBeRi2CB2HCfA1O8LUzBBR8By1o4qAjK0gePeYQv4pq3Gjokx4DEJ1jclMsbb0cB8JiKNp
Rq8vEESu/IrJSoZKDd0jS/mw0mpTDpM6aLSjjGDFi96k7o7r53vbhtEukOVugzRtdNsMY7MVePps
eItIu6qPl/AQ830s0UCb+N9oEfFBjHkmI6ox8qhaoB9zA91mKx++h3q/hLi8GoQCB3rM0yk7l0bO
0OpFMdIjiFo14rooMgwmOhNPYOfPTqX30aD+Cxhh0oyag1ZJHPMMbXb9iDQn8Mc0EbyVN6b1r8/D
zM9ZwvBkQN+Tuxfl/Dn+URyRlg5i7D/MqkrEDYp4mKW2CMrh1Yoicfj05+EU3eKOFzE5wnxqtm15
5lSZ7xvH2EChFJ3PZ9U3d7r2+nmYK19JVshNJuMwTt13/aazfYnIWodYX2AcfaE4TlGUqlxA+F2Z
OFmdCpfcTSAq5lsfNJaexYJnHNs6+EKCNGlSGr+KGGPjz8cyvzj4QgQyyM05kbki5ps8NOLBNSPj
CDWpioRTlr5WiYryjrWQl08X9/k9OAXSVLTodAnJH54tl9/GrwsL5S4mTXFvcQm9K9JDLtDIBEMn
hAvAr2uDOo81WwcdDFmx4T4/tn2+ketXxczXXaOtUooffz5955GmpXK2FMquEd0cc9ujnmH0Cgez
9MpVgYLT4qK7PiYOBUonMotu+udnkbqCbTwWRJLDAB6GJ/sOBeQHspj0JjWrhY374WuhisWGRX8M
jfb32vhFNKGT3BD73/rYJJTQXPWpivR1pUQ2MlbPSrYEZp9n5wxpIlDydODfZyXO0gnVr/yq5DGC
56SjFbvXAbvpHRW2Tt0E8Z9+MmLRa0ZzikvF0OYZJhqwdT+4dXOMRAE2q2VbqWXjTeAtrY0PxwSI
Q65wmvUTYZP/ufxibl/JeijJzbFu2q+eOSSOZeHs9PkC5D3Nn7nYWFMYGhw4rfG2kd6VCc4WRiMP
OYKVFTzv0jNDW20GF1E6ePc/YjfOa4wEhCxHQ1+r22MYhs0ThXjT2katHhu3dYCL7wpDbiSfcEf1
m3Wl9vovpc41YH6aEbyaGECfMleUCvjFFlS7vmrUO6Xr4PcWglQ8JWVK+ZOio/U1633ldzZkxU+N
avF9jCv1SUSt1jFKeXCoexbfovyLqG1Qn2voh1PTe1YQsr9TsVO/a5QMxTX0eLqncGiS+y4JqdrJ
TWve1rhaIt+sdMVPOc2iH8ngBqfQBW+50tI8o4ZkoVuL1K94p6u1l6PaHVPsKMrAf/GjSVHNbTvR
WClNqexGLIr7Ld5gMd3PWs+p90lS2OzVLKXrQT1+uC3VEmMyP8B4q2ej/NDdEDaOn6HNfCshmPCo
eG2r2pkimuY6DQT0jEdx8BBwLVxVXMVJJ5wwH4xeRqPNXjujMvahWAwvbLmI8l3YoFAYSyKCw+MY
S/6mSrKW7qKbobQXtw0Ibhmj8Y3rWsWhB5okreHjFKFd1yki0jH+ycmqaGT9C9bSfbOpkNN0V5zA
1lsEzeaOUmB1Q/m6RvGvH0LLdoE6PrZiiNxXE0wKmjjdIToWFaHlrkYwNd+D1MvGPWsn0Fda2yn1
fui9RFpYre/gstli5cElQm+CTy5x4VzuiUAO/UpGWfeoS1LaIzjWZhX1SL3zHXG0Oh7JoSE+NeVU
v0xiK3ius9oImB+aQUDVEYBE63DskdEfpOTNzePegugQyke5oIqKJVoKIrUcfQMfgqLx7uRcN9sN
HvHavtXE8meuBwll48iob7n0xGQVDPQV0WwhMbHpLoq3cF2TTZmPxc/GpQa7tqSx/kvIvTRap60Z
oPlM80fZSCgo3nS55T77XUz3gaLk+CA1cdI4JG3mvsY/4AHMRKStagvsEIYWcY+FAX50Tz3PC3Et
DJoXbxIXGMNvNxxo1TTUoAM7xRVgWEgnPlweHA6T0CB3h8SBNH8e8tdzP9WH7thNEi3dVld8p0Um
Ml4sSiofTyM6sSoFG55OeAvOXk6mkLb01Lz+aIae9DQiLb6y6FI4Q5iLG5wD81XQ9DVSlqkp2obA
gdO4huDQoCpWVDu9DS28sF5Icq6cxKYEkIkLjeSdN9XlqoMWEem1mvRHkt2BK0yI7VjXf39+En+8
Mmk9M70Whm3cLnN76r5p6DwH6niE2UedHQUxoz40lY4h5fCXhQLGn4cDtDjxdXVwN/OKzDjqrZpR
ZDpmuqndN65K0y9nKSfl0JIV8EhVgl7cfB704zriKgMsSHUbsVl6m5cTicSs0VW9MB6DPLQ2WtMk
O+7t5qBVKqg3SjoLH+5DGjxpHVC5w5ZHItOel7jbqs/4qL549MOApq2n5rdWi1+gNrTCwkNzWgOX
J9N0S/PW5DyfnpuzhWt0uJmWcigeRc0d9hotMbk2uy1odO5UehJ3+EAgMiEJhfP5nM6xb+81lMkk
l0cLtn/6VB89z+xEIQ28TFbGY98XtlXIG9Fsd11jPTYhZDEVJxT4tzXXm7IPsqpfBaOFOaQbPn7+
O+QrH1eTWLewv3l+wgO5/B14n1VWW6fSERF0ceqbw7c1Or1dhX1abHxKtJsmL3V44EaPsQm1OSts
KycJmoh/pfdWSdf+VaApZjdSnd4kjYhYoDiOX2p4Y47sJ+WaKkO8T8ve2qWFnz+nQ1Gv8BxxnTQJ
izvTy+rnzwf1ceeDfOXw4+ORG4FCvxyTmAcyffRGPCr9cJeTf9Q5jjSfx7iySHXWDq7jFKo50mfz
lg9B2ZAY9cfRq+tbWe7dNes5+EGhytr9aSiY+eBQoVRREIJGezmcRGmDzFdy+ZhFBXovWj3sqmRM
bLWv+4X98HFUjId1gDfmxKOdU7/FVM/CnvTiSBtF7+zK3XZLRqwfM1dCkAZAHJjAO/MCE2oqPtNq
KcdSDIobua6GDXr/+lOaKNUNiQL+GY1e21qv4yA8DgBAPp/NOT+InTf9AJ4A038shNwup7O0/h9n
57XjuJKE6SciQJskbynKVJVY1d7dEO2G3ns+/X4sLHZLlCCiD3DmzGAa6FQmMyMjI36T1obma9pZ
GQ9GMkyYQsTukICj0LGv2zdWedTnxinl4dAH6AJPD//lB6DVZGnUe/hntT0tOEMYXCwrgHZ+Nwb7
pBupnVaPpj5/UeTPlVI9IMx6jiXrRR4ap4+2Xl43PrNKZ4TzAVEawNVqCSoMkcSE2sBZLrL+c63o
xSMlAUvfhb6v1BsLfuODv+K0wEdxXBDTvlzvQcOONtZb+ZzJGs1/lOIXvVldP5hJM3wZYADvG7VP
Dpj4ZDtttreg/tcRjlqKtrB+qbGRBa0iLX5Hks9uwpqoUewnA/uKPbu8IdUV6Y8ccdyN6HN9pzDe
gqKmJs9Nva55+HhSzBW+y+coxyDEBN/8iCFPerACtX+XJn72LCF582IVZrURzNeN12VrA6U2KM7D
BkJPe7XUaupbg9Uz1RQghl/Y76d4QpWvdmKor0Zsvw+L8FODaReSshtf+casGRrMHWVbPvR61lGg
h6MlMetKzpekAOuJ70V81rFUKc0Sl4DjxilaETj+71z//4BLTvrmBaxFGFTpHQPiouVI1XcMRg6N
lr1YpeToMdz4MHrMKzgsg6lsjH3j+GjQoRdJeHqc9Ckvh56TVON9XalnkVm4XySBAlCix8evN5KN
oa6vMvpVOiKkdHfYUOsO5hRFuKxVuXo+zE65kUyuPZCXJbz4y5dv+mYJo7ITKJCm6nksCt7yTj52
j1YuvNlP/8hR89wCX5ASwFZV9GGYw736axj6r7Hd7ANZ2vt4NYAzceb4f2o10doRG4yEGwcXWD3V
KJ1/CUxYL3+eNQkTX7BWPRuY0fSi2EXVjzgfdkm9FaK2Rlp9UKoVQq7gmJwRLnLl3msFUBHjobRN
9/6uXQ7gZb7Jir+Zkno5pW4OMh+9G3q34b6U3BjR6Hdh+vT5/ig3p0P/ighP5chYR1xRVnYz+vXS
TrWfh/pH3JYHazAcQ/nXkisbyIJAzE0K+peW0eV0jHgcFfru6jmNUzcXP4tSnDQNEabE3Nirt84B
T0vecvTGZKRSLkeyMXzqDT3QzkbcoqlI45E8ot9ItG6kBrDrmY/JujGddaalJJJQgjRRzlrjB7vB
6oaHJlUC0GNCxXcuMua9EGNzqi2zfJjKrttPpKHeYNntZ1s3+43lvZ408Jklkmsw0ZaOyuWk21DS
+7BO5HPTqDiYNXODVhHGTvd3y3U0W3q6Kh+S5aXzuezZN1EAMzpuTz7kOevjh1n4Xtt2D8FWS+/6
fiCB5TLUgBNQlXgFUr8ZpZ0yKZHDWTknarNvs+JQlYbmdPPTJI8//Up9r40bofP6FOCirrJu4KdJ
vdc88Ey3B7vHzvisAwR8r5RN7ya5Lx4tAfJXwhzqn7foQpoCCUM7HvDTOq2TqPdYxVyT1rVq/hQW
ojkDaC22YtX1psDfEw49tTIcG64ebDF4LT2SX83VwL+1IPmOQxH8+3kDIE+abixnboGbXW6KVKqT
PmwYJdQxwklGKjpFl1kbS3a99RjFZgyIilQWFgLB2603m1nujy0ABmv0qzNPR+UXZ99+XzV4MN7f
5deRl23MaDLIImTr1i/9Bm2KKE5j4wzfNj4aODVyieXyKUtV7Qh4bPoSSt3W7X1rfgvykDBJsf4V
HvV2fqNv+lletMY5qnU8nsIujidHpiitO3pTBFvwo+utgXCPeGUKEiSBXV0uZ5FPXTkPlXGeswoP
5n6GTdy0W6TPW5Oi2InoJbvP1tY9KRvzyLmCE3Y2A3wG5xc7CU4K8v3//r14veOtwFFSKWJfziXT
yxYfmEycIwsHKOru6YNIteFkgcA92W2GJ6PVBxub5MbU6HstuTudKQMExOWghS7G3u5045wIMK9W
GI5PvBAhRyv449yf341c3WQsW+EBtjhIrD+WNhlJrfu2ca4sMz0W2SShnY0rj1Dq7tyZNXyjFKv0
CVefnQ799SkbJ2VTdW5JOC4TEpOy1yLXQtEN3ueypd6E5WjsA7kHZHu25ZxXwfjY6sFez7+L9Cxy
xSmU1gkEDQ5Hyz6am4+GW+vNfY6Si3iFP6zOf1nbaHXMsnEOEzNy4iYcXT2Er0DuXW6s982hbCrt
aE1ZOBWvAhr2j6bUdRagBBHiTmpozTi8w8swVR1b6sctGM/1UURHgII42rBQoMmQLtc1S9Ow0htN
nKXC9z/Vqdn8LUdf3rjirie1jEJ2YNBzJGdZTarB8JPoKouzWlv1T7W3tQMuplhDRUnTbRzImzMi
z0MDyiaErmN1YaKCmWL1erbbcKixnW9Q3hzQgNA3LoWbA4HQoykM/hMQ3eXSKZVl5E3Pl+Kyzr+k
vpmdZEkuN7Bzr7nc5c5fbrelL0BVgiO4el006JaahYj8sxHYxTe7zGzHihvppYZA89gNhvwUjLPy
mI/StI+FqR2SWM6OWEN1HyolfdBjDBLlxE/3uNb6R+xg9B9ym7Rf43LCQS8chNvXbfIHaONWBevG
V0ekBS44nwKQ2NopzBxqrreo8c9mFvgYQVNOxa3uI9JmG5/8RozicLK7Fli7QV1h+VRvokNnjnlC
fwkzBa4v7PXkMPwmuKvTPXWT6HdViOqTHnYwDjTRh9hUJUPxpU8MZWvKa9g7T1WLBJV0mB2x4IZX
T9UiRftEjkPr7Ftx7JYxwme1FNqtawXJAYCEf+oVyXeTjLSuHqR6D7zzOcrs+mUIh8RLE+uLXsfa
U0rg33im3vgcpC/kY2JxilPWfmIypAq77QLrbHWo5omAdnKRoS88U2zZOBrXSQyvOd4BgGpIlpBk
u/webbdUufIy8QY724nst9aC04DbW5S245f/HFygTlJ0ACpL3n6lszVpQdNhw5l5hfUsoLMrsyPM
DVDV9dot8HF6h1TRiVPrYjBTobuWqIkHfR5H0lH5oyv9jGw8Nav79+3Va0CjVEMFBQQX/TpGu1w6
LbFzLQyK1PO5TF/SJFpKrxh3pL4RP3J0tlwAlih1EV54pdIxW57fdAdfmatvj04omzC8abp7mG7r
HyfKLG6vd7T+w+Hv7MMTHfQWkYVQsz+o8pgf7s/26rXF6CTuFLqJD3QnVselw15Wq9u+8Pok0L04
x4i9VMfx2ITt30QKoxcYQvUuRG3v4/2Br3boMjD2ghrZBHfFunenQd4J5swuvLHq7dnRAJDqQBz8
QMG6mH4RIplt/Tcux+lfTyEDv5pxybz1lr7P5feNpLjpcyUsvW7Ogavgh7FnO4FDTiHT3p/jdVhc
xkI6bVFdgt+wxlHGRh6rqZaVnlENPgzL0j63I2maUijKuzmUw/9ZfYxkSDvCeTJxEH+n2GN+2vgV
t74xlzsFEZNqJJfZ5YwHKwgBNpQlxN9afNQlkC6yMS5YBnAQo9rNXjxM+UGWi+5jZnRYykYQkt5P
BaSo2cY6upUM89D69i8VEOhhtqfDKGpp5ydt+fP+b7065suCgSleGi/Uv9bRu4x6wy6juvQSP9b3
qWo952TZxzK3tF/3R7pKHhiJOEw3k3ohPfdVhKTtkyhCMgpvtuGcVgLeHAWGbCMOXweT5XRpKOig
vEUbcL3ZrMavIlFpdED9NnGrPlep/tYYvbSNHA87kbfG+HB/ZtdrCJ5WA7ZJAruUNVYz4y0+pZxq
ca70OZg/5lUyhviLRFL1Uo5FPO3/dTidtjAFZ5Cu1mLpcbm7jA4rSpwLrXMydAC0TLq2lofli2xA
pAmD5p/RGguKjRPF34AKDUW4y/FKvW4qabLMc6AmWuT4shX3yIvaYbABsL/eIQt4lzEWUwXSv9U6
UlQLsUzhuu6A3MAIVgpHjLG1EYCvv9blKKtCL2oxc53kkXUeASTuAH2HEb4sSfIRVxS48fe/1XUk
4OkGFpCSEOibqzKKBfx5znoJOG/Vq0dtrnuCraH0TqTD8R8Gk2TBaHWMJjWRbICMrgM+aSiVDRox
C5LiFV/wJkVsADHVgxHa59ka3bL3n6IxAh3QfJphMVfSp/szvfHxIHMJQUUATa2rWmXQTsUQkyGe
uypFOWAy5FTatZZI7H9MF3gRm5xwHf4OqRaP08vtGOY5A4i09SD2d/ucwOb2mQVFe4wDhBuEvnG6
18oj5uuAdGPoCi8IqrW4qzGH4WLN3Xph8Kzn2Qer/UBXxenrD309Omb/ox6UBykfjv7X5mEInzrj
VxeRTWwV/l4TobeJy/JDoPfAxlq6ich/Xs48sPvcGooGTIOQHwLlsR2+avmudnGpBYuDJzD0asN/
snvTqSRIuv27INz779LuV2D0hzLwcl2civp7BHSS/yNocLxoXqYvQkLFZeuFstboel02jWjBjwHo
Ad/q8tdiM97nbQo/GImix7FwqN4gkMHOSLEuaFF47HZK81eQTsqZ/qjl875pDVeHdS4ehvIxq2tU
5Z9DtDHy+ZmX4kdjAmszbgWd117VelWXbjC1R8pZ5CeXv1OuMaZXzbTzUjMr6ScMRgmvpmnknTpj
Le9YAEd1mMwCYYguMMMndUqh11ej1eGsJocv1jSUiWPrtRp9qspphBvQ6dYjb88xhzKNxkScdEq9
q/wYSiCcpez3HAcQBMugi39XdLcCR7G4gsdujn+ESS37joFeABWXvLXmQ64l2kkmd+vd+0d2HZyW
/cSJ5RVBdADuvfz5mwCh6xEYKK5JD3I+AKbINfr/5cqPNpycuj5bxcZw63j0OhzdKPhbhPgryxxl
njoRmAyHVapfsVPdg8O3vj+n1f3PFUVizYuUc7qUddetBYVG1DASdj3wp+w1MeYPxpBaO12J56e0
Nex/u4xfxyNgI3lBnOdcrnZPqAyW4csAuhGvcPQlk0t0p9p6jK3bX6/D6CY5kvKK1FhnlKbeWGms
xwwTFxVG4TqquT6bs43LEsvwQfvdTmnyoR8CRC2mCZdFBe8ANR+Gxynys42LevUll1+zMOqBb1no
+PDqv9w4WHzGALnUxpP0qTlQvv8MQuSTMHA7tINMf8CEd/j3daYmS42B4M86r4NwnjXBHGla42lK
1jt5LIWEv3B40u15y/bhFeD3JiK8To+kmEokJIEFzXk5Pb3INKr1autJIcjkw2TY/rE0uyxz7CSC
WxhEAoS90dT117BIemsvKWVOE1KTgt++kRjfuqaX3ifdRBaTdTMyK8Kac80xo7So93UN8tjh/KM5
EYug3Hhtra+r119PLr8wKjhp9FMuf309LA2wymq8WknLAbmMuKIrO2duATs5cZp+kJzWD/JD04ni
mEij/LOxaIyh4VNJB6mK80MuS91jHNnNF90v0bAr/Xrjc64faq+/kuDDc5+Fpsa32kJJMlNNzs3G
M9OxeE6ruH7fSIHqymOKzbCVVgep6dKdIUJ7p7RCcgIr3wKLrBGW/AgF2VXsEGFbUUhZ7+MCnrEZ
BH0DrAIaupupvhG46jhL1n7yzZFLvIiaL5xvvzuEfWN1h7qeSxieYPF/Db2vKbhXttXgpkpfvVjZ
hBi4QdGCl20eOJFqTSXXx0iop2Eh8l/RNPbtLk9z6sB+H2ifiJWQXmQNPOs+HTu/QXQInYr7IXFZ
ysvtrJBR44dBwZDmz/rhVUfzJADTtV6hKsU+rxvlQ6CbFD0Mu/17f6g1O/R1RSGtYYVKBOZGXWov
b66UrjLNmHIPY0m96foBLbxd28ShK9m+5RaB738ezcJ3dSmcTrXWcRDU+Xuq2fHGBrsOUQq3NjEZ
yvryEFzdbUFRRyWP6MYrzBFk9BB98kWanHKEj7IJdS0RN/92vb1OHe8Km+QUoBUXwuXUzUY36kSf
W0/MqOba5lS47azHO5Nbb88+G44kMe3Gdbes5/rb0juFKsgTfsFsXg4a8Vqa7FhpvbyP6ve0pSO3
iXMehVU37XsdbFenhPoR4RpQZ7PI/8vwsMQ4xxrdXyTbLj633MRR1nV8blGKeqcb2fAdK2HFCW39
T5I12YPQsRJN+lrdNULku43ddmNnL3omwKM1lcf32njXkNuxsHyp94TcRB9T0eB7q4N7qqxRHKMq
j/baGE17DGe7XcAr7dC0lYRvkv5B6zN/11Zq5Rb5EHw1+3ar47tKrpbtsDz74HKCNaTcuHpmYhel
x5kylF4QhAoJr472qG7u4mYReKKD8N7qTf9dmdpbDLRbi0LbHmXzBWqtrxGkdVmUvVwatYcIWjJC
gGyCfGdLokPXUefgb2yB64QLagkCHq/vTHhEy895c+JnswuH2Jdqr0jU6n2qIwuli2baWUY5dU5S
GtHX+19dv97yNFaIjDynKUqs4d1REIfxHNm1J6nxfJCWjVdGtrJxmm9OCy8EmP6U8eRXlt+bacGO
HEDfB43Xjb7Idq3SazVsS8K/9C7y05lMT/IpxGzgim4Mi5wiKTn3NgCY9a4R0ZwN4TI5dfoBtsuV
zOwpg2AhBe1GOe7G/iSNokpJPY5H9FqG2iwVu+Z13nhVW7ttauxM0e7FFLsdLoGliWQZqk73v9yN
LJakBMEZSrz0piA+Xe6VcoCaCJuu94hM9tfASL8C9C32JV4Xbmgk094eNdQnSFudJJaKHeUE7Ksj
3SidsffF4f7PubGRCBkgqOhaEa/11Qkd46L0m3zuvYgy4odwDNBB6pt2YyMtc1pFaEqeML0oi5i0
BldFrdIe5SqK1N5L9Oyls/0DNDd3ksyDMT+gv4lDofZp0MONDP3GPgJjCH2DfhyrvcbUIHeT53Qj
e68Ouh6iJEbHbfZDbsJTpZ/uL+ONdBk8I21uzqO5eOCsLoGsGOSq8Y0eu+w2+qj5yFqeMinu7V3c
+vGLgF35IfEtGmGhRpx25bKRKjTM2vK3qSXxwegblCa5xl6CMhrf0VP/XiWNciLHbR7qRFLe9Vpo
bNwdtxYIjsHSQ8OY+QpPEgR+1Y1lMHjt3O4Gw+4dW+l/amNV7so6Pd5fohtnDUtnaiDIMVOXXnur
lGLQYOUu99RY97upnk0nTdM/baD+CHuE58t52gHD//TvowJCMGlI81U465enLe5EZ3ZlNHi1MD42
2RkKZZ8eEzriRrs3KFzcH+7GRl/gb2TSi8oavZ7L4awhLqWxLQav6cVpDMxjYH3J4/RQJntbQ/76
D8zKrYCybK3V4aKhvtRW6VzQvVi9dawJA7tETgfPnC3Q7Nm0CDsJSlvcHMdWl/tjo0fFKYimBMau
9Y08s90rPbpqmR0ejQldwfuLcGNbAT4XhLnlH4hZl4ugUN8I4qwZAJ6G8RPG4O0RzVLzCMZTfZDS
udiIYbfGg6wCWoLzR+NrtQBzh/twxzXvKfrsFj46oZy8n4FWfCMX3TKyvTEY/SyyGZTsFnrV6gtn
rd2KOa5Hrwvi75XvQwL6X2lMnwNRbUFAlti7+rBUrRc4EPwtpIBX6xhzCcWyHXXeJNQJC8r6c9fE
3+WqL105nuenAIa5i2GR+Un4BdztoalfAmlO9qYMLt+xIyPOnKnM/8JYQlBlHO3yY8PEwI7blhPG
vurERTIeQzQcD9AQNp+W10eeOw58K7BTwStEXv78Tf7QFJJp1U0yeLFuxh1Api594OlgfQwC8Cqo
5WBz2tbv08gKTqEpRXtFjQ13EDkvXSjRhzLEO2wCgue2lTUda5jhhw6C2ano88kpE6U96JLwkdO0
PoRZLLmh3fHOUdC5zYhCblKmj1Hfa1SB2y3FhiuVex7MpA0mWC3KpUvT8nJyY9GUdp21g1clXemK
uYs+wjwMsD4cUTkd+jpzwkb7XMz9tGtnDYVwcxr36lTHbo9h0h5aO0K4Td8+1kPoP9Ke4+Esj8PR
NgJxzCfDd3I5SveFVsn7uCv+EcdEbs7vB3ZMWscDm5h1+ftrWP+dbxgDaqslksCDVO7q1pQ3otP1
cWEUEsgFD6RrwAkvR4HdlCEDTSzQW6lFAk6Z6aAVwyE15d41R2S67seeW1tOvKLoiAcgtJbf82bL
KUjgNvMcjp7IenWXWOZwpss2O3qo9XszKZAMbq3ieUiNLdfwWyNbPDZ42SvAXNfc56QHXu6XRKFm
LP1jhOhtPKPoOvSGhoKxOp3bVjuWzaYD3PWVs0iHLCA+RPCWAv7ljEXWCcka6tnr2yMZmBudgvG9
IZpHRTpOJRLPG1/0uqiwjAcs5rUQCU3wcjyzj6spj6PZG8rhqEaRoympowXvK0XfzbnYGO3m7KBr
USonRbniikzdsuAGYIEQMQK3titkuhEs4aQbtqNM5rMEAtiFQc/hEWLe2E03di+FdFWj3EotkTLK
5VxHajORObO2g3qYxoc49Pr6xxbK/PYgvLIA2YKXWIf5ttRSoNH9TK2y/dEguxulPwbxN6SDdf9s
3PhyzGaRVkLqCBu15c/fnA0/bk1lkJvZ88vnsEY//dnoPssJ2subeDiVv+ry6uLZzxahILJ0fdcd
iBAtOiEvoiUB0hcR4h/9PgpdpJsbihD6rv2KVptTq8deGO79Sd4oqpJ7LQgLal9U/NZvDd8v+hbE
yOyJoMGT2dJbiMLJYB3YLcaTPQIWloyI4pwRZu5khukurPpo4+lxa6m5EhZyN4wSAB+XSw00DVsl
nR/RRbOrA2ih0KKA4wp3hP2Nz3qj3siM3wy2igCp3tVjA23Vy1VX++p/osriCkd1LWeHBO/95b0R
5ZBKoUxEbZMXurZ8+Dd7aFZGcFqFLnvUXc40ABAeOaoG/62hCdd+U8t6I6NeVupyJy3CqFSRlkEJ
7KtNS+19hFc+KV6E5rvEqwEnUzrLZS41G02D62/GSMjOgbgF7IE88OXURBmWTTP4itfMTqZiEvCn
R7S6pZs1BRuf7NakCNbUDBcc3BXaT6212rTTSPXoZbdPeW2FjmFJ2qErW+n7/Q+2XLCr9VvgmFyF
i9YK7+/LWbWVUpuBMWle3Of40ZhGtxtna2tC1zEMYAeHjZxiOfT6EsbfbIvRzMERDrLqdb3+UQ2L
o1wvDgLzrk714/0JXd8IDEVIQWCaV9aVCh0vCyGmyFQ9xZ/eabILTbya5UMwycfA7o7wj45mp2+U
pK4/GIMisQgCgkcsWd/l/PAAGxK77TXPiPyd79PMkIbo0NvBlqvXWniDtIyRkKfmQFMcAkRyOVJe
z0GKDZ3qlaJVPKNvf/RtGaFMKMpDVgTvFL20XTSu8DswlcBNlArcK76liDZVL1XUbkEYrvcPTQww
1otXyQJRXUUySn0IL/my5pUoytfZX83/cv97rrHTrzNesNPk0CwxKcrljC0jqK25UTQ68DIWr0qH
BYUFTuBU6BPBUm7U+ktURUPu8s7gXaMZdaq6XZMG7a6JpG7cD107SrtQNRb1eznM4x1+DdnGQbpx
sUCT4j2zOIFR1l4b+9rVGML3FZpnlo2OeHpqHruk7p+KwK7cCSbSzpjZ9ZrmA+qorF+d1E0b2/DG
MYO8zxakvbS0dFaHeTASsxvqDsis9VPrHoMKzRIbZ3df3Yi6Nw4Z4BoKohxqGE7r+vnka8EUd43u
deWU7/UelExqSsKpy7Q4GnKJGH81plhstOERdsqWD+OV0SWnYAkoOuXRJe9ay88EUhnXSj/qHqTW
Jx15sViO301tcxrl6ClIMrfXHvToJ8Yd9BFanFMUt8zewSjbyCZunHvkIUnLSGfAmZur3W/6xtgt
2ice4fpQdUrmmHb0hMDop/uH4NaH5RUG1IQThgjE8udv4qctJ20dq6Xh2YhM2M18nOR0P/QB4JqN
kW7O6M1Iq/iiRrVVBFZheNDU3bT9GmXRYyP/vD+d66uUchv0Tzow9GCuglhdljSR29HwDJ1ap4G2
2m6kRpKYveWkHc5oUMXq//CpDI4GgGfUYXBFvFxCPfcbLkbL8MaB8u4wmUA/rFQ/lG2VHu5P78bX
oveCRgwPW4C866dzGmqi4V+6F5TlOwHXAVD12aj/VObWvXqdblHUQxQS0AudRap7l5OayijEmagy
vNQQj5L5WGqRG8q5Uym/tPpvrm5M7EZRYykiIkJuURVepKYvx9M0qy+7djK8zJhlrFvIHNBbspXp
qHTzWO/GKrSfgsJOvllZrthOS1PyaEp5XCIKVRXNaVAm47lS7Eh2etEnM94OWo21lD/DxsyMNvyj
q1mYuIOZDgXeTrN8nkyzxIwjNqNf9z/TjVYLsyEFZ0ok4ZRqVrPxFdFpkWp48rRTcSEy/clJpeRY
Bt9HlN5ipXZL+aVLAP8Po8PMN9K8G5n5EqupFzI6/2OtOqJrZF9LYcczAwS7Cv/DkMZO2WARFD+3
X03cnbrBadtDGqrVRqJ+67qiIsp3BFhCBF/3hccqQVwHw3tPHX9Gs7FTa/9H0ryDnkCrEMimFu+E
OpaOuSV9cuPu4FVFARiNefLpNRosSxpzjI1KeD4CYY4/Bv0+zFrplMO4OFEkKfZWbSmJIyEq7aR0
u/b3P/uNCAdTB+AbDQ1YSGv0O16XM/lVTy7a1ZobjAWG07Fd7qpIazYW+VXy+DK75opiHAUNFJRt
1swBP5wNbQrJ1uI53msSNgT29yryX5KydHzMmMJmn2ApNQSLOeynQG8dCTPM/ITBThn8TaejDfBa
8UenoYiShtiiKAezRcNMe7i/KLe2w1LFgPKC5Bji/6uT7ZtUjzQoyp6ufIcd4FaN/YdOpIs6xlJz
6Mr+UI/aqUmajZhyA4u1dBgRHV2gZFyNqxjmz4UEKW4UZLTBSdWCo49aum58s8px56fAws5ylZ4Q
pTyaWuv63SmM2pOfj4faCE9pKD7cX4nru2n5OWSa3Or8qDUkNwJyn4WAp7042g+WKz0/q9PXYovP
e3OUheqzqIzDTFyukDcXem0msxHWsvBkA5GucpaixySu9T2PV94qKCRRCbH++Wqn6kETFzKiWMgY
q088abFV+n5kegXWY0e/8Us3VmF+ZIibn+4v4vUZX+Qy8CkE64DA7zqw1XIpRN3qgizC3pWp9r6G
BT9kxfM8aihJdbz7BNlFu/FEvzns0uJZsl9O+Cqgq1KeTnJgCU+LiwMF+L8KQBIt717iQX/2SRHD
QLjDlgrj9XXPZN+MulpXTlSedZR8PS685DSanvlo/Xuv+mKMtYV8GRrIzlEh9KT801S/C8ffaUAl
eSufuI6NyzDQwshZgSKveQNtOAszTAIT8IGQXSwFqIz3xbcAQt5GFL5xAC5GWv78zQHoQyzmzEXN
GScMSkShCJ7Csawe0jTH4AuVi71VNlsE1BtRjvktGvWADZYvtho1b/3JGBL2ZW7/jHz/g2mfiEw7
NZVPuH4l9WMfnsLyP63qm1FX27IqeyMbl9NAMAc0TK7bY1yw8fa7+elIqIFzI4tHV/ByQUWpgyjq
DcIoRgUp3AHlCwrQGxmLzl9yeZ8t6/f/BrnahpDTwiBjEJG5ynxCmvl+3NiYxFrOU03rJpeQOfC0
ETN2Uzg+kidQMP/DKODx6NGiGcGD/XKpAjsWEtr3BF87CPYN1cNdl+V/qP5t0WhvrhfZBgkm244n
82qkvhwrVQqxgjQAVgolrnbYqykbV+itUVB7WrqNFB/wtL4cxarkOgEBiJITdLAHa1BoACPAvZHM
LLt0/e0tGvZk/q8wRu1ylETMAI391vJyOWv2dVbJuxTTTGeU7OYRD6bZGYrqVxqa/6jNRwGIYGRT
9AJiRpawLvFmppgmSR4tzx9mBNhFJg6KX+BBGUTzfkT58aS0KrakSb6lvbhWWViGBi+gaCYpwZIa
rWq+iIGBQJcGyzPKT7P8JWxDyGHDac5SJ49+jCByE+WkGxImm4/9UtehQWoJBAv1CZ/L4hRazSMq
usdIjh7NZgE1bvaZl826+iwGGC+SM/IVSA3rzZylcWlGEkeyTeO/Q1CUnzpJ9knc/OpFl/QCFJGW
uIuP2bEUM8VQbA1jCzpUj9YjKjEa6t/KYLzQB5V3daxbn2N7EGBBBVa3ivRrzObkQyRLw8auvXFZ
069Dc4DHD8+gtRpA2ZW6lU5ERXNWdvGE5SfKi/3XUH6Yi98tRofG9/vH/sYxISMhBVpyH9rbqzA8
RRMOOH5uepMhdXslNX/4LaC6+4O8/i3r7wHPlduFK2bJJC+PiVn1RdFUvvDSqfIKe5+ZTxTy2yzM
nGR2Ajs8zBPa/H/zRS0+fAn6Z4wdngLxrNF2U/LhEFnDU8NzqHaSYV9bnzrrhFZj0bi5vU9CGqq9
qDfyplfI5OpHsyigSLgSVdhOq3RU0mlt+ERFT56Vgr2d1v5HRdT2pwgtwWw3Jpp8VDsTEag40zng
uhraAdjgfEI8sRwgeUnYOR7zsvbrxVW2+O7XNrrzpuovviJmmoNyHiRAz2aCnaqaSdVzaGTt73E2
ZsnJhyTSXCWZ9d9DF04Kb94ZQLCqRbm8a8jGG7eHKle7SQGpd7+4eQ4uFiYdiqt1nMhumE/2D6Nq
TMsxpKzyfAudJ2C9vlrhHGyk3b4t1TmlLTw1j2SO/gerTJVveoilLPw+lSpGAfW6I6L5kul0qZLE
uzzJ7GNqDfrXYNbw67JHo/5M4Tc+aaViPdV9k39NzZZHW4AaFs8Xw+4w5wjKxAXFCbTDV6VgJ6Su
eQIlEv/s/RJcxzQMafAoepPXZg2RLtkbHUIuxyyoRfkwx31xtjNbHRHakhR1L7VRoR+FMVU/Curj
30XQZ/mBZUPhz+zyeTgFBQx7J51V3C9Srcw/yh3to42LeZ2uwY5AwxNNZa5N6gLK6uxEjYladCNR
PYvk8oiukv2glGPs2sXCmR3UFr8CeSvpvT0o6FMqNJiRmMuBfpMjyrUSyUUfCW9KTt0Xq9Ddudgr
Db7g/1oTWKaH6AI3KPEess3qnq7lcKGtlaTXtub4ofhiV90DxZcNfer1S4EKD/GHx4mySN9Q+ryc
UBaVeilnMjUXaXHbcVUfZfLhqGlbPIurytIyEseYmM2DzwJYczlSmpf+3APY96b4z9g0L1pcHYce
Td/MaXvjZbS0o5y/bxPMN4ZoY6/cmCW4LpCcy15ZZno5tgY+KUkhxnla+DNMP0vhzsD9536YXV8e
zO9ijNX8jMqepdlnDH9qj6EaH2iZIidgPJoxUi8R/6lhmG4Mus5Ol0Ff2aCvAsUk2ZcTS23RoKLE
oF0VO2EbuzXEjUAfN9bvKutgnMXtCUgLInVY8a7G6brQV9RasfCcyq1j2ljy8wBEewf3SzmoXau6
QYq8uDpWDZgTa/7WiAaJ1N7+lqDf/jRlg+JNPukIUuEl1LxW8yQhYkfC4fdB77P6yTdycfg/pH1X
c+Q4lvVf6eh3zpIE7Rc7E7GgSSMp5VIq88JQlVQEDUAH2l//HWp6t5VUbnJ7Zh56uiK7Egl/ce8x
kcbY2u03z+3Hi2T+6bPyInGB60RUsljhydQWxIA41U2Sx5RkkwCXlz9BpS1UI4gfbSrjyq1tT7XB
EIyU636sA1GOQLK1Xsl9U3m04XZfQ26lBvAiddZ+36eULxAfyMVBMg7bAsCgJRdI1lmsImkNOy/t
DeICcNsOteY+C4wq9oU6BXWPjBPB1aE11wWY65dX7TICmVsHos5G5QrZETyjTheQLuHHQJo8uuHg
lUGQVYEEcWSthDln+widICTo5z2I0uxpK4rG7LKOTVzmffWL2Kjqp/o2elMijyg3SdQczbgPzVgL
0457gJAeL3fy8y6Bxj8QYABjoBwKnNVp88SKWOx0o3KjJyOV5kYpXzUYYfxbjSxBzazQUcZBUHrj
GILGKg9VlvoN2CeXm/mUMMCMvRMEVOToUO9YFjqb3DJgKeYqN7WTbfS+o9DJtnrU+M1vdVcKmjeR
55Tw2BjzFYjQJ8rA3DTkYEAER4kVpc7FOPJUKmB5pPEh0jZ1acOD3t6iddO6i2DqAcMsOhHzB/x6
H5VW3rUcsVOMwMlABDTsdWEhS3wHIzJnfLg8Jp8i3PcfBuzUu0k23tCLa5khD51ZFY8PXROQ/mA3
4PxYyaEqwtzc2SCUg4sTiweul9TMQ+mmVC8eoGkOGUzH1/hWA/S1TZ/SInDdh7YO9VQE5bBN0w7J
3tpLSjjHGys6H/NgnZ5LiMnxksOtiLEEiud0UQLzlZJIL/GblXAEaBotob7UJkVQpLbnqBi60gFb
CWzky6P1+TKcG/6n5tlsTLrYjIylhgmadHxwE/3Q2z0d7eqgG1aQcbb7q029F1MhXwV9HZxviz7m
mh1rOeuyQxXB4UvaadgY2hTE4jvYFOHltt5llU8HdG4MUEEEGoC8LAMMIK2IosQ8P9TD7HhmwSoX
igUNGG2erqfaQLMW1XYiFcDtFQWxjsHc/M5WdHAQGMSarooqEp46OXoIq/e0pFqn9a9uncfPnBfN
ymb6PAuwT4CcMiISCO19EhSDs6+pcWPKD1UJqAJqfttYRHvU/2Y+5sr++LzUTtta7Ftbz8sKRKf8
MEHxCOss6v1iHGGv0jihYM7XFP7BIVOzZBerabO9PC9nO+oitgTGGCWb5TqvIqx+ZDPyg5Jeq3Fo
Fdd5nfhuu1bZOhNgAuU7J9A0EDmA9FssNiTSa+7ylB8AuPfa2KBF/VQav5CMCCZUf/OO9mxTCcWH
Bt9KFP35FoX3+hz9ISbHO3tJqCXOkEcuvPUO+GXyMa8M7Qoua+T+8kgu012Qj5pNTnCPQpsF3rmL
jVtNUeTYQ8YPZhcl+wFVOw+Q2xIgo0FP0DmVPHGUj2I61HW0srvOtY3YHe85AqAhOnt6WuVRoUK4
s+GHaLbSTQPVqDKPKanXwc8m08l9Scqvf727ANIg1YW1g3+ZF9aHt1altbritoQfYgmngglrlmzs
9CvGOcwaCXry8+X2Pr/tgGNBFRakHhxXYPactufoYyHIAPEa0YEMj1RIz2LFL4uhF3c1BMH0jZs5
U70FAilzXi+3fW4BWYAignGC1YvD67RtqDDlVdNM/DBxcAunUaKiSow1W7lzrczAVNCOcCBgDZ22
oitZAZySyg+ZFBxHsarduqW2JnR2JtoDngVgW4g0AIj+KUyIea/yTMKWBdVGapvMg1XemHdbFbwC
KECHihkH0qKMO49KBAEfZy1GWvpwQN4EfCAAfhFTA03xSTtBtVERcM2RHxJQN6hqpTKsbH5Qbf6i
m20UtsPEaFbYOI4GGXnCmF7sSm7TWoW/ZtOAzCLz44Ct5mV418ECWYu9WOptYJN3V99/5aIEYgZp
+ZkNN+NST2emmmqRZBl+sHSV0MqS2wEBSVPf1RFb2cjn7gLYIWMbg2MOuOYiGVipbuZWxjw0dWhp
+2YTB0m/T8H0C4q/SqWZpwEYoNnJD5oz7iduIbD9rap2/KC3UfbsgEbrF7k53PW5a2DlmXpweRed
28GQHsYehpyQDurm6SjaLXGFBSOvg5q/uW5GgQfiiD36vYChzOWm3uuOi2gDfu4465GEh6X6csYs
ZgvA5RWMY6KU99D276/0WFO3ED/m8NkDTqGToLipHNK5LldwSuet8IFBSzepVRchIdy9xpsh9QBC
Jp7dJ52fx7Vyz+MYBHytcbajK22/aZh5FZtVtkHl+DauSiUwUlFu+pTEe5X0gM3LqnszHMg/KbLI
vUKtK1oiPbgb9Qbv8sJ2QuT2ItApM7lyt5+7FRBygfGO8wTPksWAdzkwrkguikOrTG94qhwZRLA0
Db5BDeKYJvZGFTjfyyM/f+engUc5eObWQLV5+V7mihPp9VCLA9QDrmptpJNybTBxY8tvlxv6vJpw
guE8xtMYqhDAUJ+upkzKBPJwuA8KBE2qDLmW+xKHRzbZt7ybjpdb+7wvcanDyhW8IWSokK44bS2a
8AR2rVIciPWzs7cza4jXtO5/GXF+RYj5YBhPl1tcSr3hlESTsPMAIAK4WXTxtMl4kEmvanV5MFk3
G9+2oyxopiTuq4RA0gSteiwbmLq6deEhRQJeQd/kyi1hQ/FFzQrzSYdg0QgpPZgNU0h/k5aWakZ2
kxT6t6KNykeXmdVLDGQJTIA4j0GNNEvze2MNUWgA1LnSoXMTBn14IHHeMSxL8mYXQ2JQyXpxmFX0
RKlSZMeBXRuPmQOzrjZtVlbiuSnDoxP1Pwzh/L/T8Rsg2pnhpVgAx2Ht4HZs3cRiDHMXGaZI3bok
A/VTrLT5ecfh0ARWFPgcEAnwqjptc+wsvXfGWBwsyIiVLgQ9v1dOsQc+omEscPH2v7xIzkTVaHBm
ooPPMgM6F510OMzmgdqGpJ+qSFQmoBnwlQO0v4/7MnoCB8bpPE4y5xHOlrqFGC1H9nboClZBG2IA
Dvry7znbfwh8QCrLQMC01L+AzzPcMepK4ErJMs9IUTlkoiP+0GUCZUW3uI8NKH5pEUTNLrc8d/T0
3MFAwEQQ8DwYnoOecjrybcNHVc2wQZ3B8DtL8bJsQ5j6l7MCGGbcmyChzaaOy3x8pA3t0ESjOPTa
tlcBm0gfOhR++mLybLUHVyQLkIVZAWp8jgvnRmfPItA3sJQXXdPdrMvVccLZ00O7xLjFsvP/+uDB
Y2rmRALn/EmtsRKxG8EVQBzqDBYHiP2gIL8KBzi3/8HkgfYrLqPPUsXMjjRYFHNxiKvJy8C7qJSH
IXqMAIKKp4fLHfp8C82qCRBMmIkVeJvop6tBxkNFxoFgyEgeTJ2BALf1ZjVMvWtWJN3PZPygloAs
EVSxkPADFfK0rSoZa8mqqjhkSnEVxY9q+TT73cQJReQmXkbne+OuKb2dWxJArM1XBHRfkBs+bRNU
5AYIyQJt8j4KG9uc/BSCIeHlUTzfNRS3sKUghYCX7WkzYwcaINGb4gChcS8D4Lm7Y6LyovEotrZa
+qVj0mwtgji3TkDQwFMWhBRct4urFiYftU3quDy4Zh60me4Ju6SkfE4buTVJsZIbOHdifWxtsbmQ
0REd69zi0MxWRWw3laDK07iDuBwBt3JlXZ47pT62tjiuOyIze9LBFzfsq5Ifc3Nfq2uZlnNrA5Ab
AIjA55nvhtNJU3u4Likd3nemCQBJKhHnObGzVjA8s8PAmbMB/UOQAlzfIjrJB62Sk8jKQ2wJETST
TSrA4Vt9Mw482QpIVq0M3ZluoU94HYN0CFLXUqxzctO8FHlbHpSiZGGM6jeFAhChl5f8mVZwcQEZ
hXeDg6bm5fIhqzE4TpKOTlcfjEGPbrsW8k0w2FyzRTyTDH3n14PYD7Wcz29wBUD3rKiG+iAyJJH7
Yzmw60w9GnWPB255l6NQLsm4m/8fulwBgeIJ0+UmNmoKB9sQlQc/YsbaVngH9H68RGc4N2YTqk1I
0iM5sNjvFdMnoeM1dpCkrlkbPSE1yhmBqqUu8TBNt5OtVHhoPDlOWjibmjOzv047hyVe7WZms4sG
Q+g7Log036Awp45XwIdYOwmgukXdgjjfBr3TvkZ1TfJjQXo7pSqMt3uv13vxnhaM+kDNbKA4dEP0
+abDN4IJMgoVfmw1R1KLadU+qe1B8WU2TpPnigTgIzvp631jGEXtKzUrrrUUdV6adRk8nMYBB0gN
TdNtA36d6k2uKMZfdVdM/MrJiSbCuNDIbUMAWLiJrLFXfQfnToozvMWHJav13IuHEfZzyPwIFmax
7jwrqd613mhZ+REYmQI1Spz/o7J3E7dzvpS5Pm3yagLgdtIn+OcUgNvp8G1NDNuPG7WwNxbvC/PW
7VHr8qHz0PzQEgJJzn7sc6juYIlaW6fN5a2RZi68aEY9Cq3UANleT4QelBEkxgJS8OlqwJvSQnXU
TU1qiDp95Vmmw4mpRSAaTCMph9AtIuV+yACQ3RPS1fWDibdtTpFrT9UwSpQxCUCCM3407eBwTzgS
BOJK0RGkd4JPO71y0mOVxpERGG6L7H3b5fKhaovxoZvyIdnhJG+hzl+ozKJlWSDfiRhbf2al7dwp
+TjcZLK3vneuAePVwmDdxk6myKG2xZtvEwQcCag8eVKFrLIglObCKlj3yjKRHQUwxrrXwAvklDSW
DffqCkKEKFt1eDBAJdh4ghFuDn2XYohimooorWifxdDABHbLhgcddKaBMIoKLfPMoWvntyJrNrZE
WbOHls1LLXvzLu2k/tgpKp5SINmbuyTvdehLjtzRPC2T+E25whmwOK0s7qKKs44aSNp/zZlSvEDB
X8Hbqhv4gwH1K8NvIXw/BKCZ1vcwriERrQGAfILKduyXIGl3AXCZAaRaq8ErChVMkho69c/MmnLh
cYsphFo6i56zvDFvEpEZjSdHowwGUQgkkvUq7X02dEnvd1luudgeRv3oRi7IYplMRstrYFkrAIMq
3a9mIyFXOApmOp5djr+mqaxeJyQfH+OkAyQg0ipohUd9N97CAzHpsM5Y9xKD3TFSluRioJo+in0j
0swKe02ku6jpxwzvyWwaUIUfI8yqU+IhpymGu03LxmxpBUr1XV/J6EeXt+2XROPlPFfwA6AQZTWO
ShqBNW5qbflMjBxlIJXrNfg7NVdG3xSJ/mK1jXNo8qo0KS4a5LIVR3a21xBQd6WrRveawaZrR07u
cXQgVrVJMxSQZxwHote8zQH7HBKtvo+i0kwDJ0OehyJzY35pdSgBbip7YJsZH59gaursGjnkKaMG
PDv2tolrBqeZLeVLYaRd7VmdyHeDa/CCTgA1vcY2gdA2wUZ5smJNSDplKJmObBJ9AN3UxvWyAokV
n2mQ6/HM3MA7wbVgOudBA5zs7ZzHKYTOk+4niHfS8ESCqqI/Al4M8xSdt2D5aKSDOHqfCsVTxcRn
xUdjSMOyidS7KqrgfNIPA6bYKQZMemuo8HyBRGVnUpnIBjikxoassp26D1kXpb/60q2EFwsJ2Jee
SusoFFGQ64aT4hnROjAXbg/Mhyea3Ck2gyv1Q8yMBA7MKjQE9BZWpnTWGA8bniQPQxrBhgtGAqhN
VpnEejOgBAbxryrJ5zNgLLaQss6hDTZG2SOrkDeH7w8MYYBbExZMxMjo/OwyyAIHVj6aGwysptOW
Rz0qwGp2x7t8uG1jwO6x40lbeJIT+bVA9uy6T8f4dYRRZ+U1emm/SHCzbnim93cc7sl7rqVFTMEk
i76MWuzszcp0bgCwQs1FDJPuBh3k28Rjb7uFjgXraDc1cuRf9ARkcr/vbD2jyFIUV70oZUOHtFa+
6IWq74AnjOygIeaYh7aVsRcXCvz3WTmg1/jF6pHo0EfzmhgyJd7Qk+FFgQerCMe2Lr/KxAI3DVdA
hTKJ0au7IdeaLuR12+x7fdRg2A02V+VBm6mqdhmH7n2YQpf7sbDh5nI1sUgwn7GxVSAgbxYN3xAl
AUww1bh7sHhWsn3buDLzLDLOizGtumnrkFLtwggqyZtJSpijq06PD9VksHNqaln/BfwsmOXA55QQ
aMplbPJSC+AyVeAWSHOXf0mxYQ069aZSBfrU8ewqVpJRBxHWAF6xhlBLG1hYwcoWedX4bdCgEI8k
VUeu7CyHTOGUZung4Y7Qvhl5J6yNHJpEDfKiRxqrKJLS8pJas/ddhR8cqubkvkkRQZ+rbbWppi2c
UL6leTMMNILlV+czvU0fCFPcm7EBrFSTKEvRqtftDVjykIc3p9KofL0t02+WGOPaTwVKRh6u9+Yg
8gyaKbE5wRMEZWY8z7rKqQ3KExRbPQUywtDCLGCUTLPaam7NYWAPsR7nCW0AXH3DbhK6lxsWUvAl
6yAN4JrdCLuRRBc3jd0Xb44bw7yCdal8RjoGmIDWsDCnHbOSzEtwPb9U4PsdkoHDwWywkxJxj9EJ
FiCJUt2muBG/VyMsqkLYHvXl1aCURUNBmAcog6eVeEJ2oK+8sRllfeu4bY/XA7AsiLpKwEECKzEc
yODIGvDYWOe/IPppvUX5vIg50vgPacyha9T3KO4I0ONvuqqGfJsmW0WnjT7vmUQ1cqRlEgtpakZG
KFpPQGselWiYfhlZnt7kbWTfubYSQZ0+Z9+N1NSvNRRlcPDPp2YFFlUJVKtBQtHlYsugQxb0NWPf
NOh0eX3U6AGOB9wNQlY6FPabbEqoy0b1J9QJmseURQmcKZiLelCdN9D57vXI/sKQ+9hAv2DHWO8A
0ZyXtjcKwKQoUHtwssybxn2oZYFFjTy89q1LoTdJQQ/H7YU7T8FaR239Ry0afdM3IMT72L3QKWxT
ARCunEZh+22n4AAUo8Lv0qFONIjtx0VH08Huj+PYDk+NWZiFZ1WmTKkNiVpce6Oob6NaKndtAfVV
qjgd/wGAXnmVJwW4l11ijLhUEQdxr48VHZRc0qRAHusjpNsqx3wEunTqPMFRb6E67+4iN4JDtCTO
DgKqVrrNuV3N+GEe7/uxaDzgWmfEA89BOOb2pCJGYpL/gH6H9TAaeQPfL8UWGRCMjvYUj3VO/Ewt
25gWtouZwFk9PgxjH9m0cDpLw4UL1Tsvh7wdzjnECW+lTcqjYiOf1btKmXhGrDg/zHrKochutNsW
FEpGDQjnpBTMpCb2J8Po71M59gamlIz71hpN29ezGmGdw3upBBBtLNN9jV8ObUCYAyJcKdF40FnA
VHi4Iu02JEMHAkQXZ+pdm9vzVs/yb+2Y8gLWhjoZbjlczsonkU5VDXh1arteW0TNt3gw4BCu6A0e
R3ZqqvdlJ+LoWTZ9W9+ZRLgFo4rdV7pvNi1nAWrFZu+38/hnaddD8K/EiXZbWypTN8NUGTECr0GD
pHPdk/bKbqxEvYLPQ/vQwVzvPoGsvgwyR4lNL21L5QX4Se1BjYYGoDy7a+6r2tb6gMdjAahiLtsD
d3PNoglkBcHzcBCd+Lpa1sVDDxb8dG0SjjM56+ECu8kAy2AbJ7Er1bfzAth0Kwd/lZYw3WCgNCHU
Rq1bln6bK6YJkHcm7tLJQe581Ef3SiaNmkDFglS5n7ZV8wBXRmdro9Lz4E5qfyRgFCOhp9WjoEPO
mhwYVJcBdi4nhBFYdjYgVqmSY0bAn37NwFCAUQqYpVALbAWcqVxWJcqmiDtShK4G/CXtUXN44j1n
Co3GrLqCrEr/oyNK24blULKMZvA3fxAFhEQ9BUYNzOuNwpzoCBsHEDkjPbojsKB9ngBbryC8oboF
TTW1nrwKKF1QO/qoO8QEVibGBHUC0hp3TLP4I3LOOKqY2aUoGjNgy6nCe4EVQUBbx+owkNrOkRBX
KZdTBycYgPznNPek29iMcfQacyagIsQacZ+kicMQ2psMtj6J6zaeZcjiZzsgBEGmy5HfCovF9/YQ
NzHV7aSB1rrMswpFi74t8UiDuQKVmYAWMLBaUwhWN3TwBz42tJP2FEIkoBi9Kh021dC3CD71wn2z
zKb+mXZzqcZISicKJUwLXqZ0al9EXgBEits8luAClIV7raj65IYqzM8qX/YZ0kRuyhJEqQ4BwCMB
4gE+GJIMsQeIqvYzVvOab7pSYw9KWQOdViEqfcltG/JkpDdA80oRoif+BHOM4r6JXBiCtyYn7KFr
S0N8jR0lM7C4IyDcTFA6rG0LR6t6E/FoUGkN4yTwhUoE3eh6Z+BVMEE1tGBWheOuQ+TpgQNOBj/W
mkx6cDaLBTDHtmnsVGkJfR+NZZo8NklU71mujd8iQ+lzr6mbFjz6iU3RTW2qW+QhhzEA9QdJRYGX
gqRaIXnkQ39xMPaiMRWg09q8dD1Ey+WhbLFcaAc1aC2MSNHttZpgs9cD5gU57GyKdmMS17cKMo3Q
q7U5pLFHLSXXeAUhqFYSoAd9owKe2psUxuzQ1af2TiAqY6/maCQDjOALPK01kI50hJB9oXhObvUM
8g6Zda3B+oNt+l4aR1zSCOQEmCjqxhR68U0kICJuOHSqrS2knqYOt37TB7Y+mMq+nXCC+/Asmiaq
Q8NZ8+p6bF8miHPwAL6GpLnWeAZbRwXseWxMoLB/9LXOWNhz1yi3RkkQWilG3Ov7simQY7DK0vmJ
xzDsnWoMLKhuSK1uDOnmtQd8F5Ddou3YVZc5JAqKxDGva4gE4N1OuO1u2sGtlW2eI8czUCaA+obV
gepUvgCd7RmC8PmIQGiqX3nCOh3BvDTboMLz6VmqHUDRjpS2ggdeY7A9BMiwMYupHIDwGpqxx46p
2wKjx6Go2Ilu3BL4HWMFVeqUeFNEAO5EB/OeplBX2SK/0j0DQVt8yzqJRx6kBJGZ0GzlD8b5f/wc
/l/8Vtz9M63V/OM/8eefRTnWSczk4o//+K+2kfVLnryI32hbv720vxW/fnuULzg0ZfKz+c/5y/7n
L//j9I/4rj/a8l/ky8kfAoFn1njfvtXjwxsMVeT7r8Cvmv/L/+uHv729f8txLN/+/vsLhlb4+FV1
8lP+/sdHu9e//04Q/aDy/R8fW/jj48MLx988vjT8RSQvZ/7S20sj//47FNz+hqIPBFoIBE1Q00LS
r3/75yfkbw5UMpHhnXFe75+IAsWMv/+uEPdvOuTZwByG/CN8IWf5h6Zo3z8zyN+gZ4yPAPgEphx/
8ff//nkn0/LnNP0mWn5XJEI2+D1z0vFjUhJixQR1dygEuuARgYR7mpLFLVni8TZkR5P60RiMQ9j6
weNIzTu2IpC8zM4vW1pUHjKc80YJatkR1gvmboAgkVdPg+P3wOiv5JmXxen3pkCfA48Rw/vJ/g6A
2w7ZwSk7ZtS3x7DzsGlqcFX/YtL8vRlAH03kcgHyIYssPcx10hwwCjTjFq1ny6n1dEeuEX3fFUWX
U6TD5g1cNsD3IZZ0OkVYQyUU5priCCr5eIf0EwLmUk0ioGIqqzA9mTPIkfCuyLcTMkI13lLQaPb6
bMxqPMXUnlBlSpzSE7pjjp6IxiEFq8ruOx9CLzbbEJ4ULhLlpqoEiYKzmg7lAHYgtNH0xwqPoAIA
+1xFrdsagdctW4T2nspmqpJbR24SzlH0i0znapkyObntITRwvwkoPzJfrUdbCT5ssj9W8cmqXRYS
5pFHpRj4A+TIwW5YpNJVoxY4rDXg1EK5qw7EbzYsxIMtSA8vxhZeVavaQPPqXE7CxxYX+8Tq2m7q
IOF9lGF5DfuFPe+9ZJfgeg2lp/jRQ+mv9PFMi7PxMSTssLogFbKA4MCKKytJzHLIhR9k2DehUiCZ
QdsQTw4pno2r5hWVAR4pK5vnU10Sg2vMgo0wL0eRF5Ysi/WG2GnUEs6PTWBTY3/DPNQYgvG40sFl
JXLZzFwD+1AMym02ctBH+bH1+NO3x1/9v9uP5fZ0S5bHMOo4Rhv7StLrAwlS6q0xjD9JQC77sShq
mci1Ny7HcMlwCNFUGCJLtnMoCKH7lK76B8zTvliIJ7OzKIirdjeVQM1j2IKKpjjbHHpg9HGNXHfu
YjBQJQaRjYBoiqjwdHq6WnXqhMzd8vtA7vS3xqfdM2h8X14vL/Rljfh9/D40tBg/NkwpsnIJP36t
KFTyaRrwcGWpfULlvrcBYTsc1UAsgA132hlkIEc7Gwu0Ed5ienbX2fXjvba73JHzK+FDK4uNAxZ/
Bfc2tMIKqtFQ2wIMtE+un55K79f95bbODRriA5QSbQBawTA47dCgoSyjJbE4Kox+LQbP3qQx3W4v
N3L2JICGBcSuUa6EJOaiFbVXAa5HWHnE+SofnTt25QWes0ZmXha758n52MriMJcRSi4SxaJjl2Dj
NDuVrvTj3GB9bGBxdqe9NYAgIwWW8vDYYazAavLjlTV2JuY46cViiRW1SyqDtAIxR/Sd3Ipdh1rY
xmtWyshnl/LHziwW2YhEhW4jb3OEWYTXXaMA+9qH+63jKbvXlemfv2p51HxsanFCFzmSWkhBiGP1
Kw2N3Zt7tXPBeAuyx3GrX+lXsf98ucW1lbA4c4yKtW1pYaLAiKXAf70iw365hdUlPa+VD7cOnozz
g7qehw8XG8huNAuTUPFXUGVnj8+PY7c4ppXGLjrk/8Txa77TN6qnBMp34j2uNXPuNvjQzJLcLcpG
QscBe0f9RWkTTp6H5zNdWdprnVkyre0aMgc1w0IYPcS5lO8Vr/L5teaNVLu7PEEre3XpcFXkZCAw
URHH6B5JIc+6JV4arPRnrY3FS6RPQcIoR3THTx7e+PV++2+eBZ8omUY85ZmJddx7uldt6mAPE2W6
cgV8Ut1dnJvG4iRQJ0nMREMr6c7ah/W1SYWzs+sHUHAf2VO2Fk6di0c/LrXFaYCKjYac8/vOMWnn
O14dTr65reFnS6XnrSnpzHv9wuFjLM6CvqwU1JKwgZybqylE8hp12pUurZxvS7H13BAQVQHs/Ch3
0ODZr6yytQ4sTgANDErIm6AD4Ii9ZAn1fq00sLYtzcX1HDcOEDlkXscZ/U6uUt/yr5+y27XVfDau
+TDzSwZ7KeAzj5qnOFr7CCTiwKKH2tu+jh6h1ZfL23+1rcVdXceTwSEegT4xL3Xvr4MnVaXI6H5p
kLT0mn/z/DQXR0HbtYqiIBV//DpF1L2h8RFOF/tHYGBW+rVyUC9hxlBJRyFXmddaCM4ixQv+hfv5
vvRWToWVVbfE5RdRroJ0ijXx1fCghfUz91a1SS83AY2i0yu0E6j6jhbGrPeMfeR4I/dvmYeqFu1e
BN6n9q/2WgGl6l960IE3jIQZElbAHc8/7OPd3WZTP465ON5ACdTypkNARLD3xnhtsuaI8/PZ82dD
iyAhhULgWNspItLQ2XAKy06abRo/PeTblT18fiz/bGlxSADOP8TIuCDECmr/BhXlhK7EVOfj0v9p
wV7MFobSMSqJFnoPOR7afRmCfXmzvby8zwdufzayCOGBVgVp3EzEsdl/BZn/cWWU1vqwOBS4Ca6O
WmDitcfiQfHknmysMN1c7sP5qODPPiyOgoh1OOdEJpCPUJ9T37l9yoOVYVqZ7SWNQqvMvlYj9APn
tfvQh1tyd7kPaw0sQwJrSJAwQwN8otANo87P9OlyC+9I4At7Y+mrINwG0K8W60mDzCAqVb5mUu2g
HBoflcGwpkFOmf/wkL0lHkrOYPavPRL+lxfQnxM1D8KHYyDva06A9EDcc33VBmboENp53+Cn421X
037GuZMANDFQx2fW8DIcBTQl50lXIPIFBjT2+usXL8i3+1/PBJeSvrI8zl9+H1pbLEFwnlB+M7k4
6m8VKo9IH8EX0L8abkpv+y/dfB/amnv+YRR1szNL1qJnGdW9YQfQxzYO4p7Wnnd5xZyNsj40tFiT
SFb1k1DQENuxR2+NRXF2xX/49kVUOrOeImxacXz+DlrzA//5ePnXn/1+pELBg0QSBInYxTCNSamn
De5T/bnfmHudGtuVFs4ebh9aWPSgqkYUci3Eif7g+3w7PsEGEnHB5W6cPaA/NLLYM7bRAzFWoRvV
ATjWo/DWYunzweiHFubj9cN6copSqfL5eWBsnmufXAHjjF4k/lo55PwL/kNDiysT1KQeGu4Yrzbg
Dz8K76731evaW9kfKwP2zrL/0J1xlLwwUWY45rv4SaXJWkry7G3zZy+WordlWdWlNmBCnA1ip83T
EwtWpnythcWlCSDKpLIYz0P2FbLROEnkRt2uRJtrbZDTSc9dYKtVA3Mx3n/94b4g+fB6ed2ubL93
Rf8P01DK0gXlGNPQeNOVDB6jh5V5Xmtgsb+jBILTijvP813n9X6wmglaG6LF9mauIiHmgSFix2mb
ba6LsN5cHqOzB+yHpbTY26Rs/3gyPWzuV0bnzI+f+UAmgauUCgrFYq9xCI33iiQFAmEkMgpvDKmI
17bamSn42Mgyy6wVlRjUuRHkM3fz6TSuraJzh9NJE4v4tKxJ7OIfBUpaJPyh0V22G1AMGv+FYBsi
uvDTgFQYXihLkbBah0Fc3lgF6gxw8KXk4EWHtTj1zH3xsQ1nEdC7ZaFNspzbiG5CtfIMQpsO13b9
dnlZrbWzGDNcfIppdeY8LdYmukfu3Gc+dByr4+V2zizfk/4szqlM2r2dze34dUeBDd1e/vozB/nJ
1y+OqMwggkESpsDDOwQ2dqLDqnfLWg8WodQ0lkB3KGgi+t4G/fNtGTZPZQCvu2cve2V0ZU+enRcH
bFjIX856RIv5b1LSZumE+TepG8JXzjv8f9K+q7l1XOn2Dx1WMYdXgKRIJSc5vrDsbZs5iWL89XfR
t77ZEsxPuHdOTdXMw56tZgONRqPDWqn7zXG7ywfmTAi7+drJQpcjhNSOutqlm5qGj9L34/jMuUB4
yjCbP1RTiir/jzLtu+TpD07x9n3dALi6MBYgq+HQtgNkpCTxN6Mz7ZEmf+QoshS7A+Xr77YwRhAI
vZ6U8qzJNrENZAzciOYUJzNyMPr6zEuPcrWajfLsZrROvSQJsxnET72DASA/9omCFwM/tPuxKObJ
BzIawMooJnB6UA6+FFX2Ug9WCHVOIQS7dF/54xpYWKtDYMe7eIdWiO3r8DRuSxt9EM71zfuhnr0m
m9m8EJhg4qBDdg6ywM+jHdtN5XT2MVrlTqh67RHIdbS7OfbrztYb0gxoeaWiM1I0sw6vJRjgChJv
poaq3/nacOq14oKQwTySfIfplTVGG8KvGgCj6Lz+OCoEQPHJS78tQjsMvDYEoPUuy0Fd7InvgEtF
y7v6DMSmaHgHqWl8PJymVVc4SeZjALMLOaW+hXsRiLMaQBLRQWaB3u9y2WvUk5VQ6hFcrWS6A8vi
H45rXAqlLyTM1/+ZDZV5rjZ9JM0bq7hvApwjuqpvE971uxBFXIiZncCZGEzkDGBFR8myJDtwA9r3
M3I6uW4oS+fvXAib52pPamnqR6xW4yR+ldEX05+OtM7oXN4x/Pz/3wtfiGMcZKAakRaUEKcR1xUf
6GfpcCRwtp9F+wDD0jFR9GkugIj0Q7893nNWbP5E5mhdqMAcLSDBoU29hgrTDboIDPSNRbQg3lPp
yRxRCxfkhSTGN1qA8+6AjIa6rviFpjHplaPJfOVd04TxhYog66N8EmFgR/KCgSqKkdIC47rPd7wJ
dt6mMNH8MQ2OemlAUvu9K1eqXT0F/58gKKjqXawVc+oHqSmLIsGZREbYV51jRt69b45pcQ6kwZz7
uo/lvk2hBaYQIwzSOaPi8dJ0PBnMoReRSp0aA4e+Bt00oYDDIrX3X24HGwsHtd5J4FuBYXXInj/2
HF5Vjg4sQgd8swpgBOggdrYLmumveHeqefkxnhDmdu0MJOEwgDbXCWXq6tv3B8G9fj54EpiD3hVF
hXoGTEoC7+pm0shjbNvXRXDOhcmc8BadvSH60ZHEArYAzWxMnnDahxfi+PNzwWIxBUKh91I2+5B4
bdHGBVPadRV4t6HJnO2qBCEeJm5ROsM7QUYQYdB6azytOZHiQsh7oQhzwFNlOpmBCL8ePJakO/QW
oaVNPznKcJw7y702pBiqCQIsl7AR17u5uoS50MF9DG2LA+bLce4sahNmLEulwLjl4eCfCO+x+8NQ
/8u1A8AcjfAAakMX2mXs0BTKFIeWDD08g9hN5mEyaHRPpLDNLWbGA7QedCsR/b4lrv10r6+8E01I
+/ztvIs3a16+a9lG/n4O63CSNsw0OcHnoH0o9MK1+mCSB8M2/80lcCaGiS7U1mxiDCzODTdvAIu2
0ClPHe3xuo0sntkzIYzjibseI9Y9dDFu3G6TeDzHtnhiz36fcTvAkyituoHbwUjyYJ80Ej9cV4C7
G4zXicGeWI4Glsk+FaRMyDscW+x6zb9zDWeqMAGGmgwRAMLnVwg5+hZ5SfeAbtBItg45rvoXzPzP
9X8miXFCDeb89FbCptTOyZZckQJ1YFVQAaUtDCJ6QEww7pwjefjkNvzOi3XlpLHgqCgUn8YOo/Wo
Q2BoqUViwT8d6pfUVT82YGjmeNvFO+lMz/nPz94Ex8GMG4yuwZ0fty5a/ezj05FeNw+eCMZ1aGrU
qpIO68Dstd0k5HndE43jZzkyWJzMUi5LsDFCxulELCrcboDa4F1Xg2flLLb7BLTVqg6wMQMWCi2y
n+9A7V1xFFm8lf7uh8U4A7UDSkc0K/IirjbjT6vAGNrlx3+pC+MTMK6DSbVBQwtH7rlu8lk0Ls1e
rgvh+DW22RvDorEiiFAlJeVbbb9iPoUTP/MWi3EHWRvVcg+8Fjz+gFXTIB9h3biJYZeH65pwt57x
BlGf1JiUxNbj3Zw/xqvn94Iat7z4kKcOE5EAcGXMVMxnHzb1E1TZ5z5GsyjvxP+USq84GJbfG2wQ
xWhE85Gf3N7RIjswbaSQUFSIwMhMAA1HeQienCuIhRZPu2MFHwNTeEL0A4wsCqjX61v0C0j20mH/
GtNJmqDruwZavXRbSXfi7e4wOtUtIIpCZ1grT5QOg43llFLnWygpN7i/vnmALb90pAOQpativgMB
81oSw7El+nrc29e1vO7mMJN0KSQThcDIJRxbdJUNJPQBsnR/XcL1nVJFxjFYxYTOLgSSh+nhRbtv
Xd7czHWngAHKSw3aQakAaYyTVPwpyQ28dfzJ8dO8NWKcAlCh8PsnnKLsaLuAjNjOaF2UsxG83WYc
wjjV1VjVWKbE7x3z6Y+0MlbT138phPEHAGhOYkDN4KAC0QLTxkS7I/0nR8iyb8M849xaYwIPkFEl
zkswUDfG7KaRpSUvYKlZT9/f181qcVPOhDCqHAF3FIcihGAkp37ayD3BrqB59bqUxV05kzJ/xVkw
o9ZA4W9lfQ7Xk1flDo3xc8+qwVkxni7zV5xJMWMLmIaliXi9peZr6QOaxos5MhaP4V9N2HhmLHIA
p3XQJNWJagPB6/P6Sv0wE/66BM4EMO6qG/SgDEJsSE6iW4wTkOjuCdQCRLiJbiv/KK46VEswnGMc
rgvmKcZ4sFg+oVW+h2IDJln2Ba+GzbNmi/FfAJLCyOyIzdnsZEzd2kDKQc+FvLq7rgbH0tjYpkpj
XZAyiDnKdkoHKq3Vl3HDy+YsJ9PPdonxZSXoRPUqxmrZcrkJ71oLPZ14AzwD92WV29zIYF78a0bB
uAIMTY9jqsEofkpZ7gdoGXz6njgWx7p5q8d4AwEwXXONbo7brAfhpjtg+tzVI5vjDpZqc2De+Me1
sZEOyKzyCSg3WL6RRrcWUSmwNtanPU8Ob90YjxD1MvJVAuTMnRMyvZkIej6L+yOvqfz64dHYacN4
sICTNmF/ZCD/gVcaRUbOW+0Xi9lPGPXPkqG589K5VcAxAtUNVEmrleGAC5gkpLQJdY6bxl/vm8Mm
8QXXXDe4KgAHucKUKHeiZtHBAm5h7vVDj/nPIP6Zg8W0xhGbZmHb2qfTJvUfgdTBscBlP3EmQ73U
c+zjFFhhkLEB0cpWXEs2ACQV+v6v4h1QpCuggdEAtsvI0TvAFNZiUsLPGg3tMRLE641dPExnEhgf
MZyGsaqGGL1BKd0ncwMKuv0sritarO2ciWF8gzWZU2UkEPMy2dP2Vr9pt3cl5z231FI80078s1qM
YwgL8ItkUzr3OUl4ZI9OQ78GCtdqR4RXs/hfTOCvsNkMz8wMjMVpHMbQKCdP2QHofE+AiNMcUEuR
65fFsh+yROAHABQeRJvMFgF029QFsSrxNpjc8SmiE7mdaPAiOd/XJc3r88uBnwliNmkYilZQTjV6
eF7mIQNwzHFq4cs7dCaB2aGmA31bAmBNRIudW77373gQ0wbAnkR1ZZt3epb36Ewcs0e1VVhdomHl
RBrRm8hWSUVyiOEaw5JrNdDiIgEkBrPcLL690ShWpUcngHugcjLZmd1Q4UalmBxHU/vJSWJUzmJb
5+SXF5fzTCxL2Bl3QFjVjk15OEIsxk5otQGYxev8CueOxc+uhjWOc1mMa1fyTJcz4H/NTYTrYTts
XWkL5EXNIePDv3Gv57KYME8UToE6jTBEhUwvObJlwOxcdUiYcgz+F8b4fF+dC2LivTRD2ytYcuZD
PAHy8Gl0DBcQVy/9e0SBGEUMk4qak99yZ0gkjsX8dMycuQ/0WEvGycLWAffUPfrNXrLVd9VBI/TJ
yfbDm/SkewXneubaC+NJskQEwG19nLvo8FAbHWk+fW5jA/qbxu51Z7J4+M7Xdl6BMw2tCUBtfdmW
8I0qaokDyVBBLtBG9W+usHNBjFPRAEA5FPpsmXbnTx6mSEo7ckKeUS6FaediGGcySJ0wjDn0MVAH
yV5VHLj7goDdeF+tHzhrN9vdtcPGhISaAJS3qIZKhpkAq7MD19bXqN5ZqJcVon3EE+to650HSGOr
fa+rjlMM5O0d24aD90kinDBXgiXNPmUnJH+ADOkHG847aPFqO1tTg3EqfV/1Jz2DHAASfeRO5H6d
HBDjkBQhCGdJOQeObcQpgmDQ8+DnqKf7+D4n3dE+bT8GAkDcP7iAmm19ONFvjtSluOdcQcbBtL3a
pX2OE9fZDdHp/Jyci53ccaqlqxssXyDEMzEJCJrzy8OGQFgTwnac20mbt96VnGLF7VVc1uWvDOZA
Z0YcH6PmR4aBUo+C69SpEN7z3NRSSGrKwMmaaanAhzp/x5njEExVOAHodF4zDMDNfkPYae82F/Jn
Ni72kIH8w5gJt8Adxj72Q6C4NqECizjh9nQLeKhbbfWYup/XbWDJ8M7FqJfqBFObGsIEMRqgPpCQ
aV9O79cl/JDUXdOE2X1DHsWT1kDE0ZZnyI3JLtC3ahDNz8nLLryLaUZ691YN7eHRsd/XBf3mOeHF
ZMO5mox11E1xGk3tR02DNPSAzkonsDuU+R/FjXV7XeOlN965MMbltwIQ2UNtvsiAXZAifyKT79K5
LmPpSJ3LYP29Og4wG9zQ4Ts69zqsp//fCWCcvDxOcjzEcH49tmrArkV0/2/8z18lwB1/aXxDrKp5
IGNXqm1JPobNn+lpzTtIP+M7/7v5gRjhUsgU9Mc6mkPDfh1QcFD8QVLG1sEQhOTjzf1ku0hp3Ia+
qjrDd+KtLb/xrq/kdXMAi/HlB0SZKJW5gQ9QbtzZ6gY6ooPguozF4Ol8KRlXrkkNaB9mIdFB+AMI
WxL7o2utgMVLQps3iLfsA//HN6F3+FKjQh0aUwCcP8BN8HYgKQUdGFp6ef22PDGM4ziFAIoeTzBB
ZG/ld4C9+xZglXh3L297GNdgxLkJ8iwo0z75lXNy3kOb637mBblmg4xHyGIRGOEiZEzdWis3j5u7
cN8Skex7H7etSa8bw/zFv6SBPAokfpgp1dgnuQWc4LLsxPLwpriTn96qHINefJjM7FT/I4BZskpI
CymuJ+w/APBdfa3TAZBACZmx33Hl7osjHVfXdeLKZJZQrsvqmOZQCk8hlYIuxpMfMxekCYeOvkeO
4INR+rTqVjZH7uLWnek6m8/ZfZ8oWZgYNe77FBdkSXQMpM9vWd3uqOjS+oa3tkuBvDnT3s7UX4BD
Y9YWUUxRJZk8P0y6Q0MSoOceFNrc3MUYfeCmBpaipnNpzKr2hl4OUgRpaDFP7HS3XY9IvPJK5IsR
+7kYZhEFFYdsVCSIkXGbnFyN7IbSnlatzBvFWuwAOBfF3FtNr4EAA2jZhxrQJIqTby2wvNLTag7a
0cG3KT2keGnEM0/Otv2swJmZgPoxNnMF5tmkHspMAuCWifpHcmg/uTwT4Wzaz7vlTFbXVwpQWaEi
Kll28trQCNxah3UykLvrxr/ogP/a4s+lcyYIqKxgpuogSDFXTfNUtbfmaaU9itmj2Lo5j816MeuA
BOkPweQPTfvlUYsCQxX0SCkPxa3tDnbrNI+1Lz4M70CWpke75WRkl7X7K44xSqBqg0EmVef0igW6
DyJtqjf9g+c/FuP4M6UYezxaIHGoUyhlZ9tdYdcAsRltxeHYxPytv13+P7r8epVkoNAoA5zjF1Bh
AFcdXQEFFy5r8UF8tkHsQHl6mtGiQ+iCjqSaRC/zJO02IMYTQAivWx5XFBM0pZUhCuA6Ro7hxnfR
6tDvtgO693i1aI4N/HTenFl4K56EqbHwahSd3PnKyHZOAfHu48XNUSUT6NegnjZZvKQKLScJoNVL
QA7uMOJI4WM5pvyzv7/2/0wEc2tIAuBNoxoiZuw8yX2JbfrUxjT1FC9y5QOa2f3uPnMCnnkvrt+Z
XOb+QLuAqlcZ5B5R0nirH2/r23/jg84kMKd0jCcB5TJIaECc4oX7IQBM203feGH/b8aeZ7b1fzaK
OatacQzHWoQsDPDZoAchxeqON2248B4BlreKUXGwEIvGL1brIs1PsRVq7QGYx/eN5cjl4112f3KR
SLC3n9sWMJvjZqs8nTRq7KKPaCDJNuEBMM+h86W9XH4EYy+yFExHTVbag3v7ef3kzn/z2i8zFtF2
5iiOJn55IF+8tVN+B2OXn80Yw1ChQSXV1faAsAhUHulduVo7N9uR3FP7riVb751+PrQburJnhKC1
ktg1z9PyVo6xEX045Xpr4BNySnhxEue32YpJmDa1lE9YOwSYvN9Wf0cNF2unM+9gkF4UQz3hw+1D
SHa+PQFvjDofB7x+I4IieGG3tv0Z0wT3U0DRaEo0m/5pUWfAynL8FWcf2WnfbmpBUjMrCgRbnqK8
RWRewkJkmHo3ny+M+T9dt+2fC+6KcbN1kRiMgGk+r+HmrSWo/SS2uwv8I5GJ8wWA7OvSFpJWlzs2
a3p2OYmhJbRAbW8Pin3f2EBPcrYhYteHzweOXrztYLzBaBgFqDMhaCCU4w5+AC6vLRnjD5RKz4RU
npcssW3/5f45vFP9l9XO9mtq3p6I460oecB/0S+FtIjuODBFuvIekpWJcRuPlyhemPa5XFXGh1QI
MYVOxQelxAcUeE82uCMfdJu49OG+WG3ebNzPju1gpNfhlER5psn4jlEQ8xjsey1eW4TwqiK/XyAX
erFVEbMFWzQIMtvDU+oI+3xVfWQErAHJoy1U5LplyjxZjC/ppWA0zCPObw93oZDUix13O+fCG1J4
tfvyOJKV53xzbImzfGyRJLZQIuxmqe49qnWciPOHz+GKoRqM3wBtMLjPOvz6zn3rH+NH08npF+Dv
d3Z3cx/ZAqgYqBc/OLS1H7x9Dh8ZupbPUfFniPHaV8xH9ezMB6qc1acBX/Fi27v7z5sbryavh5q4
G/BzOqjruS5QS0u66TaBDQYAYECEZPbllH6v7gbqPDhrdfOQ7dbkNrbvvxPi+esv72svkhV9Vshu
FxGReqZz3SJ+x4GXxse4qihspCO4V2bLtkjqaHsNcMQ9Kb3rYn7AgK4tD+OpAH9RCk0GOS8ugFwI
2d0I9G13CB0V5VsPJAVPG0ckD08eDxJsXvdrghk3NiilnHQVBNv3PJ3mv3rtpxmHJFhdg/lDHFzJ
vQnsnb+ze+zym6t5DcIYDK/krkK2YMwpb3iJSZ13x7Czj71sTUYPWkeYmG9bxB9s4SMlnylq/Y0n
EP/oYiw5J2VNVNVO9zs0K2m+4PiRu/FH5C7lkCgfN9r+5VTQVt4cBjA4uKWXOzsw3YHDzAkrx5u8
dvXSrG5M0VH+gAxaJuZKDdfBytoqpCpJZJKYmvawroEDQ8yddA9cExJGaGzM/BZkk7f6N2jCbB9Y
G/gfJjveDLDihtSrbPv8rSSoeZv7oy09NIWd3HYB+Frui211csonwwX/LD5X+GO+a8lPlTMBY+tK
cUGoCGqubYCMXr6SQO6yuwUlekS/dqJ/cleV+2UhBCqJj4I2Fde1s+shNE69ATx96KNBiKZ9iA7o
u29q0j3cmE5EUdpyLKrTyAYHrEle/JroPpBTcGKHG7Rru8KJ+K62QvBq5UCzlSjA9RXyvl15AP64
N1ax4xgOqkY76y7cVAWqFHfmOncA5tm7Fdp1sg9NoC2o+OxBotaXsZF99US0HE01+9vILgfi6/Hc
jqdvkI29O1Hxvg/sTw2jNibIVun2XfzIV+vnerOvbe3pBlzWHXkIHRTvc0D2Kb5g3wXr6tE4aBUB
vC6A/3G0HAHvoBUgkiUkrfV919ujJzp+u34sP/KGaqvIpmYLeJjYNfa4dpwTuKopAB+wfDGBjYA5
Ip2QMg18p/IeeqKAgaH4/uxt+cb7fOyfNYWQaG3r69E37zHWskZjs0eOX3pPVmsd8dUkkNOOglMO
vUoq7hwEpseDoRD3CD6U5Muglp/sUb6+Ic7DkWRObac2cNA6qtDnjnbgl1+n9ncrAZHLOxJ/rezo
dLePXZFI98fHCFfXIcf+SrTb7338Zbcn1YBFQza0w7fYIcXqe/rnXkOXFjXxo1gJgb5EdvExrVzA
VYNFlErOJicuWDSfBTTlfIKp7aMHrjiYk1Ba7+24cqzM2XvPNPtSVzflZt9SaAoAEQM9KKsYZDiH
amXdStImI62dPn4hPh5h+dtgC0TaaveJ0WOiVuRT9ED86k2Gu15l65LcW59hQaLv2B5fAvfRuH0v
3eqxRfV7XWJg2sZBE8ngoPLkEWW19oXCDkJYZeSAV26HloYV1T7fUwq8WOV+RvdZtzZ464iXESzt
H6TZBX+fnch402wy55gS3CpODYB+y8YEe+jItwJCjfSmIt5IA6zNN8JhwBmT0+bx8yW/ecrd4S7a
Je92MbiTJ+IwtLiidOh//YJYSP9iDkIDZ66oyIoOrsvL+1OuukjugrA/WATl+UJ0YeWAUyhvMZCR
ALqovuUCsi1kty9k/ry8zu5sUKq2eWhCJm7mIoIrAxlL7H73/+KigG4g5wJZDoZZWEaqWBXjoq3S
fk7Wj0/Bk5VSZQPvhpNtuplHXwHO9C4jjaDitteejivuPM1C3HfxBfOfn2k6WooqDGnUHwbwj9p+
QYKtQzrH4b18FsKJCzlMLKaCVOk0KZDzMhQEc9fhuttYONNz6RTEy5tiZ+4xBwdw82LFu+mXHgjI
zhi6pgK3GpR1jAnFSdQqkXbs0eGh4mx1YCBDxamhQwFsxV3sqesaXNX26blNSHMA4uWmqlFkFRNM
zOrP6QP+7VW8d9Tiivz9KBYQHfGBMelZ16OHE/1dKVUPj8A3ap45x2chSQCEMZBRm5IE0j6dWXhA
YRVxBoijw7ieEH680kfeG3r5hIKm0BBFHZgLbD0+AJTKEAXDrEnxor9t1LvsRveH+yEnBfCk3+54
kf1PEpcJsECWKSvYTkyCIQl7abWlDMB3Icj6Q/ydPs1A62Dl9WK6dZ//7PECDYmxk+4m3BQP0apK
OG8laSFyhPS5g8eUQQLFdvzHpVTFZlqDyBcB667euwMwLAJc4FRYaZSTLV2K5y6kMe+HsRTLIRHz
Hn2AI1LBx0PqYJhyKwI1e1g98JpElqxSlnUR9NMGTsuvJqVRCUqhhblEAdkp25mtm4ggq+NY5cLD
TzsXwyh1CqagjLum/7/DgrjvtxaJMCQqf8quTGqXO6WxlOi5kMi8Z8Li2NeFCcWO9uAmh1NOQ4Pq
2LTMc+j29RVMx375KqJb6ZOj68JrAIlXGVyexmw17DNeT4pOMUNIVjA9VK+zBi6oUeYgUQhedN3f
TzuroHVEO41G6A3j4VAsve0vPoB523fpNGVHgHYgADSJAjDTGpwY6l1eAQJdfB9MVxcsigIrtdCq
Xu6D7DUXvNF4TyKZdNW6lPAiKLqO6KUnRWhuEDnWsHCezvPnLDxKLTRBENd4iXFT17xfvtT8+j7y
fuvypvzvfuvSKf93vzV/998b/PpvLZjqxU4wh0Sb2jEK5yxu5DcuomeXGofrEhYO/oUE5rnfgyay
D+dc3cf9LQ8GhVdMYMFIDHOoemHOxj1tOteN7EOCJsuCPB/wYHPvief42mr9FBEKQrrPka5Dm5eL
5BkJ8/JPJqnR1Fm9nDq8MIa3dEwUo6rhKSst/Lbt83osFry+YqGSCcpwGSNGbICkRegMA2Bmhzg0
djrvT0Ae5oLB9a3nCGEDnrZJ0AaT/QgRnfDNQEbpwegJr5Vt6cI8V4YlHpKjMcxPudGhC2B3lPBg
6V9MDxg/gt1seHuyUNXG0+TvymmXXuE/YxDn6aBrQOSiu/T+I6fZO8bauJQSvLW7dBj/iRJrnOIK
YuwsIEpOgj859MmQq72+RwtIQpf6XHqT/1iZ2ZSWBkEGsjO986Z8HMHXBUz+AnQSAmaZIjSEOY/f
R/e64KVLCguJnCNIpWceWdb1REZaBoPZHV52M207Tu/RE5BPidDTe8QbObdDt/cMP/uakY1qTvlq
odty1vuveMYvjVlzlBoF4qXczUe7NBw5oK+hLzaO9TQGNgyVR4m05GzPRTJBrFQp1RjXs8bt/X3j
F87n9SWdfQ0TJEMlIN0asoFHJtujnwlNLgcqzttIm8e2BUiLHla2Hjld8H1d0lI8fiGKWb1WMefn
LVRR73rk+EA5TAEAjVJMhWynRQM3Bn7nqsOKrrOd4Ic3jcdtJ1x46Fx8A7OcQSIIGHTHsR9BMIVJ
I3yC+2jueZAjS7mBCzmMi0/VYQpzCbpmr5On7VdURmtOtA4fOGu6dJWcbx/j7qUgagI1troDsoal
p9pK5wpOtUHrm7zJwaWZ7QIkBZDEWifocNH3Nd4GnEPJ0/Xnz//GFv9JZLm2uhG6jj/4jDlQd3rE
5tGKl7bmSrqM1P4TgampiZIfSZOdOifP3ErOQ/3BFcQ5FWwHXKyb6pgNMJOZodgCImCHKXuMIe/n
MeQAl3aCZFmMEW6u5PkquHIef+6ts8UUpyAVRguSdxbQf/V1ggrUyZkcWjxeNx3uYjJOvBCFo4WH
CCS5AIC+1W1hFUI36fa6nOVL6R8H85MXOFMoUaNCiEJkyXKMMqarbE5WxfyOVt66Mc5FMBSlVWbT
sIOnZLIbG3nf1G49EbeBwKu5zhfptU1ivAg4PYpjN3uRytZI79REIoEvYlAdBE4GICLJ9SVcum+B
1a2rsozQywJS+kX0/h/MEYxFEUC5zt2JJq2phW6vj2B7+1Vtnit0CxPdG4ngjwGqstdlL2zfhWhm
XfN+rI6l8CP6pQHK1RHTVQ+8gEJZOG8XUpgFlXS9DkNA+iL3Zm2K18KN1ydPdeo76366y8wZwwBt
vLTC9V5638c72dvCyRVk/Yi8uW1jcNsGsJwteha3q34pUrz4NsaVq3mmqLk6f5v7Eyki7So5qAW4
63/BeYOM8tk+M968CeQ4rGe3kxMROAGaI9sPvLmHhXbbCyEsDo/eWtMUzsb0NGdT0oEMgM4OSWPL
6E/NnNgNH8YP3g4veRtNUmC9KgYBAbbKeBuM48jJUYQbqJ3GKZ3WQSs/XGjOp+BdChIvRDGnJRkA
V3A6CR0G7IO19hxuhp9K2coRN4CK9hJCJ3REftbAgIndp+vHZdGQz9Rkjovc1mKtjlCzug22R0d1
71AL44WhC0HMhYLMackFo2r1BkLsYK4opoBWf3ywXnlPMe6eMZZfaGKYJgnkjBRz2cF2+15x3xKL
/uVswRiTFzEgkGkRZOw+wvWtCVfWE925vikcGWzqKNWlJBRPAW665DZ2/girIx4oXCc9Bx/MpXC+
Kyyit5VqQ90Y0OTo7mRHVMlqcLr9CQ3ZPPCNn9zxNVHzZXh2p+Z90mOuAqJqJ99be/WmfQzXul+v
NCe+S4FdMQd7+8LxNgMKmt8t+ui/izsBhVAyYhqO13q31Ox1oTrz8LQmTJOoAhZYupFeRNxPO99A
rV+yXQxPv6nrcReuM1vHNWW/tj4t3jWvpALdOopK4LQDgrTqOtopqLqi5OsE7n7tda/XjUCeT8W1
RWM8UBF1cpXNlmYOmF97jhWUejEqb/Ru2XmRvmqRqFfs+LgCinki3cQjmZBqnehRpFnuBAlKpZhB
GisniexkWh+ru6ZeiRUnol96Y16sJeO9slAaNARM/QH5X2JslE2IzoB96Z4eqx3PZhegkXAXKAC/
xryYOhNxXRrSoOujVkbYuJH27y+oxPfkhHaQwo7X/S4zUb2eaDURJz6oN7iDW/xpSvqNZVc2Z3cW
Tw8gJnVEOSgSsXkfURaUUAAZKyLupEPlTUKTB3oTvmr/dkDRRlq/orL8kBB1gxFOmzdWu3wpYmrO
UJHXsiR2IUQxNMBXgjvjxY6dHdhblH39goOr2UBF5kb5S83gKHT+Fcc8ZKSpUY6Zimfb05uUU2kT
Hw4IedDh4cL8b0u/QpOZcmuh66bYcW6opWTUhWzGeRTKMbCiDrKVlqZf0YbmPi7hB86GLtvxmYqM
T5iOuZmfZtPCJdXdfL1mXml/c4xmPrK/jvSZDOZI61FiCEIMGYOruGj4GchbvB8Bl5LZp5yYN7ob
A+/P8tGgsY5h25/X5S9fkGfymbOqaIAfOBY/xyf7lLxq062bT5qseIww3D1jwgo9jxKxMLFn9Uje
DhZYbmIaEEwHetc1WgxfzhRiIosw6uAvfmwDR3DwhXvd7ZBIuy5k0RGfCWHCilasxaNaYdUAAXov
Pyh4wXPU4K4XE1WE5imb9CNEVBV5fpWeErKRXPTOcOQsBhZ/NWFD6TCtdKkIIUakx0+Bpq/oRPwX
vABY8zMhjK/IAJcomwmE4I3zpFMAeiGd0x9Ecnd9WxYr9OclSMYxNHIZK9VcL0ex3HDTdUjC3VcA
QI3XkIpeVnNRR5cygqg5WqZo6TpYqExGotkfx+k015GfAOKPSaKXlKiO5RYPEkB01yoKkPb+Xd5U
tC1IsrZuTzvea2jxsXD+CYybUjq5S8Uan7CZMfE7v/+qd9VzsZlWuf+OIVywzntO4njJKtjz3taL
ZnounPFfUSwoxphAuAaM2u29hR7jge4F7n2zdKxlVdd/pitlVLgvr/kpC+Qsq0bEi/X8aEb7F7dR
dtl6zmQwCxlIddWP/dSjxqFtcsQRczOjcwtg/Ggn2JJff/BS4wuz4Zp2rhazfKqZWbJUQq3d6bZI
6fwOWqNJaPWI1zlBO7Bg814Si8mAc5GMxw+CtBqDBF0s9kyp09yB1xoYYJj3hXnywWBmt87eb0j5
gCRV01V0JDFuTI+zFDjGcn8IVqdPwJtFe9nwm9LFP7UTIbk7PGqrCbF+33KydsuK/iP6Fy6n1Waj
3ucQfXINcpPIzulEUPHL7k4okqGhltets3iX/tX1F0pnXtR5CkT1Oe5NJLxpcRCAmEUEuG6On5st
8X9fVYzcX54Gcco6wFCreKP7bizSwgaSlH7Tb09vyXrkCVuKa8/VYo9FmwOHpIGwJwO5DpSpJFDy
yIAcy7jdc7Pt/dZLnwn9FNOQdebyThGMjLmlzR1WQKDBfMDcPDfQP7LtRc7/QxVwXqdf8sDBLM/5
JAw0Mve4kuqCABQheJVBQW+o2QrdRMRjOt3oOfitSdeW1smucgMgpF1QxzVpykQ5kkIFhK3TDmbw
pQiG9Of69v60ev76LMzcmjNvMcApmTeNOKVCKfXpcMjQE6lSqX0Z5XWmkKHtiRWVrgngoexNBACr
hBlL8z6Z/rQpqZW7DLnN7EV7tzK0OWv1RybdyQWRx2e8b53muCuV71yuaYYuT/kjrUgqoleYpAXV
j6ux8TGHb+i8TPNSqgcZXxl9bACFsn5Als5e+nO7UAi4tQFTSxImA5CAVej6xM0oLF4QZ2IY0ym1
RDR6BWLAbpjoX91DUQKd9D19UB6v787is+BcIcZoakMKj7IMSYlvAbsYQwDhxzisU5BiwUre4miV
4MnZ+9fFLoWcM22yNg9igzyZiZ+TQZlEARWdQwwm2Gnf3PIekApPArOCpiKUKSYqhoNRYhBGCIg+
OqNzLDAhEK+n7WCRzi9uKpVqL3LkZ9EqqDDqAJ6fmLSDB0C9hsqKLSqgFu13Il5mCax1omPlm+FK
WIPasNP3mWm3lWfxehUX47D/Q9p1LTeu7NovUhVzeGVUlhVsy3phjcdj5pz59XfR59xtqs2trjt3
z8uucpVAoNEAGmEBtp5neIFF3V4gHGmS1bE/DC1sL+DSMeF/AGABLowmtAgBBWN0psyyxUxevkk3
hRHsUhOpeOPxGc3gt8OITL6C8K1DIrTFQsBXVNbYw7i7JMCGks3XMSWomJ9nJCCoaek5GzalSSiG
yrdMGGeIWgoj/tw1C11aZViLZOrZn2ZHbbKbjVim5Agt6R2xK5FnaC+CjSfDAShUKRYISasYUC/b
0EgNhLpL8f8OqATBok8TnQuSDINICDYVaydWSmYswb1HhmwO+q/Iprbgzz2GplQIUSYBOkLdnG9h
qnLt/bDQkK7SsZex0qpzuA02ck59f895vClJQpxpxUWAigJjvSn8GS6GdTOarWC4T40tLMPfnknR
0LnIYUqPMF7dImHQMgR6uwyruvxM/zPsQ2wuR9ZyfB590N798/yJEsviYjLAULyPVKpFmMV9g+BB
aJzI8GR0YHZ+FemLAYCbj3mbP71vUoSOtL3DcGyt4F1p89dS1HLZkDG3swAkJWcNAoXa7GtBBMSh
IAM8WlG/ws+JX6ubfsG2AWKVsWegW/W55hio+CH7lZhGeV6sUMijnd5cKDalSUiTyYfOx0jy+Npi
9Hrvmr9rY0CJLaEWNWa93JQUIU23knzHE0DKQIxZntK1Y8CrnaRNQOvfEebeCFNSxLUr8rbkFzxI
RTH0otJZwTMiSWfRfjGsw9rIksiMPrp4l6a+XtdGZbbDNVAGrQV2W7LmhZ3aGq2DFvy1X65E14Uq
60VtObWu3mr1EqUbRzKb6HflXctsp3ofA+BFkmUfWh4wxlwzxWOvcMRtKxyYch90Syei7Oec9094
6ik8pyhokCZOronEImfQE3rpn3nAfS1W0nrha6Gid+g3Zq7pUwd8nbfqpfrMe1fHIJxvqZdBeA32
UoT6SxG8/8VlmXwPcbxIO3phWSLyBa5gotmMpWDyI6Mt/pjrVIXh/mabONqKGZhEysF2OyKQddpO
wkQZulBMXmdfmK3Jve0LLIYrNH0r6+bzOHukxVZooMTzmN+vAICMqadfQhjaEgvcy6YAw40RDnqy
YtZyrbl75NV+NeaI/y8eWuTlT+NdHjRZl2++He+4656x7Df1F6C4bBR59OaTsVpj/8ZYvH6kIT7O
xw8TcRHWWY3qqokzfKThnjC7Wi5HbFPO9BCDfWp8oHMNgF28nUyL0We9woQu8UoXy1pJ1QDHtEHp
y9XqvYchZc5yMWZXHDv78/FZ0Ngk3zdpmiZi24PNnSIbN+VPeFQtoOOc5GyjP39Wv/otJjBplaLZ
5zmUEfMsnMSJSCXduyK+L+tMjNzuIu3Cfb2vd8NetdF6gkBCozA49+aZkiLk6TtY3pT1IDVYBt4J
GIYOnyo9tP7maT6hQ45cyAIWRTqB313qQrs1q2wjaKWvoW9oSe02prBEQko7URyGCQOWxk4V9D5i
drJBzdOlwrfOIEKBpe9zIsESCkmK1aAAU5mxEE1HZrTGbbSOW7EyJm/PnbdMci1bx7HeFVqO2WBp
hUUAxdoNLDm1Hp/k7DgNvgUJrHEoU/nqa5p4eTVBZMONGYJsu1MGoDeWJxZlvN2T3Gup9aks0YmB
h/Om2LVLWoQxfyv/of0lqAltaagZWcghiK4wlF9dvSmeCkHPgQloSpf0KFqVZwlc81dkJU5WWY5l
AJFKZOu7UOKbMkQcFYbL0j3K1Tn4iF3e5mMzadDWsxW933ykC2K2aikJ/PEK/jDSE9LjW2fCsZIl
fiH0o7tQ9wvs8cJ4fG+o4qbPDDag8Tm6uJ/EJA5dw4rAYIfyPTEn40sh4kFMsUUO8wA9cAAS/Y1D
o2lt1K/ji+2vUoQwPf/QHI98wmA1qFwRVaApakZ+QtsbTAOmm+2QorfzgvymQ4QbootcTNdAbSur
XmNxRqXlq9j4eHw5aESIGEJQHWy5KcAMNwIiYPAbZaqYdkqzdmciMSKCCOs0lYbRbyOvCg/YhXp1
EHq7itd9v5XTZ8WlGO/xBx+pBREoDGoBIMcaXOVm9sGvWZ03H4tt3hFJKBgBnFVGmo9gCZ0MqVCN
ppT5DJ89bOvGTrd64xoLyvmw4yn/ZOWbEMFKDDTREAD9Y/SFrXjOp+hr3ltoPkW/kmwTG/T87azF
mnBGuFhPFfgwabzucn13Ow1LNwQDVfN2WS67p8dCHD/9EWuEh1UTDDsrgYpISXz1sen85OglZasO
hQTZUNF7TOg0HqRXiR+S3D5nt2TQm2e1ys+PeZktoonfYiP7ruKg4Kqhh9j8zyuMrLXK0aWDFPvm
ry6TjKVXLAPFU1RC83p0nzuJk46uNdy7y4Osv8YXjPE85mf2IT6hQqid6CuiJI9UuN2iRhXe1Ziz
vFOAr/z/o0No25BGQVAXWYeBU+8ioTSRG4xFXZJJ44bQNCZkWrZ2QUVdhlhf02miuRWuNAjZx1RU
ZjSDE8fQDAXnFiJkFuCdBCKlxdqKBkTvxyKbV7V/zubHDDt6IbNKycFNhiAusJwnxRBWb9GxXbKU
Gzpbf4N9+6+yYRfEPUtpnJWuFINUM9bf0l21dG1+vUcf9GrzF2uUEDJOiBGOlfGcIMNmnO6CiswB
K4fs+I9qYoOytThGZrZDDfexIOcDwwnB0fZOD4x3hSpQcGC1qCmeLkbWQktt6fIaflRmfC0XmrTd
jjlvpL4/VU/LNw4Fk42mMoT7BQJwwDslWE5Nd+/pJ2cZAtCP9nCei5IkIIuyisRgCZdEqH/LViUv
9GF/qZiGN0PGKYwG69nsJmtVikxnW9gkAUUvACmjjYNMkvRMEDVoVu/G2XXXvPrmQmdW4jHZRA5S
Bujh+EwdnYbMNeslp1QJOVaOnERqCarpp7PbGJLe2gBWwGqPzqzQAKtSYtzZ1++UHmGEE3FoIsaL
UWfR3E3zlB3UzAjQoyLbrIkN3Ki7YPRoozi6d6O+4katJN3mlDZpmqXeL9UMtOt0Iww3DFlGQN6p
V5GpOEbIPEmlHoUrNNLDlAr24yszG/dMiRP2GuVOjAxHIG5FB+/geE+NWb8yY5rUoRWz5u6GNEJn
ALeCQQmVuJ2J67J91uN2ui8uirbbhUHtSJlnZ0KD0Bufj0MWy2FQpTX6fYaeZdtFimg99JQ4ZHZ2
ZsoMoTB96UV+1ILQS6tfN+H+xqMr2fCfsUENiE5n5K5eKCc1F8dNKRJqEkq+h4sPihvsu2le5Y2/
qm5LAAfW9K6JuZz2lBahFUVe8EU9QCt6/Yr9RwfJkLRx+YdM31VFY4uwZUXqBqEkJd3F4AejMDkN
7XTLT8cEmhPFlFH0j8xwiU5UMXkOpkLN8Peo5wDw8IPWfMVTRPf194kPGlwFS74aUNkcSj00398B
hQcMSN4zL4IR9Ga91ZnN2TWWerfTsfbuKK4+/qr+ODm/L1CiyUdgN23B+iV05ZpsZS3cC7/4GPXW
xqTZzVlP9H3fSDgax4tD3mFHpdxlVujq7qrrNX25dK2PZUPr8Jwt70zZIixIrjh+HUSgVp92lj8A
R+kkaX6jY57p/LkwKBduljcZZX2AEmAy86saMxFi1RVsKnssrrixK7beE2tZWECHgvvpFXkulwYe
PxubAZPpH3pEuBSmTVHKAehlxgtWFgIQ7fde148flATlbHf+lA4hRaXNoigvQAdbGKtDxJn1W/MO
VLwtsisnHmMyS+NcHs56u0FSzUIXmIbTpHzEbOof+2sBWo7ZLfFnI1ilFh3ji3hv326yxq1DF51F
p9Np0HLdXcf2YXXxjNw1snV+/lwe0/cjuo30Zx1rlRrTBZCUfj7CfdCu72hEf/jiyWeNt3ty5lGo
5FKUC7g4kt1t+tVjlRrN5qNfJ6LvuO9LPovBNBLQstmugAYiU7R21shNGCCUKG5kNi8UMGDEuS4Y
BeAToUOP2ZitQ04Pj9CgyEtFOc5AhCs01xbO6/XyeDxSOJm/7RNWCF+ehYHfp9EorfhXLAMaRDUl
Y8s+rwEgvkuRdqI8jsavJk8HMGLoZABSGToaCAfLFCxfI6+F++ed+JA1MnQPPRbcGBT8oMDKKLoD
TxCxO0HBTcNMCLq4vyRtYGU1WlqBoeli+WlB83WzbggsyKysigIvk1kFh+HTsuEdCO/aY5JYRQz7
gtkbY3VanWT9yXx9Q7JcF/Voua5s7EJItKV7AJDvx2OOZ1tTpt9BsAz0O0WJsE30ct3cGElPAWVh
6kfV+MyAWmlQkRi+nPgPEWMYFOgFHC9i7ub+Aqehk0uJ0vaX6xWN3wM2N2I/37DEPGMHGHxtq5m/
AkwDNvYZpVX700W/ETC7KReE+hXEBWm4vC4llNMwfshLNhBUgSHy5xTrnqWawpMNpPwz8/pZ3MLf
eoHF8J/tptWGxvygXKHZ4TR5Ig3iCtWV19R500Eaxi5F/8whXKOKLWj4lAWjA6ez0M7YtYV/nxHw
SrvGpIli5v0I3ExogAgUjnEImfiENpC8RnCq9rIALOqWWzfb2BSwtXnjbytTxVuusjlMmdOy+j/t
4D1ZIj53pKIZWhFkRc3BASirrQIcV2qf/0+bATKwUfCnKJGI5KgG25YF79ToFZdskdGctZuYmHM7
Q+8iXdXU9+ApDw1Bz7aJCgQUrfrl/k5crSg1Id81L0FHe5bQvofwX4tqqJhoQB9kGqpiAyiZXF2x
tdh+ZkwGpNeIF8tUcxloZh5Kyj6RYtnXmKyozm4pdHraF6HVILVwcmpJYikB+E/3NwpLEhlU7SRY
P+JMGJ5vJEdmUTaw8+fScg5nvCeW/2eDc0+EMDixHHAOI6OZagRIXAA+fF0wGr/nDhj6+Ez052Z3
RqPh62Oqc9omcAKnArJUURSJ4Ay7XduFlMujtvVmaHqGaGMmHOACj8nMCXBKhuCtYAYxQjPeSGY0
bbtfI7juYxI/XZTET0mMnzAJgGA9U7QNo4Mq37E26sjUdooxxrk30PcERlFOCQT1oC4EiKqy/JcW
cAQuAFdkfbFbAOiJlij7si4PqJHFeDbs5UBNQa1dJ9uLGmuHHE0vsuGFJr+6whausbQB7bJ6vVH0
CojRXIyZ9PS0sl2M4/4aMGo/6Ka/Vc0AOEzHFsthROCzwIHsDJroZ5Jed6Ihy/l1FwpRj8sK1Y1W
AAi/KOiq5FaSts5sR6fo0kzW+Z4aEYxGWBxU5hlEU+vjUWAz+yu7j1cZVjbTErOU6yETTjmX+9xr
2y/GUu1QbRwLK8tLypNiJvczMiTL6PVFLZcj36K+lHiME6EqCUgYE7tR+49x5mlJmymeeafd0xlt
8ESD+1qSi8XYNiZah2ukI86wlLcGoNS0WP5fFOKbI8J3lgwT8GoOjkozAKQ+3kYATT9LAF7CNKhr
5Bsab/MH9U2QsGN12S36sANB4L2agZEtlRH77G9gde5FSBiywBPCRpVQbRW1wXr3DObN2bI6Ws1k
I/wr0/zNEmHQIret2j7+0oqD+8f89VluXh6bTKriESatz+NMDFQoxEt5zNG8q+/jg2tQ3g7/cl//
YUQgqlGuAxTpblRvFG58OzBizKUhf9RSZ+5mlQApjxG7DWM4X22TE/0WU66QnQwZuU20GpaNFq5Q
H6K1zc7s3oAKTKgQt0jtqrqKBdRXX5pE290cPYKNw1y8sVOeHAEDi4zmmfv1ScNQss1gN+yfyKap
+0wW9/4jiAuGJSNOFKpfeqhqzA7gWECPyZZv8Wr/rKfYPyCdaKHCzLP2niZxx9qkk/OQ/WqlQm4V
4+Xeq2ME1mLvAsLCxv4D2tjyDAzSPUXitrH8INaLGsWU5FpgBuLmnXeljpZL+EG0Dq0ZncXu9MJI
tQxdltyH8DaCEwuWYplvUo3/KY3+KVytxVVL6+uYV+qJFhC3s5Rczs0SaEGAXSHv4a5bD2gzdC0s
CXt8SUcefwQCE0LkHV00hR+oGN9Cuj6CCY3Wy8cEKLeGzC7LTpmUQggh5+a1kzUtBEImdTR1vOMP
uCCTyxKzcEsRm9SRIry5R0S1GWCjsCqB0Wjtp6PgH1EiooOalbw0z3EwO2E9IMmDJeNg6P8sMqT+
gLmpyEi3/Oh8UKOuDBi3Bi7/AMRcvQJEfHqmRQXjFSYYGSuX+E/kAcDxZbwn1kzu3Mh3xo6yGKNu
SOpYzQYWGmjpkelpnw4NWX+mkog3LiDgR+wTHqgfhF3jxKYQ47FeOgLWsIgtQ22xF80W+G3WWdmb
e2cvrmil9q/+vx9cTqgShmzBJb6YCFCM/LMxFsihdlslMHxtZ129HZQFjez4jBxLNbFMRtZbi3sS
zp2OUbxuL2yw0WKLVfWj/XWtyJafaB5y5nLcCYWweXmYCIs+gVA2paTHeI/vMKHUGAhwXV/rLVaP
jcRWTnGlMafHOjbTEzCeh4iGK8SGWJNJKHIilkWe+PBmPM6ixiBauAeOh2uib00GxKu8PreYUVgY
2MSCF9vHY+pzEdwddSLyFWNW7goH1SDG5mzgN7FLPHbMbp1p8i2x01cqiNfIDqkIEjP2d4y1evCN
v0/UPXSypnYEsCtqxYo1ahvPK01cL7BAy7Voz6uvOdEf1FjM2mCHCHwMueChiOquCWUUZPBakTcW
4FI47D8KDsUGmx/3CzszzeUR3fGaqb8BvveZlq6fc6YC1lD98wHEbUN8nHrVWH+q8Gxj4UaxqW4T
7pBm3K/RkcwD9Yu+FWbGlwiAtFUx+YamIJZcrFlUXFhjGQVsY2/yBna3m9rWwQx2gzVJCGCOtMT0
3O2Z0iOSOklcCIGSyCOTKYzx61uDjK3xWFNnUoXSHVPEPQkZtAJEiYKEMeCodrE21DpQb4LVLlkF
q+JjhIvKZMNfyXZtJNqbaHOGqcQ6HZ1gxsfdfQh5ZbDwNRGaor+oTtetk4wPb0KYC1qWN96mCGRA
1CgxZiGYuLCFLBOWTovhEYo0aB9B6BWmWf3GzSEN/hyoqyjRKxyvoDdWLRqRaDnIngMMoo70DN21
KkYJLFExGBjQZvX4S2b9yfTwCcueIIeJcBHKxmMakNc4FigtjemvSlnvMbcTA9tkeGLV11r9CBpL
8k9+dWEYI6+OsVgfKB8zZ12mH0PY8W4AZFDGj0rCraH74yptef+EBgv392NKM0XKe3UkYtYSmNKB
P9YvsCANnWMRotPBypHCxyizr7uXBNMbgw7cPXNxC/6zOQ4LVPWlfGGpU9hzz4Q7lSSi1Jrj5aiu
cQHl3Fhsxzwpb8vARQ51yWC69S7w9L7fy+7KrzaRzmEIt3+XecoNnSmlQCSo5QDvEkOTokRoQuYE
GBIN3P7CHAElp7PncXuQCUB2bGqrli3UA3NbDnXq8GukgTTyU7rEoS+cinFEH3RfuutN2d3Q56Ji
0ndvaHgmjE+FEQOLcvyzJm/CK3H8i7b/r4mVAQoiY3egupTPcnKrVFvojLqw0NvXoI3PikM9jzZK
YvGKVnDPPLsGtAcfv2JazwP8N3bsDRs5K7W82lXhKit0Glb27JeKjAhcCAFQB+TSGidgUq7qvR52
00Ki/1Bpb7rz/lgcsw5nQoOwRkNWooLWgka8DAxVj/a6+vGYwniGP854QoHQLZape5Up/B5REv+u
dzbtQGkcEDpUMhLqUPn4+xDSQlfXe2qybIYENqCPBVxZwrIpcvZ3ECrMWC84+I3zmNFEordE+7G0
cu3WUm0Z45QM2n0uj+U2F+DdUSWOJspRGcLzo7+Ua84WTBHsncKtqv+R0DTYHGkBz4y2iWOfOHro
MLOqkNFsXrqpWgUo6PG4FwtF1oTkiAqrHrApVkC+OirQjP2XxzzOPAXvaBIOOWT5Xix60Ky5Y7LA
bB6gQQtWq6tl4iIdnt0ekxslRqjiHTlCov2iitUoRIXKc7FvKsUuht6jvNVpJAhtF+qe67kIJOLa
15PiPYhoXnvGUd4xQei7y+aShyabHg/19KW2612M5+3vcssD5oiWSpvlBvqOAUroPlZn3Yf8qpyW
bj2ejxLCHQMopKQ19Y/y+HEkEwqEvJSFL/u+0/cXF+3UntFSzBuNAUJYZSRiHjli+gtanlGLcbHk
UuIoNOaStCI74YHwKPKiCpsuhpSYo/fUreJTc2CX8YeLDEqqPdbgOUs0JUWEC+Wizlx5VC8xCgwF
IHOcgwmpRNXV6LdYUmIy2tmMFmPy4HMWXJcGPgu+hgarvX63DYBGctpLb2ZoXJqKjxy8iVjAQA0x
yGw2u69WApQjLtHvS6prK+33tjG34VZ7wxS2npjrc7FLsLTlA9l8imi/OhcfqCI5lhOoft2neCKg
4XBntScfiyNdTd0Dcul8OvElYsMt4Nq0s59o8eH8qZw+N+rlY0Pb+EGROgkxGPFKzXc8tMnnbgsu
NIDlpPlYIPtYkeaiYADpsmhm4QWADH0l0SeHKwaKL8U9pI6AZ9z3dxhWl8S6dBskqW3b3LZGhn7Z
Cg/ss7r6/KAY/tl7+U2dTGkKflwzgJDqLw4AhxT+w6tpjaqzYpxQIF62XtjmYiDjNNXiKuavSWLG
pf1YhrPeC8JDAhB9VzxZAe76QOz8xh8uHNf/5gLfqNVOd7vyA5jqlcmGgEhy2p7yfpzlS1SBWwiz
LGAi+P5S1mnF+mkZDZdAeU9rAA9z64VLw1eiERn/PlEOQY2ciFEDXMMCi4n5VZOxZo7nwGP50agQ
xlnI0Q05+OFwKfKdE+6L6oldFBQas1EUK6nwXYwoK2iiuGdlkLOhZod0+KoHbhR7AaDmBVb3YAuy
nWLxE60awM9yhZ4dVLkYEZ07hOKJdVjHnJoPMGdXxb4FHzfheYBzW2m22Zit8bb+dV63y881tty8
YSXtc6DRMtNzyTMRmGH/fAN3zzSyFv24NW5AzL1r8KAGlte2uHAv74f0aGm5sZUL7a04xU+F1q/O
iU6DgJ23LpMPIAI7QeyqPI5KCOHa+ZqLyO6pN3fvmWXF+snHPmYTOC85cNXNNQfAauwiPqDYSBsL
4WhnQRx+KQyuxJc4i5eXXba9ldp7n+quZi90G2O47hMWSjd2CNDGVgvwMKEYuVn7MBECcYuUYbHo
aqYYLk12FNxzm+RbJnt2xMzkGgS5Dms+vk/UYycuVMeoTs9Uo+qhi6c3bwfVei932LT+x9dtM0CF
oNDT8xm4+kea95w16AoPrQOWIwBbCdKu3wqLrME1C+JbqDxLC0qxhfb7RIxVCa3rYacMZMn9SRen
Qrg8lt3c73OMjLHc8Z2HZqv7G1MEXMl2lTRcZCm98l5xVdPuLyw3zzGADQb4DCCBCHVow2YYco8Z
LkCW1NR+VYsvaW88ZmMukwP5fxMhzmEQ1DIIxAEaL1qSzkSYLi3Ol9eYA8YYgJQsdGXWsSZTpDdX
bBWB+AVfKAsq9sEScSkjBzGX1vDnbdAtAr1V0Y+uu64KuEShFXJHG+LSd/SYhzHeSL2q7vyAlQHh
JHYZp+eck9ImOmZwktEICKhP7IdmOYy+E5LwpbZI0AfCwvAvON1D45OV7+LdZUARYfGMomOgrdU1
gH7Wy2W9fFlSDmLmOY11wzzQQgA+w0Ct7hXKESOvj1uQXywRXe0O7x0Ab/TBNnEJtfNxSbN1c0dw
R5A4glwJC0UcQBArNjR0DsW3wnTfqC0cMx36kOuEMeJVwCt+HLvYCIr2752g++vcQFj+eXyhyG/m
QqJNBH0coyNT5a9ofRKC8K6b900ushc5QXjqHVY2bBjWQ5tryrX8aaVlaAeGUNGYjwFpEhdExX7Q
YUgx8Voi1E80vbLPj1mhESBMi9NXaVYXIGCUx/56lk60O/+zonDPwSjKiagcpU+6tojwTlsPG83c
rvfnnhZGjRHD/ePongZhvJjMLUpxpMFeb0+Npm1NM9Ce/59HQVxZJZK43K9HSVml1r9t9YEW2M5U
9e75IK6lFyziakDvJh55WOli47zXaAfqtSMVzmeM8x5JjLiPbu4Pi1wGpREnPtdX2rY3TIrAZlIP
9+wQl3HBoN8VrwEk0Hc8xrqSEw1D4rHyciRQgZsNcd6IIBD+Un8Br406ijNq/7+LiWOIcNnnG9Tv
G4hJxG6vwPJ1b7lcftDCkxmrNRUUR6ITcD7iUa8CH5uFJrztcea6gU4gGp2ZPSn3dIjLLgYp0t0C
2BkOu2utX683T18eUv39sLMyC1i5GJY8IAQ7PrYxM5WUkS4mIVSkb1GjJ65OtgDAU8GkUATl+QX7
ETVrpT3JOjZ6vZp7narc82rxTY64RqzHZ64rJripO4vVwNfYSmeburlUAYRJnVCmkSPuUooFbSJm
QZGsSDVmJR2MZUurUs/4z3sJElepZ0ohThagEbu6eFtjtE1BO025pASyXyfxU+H/Ed3XSU6sdYi2
pYBLQcfYdQACCCy0YuuaefbRp6IatPtFUwyOuF+d7Mlyn4EcslqDdRhPa2UXy2S5RRUB+49tOuzV
DPrlnSjJ7Q2BnA8qg/UNlxfsqr59KePlj/YbWSXEPvrSNWjQVKP3eSRT4tY1TFS0GSoJl2FTW7pK
i24p6kfCC4i914Z9nvcX6VlEQG2tYv2PYNiY+3nD3ChVQ+b9+beGEL62VErV9RIcWZ6DAEqgm6NB
iRlmemTvj4iwFx52iDgFhwvsbesTeqW2JVC0Ld/Ghlq4d/a01V7NdIWZ+Wc0Astvn+6AW63oPN0y
086OMCVik/BJH5dQ0Gu432Gy/YLKr+Ytsz32Z1Ks5Lyz+ZYsYUcGNecWJTuaLat8Ph0A1dgtTyd3
V1fGaXsMB0PNsKvLHddFPKb8L476mzJhXVRg6/rYUw0/qu2MdldaONgD5VBnmgnuDpXMqgYO8l91
Bj29GmifuGgrpHIxpIsZ2o1i0lwdzWCSHaO8xFZyOvqABAswDHdXXtcAHzgeKQZzpn3onisimZUG
QukwAuhsNrEGf3OwVqunRrf/VMsTnlNrAEeoGJyh8jceyQOjwhNGRa0UTmor0N0ZlmX94Z7sp605
jjwH+gsNN5tiYcgsZSdImFkfi3oGtmOm+iswgAOBooNfpv4RQ4Rd6ePeL7BPAoI0rlapoyMbqTDJ
0ExTP2c25qwpbziaAAkbkwRS5TsF6O3QIYrHL5KN2vD2+GLN5LzutYMwH2WIbTOsgou1gdLfoPWe
ddL+OJZtJmgNhBv/PH58MBQspvnrzHGKiBY9Bj0BBGuFKMhZmEI3/E5j3irkDx0srNQ5mXZm49vt
x5lNCBHsMUowcKKDuW4DT/qdFZsoi61OpWG/rc11r52XiIQ2H49lOh8sT4gSZlJUE0FOlHGYHN2s
ss7ab/r6eKxoRzfr5yZkRv2ZREIFOyzCahQi9FGxYfkPiFkrpMlbQ1/3S1pWfBTVA1EK4+dMyMVR
UUX16PKCWo8cHFrRHwAV7/EU5Zi/Z998fXVUTwh1PpuycT7yFWsvuVZtLXELYywjfwEAHzO8rmnx
OEVLBMJERiLHiE0NiuJSMNpXijrMes0JP4QhbNX8v4LbGIwpLp31Ib8+Nzc07dNs7mwsMKE08jmR
HMY3SyRjwAfAutMrALgpnMya2cnvExbQrd1FKgewSBmSVwcYwD/jqwX5EoDl0NwWjRZhItySaepo
jOJeNv9pMLyFS+uS2ysb2fjtoLeGud/HRmwt8RqkRTo0QRJmo4r+VyH4s2+LNkWMlIv7tV13ckwN
36OL1cExqVZwyJaoh3va8YPGw0wuG6Z9clqEfcikIpYXESTIawBEBrjBll1jmdBSfcJiTJrqzeSL
76iR+1xlpa8qTh1vLfrNh1XEAkigAH6BVel6+Q680eXH8vzMbKjzQ/Nh2zefIvFEK3OujsUALgzh
zRjd/AG4GPyXqS8/N0faFDtFLUXCVKjJIgldoJVf5IOyEpH7puj9zAzrvRwJa9EBhohFifrLeSCS
fx1T3rqlmNT1yKNYHthzkTAWWN6XOGLzpR4vGHe73Q4r1FixxboGHpUOpChKOEOTHGE8arkvpWYB
r+hGSE6iFYSWiaYpvEiYjKIB4jpg18eUIbYJWdZ/GDJMUV8blIQRzceLhIXoAUsNiFpwg0SoZpRa
tynO6o5Bow91Em/eO6EsxIsCMBoU4h776G+OuKJCcUivtsHltltpnQ6opct+T636zCvFP7RI1IyA
DytXHEBr84L9mGM/ka9ZJ7tCWhxhhYmXEMUWUphTicvLJmoguiUi9+su3jP6TctACeBL9mJFoTRv
db9ZI25ukfAsdjHhdbfxfyGrKOvcFWlM4zGV+cQAMoj/PSyyEJotUL0sSlBJzSt85OVmGRthx+ZG
qw+Z6dRH5aD3r8Zx+XmOdkGqI/ykiHRUh5/3+vsLiHvde7LiMyEkWhjY6i3bS2p3wnxA802BuMn8
gsmUqEfKodUxyGMcsHDD1f7Y9lZDl9k++EpRla9wMhTO5i3IN13ifidNyDINO55g+8m9FftPyqWm
SY6406GotKyajC7MQ2MQdtG6F1qieb6AMtGPkceJ7695oaqlcYam1QHbunW10D7ZT/vihPzQY1X8
F3P4LS7Cbnhd1OJhB3FhQuN2gTt2ttsvw76J32nuf2YYZnRb/0sMr7p7vsQs5t18zJMaaBNZjYBx
Y88Ekl9jToPiSSicSWTRg/PkOI5HH3lTD46x0gQU1PSv3Cit0W4+EPxmizAaXZSJg9JBhv76DyZM
Ph4f0WOFlhjC14t+4AJ/78sFS40h7JRMGyKDodik+UzT5GwIi9AsZKwdLqDXLwB1wLBpssSzXtlT
mKGSIcxCz/tDlCeQ1WJpZZ7mLIEnNiIUUm7pv8R732dCmIGgxPswCUCnMDbX28G6PGHPxtbEO0Be
RTrF5szsebxXbMIoeBXfJuzIVWcZtw2m7mDUVyd/9+cSHU5oSuh57c8fTdNLdHoCqUbdbs7huV8u
aSlnqngJy7GQnDJwxnyaAQjKbAVEhAUiD4pwZ1q+7tkljEaz4FxfXCC+RcvXjtUOyNV3mo1Ny0uI
+Kwv+TeZytljzyx9ZYsmNtHHaGznjM/WFMPQ+uLGWPpxSUVco1EhIo207/CgHNVmc8vHeevRSD1h
+6PGaZ9rrDE5B5R33r88if5R1K8YcsJXqJRh0I25NcCUjqknJDHsZgS6MwuYRYtalZBGFv7d9aPD
9d4IK7zLt0ULQSohNt9q6GPpdf53rFUGto7G6ANpDEzqwT4nCgzB6jdc9tt6jdf72TS1lWc5xu/f
r5gdu6JlXD2mW/3DwTtgvTbxIqhTajqBYly/ek8n8kFqTo4LGZ+7QaRpXXwNyqYNa9S36uVjQzuz
I/hOrb/c8oRU5bfAaPFwFBvDMg5j6uIU25a/uSE1jRzutjS2sCCsrp+XBnBdl75xjJ5pxUSKuSeL
zDKbpIo7PsiHVW442oil/JjN+Wzut6X/cpwTNhuXq7iyg0RDDZW24xU9bCNa6wmT0FoFJ7k3df8J
aNHn4+YvgOHvRUzYp6ryhEYdk0OIO6+MvpOXB8xblUZn005zvig7YZMwUrJX/rf6VpqVsfHQm6ts
NRtQKLWuf4iro2t8vNAa4ucLz99EycJzozRB0I3vZSQ4tNh0NTQC278Km7o8bL7+O6FEWCo+VktJ
kkHp5X9Iu67lxo1t+0WoQg6vjUCQIClRVKD0ghpJI0QikEjE19/VPOdYUA/MvmV7POUHV3Gju3cO
a4uLAxA4NjQ0D72Xhbv95SI2dx2OePBMKltxriO1Fk+0eE9LGyCGPRe6s0Djw07fcgwqTyuyIEb1
UTxXlQAefW4+DKJYsDGLwh+ReXjBVsPRVj0ACHMOyJE8tgINRZOWA3UY69KufJ2Ujxdu6yhH+V4t
60T2oqzN+l6EinGcXicjOiPJL9u3Y45V4fkBVx0wodO0qT6aqPnStB7wmGEx0YeQ4w/HbeSEsmjF
/2lN2jbJ04Jak+OvDXqgM3ux9DbqwkPm9yFaoI+EbF0M8/TkC/1fHOJ/kwb7y3ZeO+Qnp7xUVqJU
1DVuj46okUL3U83Ph3Vu7ZUarnKtLorm4YKRurN9W4nyogt2tKdrUMA56zj3ZeEgj3S3TL0m+IDV
ptM8vGD6dsypszXnMQLHNP9Jm6J2Gd4DvZBzHA7vs3XmtA3/22vkYZ882pos+4HYv1Y0NMPud97l
Uef7hgvC9p1GWDLUYME2rfomPjLAd8fDV/2C3VkotPHR9DkeBFtjTsUhM5WBasqgAq6gtRVfE5xq
J/r8jlrqPN06mfpTHNJKCy2RFiQ2sKpn23LFD3sVNZyonaf8r/MxE8aXu0FvKgnJFQW7oO6q/SP8
1IW8JC5qXz4w5b6++mu/JYdLONqLrcg28f/4sFyEr7AxWEPm73k+Ai+6uAZbk8NVsSJUpnw93OFw
B9Bp7GiFJbVsbUu73+wvwAJUgFC5vh9vBoKnOa9obBPqbTVgfODavqKvwp5IO4TBWg8FxhE5nsQx
7kku1G2TjMjxID4rAXMLRlE5RdJZxlewEc/SMD5nGvQTJkcpdetsGBUVM2xOWiacydX5LNXk55kT
tEl/kRsDP4/SG3n4TTuKXPSdubuTd5vv5r2Bb0rs9OqYKViD14KSd3d0oZ068oFGN5NsEWvufOXx
Nrn5xoMJOca1GtpQFBN6sOtwWe5Yb8I9hwTnadgBVIOep6ZRX7vK10Ad/lIC7Ugi7A7aYjnCFzfN
N2tBJkdigr5Ebqw+VUHP2dD+DQDkZvYak747H6DxnLPNcvaEFqMD1aNy1MT4mno5tC6c/OUStQHA
hWMsA5HTbWpc3qA3PWHyBoMyOWb1URvAPJb39o74GaXfnJDXLQpvu4B3lfOdB5PjMZkl7NpCupS2
EaGfAiMnuM2FhgaONfgR6SVr2WPc8fn2IXncwjhZVarIikntZaADEOy8vP3rPN5g1ATwsAtTCemv
Y8GAtC2I/sDL/M7r9MmlsbpiHPTaskDjeYPIGncG3EznAaBM+IOQhQ6eA0W+JSK6OW6fjifNbLUK
QDyh0GDoHEDJm5pErrTAJhJOvDIfG32fj61QXcoIEk1jIwcdUu8RSh3LB+RNUF7GAniu/0Ql6A8v
Y0KNSTgriVV1Fk1UFMtkMwSWPaBn7ou69yn+cs7GYQ+2WCWgD6EoGxBz1BMRMoxY8Op786H65DyM
xpAjKTQi6sdb/rOXuY+68xvZehfdZTTXwp8gmA/TJwQZpVFH/eWimNfnOpzWRxL0too+bU99Fc27
eumfW44J41JktEabd+djooBi7rxhqdnvAchbBDhgaJ6LKp4GnvXTJsdj9EWuZ5aVXBNZqi09vMBI
Ih/L40LuqzF6A+u4/pv0PgSAZKTTN7+RuFzbJ9vfIyfIYUOuHDMqJI7yPLZqyof6Llnk5OrqcqwJ
fYW/F6w/VoaGgxCf0wI0NBIMvvWUvXOUEZXMWwQY10LL6rI70iGL4O34++xpyJzuTPeZizxxW0P8
sSg0kzMhvVigcwJGMEUJNpDr621rX91F5HL/0XvdalwpmyhD9cX3OafkUWe8jaYuZMCZgnqGpSXl
giB3SqDgfW3Jea/buskS6YdMjL8mWoUsU7Ubr51N7okfvsNju9mI7i9ZskRGVfSjYsb9f0i8k+XS
ONmnQAeQouVIr2deK+ptQ48R5p/nMatjMZQJ+G8zOoDN5p3ltl6w2AVGhWJkZhviuiycZBF66PAm
oXt54Dw/jwyjGNTxEsnliFMoJMQWje2xx3aylb9PeHHwfIPN5HEYnZDLVlWcZVBq7X7lDHQp+8e4
qpd2wDsUVZl/Cq6OUAqorIbFhoWhoMulWSAo9aRAvs+JzFOn9FJuEWCOkmjoaK1TEDB/t45dOlin
wV2JN/8wfx1CZervppn1J+UC11V+y7GjeH3vvq5snvBzDsJ25p5HDBUfQxBRCKqD7VvqKABjeLmQ
YoG9dOi3QzfLbYab1QIqlnIBR9bSAQjyU2qkXjk2dCbwcfzIMeelrBBC3aYw799NSDAWVTl1Sd1Z
HT0UJvvRN3aHebwlsp1IrCKMynj163njOiFIb3mi2aTRjKWuwpkyELzYG8QZyLg3BOMRGApG4PbM
OeGs6sFuH8VSLEkHJOZPgn2a90IGcJ3HNPeiIiLnLicpYGK7pSoSSVoljqIHYXN4Esb7RvF6c8n5
gFmjMfkA5sSm0sRjkeIDgo1oV6/nZJtj5P1iQEOFrlFx4wIePVbgzuUpVul+uvohwbKMh2vyDDnP
/eWFc7LZovL3yVixqwBKkVkh9u0FVRegQeS42vu+sdxxyMxK94QM/f8TlgF+uGxpDS6wXR3M3Sa2
q9755LVcz+rBCREm9LB6I9R7FRCyx68kI8n9KuIqkFkfaUKC8R6Q7e5z46iDEzvAgzVnm3jZ72gR
aUtu4DHr701IMf6DrJlxrY+U5zD5of/OZABQq8niFKFaUsYE6zko7HbsidtPZ2ekmGAPuBuVOHzI
QpZkSVZGYU6xiluMeD3k5KPBPDFmoHg6jCPhKqMmtV4Rx7oBoQyeYPLcYZdEh8XjZHPBUPuJmM3K
FT0OT856T5MLZrSKpYmpdKY82WtOibVL2/2n9okQlaZJOPzPe0tGf7TKaRiyESi/2a90P/7i3d6s
kZmchFEXVaJhLyfVj61NFTL2i64r/yO/tpVtf5VYCOw8cy6PI2tst/yIbrmTZEFvqMnSFAsiZXa7
kD9Oz61iiypJsBRxsZI/h2B0tfigc70rzo2yPfMDAIuTktJ3NtXnciCP7e+IeJUfqjYgg33tkXNe
zhWzbfMRFhUb5xQaGWPUQFbKAtg8gg0ZxuqX4u4dXq/5fA3v+0k1RtFkWhGJRk6l3+l/Yc8zTTn0
zuCeiG9/3j4b7ykZRaMUeqKIF5DahAvP8I6cn6e8/YfzODkJE6SYRlYnagPeR3NMhuL1K/CHbh+A
ozxYH2vozLFK6V15D1//7pcZFaFdBCmqSvxyuETz+JmzUvFagL51NYxa6CJs7DET/PyzQ5drlC42
yDjldvPWjra5J+Vyva7c1tPvtBOwVjKHGwxzzDK70kESIhTqBKjd9kSw1fS4r/z0eQz3Ma+iNF+Q
+eYCdrFBkTTn80WiG3edvCIE3SAFKR72e+7KLI6gXlvMpp6GNQji0QSh52eDYDunc7mrX25zxXxo
NzkM42iYWYouw+GqfErSuzHWsWRr3SuQ4LxNaT43PaHEqAGpa7uL0UN4NodNv6IdcM26SLxzbgMz
Dx1/u71tu6/bh0Wl8UhzPEOdUQtq1WFC5AjSgGWVvDcKe7AACisqCVj4YTvO7ZNee+VuyAILQQ8E
h6RPMnrS3Dk1xJYJToiSDJJ1XLeGw/Y6NS4THskEvTm1VGGcvPMmRNRyWnCHn+dzgpOnY3SHLJVh
pFBk/wv2v7zUm7oj9o5PhqNedUaHFMNZNlsZHmm/2ui2eZ/ZHXJaGLC5OBDjQLnnNi3w1JbOuBvt
sa56K6MidjiEq2XiIkbx5CXGUWjK0Cn9wF/pHpwOXuqQp0VYxFUxU8T8qOKwho/ijEvQ6+nbWCHP
696Zb2L4fjyDiVeEWDc7KQSHKCReI1y581KnfVqSB/ET42zDYg+4lvyJNx/CUywGq1hqoSw6aivj
GJqLLGD00XaCFBVvJotjMtm1mWWryKqQYgeG1ZAkJGeeSeYpLhamVjtf1HKki2WoS5qcyehT4E1a
XHuLHTMJwg8EmhbW4BUbJQ12vBF2jlQYjNNx0cOia2OQv4t2yO5hGTdHXXG0I7twGIkKI7qM4MTB
GcnxKVlgZv3coErIIcRxzgxGiyQnHbtWsD8Zo/jN+9YFCc5BqAW5oXfZRoyq7fO6outoTk5rOJfE
zh4MdXEK3a4m1bO1Ocek9UseVCnvfRgVklvJuVVpQAQMJOFDtYfVsSPmA+dsnEdiezNoJ1Jj1Hik
wAmBkozWbLTJa6+fHDIcc8ICh5elXlZqgiss3Wf1q1lVOVlxJ7rnmwkAsAmgecW0gFf/02hFmdgU
Kt3Wg178KNA8DzOb/pKsUJveP23bpQJ7yaswcIky79Qapdli1Tutv9Nhyl0WPJpL9SPByj7L8Vcp
8ff+jnef8yz510nZRmXrLCianAp0Q5LnvRWP6q8sI6H3q2xdjpPzN2HWNylGzxvYRW4YHT0fVlTK
5KAu0PDy3JsL3YPacHYcTlFnhe2bHKPfY2AojicaqD/n683FHj34weXmktBtq9ye6HnV8U2MXvPE
y6katUqyAcSq9XH7Xjhonz+v1y/rV5hp7nAqjxg9+YSYiMmeVjFhUJ4D9M57m77Hetf7cC87ItYu
2Ls64G6s5F0mo+PbCmCeR7q6ZrwLvKUn2OOD7e6/eFnFv/EFvu+R8RbPl2OndAJdUhQA8PRuGTqY
mqJQQCds9QNYIY/gfGrjmx6j8oVKClWzxFUeDSfEouQ4+bdcz6iSOum6QrboiYA4UHjCQ7YBUxyd
1T7xnH+CTIvBim/NxfYj12LdxL2IhwL21ZmY92uKHAoUpdvCxWEHthG5tLKoR9ENLk2AUZ/k5fav
8zQh24XcAIy2ikPc2QmT0HQ8BHPlFNGXjm4iJkJIBCgF5zbR64/+aZz/YgW2GbkLlajItCuLOwd5
hXXgWGb6TnGbBgztJXaDvtP1cYkCdg4MJydfYPTn9ifMGmrDMIFjb2LH6fVaJnKdD7167GXgZgqN
nWtuXboatoGly7QKjg3nBWdD9wktRmHV2OYqV1WK0eIzUB6xsMED/Aby2rdPNDsWoOmKQRcdYfOg
xsgXepPrWL9QiAAH7Ni9lzbg/CDS1va37txjej/y2iDy9O1nBLxT0+Xc6Jx4T8kzwmcO7aAkA8if
XUyyujyTPWvSpr/PmOyulTozoQgIGK8IV6Fzj+7GnKxp0t7X3efblzkbsUyosXmdrDn1qaLQy9xU
+/Sl/kBDT3S2P3n7tDm39kdaR6tNVAdBB5tnSzQ1xr9vH2RWy08PwphmKUwuQGdHUTPYeO/eb33Z
+BQRADXoAlL1+Sx4twnOCdaUHsPsw9Colpigans4eM4AlJS05rn2c+7vlARjkyXjWOj9ESSAdhSo
buUn9z5vQ/3svRmKpgHzX0KB+9pcNlEQkXTqh04WoRe9QwC12LpvxWviyq9niyTLRkOOvCe5/eWH
op0uau6w2Wz32vQDGHHuoybRNWEEZ2RIj23e6wVBbkBakNH1fen+9qvNZiCm1BjpPfeChjoAjgti
7sYBqrv+SKP0C07JURRzHDIlxQqyjH6vPgEpJSHpS07iXQEw0H93HtbXlqJWAkg1iLS2gcFaqSEm
cPNOUBY7ocK7cQtHc5kHQ5URH0s6UN3ZltcsA8ZCL4Ggc3gLAVAJP8qHL2BwfW0qQKztnBJiXPsx
Kss6LCX6UjDYnie4Z4/s97z5p6tfcYsOozgu6A49hmcc6DkwiPdW3Rt+ejegScE5ASLI2YcuGtn3
tu4BjBDWjBsYzmnG6TkZRaJHx1I5VqAfAOymeuEtoZzlwsl7MUqkzIQhHE74+Rxur7hsHdc/cdFR
6Y/cukPGlVdkSRjrHkQUiPBB+q+OT7fk8sJTWLP2cXpf9D4nCquvpDECzjnuq0L/4YhTHe0iWLhP
Kz/yOCI8ax6nxBjlpBqXQcpRXaO+BnBFsCFeJfILR4hnG3KmVBil1MZlielwsLqDaZq3JUkWna06
65cCkAd2S6Rlzwtk50zLlCKjm4ZE7WXsmqGQZQBZsCBa9kp9uK2b6N38wRRw0URNNE1sTWEEGCk2
oQx7FTOvyiJpFgK6AZfii9VsbpOZTdQbEzqMACuxHJlxY+D2Ogr7oWzLg6Dh2rjTGbNcPiHESOox
F1Mry3Ag6CNEEPH9GdAUI/o5gnsRBV5oh2QvBl++86m7vAejh7h1mYwY62WB6V5NASM2dG+HK6GQ
7MNicu6SR4YR5BDgcoWIrZ60aUUlw8MrulS+AKr8zL3MWfU+uUxGjJNEzs61hct8zlC6RM+bNwCK
yLIXi8UWovy1802bczjKcLfukBFmwGVb2djpOFy/sjxMibyMO8neaWgm5FDiXSMj0KVZnc2wBiXJ
Ce/HxXqPA2lL0+YpDt4lMmLcCVKVHgcZIvamvKB9WFVI45Ind1EhZGgw8+qb6mKH9phAITWvRjDv
S30/IVvNUUe9LlITaktE1q1bCts8OH9sv3pkFGv+3ppZQzahxqiTakjVRDrhrM9nF0voo623aRfK
kWAZ07h7FV92z7y+3Nma5kSzsOWcSm/Koc5A0jk52rU5c/AUR14Wz7Kz4rwllxijXaJYzmQtArHe
xtDm4V1xVCfHFCL0yb/jTra2kx8xDlOfNXCNS7FNq4YIrvrif3LIcPQ/W8M5D7kWmiP0ctB4m8JB
K9HJvrdJjJzA5/D/mGTj8iOjUqzQSlVRgkoBtwN6ZnCMLXQYxYDiXuGsF4yGbSwbwxZH7PP96YQk
QOXqQsu8NofbTvYQraLNKNp6S06bHep9W+1x4M3EqrPq65smIwBGd8pTSQFNDeC6RHSxNxgNBR8m
WcU1+fzkwfjR2/pTW36Tozpu4mfB+TfNUQY5eTFufe6s47xrNblCht+zRpT1Tsfv164D+E+6vqD1
Lg4GK/8JHwLYQMK/+E0WvlLFwugupOx+gnv1XtwdnzQMIjYotzRPlR0Bb5k/2TH7VrplmujoR+6N
zTYOgyWbZYTVoo6T7QYDERm6PRxYGi7I7qypmVBingnTy5dMwLQ37TCJ70YYGgy18cqxs9lTrPH6
6zzMY4VqWRTHLqSQFHFJ0EOXuIJrWHa4LhpSXZzqRHRyXiMU/AziZGt1NucRZwVu8gH0wifc2Kud
Xst5itWIjXfAPh5kCLYSyOU2L2M6r4gnpBgfSAvbsyicohGB5/PBSXbKAx1cReXRLgTCORY10H8I
2YQWo7JkDN42VojXA1onIHAFovmxZMvL4YTFVheSefSEssi7TR57Mp5QfBo7K5FxmxhPLImU2i9P
tt8GPviTc8Jro+OtEzKukNJgm5KcgpSjv5VE8QoH+xG8BwzTvPxGs8u9+/J68SQ7JE+r1Qo90Aca
BsP+obTx+QnsL3v7imfewQHlOWm8S2Ccpwh1ysws8WUbxdfg6W6x1hU4MtKS88YcCVUZW2FkUaak
ajwiYYz6E/B/KISSXXERy3mMy07HtCKgvUTKTLjDTbmRFRItQedLuS8D3eWcikr8jXdlIevlosqF
VIGUBIfzpiOFXxEAr8rc8e5Z5LSJ6lFZ1TPGnalfqOQDDMdcHBSsvogyN1z7FELG923AUzdE73Gn
mOilMRjWnGEQqA2QueFm52e90G+BVRk9JPZKLGUJVewGOgffzlh5Fq6VBQZGUUuk+9U+uTHZrCGe
kGT0UWLEkZaLWLN8cN7GQGk9y7462fGTGhEuIIbCEQuVUUmNYDSSrIAcLS6OTuwtH5bxnVnYSCwm
qePDvQltU/YrpyUQ0P2KbkPbPfMCXh5/MSoKeW85bRvwl0ICz/I00XZhrYGsxp2b5ZgWFg1/PKfm
Jb/gwGFGvHolpkRAeLFwE+zD8bXXljdMwJVTRvFURdEYRUZV4tt5kT1FG+iDPdCYeyKseQkszuHY
Pv9U1SMwLDVmJxIcNnJhi58VyrfYmUo0hxtiz/r837zKtvVnI1Z1KyJ0HUKYDXYYLQH7uHl4MQkW
1FjLT44O4rAq29TfCnDthDNlVQSE2Iw2kAiLGegsMMdWXAu1N7Qd284vGFYZpheIPZIVmJjTbSXA
mtzcSVwgbC/D2g4Ba+n1aHqVEzeyTR+sE0FWqGf+DzEGJjqRhc6PwhijigIOHqgL5GmkIyrIKzFI
sPoKKFef3JwrRxg1RgWpKfYrjx2lh1mmdH+5832gU3IueT6zO2EeRvMkRXys+hKXvIFy9d4LZISK
AFisyd4PuPEHx/Niq8hZlQylZuBIaGo4AoETPS68mucsnMv0mRjf59gbHfps4TWPd72drg1Md8J2
obYmbUWA9Z+XXzvUp0Nbd3luF0/HsJMBbS+bcnsCaXTRX3O8APpeo6IWcM0TRwjZCnIrycdMr6HN
LivPq23rgn3wQHQVliiVYOMcR+Tn9JmpYj2TrpiyqrAj85o5FoA4yK+CeDg4FiLgnpwP6hG1rufP
/HCb3GwDx5Qcw5In4B1H5hnkLosa0x2Bh25RE+sP0DkSEc1yavTT22JAe3yNpYHBs/CaeOaCLsy+
5/RDGHNYxEVS9NpVAtFbnGA/AUAqUXfjFupn4/IpJYZpDQmx8olSChfxXhmJfsThaLom5cFuzNY9
pqQYQ3ipUynrwuOIyDwhzYgddBhPt2kXExy7L0Q+Fpb6cQKSWRC2CVE2dTPmZYeuHBCF4AskA6q6
f3nnVi/nnP4pFSZZMyK5XXYWGAejQaRwEvvlAuXMy9HMapgpGfoZk7A4i+UubigZZ+M0DQFTYjk5
/vlCyIS87+czT0dThmcN4ZQg443Xrax1owGCB8UpNwp6chd+clfYn+nmE+HjbfGbzehNqVHdMzle
rhXhJdboLR6cTgTbr2MK9omg/5PnS8zZA1M1Lfi2mm7IIiPplYa1OmZe0JvcAMvpbaN4x5W2aZci
MpYJTLlz+2yzKZUpQUaijRhF00gBQQRrHoWtGvyBoHyPPAPUJwKYgJuRnX+87zMyoi1osg4AtXqE
PXoGhjtNIqZOFWTr7BGAELxGrdnC3PSEjHjHR0FLhOoMFx6N9RDs/yGY3b7IvxHov07FCrTSdYLZ
9/Qi87saywv83WXBITEvzd8kGGkWzxEy2SpIUMSEgwP3zzfs/pE3Mz67xGJyY1fdPOH3qCmTIpco
Ex68bp+GDhxKrCVEyvzl8+uLhw8vcfiBhWvPVT0TxQ4P9HyA/XR0dAcARc/HOAfn/uZ8hOm5GDlW
pVFqTKrooXOjXYR9hAlAign0078kxDiq/UUd87at6AWO66wm1i5FWoK22DufvE1cs8Ad01MxKkMz
xUiXE4gTgOdE+y62y5qcfPXRWH3tjVe60/T/sdWUd5WM2oisphXMDiwCT7wHRAhwzJ5okYj3ZJSl
/1D0piJDFVrwt1h9eDkfB/2kmkgRAtyp32mutrJT2csXXFd1VrgmlJgTtXKmRibkC2+mvaQYHcTY
oLAEIgKPOWYIaaKsSqohyhJWfzLqT46PRRM26jVqeqzerYf+9VSjoyeI3m+z4VxT3Q9KjOYbTrog
FKYGSsHhznt/bF4eLPf3B0HgjdUcud0TjRsMzxgwDLxJomRaOq3aMKwfinFZl5E1PuoIhp8FUtp1
b5vY8uPWztO+2lSL/06iffLU45wfp4m6ZKmodKiidg3sJmoruVyOUqaWImynF64e6Qpo8npxtr8A
9M/FDLxiKjOc+YMa84xRVZzyy9CK1wRVCZBi2LFflncm7xFJvQcA5+TXHaSvv05b08Owa2Vj2s8P
EIjffuY5da3DU5BkGQxl/AFQ3oiXZBiA6fuY36MQbRjAjUMOED1ql5cdvNdnbtA65xD9oMic/dIJ
aTSGqUiLZhvFCR8pUC1qPtyN7HPuyQ9KDAsX+XEEYl2GN+0Q8t+NoyN/vvh261uPn1CnMoXdstHR
yLUVVNyZ550SZucAkk6r2qLHpbZ2sJHdWkVHD6IdEc/of1lLulrh9jPOOdG6LMkWOpKA8WSIjHWS
MyhAvQP7PjvOu/o6vusOADGAutqQDmApNJEThBYvkp1R5D+oMvJqpFkEVJFafAx3F6kixzAiZvh1
dKLUi8tffUiwsl1ICQDurdVFfbt95rnA9gd1xnYJ51A+5xI9c7C5bJOdXANoOXbu1eUiWg8IL7GW
JXYv2KaO7kfnHHxGziVo33lXP6OSf3wGo/vlNlZPQotLCBBaGyRXiBQh6TPYAhq30bptW84uKrhb
hq6lkD+YbPLkjBxlADMQy64C3ZJc3GxV2qMfkfc7L66Ihn6IbZ6T0oHjVS32q2Fhb4F5YLcJcJwo
z9MgH6Uq085eeDmjuXLHjxth5K4fRzi0cQ72XzmObzXY0obKYLjbBBpRSAxIncrLNhYmHRAsLLAx
c4ONUHDfhGcjw41xCx4zqb/p97DedR+VuaXn1xfqnE2YOt2Dj9icO/4zl3f4QYjxsetMzY6xiIMD
tFwjmNlGZcUzScoLvLiEKE9OrFVZWWonhnh7BJWiLSSe+qkmaEoZS4/D3tdayQ02Yx3sUykrSAPg
TM8aGTzcnzeuMWzsYiG9QfBoqQ1wQQxYbzAWVC/MVxP9W+/5i7Ww08HuAx+bcrCL0o6fqwf7eLd3
Om4Bmve8jO6rzuVoxTq+EB9xQJ0Fo1dYQMQ1XHNDOz9el9F2XXzsT9iYh5toVygsYXPaBsp9PC0a
FzDGMCc2sc31USUa3R5uvgPbseNN7swl0X58BKP00jSyypNV4COQlOn28uvx0X36qt//Sd7iByFG
raVGFA+WidNeUIFEkmlx8kNvwBJ2qLPP25p8Loj7QYtRZRgqzgvJoKrModtS3QiIGGsaxrV+vOCd
jP7YHwytKLpomZJMRwJ/yg422MSWJVJtgNcrbf3jmVdYnjX/EwqMdAqt0J57AxTyi2eRvN/q4S8x
MAyXc22zlmdCh0lkaUaoaWp1Eh+FO3DdK0YaUTpG/ZZn5mcFbEKHEbBeGXorPoNO4FA5z1at9xpD
tXOOM+P9A1jx+2EY+cqsExA+6cPohu3Iv0MHwKhqhanrdik4/ietFCd3ux2HKv34W+zACFSrA/VF
sig7yO7ZTuAwhTCbWFKz55Wg5mKMHwdkRMoEjt2xbkCqta/bveDsCyOm57984Cpi6RbvQmfi3x/0
GLHKqy7Gyia8m0I2gYQpA819PS14UTaPCxlrbwxSCEuEUz17TpgSBPMi+rqpf8F5KQ4h1qtOVTPq
uhbHGbCl5uV36EWfKRkHO4efxd2ywmGLq/M5sbAo0jRaGIJYazeOd9kqQQjs1DX5WMJnKYjfbK4p
1XzDzXBSNr/BkOzArSkXdd4n9NU6O78z160nH5qtUz19Cc5nvOBuY5/Xvt9ydw1WJ0c9nwvRPGog
CEfy7a0m3jIiOVDl9vyEMRWmW2ejtz4hJY4pOlyPIFU5jUd3Kia1jYlii+h25goPxyQY7dPua3zy
98Xiy6DtGRx/Zt6ATk7LaJmjeZROlUFPu3Ek57xpW7L/at9ha2xunWaWiVRRNRFZixKSCz+Pm4XR
qTJNkR53c9e9GC7mr/Z+vuBlumY154QOcyYxGk7JWQCdjOSP0hY10v3nbeGbj6UnJBg1ecw04dxj
ZulRX50q0m/K39nm+PQR+6smc/btHRIGAa2Wcp5r3uma0GV1Zi3mWqteYEtPPvLWR5J9oTKJMTfa
SCW7J5NIDye3dbJH160wq+0Jux7BPnni9uDOyuXkSxhtOhhtKlUNbiBeB4fTI7J8ygrZIXuPjjuO
UZpzURRJF9F0i9IRhlp/8g3apcRQ00eajKoyW6mJw3OCZvM+iiwjLSDhPyrbIpUjW2lquUnFAKu4
hiN0GkKxx2gxuMAy/tzFPDf92k3Hyv6UIvOSuRKOyBcYuL+EKO/ZuBIkN8GuwpUZrNwFBrh+k3VI
titC0V11fbVzkCr51B+AL/crAjSJc5ujZxXB9HuY9xQuSqrlZ3xPcDjEyDKSl+1K9kPursY5Kzyl
wzymoehRhB4mPOZjROiad9dK7eViQdCtieRIYae/wUE1D7jh6sfeuG+2bUq4CPBtzvSFEXZvDneP
3hXV3lcBE4FKGdc8z3m9k3OyfVOKVqaXSwl6GXHe3kZytwAad062T/4/6tHSp7SoqzCxI+csi85i
8x/ufQg7N0Sr8Wlhf+169IQBYoDDKnP6dUqOcbRl8yTUEr1K8eiezsFi8RADCfnj1b6gX+nLbmSP
O3nNI8mYDlMRjqc6B3dCw7USlhAkw66Rf0WCLZ4WlrHmnHDOMCsyGlIkiSaDrymdyYV2KBtjLVUI
J04AhjM5AG4RE3rlQIbaRpWQJ3vzMvEXOZXpJ77IWSSbeSw9Pl8W0Oqb4zbric4Tgb9Rct9k6GdM
TlWMsnbqCoEGy295SrAaProXyZNIUJ2OHLoQiGeu5ozE5B7ZluJj2pvoFAdFlOALB8tEsMaJIs4u
7ikuvU1r4j0x3ZboLu9O56K0KWmGSQdzqJSThSdsT0Qi4XI80kI8shKoRH1xnP5ZA/XNLirDnafS
PCtlBYFo9r0DABHUQTkUZssE0+MwPo0c5gnAAXGTgTPIdryXFvphpb5jsbUf3fFH8+aCiyk51r/p
YNrPZ9we3MJuPaR26tu7EJOVy9uSdl2T+6da/uZJxgzW5766jFihB5+QYqkCV92mc6MP5hr4CtjK
9mvv73ef3BH9uUovVOY3XcbcRY2spyY1+ArRc8epVP/iRbZ78V7r5ap587kUeTzC2L3QKMvuTJWm
8bBHQytG3W/f5FzTxPRErIFTuuQyYBk4lIjTugIkDUn3BTdemBUrLM5AXUVFZw3bp2rVWiN3Qi49
FrITW5ju8uOdv3pa1RXhwqXNjLTryoQWw/OJMB6RZikkQBImBLupUls9hC88HKlZQz2hwrC63g+9
fG5BxTFrIn7o/v74wnkaKv9/MPmEBMPknVqNeXY6So89dJEfuY9nUtvm0niT7FWjcxE9rts3btFj
mLsoAIOpIIf4GJxdjLVXHeSKTru2EXkOF+ipJsX7wwNqq07qaUBb0h+TA0Zlliu3XuolaZdwG7i9
FbMqZXIJjACYct5gJwo+Ckn6zD35iu0AYo8TKszL9TcVtndVy1vjmFxAhQbUm80yBcheRxbr9etq
xcWFmy08TDiUBURIx5NeDxoetr3Yjvgk0Xrxtry3TY+7j4EjeDrj43UN5E63IHjwzx0xWiYYknbb
u9VFcrmB+qyumlwiYzvrSpRPvQlaqGUogeRX99XRrurKFSwnPgbD6HY9OXlW5mDFi1wBA0JJ3bK9
54jNrFs0+QzGrOrHomq1Syo9VibJen8cbWR0L+RLP3Ks0NxqcF3RDAW5CYBb6GzOp8qlusFmKOlR
q/zC39pDZKsBWgzoSg9etWo2dzAlxh6rjRqlTUtoAzvaKk69CJfKQ+EPDyrBZssTonXUaVGMVD4z
oj9x7nRWFU1OyujUIZQaJZRAHB0lm84rCfZgWZ2DBGXAw9Oat+0TWoxmTdJOD9WilmBjgVi+wXLm
O8R8Dw3SaSd3sGmjg++oDxynk+qRP5SfriLHBHg8TTQYPRMdB7PoogZWw0ELx/nF5/z+/Pt9EzAZ
b91stT6TexBwgrfNm/d4qQn2CxM792MiXjfX80jO5iQxlf6/M7F4tk0oSVjH1kpYt2RvAu+91uyq
WphbBx0wqZ3wgBvn5jb0KT1G2aSnsNDG05m+XOcVsr1eAYrSHVzZQi7b+Rz3HK6ctQ2T8zEKJ5HD
qj1eQC9e08p9tBre6fxmVjkomXJozSrSCS1G/Io4VZW2AC0HWcjERXcChmzQns5dfsS9RUbWrKNV
jZpyAidu0sjRe1eV0cxde0/N2z7DvqAF1/rRX7zB+yYjcRJ6P4+hBT7Bvh51ATA0ABylLxWoFq7t
cC6SI2gm49VoCjBRwguOFxw82dVtZFQePggWDq/2X4Ai5lCbVVyTZ2N8mpJCl+kini2ADoEDlWDF
u+rt/RDRI4fUrPmbkGI0iBGdTmWeglSDjkzvrVla5IxUctDDC/X+j7QvW24k17X9oozIeXhlDpot
2ZZdsl8Udrkq53nOrz+LuvfsSrOyxRO7q186whFCggQBEATW2uqfeH27L1Gh+3Jn31gINrkOLNGc
sG+lW3mUVeKS7UfbBCBxTjCOD+i8vfs2uO6PlQqwEjTNgxwbD2WW4+w4CdQSlcD86LPcxH56jXS9
HSWgBx524J85HGv7MwTl/IYi7LrJelsQ2Xt7eebPcXBOpsV4naRqQ0sZsAoxkY4g2R1vfRTqear4
92neijMeJ5CMQCmsQQLSDa646Djs3fBgVbawsutim9j/ZUHwj1Wxrx9TnBZXtYFE+B1NssWShC/Z
jsJWPI8NeY627Wf+ed+uZI4lW4wHampAfmg1ZGLI0aFFrLNEzuVLbm/M/erDtuPj+jlxn1H94TX9
cUUzrqioR1XLQyr61cm3wbGOMBG02RwzcP8KGmlWNpKrXWIHB0BRJocvbhPgcnI+W3DWP8mqrgc+
viDb5wAj+axt/VhhuXmp+S07vHd6GdcUVf+7sxqVg+c7j+ZVr90b2mIOmWc9aU+/ns4TeWpfhrUQ
oAkq3+g93u95Hpln1IzjkvNGrQaJZiYARqmOiZcB6vNyMy+K3Iser/v2xVlihBf4tVlFsVX6zAi0
HvEGAGqBjXmlaVVu6k+TW867nyGgJ/q7pDCNJyHpIakSnPHUAOo7BsfeZscbWb0f1IAu811OVBXX
fFIgx+tX2RoBRny4v2a3weJ/thZJZDzPtZPADit1CGSdd0ADmeIVXv7SW67lolULpZTn/jOz7W61
RQPV6mdnn55O6apF39hLACwiQCKsppV4fOhckCQn9vp16FcD5+q12JsB5le0zmo6GvlvrymzjR26
wGokX6SOQ3zUSBYSTBddDuKI0dpt+yaWBwycc4uc1FzYpZlLZRZfDHBByytIdarAEZ6SkdjFlqKY
3N+CpT2ei2F2oG3yLigniBla+9OLUJBGh9qWC569eKucy6EpzWwR07DRge5E1bHQ067aWWN328re
Kq50MN7u67R4FOfCGFdf+okllcBLOqP6dzke0qfYt6UUDa8quS9pKabMBTGO3Qq7Jmt8STrL8UZ4
wlPpFNhXgTsHuZTvzcUw3lvys3JIrQnHBNN7x2NpP4F/Z2XYLtki9aGT+JHNfQZe8jJzoYwnL9X4
/y/irnlWVm9ALXw0bZ7T5GnGeOlpkKI6SrBTu13jOBoAZF7QTHgsvUBDpyb3Fr6UVc10YvuEtNaS
u8ykC/mKbpYjulk2T+T0wwXICoA+dnz4Z84isr1CUZeXenCFfteKAFJhu+1WH8WW2yXJOcVsY1BY
N4ZQjhATE2GNmfhkMzh17GihJySk31ivOGq0C4P32LP4Uj5fUMZ9pNHk6/BUWFDreDjEGJhFK2hg
0d72L+7DJ8+J3MBdZk5k6JMEE9WQBuwWy8t2aCAGwwuede+f6sXxgblWjP8ABn+r5jHVCnN2funF
78FRP6eB027s3EACXrpr0JamzoP7oNjbzF0jgdMN8nX/OxYfunQdU0+6psqSpjNOs/EDo7uGCr6j
uxLUObYPIFmOj4/PFFaBW+lcujDPpTFad7GQdWKsShSt61AhT5TdoPKih10RESSnnFe8RZOd6ca4
zkrvBGDay9JZaEl50H4AOKK1QxBoc1z04lvQXC3GefZm1SqWCLVeLwJRN3hqxYsTZ6MW/cpMGcZX
CorQRIMAGY7xs3iTwAGQSk4sOrhK8IASF0tuc30Yl5kXYWWGmXarWqqry+H9/bjBUAkIdfcuKu4v
9i5Y/Tv1WCjUbBKTKOzgNnvbSU65XVWEDiLvuGBiNHP9K+n5s44Gk9mKQAHOzQa6oS21O0tPW9l5
oeHtvj6LUXsmhTrtmRsJjHJopAi7FUSk/yXildPuZB64Nk8I4xmlIpjatqehBs5KzWwNvur1vh7L
/nCmCOMfSjG3ABcC/1A4QD+anHxlvAhbhE2efS9dpmY2x05fBkHXqMZNmZ33fpxICWXQrwCcAm65
lSeK8QuNlAtBLkGn112FKTEB3WeoCuD94fFR4LW2cDweS18nTVogKUCEPufT2qDvgpE9ffaB87JF
t1mEezmvcrc0OqvreDE26GS1od+c1cz0/BF0NTFQhVGQv66Qgmy8za9TaK+QfwBD0wadIrfYsryg
f0Qy1j7JjR40iYEFpe004YZjg4sZ3Ewjxs6HZpCDstbh+jAjCtC4iRQeWLZxv77a3Hf9xUvRTBhj
8KBhVZvAp8IonmS3Hx8EUDP8d6nvTAwTCQtT7a8TIN/PAg7vpXeL52RXvQIJx+Es3rKT+LM3jLGH
cqVJQYm9cQzcii6H0j0MAfCKlYN6SY/F6vean5IuG/0fmUw8BJNSBYoBKEftoZJJExDDTT78gjyj
9PXK0ZBnfUxkHNo+imIF0gzvEzMNT0+bbE0fiNAfl4N7zb4vjn773/Hjj25MbEyrvjNT3DTPwL6R
nq5kyysGqEsSDDyOUmxkFYCxzI5pgxEreLSU4XLlVTwS9R2hKv2N4lbvHo4kPDzlduKdN09PgHof
7OgVdWLNBl55aqGL1JVcNyMPNh5YuFC5S7Fz/mXMvop9kCUjXsYx0uxc306pAygZjPbeX+DFnoK5
FGY/5TQJ6jGHFDDpvQdgXX4y3D1xkYlvAZ3IkbbYqDqXxuxnlJS9MpaQdiPvAW7NebPZgHeWfHyA
c5zX97vYhzwTx7YNxfIEDoQU4oCF5Xg+0rizdzRIi66Cw/iI7hGDHOkQBHmq38ZToZGTO+4rECdj
4G+dHR7LH8Duub/gS+dn/klMRlRogyBXt/Wu0Ixi8bGPl/z3XAATHjpryGqRmg26OzFhh/JC5mzO
wMUU335GP3TQvBeYhH8tr7yGSJ5mTOBQm37QOrrYChlt6yFx7y/cYnI0V4yJFQMmOeK0xe/jZdrC
+4JKXMUFzyPHhy+WB+dymGCRghG5DGrIQffA4QyIBgLObvRXIqQDNPXL2r9yFFty4HOBjAsaszZv
h4IK9A61nYhEWf0/XGzpjRsJlwKuYViWbIGODm1uzCal0hAkctjJuHHvDuDPyknwwcnGF1sj5jKY
jUpMzINHJWTgdnFAA0HcAlAsIqnnFKvG3v7G9Nvj7xBY0Zx1pJbNBou5XGbjCsTeqs0h9+B5MHjz
rVuLn/XnvxXDbBcd44gmGWLGFd6dsF3ou0Wax3Nei49Mc3UY/3+VzU4fJMjBHPY5f/SJv00CjBQQ
vJOuwBtoPxcl+Q3AZOFE+4y/OL56seg6l89EBl2/xkVBHUlOkpOK0sht0oZz2v4h/vwxSCYijMP/
xp+dYz5eLHJoP5q12qCBJsLCAmd2RV9C/p2lsHFBzzRBy/oWrsSTdv7Wsksv9HZAoLsvZ/FqP1tC
dk5imApViSxsoYJns/FwDo6/yE/armfTXpr1OlpxnyY5B5wFmZ0A/TWIE1S7XHAMgNO2eVqdcB2h
I4W82w9v827PQbPbj1hoI57T6ToOk+Nt0CABDIpn4URb7gHrz2teWKJ5B0Hyf4yFbdCdrEEUrRby
KLAZ2pNuOHQg1ELf/c/Tav/mBi5usUDY5KZJ1C/e8S0spKxFqSUMv6eHEXkhyFg36Gj7P4wx8LaP
cS6T1gDqJIGc4rlzMbtDsXLuG+XSFWW+hoxbARx4MMD4ZTQHvB4+1XPscQT8QwD9s0uM40hko8At
EruE2WeABWKxzr9WQP/Yu5hI5u7McvT8I41xIJ3YNmOGecXzDkjH7++ZA4xA11qlWDre4eIsHdt/
azQgEhxw4T9X7RZgZrLX0FhtxnvT4AQZ+tF3zI3tvTW0xrhODSRhnKsm/qGhr6G8feLES7brNu6n
0cgVmnc4lIVUWYPWurYxS/JGgel9D60T4Hi/b32LLTgz89OZBESrqrg1FWiG2Kl5m894i9mZaY8c
3LLhp4Knh63d7tSdvMP4x33Zi52Gc9kqVn3mrtCzIbfSBIV3eJYeGtILtPHJQe0LLuMzbdBuyGcM
XQwCpiSamqJKqEH8vcyNqSY0nwQy3Rbl3Zqc0ZvujArR7AfR29qYwbTQ68Qrriyew7lgZqlVK0qF
a0z39zB5qE2hRYWUzg9ttcX2ogWXcJZ36SqN8WdD1hSaXIrS9+VttWBAH7yI5aWQpMdPktIkBYB1
9+UsnY25GOaCU6ZNM6nKSMVcT/keW8a7ev/Dyv3RhFm5Io4HBeOiN00kPIEFDqU2/AC91foRz1Oc
CwBv3RizVADkOhiRhH2qTuHpmQtsunTO5wvG5MWlGSpjZmDBerwxXQ6HK2opubu2IveRh0C92BY6
l8XEL7EbUn0qIAs36IMnOecSpIMaaCE3uNJ8cbzkYv4xl8bEMqO6TkDpmbBPF6SO3vFppZ5X7nZ7
62zn4kQsRZq5NCauTR24AkAnS63COcJdhgQzf89PtC8UxWX0r6yee/Ap7rgl9KWkYC6YCXGm0eUV
ShkQXBL1jEDAzVR5K8niZrVVGYBCFyuJBr7Mk2pQJakN9YsB2QKd2eEDsXOOMVs5L3TZT8uBrqYD
b3E5vIqri+VFku3n5PqEWlcIqqv7nuMfXPF/zvXtyjMLANJk+bKW0JNG5/EOR/R+ovyEeU0Xw5Og
8vp3nupW0ZiJ06IylJQa4nYODKb3njm/v5SPzOzi9pg/+305KYJuNGEXYAJp3w3MQBW8mLn4wDGX
wTgP4F3EVdJBB4x6Hw7dBr2GmzONI5gGenvQ0HCIAXNOoF7M8+dCGS8ymrEel7d9Ql9ntZkcVCZR
KCTF2sXzUecq9gsGSShmwH0DWZwingtmHEreFEGs9VjRlrbnIvXC9QnPOT/QFPD4+9+5/du3zHYv
K0olMsIBxji6QeiZkvtf9ZzN1WEch6BIhSXn2Lxgg26ccFv93gJYlLNmnPByC6YzPXIhrfP0Cteh
Na5YvcbRyhhIINhVaJcS8FyNxJGdYjjfF7tYSp7pdvv7TOxV/18b2SV7vMh6ZzKsMRH3dPr5Y/Rs
W3j74ljlYuPBXCKTeEyqOMZiRb1H53Q/Jpg+uEM5Qm4tL2zmPxfCpB4dgMymWIGQC30R8z7R0hQj
hA5rSkO2Gh6v3konA3CU9/YDuilJvRP2X0lPeNkcd33V79lcJ8jX2tLwIa8HDc7yOJDN6udpDygL
tOg4X/d38xZf7qnNuJm6yMAWrOAwXC4XZV3/1N54EnhmyvgUqTHC+Ep9incYNkcffSN4nr266/uK
cHK52/VnZpVC3pWNEMKBmBXpfIxn/uL4fE7YvFUNZwLyarSynnooIDhFAPzcrm3uiebElRtQz0zG
Veu1MpJviY7mHd6DL/8xPsXnfAPK8kfuaATP0tgmPvSRBr4sYWeADeElTrVerWwXnVG4O9D3c84C
csUx15RYMqoEHYpYQUzAHD9jN13X5EBCn4AfQu0AUN7GgG7izi9xTIPt6QOuZndtO+wcUuML4NcD
+7wyHlE8BvjWfSO8Bf47p4kd+Rx1wQCrFVR0EMKmtbJ6wfu9w905emTuiWFcxGDqaqQYVMz7D845
4vlBhXEInRZ1Wjzit1sbhUyUTsGQPhCMYZ1W5Mc++3gA8NX44zl5LCgXBHfEg+fsb1NNszOQpIY+
GFS3mGTonFOda0h+I/XmWSPnrN3G3Wdy4rQsRjWDVSCGAZMNBRjUbH2w5Z7MPSH7NxDMgKAI9ESU
l4uLdsO50ij062bSg3BM0ElCvQmuNCFJPGkFBHJUB7h9Axy/xaLOSEoXl2ILSa+O9nMXbPD4iva9
7qxqdpIACRilTm7fBy+PVOnFaqaehCeMUCqxiZV3QQcBTtw5wTPw1XnaNER1CN7ubddex4LNzZup
F7lzNm6QzjPRSQZMHxx5+gx7uei2CpB53DT2bniG5a6568vL01k0GrWNY7Ojgce5SBfxd06qzRFD
MulK7e0JaAjrbS6RlzIgj89f3M3lXFDZV0VgXoWCoFAzQgtK6gYY3lg7HJ/Gid8q42y0elKnfqQK
Oj3oNFFO4Hpojj9TGZ8TDOWYyOKtnODVT7VNiZfT08MaYQ9Dc5z0n1cqYTtPuvE6yklAF+1yGACx
7J1N52lFhtULL3Pl1bNuTTAzYwySq6kJ/u12jyI5aF3BPvDpu2/AtPtw7XrDjbG8zWL8SnOdqsqg
F48dzNF7P/RPx80TBsmF1UNjDyvg7XDMg+PIVOamk2nDNEkRFjNc8TMUXjxl3ws7M0ePH73Iw0Wj
Qg42nTf0AjyjQYa3VcuJMIbhEVtMlIvZ/O7at/jbZNFina8SGW92V7BV2f/NYZpJYZbLMNPQz3pf
QS9F/WjZ+QlsX7zB38Ut+SODTesiXwFAlgxNVFs8XZ84x2fZt89+nknjKjNXElptBxjK6+EQnA7x
2oNvx7ucs9obq70NYmpw+625RcfFPG4mmLkGGrmeRSZ27obq5MTACzkPn2O0p2CfL3b1Qqk07m8X
TyJzJ/TjWM/jFBI/z7Tm2Bzu//xyRjzTiHGtVaUAv0nEUoLWAClx95w49Spw5IhIqMMBpSCm70EO
Xqs5p3a53jKTzHhcpU+FsFGgGYbBE9JOl5+2nR2MDWCX7KrwHl95E0OLIxjmTCKNATNXaExjpYrh
FboiIajBb53bqzfZQdazdnjHbNnvzoTRjZ0JU8OmSjJdwM0GvUSehynZ1YnQaiMY73hXaO4uMj63
Hfvseo2gWbYRp9XDuH8DCImbO/WR1sOfnwGFx2tY5yrI+BHM1dSDJsKPACgVSJCgCwXZ5Ek/rxqM
N64fv/xP7pouJsx/1pTN6arYF8HphzWNSW+DOwgNbkdU6XT0XZ+QzX18YCu3lKyLN0/DOYVsRhdb
bRXIIXR19K/171ferMRycXqmGONXzHpoAbkExS4NOn5qcnwCoOAKjwsFoYTzAEnlngaezbCJWyAE
tSJIkLm7oNmNtn9uTmRvkjcfo7hcfDXeCjJ+Jkz6QbFaWKgTbA5FZ09E/ZK2OaC9Kf0whRTmOLbF
NETFNRRobhaonhj3UoUtRuSbWMHlCrCQeI3ynmAoP4HHmrgAeXj8+uIIXNbwj0DGu7RWkGRiDYGY
Jy42758CQUkSQQkd2Su0ECLfeqEETyPaxXg513KSMlOWcTZSDfyFUYLsXbJ57zYYUUGu1R3oZY77
QLp4u5nJYnzNFEZSpFBZB+cdJZsJp35zgqluI2gH3bhXucXuT8xY/GcrGU9TqJWf+mmg4P541CM6
07x1erLukIJx9nDxMvNHEtvlkY9tGcUFJO1oR4knoHVrswLMmotnBwClc0LgPxzB/yjGtnqMzVUv
9Js4UHXrq8P7JzljhPXtrXcAYsETt9jVN1tHthtBy8VpGCS6jhQMuopAc+l7wpl39LhymJwFdHat
7GPo/byjbQ9omgLNWrFLANaj8rrKlyPCnxVk3Epf9uUYWRDlBFciPTav6988389Vh/Ek1pilgR6H
kCEhRTLhstC2QV9i7xvfP6Qnf3RhHEhn+PVk1JDT2q/6tkbb5RbxTDjtvriDI4t9unNTYBxG35rp
VaSyHPB3vnsboHjQIj9BO/6WotHRTjqetfP2inEcxZDIcRhFkHm4td+PNsZxUPcS3ff0Jdn5Z9Tz
ekyTJA9oQoo4ie5yUW92tBknkiZZMBUZpKP3Bv9BNN4CpN5xOAk7R0t2vhJc5kYz5XCP2ie4aik/
hsZZSJ5BGsz1p8uyJgoKqLITnoPnawtc7LX//BiKhMdlwhXFJCZNmV3RFA9RebwufmiVR9YAD3hF
g+d94+etGuMyrL5QpfgWPOP12JN0kz47vAaVRfjQmdEbjLO4qlLmlzo1QOezfcLoY9oiQJd2OYBR
bkPkDdmTwf0IL1s4RtA3ByR5pE/c6+kUE1zxODov3/c1ExSYoiaaOruPWpEZfZGm1B+rdvnSkWS0
S9PjOTBq2X+VI2dimD2UQXYwqaBTPkeFU5+f0SXLYxFdzj9mIpjtC9sGJIEWRFRe5fQ2KMT2VQIu
zzVQCr7uW8qym5zJYnZxiP0rSNEzBZcAedU4aP6xYryK3kbBOWeZK4tx/Z0ZXuvYSmgS2Xi0fIaO
1m5nhuChiA7BqnB4M2nclWSCgByXvRn5WMlxtbvoq/d0KwwkQx2y5J1tnlkwIUBXBiWtR+gWWLhN
AQunIeLXyB2pWUwXZ9vFeP2pvk5SV0Ah5UZIfUD39JNhnxqwBryhsRXMhJzMf9lnzSQynj4up6EB
BZNyDl91AXN7qLk/Wuf0R0y4mc6i2/ojioXMLPNrOAo61lBc6e+7w9HD28L0UP8E/ye/FLl8455J
Y/x+chXKtDUhrXQvzvEGJ37DCnDhku3dK7fpjbN1JuM48gSMFrUCeTENmAY4wdAxhd53NABhIIqy
b3OO9mL6PVOQcSMqgtpVU3PqEOO1ccBrCQqgHBn0AN3xhibjPszJT3tVhVItbN7xAkdHeyfqFbzj
tXgdnOnCuA5NwYVFobrEpHYndNHxogdvdxhPYZlVml81KAIUTlDOusidekJ7mLl1s7+3xZQ0TVYt
ENXIssIiz9bjaCWdUinn6fhqPpYoF7f8KyxHCHuUMvCcWlpV06PUOeKr5clfrUzkdc0lAfh7Z76p
YzLHaMpkv+ktqIOh6WmXuRwDowb03cC+/zxzaoC+b1iKAkUoySEKD554qL3yLcBoKccEFrL476KY
89KOVagBB1G5EWlf9Apz5xY5IoOqycbfis9V5g6r8o1OFPL6GxdKVt9lM+eozPRaGYsGfh3J/AFA
qWjTC0ngpAcDIxgteilkcIi3wA3IDpyw/Hfk+i6aOVpyFrdxOkJ00rjqZJ8FOzEdbbKdf7mTzAmT
rmIltxXk0Gm/KXDAU554cEr2jldMXShxfFeJCcaxmJjtRFWiHKtOH20M2zLsTCcO93l6IT5+l8VE
5O5qXTVgL+D6kMbryTOI+hiUTidvm9Qxf3DW8G93+10YE4ylehpTBZQleDF5PVhoU33SHqZ3OFwf
JRyu0+VYBos3m1Vd6PdZiwjZOx6AG9WTCGI/2+Yo9XfY/6YUiyVbIKWe9BJiABqAWTsRaLZIeX8C
SlB10+DJ4BkiPcd3XAoLINv5cS0VLeRhcH0XndXe0QUveS1wWeZhCPIs0WJ8itwNQlcCcY8+CB2K
T5M8033itRguZNbfl5BxH4IWGulkQqXXgyOgBeu66TAnfGNZ460exwRZsFjTUNNU1KBRb79ejKPn
yG7fuih1TK67bjSOcfBMkHEarRT5deN3uP+TnVN0xNyPP2Ne9/fC49n35WP8RSXnY6z30OlVk2B7
u6kg4goz1wNYE6q1jQHa9drgE3L9nXN8F8u4Dj9R026UqXEEHSmuNmZZY+c3OgN5e8aJ0RbjNqZa
UpW+p+aBKTjHXFmgrDyeyWoV6RhLeOWc5/vSVBbuNcjCNBmozTtoC3zvLfDD1qMHLDhwE08Cr9ax
cMebr6LKDkvVMkY6ghwmgsaroNzu8e5p2I50sjA4y1vI++aosrivfdWpnRRTQ8GczODgcRecdNYj
Onnxj5OPLLS1fFeM8R0WPEcKdl8Iw5sumfZVgIRggxGZuqUdtzxx9w+2KjI+pKzVqpvoIairfeOM
trwtCWK0Yxz2oY2e9IESxnEWlCeTyT18NRvjKETyaEn7NHNzVSK9+FxaHDELtaHvS8m4ESkSLKlv
IQcdQqJOsg8RbU9rjt3TBfrnuKKKjBcZKxArqQaEACNFtGOo42Oiejyqrd1KKKhwNoyTM6oi4z7E
Uq7FhJ5qyLu+o18MMPQAvHtagfZls8dQyb9XkXEkRntt/LLHWXMQqI8Hkh76jc29uHIcyG03Z4/9
fl2a12aCFBDLbNOR4HmlSQkRXrQVgjQqh7yb8v2MQL1Vu2cCDTNqdKHGzjnK8VCdY4FMBzy9ca/k
HHO/5ZIzOeOkaUiCb2aY/qpeOFbOWzbGXwiY7J4KqsXhNfwIvP6U8dbp/q1Svbni2fcbARDTzCsk
CBaJGtKecA175pX8F94Wvh3WW7Izk1IFeXPt+9vdFRcFPBINQIQ7xAHnarlQwP4uh3EKQZqrTW5C
m9fDpX19H12LTMW2dSqdPkk9u7ZO3sAu9yC87Q474XjYOXZ5pEB0a+e/qLJ9/xbGd+hh3mOCiVpG
qJN29SveKAkBlCo3FaAe9Y6T+mtWqroGsShC0GXwXY1Ue6BO++j8drXHLjhwe2l4nvc2LjnbzLQI
KrHrsJnpa64TcxsWdm1u1JDknvVmcVywvHzANFQEZFPDiDhTjCjzbrgOQ0+rBfWH5U2YnMU/tIE0
X5adPZQh6ff2CAYeyr31O3rhRIDlhO6PeKZY0VlSOwbNTfxu+OEiXhN+b+3yIfwjhDnmo5Fe1aqF
EO8IctoVaJy5pcplI/kjgka62aaFGaCZVY3qcUHVBUODxzPgxU4+4OneMKD7vAWnyG9OOFsYnKVH
4I9Q+lEzoaWZVsN0hdALHVKs7U1qo4XmAf0z2wzk3xxTWXaWf6Qxhz/Oh6jq4xGurKVAUcKjWts8
jXjLyBxqI+4VsR4Rx3YHsLUe7NqhROY8MTwpTBqg65miT0CDO78WIrmCu49j1NRo//YYf1aKifld
I5uxVOH3Y3CBKY70AAtAMyhPzGIM1mVT1GScXmBMf99+IVb7pjEm3PQCEu3jh+RN/KUe203mxhhj
fo7WvDaxpcqNKingjrR0xRAlizEBMPJZ/rUDYfh4rSe3sLTRFVNxWvsxhldJVIh4yZlCeZ/lWurm
gX4KLdl3cjABP6C8WvEYH/5eZgRUXdcMDVVGsMt91x/tjZImCDIoTuvHKMEIVeaa+Y/7e7mQodI3
e8PQRUtUdfbJ1givo5jXpXwe4rMu6SRsVfu+hNs0EWMtEGHKkizqqmzeXl1mp9jUMMskl5WM6jYg
EpIN3jne/co+Jnj08x+OG2n3JNjgzNgDQK93CgJNZa/d1/sH96VbPXOO4KLChqSrpgiWZo2dv4tz
OdSytkDndICwqpSOVvOIDiRqJozGmohbriQaCDkqa7hJCnY5v/FRum3sy+REAbGA9lqAi5Dg1rvF
aOsQOfrDlbPSC8deE8GuaoKHEJh3bHOVb8q+2lYyxKoKybt1N9R2y+sRXapfaRKOpKXKGsil2O3E
CLc/FYFFn6J3BonOlhsDvhvgmS0x7cq7bzxcaUz4boYu8csc0pxj+d79uO6F7fa3EhHtxEmVl2r9
mLjVLFDEiJiINBinmSelCvd/c2pAsCwzt5PJ5KMwoqBH7amzVUzH19ODcBh00q1e8OTJm1dbut6j
d0s0kaiY2CON+YTRH4ZKvQooQ27lh89h3YQkXKP6boirdAO8d9CeTseeE/aWnB6kqooswdOAmJdx
s5EmNtMopupZqTaRtW573Rb3cW1HT8XK0vdgKG0NIqeEs7MLmRHWGvYDW7UwEkqTmplbEPs4FYyr
ZJ1xu3K7nbwpNwGRfzzynDpdNOYwWhIIHbGlIrpUTUa9ax9cNV9UrHMSEusp3sNUnzlLyBHBVsWD
PhGiKdUsgMxsBBBUPlCMNs5y8WQwByGSrKxJBNk6167/cEi8cFvb7/5aIMZDkpDuATyqmD/jtULR
xbmzeGxhPGrU1G8l1TpHm3ZyrZZ0opNfP5oBjVfa+V+qyMS7zI81tSx0WIQjb/sPxelrEnmprenk
YavYrn7JHW5tciHrm5sHy64mteogJnDh57FzssAJk92wUzehxktmFmLCNzlMLmu2Vl1LPuTssJTu
aNld71kPKqnPADzOHFspyTbKORHhFs3u7R/9qtkhS4VIz4YSxl85I5iGyw+RtvJUrwk56hsQkBCB
pB8d/k85SIH9IwKshKNsRTqlahpEOnHvEX8blCXKFjCsVUNT4GuYZRDqWkjy/mqdFUcBkWW2Twdn
Wk22/yIcm00HAK36JUKtXSOGdvBjW8+8OLZ91Ms201PxDgLYhsTJ2ddW11/3ze/vA2aJigicanBX
iToaxr4vldgMfpoHwfU8lY5e7xsj3eSqRaQOLYZJ4hk650TfZtK/7w0EKipgsVWVQpjRD5rtjR+C
DuaqxVcKmPP6+UkxljrMwF16QPacVw9bdE1M261kTy5gsbY+0B/vK6yrfx3u7x/AeEYd3dhWUeED
Xi/HX563M206YgpgKakj6TpfHTwHo8seKohAp/HXwfEELmwMoH48PDwo2/SEx4nHCJ33223oga3n
2f7gPdsuWctsidiMZsDsdpOX+MKL6J7PgY0KyIWb0Px9m8EyaKZpmYj+FKr8+z5Moa/JVXW94vFv
8rqOaOtp3b8VI0nW+VF44/Y0/e0JvstjPLlfKk3ed9YVCVS2CWsC9DjRLbelbdnBg/9WkOG1suX1
/c1e3OuZknQRZsaWmpYaTxWEqmZhR/pFKzmXlYVCiyVaSDsNHGtcJtj+krAszCHLM5WOpVI6Q9XG
0DsAnjGY/baHxbygZYtnHwu5C3II5KIYXUCPJyjRvqvlR3Kd5Fqrgint+K7/epoSzPiiyP14f/UW
OsO+y2GWbwwL4ypaHShFj+J7gwKS4qCjG/3cqrMftv0lAbJFzzmfCw7pm25MOJThMsaohG4g0Xsv
FKJvKt/j3IYWrirfFaN2M7MLU5A6oSl79axSgPp8mzjho/94PW3IeMlc/Yf6KZz/5VoyIcCvk2tU
hxCJi6DkYIYHPX2lcz0+fPQkd1vXABjD88d9oQuQF9/1ZAKhngVXCSjqKgIhnBnYjcHe/OvqbLzD
ZQeEyK+vfO303boEkeJ2CxbFRz0lVkEeX+9/x9/ZxvfPYOo/QZ0ZQyXDjsxVcHw6KVvh676ApWMI
CixFNmTTkkVwmX/fUNw78edkBPYsmk4d76itzxtdwPABuAcolcT29/gp7ujIKR/XY8Fdf5PNBBSk
ilkYxZDdXcIPfYs1HtYQDJfqnn7s880DMM0CbqGcngMmjs6lsv5bVYzOmIxBRWbsZc4ZmwoQb+K+
GbwDuYAajt37s7ZsP3k8prkw0bWllLgY6vDdc304E4FOZu6ewDG4sjX7ma5umIE0Vdlw9nYhUn2T
z3ghZax1lC4gH88TPkrnr8nzhkyPrpuePtQ9hUm0Le77wAKq7HetGT8kqCCtSTWsb4VEBTOhFEml
tAHenx42sX36QYcoH16eg23gopOF43kX7sSQjlqcikRJRHrGSK+nJjWTHjoXjqetfSI9UAprJENw
8rxqwwLQx3dhjDfMQx84xJNEYxjFkt3Agp8AHKE7oNFAux3yVRtlDm6vzqIFz3RkPKIMSrS8KESc
2cnuMhwa8fltW+OB+JE2cTn3rWihteW7kowrzNEZgSZgKIlGuEPhSeomeZD3X8Z595i80wmh/+KF
6btE1uupZRUUIvZQB2nPpwCHsJFWHXDT179b7ojhYticLSbjAAMrjWQpnqh6lAEU4DATEMVNh5Cf
ZN87yKrBAup9rXlzE8uedyaY8X6JYpjJmEPw64WSg3ieRMCK8iKAVODn3kUCv30WnMxO7MjmHRKO
AbF3l8jvpanNIFp2wdMNaLTYBiK4Ygeu+nTfenhHhIXdj5qk7tUeosBucdJtiYJ84nzs8TLqAu/k
GUWIR5OTWy5nKX+WlgXeT0czQmkOQkU6kAIFz8Cl36yA1/cgo1f6vooLz07fzJVF3g8VrVI0upqd
Y25rItsOJMLBn8AjK6ySdeoJjuBwIaWlpTg2U5JxPmYFrimlwikxD+UWUICErDDhjPlYCv2fuaFj
cOLJ0g107lvZEW5jSnMDVPYquipA4ROvy1W3Hn7ktvX0C2/5gJUn7sfLS3WInZFYm0ftaGxMN3HV
B04Wyjs6GuOS5CYAtVeKD4nR03fwus0ANjuk1+F+v1e2BdnmDt7fxf9DmzXXtBjfVEZ6KmkxRJfu
K/pLMReRr6oRt1oRcNT/Xa4y22PGOUVBnFhqC0+/2+m9DfCxNX3I5ILHUVfzV0o0E8O4IvWqdENX
04BColOXndvc1gxSiW6sH/XY5pyXv5+fv50X9paeB3Ecxg0MV8Nz4P+Q9l3LjSPBll+ECHjzWgWA
BjSiSEiUXhCSWoL3Hl+/B3q4Q4FYYm/smJ6JVkQnqiorK83Jk+/mKtws3cjx/B+sZ9rHLXlgWHIc
3EiUTU1OJQ2qs2j3H5v9QRO6YE2XrsW0jVtls9LrSwm7B6qv2kA6xgRjxMZfcTHhv97GbhZlh3gB
U20/kO2FbX+8ofPR5n/HNy38NWhuiNgEH6BnZnSUqgO7QdF7DTI+TW8tjG0BuFt7Y3blUlJ+dDQe
7fPEBMleWCd9IOIkP7/CpeGyM+i0v3oycXMqzGGVMbpiPEXww7Af5qYjhPgUL4cNZi68HD8LRyku
qebEsHQax8hsKOBN9nbSMTygKXlfvxQ7Tv/cgD29Is/PsHK7A4++1INMEMvvDGX15hAQ7IKkI/x8
fLLz+Yqbk51Ym0oq1NBTsQXem3fm/8mAnDBvGAW3PKBgwSWYxoHdUPmYVQMTILmWiTlRAwYNeRT4
QwYFLYa09QohQ/UcECPX1ixJ7KWtH3XlkS5NbFAQuFIRVVhqWBBdISytGP3ZRN63XuUOQecFYFMh
/gYAGW+6pVvn9Zm+vb3C5g/0DWP/lozIwvs6jRNLIRVaTJkRLwGOn4AwDTyoxsL5juf3YNHTCFHW
/CBxVbwmDTJEn5y1WWHSMNiMMd9p7eMVVRac+fG9uJOnIcxnUWBH5XBypdiucuWyh6Ww/EQfLFEf
VF1fCotmre+NkMkl0tS+SUpOEy/+z7WMXlJmW6sL2jIf5t3ImFyMBINeI49TRq/9iiaPDuMuPzsD
9Ay+/tOuNVCovagL79bS3o0/v0l9sU7t+oGGZVnJTvoUv0CO9f+7qskdKLygdLhYRWkV1I1gUxpZ
IJ5teyROe1nQvFnt/m8DpzXIuEpTfozrLpVGiuyo/jSxzQ0IJhOjvPRWDZwdSx7LnFX2G5HjJ91s
YNELFeAi2MDQO/Hxrqn1nqESQ5aWtqB/0yIk0ziKJwxYGktRmjZWT6+vHEgCx6HK+pKHNkN9h0cK
04YBOBJQDJqytoa+WNeB40oX3Wr0HNYSaR5wFyQWnGHk5kGcnNDTSV9i/ZlBRf6VO1GVTnM81yk8
6aKZydh57GzMesNbS4BEYX4z/2d9vy/mzaEB4JDkLM+MrqG+H+tN78d9bWQbvaTm5RmTWDWaGTvM
+6p3B1AqbX9+wLm33DYx+zz9t81Twq++0ETMuXF+kxDvDUbvrbTVOCaC0aPVkv6MabF7I/nfksef
3yw5HSpO7R3I0tZ7XQCOy+Q3nRG/HeqlnuSlU5xmq3IVrMqu60vIVqHvSiPpdZHFft6HuNm6iZNW
SA2TtmEgwd3W93qkogahEgrqn0U8yqw7eCNp8rpwbRM5Qg+dfLnur4pZ74fTwR5PiS5G+PO25L8z
GtX25owwShYerwhRuqBHRzja8Hd/Wgve/frf4rrmLP8I85FVmRXRcD1ZV1M3ueC0kXQpt6h4pkTu
kXNjXvyNeEVOCs71v6Xh1XPOEK+gv1vjkY++aydw2TwriliQLqIMwmvJJ90SjGfWuxYweVTGekQB
i/u7g6KYyk42pBK860r3/JFPAHzXhnOpSKmvQPpjYD4oTNe/x4/ATKOhxt3KnbzchZY1UYloBQal
0K/qSkHtTwE8JbO8Zzcg+qKJXpQ4ebirUmocnh9XegX6VHgNd9vGBunj0lvwy5s9NRy3S5vY5CFw
a0ngsTTkR657CemBK7NmczJouvxF9fVLpsek3+LfFehq17a9NQb6mkSARFNwsyx9z0wbxJ+tnnbB
BKJaiXUfj1sNYjjAbunPv/8H0o1xWQ+WPe19EdN6YNpRTAa/HRx0I0MbCCB3hg36ucVFzb0EN5v8
a+5ubr4g5F3TC9hkFDVMoGpX3TOmMwrtkhsxd+lv5YzfcSOHTdWqKuJMugw1VfND7GyHDy9aafoS
ncPS9k3ss5S4Tqqwo3UhGUcw8fqD+15yvWbTsLeruTNhXsSozXgHkMV/Lz/CAzjfrfhnf/WBWERa
RO93y0zQM4R6fzVwYmSaOJS8erx645BQjGoxUSXBdBiMeSIA7UrLlHpzbq2Idm9prAABbjoRWIDS
rMZYSGgHk5C9duVBLGu6yA6el+zY3At0K2lix8SGUbWghqThDG+diahCNLOBEQUMFIc4ppoIbtuC
9ZzTylupE1um8X2sdHknXQKN9KEer9gKCcEBU4dPI5kljzLXv4Vs62zKU5THWcqqhCkLUyp25NJd
OfIk3O8v3uiKi8hvZICuaweIrFbn39Q3TaOsY4XALUfb9LxYR5278rcfMDnUoOgYpovwAUmp5y+o
TbNvGt3tahRn4F0QZfVKWaA0vdMQLOz3DMpXA6T+v7VPTrmp0a9Y9BB9BZU//DMA3ghHPFPS9Gyd
F7pDDAkVohOt17ED2u5+tXDgc57A7QdMDrwRHbi9OJML8HjOR5yZ/AWjtD3qxh8iS4EtTtFN0+cr
wV+SPC5tatYVoIqBcQIWllMmJoPVEmz54Cmo3IBl67h/SZ/dkxcR225fPdQ2Fy7UbN34Vt7klOMY
jR21AnkWAH2B6XFU1hvMh0hp9go4MwpGvbnbtkTbSaB/Sw1v1aPZfS0sEQbMFTwBOeRFcewhgRc2
iVPzigfFJN8oF3ctvYKQ5hO0LaeXq7i9WuX2n2v264WlL0qcRBxuy4YjGahyidDbw4rEU06tKW2r
sWzdr9vP00kcyDiY9LFyzQEU/qx08sbFheI5YBBQkG8AfzNIM645GHIunwM0/FnciJevBBTZ2+F9
W+3XzOZH0U+Pv2DOtoydAYo0orHgzk/AdH0GGo0YMLFLGz75F15HsbW3YnOM1U+l5a2kt8cChRlb
8kfg5HD7KPHdqGGgZcC3cjEm/xw73V+zjcHY8eZje3YO561BvJff2i/ScEjCVaBbD9Gt8PhT5k5d
5JGj0mRQXgBIP7lguaDmYqdmzEXiaV6ajko5nmj1d2N9glVX+M6LTf3lkC9FIoMIVc8DbsG8zcWG
fz5hcud6jNCsMrlgLty5/BGqDa954Hqstb3DGdmJ2eQOberLwrpnkux/hE5sauTFihdpEJrUwOue
w4jV3SdZeO4zPc0LkjHPfLJQIpmLAf7InJjRIWLQwsXnzEXgacDT7+fjWIvOjI4x0BsISvb140XO
dDFBrW8OdxILlKmidlpbMhfVNcMuJqJyUT8LZlX4TxK60bhs2wpv6aAQqf2JUzOsT0Gr+1pHfDYj
Gf+RZ3spKEgAGx+Be3YdBrvWJ3FybFTadBsmqimvXgrm4A0GJslE3/ES0HXOebtdwhQl0A8y16ox
9oxh9UJHDBH8YzhDsgYEMCYl6pFye/Zis8ARnZZQr/fhKW4F+pJUTuUFdF/9/vzG/VZrlWXYonMu
rkrNfXrIzqIRmIpCIlRBDwZtDOTIaXxcuJT3FaCJ3IlJLDI1kDwecktuU70WljsWljF/Rlgj06Zf
9iwQE5FJVqW5uiS6uXJXAQK5wNucI0OTAQRMVhEVnh5r032e6Perxm4bHj0prDCxWmpTOYknCsB+
K1+CpZ0kurWX2CDuw8WJkMkrJLFpJ8sO71zyF80nahmS5hNlmM881gvtzLA1kbMFJ+O+djqROd3u
FGSe6LxzLkgrxms8QQq5WpneeIb8FK7QcKA+KY4h9YRF67yJ9xBFzR8w0PHDkikcre0fd2f8EiDr
eZmTBE5TJqvX8r6J+ETGFgsOwDjHzyMLlz4o9cRBs8zW6xY07b6EMRE4WTqbS4UXN5Jz6Yp1VQHN
3fyr98p+MIrDIb7gVps+8qn8eknuuJBHCx09ztubFaURJuGqziWVCFuSiiWVwZziJ7zxuMiPFffe
qZsscvLGJU2WODhe52KFP9Y1PKQEI6kSEr475mvoj7UuYIDGUEl7OmGA3HlJ/l1wPcpHv6rIYf4M
mvQmZrh2a61iRY+5WOLKOQVPyc4xehIYAMpRcQuma6ASMSXDXQ3orXmLm7Gui36W88/jfbj3c/5+
x7TcwqGjLk05xkGz+CrMSaoY/I6Guq/75k9gVDn5sZYGyt0/QROZU6PhMRzHqy5z0aMUzJrdzoy+
LqYfYpDunrTvokA+ZHPNW9v+9bReR4by8dHrHzZ8zgU/c9Z8KRL4bEBYOcYTUy9P6ArGqfEYltFa
ql47lkqC1Z5djgQd+BSYzePdvm9jwspv5U1Wrrm5Wzo95KEd5cVFqmO4NEfvGh9EGm7VVbtvObKN
jBLhm7jWttV7gMF+25wj+lJDHDfepslt03ge3cPSuHZ5moPL1LbC7CXc8nEu9AG22+gwmAGFSg+Z
6oU44i5i0zDqCK+losgKhP7Sldzc7JhV4lSToWRSRXvQ0SUWo6IX6qAteXAztwqC0CIpyJLAKupk
fys/qItcCeC5Ej1+rt+bEJlj+Sj9fPB6ZDT2GjUvZZFU4r6593d9/4mdmOgmVFKk5EIGiUY9xF6K
AdnlpmzCaV8a8zT3GGq8hJlYAn5BbW/iGadqrtRpAlm5TMRDoG1lx+Bpp55q5auicU2ydoER/z59
PC7vRuTELw6znu2GECJfLAyhy/6Z5vv73rKsdQYOyvKYQJlleuy/L2VOatuIL9wYjOdveBWTxUza
3B368zUTjznsWi0NUnxNMyIwTs3aFNatHb5fRoNJgILBKBzjLL6mRxThABz9hN1orZouQRbmbxBC
Q1ESBNQ8pyfBcWmIAozEXCLXqDNwwFise8wq4mlmra3UiMrdwX/TOto2q1IzH5uS+yBtPBQ8IUjc
AzTBqpNXGkO7Ra+uWxhRhTj7BD1KPnUDvTX5L5Tl03GewBLn+KzJgFgZbcg8B6vx94FOAiYM01ph
Lil3bHDGbJos+AD3iDH88ZKGJAfspAbSgbtVOW7X17Vn8+oBSA0aBxshPGXMVRZB25aYDI0NGXQA
jvuSCG+qJQwUG9xnW4m3pMAYNGfBEZxVN/STKwI6y0FJ8PvFN7aL17gi9VG4twfm5FWbLj+Jrd11
ryUyXBlVU8rnL3xfEaG8NrweDIrRDGR4CdoPRaENerUVN9WFgWTRN9NSX/PpkJqtvFcEvQFy0q+W
/MXRAEwNOzZREgB9V3h2SuTnKpkjRn7j2oKpOJhEEl1FBQ5jlZChJmJKVcFIilXu0h6xfPwUuQsu
xS8ia/oByHBLsijxIIiYwhyUqo3LKJc8O05QOXhSQYmvw7VKNu1HJertxwDqc718GbI9l79VGYgy
ZIo22c80pcB5BHmgS2YMlgJTrWgtjFlV0UiZj+E5t2ONci5h5WdRI77RgNVEMmLFZAXKrZydplLN
7MKN/JoNdDj4m9ohaCbnND3derLpoNn8n4NY9VLtHYq5DUFMBIbUvu59tJhc5yy8erN2UxM0UQWk
adTqyX3xytqRWEf2bCag3jEnwZWn6tajkW6CrZ/iAukGUIMJeTqKerQOdSN73obmh/KxVjaSXpna
unWX0zv3jySm9Y5EBWPMBi6TySMZ856ouL2IOzbsuYz4A82eaoUlUuGu83zf7P2YMhFJz2qqJ8xa
cs5FR5rnSqa1uHS77k3KODkYkxDhBiOLr06elh5lwGToA9+u0JmcbXpOjz5wwvm3FJh92JEsvBQu
5TmdkbajS4ZZ9kFDepQUXN/gI5PZaBJNQoNrXltmwTucMUZIMOMv3CX4LZI4fvzN1Y+zIA/TNvZt
b8NcPTN1nspgzf6UCL0PTk4yNFWnJGS+hu84fA/YvRYAzsuu+f9114CG7xChQuiuZhEETp/8rpOL
qi18O+qftDOuj7SLbaTa6/7E1D6YfMziW0bdY9BZdZWflWbBAZhTGAwd4bnxlUPz0vjzm30oOq8c
BI8J7Ar9sB4NfFh+2Lhhr6XPDkuaSn/8ts0EZyC2+U/g1Df1mXgouFFgDkBDQ8uBpgpNv0vnNTWY
3mpzMJjsGlLUB3jqTPHcpWbuGq1K0k/3GEp7h4GbaZbBMXiuCiotJT1Gpfxr4BS8CKhACGhLxKFM
Hqm8GOq+GrzYDvhdhrkAH6xj1IGes1a6dxwTJsa/sMWaE4hnpwEdcuIu1U3vE6QayEaAjkCCGlUg
1BT/nomTFAHbCGFi1yuMHlefnDdgTWBd9fa13kQ26y48KzMX9Y+8iS2L5azqnADyEvZHw3MHeNzj
Q/+/rEiEF40uduzvRMs4By2XslskdqNu6lNnCWZlaVukGt1ineqixdQLaj06ipNjxJL+R+C00buL
E05xtSSxQYbvkgyp/c/lnrhxX6ZCBE1VeBRteHSzTnQFUJaKEQQvtZ3ip/LMrnpp0t3Czt3lraEL
tzImupD648DEHDKyzbXiCRtY8oVZsVbRoyr1WNbcnokIrmCuFRFnNAmYHS12+aqpUhu+RN0byHYl
oBkvDe6FWewm5Ge27lbW5J3KmjyIpKFMbeWrLWAHCGt53i4MXpjqKF/LmpaNGaXG4wXO5FnheMK/
leHr4VWaNk0EdS4kmq9kttfQZoADoVzDZNMwJmZResKuKfU4NNgn4SePBoLCRxVe3HrNnFxtx0jv
PhcQniO5u1YBx2qJFOh8TKNkrSjXinmpy81QGmq5aXxkW7Y9PBM06PTwEwOa1mdnKY15r33IUeLx
GpUc7vRUxbNEaDy/bXPb83VJek+TvVgvBCL3jwNEIIcAqgSZBwPSRPmipHQYRxtyG2zmpOvOBWAG
/jPbSut+k5zk58fHMxP2qCB4E2RgxOE3IKfw1+4BDSf0LFvmNpKhTU0UjjYbr1h59UHelHrxzD1L
aOPVwhD+5j85XzFLl228sH8vND4At1lD9k5SAVP7+wFBELcx53dYbwewHSjRXKT/gVhvSbN3Sqo9
1etM1B+v+r7aDxqKW6ETN0npWhZ4Vwjddxfe/jQ/g3M06JHFgXFmW6H7wDSosgKPyVna0KBZqBnN
HbE2RhO495g/NnXos7JxBK6tclsa9Mwhbaeuwg7wRk3Tkw+/olLJ0scL/i3h3O2yzGPRYDRBiX9i
NiNNqJy87jHrTBc6M0XpKUk4wvGG+pO/1GBtyolmJAx1WD1KDM4365S0Ih2egbMhvtXLNEFF6CMP
kEPmex2eWYRe0gJDpDxaRHRwafnUfScZ7QCbqDcZ5hf4tB72nbcu4rX8yZe0YdZ5ZmSITRbZg+75
eTVQ9iFGAiGiApK2uzC34311aKTC9gTCVhGNitcgpm5uFmFPhfbdT1es86J5ZvjWS8+dqIvtWfhG
kUmSMPODJhoY3ExBNbR4HaC8UwI7W2waAPp4nUUoilKistY63VOsmtNTzcRvSsinPz6k+27HySom
V9+vSkEuVLGw+W2w2TPXY72KcxIhC7Vi9cGIPCLDVSTDd4ZRugi3jGRVrHxzqV6t3j9Kf3dz4ptw
eZSBB0kubDSr+JquAPik7AWwpA278mf4BGoDVSJnlXxjfLj7NqibIDA5ZeX0VFHXZUDDYcuzq17v
ZT2o1m2y0oaniN2JjJFmZuFQ71kSjumT8u4/C5nhC69ui3GbqIH2hnsUvyrHUNIdppY6rx1jFStB
3sraSUFw+Z0HqyLWGf8l1FZleAw5c2DWTmjyEi0OKWL/7NAHmRE2ORU9MqzQ3eDhT/G2jEQCmQoQ
vytzgy1MrqF9++R91p6eazxSSvjnqQUG15MWjnXOxHIyEA/wLsHNgkFOfy1cnnWCULhqYXPHwixR
lRgHYQ6gSlB1z3Q2jskdxGOEMYf1gp357bme3Po/kie3Pm8YD/RikCwc2x/lKz3kh2rjmRwoP9xL
vDMTkM4fezqY4cElyl5aBQeMskRhwI7IKwXPJmj8WYy2QnccS18witFeSyve9I/BUtw68wr8+dKJ
6reh7OAYlMLW1jz1XdohBwmsytXFiRDfRNlIFzaplVDpzaHlNjVSS9iMYI3HV3CmfKP++Y6J6gsJ
K8ewJbiCp/DFtRrpeXgT961Ky5LI9dvQb+CPpHoQblMJN5A/L8gffbBHJzZ5DfsiFcKSwT6wSkmT
8mdsaZXPybO0gj6Hprew7/8XDZFBJouGJpn9zY7fhKISKqFtHI/7buUf8qmknZXoxWDyMqJBC9aH
HQcwRpssIfUP+5o9dbmeI9FyqP6xAdW+lHUcx0Ta5qu0MYKQOIQpiZZTBiw5tTl+c3hsLwy3aoed
Qys91puDy5P6Mzg1uLzbUHeUpTO8d99xhooATAGQGYgQJlrPtX2kxYpf2n2rex2cxx851aiaROua
37FsToOcORTKQhQ786hz8KJ45BRUDcmXiVSVbWLJlxzcctFwIlK/dJ1HlHfPcpuzvMToOpMrxxpV
BTSZKoJmZQqnykUekB4mKG0P2Z3y26t4U672RfoK7IiYrYfgS2p8UgkrH+PIappEPH2sqXNvxO0H
TIKJwKu9lk3D0hbDTQSgJNzuTRVu1NLqFnR0Ju33d60T+ykPSeEJKtbKbvfMMbgMJvtxBNGMTON1
NXbOIeNXjZQa9LUGmVC8QaxGIprQyvjISG7+RJs1xqLhiaCuuRRVzUQEfw5icuxorxP6WBw/Ltxw
2ToORCJ3z4/3eiZxBp8N6UUEBOhNubulciIj7Vm5vxodlG+5dImktXSMQ/CvKrbcW3m9YjJTAXsT
A8TEPq+QpzWq7q0DL2K/Yv3j4w+agTSMH6QgpsPnAL0zyS3kqhv1jYzTV/B01t6hM1v4ffCaKszS
ZXYDpgRILFU1gHgI4zxFVPoXbZMlAOecDiK0BCujjHuHxM3fhxWIXTnLpQo6CEb2Ojcd72VIv5wS
AAenW4hT5mSpSA8pgBYgVzXtS8uzMGxb2ats4LGrLzgQDDLcSBai/oDM98L2jkozfQXUEZkKkIqi
oon378LSpE0xj7OsbMy53VyCs4Q7/qaszioypUdF5xf0a9aa3MqbXOZGzNyM5SDPYbcY4Bby+xzD
b7MA5YZT1W7UmnIhYTmqNGvlojULpmQmUwX0181yJxfcU8qmS4e8soXWUrmr+sOAYllRwEBEQncl
SCVVXSMvwy0fLqSsZn2zW9GT68vJWZz5SVbZxRf3GQoCFXpdlGhaqeDP8mlJalFPz7K06g6l6NME
oIq0sNSlvMJMFVpFNlgYcfe/D8jE/9GEwUmZqq7sOkZBJbMy0RBz6nT7rJKMQgtoyaENICeOfFnQ
tfGSTHXtVvLE4+mTWuZKtMDYQdmSOkGMocQ0HgyXRSXwOyz1ofpI8q+4P5e1xWsbt3+NK9q9Pf6M
e4QyYh8NHrIAm8Ky4Jz+q/Ih53VSpGADeriiT2BBF3U+ofm+D4hmZ+8/6uEkoYbjmxy1pU1sqUZg
1KRcSxt+SSfG4P9uR4AGF5EJHlkrJzrhhX4t5ClMehO+9/smN5BmVMfMSN9iMtnwwaRWKG4Uj/pX
7qi2epot+O1ztgbZMgn5AVx+ZQrIz5yc1wIJH1CkpM+pj3crtvIMBVCXwh97vPO/kMK75d5Im1hR
Xg59gS/j0uauqSE9tcg+VnxERNZgfQsxJvBU5Qr41bIzewsEGCsnAhAh+K4QUm2LAkU3/4ppz3vP
pVJHFX8FGGHTnh5/5ayWoj6P3hQW2qpM7ketJCG4XsrSrkJk9hC8ec4hCfRAOT+Wc48fHvXwRtDk
OkhcjKF0ZYGnloIeRyabAX0JCCT1/hpe+o1nIMW4UBe755WayJycQFEHKUa4/8rUwIeR7Wo0UQk6
cugG+iI2YMHcCaA5iowE7NoL6x1t693pj5Bo9LTzWPhE2V0h4BoRnEA2clA28yn/BPk6AehB2MkJ
YdONty8d/bHMWfW+ETk5yyiJGiWrR5Fb7ti6ES0GrCyoj5Gy8GiPf9KjxU0OkxvaTIs8SKoSkNe3
CSOZbpm/Pl7OjAcIrnq07sqcJvF3laO69V1RaSTQU1eeEcA2htmbJCzo5a9DP1nKHymTpdROp/og
sCvtdttT0ai/85ELO9PrdW5UevTkWsJnh6QcR1mzoT5+FWi7aQx206HFtzuE5yXk9uy6RRD6olrG
q6BzwObfhI6t70X5wDilnSffdYppJ+pnFvoL+jmjK9DM/4RMlq0VEtLDAVPaUfvqK5iA3pwa9Gb6
poCAvG26BdWcXxMagsbjlNVpVyE88GAY57vZtUZD5ycWALgPlwDBc0I4VcXLwnJI8E8z3hnX1Uwf
BLXtOoYrYn5tBbLzpYa2WYUB7IdDazkqv3hH/h4PU8giA9eptgs92nQ6p4vfHnhfB3RiF2iTNNSN
T+ONegw3CBm9ZzBog9yMCkdAKwxxzesF+Xl8T2aQP4D4I8/PItWAKu/vz28URmsdVcvTtLa5hOSr
3OY+2Vp3DY2WZoVMk0KRlEbDtsiC20WXdhbaoBRTpFaDxrCO5Fa09NDPKdfNB02DaCUctDoRk9pW
uGdfpmlkMe3WD31dDYgrugRwNKQzzFglvNBuhyu/kjFs40Xu//dmCoOMMIJMAf5MvotjHCFXm5DF
xnSoaw/cvurShUd+7on5I2L0eW72vuO6Qm2aoratGEgDsFptmuOwVp77Y4/uXKTvIyMmzU7Ptty+
WHi7Z/wpHrOTRqAbppcA+fVXdj+IZRYPdW0LMYBm3b7KLKdeR+WT6JgLKjZ6ibdWUhtxOOhhRI0D
KD6EqH9F+Q2nKrXotrbb6tUVcCZAslYAOiTgSdyjhbTfuWBBUmmrr1FYfCx8eq01DrhBbmzcEMYM
EDeR3TYwJ13J95e65xxDLYC1CDMglZow+H4s6a5QAFGjczqWOkTkfpTJaQopp5boNOMvYvEcsx3l
OtNNDaU/a8hXykaWHxsZqTfmXLhA8/hESgH5O6GULfs/gWQFXvAVq/8U/iQmb3J9lQXK1K6ZVgtA
m9HE/DmNyWeO9+9G6VwOE/16R+QvjRjyJicPRqXk/hbApfDJ6yv/f2m8kcBEDKVh1C4wRmOT4V9x
vRDK6KkK+UvEhPU5bIsEI0mkwuCFWlh4ln7hIH+WhuEMMhBMAui0UXiSJo8fiI/roB/A28Fg8k+B
DMs+F5N1jykBdUcYYR9yLC0/JN5WI58qwqr7x7of9VpxzhmqZTaH3i7897v4SNO1pp7bgrL5yXet
vvPRb206rl6XegW2HzkgRWlEmN/+Gkakagw5Z2gT611md6EluAv9c1OTiD3EDR0vD+4rZlBMjgxj
oqo44Uv5kniqg5gbw09yBRoWZDVjRD6cQ4/PEIzX/dLdnZOMkRfA/wATChTORKdFqRMkB6/WRe6Q
Lua7EI+UwGebsgMuzJe0eKWUYXKStH4p//A7yGhymIAeAVDIIerDzZrEni1T5G7gqvIl4EmDjgHG
cQgbbqXEFtA6uI89VEO348yRYD+420A9JlpIc/TEtZTl1h5DB49In1pvDYNZAl8jP3G1R+XsnXfX
oWoIyMSWJpO+RD9+vo8rh/rOqo7e3Jg2EqlDqlr8NdlK4olVh7EXyGnNQt0J+L8Fu3FnHn91lkMX
LlpjJYxc+3tDZNGXuGpQsFA2zfS2cFOq9BGY9/LMXWdl1esFeqP0sBCaTS6VpyqSWT3s87Mrx7XO
c+hcjYZQVx0e3aPjGkUXINNKQLYdT2QskByoP9KAy37z+Mvv8iMaOnvQ2INsH3C46NaeGFfB41t5
cNXIRkNTtNF4Lj7wjLzxoigHp3qNTkn0jwtOZ2oZbhsMdGZKMfJXC58xivmrKWOFGS6VipYIlJsn
175JhTILisG5ZEGckopLTwEuLeaDAbuMVDPOMpSrJ0958bkFi3OXJMMOSCouJPCC4ljInyip6MhC
zhasa8fpymnRpthyZoPR85Xu2221BVhEcr5FfinTOz7O0xWrWDPwLhrSU/Ik0yuHqcCGZeLaQa2p
Bss0mMXnAJ/Xp423Kn2A5PKmLNcD+su3vMc0puwppA6GTFcFzzG0Nq/WC4cwaunkk9AnqgEzJfOo
Wf2CO26eFbGpEl8OStcuQrHYRUFJQeUpgchWk8xCSHuzzgRPD6sc0+tddqBBUCYmWlmCjdqDJuTx
19w1X+FcZA06+ZsaHp/lv3fKDVg/qwtsEHdWPRqH+/6HLUGrSdl0Fci7ARjC1kh8Q3COqAyVrqnU
NBVzFNaOUfrF73iBomATBwamdQWg1/jXNyspQHnRUDhLEnRNe1FsV6QKs7SPo7JO9/EXhoIeSBmw
kInFjSWpcdO4hUa9ODLxXF1YC7sYfS+HHHDwsrqm7XdvBcMqlhebMEe1uZOtyqP7gl/v0g5inUuK
l6cukP+mdmTKVScYgrJ19xLgJtWRM0Qrfh2ugrtWTkAGuIWOwFZa2IG71Nfv2d18xeQ690LLN+6Q
uWN3BEyYo7vPPYOSJfEw3FmlfLMOxadKMllHR0D0EZ3Y5/ZFNPpOlwIL6XBD5InwJF1iVW8dvWHG
xuClMXW/4eBkq9APjMuP9KiG8GlitIUELO61pLp22YZGeurzlyQ3Ovf/cHZdO5LryPKLBMibV1Km
fFu1mRehrbyjvL7+hvrhbpVKKGH3LBZzsAtMlshkMpkZGeF4OVW9n5o7tIVTNu8ZOFEk+RAMX4w3
VcHReih6KUTIHNXpW6uLDiXkEfnCSlpT5pxx2CkRFOKsyLvPYyozi4s3DRDYiaU8SN/GACFV47GO
tgzjwXVII+5HVh8CCKw2wrHZjfW7ZpDep364DZ/ioSF8tquVNeyEuuCjFx8/ezvIXNrKaSj7rnqs
VHvgSpQhH0P/iCZEvAuj17Ik2SaNX7u8wbVNivA9u4/yTayYY3Dwa1tVXsXeHL5Vf+tzj3Jj1vlO
G8wGEduo7lQ0aiX2iGhDst71RWtAt1imYXevqbYko33rodDbukm8LbM71MYDhLvhoOJZOh6zYp90
O0gxttwWs+tFR9L8JWNmoVllD9hKqD0Ub35p3o43V8P68FkcVxm5rjg17eeZ56BVtc9zqo9KqK2W
tAWE3N+iSN6acW4nRAwdjHkMx7x2hNjqnvHkyszE36k6VYejXK38nKVr6eLnTK+is2CcZEbud5Xn
u8MRMyaxZlex2UkdCXi0IF9q1KrQyeCRM4hsxfRCCLmwPAu8TSL2YypzEIgDjCUFFyUrqFEB0qXa
VUZYhvcs9PNur/5Vp+xv9XVkpxizAGR3nh83/ijJjPmBW/MntN9pNE6Fb51Uxf0wkaoCzxRXA5j8
jJ2AtLnVcRyDYWugc7fyS67z5SkPAeoNo4s6XpuzjCiNCrGUGwmIeF3piJiFxklpxN4pW3QquqHK
DpWW6Bgt6+79mq/3MpejTW5EzM7ToSdqIIhvuYo6VzP6mM71ewxeCfl3wXn1Wupy9Q6Ey0LUDzBT
jE/xaGhc+kjnBVqYVkHogklqw8LINDQGqrVNpTlFZQdNa1XcNotaM8gfI+4lYQeD2THwSMnnyqJd
vdFlTZ8qLUBpoJGLaYPLX6IWsjSoaR67qgPBXyK8avZwRNSKZSp6W1HZMCK+x3fKdo1e9aq/BcfR
kTZOetUS2lxzSQUUJiqxMoLEVctTZtjM32vqJo9BeuBK6lekHdOKeNFOArJGtSp9YiPg3wrxuS+g
bZkJFIkNVdK3DoMIQ+JRvQh3MJURrqaS8h3ojt8GK2/BaVtmF8/FT54dMEFOZA4JWOyKaiq5PeKR
HXVVtQ30RLRSFmVU7vNgJdNf8BXUkqdZRWTXmBGc3XZcxklZyLPEZRVND1W+coAXTs3FXz+7T0Kx
YwpAOokrDCdteOm+NchInEC1Uq7kFlczzBhT4yecOC9ipFUFLcGlq2ks9XIJsg7ukIw7PzrKw05g
2tFrDqVbjrLV5ZAS3LTALSgmJ3vPK55+/VLBMxq4GRB/IsGBr1+aT8Hk23iBF7hMMAEhj8CpDuHC
zm6TI0ZdSIqaxRqPzLW/XJqcHa5k0DlPaA1MdgYFjcWGJJJg1uX7OCo/HBNWvPP6KOsAd2H4X4O0
9dQ3v/zAPgWJCR70oStBZtcMmrEifM5TrtPWdCyu4Df4+6cgK6gYEsdKzlP8vKz8XtCiyM0zIKEf
/HakvQzJB/EHxR3lo20h1AoWD1QUu4Oq3xm1DeAz7p+mIpm4j1d7dtc3HwrpGFyb4j6KnXM1eq0u
okjkEsyPcceup3kh0pR7VB48m8NcbLZN7/TAHAdS3Uuuod6zfuMX2xJDh9rafPEVEGhaGgntH4lX
QN519S4v+D5leVFHLpO/i+K5ZQ8Vdy+lCh0Cyw+J6tXbJnKV3pQiK5J3noE0Ld6IjQgUpXXb5Zfc
DwGDV8UJE2fw8qVDxHnZdwLfRW4D6lDaorTvMCmqTSHIx02klYmJbGHtIbNkFINrqDVjL3CzzMKV
ElcBOsZh7CaBrm9kaKtsu+ZdqNs9L0Uj3nqAC93+zIVSCJr14GtC+RdwQ/3vQXqWcQ2lF4LzAqs6
yl/ysB00gYwpXkdyRdKnHll5FVpCY+nDSuhcOnCKgkkNBUV2FMpmx1vsmiLCazxyNbXFoGtyjOPU
N7WajSuxa2lNNVAHC6i0YCzemEVO1ZcMJAxl7OqFop20rOdolAgiSiwa3mRajiJUlKbO7WWdvOPy
stPF/xhFkeXSe6Sm4wdND2KUVwLCA+wedSs329KNcGFiFrE8XAhcqkSxGwDMI+gg6MWkcPeNzhv3
wmfvg0RAi1zFB8zl9iuV+MUlxcTJNAkoAro3W9IxCISRN6rYrYeIZMkzWk5mIPk06gucxzVIyWJU
AEYO2YMioaE1b6N6eRsHI/R5XVCLdHaSMIVkFR8c/URLzTqMqxNEnThHaArAqaK4MYshCEweczGE
6WNmxaPS202lfmvRIO2bkAvRthLFtQ25Lodiz0H1jXo3mD/wlrrc8xqQNDSmBDhaum8UVF/3kUd0
6VTlRBp3jXzgKydeA4wuugHsSmiAooKIiHVplc+VQZIHJXaNtDL9odoY5RM30jR7RslbYnaDZ3qv
7yveFCCGA7KD244+bfXc0TFAjw8HbS663DPzNe+JxSgWGGnN2/DI5XpCEj1J7iMMsMdeyN9lYz46
iu6loIHo3m8bvxq8wn2BKgZYkACtAhHin+ecBS+uzwwvlqrEFY8KCbZvWmJj3OO1eQupjAmkBMKK
8a6IqYaGXXoHQPmw8e/Ux7UR8IXzcPEzZrFMkfy46Is6cZswtoZhL2EMqLRkPJCKf7e/+Dqf1SV0
3zXckhNIZI5ra71UGuMwSV3UqCszxyzjMMYk0f77y+/CzOweKvU8SSGFl7rpCKxgs5NHMxD3IzhL
1gqeVwipaQvPv2iWQoulH/CNDlPSk+iMIHJ71d8BUNVNTgPiGsW60O478DCPT7dXciFCo1kP9gAk
YRC1mbuOMqghQChZ6jIe81qDaiSWHw+ZfdvKQkEDn3dmZuYavpyjs1rkKbC3qnffdCaICTAml5FC
tzlxUz2LbKdmmxWrSw55bnUWoFW9Yops4OO0u2/2lRI0iGJTfgOe7lRuGZV21Bo+H24b/Rs8moWC
80/9y3vPDmMgcVHLwiJ1O9pYaGN8DG51jOyf6A7k3ZGpm8zqzOpe3fuoKO1xL65lstNaXv8AzLsK
wDqDAnIWgHlf9I2or1OXi/Ga7Ev/M8/CzPGaiWeqDTmn6cSeylk+vNz+9D/K1blleDFoXaZxjevr
vip8dIuaxA1AkNOA3lpDKTBKfLmhvBqXBeH5GiVFsdLBSOMr5ag/TdW4lywNm55yFViKUqYUGIPU
a/UTypBKTIs8r3MaDnH6widM6s269vXGijWEXLsvhFDKiODXdUNHpmklyH9ZmVGR8/HvfSREHMoz
OkNnTSllFKMDD/yluEfVkBoy43LbV0a/cbwoZCrtw6AI7ShLQN1QFj0OelhxYUyFpA8+JSn0JNqE
ib5H+73VSBY3qA9CHAQdiixo8tc8U3HLyApwcSvXyxXKZwoPkjaJrmu4VNGMv7zeZJnPoiTCC3uI
No3Ck8JpQpWk8Q40H8BXA8OsfelYDxsgmwJrbgcVUUBGYBdO/cvAC/KCj0/qx9rHQgBfnz6V6hFd
lNsOsBjFzn/mPIrlraKURZm4KKDUHAQ9K+yNI4I7UDNod1DQssdwK35J0NHMp1yxksYvrpPMywq6
mXg4oJp4uU5dWUZDEY2JO/I/4Qe/iQ5cIJNQZHbYAD9rq4y0OsGji5Z+Q5nyxnmnVKR5Sw0M3PZI
9uOt51nof8YiZfEWXLHQpkvhDtBUi55vL5e4FJ9kdObxrALX/hWGp0HlnRt7IXHzYVOq+6bEjDTI
0Tu0HIAFln6AgrRqNA1aTPC38dsA5kdvF4o9fhzIRElZbnXpxRio2oFa7XWIHgeDIBdkJRTn1vr5
S1EFbzIUBlAfgFDTLJXnAhZ2A3RjXAAGWtNv1MIs08HDWFoZYQK1UEmSpPmGMW5Y2dSFJ5KEOGbg
DYoM56qrlbDcK2NVxiqpvL+peqkChmEYT0qKyefbO7KUV6CjCUo+FHfAhzFzn0IrfYWNIa4pSZBp
z0AeERn5C/pHOz4u1/owf+ClebxEogwasQnGBWjIpbd6ehB6UdmkbqkStbzXlGPD73UbR5WL90Xv
DMy5/X2L9/C5xSkdOLucOGTJYdN2IOZJ9zk4p+yoITXwY/WzOthobYSv8WgOwcr1v3gnqtN9BLZD
VQGF0qXZXikrIQjG1B1a1DSsQiRe9Smmjo9REPEVUVS/D5BhReDNMduKgisL+YHFUSPaiuOvMOy8
NU6naSevlh64OUXFIBBSn1lA5UuBCxuOQ74VGO0Ow41ApdTKk4hL6CjxRrAXcpCP8VyKgXugTlde
jkvlhj9+Ejzk0HMHSOZyQWLNC2JFBFENV5VEjd60AW1DecNpO0lysr52Ev+B6ZW1Sry2+FaAUfDz
KxNT07yCKgspAEotLHfAyJYP0BIyjRHogwjz3SllfE4r9bWtD3qA6b/UVlSwRTDwjxWW0j+PmBFA
hEqMuzI79eGLnpi8R7U17dKFYyjDXabqD150ijbLFrmhViIhFTK3xlQEJ239qiV1NzFXrRyHBS8A
NEtAaRzlThAGTgH67Dh0Y9bWGIPM3JwcA1v+LUDd9/gznu5jKGy/FkSiLibvV6+phYYXQFlndmcf
WJaNqhcx7CYH9sRtwU9JoXkNeVTh8YshP6K3v3Op1nphb+ZuYKWo9DESwVr0hbdFLO+z4CPTHCUv
iKyHjsx04ilHSCnx/VPF7T18fmEmsdXnqLfu88LK12DCKys/z5K5UVY9vGQzF933EwS6QFrNp/D6
ngjBT9WvjWQvhdopJ9AnaRsVg8yzCBQOTVLLyBXxYhwU8iaGeDjSxLOC0cEM/O3lXrjWL2xN7n3m
VZzcIUkM8G26tm8x4xfV997w0vs/64iPKV7PwtiFqZkDK76PuyXAxg7CJgevaU75I//CYwT8B5gL
oMq43uxzq3wS1ZUn+FI56sL0zIerrJVKoZx2kEDX0ANjyQGvujxy+l3ukQi09qEdmg/+5+3FXYwN
Zxs5c2XY7LpkhFleegDDPgzaPbqsq7nZooP+x8483xmGJNSqAnaG3vL8Dar9ZJs7wVOPw2pmE4MD
LcD4DUVf0GLQDcQxv9O9V5GX25+7VNg6X+Y5WXCqx3I+SHBc6Q4gcwP1I8nx2n3V4f1IGLh1/3XA
Vx69tRr8lTQnnhwXhmc3ZNoCkh0YMAzNK/AOEAmYCFJhHtwnP827U5mHDCJU0Oh0nyaJlbXGw9IV
CfsojWNOBVXEP5KFs1OUNUICngHYj4ojCO17vGU4GnM28M4JMDh7MJaslZUWctwLk7NPFsWRRUaG
02RnZuwCbOzd0dHb3N7R5WB89mGzrI91KierPnCwCrefYKLgERVsDIfY8pbLGdGmJlhssw/xlVfw
cNZtIzo1ppyim2qwFSTicqj6zyLP8sHptd6UGrxcUg5CZNdDTOQ34KIFttbouBqW+PMnFR2Wqd8H
SP9scdWm6+KsljMMBVdWgekYBXfLM5VeeHNnNBazHyBaE0N6eGP+Lwt+Znm24B2fFEJcwPKLnZPo
LjCrY9iTOiUUXOIBiqEQCYIadgdY19rFu1AMBwvIfz56tr4Gp/koz0+HyLSbH/QPQQib2dBlaLfZ
JoNU9W9yzD+7woLMSUVXPnw5zUDPX8GICFZ9zqEaSlyQhh2eM4n0BaGrXspNFWon0Qjux0ddf6kC
B+VaqgRbxBAGVoEmWvGvBYSGjiejJAFahXEVWZmFa01OuiHjWeqCGS/SHaB46uroWwCFwcvpAE5S
e4hMPnZGeWs48ZHdsZJmjmyr+jY7CD9jaqE8WO+jcJOtUWQuXSVQ5kKtCnF+Gp+6vKe7yG/FLuZT
1xDqwETRXrTLIYPpqMB8Sb2KOVy4q0F1jMMmYxQWiJ1LcwMT5BKUyKgm98NmTJMMdFjsAYOAzm1/
v+Ltmk4aVh3BE7YmSthLQ9IQ53Kr1pmrFlT7bAuSc/epTwy0M1+Ed5CS8T9V0dOqI0Wxi7cssDlm
jyGtv/re4SFDGZnIjMbUTOSdH24EcRe/igf5sRTv69DxcNv++qmF5CLoVoqni7fd+U+fbYnXSXHd
BA1SJ9XseoS8jkLCNemOPKPNnou2WUnyTXe3Ni0sTWsyT6T0yRk09BOmE3u5ZoFQAzkLBW832qoP
8ceb/HsXPmp7dZseQgodm8iprV9aQWErfQptZXsSqH9HJYr/3RbNNSqQpQezfP5z5sFS1YKg7XET
1bY5WADH/thb9d7JQFz0VfzKm4nU3oZ0kAMdo8fb7nM9BzW5z9lSzMJlGA+a52uw7alUOxgCQQvN
DFvzPqcyKLDzwQF7fEXK79CpXC8iQ2uJwMnTr6QC4W0obxtlxaMXcwHELwO9PbxbAdO43B2eg9DW
UKYg9OQzv9z6sooCYu1J6VvbCvxLHU4jNVI4lIx6Ypg9NWPKvwxSxr3KmTj4K1F9KW5gQBfaDfgt
IAua+coAUIKC91TuNnUA2pwKBPOxnH5VNa88tYzvye0NWbijAQ5AbxHU7vjvfATO6LWoUSoNDKOY
4N/qoYCsC/ULU+PAKi2VYC5PWLJWH7ni8EAQUXjA6jDsCqSuPs9/xUGIhaIBh6qYmKpCWGThSLJ8
Iz2yGo0UYXiUzfLI1L0kbLSCxAwpzBpn3tIbQ8FgBhineBxMUZsdA6hhD6JSNLnLbVThKDKwJ2Js
v4xtZSBY9cbkt5VsZbolNvYI4a8vbeUpt+R5CKKQMUTtEWWa+ZilHPiiFihl7n5+xlZJ03/5cw0p
pfDz9h5fUaRNyy1Cy27CIEsAQ80uhyITpZFHEwEMvIAbMzAnPpdBCXkhzOiiFC2XJFUxGqPQ2Ecx
Bmzj42gpIOxraKmsjYcvlfEVUYGn8RjFQzt55uCyqrVo2mTYe2YD2u3unjhzBxQ8QXb2/bJG1DDF
k1noVUDBhCtRwneL82uYgfy195Uhx0MSiQlSgD1LiQpSulPpEZCnZkj8yVpqtIDkw7gWaEIxLYFR
7vkdiQoYJzQ8n7sdX3QmVw4gfWoEeVMo3kAA6oVuYSv5FgBIz53he87YriL7lnKjqRTBw781MKdK
sxd0K5TgI/r7DZ7Hv+ZDy32LrRS2JERx8AFVeBHDB7mSGgRZVPdsdF0IksgcU6qnpiq1wEmNquBp
1oJTk1VZVxHovPojKhuKHx/knIWxKUSS8DoonPKq9RmG7tXUS9CB64sip6mWCwdpEAbgAmIPGrws
q1pMZmuc7EptVujWbSdfutUAzUDPHkArAHblmZMnSS8zzygKNwc/u2oJBRYZTCAYhSgyypWf4jtv
EG4nSiS/78ppKIKqn90bRGqAzQX+OlKICpLQ279qKUvGFBZ+DxobSAbl2TZMgHfWgPHNNeTC0SwB
3RWQR6qa0we03vlbsJVrHkl6a5RWysB/p/rS9Y1pKhNgHqCywI4wy47Lxpf1uM9C13z7N1jZ9jia
9ZYj/3LyDwtB7ipa4j85DUx9i5ufEPpk/j480B34bc3DAcHQbCkE0FGAeMA/UNt8esroU/GnaVPQ
3W5Hn9aeU9e3H44N8GPwV7BrA3x9eRc3dZGWkgFNMqF8z6D8UNXbOLgP1gjqFpzl0s4sixVQmYWw
K+SYTNXBPMjR/pyKpKjCyPf3rzwKDyoSL4yYUHB8r1zwC7WPS9uzNNTPS9xGk21MvA+02GqkNavf
4nA8Hu3nnG5/vtBp63c9hQTbb3yvrKBwr5PRS/PTFpyVPny/8EEfCfNAtpcNZjHXZsivU4pLA7OD
GHi5oqP76D03kCbxk1PFIgJmDTBU7aWUrRywabHmTn7uMLPzpYuxrkGXyXvWPFsufgUwzCrqyo4t
3J/4Iswbo/s8NQ3U2Y5xXe91o5QDQLDx7n9Qg2x3J0wjfR8lslfMtZbk9JOvPgno6Mkcj6mHWV7C
l6rfSqzhnjFHAqaRbQktrYE7aeVnrb52ysojenEB/zjygDnHbTVzB09k8sjhdng2lIoklZNqL9Kw
SmYxXerzb8LMPYIgDjf+nMWiYeyAbss46CZZsZU6+kEnu1/fRL9+xR8WsjoDlNm46DVkdKDwne1V
VTVy5TEDqoKYEXnsLPGBw7nGc/RLoFZm0Z26f7gd45f8/dzibAWlSs6VsPCwghkqxsCEtjJPpF6D
XOxXAob829aWIuS5tdnpUstO16oe1no00PpiF1USqSrwR669DJbiBBLTP6o9IAjmxBxMKqVklGEo
MUBhwGFeHq/329+y4HtIA6HrgjKWhtR0tldFUtWNGKa+m6jslYXsUGIEggRhat22s5AMYdwKHbjp
e/Dy+DvgZzGvl/sAfKSYXT3adxidAk8X/ujJz8+WOFuCmw/a1t4pwav7aSUBXXCOC8uz7dI4Cbxw
dem7YWhs1NGzWoU/lL1gpqwGQ/Ha8PdC7LgwNw+HWtRF7YhB66zKd6Iv3HlK/GZk4acEbpMybW1o
Iq0EkCu5CEO+XNzZ2RYY2rh1h8V9ewPltGq9dHRw8g30B217a1hY5M/n6W7Fy575JNvLpkoak9YO
arLVBoqyUI29vd+Li44X9PS2AoZzTsYZCQX4DlLfd2NUvEUrbBSq6pu43gMkuHIcF0APQB5CmwjT
2JCZACr58joFll4oS070XbOxhLdjJNPIlo79bwQgCfVWcrqlvOXC2iw/Etu4qnsZk8XNrgTDtY/1
lEimgxwouqvvM1MB1bZH6gS5C3i48cTBmFJO5I8O4t35OzpItxd62tpZWL/4ObM0qveZEreVgUHn
0Skf2wMv7D8UlJSUI/TobptaSpsmTVQU98E3iYM8c7PIC5SWD5PA7aJtW+8FzY33QWtjCDwC/ZS3
was9HEnTJGYSSKYk79vwTuDfUmMr1vvO4oFr43ZaZmkKZ/bZIfa0lTRheXP+8wvnbpdJWjHKQQxV
MRD2iKR+rTA3WRHwVEXaLlK2+W4IwEXOtlDifBjUYwkha9J/1I9cRgeMHgf3t5fsb0LxanvOftDs
qT0EyejxbRS4pkyhFmGjQ5GDyB4J57e/oyfhnxiZNeQhfp7v7uzHA+ckJ/r0YL4d95sn+TO8C02I
V3rWt2Z2kAHerNHwLZQCcHbOft/s7HB9zadljC1FF/A4EkGwhu/v/Qto9el3t4Ew3e31WCg7Xdqb
nR5USMKwq2BP0Y815KImyXRjI3kgVqkNV8ntHAx1EipQPDMZ4I+FKZma8cP0o976JPFWJ4IX7liw
kqBsj5c65jKvBgsGtS8zPg1cMC/vQDXhjK/iPZgA3zrQrnseTSi/EkGWLohzi7Mrd8hEI62DPHA1
tsEs+lDZiZkN/1CgBxno/7LcaEdAJnMqcl0JPKPs3SoDlruUbSmlYmrKT+wUAPJoWN0pIZmpBXcY
mtAiZ7TymiRQsnxe+Q2TC10dAUUFSy3U4wTkhJfhuRlUlhp5gy2vnVEFZQIv7SIfYoe0FFtaZ9EW
TXBHBKV9wldUWevHLpT4/oDpCjQQJz2JORmL0qptlmSwPzgKaO2hiBSRHOA4SmN7JdVYPE6TxvB0
IWN2e/6t7Rj4cKcBqpNcCtbMl3i0Ui8A9uVBBC2sKuP6pSGULMR3oKV9zuQ1MLC8rCz4Uk53/iNm
GchYGHzQp2PgNtoTCDkMHbRtB70nUFIcHuLgYRgqU8hDU0Zvbiviia8yceWc/9XI55suTtQ3EBjH
oNA8EMfFKCQj5OlcdILtNDGFmrxLNDtlJ9d1Uzs2czsgv4hoKy+B5R2Y6snTkN/UTrj0tr5SdFA9
QO4S452WBkA+5Hk2TmtZHwr9zj+V7e3FXrwTkeT8v73ZaQ5BKVf2Cuw1O7M/sOfsPrbqg7bJjyoU
PdlGOo07zjmBXAH6MxC2bj59M6FrW750xjCbBLI8vFfxTJ7+/7PsmvmsEdOkCl2ufUrALfygMQuy
kKK/04xTGh/8b24nraGxF9POc6uzYB4GStSzFlYDidpv/47BV+NUFGMQ0zX3hpd5toW6DRksNbTu
AYElA1j16Mk96aAMYMR9Gl73awSrS9EViGtFgWgbMuk/9pqzlTCKuIaOBUa4w8IJ6mfocWTiuybt
A9BDrq369H1zJ5+CCmp7E8eWMfO1OPOLMZF4lPc6KyT+bjiGBDwi9AQidoUKK7nE4t2JwKIL6LZj
BIOfnWuDpSWTYi5088a3FPnL1yCyZBVAtRuG3aj3wHaGlcXlv3X5Ux7SyIR4JVUhX8ycxFh7my48
gkUeI7VgQEZTFeORlx6HZlhZhj4GW43aUZONwD90nhOtiRUsPCOwh6jE4PKCVsG8hN5LkSQlgxS5
bb3jJFpLJibPgnt9/L59jBeyaIBWMH2Jl4qCaanZKRZlgIBrhUvcuIF6AOgEUfCRm214ZNImFDGD
IUfmbYsLrXBUWFElwWAfMNO8MbsWWRUNXtYAcJ+fRsjHiD9gxmEg2wyg2mM8d5+cfdvgwoZd2Jt5
TyiA3TLuYU+kd/VusIfH/+XvR6UbmRQAIfMebpkhBahl/P0yBhqqVwwhZ+Muyj5uW/m7QWdnDuRX
KACiHgL3m4/xC2nKxKqMUvelsoCmqk2NRM/1oT1ASuOAR+5IHltgy+8zkm+zzKpfBJTJnza3f8V0
sG/9iNneBQAb+W2DHwEuGUsee5L/9zBIY2IrAoQbuSlGg2ZPrU5sNKGrMAws9Li4x20YJqQrH/wV
L1z4kIkdD7kKKDdkGLs8xSzzkmLI8SGsTV80vtZtgbG1qYsFcC7an2dWpl9xFpMbJrNgLCBVy9NY
e1LG32p8iMDo4j8LFV5q2/Wp8Sn6zDbowuLsPLfQKQjkekJGGXdtu5MOXpjQKH1LhOOQv0mjAwgy
qVayv4UgggxXRhDhgYVCUnD5mVBoN9oM8/0T9L6BHmIUPw79O6vtHrQeRfCw9h6/OtEIiDCEOZaJ
5RFsEpf2Wk1MylzNMzccIrDZJuAP8R1M2oQ0icUVR7kKxDNbs3Av6yzthUl5V6g0M2oNUFXZadU6
odebDf/1Xx4vGEMSPZUlUQ3HjXf5YXmmDZUWAiXUIhj67WfLqu/bFq6bgpOJCf6Am2vqLMzWrhCS
qBWEFphBwCsCNIHatzfBoxG47u/F/X5Nxfs6LQXOQcCEk45/eIDUZ58kFWUUxolcoAmOgLVtTQ5Y
WyBtVaJBPROSW6vE4Vcp4cziLIKgG6/2MScVLiaN9p8+CZ2J4f4nslsyDhZ9aMj3hsZf5iqw9yqm
wDCKfkDjg2sF6I7Zac9DL4wjPyxdvG7Mf8be44hnE180P2rHiMzvtX7D1bGDPUAqoNs+zR6BYfTS
WwKVi0XmCSAIsvwUbBCocRpWHBDhXXkOw5VbdM3Y7BwoESdmrdaVLnSuIXYhb1SDuLpnPtz2z8kd
LuLX7JtmoSRKDZQYJzNN+J2o5lMDUdVhDbK79i2z4O+Huap7PYzITk4MEYotSkAxZ1/89CsF6utk
Z/oeTN2hyaAjYP1h0s5uAOSJCsid1RLur/7T/9npP6M6NduP1nnqSNJat1dv0ZyMfj8PAnUZ3Lcz
F1TroKoLoC9doF81sg8/ytyuZPMV1F9PvqmmZI3F6brIgA+EJcQTcZo2m8+fKFUci7nfMDczjorq
tG+cCMtR+lB6O6MC8BLqfysfueQj5yan6+FsTSOtUOJa6qBTmR8FzhxToPZeMXyX2tEXJvDk9i5P
oYkiAm8LaBkRuJhK74BZKGvLPV2mc2c9/yGzbKjQtBY6lD1zme1vkn2ytptrHzqLnbwnF1Xo40PR
uRwICAOLxObBvXqnoSKIWWj5GXztual5oAd/qrnH5GdczdaXoun5N86iaRumI57XNXPBwNH4xwbs
K9B4DCgtAMLoFXNlb5di6Jm5OTqPrwJdytWKuWW4xdkk5tHWS8JX731sbqR77ZmtxLXrHA0ODEgx
JjFQtEHbdhZF6y4GDpGbBI38x7Q3E3A3aMJuhPxkt4m6h9Fa67FfDwwAGANhPpCEgU8XxPyzQ4oc
fgCRCKRQevYGlnbRTV4VlCTTCawenaAddcz2XUfGnW5LKBTdXuGFfAZzsohHClJBzIjOYh/Pt1IE
6ejKLZq3CCwjpto+pQXR5RU7C74L6Y4JSqAho7nSWAbkL9WFPIVQWPQ4ShuQErMjggGoPvuV7oy0
kA7+UfkDZohCL67Dy3iAmkjZcKidu7wFDjX7EzgjzfZ3oft8jBjRycdORPWFgs6WZI5/l1FqPT6x
n/1bScyYdCsffl0BxPZC2wcPajAlg7pndoX5Yxi1HdNr3JTtd7z/7KwW+FJI+IJri6DpQiC1APJr
SyMYdTL3a9WS61bQzP5sh8dyMBSvU2s3aWiQ2pydllZ2CPda/wvP2kBs1BmNfVxvlXEjBqRDvZ8z
5ZP+m7yxeCWELRxnFSpHgPTh1pYAu7zcGqEq1JYrhsZlKiQCPQjX0bSQ16z8yU7NArGKc4RX8YQ3
xNjzpRnWpZIHlRyYGRkRNpwIVtBt6BgtqVIrAvXyJmiJphF/tOQOnKemBBYJDI60H3r3GoDISd43
4NkO3m+ftWvWhikrw60/aTNOf848E8WzUM/Lscf7719Cj4OFUhx4ls3PqSb4fDTIv9eQvH8oDmTq
6On143vF/rTVl+tyaX8WvNMkzmPB53u3whgwzl5t/kMnYAIgjJh3C63nbF+cFPqUUGQHK8av6bIv
P36enqKSETVaKvbglCTqo8dZg9MyS/qKTW2TYIbTd8BgMRS0Kw8QTu9yS5DuEnBN8hstM7t4H5fb
xhkEs6i+PZBbWWAZj3LLG79jcaS3F0paWqipYg++CiRqYD27dKAYsFk/lZTRPR4rurfhHZv2uXQ5
ywE6ESo+vOkK9GuwrY+HFH3MZlM4v1AU3D+Yt3/IdXQWJFxC+Bl4NU3jRZe/Qyg9KewMY3SRRUm6
XW8kULDQ1Vv9OgG+NDM7lnmVN7IxwEyGEcS74f9Iu64lyXEk+UU0oxavoEotKyur6oVWklqAmvz6
c9ba7WSyeEnbvRE9bW09HQAIBAIRHu6UNAEJEgLZY+255OfS5RPHE+YGJSfkilUwbQxx1E3AVlSc
j4yxx144slwy5sk1n/YfbxLAoPuP5fK0ROuUBSnauUDxb8MHdiCoAJCrBTyCxRju7YIgqZUp57Sg
rE82wlUEZXu/OEVojfPghqle4hi4X+i+N44oUBjmLKvrEDuMz9/tAEZ+qYeGJc9BjO3i0i+uRHM6
KcVNWIkgYH4Ng2yAmEbuXHzx9zq8n/XI6cSCVkIXUWsvZbvrJET9EZjEtEWMhu3Hm1UYtsmj6Y3c
Cy/1ougXUnuxYmLtjbdOBw+f2aMZsATKxtQ3qH188KiLxLam52RQCdPZtY4YAPD3x2P5i727/9a/
JZubPcZoYpuoFGPBjR6R0OwXMQDEYY6WZtdyDYk0UEN09BknN7m1weeA6w19BRpSNvdbjPHdlGc5
BluMcJ+Wdz68LZnPchlYMsne3wUFGGdn7+wEEtngYmaAOnw877/wsmHe4AJDkhkZI36srSy5vsb3
qttdYL6LyHbvo61p5ZLTt/hln5bR2UY3pqTzH+Lua/EDUes5JMXfRxAGMDCKIxWBG3jMcc5FJZ86
fIQB8HqdX8GiQ1IoHT+e5t/Wv2GaN1bG6wz+WtGJ4+7yvH7Zb/31h2DR3R5VTp+csrVt2zvz3JHV
6r1Y7i6ryPQI8OLHxfPjYUxteHxOMHjIaB/CdO+/NgA2mZIXWXfxe9MpFDPitJmASZq6AW5NjHwW
1wUtqutpB0K55+0WBZmUrLvjy8v2zdP3T3T7hDDKAMP3qYXYKFk6S5c8CetlrNuEmOYl5cjFW+FS
JdphcQ7Iykx2aAa+/CT6l/F4MQY/Mj79tyMdObe8cFLZg27ZpYhB0yRBG0HAGQ9tl1MMCaoYctfM
7IIpzyZAYRcPFxatv78l6ZszLjJD2T3GYWtAf95Ix6B/g/KxD8W9xzObtAO+S1xWAEGjeef+MwdO
3wfxcKYyVDiGhLaK+J2VAYspfx5bmtpQgEuALQf6a8C7jra1VKYd0ylhd3EavMU04APSOT79qfP5
jwlI3t1PpmiwatFwcrT41eHXJQtCoJfHs5hcr3/PAjyh9yaQriuySgy6ixLWUIaBPiXYTsKrm83V
Xufmwt8bqivJ1XCPdZdKbPFgTnACk7RHI5m3fDyjOUOjOCxzhKzuNBjCyjZEktCkK/MNqVFveGxo
8okgqrg4wP6Orstx0hhIkdoRc3yezHgBcxUImUHZY1n7E1y4DcIe4ZiQzbuZGucFUCORPnOIf6Pw
8Sm+tT+sxM2ZapS24WmSd7jAgk08vAZftnvW3FuHbFGTU7s+nWr9tTZf30WevLPEQEPO4yWYWuvb
EYxOW6XyYgoGxA4C2pXBRcAKuzsI5vw3RtDbM9CPo0trNE3ocMlu0GKZixA4Ec+Q3eeMm0NhTp1m
VG7+bWQ0k45HL+TvUata9BdAQEMNZ8hpptfqHwsjn6s0AQ64immUg2fSvqVL5FqPV+r/2BH/2BjF
j5kU80oRwYYfLGLyvE0HWMt+eQJrq385NYdPkYBvkEAkyNghoBu2JTqVZlzw1ERRmsWL/l8k2COX
wtUtrRS3w6ZAZ36RSJZD1SXV5roA/kKoEVeAcXpQb0eyCkzw99t/4IGRpbLuLwLJPVt+98N18cYe
KJS0PZuKC+2Qfjxe34n80L3J0fpGYSAKFQ+T1aoEwVAKAPVHnRnLcEvMDW+4er5S3jN9MdelOHVf
I0hkh05cXGrjPhiWy4NSSIv+EgOa1iWmCKhHUJ2Q/XgLg5mc3GQ4DkMgakB/MQsSsvt1DcokTeNC
6BGOrzvwxQKSpbuLN8F4stwLiSuwZBJh7qE53JZjX3ZrdHTIk44mtGj4/qKCUbKKzhWXGZlA2Bcm
OGpCtorpbHvWcBH8MYmKn4y8EzpVfj/2jft0Kw0c1dTpLzX4t2SS1CZA4Yqo19UPp2vxwT9wYBeI
Xxx+8XgbTcWJSOL+2/DoKkwVB3yPCQzz7rFhXCJ9Z6kdtcc5dMvkmt7YGd2EeVRTls8GO9rBX3E8
FK5f2fTVE+x8BfrQx5OaSMbjlX5jbbRtGj4JA7VW+0sfWlpk0ZYlbZgasXD1Qf3JbqrKRGP3zGX/
120rALOhZIYcnQRM+LAEN9+QVlVSVWB1vbA9f2GkTJeEufPwG5re75PBBlpiwa0AhzPGWfWax8Rh
HTQ4D+I2Jka52VoKelQc43RqTxvCHHc6j2I4Tv3X4zX9u1HuLY8uJQdt8E7IwrIAWlVUDq0uS9d+
CTb/sLfSmjf/f+ZGDrXU2iLVeJiTY7ssbAfNW3EOHdAlE84574lH4f3URp5UQW+37w+21mhnXQ9V
R5Qe2VW+QWYpXPekXQ/U8IfrtTJU9BKbQkcG3cSEOPuMAKu4OjeLxUyg8ds49uhLj3ZTCrkvmlfD
oAbfbsm69sGtcXWSZL/8Thaf14SAHmk3SHCeFxeHeIv3FVjWjorhXh9/iul9/e89N65s9aFYyGGJ
kWTdNS73VJkpbk/cZHfrP6ZhUry+DblwmCroogm4xSLr6fsUXCHPvoIu/II5LNCj+nhSExmXe6Mj
x9eXKts3g1GBvIS7NxR8PONJWCyXRDRsk7VW2eqM7OxcQDKRzr63O3KEMaMEMZ/CbqNLFTFa4237
UZ+fwuNTuloubcm8RkjqJ4S1XnGFk4obKu5gz5vb9RMZn/uBDJ/9xl2FqpNluYaBdLYR+OQF7wVK
LGR6XOIsTwdF/1TPr+nS5I3LzxFdoesZhzLhpO8HMLpmU/AyMmGEAWSGs3VsyfJXzkLcO+tu5o6b
qJTeWxr5rjwvUi/OYCk3Xuj7VtggVUzsxkJO7wB3eXYtY+b4/oVZ4tq8cdRjvhJeq2iaJmEDZpbn
F9B2UAQusj446nLtGadvxdyYCmgKIAd3WR014zizurMDGDk1lVHipAsxAPXy0v2AIUXfcwRCFyAV
Jid583kV9zJ53e1Ask+8N+zzuQH8Db3vV2DkwKL4f0/10Day3dYbMKvu94kR69hgG/uAx2Aik51g
nhcoX84JnsxcV+PW365Tpbhm8Mk9NKk6zVrNLhwIYpxED+jMY2qiPnA30zEdDLB2mRK5WOpngQh7
MEARzkKaDWDa2EbP0JJd2tdXdIvviv35SOc6Nua+9LhQXLV1F8cepspvSwOcgQiScXHJ+pNPli2x
s8UBGhlX08Q1RaLt0bPn9vrgKR5cVWMOoDCJqZsPQcl625h7ZNJwSyGdeLI/CRypf1jp+MLHL2Em
3pqott2v+zCuGw/WSU2S+r9XJDWHVW/Mt7fySSNQPoczwwIExslO1iTebF6hbLzDO4VgDbAK9teM
i5m7Tsa1qRKkq4orYg9kRm7U1osl6ggcyHfpkoMJqdDlBquw+FJNbcbyBFbrfhVGzk2t2EbJ06hB
SqIAaSOLTKOhuUYMtfgIjGMKpH4i2+P2uXSIknWczdFX/OXrvHd1Y6HNQNWqVhs8DTVjwBO2ornH
rbE8mNwKwSiiE2P28p473SPnBj30rIKMU3MBrkeyOGPp4daqh/IjsgsnoCU3m9iAX1uB/eT6BWVh
+TTHgTI5BNBiC8hTypIyZsVBP1xMYwGbHsxMhqxn6mvsZ7pDbaiizYQqQyjy53zdmBp5Uur6al4G
+MLdUYR+l77FEpOl0gMW6lifZIcEyllH4DfjwSeP9T9mxxBfPvL4VhTjBgKq/K4K2QvDCXO1v9+W
5wdzG7PYplD3i2oNX1Ii3bGGBg0y5LiteP0jQVsnbgr8y62fcnzfJe7s3Y43UGOFKgyKEryVP2+u
AnC5LNh/avIN5rUTv7xW1muwk1YmWH+MI3D//JbZyN3c8vz2zjwa+iiCVLuoCKCF0lzE7fqlQqqT
6tYp3J7UJ7/RbQ+ZmOPSs8q1cEJJBXqq4HvWk+Nw2S/UfgBtziJ5p28icOANgHa0bo2FAamTUF9T
sZoMsiXKcA0gU+LgylXMfgdEGro6TPTILBIUdtbux4LOto/9PRaQB2Q1WYEsIfqs1JE36ilf1JCK
RGqdjYygLJeVw+Q668Q7qDuRhFUi4/HpmECG31scRnR7C4A8KoT2Z4eAmrWl/Xqt6ustCKrgCTyD
zpwJbkgY3n/0e2sjz0OTmmsCL+kuBsOT8DsI9ACq8UfGgBd4PLFhpf5YQo0QLmbIZIwRdlydlnnd
whKow31K0O9qzDiWvw1xEiYD7zUgJTU0o40ci1+g26/rUSQE38XQU//25i7Qw96Ta7dXK7LTj/2c
0tUErAzI+UEFDgyvEO8dX5QaajxtULo9PldlNkCvfexP/UI2CgtY1HRJ9EtgNuQn0Occ9m9uZLyg
6C3BsRg6alErud8oAc2V2kM39+UZYJXE2CMeDtdPggEua1NbF/pHYe99s9A5oHYicCDvlxuTX698
4wJSXvuSWvKitler2t5R61zq+GeVWmeWsKRDb+oc/GLYSI9GO3od1Tzv8T7FaJEQNDNILiMlsQmg
CTQTRU08w9BkcLMsoxPrhHinMBUMBdWqa8xMkcHYtCtKIN1AiquUn+DQJQlG8Hh7T4StsCsNEPOh
zRg5+vvPwYkF1fIGG4FfVUcKESL7MyK2ae6GSsDPOTL1RWktzov30Ijsx7anjtat6dGU5RIKSJnk
9dBjPidrSi+ab4WNN3O8plwh8oFwxaKKwoA6uh94msVZLCT9xXVcvdT2jgDgXrBmhBjtkOrMlIaj
Ot4u4KTiQdQ8SNWNE4O8U+R5FQGK5UYL+TmTcdsowGPxPwUcR04RK5Sz1A9TvvDW5mgZIbqs1W6M
LCu3adFEmy0URfcZ8BDnAulQG7tSZabG91edBR7r1uTI2WtOgKpcCpPJhllnoALEQWbw3Dgp+gcK
SlcVZ9EhzBb5m9z+L3BYwF6qUKQZSM0G7c7Rlm2SqBYirr4oV9wuYPNNLSoaoratL068RIT0eJtO
bKAbc8q45C5GvVRGBcyJusJYXWLQ/IXuS3emyDKxde7MjGpkVR4z1G1ZmFkFBlrvQPDJxVCbO7ie
7ZRzXRd/sWzoLuegaA2lcrSg/j5nbq5rrS7lQE3L5gKuq+ggSuFWbaDM4TmdZFY0Z5ZNEHNEBI91
E1SOLTiNM3ex/s1MYAiDbgJA1RNNm7Evc1ntaJgwa2f5a/XBcB+ir2f+moVWHjX8kPjc0mtfWSxG
a0jZlibHDNSyid1q28h5jrt9CRSaBBra71ArQcG6Ulu97bapcxLxf0MkEpJjLD6bdOzewCMgt5bX
GzG0g6juq3aU2FVGmnO/ElC+Kr8CENmuElan5dWLPmXpM2lOcqULzVIqIEjvQG3GbJWlv6JBDcKR
UgfXqtxtHu82brj/Ri7kbllG9yNAvjJU9rAsfmuwgS1lA8Ens4qv/Cn9oB9CQ+KPGZMTjhgmFQm3
sYbevl8U081mqNsKNZIcJRMxW/fngtMZqxL3YTc0oqXeqmpB52wKKhjaDwlavK+Q+Hw8golb9m4A
o3AOFY0uEhIf9ZTGEDsS/3TeD4qZcW1X8swxm+gvwLaDGCvarjUEXeM0t8BmJV/iyrvw1JJItqmN
bCMYVrCvrdxK7Gi5hlCiZ/Xr+OJYPQRyt4LuWDHe0mflrdVzKDbbO2bm3piKAe9GNbqloqxlaq7D
qMA++SI5ZAsw6wBqZcwXBvyDhb+uPFvPLjOefMK3gVMHqn6DAjLo5EeOPJYzGaTCUXtJehmnAiy9
FaIcZGgoGgODl8dfeWJnC2BpBrgSwnwIpkfGAPdSo7Sh7UUpGf+5xkOdiHLrzBygiToGZIYHnWsW
mmkcbqr760HSUo93VCDVlSglUDOwIsfQWs8AVVNWk1y59IBhowAJLbEmNnzIfXeNHjWKLnZnOV8V
BcjkcmaReSYnWI9XYOJlCFCCrAG2grOGDpfR4a7jwIc/BK41fgZ/lvXWmC+G+xGS488CFZYFOGQh
58a/1iyJuzV+ZSZH+Jd/FNxyt/ZH0V6gulwX9kp7CdBJ11p5vBGljByp982DiwPFUjAa4+lfGA6j
U2q77MxBn9rnA/cpeA8gsqcAlnL/cXhaQ/U9x3MqB8oYxQ6nMbbhwtr3hN3L+2bjH4plsFrMLPvE
3XpndbTsZdOjVYwHCGZdWhEq+iTcUSJYe+vpFNvfJdk01uZT0QG5bJardnvRZwYw9V69G8Bo3bEW
CE/F4b2Kq4ezQOlTG+077wJpczYeT3bwlaP7A9LrHBTYgV2SAeS9X+EuZRnZ7VjEZug/k5Bob5+T
/qmPF522VNS5wzZxicMadFvweEB/lDwKPmWECknRcv3Fi3XhpXoP0W6B3MuByMbn9bqrTbTHgjrx
+5yHmOncss5ZH3kUxWOo2iiwXtItmCnhNwU0/hANMlOdAMp5swKxS7hQPJ1/8ujOM//jpYbGLRKP
w6ECT/jwKW7uTSVvFLAmtXg7BQueW7ky4dWNItYk5XUvnXnHTGSY1Ttro7A3CkM5zMoOiB/FoluP
I6r7g1r02sP7MHI2rrTv64Vbko6dmeZEeICeCyiOALsnSdyY4kWjWcWoOR41pbCpP0TtJ2+ftDkR
8wmoNN4MQ1pAVaCLCwd+v5gU71Cu1HA7COS50xtTegm+5J92w1ngvNcli5K33qoNVu83qt28c9b2
yUZBp9ezd9zSdFObm1cA4lemvdmY792SM0VIKC2vvb55Xa1+jnOudBjP6JyJogJOfkBMBj2W0cdv
iixxSokboJb0WSEvwXLL7bLnYGaPT2BNwP51Y2f02XM0tLKKz8N3bffye2SAav1ClFO5+LRtE127
IKtkwLfOX5u522KYwYMZjpswlKRmmyCF5Sg7gpFTo4YWou2jhLIO3gWPj9JEcfhumuLo89eaUAEU
iOXkbYrwyycf1vrreTsouUXPmr16Z5bSjKecesaKgOpCUR6USegAGEUKkVgWTF9jgikSYImR6jKC
a1BKs0s8nwvEX45VmupLbNA9s1QOX9ITaC+e5kR9pqd+M4zx1J3A6bwGwwCnOQfq4F2JSfOr/sUU
98yl/kCvZYtGP7CwLs8cWuqkmbUfbr/xd5Z4/C0DjA9h9JF90SlSrAJOXpd+F8GuUE+Pv+1v18pf
A3hc8AN/AggU7492H/QoTLZFewGu5K1eCka/EZ/VFbDeMqrxkYHqgp2b4ZLmhmJfzqihaMbPIBIA
cjXmUKPZsYSOUIekwtwpnp76PyMbLpgbD44nMGXjtmwvvsIW69CV1J2kRufH85/wnyD1ACsnGonR
BTiu4Ei5J4m9ECBB4w1xl1b+pL0lisvHVgT+72cEdxuUd8CbBxzsOFPtR34bp6qDxKpADIVwL53+
kr8YL0iwos0k1jnU5JpXXzfNjEB5oVufL8VBn3MaE1fy3ShG35qGShzkAYPugezoSVtGXjdzKPup
9byd6OijRT6Hmh/IdZA4gEqs0uGF3pG8Qt+pMHPnTkwGKP5/tscouikbrRS4LMf2cPhXnnerZ5rg
XYAGqWT7+OtNWkL7IODsv5Lew8e92YhyIqg1rer2UsvSomGfWe2DlXvzsZHJ3X5jZBQauh36UyqK
c+gF3pmqoNMQ5uLBOROjzx/wLdNzTtVenl/41dYS0NGV2iffxuvKoIb5yuMQL360ZYTS11xicNKf
SzfzG20MQSqkOvg1XnV6DHESuJt9Zv1iyTbxEk2MsqC/rs4AZj5e2IkdieLNP19vtE/YkmnBLAU3
4qbfpWMo7ZXzrcCLjf/CDKQPcMhhSxs7krYA9VIttO0ly1xdLT9cwaqzc4GkyWM7U89ERHr/GBrd
CHEfggGH79qLyhVmnKDPXnJygvVNSYKWew9Q4dBHfjLgf4RA0TNwJtY1CouOJFpUaZcuLz5rbTyz
uabikdtRjc6IIAHwrrE4Iz2q1U98oYaWF+UA9pQAjHoeDY9dLX7kjCrMQCMnsiRYDtSr0CeI3kxp
dG5i6I44EoPG/yIrjw3vm5Qeu/5ZSvg1NNhnfM5vGmR8Ww60u2hrUURE3CNrbcIgX0ORXHcKoFt9
Q85JogGLTgqIIPZfYomGwVV0LcETA7Kc9keO9V4AZ+Vcinj4yH/GgYrQUPkcANXD57hxSZJUa5Ac
Qp83/YndF4cTjUgw03obCO+KaAUt5I+gh9RrLzObbyI1jcQI/kI5VEW4MLLreXzNOrXLAsPD6ikS
/Ftml5H44Fy9439uCgSkyHhCfhrl3XEVNOna2k34uL8Y3JUDpdCHXQHVkJDiWi0em5rIQCD2gYQS
KGkkvHBGkxJCuc+dBFWoYFlWemsUAIS1HYlOc29SHIi/3w24d3S1SuDPwItx5IKrsBDLMMNzTYPW
zLajSAiYbh29pV0vHUA6GV8dYD4/gk4AUAeE21qgl37PrduKdz8jLoyQ9AbQRvecvpH0BkyVvh0H
qXwIZTSDLgbxLdfoUybZCU7XQnjFw9HRU8GTvHfIA5YFSbrUPRR1KGkHwZdL+bXEjt5RuW0FIwW5
9ju0Vst3WY3TN6jW5F+V4Gpb13OdS9JoVUXAaOOqhI2FCo07fFb8KLJbwOMBn5wYCe+EgS7FTD4Q
xrIqGNIYJk+JX7fg9+EQgoKkkPoyhOHV5McDPgMqHUKeFbrvuNCBROtxh9PLCV9UjnmwTTEd8jBy
yBdbrVahaqw4avEk5bFSGgEr+gmhXqnZDsf3gcnh8t5zaJRdtnWlbUPZ6wWSCQ3P6gGfSptOyRlX
d5sKTPBBh/8ij1cEBRG9RBFJDbDSV1IB8kzSqBbB3ZIrKDpo0CkRQHKsITXFMZna6WzWAlfUMYUK
TvMiYPaVW3UfWVjE37nUouGHlmnx5ougSZYatv6JBPDEENnTfAREfJGD/EEaqo3U91JUzZkqxOoh
gc+QpCjkrR8oybvEIeY1wJWBxJvHOAJhZB9iw35flLGFVLGcG5qSdy5hhcpTCQRoIckKXhj0xcg5
Wmn1xOfzTg/6Ui7XHV4WjO4V0D4ym6budk4FAjZUs1gQwzPMmXdiNGL1cfblyVQqDTeL/L2YBu6B
U/t4GzYitUOoPVleKzktVvTa9qqzQgZ10J+tZeCvU4oGIDSiuv5Ppm77SCorQ2sAe7MCCSIoog8G
CjCXMUu31gIFi6o5PmFTX1gmPOcioxl72WsTsTxke1OavuOnAvAWEQWbs5IGKuAxYcABCpH58qsf
VzWKUJXa4zEqSZ6i5wM7O8ml4bdDsi5ArkcTIcjg+dBAbPKqVEjbK0xN5JRxoPxdBmDe0DoQhmIj
8/QCFkMeCbkqlOwuckowxtMGv0Nu2I8aKNmc+C3DLpoqfavTGo+8QG0vtOr6yFAbqQv1JvUOTOyJ
tso10Y/gIjWbVokq6Fyutr6JHjGHsRhBdk61zyYcaVwPGjGapwhPcoyxZTUo8cquKjapq3HnHrxy
JajUleRTEmKZGkEgCSUJOl9T9EKKUOIJegbUzEknQNmPk0NMLe5CHxKbhaZLoaL8KGyTlsuY0oq1
lI51RcIkWWWicozUedgIkZ4VhQhOz8bzPwKEhtB29uQAhEVOJS7dLAwrkhYuRDeqMAf6PBe4UIem
WdSQQbZDNKO8N1pGoSKpulxgCF/yFORpAdMvMNFOPBRqHF/qzGWhEcyiEU8HwfGZ86vMTgOOoket
kfJl4qoM0M557K25tEMbe9Q1uVGyygKc/qlIwGAcfbu+Il6D2OPMTJaSDhqDrVMjHwBqbLNku7Yk
WSF4CWnqAn0nLdRaFaNiclARcQlHzVasOwecEI7TrjJPajRdrhz1m4Jj7zmuw+An4HIfhFWUSdGQ
hC4OEfiehromiL28wGTlAnKHNRxeRqjYd45OuVx4zhlP7AypjVJRH5RXl2jyayQj9Lng2w9yNzSQ
Bc73ccJoDj5X3YrLooi7b79m2Jc0itWXzGe8TdbWCBYCBUBCAkEbt0Jvf+J+smkLGRcODUT4UJnX
7Wjb9I3OOKz7E2RyUxiZrLWvfpchvEiDDm1pgGFG7MZ1KwXkrEndISRg5Ppba6vmJ3RZ9wAQWH3A
yQOlsRumkAwI5ESVdZ5vxFaviyo45XwLEdzOaTJO9/NEaQhSMH5ASjWQKBKnHRS3864ofL1CqpDX
W9atjpLfuI3VUlpza9nxZJ0R6lIkbdKChCULWzchAlMGB5GtwVheOZ46VM7ldAEdSS0hJS8E3KnR
JBSFQ1lJ7T5XqGyIVOg6wiaQo9KDpuoyyN2kwDRqtefmpl+IVbHMmjAFEUqYqoApyY5zTtA4WODS
8ATPFOQCvrjPW3iaUijLEgKoifbEtU3BkqakSJsVHNpLqgrlpgSE6InReirewxLyTpvcQV8qH6ca
xEMdSXpv++FPLqKwYvQSn94z+UxLXzuZS3GZZrDk5xnz2Tl8lekV6HDWPkuTPVtkoDZiI6hudGEi
8XamdLyudgxjKOFwgydt03DELUUKr9BUqHdlYdWeRQ6nCUxx4DQmSMjGVq66ysnrGw8say7Df7sq
60tG2rH+MWlRzzMQRakdCWrGfy8btd95LLfwc6D71ykgGZSEBSujni6rXquzrdd8OpLqgcpUrZSa
iAWwTEuRCfGGKEK3DnVHaotKj1WHUzYgz200G4VosD94RS/bOXrsOL0Su36XN6Gf6H7ViHuIg/YQ
OClDFMi4NEm7Rcgk/gY5F4+zvLyrKltmtCY5pwh6Ogu1JmgX9a7SrhKF4oaM+DZiQLIoZzjDQtNX
wON00Wsmh35plFXaGH1S0IokfZB6ZuNUqg/QQA/9mioPvrmMU0M9iQMn0nuWAx0cDcOD5qWlu3Qj
JniGYkaLTeSnEHjuoR7nYj9wqmdoGsdfSkV1vuIi4wqDCZNk0XhB4W61NorXuKv8t1ZxkyfcgfXV
a0qJXzGcI4HpjsmdtQtWCZ74YstAgUkWPJlo0E59imkfaEYvJyzmoTS+Q3Lex42KlLVsFTUnnNDB
rjFw2xH2tiI0wruI6HCvlp34zDJi+qzBFYJHzYvAGZgjaN30Ud82K09yWSBAhBouHY9EpTTZnPLP
XCRzzIJWRSqjrhpnle5WqnaJ+R7ZPIkm0SpJab1FBJy+QhxHiiyg/9QEHrUrG0NuQSTNOQ1vs70T
17hqGO+qSLJfm7UTaZ3u9EEi6k3lixvZw41AFEglLtHLmftGXPnCmevFGiJDQue+dZ3LI4z2GDfD
/s6cNc9wYAiFW/NOKYRwK4hROuiIjquohTYNVItjooHhHFRgXRSt3FiSU6g7MRxy2ZDYfWaSGKpP
jOJxF0YrKWhInYz/5gNkTfc4oMjARn1QF6Rzsuiz4MoUlNhM9kbFjjvGWqmcE98PbEbm8w8VPyYE
ZEr5DpGm9KFShCyk4JL0W9R6+QQOUBWscQpfQVnLb52Puol69CUhdeeacJpoPeaY0ntnYimOdA7g
9hQseyWFJkPqliFh4kb9AvwpdbeO42HBkoQxwczWX6syrodo1BUrVG7D9DMOxHw2UT/xLJQ0OARE
gCBHlscVv9IX+BRasMNLRnqJF9wacUTwES+xhSLABz8ev5sm+AuwR2/MjUp8ElQKPchygjoAfhSQ
YhTyWwPNictUR1JpA9oC8/Lq7K+f4H+AOsr5WBHt6fEYprCZd2MYPd6a2HdjsfdQ5+u2FL7My46s
arjIXzcITKXi3a9MJpzVt55IO8AskHaIEtBp/JuluXmAi30dAsGb9he/9AFZ1NZ1cGHZpeJf4G4R
4W/b5K1Wn2j4AbQ3Xin+T9tmhuZ8+zFUBLSf/2YVBl5VqCIg8B6XAfO4TwBjHoCUrsWUBJLInA2w
gIo3pKFS+7G1iYwaMJsoLQORhNmPgRKJxjkMWP3ZS4JnoiUw6rOk+hY8XYBHWRdbj60NT+JRqgPP
coik4h0KFrdxykXIh+xrDTKFDkGIkZS+i+tfe31sZHIr4z3NCtqQ1wHY9j6hElE/TtsSzfeo1MJj
O6a6QjNedI429aJ/YahdPKtL2eDWsarL2wIKgHbbGgrQb66tFiucfTUznz0LBaDgOJegGPbwaAkA
bwe1JwoHiorU0/3g3LRFU4BfsxeHyrne1BRYEC4E71nmIfBunYyEfQV5vJahM1npKUwIROWhDiGB
WR56A6OEhdbTMGm4hkVamvDHXj21Bchpug9llYe2xlm+qLc/rd1kOoA75c5/8vyZXNdE9n1QlB1K
3CzYfMe8ISJP8zDEc/iCSwsxQB13hKdwKJlTz3ERTTT84gRhn+EgIRv0h5+gqMDkL7Axi7pxbUBZ
Fu0hw88qszXchWxDRV0HBJEAkubXZIVmEckGAVv11BlzB3oqJ3UzEm1U/sxKl5aJgJEAhzMIkBh1
TVBeHszVpqvrOiTFyeMzMAViuJ29NjoDfqNUVYuUFJrMLaNfZ5a41GOj3hpzqb2JI31naJQsZiVa
eSAvYH9rjsAOoDXorXjJyCqb8VST2/d2GUf5Wj9SErmU/rWMw7fcghfTPoAWoDA2qwCEn3PIg6nd
emtwdF4QNvKCWw1rCLXxD21nr1xDB7P+XClvCooqARWo8TiX4E+TR/UUKYgztRZxLJBZ8fU3Lzfz
a38KAaR1yNCvXBlfwffjDTLlhmQOsG4RgCwcxtFiRoGT8vn/MHddS5IbSfJXaHwHD1qc3dLsIEuL
rkarF1i1gtYaX3+OppiqbLCwS77c0GxtZ3oGgUxkRkZGeLiXHW2bAqUxd9SgrY7snPLxnBFiAkUk
mIU8gpFoCX30jYL9pwFzrOi3xzKVyQe+9MdgiPmLJKrsWAY+FbKF6WP0zC/lh0A5env0EYHsbA35
vvEiHRiVbHiSys8tlHGySJ8uSjhtOIhlA+VJTGabKgUX9y1jox+5ctSQR3JB7RGWP+1sLZxrBJ7q
KQL5EvSMWAQrNDjYr4+QNKRkWULMi153oUATqv5yj7jFknXfCtvVyKYAr7Kg4FQcQ3ifo3SY2vA/
rAP4dm1dzHNZbh1Yp1JmmZZrJqb/8yjhYnzAll5boHGvjyMZLTpZ1O1kZBdqChWa22tmIu65skG4
rTLDtmgL1LZZ14T6g4F4T85ys3Ty+9uGpnBFV5aIxYHUVCwMFNfbw8kJQWR9fjHBTLAs1hBWuYOE
pqpsedyE1R1wqUewnb7ftj/lXEBdD6gutP5AYPsFGrmIbrmqlgPaA71TRIH8D9CXOtsxNYLJCkBU
4V4Y0EZdqYosVkbkguhUKVA7kHVxnjVsYs7BZgwnN67Z73rANCu5YYg8tB3vxAd3xGfWK6lYp2Yw
LMHogoZ1qtWUDW6kyIbfnoWv2IbYoiNdGe5SwL7hf4g9I0VRJAZIoNqNe+7YUxo9+khsoZmBH86x
D6XR9uCV4coL+VPlN8uAcqx81DR4qgEKjytN9hc5Okurc+6luuB+CgOQtDPMClP3H2iBAE0NXLUE
XTliqfQu/qhMgDzsylV9h4xBLD3SlNlxR79Ef3cxJ6875UmuDI57/WJtDIMYsSEPYCW/3T6hceNl
jSXavXUmwtAIR1AKIuAdgNLqyHR+fLj9TSZY5KDMhk8ioDaIWJ2EdSap3DQNI6IA26m9FGidqxiO
7xh9uKMpteG9LXCwK/o+Zg0WXWS3rU+OHcU7NGKMOW6EgsTY+2ToZCRg7C5HewI6U6pWSxvcs0K9
e63DQZUjZKcDNWveXNfKsh3F7CkO6RXdFa2WtwrfQEaR7xTNnS1NT0Qe4NX68W6EBwxE2q+9ihrJ
7krjqTORHbQiyoAYAxCIDdhpjNuTMXEDFtETywujxgWD8Px6LiAKRlVUDJLTjlFfZDDynMtwBlQw
FY8Du6sgu4WLD2gDicUN0ei6ElnsQFR3dBYMz/4qtpBcEDXdHMxskyyFjdmKGpSf8LErC9szP3kr
ep1sfXPuFjY54IuXIQZcVE6gFA1eJlYpRR0Wit09RPbtSZ1e3wo99qZD5QckYdezCkRTw7pSRtuu
xL8FtW+w5RJJVoOKPiHyLrZmQH3UvgnlPjWZw1xOXQBE+DsWuXtAq1iJmG4pTboA1UrabjtK7eon
1OhqWqNFNYzQaIRUNKo/XsKYKdLSVPYQBYeZ0U9NMQ/KZ/Q9A8QClsjr0dfREMuJhyl2glMtPmXZ
UbTqB9nVPA8SPPyJQ1meL8e6pVV6kOlBXnjPofZx+zUm7l7ogUBgBoWxERJITAPSLJnoRyJts6LK
0Yf8oVB0f1l6Og/B8H6m52nqgMMWGhVXR8LUL5dz4U77PEftrXEZWymtTnyAjAqDI7d5uj2kKedw
aYUYkiSXA99GsIIsuepjt3Ko25VzMe24OMkD89IKsUPCJi9ZnqKwfnpJk5TnqnmIg7XnHWVhG3VG
g4wUs7w9sKlQCVd1pLwgB4op/Gopu5g/uuX6nGoCxi42jG6WkNmJloPpL+QPk9Wq/XDHqtWu38gQ
lvDW9T0wBv85OvDqBcY1ffECaScxVDQgOQ2hXGXXuHMDnJzUiwGSe4Lme1HIx+fTB5mCtLnalHuB
2+SRkQ0Hlza6bCEnsh4VJp0/8aKiN2Ki886x98ywAoOUfFCiOVKSiVva1aCJ0MhLBVR7ATmxo9LA
iqIHLXIe2VnU4Bep/7cV9WPwJMy9CnPUneiUtVFUF3uVG1jvmPhJz5ouLQJ+QDVsAihF3VNnpi3i
EwW9U151gRxC1RzXoU7llQaBAe/6vmKKbhsYMatwkcogvd8ZSR0qmw5UrQggAgaJWqeqcW0oCq55
K3uBvaNQIWWhxjWkvhG3VPjexVH94gGO1qpdMSAKQHphcFW+YKVDWLHiWzJUCgvO1T4MVL9smcRi
hKattAw4Y9S7KFz7tCSLhT3dIEY0Yi7iH1ImkXm9B0E6BBwEvwK9aJ8Uj2nEA9AQpxy/yqHuC0jA
kHEn0e+H3ry9iyajyItdRKY/yyaNlbjGItOrEvduaQFaLmSaBq33oOR029iUk7+0RVyj+rIasj7D
2oEeR8BtJM9oFIvDHT8u5/bO6HC+Lx/0rqCDFlovZEYLJZ0miRg4B0EVIE2JzN0azY0Qu4nh/gI0
ptAbfuGp7CJaBcf2FfLp+ZiEms2sjbHXrfcghhxmXpKC4IWx40avDhX0n9fyBgvX0OTi8fbsTpG9
jL0CSGKOfMDf1ItpL+rqPk0Ym+4N0QLXAdMgW6wrR/dp5byV+wzCUKfFjNFxAN8GeGGUcILOkMc9
ABuM7S0RGwFlJo5TXAAgqMv7xi4yM5qTopp0QRy0rqSxLYkhqxCum5VxhrKvDdFu+igmBp3YKa6h
aj/X9j15RF9YGg/XCw/Puh6K5RUsDSd2lSZ6XRqsNxNzTB7QEMfj0PmPdUqqm+CbJUIJTgVbjiwn
ehXENZ3ORBqT+07mRjl1xNMQ77oeBj1Uocs2wmhCrxA+eoc8MJrmFSi326thdP7fFsOFIeImUqVD
y3W4q9ppauTQAELLsrvJRJU+CN3Sn+MUnrNG7K3ec+uIS2GtcKwO7Wh7Z6x1hmCfybTb45oMzoGt
lhAjj+hNiYhvHDDulg1bsHZZmFGlpRGAUgeqXGUbP70b6E6LKtOvF+WcuvXUUr+0Sy5AIP28CoGi
7QPJA6LbCljE4DmlARkSZ06CqXV4aWrcCxdrXax9QeoVDDFEq2SQLDjhKfr4h9NIOIusBR2j4MKG
kIOs2AWadXhwoPlQnAeMDJoEHX+qT7lXq50vzhwJkyfd5QDHub4YYIoOmDapYXzY00mvKr5KMW8c
OsyVVEv3xSqbKxVPrc9Lg+PPLwzKA2iqOAcGa7CTG8PmpVknDzKje38nE3RhSCb2t9ylQBKnCWt7
CkQ1dQyuBEwSqd0jEDpzwuCTxwzy1+CJAkXVqMZ8PSy+5POYjUrWjiHoO+abdBm8yvyiyPbdfWQK
ybKrXEPO9AjpZXOYa4OY8sno66QhTo6rEzKE1+YDAVI4QEFAYgXSpajzoy9tZpVOxQ6XFogrE1sC
KwrQOLJ/lVZUpwT8VXqnCQaXrpjAosVNyS87XlcOij9zj5rqFgM73I/BEX6GYvuiqsbBCW9muBDM
YYllWmyg5AfeZ5PSQNGaayGoFJfSkV8AFRet2DVLqyz+oyzK4jeDBrB8Zd2ekqmVLAGNz6PJBQX5
Lz7ui5XsUnnWOW3B2C2yrVbm6W0G0Kjm3iMRO3OpmkxFQG4evJ3I/qDpmNg1fQpeH5fvcMHQmVdH
BwfvCtWJ4ygs9p8PCmcVyiLgoBLRMny9kLq+iEK3ZRgbNf82bBaOkuodWxptE+oFEDp+dQAR1ozR
yQQ7emoFDlUXmoF06bXVzJHops9k3Poh/DF4O6U3yoPw4KCVwghP63Q9d2GbYjmA6iIoPhAxoZ+C
rBc2HNcMfagwoMVfF5tta0WSmpuaq/N3f2NCRQCD0JUi0WjNuR4axZc9MKYOY/viuk4t/py7j6G8
LNy9gFTtLGnF1IGF0tIf5kTC6+VdEaK9aDTXv7TUByUtW/ddLJeAtllFoLGeTtNGUWj+M7CQOTMT
6kzVCLBmkCoCZ8qYESZG2/klftT7LCjCw0FjIbKpqPnwxCUGOu0ApkTuyCi2SbiI38rcOPGRAR5a
NOcshCUEtTv3M3FH2cnn299gavugQAuZKzgRqAKTDfB1HzdAuqFjmyp5s6Vik6eA3Cvttl50xTZw
tx2le4WsZWlrpvmeKf5Gxe/qBYh5KdHDwQCXCy0s3GmH3IfGxJyJuUGSyQFIKbH1EKJKlvaABDXA
pSK7U/JGhyCJodaV466bHJ1QTqWWbWfySrzMyxl0ysQpISNjiuQ0Srm4ixDhBFjtyq7u6N7uueal
cySNCoKZjzlBnCxf2SDmUpbSTMoHzGVv9Vaw8ZbesjReIC2L/6xK7e6Q8Vh+cZWvTrU6lxWeKnrA
PIBe6B3GTiM9R1ALTBd1KK1CGe/VRfs7pUFwYhFqForG9kjrCFKehWcd5xQXJ874K8NELCqnQ9o2
Bb5vFfuxpuT1oYzlxRAgQ0PXlHl7y8wZIzxyXxVotVBQoq4HqxR3Un1uk6dInKtojHEJcTfCmCBf
CeZZSEh+aR9cnKHoP/h9Mmut0rfbfWKWlm8M6p2K2QQDer0Ec+bxfU7KYGqZ4uIHPAi4bFDYJcOl
jhZ68HqizV1che4dK85xVX6Ve8iBXVogwqUQqydWgMdGdeTlfgDfYA64jbdEyxb+332qderhrTYz
o1GrxcfmEZhmFb2+iRZtXb1czyIOps47XNF+jJiIoWJg1tHrPqB90F3wGoD1LyCR2A67PphZOJP7
49ISEUGIUsGUufI18jH1AfkRMzDlpac3Kkr0kKgApTrC03YNArOZOGJC0w6CqBejJLYIFVWCmyAh
OMLEkLZD/juC8dRKt87BGaUqjR3IYkOzsGIzMnrMN3o6zERDKHV7+3w521vfn9g/DNcFBVLV4/dv
e03eitaoVLK/h3OK1OBB2SrbTqvUtxgr4UujRWeNbgkJAJTzPh5ValVZgsZoqLiggQQdUjMH9dS9
DxqTKC6NxfyRkfw6LGn8lmvdcOgR/1QmvdKFATy6rfp+exomz6RLM8RG4/mS4xwPZtApc5+Gi/Qo
622x47lTzDA6ULI12vVAPL2csTtRJbgaHrH9IK1Wy1UEu6wFfdyn8sNRVPByLPQZOxOZTFkaGYBQ
HgSygKyNDS4KMUzbAjaVHRKhAmhJayMk90AA02y8rSLsnDlKiS8sNbm0Lm0SW7mBUjeboxkPn054
20Oa1YIUKx3owwPagVt14exmLmCTiwURHYDALEhoQMB3vVgomhdzvgMIbdvoSC+++NBaXSoieuG0
Oa24OVtkxddHXlhmwx432VrdPrUyqG6kYasbQmPc/nZfZ8u3ecSIwCLD8Axucdejkr3eUfKWAeyS
lrXayqWNAq/MrOKlpd6NQvVmaWqfyVYGZ5V1XHP3D/zuQdHTEk5jboZHW9/fBXlIHgynAAoR+yQo
hyFheIx6Gzy5R0ljVlplefianzgM3mcGPvqeW8aIzdFKkdO6xfg514P5+mK+1FZrySsTy+juTtEa
NVof7j+MR+Oca4+F1dmRtogMRXdP8/fNKUYhGQlYBAG4/YGvgHDZbSeHkUKhFlCnRbz2QKZaKJGM
bz6IRglM80pga7QlDV26pym0SClOL63DREwffHQTLQWUiayAHqRdk/oR/lnWWtzAS/sSv1S/dpUZ
1zJ5voEiBzAPThAQtxDLhhp8LxvQeYhUi+5YEq3yEPim9WCh4xRRlsf09ZPSIT+1rFVZm0OZTAa/
6CjlJJRwgAAht2IgcqnXpkg6SIkK3Vacc3UEGZPiGX3PgoEMhACc9kFeZxpFqe+Lh9tLZ2rlXFgn
NycYZWRYR+q/HIyBeeWY+54y0dYo9DMn+Zwh4niSg5jzHNQz7EayX3g0EfrNMcP3RCfm7RFNpR5k
MNnjco66CT4nsf7iolHcKMaEZoWrRdJW4D74AJoZvq/x1OeXFAGl8U2OMrJaZivGNUJ+uL/9EpNr
CgmCkQoBkFSgia9dUZVkTiSHFWMnrjXqxynnx9K0KijBgN7cfd6tVkfpGV4HXeW3LU8dJjj8QcKI
rh0kX8gvKscUJw0FAIX1KlS3SLu0xtBjBYGdbnHkDrU6ExhNLWAFSRekXcZJl3livrtQjnh/nO81
B/6KTn0sPkddOsjiqahQJJqi5+tE45YPi8XtoU5kRhTAsnDRGClkwQ14PccCmwhyh7yXHbwx6VZi
Cl2U59CAU6fXpRGWSL+IoeBnfMbSNlpinoXiOXffqnYToW0c+Gku0Bvv7faopoDbuGozNNoToU7+
rR+IF9My83wMayg1d7X3j+GCNsCY+sYqqMPr4gLn1SJuH+jMmPmUE3v0yjLhCGMW7J1pDstxs+0b
Y9D8Af1IM3w2U/tzTCUgR4fWMsDsiZPRFz3eVxq4WzmBRpR8UphNGhtxCAFuNe9qvaBytfuQRFBQ
aFFpz4rmfo8k4R3Qhjq2FiBc/qIwubihDrwH0ENasXZSHMXe1cHJUPFbxZTbRdGoMsRiMslUdLRV
x95ZuEN/qyDo/KZ5UEKwr8/FCd/n/PptiKMbi4uJmwFvw2/Zo/Q2QhNCw2KkHf2EN1gA6VIajjEc
ZhbZ5CSwLENjAlBKl8fXupiETOobLhcgUhpFGop9TZmpVHroHvNyUQDha/DlTMJ79ALXIQrGeWGQ
cIiN25Yhrk8sIs6lr3rrmdrvxL3k+vmEM0DWnmujGgMCalMVwVbgexq65TVhWCfFiRcpjQbHSqDn
/TIdtlUzs3UmykVX9sniM/IeXROP42N7NX3sDqVw74Tg/bgLnfNwDsW91GrSewoGMkBVb3/MLx/0
bW55wPZQugCwUSEu6DVb9aEA/kqbC6sIMFG6AemGVEfoXZNakT+FDkuf6tJvdLmnKciqIFeutokn
cMAxhBynViUmK81atA2VaT2Ybt146yEOswwiDm33ilb+/pzS8fCeSm4ez8Ttk1vg4vWJA2To/YhV
RGBzCt4D/bO44ACyDr01WvS1QI5mrH0/NSDKCLkbVLeR18QZeb3yGabK5BQNK7YvPPL5Ug7u49q8
/UHGtUZ8Dx4Ze7AhAseNoI7wcHUkt1zSNyMaBlp8ZaT1ebmkvFCXsgcu0tso1tJ0Lk0zOmfSqARo
66j+geZohdgAklKDvYjnAeIIiwAsadG5azxqLria2MagWkbjNXirmFHF53r2kpaPXcf3WFssAf6P
ViW4Y/ht7UEIKXLMpskDtQRxilybfvxURFYdH2PwtQrB2xzh3tSOQ0Ia5yPOEmW8Pl+/iluGtRg2
MWs72+wexLS6YEAeIVuXuiGrg5HwKjcT1U3gI5BcxMrBuYyvCoD+tUnKk/uaFlC0648gkkCWOAaz
ILPrtF2oC38jkkM+Gh0AqEXSAMyQjaEVut8kv41QWIcUkQFwXfZOn1kt1nwNhCCOp9ZPIv7wrn0M
rNsLeOIOh7okZhbYI3BW4Up9PVC/FymHQihge6mKGhNofhfOslpLYIeFmmJlrD7yJboAbFwil7dN
j1+NXMaXlglfhta4OHLZjLMZsHRQmUWDFbcFoNAAGZEzx1c2ESxfj5NwPZU88LETYpzZASw7tZXo
7ppD75NGe4ZGtWq9xhi1+HE25TPlIi6HSZy/FDu0KUXBMP2Z6fmO05fuKtbQCujsC4MHYaqD7Gpl
hZ6az1YUJ87+q49LbJwKsXwdSrAtZXp45rVoL3QbQaPvEeBEwVyAM2kN3Q3wuCNlA4m5Tyqk2WSl
AximW3eN1ijquyuYmaIDOd1656GcgYlM+Xflwh6xdJEV76q8a1gbFJB0opW1VYszJiZdz6UNYpGy
A6MMXgMbIE2jR0YmlUVgvkHPtLBqN2fncRXhwjOXKpg2C1ZCERc7RYDXu96VVMvWVRhwAMCwDxXF
Lzlm0CuQMgusnXOqTC1jWn5hks/SMSPWBC885Szacu4IGE8vYocKkLYAWSyOUXw7wglmaReBoCPh
ELFCp+Ol02uLecmf0iVq7XP5/4ltcmWL+JiRF6YZ7cNWq3XL6LVeuiZmdiZ+mnLrsILeUbQaQ7eA
7IMLCoaOKA5W1oBFHI/SKQWxica/ofI3B1OYcG+XpsgGq64cBNDswFSIPh9F8/0Dt3IgW/s6T9k/
Z4rIuDigiYo9cPsCG9yZT5Vviu2q69Fvox2pBYMqvgGWPD1Fm+O9aNx24hN3WERQiPZB0TJCCb/S
IxfXi57rHal3YFuHFO5WenKNMtGcDb2vTwtwOd0vhtOMxYltf2WRWJU1K7qpwqUctD2Se1Yz4wWI
f0udNo30GctSnzE3uQkACpOQPxdowJGvt6IgM3kWJjUH0a9AbVcNZ7DyNnj1j2C4UPlDU9zRw6ZM
5gQhJ/r9MbEglkQ/JLhZIKB1bbeG9hnThi1r66A4HnBTC7Sdp3Z2e0J25zi3WieAWmMiCZucp/EL
Yc+1uUoO696rMqA/YiMDYaOiObWvR3SE5sPQcCNZB08K5mAzMoS1Wap63JGREBt5rdH0NhOtvWEV
QZGiTBfg5hyyTchCverUMhpfaOILB3nOXqeb9wjllTmJv8nJYlAKUMZaNFLRhJv2MsCnW6Fm7Qd9
YNVmsQy1ZkHDleCCC7r35I5d66WEpC74Rm6vj4nGPkzchWli4oI2F8LYxQnRH9kjSmV6pTvHRldU
wVe5R7owjGckyDTeV5+frV2zhRzrLIPC1JZAjM6ijIWGN6Tnrj+e6PgAgg44eR90/QktFq4aUiqz
pRFXLBb8DE5k0oleWiN2ROei90thYY1TA+R1Us1hwJyP1sxjO3PXnriDjEIgEJdlRXSwkdddqevh
qykZaGE0ZYIkxhRAnFrwc9fqCXHfMan4ww7xDZENk9wixOEqPJVn+kFad3pzz+1C417SrA0DjhJP
9Y6FfTpxtl1A4PcxWWxU5HZPR9ecczhTJyEIoEFGBYQbzikiYOypjnUgrwP/pqOtRDlBW/zVtymj
NzfJGcLyq0WmfWr2zDKeCN7A1/bDKuFuGiTqy6BlOXtMnvcqs3FW4qq5h8DOwdhsCsgvn4dB8xaC
Vr7fNj11el1aJmKdRsilsJcHzq6Eu0BR48RyjQ5hamL44cwop/YJixod5hZMFSjEXO8T36mSoQ5F
xOKy1jSu2p6C9vn2aKaWLHirkHRkgU+BQNK1iWLwGZ8tMY9RD2CrAjrzehPEK28u2J46ljg8n0Pq
GJoPZG619Rs5TyAXZAf3uQwoqXBSwDLJpiq19NZgZHVN1zNvD+2Lp5qMBy9tEidvKfCey/gyZ6dC
SqHXKAT7niXzFRAwQp7vlNzL7QpElvcgTeY+qGAUMExrJxxUnvKkbecO6BhLEUXEhi/WA4OWirzn
VCFEZKGKWUi/FhkH/sQkDMA0mudUKWicC4pKsMGKLlDAMprf1MJhvLcagNrIbGqhMPMMaT/fk5+S
TBiQ7SqG+hlQ/HqZFTU66Pg4RcMrw33i3t1pEluK9yAUjw5sWjTIJVRslmtZ1yNqAX0zyDp7FvLE
AB65oPnz+ucglQrouIVRskCSGf1xXZtRO8Fpdm3PKMuCj4KzBOplJWqHtZeJ7jsroESrMSmfb0Oh
GvZxEHSO2hc+Lg951aDfhmtYbCMwJ372Q14kwJU7GlOWuQduSyoDGzt/SIoAMlPgBwAcPPGKM934
gCjUslTROrpvw9cYM1qqSCfQzUyQPNGHOt5XfywtYgmzlStLMYWl1aIFtX9wH9GyfihBhtcsVDXe
vMERIxHyBgl2ynjlwFLaW8yMT5goHVy/w7iTL8NKWSz7RMA7eBuQH5/2INc+MhYDLobIiCxhZtNO
FPFgDiXhkYAeRACkz5XbKFGCxMHKNryN3phbqMWBMRukWU/CPlXTM/h0+VwXI02jUkvXb2+s0e18
21ciCogopYOigwwx3ZSNs0HweVt5YjMtVLnCYtNN2lhlc5g5Uacn9sLW6FcuJlbgfacXu5i3+UZv
qOOQHsMHHs1ThUovsdAlDkQ65bbudv0crm56XSE0AN8+HDBg99em46xnfYFOeATu2zXYNiAY4+l3
H47pbhqI4q0Wp8+FtHyQZ699U26fuzBMnG3oGY4Lt4PhLn5S+m3dAH8wV5WY9McKPD8DlPSIMLge
nCR0AThjBt6Wg4VjecClPaXg9s55lLikTB24Y1qDUDXdtNVMPDYZgQJ/+adp4pN2bpAFrkfzIx5+
23++IAZXeQOdK8u7aG1ln4/P8f1uZQPacFxwEJa/vXjHr/Zt8V5YJw6FWkRLI+di4L1trGwPyLzb
z59esRcGCHdEMRkNCQEYaJ6YzX4Mqh0dCtD9/lQBkGgFM1+SnTzBL+wRricHyWmc5bCXGtvty94E
Okttc2CKQLe22eTL3W7FqvpJClRXnznVJxfqhWkiDqW4geqZcS7XPvbD7XmcCrNwt8MVATdZQNaJ
ZytdG7hDL3D2ljfClaRFdwtmxo1OfqpLG8QO74a0ZBgfXjsEYnYLcRxBr4z+fgX6nHdnlqBu3FLk
ysN2g0MBrxNaBAhrSRO6lVNHvL1FlnFNm9ri+L6o5+534/r9ZgWAHSTCGIR139CW2NOQMoZz9gvN
+TRfczVxcC68Kuv98rkxvDu50HcaF6p2Y4f66fZHm8AiIySX2ZE0FFLvuOBeuxUKFOqRWHJYEU+j
y/S05hAAnJSrr/eu6mGH86q6oY6y2m60ShNDsBz6kDCjIG0GitoaKf3bLzS1OS7eRyBumpFUxxzE
VXk7EF/z/tyn9zF17lnjtpXJtQqwB3CgDAAS5H0289icZnuJt+kXah+1llgvU1ZHS4R4+DuGROiK
juTYaGK6nl6JzRkllT3BrnRZNLlX2lkkidGEi2yO15abXEcoX41Us0jsiMQBQbkulcUxTKVGCR1A
6jSYA6dFy5ctVAizE5phP9yx5AJCh2P0aUD66B6shPEB3b++DpY2+/bIv0Iacl2DdYoTJA4JXoYk
FJAFpA2rCF8S8QayFmDbUl9wVp1MLCzVelM3RpVrxmIkfDzqD7eNT1VjIBvzwzhxZDkxpTCuB+P6
ttW2xSZVUbHXisdoHW+EFZj3wU4955ymPgCaiABHAXxpxMNef+uygjpKSsO5UqcsUkwuepK9Ow5c
QF1igNws6DIN/MKIiSjsob+VS7+0Tqw03m+GlJf7cbq3enFQHiUazcKqHGifoJJezMzv1G0e5y56
40bGEdwPr8cKUZOOoXyRt2P0t1RLSCwXWuJJehg06LeW9S7Qqzk40+TBeWmU8Me13ydlhvgWMfvD
k7MFakrd7kt1+dEeDofHdLPhtJ22WGgPc05p4tgcSQDQy4mwEsy6xGhT3o3Cqsuwi4Uhs4ZRZCWh
/EDrHahY3Z7ZiWjnyhQxxjAPnEAsY8FmP8Fa07ZWrYMOqJsVap+4EoA2CjEruAJB7UlCG11o8OIy
mws28pbqSJh4Zx0srVC9Ud54PbMdxwjqyhXgcIM17AuoVOGYI3ZGONB5Gwluaydy5OpejfmrW6+e
cepfwJhvZqAiC7GR8Tglsy+CLwQJ6H9a2xV3TrGmTtWSi5e+ZwL/2lRniX2Pe83TxA3aPlIz9MxX
5RzxRgxpVuWZLUHUqMd3ue5vc7uvl6H/CDqGiNWijWcVjlo2aEcoddzjoUN1n+4hN9JsFJsJHqHS
4elQLy6ifZdZQq6VPqi3FtlJzA8FU6kFGr8oNVgkZ0jPHkvFdFlcN/lFhvbZlQ9wZbCJGb1l9VgL
UWiETJqrCrLRcgB3sBVEvruxOX2bC7GK1hSUrivqESwhtCryhrflX4NyrmX8e757/GI/ppJskG8F
OREKV27sbh/uGJ1bxFtUIz5Ab2b5mrB9rAxeL3WlOc6slO+5X8IwcYpB7Ag1ZVlqbAGkEQ9QGecq
MMtuGFAEYhako0AZpWfMSbt+iwe+rPIIvlDER2cqsUCbFLX7IsPKWfMWWs2yNTuzrZlvDpOwQLhn
MNr3cu5iC4CTW0/2UFdsHkKsGzVfO+fbLuR7cZewRVxo2j5PhIYZbUGGRRXSBRcZwnHnqNCd0nKz
XTPaSfmPVQ0Jo6MPvbj3y6HXN9K4+aBgspeQv3GgCj9z7Ex+JiBZcAVG8PatVBb3Yl5WdIiBVWVt
1k4UqT0TdkbaLiGLxEKtCiLxHj1HW/a9BjmODYUPZHThxlCrvh5bnAYxVKQxtiCA+hda48BzFe4S
nxmhu9DI4cBj2Vniu89usg96X8g6GNpVvp4JJr+wMt8c3MV7EHMcCOnAdxXGz+dm5amCgqKyHyBH
qFdvqaBKkMYCF7PvauJBBgnXMpQW6Rvz0UBWEvdLg35nRJVPH28vt28nCTE5xOEIrCRk8JKgHaEE
iUmhkF/gQziGj4pUvo8lzrxtb/ZrEEdk6fl1KvnRuLzTaBHWdwKjea9udq9oMYRllvVT62+g8JVD
AFHUQ2rt93e3X+F7RgRjlkC3gFAPGgiQXLxeENBaLOs4E1q7FNc+hOTQ4HVQOK1K4eufBSdRu4WQ
qNEyF0CIjx6QQFXuGP+x48xexpFidAmk5gCUbFUusLh2K/JLYRYuMzotcrWM5+DIUokgnLyQ9yja
8Wwi4iULVVwFHRaMeEz4pVhZbmdF/ioUXkrlIHCn27Pz/ZYOo2AZGKkvuDFBTPhwDpe4khIhI+vB
cft3JUT2hg7yxrl/CLiXTqRBJbMqWJNxAoPy8XLKS1H/BhL+r7fuv92P9PDbOMtf/we/f0szJLdB
60P89tf/rcuqOEf+OfkJEoQf5/qn9POnU3Wu/LLy38r/GR/25z/+9fq3eNbvtvRzdb76jQHhjKo/
1h9Ff/dR1lF1+6e/vRVeenzQIfWT6j799oh/6y99jfYvH/TTx9d73ffZx79+foNoXjW+n+unyc+/
/2j5/q+fxwP3v7496Gswtx4QYdKq+h1PpljhFwlYex6U16CZHn/9/BO4ctzffw5yzl94tI0g2vuq
9I9fHwYvJvOv5uDbW03M0+2/czWC83vsJ7hIQVfprbqcAuTBx/r9vzMLxDMuZoFjfwEiF1BRoHy+
fuGsupwFXvoFKiyQwIBU+vjr/98sSLT8j2eBZX8BDg/9JdBV+GOYV7PA/wJ8NFSA4aP/fy0CDreQ
377Jbx7lz835fSvcWATiL8ggQQQF3Q9/MXwOfE+4OQJEPf7692fh39gvf/oMiHNG718uxf8oL/zS
7F/4Yzd9f8C1x7j6e6OD+e3JPxzOr1dz9LXZL374x+b/MvP7P/99fN8tX9n6Y1B//OHC/yjOxZvX
f/2g//0td+cYjunC22vnzK/O0U/3H0UBCtCiv97+Yxbux+v96+erl79wDLes7T7an05pXXk/PZ6j
j/KPB44u9nf/8o8tpEXlfRTJX41C4rF9/6kRrJaPpIzOyfsfz/oawW++4Z8+/Lf5+fO7XFoAz44C
j/lPLdyfy/ic+Oc/njS+/JhtxO3rnz76AacGBHCvH/2b0/inj378KKvxw07PDGqns+tzavf8ecZ+
31NEmPJXfwG7enzwW/RxLn79PwAAAP//</cx:binary>
              </cx:geoCache>
            </cx:geography>
          </cx:layoutPr>
        </cx:series>
      </cx:plotAreaRegion>
    </cx:plotArea>
    <cx:legend pos="r" align="min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baseline="0">
            <a:solidFill>
              <a:srgbClr val="000000">
                <a:lumMod val="65000"/>
                <a:lumOff val="35000"/>
              </a:srgbClr>
            </a:solidFill>
            <a:latin typeface="Arial"/>
            <a:cs typeface="Arial"/>
          </a:endParaRPr>
        </a:p>
      </cx:tx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117475</xdr:colOff>
      <xdr:row>20</xdr:row>
      <xdr:rowOff>120650</xdr:rowOff>
    </xdr:from>
    <xdr:to>
      <xdr:col>10</xdr:col>
      <xdr:colOff>422275</xdr:colOff>
      <xdr:row>38</xdr:row>
      <xdr:rowOff>6350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1E465A59-C6AA-4033-AE03-9316B998DD4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898775" y="32956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</xdr:col>
      <xdr:colOff>320675</xdr:colOff>
      <xdr:row>0</xdr:row>
      <xdr:rowOff>0</xdr:rowOff>
    </xdr:from>
    <xdr:to>
      <xdr:col>11</xdr:col>
      <xdr:colOff>15875</xdr:colOff>
      <xdr:row>17</xdr:row>
      <xdr:rowOff>44450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9547EDA-DF88-4C9B-A0B9-8A4391568C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231775</xdr:colOff>
      <xdr:row>2</xdr:row>
      <xdr:rowOff>0</xdr:rowOff>
    </xdr:from>
    <xdr:to>
      <xdr:col>10</xdr:col>
      <xdr:colOff>536575</xdr:colOff>
      <xdr:row>19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A98E14-3288-49C0-9AEC-F931BD8F37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rmal Durai" refreshedDate="45646.490528240742" createdVersion="6" refreshedVersion="6" minRefreshableVersion="3" recordCount="1000" xr:uid="{D1EAD224-705E-4C67-A8E2-A91B26A0D388}">
  <cacheSource type="worksheet">
    <worksheetSource ref="A1:P1001" sheet="NewCustomerList"/>
  </cacheSource>
  <cacheFields count="16">
    <cacheField name="first_name" numFmtId="49">
      <sharedItems/>
    </cacheField>
    <cacheField name="last_name" numFmtId="0">
      <sharedItems/>
    </cacheField>
    <cacheField name="gender" numFmtId="49">
      <sharedItems/>
    </cacheField>
    <cacheField name="past_3_years_bike_related_purchases" numFmtId="49">
      <sharedItems/>
    </cacheField>
    <cacheField name="DOB" numFmtId="0">
      <sharedItems containsDate="1" containsBlank="1" containsMixedTypes="1" minDate="1973-03-15T00:00:00" maxDate="1979-02-27T00:00:00"/>
    </cacheField>
    <cacheField name="job_title" numFmtId="0">
      <sharedItems/>
    </cacheField>
    <cacheField name="job_industry_category" numFmtId="49">
      <sharedItems count="10">
        <s v="Manufacturing"/>
        <s v="Property"/>
        <s v="Financial Services"/>
        <s v="Entertainment"/>
        <s v="Retail"/>
        <s v="IT"/>
        <s v="Telecommunications"/>
        <s v="Health"/>
        <s v="Others"/>
        <s v="Argiculture"/>
      </sharedItems>
    </cacheField>
    <cacheField name="wealth_segment" numFmtId="49">
      <sharedItems count="3">
        <s v="Mass Customer"/>
        <s v="Affluent Customer"/>
        <s v="High Net Worth"/>
      </sharedItems>
    </cacheField>
    <cacheField name="deceased_indicator" numFmtId="49">
      <sharedItems/>
    </cacheField>
    <cacheField name="owns_car" numFmtId="49">
      <sharedItems/>
    </cacheField>
    <cacheField name="tenure" numFmtId="1">
      <sharedItems containsSemiMixedTypes="0" containsString="0" containsNumber="1" containsInteger="1" minValue="0" maxValue="22"/>
    </cacheField>
    <cacheField name="address" numFmtId="49">
      <sharedItems/>
    </cacheField>
    <cacheField name="postcode" numFmtId="0">
      <sharedItems containsMixedTypes="1" containsNumber="1" containsInteger="1" minValue="4000" maxValue="4000"/>
    </cacheField>
    <cacheField name="state" numFmtId="49">
      <sharedItems count="3">
        <s v="QLD"/>
        <s v="NSW"/>
        <s v="VIC"/>
      </sharedItems>
    </cacheField>
    <cacheField name="country" numFmtId="49">
      <sharedItems/>
    </cacheField>
    <cacheField name="property_valuation" numFmtId="0">
      <sharedItems containsMixedTypes="1" containsNumber="1" containsInteger="1" minValue="6" maxValue="1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rmal Durai" refreshedDate="45646.498872569442" createdVersion="6" refreshedVersion="6" minRefreshableVersion="3" recordCount="1003" xr:uid="{62CCA28A-E275-4FCF-ADF5-16B170352937}">
  <cacheSource type="worksheet">
    <worksheetSource ref="A1:D1048576" sheet="NewCustomerList"/>
  </cacheSource>
  <cacheFields count="4">
    <cacheField name="first_name" numFmtId="0">
      <sharedItems containsBlank="1" count="941">
        <s v="Chickie"/>
        <s v="Morly"/>
        <s v="Ardelis"/>
        <s v="Lucine"/>
        <s v="Melinda"/>
        <s v="Druci"/>
        <s v="Rutledge"/>
        <s v="Nancie"/>
        <s v="Duff"/>
        <s v="Barthel"/>
        <s v="Rockwell"/>
        <s v="Wheeler"/>
        <s v="Olag"/>
        <s v="Melba"/>
        <s v="Mandie"/>
        <s v="Dukie"/>
        <s v="Marcelia"/>
        <s v="Winnifred"/>
        <s v="Odilia"/>
        <s v="Karly"/>
        <s v="Teddie"/>
        <s v="Gaston"/>
        <s v="Otis"/>
        <s v="Tabbatha"/>
        <s v="Brena"/>
        <s v="Rourke"/>
        <s v="Dyane"/>
        <s v="Claudine"/>
        <s v="Blinnie"/>
        <s v="Rhona"/>
        <s v="Sharron"/>
        <s v="Brien"/>
        <s v="Sybilla"/>
        <s v="Mikel"/>
        <s v="Maisie"/>
        <s v="Arleen"/>
        <s v="Farlie"/>
        <s v="Mitchell"/>
        <s v="Garik"/>
        <s v="Antonin"/>
        <s v="Vinny"/>
        <s v="Colene"/>
        <s v="Neile"/>
        <s v="Corinna"/>
        <s v="Brooke"/>
        <s v="Gipsy"/>
        <s v="Sheena"/>
        <s v="Jobina"/>
        <s v="Gale"/>
        <s v="Thaxter"/>
        <s v="Heinrick"/>
        <s v="Taylor"/>
        <s v="Griswold"/>
        <s v="Odessa"/>
        <s v="Lavena"/>
        <s v="Martelle"/>
        <s v="Briant"/>
        <s v="Marylou"/>
        <s v="Whittaker"/>
        <s v="Normy"/>
        <s v="Lorrie"/>
        <s v="Jedediah"/>
        <s v="Kaine"/>
        <s v="Loise"/>
        <s v="Cristen"/>
        <s v="Dorothy"/>
        <s v="Rosmunda"/>
        <s v="Rozamond"/>
        <s v="Gunner"/>
        <s v="Vivienne"/>
        <s v="Sherilyn"/>
        <s v="Bessie"/>
        <s v="Kevina"/>
        <s v="Yancy"/>
        <s v="Mabelle"/>
        <s v="Hasheem"/>
        <s v="Tobias"/>
        <s v="Glennis"/>
        <s v="Chanda"/>
        <s v="Katheryn"/>
        <s v="Sumner"/>
        <s v="Valerie"/>
        <s v="Esther"/>
        <s v="Gardie"/>
        <s v="Sean"/>
        <s v="Pietra"/>
        <s v="Marysa"/>
        <s v="Kahaleel"/>
        <s v="Ossie"/>
        <s v="Sid"/>
        <s v="Ludovico"/>
        <s v="Patricia"/>
        <s v="Andromache"/>
        <s v="Levy"/>
        <s v="Nobe"/>
        <s v="Jehu"/>
        <s v="Symon"/>
        <s v="Karlik"/>
        <s v="Bengt"/>
        <s v="Evangelin"/>
        <s v="Hanny"/>
        <s v="Gina"/>
        <s v="Reynold"/>
        <s v="Flossy"/>
        <s v="Griffith"/>
        <s v="Jamie"/>
        <s v="Lyon"/>
        <s v="Aridatha"/>
        <s v="Michal"/>
        <s v="Franciska"/>
        <s v="Jordan"/>
        <s v="David"/>
        <s v="Meriel"/>
        <s v="Dolley"/>
        <s v="Frederik"/>
        <s v="Rollo"/>
        <s v="Jerrine"/>
        <s v="Roddy"/>
        <s v="Viki"/>
        <s v="Ashby"/>
        <s v="Alexander"/>
        <s v="Teddy"/>
        <s v="Peria"/>
        <s v="Ludvig"/>
        <s v="Elsworth"/>
        <s v="Rebeca"/>
        <s v="Ricki"/>
        <s v="Georgetta"/>
        <s v="Bambi"/>
        <s v="Aurie"/>
        <s v="Farris"/>
        <s v="Sharline"/>
        <s v="Nowell"/>
        <s v="Lacy"/>
        <s v="Padraig"/>
        <s v="Malorie"/>
        <s v="Shepperd"/>
        <s v="Daryl"/>
        <s v="Norina"/>
        <s v="My"/>
        <s v="Isak"/>
        <s v="Grannie"/>
        <s v="Welby"/>
        <s v="Glenn"/>
        <s v="Nadiya"/>
        <s v="Tyne"/>
        <s v="Christie"/>
        <s v="Agnella"/>
        <s v="Bernardine"/>
        <s v="Daisy"/>
        <s v="Denys"/>
        <s v="Archibald"/>
        <s v="Feodor"/>
        <s v="Skippie"/>
        <s v="Bill"/>
        <s v="Tessa"/>
        <s v="Roseanne"/>
        <s v="Tedra"/>
        <s v="Roberto"/>
        <s v="Nichole"/>
        <s v="Amil"/>
        <s v="Shawna"/>
        <s v="Fonsie"/>
        <s v="Emilie"/>
        <s v="Robert"/>
        <s v="Elvira"/>
        <s v="Juliana"/>
        <s v="Regine"/>
        <s v="Abner"/>
        <s v="Alvira"/>
        <s v="Sawyer"/>
        <s v="Paten"/>
        <s v="Loria"/>
        <s v="Tanya"/>
        <s v="Devonne"/>
        <s v="Omero"/>
        <s v="Iain"/>
        <s v="Keriann"/>
        <s v="Conroy"/>
        <s v="Dorian"/>
        <s v="Quillan"/>
        <s v="Harlin"/>
        <s v="Eustacia"/>
        <s v="Maury"/>
        <s v="Reggie"/>
        <s v="Brigitte"/>
        <s v="Kinna"/>
        <s v="Maurizio"/>
        <s v="Elbertina"/>
        <s v="Franklin"/>
        <s v="Allyson"/>
        <s v="Ermentrude"/>
        <s v="Alanna"/>
        <s v="Vincent"/>
        <s v="Collete"/>
        <s v="Leonid"/>
        <s v="Charlena"/>
        <s v="Alfonso"/>
        <s v="Engracia"/>
        <s v="Glyn"/>
        <s v="Rosemonde"/>
        <s v="Alano"/>
        <s v="Corrine"/>
        <s v="Benoit"/>
        <s v="Jeanne"/>
        <s v="Jenelle"/>
        <s v="Tannie"/>
        <s v="Mick"/>
        <s v="Abbie"/>
        <s v="Tabbie"/>
        <s v="Shane"/>
        <s v="Roberta"/>
        <s v="Kippy"/>
        <s v="Rosalinde"/>
        <s v="Cami"/>
        <s v="Hunfredo"/>
        <s v="Giorgi"/>
        <s v="Kort"/>
        <s v="Gretna"/>
        <s v="Tobiah"/>
        <s v="Wallace"/>
        <s v="Hersh"/>
        <s v="Hatti"/>
        <s v="Wyn"/>
        <s v="Maribeth"/>
        <s v="Abigale"/>
        <s v="Gothart"/>
        <s v="Danny"/>
        <s v="Vittorio"/>
        <s v="Deborah"/>
        <s v="Agace"/>
        <s v="Rolland"/>
        <s v="Latrena"/>
        <s v="Mariquilla"/>
        <s v="Leticia"/>
        <s v="Harman"/>
        <s v="Farra"/>
        <s v="Robenia"/>
        <s v="Roman"/>
        <s v="Solomon"/>
        <s v="Krystyna"/>
        <s v="Katharine"/>
        <s v="Cammy"/>
        <s v="Ellsworth"/>
        <s v="Federico"/>
        <s v="Ferdy"/>
        <s v="Sunny"/>
        <s v="Shadow"/>
        <s v="Sharai"/>
        <s v="Celeste"/>
        <s v="Lea"/>
        <s v="Dyann"/>
        <s v="Delly"/>
        <s v="Malvin"/>
        <s v="Kaela"/>
        <s v="Evonne"/>
        <s v="Shannen"/>
        <s v="Bogey"/>
        <s v="Zondra"/>
        <s v="Barnebas"/>
        <s v="Alleen"/>
        <s v="Gerri"/>
        <s v="Antonietta"/>
        <s v="Raff"/>
        <s v="Lark"/>
        <s v="Cletis"/>
        <s v="Bartram"/>
        <s v="Theresa"/>
        <s v="Philbert"/>
        <s v="Egon"/>
        <s v="Dahlia"/>
        <s v="Timi"/>
        <s v="Dominick"/>
        <s v="Raye"/>
        <s v="Becka"/>
        <s v="Cirillo"/>
        <s v="Verla"/>
        <s v="Sherrie"/>
        <s v="Dexter"/>
        <s v="Konstanze"/>
        <s v="Bink"/>
        <s v="Taber"/>
        <s v="Debbi"/>
        <s v="Giana"/>
        <s v="Morton"/>
        <s v="Vittoria"/>
        <s v="Paquito"/>
        <s v="Dimitri"/>
        <s v="Shelli"/>
        <s v="Kermit"/>
        <s v="Biddie"/>
        <s v="Rupert"/>
        <s v="Geoff"/>
        <s v="Ange"/>
        <s v="Tiphanie"/>
        <s v="Zollie"/>
        <s v="Emelen"/>
        <s v="Linette"/>
        <s v="Manya"/>
        <s v="Brynna"/>
        <s v="Art"/>
        <s v="Alfi"/>
        <s v="Loleta"/>
        <s v="Aldric"/>
        <s v="Natividad"/>
        <s v="Seamus"/>
        <s v="Guss"/>
        <s v="Julietta"/>
        <s v="Roch"/>
        <s v="Audry"/>
        <s v="Cecelia"/>
        <s v="Clari"/>
        <s v="Zach"/>
        <s v="Paxon"/>
        <s v="Parnell"/>
        <s v="Honey"/>
        <s v="Sonny"/>
        <s v="Deirdre"/>
        <s v="Haleigh"/>
        <s v="Aldridge"/>
        <s v="Zechariah"/>
        <s v="Carry"/>
        <s v="Alon"/>
        <s v="Ahmed"/>
        <s v="Nil"/>
        <s v="Erhard"/>
        <s v="Vitia"/>
        <s v="Haskell"/>
        <s v="Ebony"/>
        <s v="Lincoln"/>
        <s v="Vladimir"/>
        <s v="Kylynn"/>
        <s v="Nicole"/>
        <s v="Celestina"/>
        <s v="Bessy"/>
        <s v="Diego"/>
        <s v="Lucilia"/>
        <s v="Cissiee"/>
        <s v="Eddy"/>
        <s v="Caron"/>
        <s v="Sandor"/>
        <s v="Gallagher"/>
        <s v="Murial"/>
        <s v="Delinda"/>
        <s v="Hussein"/>
        <s v="Giulietta"/>
        <s v="Kaylyn"/>
        <s v="Brynn"/>
        <s v="Tamas"/>
        <s v="Pace"/>
        <s v="Tracy"/>
        <s v="Muffin"/>
        <s v="Allsun"/>
        <s v="Kenneth"/>
        <s v="Clotilda"/>
        <s v="Augustus"/>
        <s v="Daisi"/>
        <s v="Gerik"/>
        <s v="Claresta"/>
        <s v="Arty"/>
        <s v="Giulia"/>
        <s v="Whit"/>
        <s v="Rowan"/>
        <s v="Ian"/>
        <s v="Agneta"/>
        <s v="Reginald"/>
        <s v="Link"/>
        <s v="Harriet"/>
        <s v="Sada"/>
        <s v="Gabrila"/>
        <s v="Almira"/>
        <s v="Alexa"/>
        <s v="Palmer"/>
        <s v="Porter"/>
        <s v="Kizzee"/>
        <s v="Isadora"/>
        <s v="Giffie"/>
        <s v="Fara"/>
        <s v="Carolann"/>
        <s v="Tamar"/>
        <s v="Kipp"/>
        <s v="Packston"/>
        <s v="Hanson"/>
        <s v="Demetria"/>
        <s v="Lura"/>
        <s v="Nora"/>
        <s v="Estevan"/>
        <s v="Aloysius"/>
        <s v="Bastien"/>
        <s v="Otha"/>
        <s v="Gannie"/>
        <s v="Dwayne"/>
        <s v="Leese"/>
        <s v="Dodi"/>
        <s v="Kippar"/>
        <s v="Laurie"/>
        <s v="Mair"/>
        <s v="Tanner"/>
        <s v="Hilliard"/>
        <s v="Justinn"/>
        <s v="Dennis"/>
        <s v="Freddi"/>
        <s v="Salomon"/>
        <s v="Sherill"/>
        <s v="Queenie"/>
        <s v="Etan"/>
        <s v="Donaugh"/>
        <s v="Harwell"/>
        <s v="Cheston"/>
        <s v="Suzy"/>
        <s v="Jobie"/>
        <s v="Guenna"/>
        <s v="Opal"/>
        <s v="Ottilie"/>
        <s v="Kipper"/>
        <s v="Marilin"/>
        <s v="Arel"/>
        <s v="Kit"/>
        <s v="Gregg"/>
        <s v="Skipp"/>
        <s v="Frederich"/>
        <s v="Rodolph"/>
        <s v="Craggie"/>
        <s v="Johna"/>
        <s v="Giralda"/>
        <s v="Rodney"/>
        <s v="Theresina"/>
        <s v="Gleda"/>
        <s v="Melany"/>
        <s v="Claudell"/>
        <s v="Garwin"/>
        <s v="Bunny"/>
        <s v="Matias"/>
        <s v="Anet"/>
        <s v="Katie"/>
        <s v="Celia"/>
        <s v="Stearne"/>
        <s v="Tristam"/>
        <s v="Laurena"/>
        <s v="Heloise"/>
        <s v="Dory"/>
        <s v="Marcellina"/>
        <s v="Gregorius"/>
        <s v="Deana"/>
        <s v="Kori"/>
        <s v="Lucky"/>
        <s v="Erasmus"/>
        <s v="Carita"/>
        <s v="Lynnett"/>
        <s v="Thorn"/>
        <s v="Lela"/>
        <s v="Norah"/>
        <s v="Moina"/>
        <s v="Ceciley"/>
        <s v="Torry"/>
        <s v="Sigismund"/>
        <s v="Irvine"/>
        <s v="Tomkin"/>
        <s v="Genni"/>
        <s v="Blondie"/>
        <s v="Carola"/>
        <s v="Fitzgerald"/>
        <s v="Ingmar"/>
        <s v="Tina"/>
        <s v="Huberto"/>
        <s v="Georgi"/>
        <s v="Adolpho"/>
        <s v="Kelsey"/>
        <s v="Lucien"/>
        <s v="Ariel"/>
        <s v="Bevvy"/>
        <s v="Alexina"/>
        <s v="Dawn"/>
        <s v="Claudette"/>
        <s v="Elianora"/>
        <s v="Park"/>
        <s v="Anthony"/>
        <s v="Liane"/>
        <s v="Romonda"/>
        <s v="Sula"/>
        <s v="Renell"/>
        <s v="Cliff"/>
        <s v="Clevey"/>
        <s v="Cariotta"/>
        <s v="George"/>
        <s v="Kissiah"/>
        <s v="Milty"/>
        <s v="Killian"/>
        <s v="Fredia"/>
        <s v="Katleen"/>
        <s v="Gaultiero"/>
        <s v="Inglebert"/>
        <s v="Jammal"/>
        <s v="Adriane"/>
        <s v="Jodi"/>
        <s v="Emelia"/>
        <s v="Andee"/>
        <s v="Isa"/>
        <s v="Zabrina"/>
        <s v="Maddalena"/>
        <s v="Sofie"/>
        <s v="Elmira"/>
        <s v="Free"/>
        <s v="Worthington"/>
        <s v="Bailey"/>
        <s v="Perry"/>
        <s v="Antony"/>
        <s v="Corene"/>
        <s v="Nico"/>
        <s v="Joline"/>
        <s v="Ivy"/>
        <s v="Dallas"/>
        <s v="Amabel"/>
        <s v="Hilario"/>
        <s v="Jim"/>
        <s v="Jacobo"/>
        <s v="Gretel"/>
        <s v="Jethro"/>
        <s v="Dwain"/>
        <s v="Lucretia"/>
        <s v="Claude"/>
        <s v="Donn"/>
        <s v="Laurel"/>
        <s v="Angie"/>
        <s v="Terrence"/>
        <s v="Katy"/>
        <s v="Sammy"/>
        <s v="Morganica"/>
        <s v="Nils"/>
        <s v="Beverlee"/>
        <s v="Reiko"/>
        <s v="Cord"/>
        <s v="Gabey"/>
        <s v="Jacqui"/>
        <s v="Byrom"/>
        <s v="Chico"/>
        <s v="Davidde"/>
        <s v="Charlie"/>
        <s v="Kamila"/>
        <s v="Barth"/>
        <s v="Padriac"/>
        <s v="Olive"/>
        <s v="Benedict"/>
        <s v="Virginia"/>
        <s v="Nicolas"/>
        <s v="Oswald"/>
        <s v="Ailyn"/>
        <s v="Karol"/>
        <s v="Esdras"/>
        <s v="Wilfrid"/>
        <s v="Charmain"/>
        <s v="Harlene"/>
        <s v="Kirsteni"/>
        <s v="Bobby"/>
        <s v="Shepherd"/>
        <s v="Berenice"/>
        <s v="Jesse"/>
        <s v="Cordi"/>
        <s v="Debbie"/>
        <s v="Judie"/>
        <s v="Flin"/>
        <s v="Noel"/>
        <s v="Letizia"/>
        <s v="Raynard"/>
        <s v="Kiley"/>
        <s v="Ethelred"/>
        <s v="Dena"/>
        <s v="Wyndham"/>
        <s v="Rochette"/>
        <s v="Jamal"/>
        <s v="Levin"/>
        <s v="Marinna"/>
        <s v="Kyle"/>
        <s v="Lanie"/>
        <s v="Gilbert"/>
        <s v="Gerianne"/>
        <s v="Chaim"/>
        <s v="Anson"/>
        <s v="Caitrin"/>
        <s v="Garreth"/>
        <s v="Annabell"/>
        <s v="Maximilian"/>
        <s v="Ajay"/>
        <s v="Jamison"/>
        <s v="Nicol"/>
        <s v="Agna"/>
        <s v="Nev"/>
        <s v="Lucius"/>
        <s v="Francisca"/>
        <s v="Mariette"/>
        <s v="Nanni"/>
        <s v="Delcina"/>
        <s v="Lek"/>
        <s v="Kellyann"/>
        <s v="Ewell"/>
        <s v="Madison"/>
        <s v="Ardis"/>
        <s v="Marissa"/>
        <s v="Terrel"/>
        <s v="Augie"/>
        <s v="Dillon"/>
        <s v="Osbourn"/>
        <s v="Lissa"/>
        <s v="Leisha"/>
        <s v="Kearney"/>
        <s v="Shellysheldon"/>
        <s v="Reinhard"/>
        <s v="Menard"/>
        <s v="Andree"/>
        <s v="Kata"/>
        <s v="Pierrette"/>
        <s v="Nady"/>
        <s v="Demott"/>
        <s v="Wendye"/>
        <s v="Irvin"/>
        <s v="Madella"/>
        <s v="Austine"/>
        <s v="Wolf"/>
        <s v="Aldin"/>
        <s v="Sindee"/>
        <s v="Truman"/>
        <s v="Gordon"/>
        <s v="Israel"/>
        <s v="Caritta"/>
        <s v="Annabelle"/>
        <s v="Darryl"/>
        <s v="Orly"/>
        <s v="Margette"/>
        <s v="Stephen"/>
        <s v="Giselbert"/>
        <s v="Lisette"/>
        <s v="Chicky"/>
        <s v="Xenia"/>
        <s v="Essie"/>
        <s v="Cecil"/>
        <s v="Lillis"/>
        <s v="Ted"/>
        <s v="Nixie"/>
        <s v="Briana"/>
        <s v="Cobbie"/>
        <s v="Wrennie"/>
        <s v="Sibylla"/>
        <s v="Kariotta"/>
        <s v="Wylie"/>
        <s v="Lizbeth"/>
        <s v="Averil"/>
        <s v="Myrtie"/>
        <s v="Ross"/>
        <s v="Sibby"/>
        <s v="Selle"/>
        <s v="Andrew"/>
        <s v="Maurizia"/>
        <s v="Keenan"/>
        <s v="Davide"/>
        <s v="Renie"/>
        <s v="Willard"/>
        <s v="Debby"/>
        <s v="Rockie"/>
        <s v="Harvey"/>
        <s v="Patrice"/>
        <s v="Arman"/>
        <s v="Gardiner"/>
        <s v="Cathleen"/>
        <s v="Thaddus"/>
        <s v="Josepha"/>
        <s v="Jillane"/>
        <s v="Lynnell"/>
        <s v="Ferdinand"/>
        <s v="Emeline"/>
        <s v="Roldan"/>
        <s v="Alta"/>
        <s v="Marc"/>
        <s v="Bertine"/>
        <s v="Wilbert"/>
        <s v="Seymour"/>
        <s v="Miran"/>
        <s v="Dorotea"/>
        <s v="Jenny"/>
        <s v="Hyman"/>
        <s v="Beatrix"/>
        <s v="Nalani"/>
        <s v="Brendis"/>
        <s v="Jaimie"/>
        <s v="Glendon"/>
        <s v="Calida"/>
        <s v="Hallsy"/>
        <s v="Lanny"/>
        <s v="Son"/>
        <s v="Halette"/>
        <s v="Killie"/>
        <s v="Mandi"/>
        <s v="Kylila"/>
        <s v="Yardley"/>
        <s v="Hamel"/>
        <s v="Fancie"/>
        <s v="Zebulen"/>
        <s v="Micheil"/>
        <s v="Cecily"/>
        <s v="Glory"/>
        <s v="Sinclair"/>
        <s v="Tomaso"/>
        <s v="Gilli"/>
        <s v="Errick"/>
        <s v="Damian"/>
        <s v="Agnola"/>
        <s v="Riki"/>
        <s v="Mikol"/>
        <s v="Phyllis"/>
        <s v="Burt"/>
        <s v="Adriana"/>
        <s v="Trudie"/>
        <s v="Frederigo"/>
        <s v="Glenda"/>
        <s v="Darb"/>
        <s v="Cal"/>
        <s v="Stephani"/>
        <s v="Meade"/>
        <s v="Flore"/>
        <s v="Leighton"/>
        <s v="Petr"/>
        <s v="Yorgos"/>
        <s v="Simmonds"/>
        <s v="Hagen"/>
        <s v="Cazzie"/>
        <s v="Simonette"/>
        <s v="Andrea"/>
        <s v="Juliann"/>
        <s v="Janaye"/>
        <s v="Dylan"/>
        <s v="Mel"/>
        <s v="Elvin"/>
        <s v="Dmitri"/>
        <s v="Sonni"/>
        <s v="Kellina"/>
        <s v="Yuma"/>
        <s v="Ashleigh"/>
        <s v="Therese"/>
        <s v="Pansie"/>
        <s v="Reinaldos"/>
        <s v="Calhoun"/>
        <s v="Winn"/>
        <s v="Rafi"/>
        <s v="Fey"/>
        <s v="Verne"/>
        <s v="Eleonora"/>
        <s v="Fayre"/>
        <s v="Eachelle"/>
        <s v="Carl"/>
        <s v="Cordie"/>
        <s v="Jackie"/>
        <s v="Carroll"/>
        <s v="Frans"/>
        <s v="Amara"/>
        <s v="Cherye"/>
        <s v="Ansell"/>
        <s v="Erminie"/>
        <s v="Rosene"/>
        <s v="Darlleen"/>
        <s v="Bryon"/>
        <s v="Sherwin"/>
        <s v="Luci"/>
        <s v="Sloan"/>
        <s v="Otes"/>
        <s v="Davie"/>
        <s v="Dorolice"/>
        <s v="Rikki"/>
        <s v="Adria"/>
        <s v="Rand"/>
        <s v="Rowen"/>
        <s v="Boothe"/>
        <s v="Noak"/>
        <s v="Callean"/>
        <s v="Keelby"/>
        <s v="Rodrique"/>
        <s v="Brod"/>
        <s v="Manny"/>
        <s v="Becky"/>
        <s v="Herbert"/>
        <s v="Cristie"/>
        <s v="Renate"/>
        <s v="Toma"/>
        <s v="Dorie"/>
        <s v="Ellie"/>
        <s v="Leonora"/>
        <s v="Teodor"/>
        <s v="Jared"/>
        <s v="Porty"/>
        <s v="Andy"/>
        <s v="Monty"/>
        <s v="Briano"/>
        <s v="Ginger"/>
        <s v="Logan"/>
        <s v="Nichols"/>
        <s v="Catha"/>
        <s v="Melosa"/>
        <s v="Maris"/>
        <s v="Wilburt"/>
        <s v="Rosabelle"/>
        <s v="Guilbert"/>
        <s v="Meridith"/>
        <s v="Leeland"/>
        <s v="Gerta"/>
        <s v="Karrah"/>
        <s v="Alick"/>
        <s v="Casandra"/>
        <s v="Maurine"/>
        <s v="Darwin"/>
        <s v="Hayes"/>
        <s v="Piper"/>
        <s v="Markus"/>
        <s v="Sile"/>
        <s v="Craggy"/>
        <s v="Egor"/>
        <s v="Reinald"/>
        <s v="Kissie"/>
        <s v="Quentin"/>
        <s v="Karoly"/>
        <s v="Clarine"/>
        <s v="Mycah"/>
        <s v="Clemmie"/>
        <s v="Randall"/>
        <s v="Donica"/>
        <s v="Lotty"/>
        <s v="Marie-jeanne"/>
        <s v="Babara"/>
        <s v="Rodolphe"/>
        <s v="Thorvald"/>
        <s v="Paulina"/>
        <s v="Lizette"/>
        <s v="Jeno"/>
        <s v="Brigg"/>
        <s v="Judi"/>
        <s v="Shara"/>
        <s v="Raleigh"/>
        <s v="Zachariah"/>
        <s v="Lesley"/>
        <s v="Adriena"/>
        <s v="Antoinette"/>
        <s v="Carr"/>
        <s v="Shay"/>
        <s v="Karney"/>
        <s v="Kelcie"/>
        <s v="Fabio"/>
        <s v="Heall"/>
        <s v="Rickert"/>
        <s v="Hedwig"/>
        <s v="Penrod"/>
        <s v="Pancho"/>
        <s v="Andriana"/>
        <s v="Nilson"/>
        <s v="Denny"/>
        <s v="Roth"/>
        <s v="Olia"/>
        <s v="Conway"/>
        <s v="Dru"/>
        <s v="Shaw"/>
        <s v="Brook"/>
        <s v="Aleece"/>
        <s v="Dolorita"/>
        <s v="Hildegarde"/>
        <s v="Launce"/>
        <s v="Ilise"/>
        <s v="Julita"/>
        <s v="Ashlen"/>
        <s v="Keely"/>
        <s v="Poul"/>
        <s v="Sheilakathryn"/>
        <s v="Rubia"/>
        <s v="Francklin"/>
        <s v="Wilone"/>
        <s v="Lezlie"/>
        <s v="Kathe"/>
        <s v="Dulce"/>
        <s v="Felice"/>
        <s v="Joane"/>
        <s v="Diane"/>
        <s v="Ogdan"/>
        <s v="Stephi"/>
        <s v="Martino"/>
        <s v="Morgen"/>
        <s v="Eugenie"/>
        <s v="Reinold"/>
        <s v="Jo"/>
        <s v="Jacklin"/>
        <s v="Colas"/>
        <s v="Claudetta"/>
        <s v="Angele"/>
        <s v="Cicily"/>
        <s v="Harland"/>
        <s v="Sim"/>
        <s v="Shanon"/>
        <s v="Chryste"/>
        <s v="Edin"/>
        <s v="Nolly"/>
        <s v="Michele"/>
        <s v="Candy"/>
        <s v="Noami"/>
        <s v="Lyndell"/>
        <s v="Maximilien"/>
        <s v="Benedikta"/>
        <s v="Rhodie"/>
        <s v="Afton"/>
        <s v="Blondell"/>
        <s v="Sonia"/>
        <s v="Benedikt"/>
        <s v="Don"/>
        <s v="Moll"/>
        <s v="Jammie"/>
        <s v="Inglis"/>
        <s v="Clarabelle"/>
        <s v="Tillie"/>
        <s v="Irving"/>
        <s v="Evered"/>
        <s v="Mavra"/>
        <s v="Frieda"/>
        <s v="Ellwood"/>
        <s v="Alex"/>
        <s v="Aundrea"/>
        <s v="Amby"/>
        <s v="Esme"/>
        <s v="Beverly"/>
        <s v="Artemis"/>
        <s v="Daryle"/>
        <s v="Leona"/>
        <s v="Bertrando"/>
        <s v="Augusta"/>
        <s v="Pauline"/>
        <s v="Lauralee"/>
        <s v="Consalve"/>
        <s v="Lolly"/>
        <s v="Vyky"/>
        <s v="Kellen"/>
        <s v="Jermaine"/>
        <s v="Bryan"/>
        <s v="Weidar"/>
        <s v="Datha"/>
        <s v="Burk"/>
        <s v="Melloney"/>
        <s v="Dickie"/>
        <s v="Sylas"/>
        <m/>
      </sharedItems>
    </cacheField>
    <cacheField name="last_name" numFmtId="0">
      <sharedItems containsBlank="1"/>
    </cacheField>
    <cacheField name="gender" numFmtId="0">
      <sharedItems containsBlank="1"/>
    </cacheField>
    <cacheField name="past_3_years_bike_related_purchases" numFmtId="0">
      <sharedItems containsString="0" containsBlank="1" containsNumber="1" minValue="0" maxValue="99" count="102">
        <n v="86"/>
        <n v="69"/>
        <n v="10"/>
        <n v="64"/>
        <n v="34"/>
        <n v="39"/>
        <n v="23"/>
        <n v="74"/>
        <n v="50"/>
        <n v="72"/>
        <n v="94"/>
        <n v="48"/>
        <n v="60"/>
        <n v="38"/>
        <n v="32"/>
        <n v="88"/>
        <n v="61"/>
        <n v="83"/>
        <n v="65"/>
        <n v="2"/>
        <n v="11"/>
        <n v="44"/>
        <n v="26"/>
        <n v="5"/>
        <n v="78"/>
        <n v="19"/>
        <n v="71"/>
        <n v="84"/>
        <n v="45"/>
        <n v="62"/>
        <n v="70"/>
        <n v="27"/>
        <n v="76"/>
        <n v="58"/>
        <n v="73"/>
        <n v="24"/>
        <n v="79"/>
        <n v="52"/>
        <n v="29"/>
        <n v="14"/>
        <n v="85"/>
        <n v="59"/>
        <n v="12"/>
        <n v="55"/>
        <n v="97"/>
        <n v="87"/>
        <n v="75"/>
        <n v="51"/>
        <n v="47"/>
        <n v="31"/>
        <n v="22"/>
        <n v="54"/>
        <n v="82"/>
        <n v="98"/>
        <n v="0"/>
        <n v="36"/>
        <n v="15"/>
        <n v="53"/>
        <n v="9"/>
        <n v="8"/>
        <n v="49"/>
        <n v="93"/>
        <n v="25"/>
        <n v="91"/>
        <n v="18"/>
        <n v="30"/>
        <n v="56"/>
        <n v="21"/>
        <n v="95"/>
        <n v="1"/>
        <n v="37"/>
        <n v="57"/>
        <n v="3"/>
        <n v="66"/>
        <n v="13"/>
        <n v="42"/>
        <n v="89"/>
        <n v="90"/>
        <n v="28"/>
        <n v="92"/>
        <n v="6"/>
        <n v="4"/>
        <n v="40"/>
        <n v="16"/>
        <n v="96"/>
        <n v="99"/>
        <n v="33"/>
        <n v="68"/>
        <n v="67"/>
        <n v="7"/>
        <n v="35"/>
        <n v="46"/>
        <n v="41"/>
        <n v="17"/>
        <n v="81"/>
        <n v="63"/>
        <n v="20"/>
        <n v="80"/>
        <n v="43"/>
        <n v="77"/>
        <n v="49.835999999999999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Chickie"/>
    <s v="Brister"/>
    <s v="Male"/>
    <s v="86"/>
    <s v="1957-07-12"/>
    <s v="General Manager"/>
    <x v="0"/>
    <x v="0"/>
    <s v="N"/>
    <s v="Yes"/>
    <n v="14"/>
    <s v="45 Shopko Center"/>
    <s v="4500"/>
    <x v="0"/>
    <s v="Australia"/>
    <s v="6"/>
  </r>
  <r>
    <s v="Morly"/>
    <s v="Genery"/>
    <s v="Male"/>
    <s v="69"/>
    <s v="1970-03-22"/>
    <s v="Structural Engineer"/>
    <x v="1"/>
    <x v="0"/>
    <s v="N"/>
    <s v="No"/>
    <n v="16"/>
    <s v="14 Mccormick Park"/>
    <s v="2113"/>
    <x v="1"/>
    <s v="Australia"/>
    <s v="11"/>
  </r>
  <r>
    <s v="Ardelis"/>
    <s v="Forrester"/>
    <s v="Female"/>
    <s v="10"/>
    <d v="1974-08-28T00:00:00"/>
    <s v="Senior Cost Accountant"/>
    <x v="2"/>
    <x v="1"/>
    <s v="N"/>
    <s v="No"/>
    <n v="10"/>
    <s v="5 Colorado Crossing"/>
    <s v="3505"/>
    <x v="2"/>
    <s v="Australia"/>
    <s v="5"/>
  </r>
  <r>
    <s v="Lucine"/>
    <s v="Stutt"/>
    <s v="Female"/>
    <s v="64"/>
    <s v="1979-01-28"/>
    <s v="Account Representative III"/>
    <x v="0"/>
    <x v="1"/>
    <s v="N"/>
    <s v="Yes"/>
    <n v="5"/>
    <s v="207 Annamark Plaza"/>
    <s v="4814"/>
    <x v="0"/>
    <s v="Australia"/>
    <s v="1"/>
  </r>
  <r>
    <s v="Melinda"/>
    <s v="Hadlee"/>
    <s v="Female"/>
    <s v="34"/>
    <s v="1965-09-21"/>
    <s v="Financial Analyst"/>
    <x v="2"/>
    <x v="1"/>
    <s v="N"/>
    <s v="No"/>
    <n v="19"/>
    <s v="115 Montana Place"/>
    <s v="2093"/>
    <x v="1"/>
    <s v="Australia"/>
    <s v="9"/>
  </r>
  <r>
    <s v="Druci"/>
    <s v="Brandli"/>
    <s v="Female"/>
    <s v="39"/>
    <s v="1951-04-29"/>
    <s v="Assistant Media Planner"/>
    <x v="3"/>
    <x v="2"/>
    <s v="N"/>
    <s v="Yes"/>
    <n v="22"/>
    <s v="89105 Pearson Terrace"/>
    <s v="4075"/>
    <x v="0"/>
    <s v="Australia"/>
    <s v="7"/>
  </r>
  <r>
    <s v="Rutledge"/>
    <s v="Hallt"/>
    <s v="Male"/>
    <s v="23"/>
    <s v="1976-10-06"/>
    <s v="Compensation Analyst"/>
    <x v="2"/>
    <x v="0"/>
    <s v="N"/>
    <s v="No"/>
    <n v="8"/>
    <s v="7 Nevada Crossing"/>
    <s v="2620"/>
    <x v="1"/>
    <s v="Australia"/>
    <s v="7"/>
  </r>
  <r>
    <s v="Nancie"/>
    <s v="Vian"/>
    <s v="Female"/>
    <s v="74"/>
    <s v="1972-12-27"/>
    <s v="Human Resources Assistant II"/>
    <x v="4"/>
    <x v="0"/>
    <s v="N"/>
    <s v="Yes"/>
    <n v="10"/>
    <s v="85 Carioca Point"/>
    <s v="4814"/>
    <x v="0"/>
    <s v="Australia"/>
    <s v="5"/>
  </r>
  <r>
    <s v="Duff"/>
    <s v="Karlowicz"/>
    <s v="Male"/>
    <s v="50"/>
    <s v="1972-04-28"/>
    <s v="Speech Pathologist"/>
    <x v="0"/>
    <x v="0"/>
    <s v="N"/>
    <s v="Yes"/>
    <n v="5"/>
    <s v="717 West Drive"/>
    <s v="2200"/>
    <x v="1"/>
    <s v="Australia"/>
    <s v="10"/>
  </r>
  <r>
    <s v="Barthel"/>
    <s v="Docket"/>
    <s v="Male"/>
    <s v="72"/>
    <s v="1985-08-02"/>
    <s v="Accounting Assistant IV"/>
    <x v="5"/>
    <x v="0"/>
    <s v="N"/>
    <s v="Yes"/>
    <n v="17"/>
    <s v="80 Scofield Junction"/>
    <s v="4151"/>
    <x v="0"/>
    <s v="Australia"/>
    <s v="5"/>
  </r>
  <r>
    <s v="Rockwell"/>
    <s v="Matson"/>
    <s v="Male"/>
    <s v="94"/>
    <s v="1995-01-01"/>
    <s v="Programmer Analyst I"/>
    <x v="4"/>
    <x v="2"/>
    <s v="N"/>
    <s v="No"/>
    <n v="3"/>
    <s v="3682 Crowley Point"/>
    <s v="4573"/>
    <x v="0"/>
    <s v="Australia"/>
    <s v="6"/>
  </r>
  <r>
    <s v="Wheeler"/>
    <s v="Winward"/>
    <s v="Male"/>
    <s v="48"/>
    <s v="1999-08-30"/>
    <s v="Environmental Specialist"/>
    <x v="0"/>
    <x v="0"/>
    <s v="N"/>
    <s v="No"/>
    <n v="10"/>
    <s v="3 Golden Leaf Point"/>
    <s v="3216"/>
    <x v="2"/>
    <s v="Australia"/>
    <s v="8"/>
  </r>
  <r>
    <s v="Olag"/>
    <s v="NA"/>
    <s v="Male"/>
    <s v="60"/>
    <s v="1990-05-13"/>
    <s v="Human Resources Manager"/>
    <x v="6"/>
    <x v="0"/>
    <s v="N"/>
    <s v="No"/>
    <n v="9"/>
    <s v="0484 North Avenue"/>
    <s v="2032"/>
    <x v="1"/>
    <s v="Australia"/>
    <s v="11"/>
  </r>
  <r>
    <s v="Melba"/>
    <s v="Spellacy"/>
    <s v="Female"/>
    <s v="38"/>
    <s v="1976-12-09"/>
    <s v="VP Marketing"/>
    <x v="7"/>
    <x v="0"/>
    <s v="N"/>
    <s v="No"/>
    <n v="4"/>
    <s v="0591 Anzinger Circle"/>
    <s v="2232"/>
    <x v="1"/>
    <s v="Australia"/>
    <s v="10"/>
  </r>
  <r>
    <s v="Mandie"/>
    <s v="Feares"/>
    <s v="Female"/>
    <s v="32"/>
    <s v="1964-04-19"/>
    <s v="Clinical Specialist"/>
    <x v="7"/>
    <x v="0"/>
    <s v="N"/>
    <s v="No"/>
    <n v="10"/>
    <s v="39 Kedzie Pass"/>
    <s v="4053"/>
    <x v="0"/>
    <s v="Australia"/>
    <s v="8"/>
  </r>
  <r>
    <s v="Dukie"/>
    <s v="Swire"/>
    <s v="Male"/>
    <s v="88"/>
    <s v="1954-03-31"/>
    <s v="NA"/>
    <x v="0"/>
    <x v="1"/>
    <s v="N"/>
    <s v="Yes"/>
    <n v="5"/>
    <s v="64 Granby Parkway"/>
    <s v="2500"/>
    <x v="1"/>
    <s v="Australia"/>
    <s v="8"/>
  </r>
  <r>
    <s v="Marcelia"/>
    <s v="Monkleigh"/>
    <s v="Female"/>
    <s v="61"/>
    <s v="1993-08-22"/>
    <s v="Associate Professor"/>
    <x v="0"/>
    <x v="0"/>
    <s v="N"/>
    <s v="Yes"/>
    <n v="4"/>
    <s v="610 Swallow Street"/>
    <s v="4051"/>
    <x v="0"/>
    <s v="Australia"/>
    <s v="6"/>
  </r>
  <r>
    <s v="Winnifred"/>
    <s v="Beswetherick"/>
    <s v="Female"/>
    <s v="83"/>
    <d v="1976-06-08T00:00:00"/>
    <s v="Actuary"/>
    <x v="2"/>
    <x v="0"/>
    <s v="N"/>
    <s v="No"/>
    <n v="14"/>
    <s v="61 4th Street"/>
    <s v="3040"/>
    <x v="2"/>
    <s v="Australia"/>
    <s v="10"/>
  </r>
  <r>
    <s v="Odilia"/>
    <s v="Quick"/>
    <s v="Female"/>
    <s v="65"/>
    <s v="1938-11-09"/>
    <s v="General Manager"/>
    <x v="0"/>
    <x v="1"/>
    <s v="N"/>
    <s v="Yes"/>
    <n v="11"/>
    <s v="1550 Russell Way"/>
    <s v="2222"/>
    <x v="1"/>
    <s v="Australia"/>
    <s v="11"/>
  </r>
  <r>
    <s v="Karly"/>
    <s v="Willavize"/>
    <s v="Female"/>
    <s v="2"/>
    <s v="1954-08-12"/>
    <s v="Internal Auditor"/>
    <x v="0"/>
    <x v="2"/>
    <s v="N"/>
    <s v="No"/>
    <n v="12"/>
    <s v="193 North Point"/>
    <s v="2190"/>
    <x v="1"/>
    <s v="Australia"/>
    <s v="10"/>
  </r>
  <r>
    <s v="Teddie"/>
    <s v="Burchill"/>
    <s v="Male"/>
    <s v="11"/>
    <s v="1968-12-21"/>
    <s v="Programmer I"/>
    <x v="0"/>
    <x v="0"/>
    <s v="N"/>
    <s v="Yes"/>
    <n v="13"/>
    <s v="321 Raven Plaza"/>
    <s v="2161"/>
    <x v="1"/>
    <s v="Australia"/>
    <s v="9"/>
  </r>
  <r>
    <s v="Gaston"/>
    <s v="Dallaghan"/>
    <s v="Male"/>
    <s v="44"/>
    <s v="1993-09-29"/>
    <s v="Financial Analyst"/>
    <x v="2"/>
    <x v="0"/>
    <s v="N"/>
    <s v="Yes"/>
    <n v="8"/>
    <s v="656 Fuller Street"/>
    <s v="2783"/>
    <x v="1"/>
    <s v="Australia"/>
    <s v="7"/>
  </r>
  <r>
    <s v="Otis"/>
    <s v="Ottey"/>
    <s v="Male"/>
    <s v="26"/>
    <s v="1998-02-05"/>
    <s v="Quality Engineer"/>
    <x v="8"/>
    <x v="0"/>
    <s v="N"/>
    <s v="No"/>
    <n v="3"/>
    <s v="1562 Merchant Street"/>
    <s v="4744"/>
    <x v="0"/>
    <s v="Australia"/>
    <s v="4"/>
  </r>
  <r>
    <s v="Tabbatha"/>
    <s v="Averill"/>
    <s v="Female"/>
    <s v="5"/>
    <d v="1977-12-17T00:00:00"/>
    <s v="Quality Control Specialist"/>
    <x v="8"/>
    <x v="1"/>
    <s v="N"/>
    <s v="Yes"/>
    <n v="13"/>
    <s v="663 8th Parkway"/>
    <s v="2257"/>
    <x v="1"/>
    <s v="Australia"/>
    <s v="8"/>
  </r>
  <r>
    <s v="Brena"/>
    <s v="Schnitter"/>
    <s v="Female"/>
    <s v="78"/>
    <s v="1982-10-11"/>
    <s v="Account Executive"/>
    <x v="0"/>
    <x v="0"/>
    <s v="N"/>
    <s v="No"/>
    <n v="4"/>
    <s v="67 Shelley Street"/>
    <s v="4703"/>
    <x v="0"/>
    <s v="Australia"/>
    <s v="5"/>
  </r>
  <r>
    <s v="Rourke"/>
    <s v="Gillbard"/>
    <s v="Male"/>
    <s v="11"/>
    <s v="1945-08-03"/>
    <s v="NA"/>
    <x v="1"/>
    <x v="0"/>
    <s v="N"/>
    <s v="No"/>
    <n v="17"/>
    <s v="75 Cordelia Trail"/>
    <s v="4817"/>
    <x v="0"/>
    <s v="Australia"/>
    <s v="4"/>
  </r>
  <r>
    <s v="Dyane"/>
    <s v="Burwell"/>
    <s v="Female"/>
    <s v="19"/>
    <s v="1952-06-27"/>
    <s v="Engineer II"/>
    <x v="4"/>
    <x v="0"/>
    <s v="N"/>
    <s v="Yes"/>
    <n v="7"/>
    <s v="51 Hooker Court"/>
    <s v="2640"/>
    <x v="1"/>
    <s v="Australia"/>
    <s v="2"/>
  </r>
  <r>
    <s v="Claudine"/>
    <s v="Barstowk"/>
    <s v="Female"/>
    <s v="71"/>
    <s v="1966-07-20"/>
    <s v="Nurse"/>
    <x v="1"/>
    <x v="2"/>
    <s v="N"/>
    <s v="Yes"/>
    <n v="5"/>
    <s v="1859 Forest Circle"/>
    <n v="4000"/>
    <x v="0"/>
    <s v="Australia"/>
    <n v="11"/>
  </r>
  <r>
    <s v="Blinnie"/>
    <s v="Roze"/>
    <s v="Female"/>
    <s v="84"/>
    <s v="1960-12-10"/>
    <s v="Librarian"/>
    <x v="3"/>
    <x v="2"/>
    <s v="N"/>
    <s v="No"/>
    <n v="11"/>
    <s v="44557 Rutledge Court"/>
    <s v="4171"/>
    <x v="0"/>
    <s v="Australia"/>
    <s v="7"/>
  </r>
  <r>
    <s v="Rhona"/>
    <s v="De Freyne"/>
    <s v="Female"/>
    <s v="45"/>
    <s v="1960-11-22"/>
    <s v="NA"/>
    <x v="7"/>
    <x v="2"/>
    <s v="N"/>
    <s v="No"/>
    <n v="8"/>
    <s v="11184 East Drive"/>
    <s v="3056"/>
    <x v="2"/>
    <s v="Australia"/>
    <s v="10"/>
  </r>
  <r>
    <s v="Sharron"/>
    <s v="Claibourn"/>
    <s v="Female"/>
    <s v="62"/>
    <s v="1980-01-26"/>
    <s v="NA"/>
    <x v="2"/>
    <x v="2"/>
    <s v="N"/>
    <s v="Yes"/>
    <n v="17"/>
    <s v="555 Hermina Avenue"/>
    <s v="2280"/>
    <x v="1"/>
    <s v="Australia"/>
    <s v="8"/>
  </r>
  <r>
    <s v="Brien"/>
    <s v="Heaton"/>
    <s v="Male"/>
    <s v="70"/>
    <s v="1951-11-28"/>
    <s v="Clinical Specialist"/>
    <x v="7"/>
    <x v="0"/>
    <s v="N"/>
    <s v="Yes"/>
    <n v="12"/>
    <s v="8 Novick Trail"/>
    <s v="2470"/>
    <x v="1"/>
    <s v="Australia"/>
    <s v="2"/>
  </r>
  <r>
    <s v="Sybilla"/>
    <s v="MacCart"/>
    <s v="Female"/>
    <s v="88"/>
    <s v="1987-01-15"/>
    <s v="Paralegal"/>
    <x v="2"/>
    <x v="0"/>
    <s v="N"/>
    <s v="Yes"/>
    <n v="7"/>
    <s v="74 Welch Pass"/>
    <s v="2620"/>
    <x v="1"/>
    <s v="Australia"/>
    <s v="7"/>
  </r>
  <r>
    <s v="Mikel"/>
    <s v="McNess"/>
    <s v="Male"/>
    <s v="71"/>
    <s v="1981-09-22"/>
    <s v="Nurse"/>
    <x v="8"/>
    <x v="0"/>
    <s v="N"/>
    <s v="No"/>
    <n v="9"/>
    <s v="3 Pleasure Drive"/>
    <s v="4122"/>
    <x v="0"/>
    <s v="Australia"/>
    <s v="9"/>
  </r>
  <r>
    <s v="Maisie"/>
    <s v="Maddox"/>
    <s v="Female"/>
    <s v="27"/>
    <d v="1977-05-09T00:00:00"/>
    <s v="Assistant Manager"/>
    <x v="2"/>
    <x v="1"/>
    <s v="N"/>
    <s v="No"/>
    <n v="20"/>
    <s v="8 Dennis Point"/>
    <s v="3226"/>
    <x v="2"/>
    <s v="Australia"/>
    <s v="9"/>
  </r>
  <r>
    <s v="Arleen"/>
    <s v="Casbolt"/>
    <s v="Female"/>
    <s v="48"/>
    <s v="1975-05-10"/>
    <s v="Senior Quality Engineer"/>
    <x v="2"/>
    <x v="1"/>
    <s v="N"/>
    <s v="Yes"/>
    <n v="13"/>
    <s v="41042 Lotheville Crossing"/>
    <s v="4817"/>
    <x v="0"/>
    <s v="Australia"/>
    <s v="1"/>
  </r>
  <r>
    <s v="Farlie"/>
    <s v="Petford"/>
    <s v="Male"/>
    <s v="76"/>
    <s v="1968-03-25"/>
    <s v="Recruiting Manager"/>
    <x v="8"/>
    <x v="2"/>
    <s v="N"/>
    <s v="No"/>
    <n v="13"/>
    <s v="2330 Butternut Trail"/>
    <s v="2017"/>
    <x v="1"/>
    <s v="Australia"/>
    <s v="10"/>
  </r>
  <r>
    <s v="Mitchell"/>
    <s v="MacCague"/>
    <s v="Male"/>
    <s v="58"/>
    <s v="1979-04-11"/>
    <s v="NA"/>
    <x v="0"/>
    <x v="0"/>
    <s v="N"/>
    <s v="No"/>
    <n v="15"/>
    <s v="240 Acker Avenue"/>
    <s v="3190"/>
    <x v="2"/>
    <s v="Australia"/>
    <s v="8"/>
  </r>
  <r>
    <s v="Garik"/>
    <s v="Whitwell"/>
    <s v="Male"/>
    <s v="44"/>
    <s v="1955-06-13"/>
    <s v="NA"/>
    <x v="1"/>
    <x v="0"/>
    <s v="N"/>
    <s v="Yes"/>
    <n v="13"/>
    <s v="04 Dexter Way"/>
    <s v="3280"/>
    <x v="2"/>
    <s v="Australia"/>
    <s v="2"/>
  </r>
  <r>
    <s v="Antonin"/>
    <s v="Britt"/>
    <s v="Male"/>
    <s v="64"/>
    <s v="1993-08-28"/>
    <s v="NA"/>
    <x v="0"/>
    <x v="1"/>
    <s v="N"/>
    <s v="Yes"/>
    <n v="8"/>
    <s v="011 Northland Trail"/>
    <s v="2160"/>
    <x v="1"/>
    <s v="Australia"/>
    <s v="9"/>
  </r>
  <r>
    <s v="Vinny"/>
    <s v="Incogna"/>
    <s v="Female"/>
    <s v="73"/>
    <s v="1953-02-13"/>
    <s v="NA"/>
    <x v="7"/>
    <x v="2"/>
    <s v="N"/>
    <s v="No"/>
    <n v="10"/>
    <s v="8 Grayhawk Circle"/>
    <s v="2756"/>
    <x v="1"/>
    <s v="Australia"/>
    <s v="8"/>
  </r>
  <r>
    <s v="Colene"/>
    <s v="Fishleigh"/>
    <s v="Female"/>
    <s v="24"/>
    <s v="1985-03-14"/>
    <s v="Design Engineer"/>
    <x v="2"/>
    <x v="0"/>
    <s v="N"/>
    <s v="No"/>
    <n v="3"/>
    <s v="44 Darwin Lane"/>
    <s v="3149"/>
    <x v="2"/>
    <s v="Australia"/>
    <s v="10"/>
  </r>
  <r>
    <s v="Neile"/>
    <s v="Argent"/>
    <s v="Female"/>
    <s v="79"/>
    <s v="1946-10-25"/>
    <s v="NA"/>
    <x v="4"/>
    <x v="0"/>
    <s v="N"/>
    <s v="No"/>
    <n v="8"/>
    <s v="2548 Arrowood Pass"/>
    <s v="2024"/>
    <x v="1"/>
    <s v="Australia"/>
    <s v="10"/>
  </r>
  <r>
    <s v="Corinna"/>
    <s v="Suggey"/>
    <s v="Female"/>
    <s v="52"/>
    <s v="1966-09-18"/>
    <s v="Design Engineer"/>
    <x v="8"/>
    <x v="1"/>
    <s v="N"/>
    <s v="No"/>
    <n v="9"/>
    <s v="938 Ilene Road"/>
    <s v="2761"/>
    <x v="1"/>
    <s v="Australia"/>
    <s v="8"/>
  </r>
  <r>
    <s v="Brooke"/>
    <s v="Arling"/>
    <s v="Male"/>
    <s v="76"/>
    <s v="1961-12-05"/>
    <s v="NA"/>
    <x v="8"/>
    <x v="2"/>
    <s v="N"/>
    <s v="No"/>
    <n v="6"/>
    <s v="6 Melby Center"/>
    <s v="3027"/>
    <x v="2"/>
    <s v="Australia"/>
    <s v="5"/>
  </r>
  <r>
    <s v="Gipsy"/>
    <s v="Ewestace"/>
    <s v="Female"/>
    <s v="29"/>
    <s v="1956-08-30"/>
    <s v="Business Systems Development Analyst"/>
    <x v="4"/>
    <x v="2"/>
    <s v="N"/>
    <s v="Yes"/>
    <n v="5"/>
    <s v="08708 Moulton Park"/>
    <s v="2034"/>
    <x v="1"/>
    <s v="Australia"/>
    <s v="12"/>
  </r>
  <r>
    <s v="Sheena"/>
    <s v="Kybbye"/>
    <s v="Female"/>
    <s v="14"/>
    <s v="1956-07-16"/>
    <s v="Paralegal"/>
    <x v="2"/>
    <x v="1"/>
    <s v="N"/>
    <s v="Yes"/>
    <n v="19"/>
    <s v="306 Clemons Junction"/>
    <s v="4852"/>
    <x v="0"/>
    <s v="Australia"/>
    <s v="1"/>
  </r>
  <r>
    <s v="Jobina"/>
    <s v="Gobourn"/>
    <s v="Female"/>
    <s v="85"/>
    <s v="1994-12-04"/>
    <s v="VP Quality Control"/>
    <x v="8"/>
    <x v="2"/>
    <s v="N"/>
    <s v="Yes"/>
    <n v="14"/>
    <s v="18 Grim Road"/>
    <s v="4305"/>
    <x v="0"/>
    <s v="Australia"/>
    <s v="4"/>
  </r>
  <r>
    <s v="Gale"/>
    <s v="Disbrow"/>
    <s v="Female"/>
    <s v="59"/>
    <s v="1977-05-14"/>
    <s v="Cost Accountant"/>
    <x v="2"/>
    <x v="0"/>
    <s v="N"/>
    <s v="Yes"/>
    <n v="17"/>
    <s v="169 Bashford Drive"/>
    <s v="3741"/>
    <x v="2"/>
    <s v="Australia"/>
    <s v="7"/>
  </r>
  <r>
    <s v="Thaxter"/>
    <s v="Kingsbury"/>
    <s v="Male"/>
    <s v="12"/>
    <s v="1950-05-03"/>
    <s v="Product Engineer"/>
    <x v="9"/>
    <x v="0"/>
    <s v="N"/>
    <s v="No"/>
    <n v="20"/>
    <s v="3 Vermont Lane"/>
    <s v="2067"/>
    <x v="1"/>
    <s v="Australia"/>
    <s v="12"/>
  </r>
  <r>
    <s v="Heinrick"/>
    <s v="Shilstone"/>
    <s v="Male"/>
    <s v="60"/>
    <d v="1978-02-11T00:00:00"/>
    <s v="NA"/>
    <x v="0"/>
    <x v="1"/>
    <s v="N"/>
    <s v="No"/>
    <n v="10"/>
    <s v="998 Gale Park"/>
    <s v="3174"/>
    <x v="2"/>
    <s v="Australia"/>
    <s v="8"/>
  </r>
  <r>
    <s v="Taylor"/>
    <s v="Steuhlmeyer"/>
    <s v="Male"/>
    <s v="62"/>
    <s v="1999-03-22"/>
    <s v="Paralegal"/>
    <x v="2"/>
    <x v="1"/>
    <s v="N"/>
    <s v="Yes"/>
    <n v="5"/>
    <s v="64 Mcguire Trail"/>
    <s v="4017"/>
    <x v="0"/>
    <s v="Australia"/>
    <s v="8"/>
  </r>
  <r>
    <s v="Griswold"/>
    <s v="Kelsall"/>
    <s v="Male"/>
    <s v="55"/>
    <s v="1993-12-19"/>
    <s v="Social Worker"/>
    <x v="7"/>
    <x v="2"/>
    <s v="N"/>
    <s v="Yes"/>
    <n v="11"/>
    <s v="74127 Blaine Point"/>
    <s v="3805"/>
    <x v="2"/>
    <s v="Australia"/>
    <s v="7"/>
  </r>
  <r>
    <s v="Odessa"/>
    <s v="Mc Andrew"/>
    <s v="Female"/>
    <s v="97"/>
    <s v="1981-12-01"/>
    <s v="NA"/>
    <x v="1"/>
    <x v="0"/>
    <s v="N"/>
    <s v="No"/>
    <n v="8"/>
    <s v="31756 Meadow Valley Lane"/>
    <s v="2232"/>
    <x v="1"/>
    <s v="Australia"/>
    <s v="10"/>
  </r>
  <r>
    <s v="Lavena"/>
    <s v="Seekings"/>
    <s v="Female"/>
    <s v="87"/>
    <s v="1995-03-25"/>
    <s v="Payment Adjustment Coordinator"/>
    <x v="4"/>
    <x v="0"/>
    <s v="N"/>
    <s v="No"/>
    <n v="16"/>
    <s v="293 Mayfield Street"/>
    <s v="3166"/>
    <x v="2"/>
    <s v="Australia"/>
    <s v="10"/>
  </r>
  <r>
    <s v="Martelle"/>
    <s v="Tuppeny"/>
    <s v="Female"/>
    <s v="52"/>
    <s v="1981-02-03"/>
    <s v="Marketing Assistant"/>
    <x v="0"/>
    <x v="0"/>
    <s v="N"/>
    <s v="No"/>
    <n v="9"/>
    <s v="261 Grayhawk Way"/>
    <s v="2226"/>
    <x v="1"/>
    <s v="Australia"/>
    <s v="10"/>
  </r>
  <r>
    <s v="Briant"/>
    <s v="Ladley"/>
    <s v="Male"/>
    <s v="75"/>
    <s v="1979-12-17"/>
    <s v="Recruiter"/>
    <x v="9"/>
    <x v="0"/>
    <s v="N"/>
    <s v="No"/>
    <n v="12"/>
    <s v="2 Schlimgen Terrace"/>
    <s v="2750"/>
    <x v="1"/>
    <s v="Australia"/>
    <s v="8"/>
  </r>
  <r>
    <s v="Marylou"/>
    <s v="Kirkup"/>
    <s v="Female"/>
    <s v="51"/>
    <s v="1972-10-31"/>
    <s v="VP Product Management"/>
    <x v="8"/>
    <x v="0"/>
    <s v="N"/>
    <s v="No"/>
    <n v="14"/>
    <s v="76733 Sunbrook Terrace"/>
    <s v="3196"/>
    <x v="2"/>
    <s v="Australia"/>
    <s v="9"/>
  </r>
  <r>
    <s v="Whittaker"/>
    <s v="NA"/>
    <s v="Male"/>
    <s v="64"/>
    <s v="1966-07-29"/>
    <s v="Media Manager III"/>
    <x v="8"/>
    <x v="0"/>
    <s v="N"/>
    <s v="Yes"/>
    <n v="8"/>
    <s v="683 Florence Way"/>
    <s v="3156"/>
    <x v="2"/>
    <s v="Australia"/>
    <s v="5"/>
  </r>
  <r>
    <s v="Normy"/>
    <s v="Goodinge"/>
    <s v="U"/>
    <s v="5"/>
    <m/>
    <s v="Associate Professor"/>
    <x v="5"/>
    <x v="0"/>
    <s v="N"/>
    <s v="No"/>
    <n v="4"/>
    <s v="7232 Fulton Parkway"/>
    <s v="3810"/>
    <x v="2"/>
    <s v="Australia"/>
    <s v="5"/>
  </r>
  <r>
    <s v="Lorrie"/>
    <s v="Antonelli"/>
    <s v="Male"/>
    <s v="47"/>
    <s v="1983-02-11"/>
    <s v="Cost Accountant"/>
    <x v="2"/>
    <x v="2"/>
    <s v="N"/>
    <s v="Yes"/>
    <n v="17"/>
    <s v="06936 Bobwhite Circle"/>
    <s v="2257"/>
    <x v="1"/>
    <s v="Australia"/>
    <s v="7"/>
  </r>
  <r>
    <s v="Jedediah"/>
    <s v="Kedie"/>
    <s v="Male"/>
    <s v="31"/>
    <s v="1971-12-29"/>
    <s v="Developer I"/>
    <x v="9"/>
    <x v="0"/>
    <s v="N"/>
    <s v="Yes"/>
    <n v="9"/>
    <s v="283 Acker Drive"/>
    <s v="2763"/>
    <x v="1"/>
    <s v="Australia"/>
    <s v="9"/>
  </r>
  <r>
    <s v="Kaine"/>
    <s v="Smallcombe"/>
    <s v="Male"/>
    <s v="59"/>
    <s v="1942-02-06"/>
    <s v="Senior Financial Analyst"/>
    <x v="2"/>
    <x v="2"/>
    <s v="N"/>
    <s v="No"/>
    <n v="11"/>
    <s v="9 Mosinee Parkway"/>
    <s v="2072"/>
    <x v="1"/>
    <s v="Australia"/>
    <s v="10"/>
  </r>
  <r>
    <s v="Loise"/>
    <s v="Iltchev"/>
    <s v="Female"/>
    <s v="70"/>
    <s v="1967-03-18"/>
    <s v="Electrical Engineer"/>
    <x v="0"/>
    <x v="2"/>
    <s v="N"/>
    <s v="Yes"/>
    <n v="17"/>
    <s v="45 Becker Place"/>
    <s v="4504"/>
    <x v="0"/>
    <s v="Australia"/>
    <s v="6"/>
  </r>
  <r>
    <s v="Cristen"/>
    <s v="Maroney"/>
    <s v="Female"/>
    <s v="22"/>
    <s v="1999-11-21"/>
    <s v="Accountant IV"/>
    <x v="5"/>
    <x v="2"/>
    <s v="N"/>
    <s v="Yes"/>
    <n v="7"/>
    <s v="27 Karstens Crossing"/>
    <s v="4214"/>
    <x v="0"/>
    <s v="Australia"/>
    <s v="7"/>
  </r>
  <r>
    <s v="Dorothy"/>
    <s v="Barnardo"/>
    <s v="Female"/>
    <s v="58"/>
    <s v="1983-02-01"/>
    <s v="Human Resources Manager"/>
    <x v="4"/>
    <x v="2"/>
    <s v="N"/>
    <s v="No"/>
    <n v="12"/>
    <s v="9630 Cottonwood Avenue"/>
    <s v="2168"/>
    <x v="1"/>
    <s v="Australia"/>
    <s v="8"/>
  </r>
  <r>
    <s v="Rosmunda"/>
    <s v="Duxbarry"/>
    <s v="Female"/>
    <s v="69"/>
    <s v="1996-07-20"/>
    <s v="Executive Secretary"/>
    <x v="1"/>
    <x v="1"/>
    <s v="N"/>
    <s v="Yes"/>
    <n v="5"/>
    <s v="989 Graedel Terrace"/>
    <s v="4208"/>
    <x v="0"/>
    <s v="Australia"/>
    <s v="11"/>
  </r>
  <r>
    <s v="Rozamond"/>
    <s v="Riha"/>
    <s v="Female"/>
    <s v="54"/>
    <s v="1984-10-07"/>
    <s v="Account Representative I"/>
    <x v="0"/>
    <x v="1"/>
    <s v="N"/>
    <s v="Yes"/>
    <n v="16"/>
    <s v="76 Bartelt Center"/>
    <s v="4078"/>
    <x v="0"/>
    <s v="Australia"/>
    <s v="7"/>
  </r>
  <r>
    <s v="Gunner"/>
    <s v="Petti"/>
    <s v="Male"/>
    <s v="62"/>
    <s v="1999-06-08"/>
    <s v="Executive Secretary"/>
    <x v="2"/>
    <x v="2"/>
    <s v="N"/>
    <s v="Yes"/>
    <n v="3"/>
    <s v="29778 Mendota Drive"/>
    <s v="4036"/>
    <x v="0"/>
    <s v="Australia"/>
    <s v="5"/>
  </r>
  <r>
    <s v="Vivienne"/>
    <s v="Crayden"/>
    <s v="Female"/>
    <s v="82"/>
    <s v="1988-09-18"/>
    <s v="Associate Professor"/>
    <x v="8"/>
    <x v="2"/>
    <s v="N"/>
    <s v="Yes"/>
    <n v="6"/>
    <s v="69 Algoma Center"/>
    <s v="4173"/>
    <x v="0"/>
    <s v="Australia"/>
    <s v="7"/>
  </r>
  <r>
    <s v="Sherilyn"/>
    <s v="Canero"/>
    <s v="Female"/>
    <s v="11"/>
    <s v="1996-08-03"/>
    <s v="Dental Hygienist"/>
    <x v="7"/>
    <x v="2"/>
    <s v="N"/>
    <s v="Yes"/>
    <n v="13"/>
    <s v="8288 Lyons Way"/>
    <s v="2484"/>
    <x v="1"/>
    <s v="Australia"/>
    <s v="7"/>
  </r>
  <r>
    <s v="Bessie"/>
    <s v="Roscow"/>
    <s v="Female"/>
    <s v="78"/>
    <s v="1994-08-04"/>
    <s v="GIS Technical Architect"/>
    <x v="2"/>
    <x v="0"/>
    <s v="N"/>
    <s v="No"/>
    <n v="9"/>
    <s v="4185 Florence Trail"/>
    <s v="2121"/>
    <x v="1"/>
    <s v="Australia"/>
    <s v="10"/>
  </r>
  <r>
    <s v="Kevina"/>
    <s v="Ferandez"/>
    <s v="Female"/>
    <s v="73"/>
    <s v="1999-09-21"/>
    <s v="Assistant Professor"/>
    <x v="2"/>
    <x v="2"/>
    <s v="N"/>
    <s v="No"/>
    <n v="15"/>
    <s v="9608 Heffernan Drive"/>
    <s v="4068"/>
    <x v="0"/>
    <s v="Australia"/>
    <s v="9"/>
  </r>
  <r>
    <s v="Yancy"/>
    <s v="Clementet"/>
    <s v="Male"/>
    <s v="5"/>
    <s v="1968-02-16"/>
    <s v="Mechanical Systems Engineer"/>
    <x v="8"/>
    <x v="2"/>
    <s v="N"/>
    <s v="No"/>
    <n v="15"/>
    <s v="9 Union Center"/>
    <s v="2147"/>
    <x v="1"/>
    <s v="Australia"/>
    <s v="9"/>
  </r>
  <r>
    <s v="Mabelle"/>
    <s v="Wellbelove"/>
    <s v="Female"/>
    <s v="76"/>
    <s v="1958-04-21"/>
    <s v="NA"/>
    <x v="2"/>
    <x v="1"/>
    <s v="N"/>
    <s v="Yes"/>
    <n v="19"/>
    <s v="800 Emmet Park"/>
    <s v="2219"/>
    <x v="1"/>
    <s v="Australia"/>
    <s v="9"/>
  </r>
  <r>
    <s v="Hasheem"/>
    <s v="Groucock"/>
    <s v="Male"/>
    <s v="98"/>
    <s v="1974-09-17"/>
    <s v="Budget/Accounting Analyst IV"/>
    <x v="0"/>
    <x v="2"/>
    <s v="N"/>
    <s v="Yes"/>
    <n v="10"/>
    <s v="12351 Spenser Pass"/>
    <s v="2034"/>
    <x v="1"/>
    <s v="Australia"/>
    <s v="12"/>
  </r>
  <r>
    <s v="Tobias"/>
    <s v="Woodhams"/>
    <s v="Male"/>
    <s v="0"/>
    <s v="1961-04-15"/>
    <s v="Research Nurse"/>
    <x v="7"/>
    <x v="0"/>
    <s v="N"/>
    <s v="No"/>
    <n v="17"/>
    <s v="4 Valley Edge Plaza"/>
    <s v="2759"/>
    <x v="1"/>
    <s v="Australia"/>
    <s v="9"/>
  </r>
  <r>
    <s v="Glennis"/>
    <s v="Flintoff"/>
    <s v="Female"/>
    <s v="36"/>
    <s v="1956-10-22"/>
    <s v="Speech Pathologist"/>
    <x v="7"/>
    <x v="1"/>
    <s v="N"/>
    <s v="Yes"/>
    <n v="13"/>
    <s v="1601 Rutledge Lane"/>
    <s v="3030"/>
    <x v="2"/>
    <s v="Australia"/>
    <s v="7"/>
  </r>
  <r>
    <s v="Chanda"/>
    <s v="Mensler"/>
    <s v="Female"/>
    <s v="15"/>
    <s v="1972-01-14"/>
    <s v="Computer Systems Analyst IV"/>
    <x v="0"/>
    <x v="0"/>
    <s v="N"/>
    <s v="Yes"/>
    <n v="13"/>
    <s v="0 Mockingbird Plaza"/>
    <s v="2212"/>
    <x v="1"/>
    <s v="Australia"/>
    <s v="10"/>
  </r>
  <r>
    <s v="Katheryn"/>
    <s v="Kinner"/>
    <s v="Female"/>
    <s v="15"/>
    <s v="1973-11-28"/>
    <s v="Analyst Programmer"/>
    <x v="3"/>
    <x v="2"/>
    <s v="N"/>
    <s v="No"/>
    <n v="6"/>
    <s v="1665 Kenwood Center"/>
    <s v="2518"/>
    <x v="1"/>
    <s v="Australia"/>
    <s v="6"/>
  </r>
  <r>
    <s v="Sumner"/>
    <s v="Carrivick"/>
    <s v="Male"/>
    <s v="53"/>
    <s v="1995-04-09"/>
    <s v="Desktop Support Technician"/>
    <x v="0"/>
    <x v="0"/>
    <s v="N"/>
    <s v="No"/>
    <n v="15"/>
    <s v="5 4th Center"/>
    <s v="2097"/>
    <x v="1"/>
    <s v="Australia"/>
    <s v="12"/>
  </r>
  <r>
    <s v="Valerie"/>
    <s v="Pickover"/>
    <s v="Female"/>
    <s v="34"/>
    <s v="1965-09-08"/>
    <s v="Editor"/>
    <x v="2"/>
    <x v="0"/>
    <s v="N"/>
    <s v="No"/>
    <n v="9"/>
    <s v="92214 Spenser Road"/>
    <s v="2756"/>
    <x v="1"/>
    <s v="Australia"/>
    <s v="8"/>
  </r>
  <r>
    <s v="Esther"/>
    <s v="Rooson"/>
    <s v="Female"/>
    <s v="14"/>
    <s v="1981-02-22"/>
    <s v="NA"/>
    <x v="2"/>
    <x v="0"/>
    <s v="N"/>
    <s v="No"/>
    <n v="5"/>
    <s v="5186 Main Trail"/>
    <s v="2046"/>
    <x v="1"/>
    <s v="Australia"/>
    <s v="9"/>
  </r>
  <r>
    <s v="Gardie"/>
    <s v="Crellim"/>
    <s v="Male"/>
    <s v="58"/>
    <d v="1975-09-12T00:00:00"/>
    <s v="Biostatistician IV"/>
    <x v="0"/>
    <x v="2"/>
    <s v="N"/>
    <s v="No"/>
    <n v="8"/>
    <s v="564 Forest Dale Avenue"/>
    <s v="3161"/>
    <x v="2"/>
    <s v="Australia"/>
    <s v="12"/>
  </r>
  <r>
    <s v="Sean"/>
    <s v="O'Loughlin"/>
    <s v="Male"/>
    <s v="48"/>
    <s v="1961-03-22"/>
    <s v="Database Administrator III"/>
    <x v="0"/>
    <x v="2"/>
    <s v="N"/>
    <s v="Yes"/>
    <n v="16"/>
    <s v="83 Old Gate Point"/>
    <s v="2576"/>
    <x v="1"/>
    <s v="Australia"/>
    <s v="10"/>
  </r>
  <r>
    <s v="Pietra"/>
    <s v="Buckleigh"/>
    <s v="Female"/>
    <s v="9"/>
    <s v="1949-04-29"/>
    <s v="Engineer III"/>
    <x v="8"/>
    <x v="2"/>
    <s v="N"/>
    <s v="No"/>
    <n v="13"/>
    <s v="387 Dixon Alley"/>
    <s v="2024"/>
    <x v="1"/>
    <s v="Australia"/>
    <s v="10"/>
  </r>
  <r>
    <s v="Marysa"/>
    <s v="Rouchy"/>
    <s v="Female"/>
    <s v="8"/>
    <s v="1999-02-15"/>
    <s v="Assistant Media Planner"/>
    <x v="3"/>
    <x v="1"/>
    <s v="N"/>
    <s v="No"/>
    <n v="5"/>
    <s v="411 Twin Pines Way"/>
    <s v="2026"/>
    <x v="1"/>
    <s v="Australia"/>
    <s v="9"/>
  </r>
  <r>
    <s v="Kahaleel"/>
    <s v="NA"/>
    <s v="Male"/>
    <s v="5"/>
    <s v="1942-11-01"/>
    <s v="GIS Technical Architect"/>
    <x v="8"/>
    <x v="2"/>
    <s v="N"/>
    <s v="No"/>
    <n v="13"/>
    <s v="12 Arapahoe Park"/>
    <s v="2035"/>
    <x v="1"/>
    <s v="Australia"/>
    <s v="12"/>
  </r>
  <r>
    <s v="Ossie"/>
    <s v="Midden"/>
    <s v="Male"/>
    <s v="49"/>
    <s v="1950-02-10"/>
    <s v="Physical Therapy Assistant"/>
    <x v="0"/>
    <x v="0"/>
    <s v="N"/>
    <s v="Yes"/>
    <n v="14"/>
    <s v="4915 Debra Center"/>
    <s v="2479"/>
    <x v="1"/>
    <s v="Australia"/>
    <s v="9"/>
  </r>
  <r>
    <s v="Sid"/>
    <s v="Carlone"/>
    <s v="Male"/>
    <s v="24"/>
    <s v="1971-08-18"/>
    <s v="Structural Engineer"/>
    <x v="7"/>
    <x v="1"/>
    <s v="N"/>
    <s v="No"/>
    <n v="16"/>
    <s v="76 Sunnyside Avenue"/>
    <s v="4670"/>
    <x v="0"/>
    <s v="Australia"/>
    <s v="2"/>
  </r>
  <r>
    <s v="Ludovico"/>
    <s v="Juster"/>
    <s v="Male"/>
    <s v="93"/>
    <s v="1992-04-19"/>
    <s v="Environmental Specialist"/>
    <x v="8"/>
    <x v="1"/>
    <s v="N"/>
    <s v="No"/>
    <n v="15"/>
    <s v="1 Talisman Avenue"/>
    <s v="2125"/>
    <x v="1"/>
    <s v="Australia"/>
    <s v="10"/>
  </r>
  <r>
    <s v="Patricia"/>
    <s v="Everix"/>
    <s v="Female"/>
    <s v="34"/>
    <d v="1978-02-19T00:00:00"/>
    <s v="Director of Sales"/>
    <x v="7"/>
    <x v="0"/>
    <s v="N"/>
    <s v="No"/>
    <n v="19"/>
    <s v="91164 Washington Terrace"/>
    <s v="2263"/>
    <x v="1"/>
    <s v="Australia"/>
    <s v="7"/>
  </r>
  <r>
    <s v="Andromache"/>
    <s v="Bonafacino"/>
    <s v="Female"/>
    <s v="84"/>
    <s v="1977-09-01"/>
    <s v="NA"/>
    <x v="4"/>
    <x v="0"/>
    <s v="N"/>
    <s v="No"/>
    <n v="11"/>
    <s v="74 Carpenter Street"/>
    <s v="2015"/>
    <x v="1"/>
    <s v="Australia"/>
    <s v="9"/>
  </r>
  <r>
    <s v="Levy"/>
    <s v="Abramamov"/>
    <s v="Male"/>
    <s v="94"/>
    <s v="1952-09-21"/>
    <s v="Teacher"/>
    <x v="8"/>
    <x v="1"/>
    <s v="N"/>
    <s v="Yes"/>
    <n v="14"/>
    <s v="6776 Anderson Center"/>
    <s v="4037"/>
    <x v="0"/>
    <s v="Australia"/>
    <s v="8"/>
  </r>
  <r>
    <s v="Nobe"/>
    <s v="McAughtry"/>
    <s v="Male"/>
    <s v="25"/>
    <d v="1978-12-14T00:00:00"/>
    <s v="NA"/>
    <x v="8"/>
    <x v="0"/>
    <s v="N"/>
    <s v="No"/>
    <n v="12"/>
    <s v="1 Orin Hill"/>
    <s v="4510"/>
    <x v="0"/>
    <s v="Australia"/>
    <s v="5"/>
  </r>
  <r>
    <s v="Jehu"/>
    <s v="Prestedge"/>
    <s v="Male"/>
    <s v="91"/>
    <s v="1999-10-20"/>
    <s v="NA"/>
    <x v="0"/>
    <x v="2"/>
    <s v="N"/>
    <s v="Yes"/>
    <n v="8"/>
    <s v="88 Annamark Avenue"/>
    <s v="2138"/>
    <x v="1"/>
    <s v="Australia"/>
    <s v="12"/>
  </r>
  <r>
    <s v="Symon"/>
    <s v="Mawne"/>
    <s v="Male"/>
    <s v="18"/>
    <s v="1943-02-08"/>
    <s v="Human Resources Assistant IV"/>
    <x v="1"/>
    <x v="0"/>
    <s v="N"/>
    <s v="Yes"/>
    <n v="15"/>
    <s v="37439 High Crossing Circle"/>
    <s v="3350"/>
    <x v="2"/>
    <s v="Australia"/>
    <s v="4"/>
  </r>
  <r>
    <s v="Karlik"/>
    <s v="Penchen"/>
    <s v="Male"/>
    <s v="60"/>
    <s v="1994-10-31"/>
    <s v="Nurse Practicioner"/>
    <x v="4"/>
    <x v="0"/>
    <s v="N"/>
    <s v="No"/>
    <n v="11"/>
    <s v="5 Nevada Point"/>
    <s v="4017"/>
    <x v="0"/>
    <s v="Australia"/>
    <s v="6"/>
  </r>
  <r>
    <s v="Bengt"/>
    <s v="Bilson"/>
    <s v="Male"/>
    <s v="26"/>
    <s v="1972-11-02"/>
    <s v="Structural Engineer"/>
    <x v="0"/>
    <x v="2"/>
    <s v="N"/>
    <s v="No"/>
    <n v="11"/>
    <s v="67 Grayhawk Circle"/>
    <s v="2232"/>
    <x v="1"/>
    <s v="Australia"/>
    <s v="10"/>
  </r>
  <r>
    <s v="Evangelin"/>
    <s v="Boc"/>
    <s v="Female"/>
    <s v="30"/>
    <s v="2000-05-09"/>
    <s v="Structural Analysis Engineer"/>
    <x v="0"/>
    <x v="2"/>
    <s v="N"/>
    <s v="Yes"/>
    <n v="14"/>
    <s v="0 Meadow Ridge Street"/>
    <s v="3173"/>
    <x v="2"/>
    <s v="Australia"/>
    <s v="8"/>
  </r>
  <r>
    <s v="Hanny"/>
    <s v="Treven"/>
    <s v="Female"/>
    <s v="84"/>
    <s v="1991-01-22"/>
    <s v="Associate Professor"/>
    <x v="4"/>
    <x v="0"/>
    <s v="N"/>
    <s v="No"/>
    <n v="3"/>
    <s v="5 Quincy Street"/>
    <s v="4118"/>
    <x v="0"/>
    <s v="Australia"/>
    <s v="4"/>
  </r>
  <r>
    <s v="Gina"/>
    <s v="Mallon"/>
    <s v="Female"/>
    <s v="56"/>
    <s v="1994-02-11"/>
    <s v="Dental Hygienist"/>
    <x v="7"/>
    <x v="0"/>
    <s v="N"/>
    <s v="No"/>
    <n v="12"/>
    <s v="13025 Johnson Plaza"/>
    <s v="4670"/>
    <x v="0"/>
    <s v="Australia"/>
    <s v="2"/>
  </r>
  <r>
    <s v="Reynold"/>
    <s v="Elman"/>
    <s v="Male"/>
    <s v="19"/>
    <s v="1940-01-18"/>
    <s v="Marketing Manager"/>
    <x v="0"/>
    <x v="0"/>
    <s v="N"/>
    <s v="No"/>
    <n v="9"/>
    <s v="966 Sunnyside Center"/>
    <s v="2390"/>
    <x v="1"/>
    <s v="Australia"/>
    <s v="2"/>
  </r>
  <r>
    <s v="Flossy"/>
    <s v="Concannon"/>
    <s v="Female"/>
    <s v="64"/>
    <s v="1980-10-20"/>
    <s v="Staff Accountant IV"/>
    <x v="2"/>
    <x v="1"/>
    <s v="N"/>
    <s v="No"/>
    <n v="8"/>
    <s v="802 Mallory Park"/>
    <s v="3919"/>
    <x v="2"/>
    <s v="Australia"/>
    <s v="2"/>
  </r>
  <r>
    <s v="Cristen"/>
    <s v="Wiltshire"/>
    <s v="Female"/>
    <s v="59"/>
    <s v="1961-10-20"/>
    <s v="VP Sales"/>
    <x v="2"/>
    <x v="2"/>
    <s v="N"/>
    <s v="Yes"/>
    <n v="15"/>
    <s v="93 Judy Drive"/>
    <s v="3047"/>
    <x v="2"/>
    <s v="Australia"/>
    <s v="6"/>
  </r>
  <r>
    <s v="Griffith"/>
    <s v="Escot"/>
    <s v="Male"/>
    <s v="50"/>
    <s v="1946-10-23"/>
    <s v="Accountant III"/>
    <x v="5"/>
    <x v="0"/>
    <s v="N"/>
    <s v="Yes"/>
    <n v="16"/>
    <s v="94 Manitowish Court"/>
    <s v="4116"/>
    <x v="0"/>
    <s v="Australia"/>
    <s v="3"/>
  </r>
  <r>
    <s v="Jamie"/>
    <s v="Jiruca"/>
    <s v="Female"/>
    <s v="21"/>
    <s v="1963-06-16"/>
    <s v="Recruiting Manager"/>
    <x v="9"/>
    <x v="0"/>
    <s v="N"/>
    <s v="No"/>
    <n v="18"/>
    <s v="5013 Erie Crossing"/>
    <s v="2230"/>
    <x v="1"/>
    <s v="Australia"/>
    <s v="9"/>
  </r>
  <r>
    <s v="Lyon"/>
    <s v="Brittan"/>
    <s v="Male"/>
    <s v="14"/>
    <s v="1972-04-23"/>
    <s v="Sales Representative"/>
    <x v="4"/>
    <x v="2"/>
    <s v="N"/>
    <s v="No"/>
    <n v="19"/>
    <s v="540 Sachs Road"/>
    <s v="3153"/>
    <x v="2"/>
    <s v="Australia"/>
    <s v="8"/>
  </r>
  <r>
    <s v="Aridatha"/>
    <s v="Sephton"/>
    <s v="Female"/>
    <s v="95"/>
    <s v="1961-10-22"/>
    <s v="Human Resources Assistant II"/>
    <x v="8"/>
    <x v="0"/>
    <s v="N"/>
    <s v="No"/>
    <n v="5"/>
    <s v="422 Forster Circle"/>
    <s v="2340"/>
    <x v="1"/>
    <s v="Australia"/>
    <s v="1"/>
  </r>
  <r>
    <s v="Michal"/>
    <s v="Bryan"/>
    <s v="Female"/>
    <s v="1"/>
    <s v="1969-11-09"/>
    <s v="NA"/>
    <x v="0"/>
    <x v="0"/>
    <s v="N"/>
    <s v="Yes"/>
    <n v="16"/>
    <s v="4275 Bluestem Pass"/>
    <n v="4000"/>
    <x v="0"/>
    <s v="Australia"/>
    <n v="8"/>
  </r>
  <r>
    <s v="Franciska"/>
    <s v="Stigell"/>
    <s v="Female"/>
    <s v="95"/>
    <s v="1968-11-15"/>
    <s v="Food Chemist"/>
    <x v="7"/>
    <x v="0"/>
    <s v="N"/>
    <s v="Yes"/>
    <n v="7"/>
    <s v="6 Anderson Junction"/>
    <s v="3802"/>
    <x v="2"/>
    <s v="Australia"/>
    <s v="7"/>
  </r>
  <r>
    <s v="Jordan"/>
    <s v="Clampe"/>
    <s v="Male"/>
    <s v="37"/>
    <s v="1939-12-09"/>
    <s v="Staff Scientist"/>
    <x v="2"/>
    <x v="0"/>
    <s v="N"/>
    <s v="Yes"/>
    <n v="11"/>
    <s v="276 Westend Road"/>
    <s v="4207"/>
    <x v="0"/>
    <s v="Australia"/>
    <s v="5"/>
  </r>
  <r>
    <s v="David"/>
    <s v="Napoleon"/>
    <s v="Male"/>
    <s v="72"/>
    <s v="1961-11-05"/>
    <s v="Structural Engineer"/>
    <x v="8"/>
    <x v="2"/>
    <s v="N"/>
    <s v="No"/>
    <n v="14"/>
    <s v="69 Garrison Point"/>
    <s v="2223"/>
    <x v="1"/>
    <s v="Australia"/>
    <s v="11"/>
  </r>
  <r>
    <s v="Meriel"/>
    <s v="Tapp"/>
    <s v="Female"/>
    <s v="0"/>
    <s v="1995-08-13"/>
    <s v="VP Sales"/>
    <x v="5"/>
    <x v="0"/>
    <s v="N"/>
    <s v="No"/>
    <n v="5"/>
    <s v="65 Milwaukee Hill"/>
    <s v="3280"/>
    <x v="2"/>
    <s v="Australia"/>
    <s v="2"/>
  </r>
  <r>
    <s v="Dolley"/>
    <s v="Starmont"/>
    <s v="Female"/>
    <s v="53"/>
    <d v="1977-11-08T00:00:00"/>
    <s v="Geologist IV"/>
    <x v="0"/>
    <x v="1"/>
    <s v="N"/>
    <s v="No"/>
    <n v="18"/>
    <s v="4252 Dovetail Pass"/>
    <s v="4129"/>
    <x v="0"/>
    <s v="Australia"/>
    <s v="6"/>
  </r>
  <r>
    <s v="Frederik"/>
    <s v="Milan"/>
    <s v="Male"/>
    <s v="45"/>
    <s v="1997-11-13"/>
    <s v="NA"/>
    <x v="7"/>
    <x v="0"/>
    <s v="N"/>
    <s v="No"/>
    <n v="5"/>
    <s v="56 Riverside Street"/>
    <s v="2546"/>
    <x v="1"/>
    <s v="Australia"/>
    <s v="5"/>
  </r>
  <r>
    <s v="Rollo"/>
    <s v="Louedey"/>
    <s v="Male"/>
    <s v="64"/>
    <s v="1946-07-09"/>
    <s v="Information Systems Manager"/>
    <x v="6"/>
    <x v="1"/>
    <s v="N"/>
    <s v="Yes"/>
    <n v="17"/>
    <s v="7 Cascade Park"/>
    <s v="2089"/>
    <x v="1"/>
    <s v="Australia"/>
    <s v="9"/>
  </r>
  <r>
    <s v="Jerrine"/>
    <s v="Cosbey"/>
    <s v="Female"/>
    <s v="21"/>
    <s v="1978-01-11"/>
    <s v="Junior Executive"/>
    <x v="2"/>
    <x v="2"/>
    <s v="N"/>
    <s v="Yes"/>
    <n v="6"/>
    <s v="29307 Russell Avenue"/>
    <s v="3094"/>
    <x v="2"/>
    <s v="Australia"/>
    <s v="9"/>
  </r>
  <r>
    <s v="Roddy"/>
    <s v="Rubinshtein"/>
    <s v="Male"/>
    <s v="37"/>
    <s v="1987-10-08"/>
    <s v="Nurse Practicioner"/>
    <x v="4"/>
    <x v="0"/>
    <s v="N"/>
    <s v="Yes"/>
    <n v="4"/>
    <s v="3 Mcguire Crossing"/>
    <s v="4510"/>
    <x v="0"/>
    <s v="Australia"/>
    <s v="7"/>
  </r>
  <r>
    <s v="Viki"/>
    <s v="Coutts"/>
    <s v="Female"/>
    <s v="2"/>
    <s v="1952-12-14"/>
    <s v="Automation Specialist II"/>
    <x v="1"/>
    <x v="0"/>
    <s v="N"/>
    <s v="Yes"/>
    <n v="7"/>
    <s v="6 Golf View Alley"/>
    <s v="2287"/>
    <x v="1"/>
    <s v="Australia"/>
    <s v="4"/>
  </r>
  <r>
    <s v="Ashby"/>
    <s v="Bispham"/>
    <s v="Male"/>
    <s v="71"/>
    <s v="1981-10-29"/>
    <s v="Software Consultant"/>
    <x v="4"/>
    <x v="1"/>
    <s v="N"/>
    <s v="No"/>
    <n v="4"/>
    <s v="83716 Russell Lane"/>
    <s v="2145"/>
    <x v="1"/>
    <s v="Australia"/>
    <s v="8"/>
  </r>
  <r>
    <s v="Alexander"/>
    <s v="Broadbent"/>
    <s v="Male"/>
    <s v="57"/>
    <s v="1997-05-28"/>
    <s v="Desktop Support Technician"/>
    <x v="8"/>
    <x v="0"/>
    <s v="N"/>
    <s v="No"/>
    <n v="9"/>
    <s v="265 Stephen Trail"/>
    <s v="2209"/>
    <x v="1"/>
    <s v="Australia"/>
    <s v="10"/>
  </r>
  <r>
    <s v="Teddy"/>
    <s v="Lagadu"/>
    <s v="Female"/>
    <s v="86"/>
    <s v="1969-07-20"/>
    <s v="Design Engineer"/>
    <x v="8"/>
    <x v="2"/>
    <s v="N"/>
    <s v="No"/>
    <n v="6"/>
    <s v="2 Charing Cross Trail"/>
    <s v="2759"/>
    <x v="1"/>
    <s v="Australia"/>
    <s v="8"/>
  </r>
  <r>
    <s v="Peria"/>
    <s v="Rantoull"/>
    <s v="Female"/>
    <s v="3"/>
    <s v="1975-03-13"/>
    <s v="Financial Analyst"/>
    <x v="2"/>
    <x v="0"/>
    <s v="N"/>
    <s v="No"/>
    <n v="4"/>
    <s v="8350 Moulton Terrace"/>
    <s v="4500"/>
    <x v="0"/>
    <s v="Australia"/>
    <s v="4"/>
  </r>
  <r>
    <s v="Ludvig"/>
    <s v="Andren"/>
    <s v="Male"/>
    <s v="44"/>
    <s v="1941-02-22"/>
    <s v="Media Manager III"/>
    <x v="8"/>
    <x v="2"/>
    <s v="N"/>
    <s v="Yes"/>
    <n v="15"/>
    <s v="578 Waywood Circle"/>
    <s v="4306"/>
    <x v="0"/>
    <s v="Australia"/>
    <s v="5"/>
  </r>
  <r>
    <s v="Elsworth"/>
    <s v="Abbitt"/>
    <s v="Male"/>
    <s v="71"/>
    <s v="1956-02-08"/>
    <s v="NA"/>
    <x v="7"/>
    <x v="0"/>
    <s v="N"/>
    <s v="Yes"/>
    <n v="6"/>
    <s v="9722 Northport Way"/>
    <s v="3500"/>
    <x v="2"/>
    <s v="Australia"/>
    <s v="3"/>
  </r>
  <r>
    <s v="Rebeca"/>
    <s v="Aggas"/>
    <s v="Female"/>
    <s v="66"/>
    <s v="1953-02-27"/>
    <s v="Social Worker"/>
    <x v="7"/>
    <x v="1"/>
    <s v="N"/>
    <s v="No"/>
    <n v="21"/>
    <s v="7026 Katie Lane"/>
    <s v="3818"/>
    <x v="2"/>
    <s v="Australia"/>
    <s v="1"/>
  </r>
  <r>
    <s v="Ricki"/>
    <s v="Dobrowski"/>
    <s v="Male"/>
    <s v="13"/>
    <s v="1975-03-10"/>
    <s v="Civil Engineer"/>
    <x v="0"/>
    <x v="0"/>
    <s v="N"/>
    <s v="Yes"/>
    <n v="9"/>
    <s v="8 Eggendart Pass"/>
    <s v="2835"/>
    <x v="1"/>
    <s v="Australia"/>
    <s v="1"/>
  </r>
  <r>
    <s v="Georgetta"/>
    <s v="Lovett"/>
    <s v="Female"/>
    <s v="42"/>
    <s v="1940-02-02"/>
    <s v="Editor"/>
    <x v="4"/>
    <x v="0"/>
    <s v="N"/>
    <s v="No"/>
    <n v="12"/>
    <s v="1 Bluejay Place"/>
    <s v="4405"/>
    <x v="0"/>
    <s v="Australia"/>
    <s v="1"/>
  </r>
  <r>
    <s v="Bambi"/>
    <s v="Cogger"/>
    <s v="Female"/>
    <s v="51"/>
    <s v="1990-07-12"/>
    <s v="Design Engineer"/>
    <x v="4"/>
    <x v="1"/>
    <s v="N"/>
    <s v="Yes"/>
    <n v="5"/>
    <s v="28970 Monument Lane"/>
    <s v="2560"/>
    <x v="1"/>
    <s v="Australia"/>
    <s v="7"/>
  </r>
  <r>
    <s v="Aurie"/>
    <s v="Rhead"/>
    <s v="Female"/>
    <s v="78"/>
    <s v="1962-07-28"/>
    <s v="Geological Engineer"/>
    <x v="0"/>
    <x v="1"/>
    <s v="N"/>
    <s v="Yes"/>
    <n v="5"/>
    <s v="235 Mendota Court"/>
    <s v="2650"/>
    <x v="1"/>
    <s v="Australia"/>
    <s v="2"/>
  </r>
  <r>
    <s v="Farris"/>
    <s v="Skettles"/>
    <s v="Male"/>
    <s v="38"/>
    <s v="1965-07-03"/>
    <s v="Payment Adjustment Coordinator"/>
    <x v="8"/>
    <x v="0"/>
    <s v="N"/>
    <s v="Yes"/>
    <n v="13"/>
    <s v="49309 Redwing Lane"/>
    <s v="3240"/>
    <x v="2"/>
    <s v="Australia"/>
    <s v="7"/>
  </r>
  <r>
    <s v="Sharline"/>
    <s v="Abyss"/>
    <s v="Female"/>
    <s v="11"/>
    <s v="1960-03-18"/>
    <s v="NA"/>
    <x v="8"/>
    <x v="0"/>
    <s v="N"/>
    <s v="Yes"/>
    <n v="15"/>
    <s v="367 Bay Point"/>
    <s v="4011"/>
    <x v="0"/>
    <s v="Australia"/>
    <s v="4"/>
  </r>
  <r>
    <s v="Nowell"/>
    <s v="Preddy"/>
    <s v="Male"/>
    <s v="29"/>
    <s v="1985-07-23"/>
    <s v="NA"/>
    <x v="0"/>
    <x v="0"/>
    <s v="N"/>
    <s v="No"/>
    <n v="9"/>
    <s v="932 Glendale Avenue"/>
    <s v="2173"/>
    <x v="1"/>
    <s v="Australia"/>
    <s v="9"/>
  </r>
  <r>
    <s v="Lacy"/>
    <s v="Drance"/>
    <s v="Female"/>
    <s v="27"/>
    <s v="1978-02-05"/>
    <s v="Graphic Designer"/>
    <x v="0"/>
    <x v="1"/>
    <s v="N"/>
    <s v="Yes"/>
    <n v="14"/>
    <s v="492 Waywood Lane"/>
    <s v="2750"/>
    <x v="1"/>
    <s v="Australia"/>
    <s v="8"/>
  </r>
  <r>
    <s v="Padraig"/>
    <s v="Snel"/>
    <s v="Male"/>
    <s v="89"/>
    <s v="1970-11-08"/>
    <s v="Staff Accountant II"/>
    <x v="8"/>
    <x v="0"/>
    <s v="N"/>
    <s v="No"/>
    <n v="19"/>
    <s v="12683 Mifflin Point"/>
    <s v="2114"/>
    <x v="1"/>
    <s v="Australia"/>
    <s v="7"/>
  </r>
  <r>
    <s v="Malorie"/>
    <s v="Votier"/>
    <s v="Female"/>
    <s v="90"/>
    <s v="1990-05-29"/>
    <s v="Graphic Designer"/>
    <x v="0"/>
    <x v="1"/>
    <s v="N"/>
    <s v="No"/>
    <n v="4"/>
    <s v="6160 Weeping Birch Hill"/>
    <s v="4509"/>
    <x v="0"/>
    <s v="Australia"/>
    <s v="5"/>
  </r>
  <r>
    <s v="Shepperd"/>
    <s v="Ricards"/>
    <s v="Male"/>
    <s v="28"/>
    <s v="1967-09-27"/>
    <s v="Social Worker"/>
    <x v="7"/>
    <x v="0"/>
    <s v="N"/>
    <s v="Yes"/>
    <n v="16"/>
    <s v="7 Oakridge Lane"/>
    <s v="2284"/>
    <x v="1"/>
    <s v="Australia"/>
    <s v="4"/>
  </r>
  <r>
    <s v="Daryl"/>
    <s v="Pauncefort"/>
    <s v="Female"/>
    <s v="12"/>
    <s v="1979-06-18"/>
    <s v="Community Outreach Specialist"/>
    <x v="2"/>
    <x v="0"/>
    <s v="N"/>
    <s v="Yes"/>
    <n v="12"/>
    <s v="0 Dexter Parkway"/>
    <s v="2380"/>
    <x v="1"/>
    <s v="Australia"/>
    <s v="3"/>
  </r>
  <r>
    <s v="Norina"/>
    <s v="Blakeway"/>
    <s v="Female"/>
    <s v="60"/>
    <s v="1980-02-11"/>
    <s v="Programmer Analyst II"/>
    <x v="1"/>
    <x v="0"/>
    <s v="N"/>
    <s v="Yes"/>
    <n v="3"/>
    <s v="75813 Lawn Lane"/>
    <s v="3081"/>
    <x v="2"/>
    <s v="Australia"/>
    <s v="8"/>
  </r>
  <r>
    <s v="My"/>
    <s v="Chaston"/>
    <s v="Male"/>
    <s v="92"/>
    <s v="1966-07-16"/>
    <s v="Desktop Support Technician"/>
    <x v="0"/>
    <x v="1"/>
    <s v="N"/>
    <s v="Yes"/>
    <n v="16"/>
    <s v="74613 Northport Park"/>
    <s v="3765"/>
    <x v="2"/>
    <s v="Australia"/>
    <s v="9"/>
  </r>
  <r>
    <s v="Isak"/>
    <s v="Bergstram"/>
    <s v="Male"/>
    <s v="14"/>
    <s v="2001-03-08"/>
    <s v="Pharmacist"/>
    <x v="7"/>
    <x v="1"/>
    <s v="N"/>
    <s v="Yes"/>
    <n v="15"/>
    <s v="68 Karstens Pass"/>
    <s v="2176"/>
    <x v="1"/>
    <s v="Australia"/>
    <s v="9"/>
  </r>
  <r>
    <s v="Grannie"/>
    <s v="Cracker"/>
    <s v="Male"/>
    <s v="28"/>
    <s v="1949-03-06"/>
    <s v="VP Marketing"/>
    <x v="4"/>
    <x v="0"/>
    <s v="N"/>
    <s v="Yes"/>
    <n v="20"/>
    <s v="87254 Hermina Pass"/>
    <s v="4217"/>
    <x v="0"/>
    <s v="Australia"/>
    <s v="8"/>
  </r>
  <r>
    <s v="Welby"/>
    <s v="Lourenco"/>
    <s v="Male"/>
    <s v="6"/>
    <s v="1975-12-27"/>
    <s v="Senior Cost Accountant"/>
    <x v="2"/>
    <x v="2"/>
    <s v="N"/>
    <s v="Yes"/>
    <n v="17"/>
    <s v="801 Atwood Alley"/>
    <s v="2138"/>
    <x v="1"/>
    <s v="Australia"/>
    <s v="9"/>
  </r>
  <r>
    <s v="Glenn"/>
    <s v="Casbourne"/>
    <s v="Female"/>
    <s v="4"/>
    <s v="1981-08-08"/>
    <s v="Senior Editor"/>
    <x v="0"/>
    <x v="0"/>
    <s v="N"/>
    <s v="No"/>
    <n v="6"/>
    <s v="2 Morrow Alley"/>
    <s v="4207"/>
    <x v="0"/>
    <s v="Australia"/>
    <s v="1"/>
  </r>
  <r>
    <s v="Nadiya"/>
    <s v="Balasini"/>
    <s v="Female"/>
    <s v="40"/>
    <s v="1950-11-05"/>
    <s v="Sales Associate"/>
    <x v="2"/>
    <x v="0"/>
    <s v="N"/>
    <s v="No"/>
    <n v="15"/>
    <s v="92934 Mallory Trail"/>
    <s v="2164"/>
    <x v="1"/>
    <s v="Australia"/>
    <s v="9"/>
  </r>
  <r>
    <s v="Tyne"/>
    <s v="Coate"/>
    <s v="Female"/>
    <s v="82"/>
    <s v="1965-07-15"/>
    <s v="Developer II"/>
    <x v="0"/>
    <x v="0"/>
    <s v="N"/>
    <s v="No"/>
    <n v="17"/>
    <s v="90820 Thackeray Street"/>
    <s v="2218"/>
    <x v="1"/>
    <s v="Australia"/>
    <s v="8"/>
  </r>
  <r>
    <s v="Christie"/>
    <s v="Anders"/>
    <s v="Male"/>
    <s v="38"/>
    <s v="1969-10-02"/>
    <s v="VP Marketing"/>
    <x v="4"/>
    <x v="0"/>
    <s v="N"/>
    <s v="No"/>
    <n v="16"/>
    <s v="48 Ludington Plaza"/>
    <s v="2153"/>
    <x v="1"/>
    <s v="Australia"/>
    <s v="10"/>
  </r>
  <r>
    <s v="Agnella"/>
    <s v="Capener"/>
    <s v="Female"/>
    <s v="58"/>
    <s v="1969-05-21"/>
    <s v="Teacher"/>
    <x v="7"/>
    <x v="2"/>
    <s v="N"/>
    <s v="No"/>
    <n v="19"/>
    <s v="49185 Derek Circle"/>
    <s v="3977"/>
    <x v="2"/>
    <s v="Australia"/>
    <s v="6"/>
  </r>
  <r>
    <s v="Bernardine"/>
    <s v="Delmonti"/>
    <s v="Female"/>
    <s v="39"/>
    <s v="1971-03-31"/>
    <s v="NA"/>
    <x v="1"/>
    <x v="0"/>
    <s v="N"/>
    <s v="No"/>
    <n v="17"/>
    <s v="0721 Meadow Ridge Pass"/>
    <s v="2540"/>
    <x v="1"/>
    <s v="Australia"/>
    <s v="8"/>
  </r>
  <r>
    <s v="Daisy"/>
    <s v="Spowart"/>
    <s v="Female"/>
    <s v="60"/>
    <s v="1967-12-18"/>
    <s v="Staff Accountant I"/>
    <x v="7"/>
    <x v="1"/>
    <s v="N"/>
    <s v="Yes"/>
    <n v="4"/>
    <s v="115 Westridge Road"/>
    <s v="4570"/>
    <x v="0"/>
    <s v="Australia"/>
    <s v="3"/>
  </r>
  <r>
    <s v="Denys"/>
    <s v="Minshall"/>
    <s v="Female"/>
    <s v="30"/>
    <s v="1961-12-26"/>
    <s v="Environmental Tech"/>
    <x v="0"/>
    <x v="1"/>
    <s v="N"/>
    <s v="Yes"/>
    <n v="14"/>
    <s v="7 Myrtle Lane"/>
    <s v="2324"/>
    <x v="1"/>
    <s v="Australia"/>
    <s v="8"/>
  </r>
  <r>
    <s v="Archibald"/>
    <s v="Blessed"/>
    <s v="Male"/>
    <s v="61"/>
    <s v="1969-02-10"/>
    <s v="VP Sales"/>
    <x v="2"/>
    <x v="0"/>
    <s v="N"/>
    <s v="Yes"/>
    <n v="18"/>
    <s v="7795 Memorial Drive"/>
    <s v="2016"/>
    <x v="1"/>
    <s v="Australia"/>
    <s v="11"/>
  </r>
  <r>
    <s v="Feodor"/>
    <s v="Englishby"/>
    <s v="Male"/>
    <s v="54"/>
    <s v="1961-08-14"/>
    <s v="Account Coordinator"/>
    <x v="7"/>
    <x v="0"/>
    <s v="N"/>
    <s v="No"/>
    <n v="11"/>
    <s v="24695 Boyd Road"/>
    <s v="3201"/>
    <x v="2"/>
    <s v="Australia"/>
    <s v="5"/>
  </r>
  <r>
    <s v="Skippie"/>
    <s v="Yearsley"/>
    <s v="Male"/>
    <s v="6"/>
    <s v="1956-09-04"/>
    <s v="Compensation Analyst"/>
    <x v="2"/>
    <x v="0"/>
    <s v="N"/>
    <s v="No"/>
    <n v="9"/>
    <s v="95306 John Wall Avenue"/>
    <s v="4350"/>
    <x v="0"/>
    <s v="Australia"/>
    <s v="5"/>
  </r>
  <r>
    <s v="Bill"/>
    <s v="NA"/>
    <s v="Female"/>
    <s v="74"/>
    <s v="1963-04-24"/>
    <s v="Human Resources Assistant II"/>
    <x v="1"/>
    <x v="0"/>
    <s v="N"/>
    <s v="Yes"/>
    <n v="19"/>
    <s v="6704 Pine View Lane"/>
    <s v="2170"/>
    <x v="1"/>
    <s v="Australia"/>
    <s v="9"/>
  </r>
  <r>
    <s v="Tessa"/>
    <s v="Friese"/>
    <s v="Female"/>
    <s v="89"/>
    <d v="1976-10-24T00:00:00"/>
    <s v="Health Coach II"/>
    <x v="2"/>
    <x v="0"/>
    <s v="N"/>
    <s v="No"/>
    <n v="21"/>
    <s v="98158 Alpine Point"/>
    <s v="4212"/>
    <x v="0"/>
    <s v="Australia"/>
    <s v="9"/>
  </r>
  <r>
    <s v="Roseanne"/>
    <s v="Caruth"/>
    <s v="Female"/>
    <s v="16"/>
    <s v="1957-05-25"/>
    <s v="Programmer Analyst III"/>
    <x v="7"/>
    <x v="0"/>
    <s v="N"/>
    <s v="No"/>
    <n v="7"/>
    <s v="33652 Lyons Alley"/>
    <s v="2763"/>
    <x v="1"/>
    <s v="Australia"/>
    <s v="9"/>
  </r>
  <r>
    <s v="Tedra"/>
    <s v="Goodbanne"/>
    <s v="Female"/>
    <s v="4"/>
    <s v="1978-01-15"/>
    <s v="Senior Quality Engineer"/>
    <x v="8"/>
    <x v="0"/>
    <s v="N"/>
    <s v="Yes"/>
    <n v="6"/>
    <s v="8 Debs Road"/>
    <s v="3934"/>
    <x v="2"/>
    <s v="Australia"/>
    <s v="9"/>
  </r>
  <r>
    <s v="Roberto"/>
    <s v="Harme"/>
    <s v="Male"/>
    <s v="27"/>
    <s v="1951-06-11"/>
    <s v="Environmental Tech"/>
    <x v="8"/>
    <x v="2"/>
    <s v="N"/>
    <s v="No"/>
    <n v="10"/>
    <s v="101 Starling Pass"/>
    <s v="2564"/>
    <x v="1"/>
    <s v="Australia"/>
    <s v="9"/>
  </r>
  <r>
    <s v="Nichole"/>
    <s v="Leisman"/>
    <s v="Male"/>
    <s v="37"/>
    <s v="1986-08-07"/>
    <s v="Geologist III"/>
    <x v="1"/>
    <x v="1"/>
    <s v="N"/>
    <s v="No"/>
    <n v="4"/>
    <s v="35151 Bunker Hill Crossing"/>
    <s v="2068"/>
    <x v="1"/>
    <s v="Australia"/>
    <s v="12"/>
  </r>
  <r>
    <s v="Amil"/>
    <s v="Ennor"/>
    <s v="Female"/>
    <s v="23"/>
    <s v="1995-08-04"/>
    <s v="Health Coach II"/>
    <x v="7"/>
    <x v="0"/>
    <s v="N"/>
    <s v="Yes"/>
    <n v="10"/>
    <s v="2093 Amoth Pass"/>
    <s v="3109"/>
    <x v="2"/>
    <s v="Australia"/>
    <s v="11"/>
  </r>
  <r>
    <s v="Shawna"/>
    <s v="Hinrichsen"/>
    <s v="Female"/>
    <s v="60"/>
    <s v="1969-08-27"/>
    <s v="Assistant Professor"/>
    <x v="0"/>
    <x v="1"/>
    <s v="N"/>
    <s v="Yes"/>
    <n v="9"/>
    <s v="57343 Eagan Avenue"/>
    <s v="2326"/>
    <x v="1"/>
    <s v="Australia"/>
    <s v="2"/>
  </r>
  <r>
    <s v="Fonsie"/>
    <s v="Levane"/>
    <s v="Male"/>
    <s v="96"/>
    <s v="1951-07-10"/>
    <s v="Account Representative III"/>
    <x v="8"/>
    <x v="2"/>
    <s v="N"/>
    <s v="Yes"/>
    <n v="19"/>
    <s v="83 Armistice Terrace"/>
    <s v="4011"/>
    <x v="0"/>
    <s v="Australia"/>
    <s v="3"/>
  </r>
  <r>
    <s v="Emilie"/>
    <s v="Brody"/>
    <s v="Female"/>
    <s v="3"/>
    <s v="1979-05-22"/>
    <s v="Director of Sales"/>
    <x v="8"/>
    <x v="0"/>
    <s v="N"/>
    <s v="Yes"/>
    <n v="3"/>
    <s v="5388 Burrows Alley"/>
    <s v="2073"/>
    <x v="1"/>
    <s v="Australia"/>
    <s v="11"/>
  </r>
  <r>
    <s v="Robert"/>
    <s v="Corkill"/>
    <s v="Male"/>
    <s v="55"/>
    <s v="1976-03-12"/>
    <s v="Clinical Specialist"/>
    <x v="7"/>
    <x v="0"/>
    <s v="N"/>
    <s v="No"/>
    <n v="4"/>
    <s v="5612 Toban Point"/>
    <s v="2227"/>
    <x v="1"/>
    <s v="Australia"/>
    <s v="10"/>
  </r>
  <r>
    <s v="Elvira"/>
    <s v="Kurten"/>
    <s v="Female"/>
    <s v="65"/>
    <s v="1973-03-18"/>
    <s v="Assistant Professor"/>
    <x v="2"/>
    <x v="2"/>
    <s v="N"/>
    <s v="No"/>
    <n v="12"/>
    <s v="65 Ridge Oak Court"/>
    <s v="2471"/>
    <x v="1"/>
    <s v="Australia"/>
    <s v="3"/>
  </r>
  <r>
    <s v="Juliana"/>
    <s v="Mitchenson"/>
    <s v="Female"/>
    <s v="55"/>
    <s v="1989-01-05"/>
    <s v="Environmental Tech"/>
    <x v="0"/>
    <x v="0"/>
    <s v="N"/>
    <s v="Yes"/>
    <n v="8"/>
    <s v="74 Russell Terrace"/>
    <s v="4350"/>
    <x v="0"/>
    <s v="Australia"/>
    <s v="4"/>
  </r>
  <r>
    <s v="Regine"/>
    <s v="Bownes"/>
    <s v="Female"/>
    <s v="99"/>
    <s v="1952-07-01"/>
    <s v="Senior Developer"/>
    <x v="4"/>
    <x v="1"/>
    <s v="N"/>
    <s v="No"/>
    <n v="15"/>
    <s v="255 Loeprich Lane"/>
    <s v="3752"/>
    <x v="2"/>
    <s v="Australia"/>
    <s v="9"/>
  </r>
  <r>
    <s v="Abner"/>
    <s v="Fraschetti"/>
    <s v="Male"/>
    <s v="33"/>
    <s v="1986-01-23"/>
    <s v="Staff Scientist"/>
    <x v="9"/>
    <x v="1"/>
    <s v="N"/>
    <s v="No"/>
    <n v="13"/>
    <s v="67 Northport Avenue"/>
    <s v="3805"/>
    <x v="2"/>
    <s v="Australia"/>
    <s v="7"/>
  </r>
  <r>
    <s v="Alvira"/>
    <s v="Coulman"/>
    <s v="Female"/>
    <s v="42"/>
    <s v="1955-06-05"/>
    <s v="Account Representative II"/>
    <x v="8"/>
    <x v="1"/>
    <s v="N"/>
    <s v="No"/>
    <n v="14"/>
    <s v="823 Wayridge Trail"/>
    <s v="2205"/>
    <x v="1"/>
    <s v="Australia"/>
    <s v="9"/>
  </r>
  <r>
    <s v="Sawyer"/>
    <s v="Sponton"/>
    <s v="Male"/>
    <s v="36"/>
    <s v="1956-02-22"/>
    <s v="Help Desk Technician"/>
    <x v="1"/>
    <x v="0"/>
    <s v="N"/>
    <s v="Yes"/>
    <n v="10"/>
    <s v="5 Golf Terrace"/>
    <s v="2126"/>
    <x v="1"/>
    <s v="Australia"/>
    <s v="11"/>
  </r>
  <r>
    <s v="Feodor"/>
    <s v="Vickers"/>
    <s v="Male"/>
    <s v="60"/>
    <s v="1989-11-18"/>
    <s v="VP Quality Control"/>
    <x v="2"/>
    <x v="0"/>
    <s v="N"/>
    <s v="Yes"/>
    <n v="4"/>
    <s v="40809 Truax Way"/>
    <s v="2209"/>
    <x v="1"/>
    <s v="Australia"/>
    <s v="6"/>
  </r>
  <r>
    <s v="Paten"/>
    <s v="Cayet"/>
    <s v="Male"/>
    <s v="56"/>
    <s v="1995-02-19"/>
    <s v="Assistant Manager"/>
    <x v="0"/>
    <x v="1"/>
    <s v="N"/>
    <s v="Yes"/>
    <n v="16"/>
    <s v="1398 Burning Wood Way"/>
    <s v="3850"/>
    <x v="2"/>
    <s v="Australia"/>
    <s v="1"/>
  </r>
  <r>
    <s v="Loria"/>
    <s v="Tappington"/>
    <s v="Female"/>
    <s v="72"/>
    <s v="1955-09-06"/>
    <s v="Research Assistant IV"/>
    <x v="1"/>
    <x v="0"/>
    <s v="N"/>
    <s v="No"/>
    <n v="5"/>
    <s v="3920 Swallow Junction"/>
    <s v="3038"/>
    <x v="2"/>
    <s v="Australia"/>
    <s v="8"/>
  </r>
  <r>
    <s v="Tanya"/>
    <s v="Kiefer"/>
    <s v="Female"/>
    <s v="54"/>
    <s v="1992-07-05"/>
    <s v="Speech Pathologist"/>
    <x v="6"/>
    <x v="2"/>
    <s v="N"/>
    <s v="No"/>
    <n v="7"/>
    <s v="4 Warner Park"/>
    <s v="2146"/>
    <x v="1"/>
    <s v="Australia"/>
    <s v="9"/>
  </r>
  <r>
    <s v="Devonne"/>
    <s v="Alderwick"/>
    <s v="Female"/>
    <s v="79"/>
    <s v="1939-01-29"/>
    <s v="Research Associate"/>
    <x v="8"/>
    <x v="2"/>
    <s v="N"/>
    <s v="Yes"/>
    <n v="9"/>
    <s v="534 Lien Lane"/>
    <s v="3122"/>
    <x v="2"/>
    <s v="Australia"/>
    <s v="7"/>
  </r>
  <r>
    <s v="Omero"/>
    <s v="McDonand"/>
    <s v="Male"/>
    <s v="51"/>
    <s v="1952-04-01"/>
    <s v="Software Consultant"/>
    <x v="0"/>
    <x v="0"/>
    <s v="N"/>
    <s v="No"/>
    <n v="16"/>
    <s v="48 Shoshone Park"/>
    <s v="2066"/>
    <x v="1"/>
    <s v="Australia"/>
    <s v="9"/>
  </r>
  <r>
    <s v="Iain"/>
    <s v="Haversham"/>
    <s v="Male"/>
    <s v="92"/>
    <s v="1950-12-26"/>
    <s v="Sales Representative"/>
    <x v="4"/>
    <x v="0"/>
    <s v="N"/>
    <s v="Yes"/>
    <n v="13"/>
    <s v="170 Briar Crest Place"/>
    <s v="2120"/>
    <x v="1"/>
    <s v="Australia"/>
    <s v="10"/>
  </r>
  <r>
    <s v="Keriann"/>
    <s v="Newham"/>
    <s v="Female"/>
    <s v="71"/>
    <s v="1975-03-26"/>
    <s v="Assistant Manager"/>
    <x v="2"/>
    <x v="0"/>
    <s v="N"/>
    <s v="No"/>
    <n v="5"/>
    <s v="0193 Northland Street"/>
    <s v="4179"/>
    <x v="0"/>
    <s v="Australia"/>
    <s v="9"/>
  </r>
  <r>
    <s v="Conroy"/>
    <s v="Rappaport"/>
    <s v="Male"/>
    <s v="39"/>
    <s v="1965-01-08"/>
    <s v="Assistant Manager"/>
    <x v="7"/>
    <x v="2"/>
    <s v="N"/>
    <s v="No"/>
    <n v="9"/>
    <s v="5219 Pearson Drive"/>
    <s v="2148"/>
    <x v="1"/>
    <s v="Australia"/>
    <s v="9"/>
  </r>
  <r>
    <s v="Dorian"/>
    <s v="Rustman"/>
    <s v="Male"/>
    <s v="78"/>
    <s v="1974-12-09"/>
    <s v="Junior Executive"/>
    <x v="0"/>
    <x v="0"/>
    <s v="N"/>
    <s v="No"/>
    <n v="18"/>
    <s v="6156 Summit Center"/>
    <s v="4352"/>
    <x v="0"/>
    <s v="Australia"/>
    <s v="7"/>
  </r>
  <r>
    <s v="Quillan"/>
    <s v="Guinane"/>
    <s v="Male"/>
    <s v="36"/>
    <s v="1946-03-24"/>
    <s v="Community Outreach Specialist"/>
    <x v="8"/>
    <x v="2"/>
    <s v="N"/>
    <s v="Yes"/>
    <n v="21"/>
    <s v="803 Badeau Point"/>
    <s v="2177"/>
    <x v="1"/>
    <s v="Australia"/>
    <s v="8"/>
  </r>
  <r>
    <s v="Harlin"/>
    <s v="Mazin"/>
    <s v="Male"/>
    <s v="34"/>
    <s v="1974-03-25"/>
    <s v="Computer Systems Analyst I"/>
    <x v="0"/>
    <x v="0"/>
    <s v="N"/>
    <s v="Yes"/>
    <n v="13"/>
    <s v="735 Westridge Road"/>
    <s v="2454"/>
    <x v="1"/>
    <s v="Australia"/>
    <s v="7"/>
  </r>
  <r>
    <s v="Eustacia"/>
    <s v="Dornan"/>
    <s v="Female"/>
    <s v="68"/>
    <s v="1985-09-02"/>
    <s v="Account Representative IV"/>
    <x v="1"/>
    <x v="0"/>
    <s v="N"/>
    <s v="No"/>
    <n v="5"/>
    <s v="1190 Hanson Street"/>
    <s v="3806"/>
    <x v="2"/>
    <s v="Australia"/>
    <s v="9"/>
  </r>
  <r>
    <s v="Maury"/>
    <s v="Galego"/>
    <s v="Male"/>
    <s v="65"/>
    <s v="1992-07-27"/>
    <s v="Social Worker"/>
    <x v="7"/>
    <x v="2"/>
    <s v="N"/>
    <s v="Yes"/>
    <n v="3"/>
    <s v="370 Division Junction"/>
    <s v="3032"/>
    <x v="2"/>
    <s v="Australia"/>
    <s v="10"/>
  </r>
  <r>
    <s v="Reggie"/>
    <s v="Kernar"/>
    <s v="Female"/>
    <s v="26"/>
    <s v="1971-11-28"/>
    <s v="Senior Editor"/>
    <x v="2"/>
    <x v="2"/>
    <s v="N"/>
    <s v="No"/>
    <n v="17"/>
    <s v="90 Northport Hill"/>
    <s v="2228"/>
    <x v="1"/>
    <s v="Australia"/>
    <s v="10"/>
  </r>
  <r>
    <s v="Brigitte"/>
    <s v="Whellams"/>
    <s v="Female"/>
    <s v="67"/>
    <d v="1973-05-09T00:00:00"/>
    <s v="Payment Adjustment Coordinator"/>
    <x v="8"/>
    <x v="0"/>
    <s v="N"/>
    <s v="Yes"/>
    <n v="17"/>
    <s v="77785 Veith Lane"/>
    <s v="2766"/>
    <x v="1"/>
    <s v="Australia"/>
    <s v="8"/>
  </r>
  <r>
    <s v="Kinna"/>
    <s v="Kollasch"/>
    <s v="Female"/>
    <s v="7"/>
    <s v="1986-11-09"/>
    <s v="Safety Technician I"/>
    <x v="1"/>
    <x v="2"/>
    <s v="N"/>
    <s v="No"/>
    <n v="9"/>
    <s v="232 Knutson Park"/>
    <s v="4060"/>
    <x v="0"/>
    <s v="Australia"/>
    <s v="10"/>
  </r>
  <r>
    <s v="Maurizio"/>
    <s v="Comi"/>
    <s v="Male"/>
    <s v="74"/>
    <s v="1996-05-30"/>
    <s v="VP Product Management"/>
    <x v="5"/>
    <x v="1"/>
    <s v="N"/>
    <s v="No"/>
    <n v="10"/>
    <s v="25805 Eagan Place"/>
    <s v="2766"/>
    <x v="1"/>
    <s v="Australia"/>
    <s v="9"/>
  </r>
  <r>
    <s v="Elbertina"/>
    <s v="Fendley"/>
    <s v="Female"/>
    <s v="32"/>
    <s v="1992-03-27"/>
    <s v="Physical Therapy Assistant"/>
    <x v="1"/>
    <x v="1"/>
    <s v="N"/>
    <s v="No"/>
    <n v="8"/>
    <s v="743 Debra Court"/>
    <s v="2117"/>
    <x v="1"/>
    <s v="Australia"/>
    <s v="11"/>
  </r>
  <r>
    <s v="Franklin"/>
    <s v="Wohler"/>
    <s v="Male"/>
    <s v="55"/>
    <s v="1938-10-16"/>
    <s v="Clinical Specialist"/>
    <x v="7"/>
    <x v="0"/>
    <s v="N"/>
    <s v="Yes"/>
    <n v="7"/>
    <s v="6966 Delladonna Street"/>
    <s v="2250"/>
    <x v="1"/>
    <s v="Australia"/>
    <s v="8"/>
  </r>
  <r>
    <s v="Allyson"/>
    <s v="Petchell"/>
    <s v="Female"/>
    <s v="16"/>
    <s v="1970-03-19"/>
    <s v="Human Resources Manager"/>
    <x v="6"/>
    <x v="2"/>
    <s v="N"/>
    <s v="No"/>
    <n v="10"/>
    <s v="98221 Pennsylvania Place"/>
    <s v="2170"/>
    <x v="1"/>
    <s v="Australia"/>
    <s v="8"/>
  </r>
  <r>
    <s v="Ermentrude"/>
    <s v="Heindle"/>
    <s v="Female"/>
    <s v="47"/>
    <s v="1969-08-02"/>
    <s v="GIS Technical Architect"/>
    <x v="9"/>
    <x v="0"/>
    <s v="N"/>
    <s v="No"/>
    <n v="7"/>
    <s v="307 Knutson Center"/>
    <s v="2226"/>
    <x v="1"/>
    <s v="Australia"/>
    <s v="10"/>
  </r>
  <r>
    <s v="Alanna"/>
    <s v="Lerway"/>
    <s v="Female"/>
    <s v="26"/>
    <s v="1944-01-05"/>
    <s v="Dental Hygienist"/>
    <x v="7"/>
    <x v="0"/>
    <s v="N"/>
    <s v="Yes"/>
    <n v="11"/>
    <s v="593 Alpine Drive"/>
    <s v="3195"/>
    <x v="2"/>
    <s v="Australia"/>
    <s v="12"/>
  </r>
  <r>
    <s v="Vincent"/>
    <s v="Jopke"/>
    <s v="Male"/>
    <s v="6"/>
    <s v="1972-03-10"/>
    <s v="Analog Circuit Design manager"/>
    <x v="1"/>
    <x v="1"/>
    <s v="N"/>
    <s v="No"/>
    <n v="16"/>
    <s v="45788 Stang Plaza"/>
    <s v="3687"/>
    <x v="2"/>
    <s v="Australia"/>
    <s v="3"/>
  </r>
  <r>
    <s v="Mandie"/>
    <s v="Jeffryes"/>
    <s v="Female"/>
    <s v="60"/>
    <s v="1981-02-16"/>
    <s v="Business Systems Development Analyst"/>
    <x v="8"/>
    <x v="2"/>
    <s v="N"/>
    <s v="No"/>
    <n v="7"/>
    <s v="96515 Di Loreto Pass"/>
    <s v="4109"/>
    <x v="0"/>
    <s v="Australia"/>
    <s v="9"/>
  </r>
  <r>
    <s v="Collete"/>
    <s v="Dory"/>
    <s v="Female"/>
    <s v="66"/>
    <s v="1990-01-09"/>
    <s v="Information Systems Manager"/>
    <x v="8"/>
    <x v="2"/>
    <s v="N"/>
    <s v="No"/>
    <n v="2"/>
    <s v="8625 Dakota Plaza"/>
    <s v="2210"/>
    <x v="1"/>
    <s v="Australia"/>
    <s v="9"/>
  </r>
  <r>
    <s v="Leonid"/>
    <s v="Dorricott"/>
    <s v="Male"/>
    <s v="44"/>
    <s v="1993-11-18"/>
    <s v="Environmental Tech"/>
    <x v="8"/>
    <x v="1"/>
    <s v="N"/>
    <s v="No"/>
    <n v="3"/>
    <s v="02 Hoffman Road"/>
    <s v="2448"/>
    <x v="1"/>
    <s v="Australia"/>
    <s v="3"/>
  </r>
  <r>
    <s v="Charlena"/>
    <s v="Berney"/>
    <s v="Female"/>
    <s v="55"/>
    <s v="1966-01-02"/>
    <s v="Geological Engineer"/>
    <x v="0"/>
    <x v="2"/>
    <s v="N"/>
    <s v="Yes"/>
    <n v="12"/>
    <s v="496 Logan Center"/>
    <s v="4207"/>
    <x v="0"/>
    <s v="Australia"/>
    <s v="4"/>
  </r>
  <r>
    <s v="Alfonso"/>
    <s v="Massel"/>
    <s v="Male"/>
    <s v="70"/>
    <s v="1940-12-05"/>
    <s v="NA"/>
    <x v="8"/>
    <x v="0"/>
    <s v="N"/>
    <s v="Yes"/>
    <n v="13"/>
    <s v="6065 Talisman Crossing"/>
    <s v="3977"/>
    <x v="2"/>
    <s v="Australia"/>
    <s v="7"/>
  </r>
  <r>
    <s v="Engracia"/>
    <s v="Dobbs"/>
    <s v="Female"/>
    <s v="84"/>
    <s v="1959-04-19"/>
    <s v="NA"/>
    <x v="7"/>
    <x v="0"/>
    <s v="N"/>
    <s v="No"/>
    <n v="15"/>
    <s v="72 Eliot Place"/>
    <s v="2250"/>
    <x v="1"/>
    <s v="Australia"/>
    <s v="8"/>
  </r>
  <r>
    <s v="Glyn"/>
    <s v="NA"/>
    <s v="Male"/>
    <s v="47"/>
    <s v="1945-02-13"/>
    <s v="General Manager"/>
    <x v="0"/>
    <x v="1"/>
    <s v="N"/>
    <s v="Yes"/>
    <n v="21"/>
    <s v="67 Bluejay Plaza"/>
    <s v="2300"/>
    <x v="1"/>
    <s v="Australia"/>
    <s v="9"/>
  </r>
  <r>
    <s v="Rosemonde"/>
    <s v="Cartwight"/>
    <s v="Female"/>
    <s v="44"/>
    <s v="1952-10-20"/>
    <s v="Analyst Programmer"/>
    <x v="4"/>
    <x v="0"/>
    <s v="N"/>
    <s v="Yes"/>
    <n v="7"/>
    <s v="518 Paget Hill"/>
    <s v="4605"/>
    <x v="0"/>
    <s v="Australia"/>
    <s v="1"/>
  </r>
  <r>
    <s v="Alano"/>
    <s v="Satchel"/>
    <s v="Male"/>
    <s v="2"/>
    <s v="1998-11-26"/>
    <s v="Recruiting Manager"/>
    <x v="8"/>
    <x v="0"/>
    <s v="N"/>
    <s v="No"/>
    <n v="2"/>
    <s v="87107 Shelley Crossing"/>
    <s v="2429"/>
    <x v="1"/>
    <s v="Australia"/>
    <s v="7"/>
  </r>
  <r>
    <s v="Corrine"/>
    <s v="Baribal"/>
    <s v="Female"/>
    <s v="19"/>
    <s v="1948-10-12"/>
    <s v="Senior Sales Associate"/>
    <x v="8"/>
    <x v="1"/>
    <s v="N"/>
    <s v="Yes"/>
    <n v="12"/>
    <s v="3 Mallory Circle"/>
    <s v="2170"/>
    <x v="1"/>
    <s v="Australia"/>
    <s v="8"/>
  </r>
  <r>
    <s v="Benoit"/>
    <s v="Harniman"/>
    <s v="Male"/>
    <s v="31"/>
    <s v="1976-08-27"/>
    <s v="Research Assistant II"/>
    <x v="6"/>
    <x v="1"/>
    <s v="N"/>
    <s v="No"/>
    <n v="9"/>
    <s v="1582 Bashford Drive"/>
    <s v="4018"/>
    <x v="0"/>
    <s v="Australia"/>
    <s v="7"/>
  </r>
  <r>
    <s v="Jeanne"/>
    <s v="Darte"/>
    <s v="Female"/>
    <s v="70"/>
    <s v="1955-08-18"/>
    <s v="NA"/>
    <x v="8"/>
    <x v="0"/>
    <s v="N"/>
    <s v="Yes"/>
    <n v="11"/>
    <s v="3 Homewood Park"/>
    <s v="2756"/>
    <x v="1"/>
    <s v="Australia"/>
    <s v="7"/>
  </r>
  <r>
    <s v="Jenelle"/>
    <s v="Fearnill"/>
    <s v="Female"/>
    <s v="12"/>
    <s v="1958-01-03"/>
    <s v="Social Worker"/>
    <x v="7"/>
    <x v="2"/>
    <s v="N"/>
    <s v="No"/>
    <n v="19"/>
    <s v="06 Old Gate Park"/>
    <s v="2144"/>
    <x v="1"/>
    <s v="Australia"/>
    <s v="9"/>
  </r>
  <r>
    <s v="Tannie"/>
    <s v="Gambrell"/>
    <s v="Male"/>
    <s v="92"/>
    <s v="1967-05-25"/>
    <s v="Financial Analyst"/>
    <x v="2"/>
    <x v="1"/>
    <s v="N"/>
    <s v="No"/>
    <n v="4"/>
    <s v="49 Surrey Point"/>
    <s v="4710"/>
    <x v="0"/>
    <s v="Australia"/>
    <s v="4"/>
  </r>
  <r>
    <s v="Mick"/>
    <s v="Macewan"/>
    <s v="Male"/>
    <s v="32"/>
    <s v="1967-12-12"/>
    <s v="Senior Cost Accountant"/>
    <x v="2"/>
    <x v="0"/>
    <s v="N"/>
    <s v="No"/>
    <n v="16"/>
    <s v="59254 Northland Alley"/>
    <s v="2032"/>
    <x v="1"/>
    <s v="Australia"/>
    <s v="10"/>
  </r>
  <r>
    <s v="Abbie"/>
    <s v="Oldman"/>
    <s v="Male"/>
    <s v="82"/>
    <s v="1983-11-26"/>
    <s v="NA"/>
    <x v="7"/>
    <x v="2"/>
    <s v="N"/>
    <s v="Yes"/>
    <n v="5"/>
    <s v="4 North Drive"/>
    <s v="2168"/>
    <x v="1"/>
    <s v="Australia"/>
    <s v="8"/>
  </r>
  <r>
    <s v="Tabbie"/>
    <s v="Curner"/>
    <s v="Male"/>
    <s v="12"/>
    <s v="1997-03-13"/>
    <s v="Chief Design Engineer"/>
    <x v="4"/>
    <x v="0"/>
    <s v="N"/>
    <s v="No"/>
    <n v="6"/>
    <s v="89 Parkside Street"/>
    <s v="3021"/>
    <x v="2"/>
    <s v="Australia"/>
    <s v="6"/>
  </r>
  <r>
    <s v="Shane"/>
    <s v="Killen"/>
    <s v="Male"/>
    <s v="28"/>
    <s v="1956-10-16"/>
    <s v="Account Executive"/>
    <x v="3"/>
    <x v="2"/>
    <s v="N"/>
    <s v="No"/>
    <n v="10"/>
    <s v="7 Hazelcrest Place"/>
    <s v="2165"/>
    <x v="1"/>
    <s v="Australia"/>
    <s v="8"/>
  </r>
  <r>
    <s v="Roberta"/>
    <s v="Goodale"/>
    <s v="Female"/>
    <s v="9"/>
    <s v="1947-02-28"/>
    <s v="Information Systems Manager"/>
    <x v="1"/>
    <x v="0"/>
    <s v="N"/>
    <s v="Yes"/>
    <n v="22"/>
    <s v="013 David Junction"/>
    <s v="4211"/>
    <x v="0"/>
    <s v="Australia"/>
    <s v="7"/>
  </r>
  <r>
    <s v="Kippy"/>
    <s v="Barabisch"/>
    <s v="Male"/>
    <s v="11"/>
    <s v="2000-04-07"/>
    <s v="Legal Assistant"/>
    <x v="0"/>
    <x v="0"/>
    <s v="N"/>
    <s v="No"/>
    <n v="4"/>
    <s v="840 Graceland Street"/>
    <s v="2125"/>
    <x v="1"/>
    <s v="Australia"/>
    <s v="11"/>
  </r>
  <r>
    <s v="Rosalinde"/>
    <s v="Cubuzzi"/>
    <s v="Female"/>
    <s v="50"/>
    <s v="1997-09-04"/>
    <s v="Business Systems Development Analyst"/>
    <x v="8"/>
    <x v="0"/>
    <s v="N"/>
    <s v="No"/>
    <n v="5"/>
    <s v="6 Lotheville Trail"/>
    <s v="2444"/>
    <x v="1"/>
    <s v="Australia"/>
    <s v="7"/>
  </r>
  <r>
    <s v="Cami"/>
    <s v="Barnbrook"/>
    <s v="Female"/>
    <s v="8"/>
    <s v="1963-01-01"/>
    <s v="Occupational Therapist"/>
    <x v="7"/>
    <x v="1"/>
    <s v="N"/>
    <s v="Yes"/>
    <n v="18"/>
    <s v="890 Truax Lane"/>
    <s v="4285"/>
    <x v="0"/>
    <s v="Australia"/>
    <s v="2"/>
  </r>
  <r>
    <s v="Dorian"/>
    <s v="Stollen"/>
    <s v="Male"/>
    <s v="78"/>
    <s v="1980-02-16"/>
    <s v="Statistician I"/>
    <x v="2"/>
    <x v="0"/>
    <s v="N"/>
    <s v="Yes"/>
    <n v="18"/>
    <s v="72922 Cambridge Terrace"/>
    <s v="2026"/>
    <x v="1"/>
    <s v="Australia"/>
    <s v="11"/>
  </r>
  <r>
    <s v="Hunfredo"/>
    <s v="Hayball"/>
    <s v="Male"/>
    <s v="7"/>
    <s v="1994-04-15"/>
    <s v="NA"/>
    <x v="5"/>
    <x v="1"/>
    <s v="N"/>
    <s v="No"/>
    <n v="3"/>
    <s v="60461 Esch Avenue"/>
    <s v="2227"/>
    <x v="1"/>
    <s v="Australia"/>
    <s v="8"/>
  </r>
  <r>
    <s v="Giorgi"/>
    <s v="O'Shirine"/>
    <s v="Male"/>
    <s v="68"/>
    <s v="1981-06-20"/>
    <s v="Payment Adjustment Coordinator"/>
    <x v="4"/>
    <x v="0"/>
    <s v="N"/>
    <s v="Yes"/>
    <n v="15"/>
    <s v="6 Novick Alley"/>
    <s v="3934"/>
    <x v="2"/>
    <s v="Australia"/>
    <s v="8"/>
  </r>
  <r>
    <s v="Kort"/>
    <s v="Disley"/>
    <s v="Male"/>
    <s v="66"/>
    <d v="1979-02-05T00:00:00"/>
    <s v="Technical Writer"/>
    <x v="7"/>
    <x v="0"/>
    <s v="N"/>
    <s v="Yes"/>
    <n v="7"/>
    <s v="76 Donald Trail"/>
    <s v="2160"/>
    <x v="1"/>
    <s v="Australia"/>
    <s v="9"/>
  </r>
  <r>
    <s v="Gretna"/>
    <s v="Thredder"/>
    <s v="Female"/>
    <s v="62"/>
    <s v="1966-01-08"/>
    <s v="NA"/>
    <x v="8"/>
    <x v="0"/>
    <s v="N"/>
    <s v="No"/>
    <n v="18"/>
    <s v="1607 Westridge Drive"/>
    <s v="2203"/>
    <x v="1"/>
    <s v="Australia"/>
    <s v="11"/>
  </r>
  <r>
    <s v="Tobiah"/>
    <s v="Heinsius"/>
    <s v="Male"/>
    <s v="66"/>
    <s v="2000-01-25"/>
    <s v="Chief Design Engineer"/>
    <x v="7"/>
    <x v="2"/>
    <s v="N"/>
    <s v="No"/>
    <n v="9"/>
    <s v="3630 Dawn Crossing"/>
    <s v="2446"/>
    <x v="1"/>
    <s v="Australia"/>
    <s v="8"/>
  </r>
  <r>
    <s v="Wallace"/>
    <s v="Newart"/>
    <s v="Male"/>
    <s v="91"/>
    <d v="1977-12-06T00:00:00"/>
    <s v="NA"/>
    <x v="5"/>
    <x v="0"/>
    <s v="N"/>
    <s v="No"/>
    <n v="17"/>
    <s v="29007 Dapin Street"/>
    <s v="4650"/>
    <x v="0"/>
    <s v="Australia"/>
    <s v="1"/>
  </r>
  <r>
    <s v="Hersh"/>
    <s v="Stubbert"/>
    <s v="Male"/>
    <s v="0"/>
    <s v="2000-06-25"/>
    <s v="Technical Writer"/>
    <x v="0"/>
    <x v="0"/>
    <s v="N"/>
    <s v="Yes"/>
    <n v="15"/>
    <s v="68 Fairfield Street"/>
    <s v="4115"/>
    <x v="0"/>
    <s v="Australia"/>
    <s v="8"/>
  </r>
  <r>
    <s v="Hatti"/>
    <s v="Carletti"/>
    <s v="U"/>
    <s v="35"/>
    <m/>
    <s v="Legal Assistant"/>
    <x v="5"/>
    <x v="1"/>
    <s v="N"/>
    <s v="Yes"/>
    <n v="11"/>
    <s v="6 Iowa Center"/>
    <s v="2519"/>
    <x v="1"/>
    <s v="Australia"/>
    <s v="9"/>
  </r>
  <r>
    <s v="Wyn"/>
    <s v="Saynor"/>
    <s v="Male"/>
    <s v="54"/>
    <s v="1964-06-22"/>
    <s v="Cost Accountant"/>
    <x v="2"/>
    <x v="2"/>
    <s v="N"/>
    <s v="No"/>
    <n v="8"/>
    <s v="5 Briar Crest Road"/>
    <s v="2099"/>
    <x v="1"/>
    <s v="Australia"/>
    <s v="9"/>
  </r>
  <r>
    <s v="Maribeth"/>
    <s v="Stivani"/>
    <s v="Female"/>
    <s v="46"/>
    <s v="1954-11-13"/>
    <s v="Associate Professor"/>
    <x v="2"/>
    <x v="0"/>
    <s v="N"/>
    <s v="No"/>
    <n v="7"/>
    <s v="945 Bobwhite Court"/>
    <s v="2430"/>
    <x v="1"/>
    <s v="Australia"/>
    <s v="8"/>
  </r>
  <r>
    <s v="Abigale"/>
    <s v="Sives"/>
    <s v="Female"/>
    <s v="48"/>
    <s v="1963-12-13"/>
    <s v="VP Marketing"/>
    <x v="7"/>
    <x v="1"/>
    <s v="N"/>
    <s v="Yes"/>
    <n v="14"/>
    <s v="2 Glendale Center"/>
    <s v="4207"/>
    <x v="0"/>
    <s v="Australia"/>
    <s v="4"/>
  </r>
  <r>
    <s v="Gothart"/>
    <s v="Artus"/>
    <s v="Male"/>
    <s v="52"/>
    <s v="1978-05-31"/>
    <s v="Health Coach IV"/>
    <x v="7"/>
    <x v="0"/>
    <s v="N"/>
    <s v="Yes"/>
    <n v="14"/>
    <s v="21824 Northridge Alley"/>
    <s v="2117"/>
    <x v="1"/>
    <s v="Australia"/>
    <s v="10"/>
  </r>
  <r>
    <s v="Danny"/>
    <s v="Bodle"/>
    <s v="Male"/>
    <s v="50"/>
    <s v="1943-09-24"/>
    <s v="Statistician I"/>
    <x v="0"/>
    <x v="0"/>
    <s v="N"/>
    <s v="Yes"/>
    <n v="18"/>
    <s v="68 Anthes Park"/>
    <s v="2007"/>
    <x v="1"/>
    <s v="Australia"/>
    <s v="9"/>
  </r>
  <r>
    <s v="Vittorio"/>
    <s v="Boxen"/>
    <s v="Male"/>
    <s v="94"/>
    <s v="1965-08-15"/>
    <s v="Mechanical Systems Engineer"/>
    <x v="8"/>
    <x v="0"/>
    <s v="N"/>
    <s v="No"/>
    <n v="14"/>
    <s v="3 Anthes Court"/>
    <s v="2148"/>
    <x v="1"/>
    <s v="Australia"/>
    <s v="9"/>
  </r>
  <r>
    <s v="Deborah"/>
    <s v="Petrovsky"/>
    <s v="Female"/>
    <s v="53"/>
    <s v="1943-07-14"/>
    <s v="Teacher"/>
    <x v="1"/>
    <x v="0"/>
    <s v="N"/>
    <s v="No"/>
    <n v="16"/>
    <s v="036 Redwing Street"/>
    <s v="2011"/>
    <x v="1"/>
    <s v="Australia"/>
    <s v="7"/>
  </r>
  <r>
    <s v="Agace"/>
    <s v="Hedge"/>
    <s v="Female"/>
    <s v="25"/>
    <s v="1997-07-23"/>
    <s v="Media Manager II"/>
    <x v="8"/>
    <x v="0"/>
    <s v="N"/>
    <s v="Yes"/>
    <n v="13"/>
    <s v="92 Petterle Place"/>
    <s v="3429"/>
    <x v="2"/>
    <s v="Australia"/>
    <s v="8"/>
  </r>
  <r>
    <s v="Rolland"/>
    <s v="Esmead"/>
    <s v="Male"/>
    <s v="41"/>
    <s v="1940-07-13"/>
    <s v="NA"/>
    <x v="7"/>
    <x v="1"/>
    <s v="N"/>
    <s v="No"/>
    <n v="8"/>
    <s v="72008 7Th Avenue"/>
    <s v="2200"/>
    <x v="1"/>
    <s v="Australia"/>
    <s v="8"/>
  </r>
  <r>
    <s v="Latrena"/>
    <s v="Walklate"/>
    <s v="Female"/>
    <s v="97"/>
    <s v="1943-10-05"/>
    <s v="Mechanical Systems Engineer"/>
    <x v="6"/>
    <x v="2"/>
    <s v="N"/>
    <s v="Yes"/>
    <n v="13"/>
    <s v="87 Sheridan Junction"/>
    <s v="2281"/>
    <x v="1"/>
    <s v="Australia"/>
    <s v="8"/>
  </r>
  <r>
    <s v="Mariquilla"/>
    <s v="Springthorpe"/>
    <s v="Female"/>
    <s v="30"/>
    <s v="1939-04-04"/>
    <s v="Director of Sales"/>
    <x v="8"/>
    <x v="0"/>
    <s v="N"/>
    <s v="Yes"/>
    <n v="8"/>
    <s v="811 Melrose Park"/>
    <s v="2224"/>
    <x v="1"/>
    <s v="Australia"/>
    <s v="10"/>
  </r>
  <r>
    <s v="Leticia"/>
    <s v="Danovich"/>
    <s v="Female"/>
    <s v="84"/>
    <s v="1941-10-02"/>
    <s v="Design Engineer"/>
    <x v="3"/>
    <x v="0"/>
    <s v="N"/>
    <s v="Yes"/>
    <n v="15"/>
    <s v="2 Logan Avenue"/>
    <s v="4307"/>
    <x v="0"/>
    <s v="Australia"/>
    <s v="1"/>
  </r>
  <r>
    <s v="Harman"/>
    <s v="Lynds"/>
    <s v="Male"/>
    <s v="4"/>
    <s v="1961-05-27"/>
    <s v="Professor"/>
    <x v="8"/>
    <x v="0"/>
    <s v="N"/>
    <s v="Yes"/>
    <n v="5"/>
    <s v="538 Gina Way"/>
    <s v="4105"/>
    <x v="0"/>
    <s v="Australia"/>
    <s v="8"/>
  </r>
  <r>
    <s v="Farra"/>
    <s v="Matyushkin"/>
    <s v="Female"/>
    <s v="18"/>
    <s v="1974-01-24"/>
    <s v="VP Quality Control"/>
    <x v="0"/>
    <x v="2"/>
    <s v="N"/>
    <s v="Yes"/>
    <n v="9"/>
    <s v="52761 Portage Crossing"/>
    <s v="3170"/>
    <x v="2"/>
    <s v="Australia"/>
    <s v="9"/>
  </r>
  <r>
    <s v="Robenia"/>
    <s v="Monks"/>
    <s v="Female"/>
    <s v="94"/>
    <s v="1959-05-08"/>
    <s v="Nurse Practicioner"/>
    <x v="0"/>
    <x v="0"/>
    <s v="N"/>
    <s v="No"/>
    <n v="5"/>
    <s v="8 Fieldstone Street"/>
    <s v="4065"/>
    <x v="0"/>
    <s v="Australia"/>
    <s v="9"/>
  </r>
  <r>
    <s v="Roman"/>
    <s v="Eastwood"/>
    <s v="Male"/>
    <s v="57"/>
    <s v="1969-09-21"/>
    <s v="Associate Professor"/>
    <x v="0"/>
    <x v="1"/>
    <s v="N"/>
    <s v="Yes"/>
    <n v="16"/>
    <s v="8957 Anhalt Alley"/>
    <s v="3004"/>
    <x v="2"/>
    <s v="Australia"/>
    <s v="4"/>
  </r>
  <r>
    <s v="Solomon"/>
    <s v="Bruck"/>
    <s v="Male"/>
    <s v="29"/>
    <s v="1957-11-15"/>
    <s v="Junior Executive"/>
    <x v="7"/>
    <x v="0"/>
    <s v="N"/>
    <s v="No"/>
    <n v="12"/>
    <s v="5 High Crossing Junction"/>
    <s v="4556"/>
    <x v="0"/>
    <s v="Australia"/>
    <s v="8"/>
  </r>
  <r>
    <s v="Krystyna"/>
    <s v="Airey"/>
    <s v="Female"/>
    <s v="2"/>
    <s v="1950-09-05"/>
    <s v="Safety Technician II"/>
    <x v="8"/>
    <x v="0"/>
    <s v="N"/>
    <s v="Yes"/>
    <n v="19"/>
    <s v="75760 Toban Junction"/>
    <s v="4006"/>
    <x v="0"/>
    <s v="Australia"/>
    <s v="5"/>
  </r>
  <r>
    <s v="Katharine"/>
    <s v="Redbourn"/>
    <s v="Female"/>
    <s v="8"/>
    <s v="1967-09-11"/>
    <s v="Recruiter"/>
    <x v="0"/>
    <x v="1"/>
    <s v="N"/>
    <s v="Yes"/>
    <n v="4"/>
    <s v="178 Waxwing Trail"/>
    <s v="3134"/>
    <x v="2"/>
    <s v="Australia"/>
    <s v="10"/>
  </r>
  <r>
    <s v="Cammy"/>
    <s v="Stoneham"/>
    <s v="Female"/>
    <s v="74"/>
    <s v="1963-05-02"/>
    <s v="Business Systems Development Analyst"/>
    <x v="2"/>
    <x v="2"/>
    <s v="N"/>
    <s v="No"/>
    <n v="14"/>
    <s v="8648 Green Alley"/>
    <s v="4680"/>
    <x v="0"/>
    <s v="Australia"/>
    <s v="3"/>
  </r>
  <r>
    <s v="Ellsworth"/>
    <s v="Andrieux"/>
    <s v="Male"/>
    <s v="49"/>
    <s v="1971-04-26"/>
    <s v="Senior Cost Accountant"/>
    <x v="2"/>
    <x v="1"/>
    <s v="N"/>
    <s v="Yes"/>
    <n v="10"/>
    <s v="08912 Carberry Place"/>
    <s v="4036"/>
    <x v="0"/>
    <s v="Australia"/>
    <s v="7"/>
  </r>
  <r>
    <s v="Federico"/>
    <s v="Leuty"/>
    <s v="Male"/>
    <s v="59"/>
    <s v="1978-12-11"/>
    <s v="Product Engineer"/>
    <x v="1"/>
    <x v="2"/>
    <s v="N"/>
    <s v="Yes"/>
    <n v="11"/>
    <s v="720 Menomonie Crossing"/>
    <s v="2380"/>
    <x v="1"/>
    <s v="Australia"/>
    <s v="4"/>
  </r>
  <r>
    <s v="Ferdy"/>
    <s v="Hornung"/>
    <s v="Male"/>
    <s v="57"/>
    <s v="1974-05-14"/>
    <s v="Analog Circuit Design manager"/>
    <x v="3"/>
    <x v="2"/>
    <s v="N"/>
    <s v="No"/>
    <n v="18"/>
    <s v="0686 Hallows Trail"/>
    <s v="4506"/>
    <x v="0"/>
    <s v="Australia"/>
    <s v="3"/>
  </r>
  <r>
    <s v="Sunny"/>
    <s v="Christescu"/>
    <s v="Female"/>
    <s v="90"/>
    <s v="1975-03-12"/>
    <s v="Cost Accountant"/>
    <x v="2"/>
    <x v="0"/>
    <s v="N"/>
    <s v="No"/>
    <n v="11"/>
    <s v="6668 Blue Bill Park Plaza"/>
    <s v="2209"/>
    <x v="1"/>
    <s v="Australia"/>
    <s v="10"/>
  </r>
  <r>
    <s v="Shadow"/>
    <s v="Yakutin"/>
    <s v="Male"/>
    <s v="85"/>
    <s v="1967-02-03"/>
    <s v="Software Test Engineer IV"/>
    <x v="7"/>
    <x v="1"/>
    <s v="N"/>
    <s v="Yes"/>
    <n v="6"/>
    <s v="06 Dwight Park"/>
    <s v="4119"/>
    <x v="0"/>
    <s v="Australia"/>
    <s v="2"/>
  </r>
  <r>
    <s v="Sharai"/>
    <s v="Priddie"/>
    <s v="Female"/>
    <s v="13"/>
    <s v="1961-01-16"/>
    <s v="Sales Representative"/>
    <x v="4"/>
    <x v="0"/>
    <s v="N"/>
    <s v="No"/>
    <n v="9"/>
    <s v="5202 Crowley Place"/>
    <s v="2145"/>
    <x v="1"/>
    <s v="Australia"/>
    <s v="9"/>
  </r>
  <r>
    <s v="Celeste"/>
    <s v="Fretson"/>
    <s v="Female"/>
    <s v="91"/>
    <s v="1980-09-16"/>
    <s v="Product Engineer"/>
    <x v="5"/>
    <x v="0"/>
    <s v="N"/>
    <s v="No"/>
    <n v="9"/>
    <s v="14709 Portage Avenue"/>
    <s v="2166"/>
    <x v="1"/>
    <s v="Australia"/>
    <s v="9"/>
  </r>
  <r>
    <s v="Lea"/>
    <s v="Ilyinski"/>
    <s v="Female"/>
    <s v="75"/>
    <s v="1997-09-25"/>
    <s v="Structural Analysis Engineer"/>
    <x v="2"/>
    <x v="2"/>
    <s v="N"/>
    <s v="No"/>
    <n v="12"/>
    <s v="895 Glendale Park"/>
    <s v="2026"/>
    <x v="1"/>
    <s v="Australia"/>
    <s v="12"/>
  </r>
  <r>
    <s v="Dyann"/>
    <s v="Olechnowicz"/>
    <s v="Female"/>
    <s v="17"/>
    <s v="1939-07-17"/>
    <s v="Nuclear Power Engineer"/>
    <x v="0"/>
    <x v="0"/>
    <s v="N"/>
    <s v="No"/>
    <n v="16"/>
    <s v="0474 Bowman Hill"/>
    <s v="3031"/>
    <x v="2"/>
    <s v="Australia"/>
    <s v="10"/>
  </r>
  <r>
    <s v="Delly"/>
    <s v="Sunman"/>
    <s v="Female"/>
    <s v="49"/>
    <s v="1959-04-11"/>
    <s v="Account Coordinator"/>
    <x v="4"/>
    <x v="0"/>
    <s v="N"/>
    <s v="No"/>
    <n v="15"/>
    <s v="652 Fuller Terrace"/>
    <s v="3206"/>
    <x v="2"/>
    <s v="Australia"/>
    <s v="12"/>
  </r>
  <r>
    <s v="Malvin"/>
    <s v="Ryhorovich"/>
    <s v="Male"/>
    <s v="37"/>
    <s v="1962-03-03"/>
    <s v="Quality Control Specialist"/>
    <x v="8"/>
    <x v="0"/>
    <s v="N"/>
    <s v="No"/>
    <n v="5"/>
    <s v="5356 Sugar Plaza"/>
    <s v="4818"/>
    <x v="0"/>
    <s v="Australia"/>
    <s v="3"/>
  </r>
  <r>
    <s v="Tanya"/>
    <s v="Hamberston"/>
    <s v="Female"/>
    <s v="45"/>
    <s v="2000-09-25"/>
    <s v="Product Engineer"/>
    <x v="8"/>
    <x v="0"/>
    <s v="N"/>
    <s v="Yes"/>
    <n v="9"/>
    <s v="7 Schiller Point"/>
    <s v="4113"/>
    <x v="0"/>
    <s v="Australia"/>
    <s v="6"/>
  </r>
  <r>
    <s v="Kaela"/>
    <s v="Romaines"/>
    <s v="Female"/>
    <s v="41"/>
    <s v="1971-11-27"/>
    <s v="Geological Engineer"/>
    <x v="0"/>
    <x v="2"/>
    <s v="N"/>
    <s v="No"/>
    <n v="19"/>
    <s v="9193 Prairieview Drive"/>
    <s v="2155"/>
    <x v="1"/>
    <s v="Australia"/>
    <s v="10"/>
  </r>
  <r>
    <s v="Evonne"/>
    <s v="Bembridge"/>
    <s v="Female"/>
    <s v="9"/>
    <s v="1969-07-06"/>
    <s v="Recruiting Manager"/>
    <x v="4"/>
    <x v="0"/>
    <s v="N"/>
    <s v="Yes"/>
    <n v="14"/>
    <s v="13272 Basil Avenue"/>
    <s v="3103"/>
    <x v="2"/>
    <s v="Australia"/>
    <s v="9"/>
  </r>
  <r>
    <s v="Shannen"/>
    <s v="Lewin"/>
    <s v="Female"/>
    <s v="21"/>
    <s v="1991-06-07"/>
    <s v="Analog Circuit Design manager"/>
    <x v="9"/>
    <x v="2"/>
    <s v="N"/>
    <s v="No"/>
    <n v="6"/>
    <s v="29 Aberg Crossing"/>
    <s v="4210"/>
    <x v="0"/>
    <s v="Australia"/>
    <s v="6"/>
  </r>
  <r>
    <s v="Bogey"/>
    <s v="Attew"/>
    <s v="Male"/>
    <s v="88"/>
    <s v="1992-11-18"/>
    <s v="Software Engineer II"/>
    <x v="5"/>
    <x v="0"/>
    <s v="N"/>
    <s v="Yes"/>
    <n v="10"/>
    <s v="4 Monterey Road"/>
    <s v="4165"/>
    <x v="0"/>
    <s v="Australia"/>
    <s v="9"/>
  </r>
  <r>
    <s v="Zondra"/>
    <s v="Ringham"/>
    <s v="Female"/>
    <s v="36"/>
    <s v="1948-01-13"/>
    <s v="Cost Accountant"/>
    <x v="2"/>
    <x v="0"/>
    <s v="N"/>
    <s v="Yes"/>
    <n v="7"/>
    <s v="416 Lighthouse Bay Lane"/>
    <s v="4510"/>
    <x v="0"/>
    <s v="Australia"/>
    <s v="5"/>
  </r>
  <r>
    <s v="Barnebas"/>
    <s v="Apfel"/>
    <s v="Male"/>
    <s v="57"/>
    <s v="1996-02-19"/>
    <s v="Account Executive"/>
    <x v="0"/>
    <x v="1"/>
    <s v="N"/>
    <s v="Yes"/>
    <n v="2"/>
    <s v="05475 Elgar Place"/>
    <n v="4000"/>
    <x v="0"/>
    <s v="Australia"/>
    <n v="6"/>
  </r>
  <r>
    <s v="Alleen"/>
    <s v="Eaken"/>
    <s v="Female"/>
    <s v="56"/>
    <s v="1938-08-31"/>
    <s v="NA"/>
    <x v="8"/>
    <x v="0"/>
    <s v="N"/>
    <s v="No"/>
    <n v="10"/>
    <s v="343 Lakewood Center"/>
    <s v="2089"/>
    <x v="1"/>
    <s v="Australia"/>
    <s v="12"/>
  </r>
  <r>
    <s v="Gerri"/>
    <s v="Schimann"/>
    <s v="Female"/>
    <s v="81"/>
    <s v="1969-11-17"/>
    <s v="Desktop Support Technician"/>
    <x v="1"/>
    <x v="0"/>
    <s v="N"/>
    <s v="Yes"/>
    <n v="18"/>
    <s v="47 Kim Terrace"/>
    <s v="2566"/>
    <x v="1"/>
    <s v="Australia"/>
    <s v="8"/>
  </r>
  <r>
    <s v="Antonietta"/>
    <s v="Egle"/>
    <s v="Female"/>
    <s v="82"/>
    <s v="1973-09-25"/>
    <s v="Actuary"/>
    <x v="2"/>
    <x v="0"/>
    <s v="N"/>
    <s v="No"/>
    <n v="7"/>
    <s v="590 Hagan Parkway"/>
    <s v="3805"/>
    <x v="2"/>
    <s v="Australia"/>
    <s v="7"/>
  </r>
  <r>
    <s v="Raff"/>
    <s v="Waycott"/>
    <s v="Male"/>
    <s v="70"/>
    <s v="1951-12-16"/>
    <s v="Engineer IV"/>
    <x v="0"/>
    <x v="1"/>
    <s v="N"/>
    <s v="Yes"/>
    <n v="14"/>
    <s v="94694 Eagle Crest Terrace"/>
    <s v="3977"/>
    <x v="2"/>
    <s v="Australia"/>
    <s v="7"/>
  </r>
  <r>
    <s v="Lark"/>
    <s v="Gonet"/>
    <s v="Female"/>
    <s v="89"/>
    <s v="1972-01-17"/>
    <s v="Database Administrator II"/>
    <x v="7"/>
    <x v="2"/>
    <s v="N"/>
    <s v="No"/>
    <n v="8"/>
    <s v="261 Orin Center"/>
    <s v="2763"/>
    <x v="1"/>
    <s v="Australia"/>
    <s v="8"/>
  </r>
  <r>
    <s v="Cletis"/>
    <s v="Longley"/>
    <s v="Male"/>
    <s v="84"/>
    <s v="1996-07-01"/>
    <s v="Chemical Engineer"/>
    <x v="0"/>
    <x v="2"/>
    <s v="N"/>
    <s v="Yes"/>
    <n v="1"/>
    <s v="667 Waxwing Plaza"/>
    <s v="3199"/>
    <x v="2"/>
    <s v="Australia"/>
    <s v="7"/>
  </r>
  <r>
    <s v="Bartram"/>
    <s v="Di Lucia"/>
    <s v="Male"/>
    <s v="70"/>
    <s v="1961-01-03"/>
    <s v="NA"/>
    <x v="9"/>
    <x v="0"/>
    <s v="N"/>
    <s v="Yes"/>
    <n v="5"/>
    <s v="83509 Delaware Street"/>
    <s v="2480"/>
    <x v="1"/>
    <s v="Australia"/>
    <s v="3"/>
  </r>
  <r>
    <s v="Theresa"/>
    <s v="Cowper"/>
    <s v="Female"/>
    <s v="99"/>
    <s v="1976-08-24"/>
    <s v="Accountant III"/>
    <x v="0"/>
    <x v="0"/>
    <s v="N"/>
    <s v="No"/>
    <n v="3"/>
    <s v="88 Mifflin Pass"/>
    <s v="2529"/>
    <x v="1"/>
    <s v="Australia"/>
    <s v="10"/>
  </r>
  <r>
    <s v="Philbert"/>
    <s v="Raraty"/>
    <s v="Male"/>
    <s v="48"/>
    <s v="1956-06-28"/>
    <s v="Executive Secretary"/>
    <x v="0"/>
    <x v="0"/>
    <s v="N"/>
    <s v="No"/>
    <n v="6"/>
    <s v="10 Dexter Park"/>
    <s v="2177"/>
    <x v="1"/>
    <s v="Australia"/>
    <s v="9"/>
  </r>
  <r>
    <s v="Egon"/>
    <s v="Ortells"/>
    <s v="Male"/>
    <s v="35"/>
    <d v="1976-06-11T00:00:00"/>
    <s v="Structural Engineer"/>
    <x v="0"/>
    <x v="1"/>
    <s v="N"/>
    <s v="No"/>
    <n v="13"/>
    <s v="3 Sundown Hill"/>
    <s v="2168"/>
    <x v="1"/>
    <s v="Australia"/>
    <s v="9"/>
  </r>
  <r>
    <s v="Dahlia"/>
    <s v="Shovlar"/>
    <s v="Female"/>
    <s v="90"/>
    <s v="1966-03-07"/>
    <s v="Environmental Specialist"/>
    <x v="8"/>
    <x v="1"/>
    <s v="N"/>
    <s v="Yes"/>
    <n v="7"/>
    <s v="655 Glendale Trail"/>
    <s v="3976"/>
    <x v="2"/>
    <s v="Australia"/>
    <s v="3"/>
  </r>
  <r>
    <s v="Timi"/>
    <s v="Duny"/>
    <s v="Female"/>
    <s v="70"/>
    <s v="1953-03-12"/>
    <s v="Office Assistant II"/>
    <x v="6"/>
    <x v="2"/>
    <s v="N"/>
    <s v="No"/>
    <n v="6"/>
    <s v="39192 Glendale Alley"/>
    <s v="2092"/>
    <x v="1"/>
    <s v="Australia"/>
    <s v="12"/>
  </r>
  <r>
    <s v="Dominick"/>
    <s v="Asher"/>
    <s v="Male"/>
    <s v="50"/>
    <s v="1962-10-06"/>
    <s v="Research Associate"/>
    <x v="7"/>
    <x v="1"/>
    <s v="N"/>
    <s v="Yes"/>
    <n v="5"/>
    <s v="7307 Lake View Crossing"/>
    <s v="3804"/>
    <x v="2"/>
    <s v="Australia"/>
    <s v="9"/>
  </r>
  <r>
    <s v="Raye"/>
    <s v="Roo"/>
    <s v="Female"/>
    <s v="64"/>
    <d v="1976-03-07T00:00:00"/>
    <s v="Database Administrator I"/>
    <x v="2"/>
    <x v="0"/>
    <s v="N"/>
    <s v="Yes"/>
    <n v="16"/>
    <s v="1199 Express Plaza"/>
    <s v="3046"/>
    <x v="2"/>
    <s v="Australia"/>
    <s v="9"/>
  </r>
  <r>
    <s v="Becka"/>
    <s v="Hacon"/>
    <s v="Female"/>
    <s v="81"/>
    <s v="1965-07-03"/>
    <s v="General Manager"/>
    <x v="2"/>
    <x v="1"/>
    <s v="N"/>
    <s v="No"/>
    <n v="17"/>
    <s v="1 Namekagon Point"/>
    <s v="3791"/>
    <x v="2"/>
    <s v="Australia"/>
    <s v="9"/>
  </r>
  <r>
    <s v="Cirillo"/>
    <s v="Frossell"/>
    <s v="Male"/>
    <s v="7"/>
    <s v="1968-10-14"/>
    <s v="Graphic Designer"/>
    <x v="8"/>
    <x v="0"/>
    <s v="N"/>
    <s v="No"/>
    <n v="6"/>
    <s v="602 Meadow Vale Lane"/>
    <s v="2111"/>
    <x v="1"/>
    <s v="Australia"/>
    <s v="12"/>
  </r>
  <r>
    <s v="Verla"/>
    <s v="Dumingos"/>
    <s v="Female"/>
    <s v="26"/>
    <s v="1971-09-18"/>
    <s v="Design Engineer"/>
    <x v="6"/>
    <x v="0"/>
    <s v="N"/>
    <s v="Yes"/>
    <n v="10"/>
    <s v="6784 Spohn Alley"/>
    <s v="3021"/>
    <x v="2"/>
    <s v="Australia"/>
    <s v="8"/>
  </r>
  <r>
    <s v="Sherrie"/>
    <s v="Godleman"/>
    <s v="Female"/>
    <s v="37"/>
    <d v="1978-04-02T00:00:00"/>
    <s v="Associate Professor"/>
    <x v="0"/>
    <x v="0"/>
    <s v="N"/>
    <s v="No"/>
    <n v="19"/>
    <s v="67 Shelley Crossing"/>
    <s v="3350"/>
    <x v="2"/>
    <s v="Australia"/>
    <s v="2"/>
  </r>
  <r>
    <s v="Dexter"/>
    <s v="Shutle"/>
    <s v="Male"/>
    <s v="81"/>
    <s v="1959-01-05"/>
    <s v="Quality Control Specialist"/>
    <x v="8"/>
    <x v="0"/>
    <s v="N"/>
    <s v="No"/>
    <n v="17"/>
    <s v="07 Dayton Court"/>
    <s v="4005"/>
    <x v="0"/>
    <s v="Australia"/>
    <s v="7"/>
  </r>
  <r>
    <s v="Konstanze"/>
    <s v="Hovie"/>
    <s v="Female"/>
    <s v="88"/>
    <s v="1967-01-09"/>
    <s v="Pharmacist"/>
    <x v="7"/>
    <x v="0"/>
    <s v="N"/>
    <s v="No"/>
    <n v="11"/>
    <s v="351 Sunfield Lane"/>
    <s v="4370"/>
    <x v="0"/>
    <s v="Australia"/>
    <s v="7"/>
  </r>
  <r>
    <s v="Bink"/>
    <s v="Bentje"/>
    <s v="Male"/>
    <s v="3"/>
    <s v="1957-03-23"/>
    <s v="Payment Adjustment Coordinator"/>
    <x v="2"/>
    <x v="2"/>
    <s v="N"/>
    <s v="Yes"/>
    <n v="19"/>
    <s v="8427 Moulton Place"/>
    <s v="2680"/>
    <x v="1"/>
    <s v="Australia"/>
    <s v="3"/>
  </r>
  <r>
    <s v="Taber"/>
    <s v="Szymon"/>
    <s v="Male"/>
    <s v="70"/>
    <s v="1947-04-22"/>
    <s v="Senior Sales Associate"/>
    <x v="9"/>
    <x v="1"/>
    <s v="N"/>
    <s v="No"/>
    <n v="13"/>
    <s v="984 Del Sol Junction"/>
    <s v="4659"/>
    <x v="0"/>
    <s v="Australia"/>
    <s v="8"/>
  </r>
  <r>
    <s v="Debbi"/>
    <s v="Dannatt"/>
    <s v="Female"/>
    <s v="2"/>
    <s v="1958-12-28"/>
    <s v="Technical Writer"/>
    <x v="8"/>
    <x v="1"/>
    <s v="N"/>
    <s v="No"/>
    <n v="6"/>
    <s v="3 Pepper Wood Hill"/>
    <s v="4218"/>
    <x v="0"/>
    <s v="Australia"/>
    <s v="10"/>
  </r>
  <r>
    <s v="Giana"/>
    <s v="Staresmeare"/>
    <s v="Female"/>
    <s v="96"/>
    <s v="1976-04-20"/>
    <s v="Account Representative IV"/>
    <x v="4"/>
    <x v="1"/>
    <s v="N"/>
    <s v="Yes"/>
    <n v="9"/>
    <s v="8737 Scoville Center"/>
    <s v="2770"/>
    <x v="1"/>
    <s v="Australia"/>
    <s v="7"/>
  </r>
  <r>
    <s v="Morton"/>
    <s v="Petkens"/>
    <s v="Male"/>
    <s v="50"/>
    <s v="1990-11-13"/>
    <s v="Account Coordinator"/>
    <x v="0"/>
    <x v="2"/>
    <s v="N"/>
    <s v="Yes"/>
    <n v="10"/>
    <s v="385 Montana Place"/>
    <s v="3012"/>
    <x v="2"/>
    <s v="Australia"/>
    <s v="1"/>
  </r>
  <r>
    <s v="Vittoria"/>
    <s v="Whitney"/>
    <s v="Female"/>
    <s v="95"/>
    <s v="1981-06-03"/>
    <s v="Research Assistant I"/>
    <x v="8"/>
    <x v="2"/>
    <s v="N"/>
    <s v="No"/>
    <n v="12"/>
    <s v="3 Surrey Court"/>
    <s v="2019"/>
    <x v="1"/>
    <s v="Australia"/>
    <s v="11"/>
  </r>
  <r>
    <s v="Paquito"/>
    <s v="Atwood"/>
    <s v="Male"/>
    <s v="15"/>
    <s v="1972-07-30"/>
    <s v="Nuclear Power Engineer"/>
    <x v="0"/>
    <x v="1"/>
    <s v="N"/>
    <s v="No"/>
    <n v="9"/>
    <s v="2 Magdeline Street"/>
    <s v="3199"/>
    <x v="2"/>
    <s v="Australia"/>
    <s v="8"/>
  </r>
  <r>
    <s v="Dimitri"/>
    <s v="Tribbeck"/>
    <s v="Male"/>
    <s v="89"/>
    <s v="1958-12-07"/>
    <s v="Chief Design Engineer"/>
    <x v="8"/>
    <x v="1"/>
    <s v="N"/>
    <s v="No"/>
    <n v="20"/>
    <s v="93235 Hoard Trail"/>
    <s v="3165"/>
    <x v="2"/>
    <s v="Australia"/>
    <s v="6"/>
  </r>
  <r>
    <s v="Shelli"/>
    <s v="Bartholomaus"/>
    <s v="Female"/>
    <s v="88"/>
    <s v="1963-05-11"/>
    <s v="Associate Professor"/>
    <x v="7"/>
    <x v="0"/>
    <s v="N"/>
    <s v="Yes"/>
    <n v="6"/>
    <s v="356 Carberry Avenue"/>
    <s v="3082"/>
    <x v="2"/>
    <s v="Australia"/>
    <s v="7"/>
  </r>
  <r>
    <s v="Kermit"/>
    <s v="Lebond"/>
    <s v="Male"/>
    <s v="36"/>
    <s v="1980-02-01"/>
    <s v="Financial Advisor"/>
    <x v="2"/>
    <x v="0"/>
    <s v="N"/>
    <s v="No"/>
    <n v="4"/>
    <s v="71 Ludington Center"/>
    <s v="4208"/>
    <x v="0"/>
    <s v="Australia"/>
    <s v="8"/>
  </r>
  <r>
    <s v="Biddie"/>
    <s v="Gorce"/>
    <s v="Female"/>
    <s v="68"/>
    <s v="1988-01-30"/>
    <s v="Senior Financial Analyst"/>
    <x v="2"/>
    <x v="0"/>
    <s v="N"/>
    <s v="Yes"/>
    <n v="5"/>
    <s v="2116 Continental Terrace"/>
    <s v="2795"/>
    <x v="1"/>
    <s v="Australia"/>
    <s v="7"/>
  </r>
  <r>
    <s v="Rupert"/>
    <s v="Marrow"/>
    <s v="Male"/>
    <s v="73"/>
    <s v="1970-08-08"/>
    <s v="NA"/>
    <x v="1"/>
    <x v="2"/>
    <s v="N"/>
    <s v="No"/>
    <n v="19"/>
    <s v="2 7Th Way"/>
    <s v="2760"/>
    <x v="1"/>
    <s v="Australia"/>
    <s v="8"/>
  </r>
  <r>
    <s v="Geoff"/>
    <s v="Sitford"/>
    <s v="Male"/>
    <s v="97"/>
    <s v="1965-02-27"/>
    <s v="Account Executive"/>
    <x v="2"/>
    <x v="0"/>
    <s v="N"/>
    <s v="Yes"/>
    <n v="4"/>
    <s v="7 Elgar Road"/>
    <s v="2148"/>
    <x v="1"/>
    <s v="Australia"/>
    <s v="8"/>
  </r>
  <r>
    <s v="Ange"/>
    <s v="Chitham"/>
    <s v="Female"/>
    <s v="91"/>
    <s v="1991-02-14"/>
    <s v="NA"/>
    <x v="9"/>
    <x v="0"/>
    <s v="N"/>
    <s v="No"/>
    <n v="10"/>
    <s v="00003 Hoffman Pass"/>
    <s v="2560"/>
    <x v="1"/>
    <s v="Australia"/>
    <s v="8"/>
  </r>
  <r>
    <s v="Tiphanie"/>
    <s v="Blackader"/>
    <s v="Female"/>
    <s v="59"/>
    <s v="1947-10-08"/>
    <s v="Physical Therapy Assistant"/>
    <x v="4"/>
    <x v="0"/>
    <s v="N"/>
    <s v="No"/>
    <n v="17"/>
    <s v="71 Stone Corner Avenue"/>
    <s v="2007"/>
    <x v="1"/>
    <s v="Australia"/>
    <s v="11"/>
  </r>
  <r>
    <s v="Zollie"/>
    <s v="Crinidge"/>
    <s v="Male"/>
    <s v="39"/>
    <s v="1988-01-10"/>
    <s v="Systems Administrator I"/>
    <x v="4"/>
    <x v="0"/>
    <s v="N"/>
    <s v="Yes"/>
    <n v="10"/>
    <s v="0 Esker Avenue"/>
    <s v="4019"/>
    <x v="0"/>
    <s v="Australia"/>
    <s v="5"/>
  </r>
  <r>
    <s v="Daisy"/>
    <s v="Pollen"/>
    <s v="Female"/>
    <s v="97"/>
    <s v="1993-08-09"/>
    <s v="Cost Accountant"/>
    <x v="2"/>
    <x v="0"/>
    <s v="N"/>
    <s v="No"/>
    <n v="7"/>
    <s v="61825 Debs Terrace"/>
    <s v="3167"/>
    <x v="2"/>
    <s v="Australia"/>
    <s v="9"/>
  </r>
  <r>
    <s v="Emelen"/>
    <s v="Bidnall"/>
    <s v="Male"/>
    <s v="79"/>
    <s v="1981-08-05"/>
    <s v="Systems Administrator IV"/>
    <x v="7"/>
    <x v="1"/>
    <s v="N"/>
    <s v="Yes"/>
    <n v="11"/>
    <s v="11 Oak Terrace"/>
    <s v="2026"/>
    <x v="1"/>
    <s v="Australia"/>
    <s v="12"/>
  </r>
  <r>
    <s v="Linette"/>
    <s v="Boman"/>
    <s v="Female"/>
    <s v="56"/>
    <s v="1949-05-20"/>
    <s v="Account Executive"/>
    <x v="8"/>
    <x v="1"/>
    <s v="N"/>
    <s v="No"/>
    <n v="11"/>
    <s v="7 Michigan Hill"/>
    <s v="2076"/>
    <x v="1"/>
    <s v="Australia"/>
    <s v="11"/>
  </r>
  <r>
    <s v="Manya"/>
    <s v="Abramovici"/>
    <s v="Female"/>
    <s v="42"/>
    <s v="1955-07-17"/>
    <s v="Quality Engineer"/>
    <x v="2"/>
    <x v="2"/>
    <s v="N"/>
    <s v="Yes"/>
    <n v="13"/>
    <s v="8 Randy Park"/>
    <s v="4214"/>
    <x v="0"/>
    <s v="Australia"/>
    <s v="8"/>
  </r>
  <r>
    <s v="Brynna"/>
    <s v="Tivers"/>
    <s v="Female"/>
    <s v="81"/>
    <s v="1974-08-09"/>
    <s v="Recruiting Manager"/>
    <x v="2"/>
    <x v="0"/>
    <s v="N"/>
    <s v="No"/>
    <n v="6"/>
    <s v="0 Mayfield Parkway"/>
    <s v="4272"/>
    <x v="0"/>
    <s v="Australia"/>
    <s v="7"/>
  </r>
  <r>
    <s v="Art"/>
    <s v="Carolan"/>
    <s v="Male"/>
    <s v="1"/>
    <s v="1954-11-09"/>
    <s v="Marketing Manager"/>
    <x v="8"/>
    <x v="1"/>
    <s v="N"/>
    <s v="Yes"/>
    <n v="11"/>
    <s v="57903 Hanson Parkway"/>
    <s v="2570"/>
    <x v="1"/>
    <s v="Australia"/>
    <s v="9"/>
  </r>
  <r>
    <s v="Alfi"/>
    <s v="Sabbins"/>
    <s v="Female"/>
    <s v="63"/>
    <s v="1959-06-12"/>
    <s v="NA"/>
    <x v="2"/>
    <x v="2"/>
    <s v="N"/>
    <s v="Yes"/>
    <n v="18"/>
    <s v="763 Ridgeway Place"/>
    <s v="2344"/>
    <x v="1"/>
    <s v="Australia"/>
    <s v="3"/>
  </r>
  <r>
    <s v="Loleta"/>
    <s v="Aberdalgy"/>
    <s v="Female"/>
    <s v="45"/>
    <s v="1981-02-15"/>
    <s v="Occupational Therapist"/>
    <x v="7"/>
    <x v="0"/>
    <s v="N"/>
    <s v="No"/>
    <n v="11"/>
    <s v="99 Westend Court"/>
    <s v="2287"/>
    <x v="1"/>
    <s v="Australia"/>
    <s v="6"/>
  </r>
  <r>
    <s v="Aldric"/>
    <s v="Birney"/>
    <s v="Male"/>
    <s v="21"/>
    <s v="1971-08-19"/>
    <s v="NA"/>
    <x v="0"/>
    <x v="0"/>
    <s v="N"/>
    <s v="Yes"/>
    <n v="14"/>
    <s v="5 Caliangt Center"/>
    <s v="2546"/>
    <x v="1"/>
    <s v="Australia"/>
    <s v="6"/>
  </r>
  <r>
    <s v="Natividad"/>
    <s v="Balducci"/>
    <s v="Female"/>
    <s v="39"/>
    <s v="1991-02-07"/>
    <s v="NA"/>
    <x v="1"/>
    <x v="2"/>
    <s v="N"/>
    <s v="Yes"/>
    <n v="10"/>
    <s v="4472 Washington Junction"/>
    <s v="3206"/>
    <x v="2"/>
    <s v="Australia"/>
    <s v="11"/>
  </r>
  <r>
    <s v="Claudine"/>
    <s v="Dymick"/>
    <s v="Female"/>
    <s v="28"/>
    <s v="1965-12-13"/>
    <s v="Design Engineer"/>
    <x v="7"/>
    <x v="0"/>
    <s v="N"/>
    <s v="No"/>
    <n v="5"/>
    <s v="31675 Corry Way"/>
    <s v="3977"/>
    <x v="2"/>
    <s v="Australia"/>
    <s v="5"/>
  </r>
  <r>
    <s v="Seamus"/>
    <s v="Cains"/>
    <s v="Male"/>
    <s v="61"/>
    <s v="1989-12-15"/>
    <s v="Teacher"/>
    <x v="0"/>
    <x v="2"/>
    <s v="N"/>
    <s v="No"/>
    <n v="7"/>
    <s v="4882 Dakota Center"/>
    <s v="2305"/>
    <x v="1"/>
    <s v="Australia"/>
    <s v="8"/>
  </r>
  <r>
    <s v="Guss"/>
    <s v="Karim"/>
    <s v="Male"/>
    <s v="95"/>
    <s v="1968-11-24"/>
    <s v="Senior Sales Associate"/>
    <x v="0"/>
    <x v="0"/>
    <s v="N"/>
    <s v="No"/>
    <n v="7"/>
    <s v="4 Warner Circle"/>
    <s v="2227"/>
    <x v="1"/>
    <s v="Australia"/>
    <s v="11"/>
  </r>
  <r>
    <s v="Julietta"/>
    <s v="Setchfield"/>
    <s v="Female"/>
    <s v="73"/>
    <s v="1992-01-31"/>
    <s v="Operator"/>
    <x v="8"/>
    <x v="2"/>
    <s v="N"/>
    <s v="Yes"/>
    <n v="3"/>
    <s v="4 Manufacturers Crossing"/>
    <s v="4170"/>
    <x v="0"/>
    <s v="Australia"/>
    <s v="8"/>
  </r>
  <r>
    <s v="Roch"/>
    <s v="Symson"/>
    <s v="Female"/>
    <s v="96"/>
    <s v="1978-05-13"/>
    <s v="Office Assistant I"/>
    <x v="0"/>
    <x v="2"/>
    <s v="N"/>
    <s v="No"/>
    <n v="18"/>
    <s v="016 Westport Park"/>
    <s v="3073"/>
    <x v="2"/>
    <s v="Australia"/>
    <s v="9"/>
  </r>
  <r>
    <s v="Audry"/>
    <s v="Fann"/>
    <s v="Female"/>
    <s v="3"/>
    <s v="1957-10-17"/>
    <s v="Pharmacist"/>
    <x v="7"/>
    <x v="0"/>
    <s v="N"/>
    <s v="Yes"/>
    <n v="15"/>
    <s v="19 Debs Parkway"/>
    <s v="3029"/>
    <x v="2"/>
    <s v="Australia"/>
    <s v="6"/>
  </r>
  <r>
    <s v="Cecelia"/>
    <s v="Cisar"/>
    <s v="Female"/>
    <s v="20"/>
    <s v="1985-03-26"/>
    <s v="NA"/>
    <x v="1"/>
    <x v="0"/>
    <s v="N"/>
    <s v="Yes"/>
    <n v="15"/>
    <s v="665 Sachs Way"/>
    <s v="4212"/>
    <x v="0"/>
    <s v="Australia"/>
    <s v="7"/>
  </r>
  <r>
    <s v="Clari"/>
    <s v="Voas"/>
    <s v="Female"/>
    <s v="74"/>
    <s v="1955-07-28"/>
    <s v="Human Resources Assistant II"/>
    <x v="7"/>
    <x v="1"/>
    <s v="N"/>
    <s v="Yes"/>
    <n v="14"/>
    <s v="4110 Mifflin Center"/>
    <s v="2127"/>
    <x v="1"/>
    <s v="Australia"/>
    <s v="8"/>
  </r>
  <r>
    <s v="Zach"/>
    <s v="Hedman"/>
    <s v="Male"/>
    <s v="87"/>
    <s v="1981-09-11"/>
    <s v="Analyst Programmer"/>
    <x v="2"/>
    <x v="1"/>
    <s v="N"/>
    <s v="Yes"/>
    <n v="4"/>
    <s v="62 Spaight Center"/>
    <s v="2566"/>
    <x v="1"/>
    <s v="Australia"/>
    <s v="9"/>
  </r>
  <r>
    <s v="Paxon"/>
    <s v="Roomes"/>
    <s v="Male"/>
    <s v="78"/>
    <d v="1976-11-06T00:00:00"/>
    <s v="Information Systems Manager"/>
    <x v="8"/>
    <x v="2"/>
    <s v="N"/>
    <s v="Yes"/>
    <n v="7"/>
    <s v="3 Express Lane"/>
    <s v="3021"/>
    <x v="2"/>
    <s v="Australia"/>
    <s v="7"/>
  </r>
  <r>
    <s v="Parnell"/>
    <s v="Lamprey"/>
    <s v="Male"/>
    <s v="23"/>
    <s v="1977-04-08"/>
    <s v="Engineer III"/>
    <x v="2"/>
    <x v="2"/>
    <s v="N"/>
    <s v="No"/>
    <n v="12"/>
    <s v="7353 Mallard Junction"/>
    <s v="2165"/>
    <x v="1"/>
    <s v="Australia"/>
    <s v="6"/>
  </r>
  <r>
    <s v="Honey"/>
    <s v="Gosdin"/>
    <s v="Female"/>
    <s v="0"/>
    <s v="1981-11-29"/>
    <s v="Software Engineer I"/>
    <x v="1"/>
    <x v="0"/>
    <s v="N"/>
    <s v="No"/>
    <n v="17"/>
    <s v="066 Warner Trail"/>
    <s v="2582"/>
    <x v="1"/>
    <s v="Australia"/>
    <s v="9"/>
  </r>
  <r>
    <s v="Sonny"/>
    <s v="McCart"/>
    <s v="Male"/>
    <s v="35"/>
    <s v="1992-08-27"/>
    <s v="Account Representative I"/>
    <x v="0"/>
    <x v="2"/>
    <s v="N"/>
    <s v="No"/>
    <n v="9"/>
    <s v="52752 Barby Hill"/>
    <s v="3020"/>
    <x v="2"/>
    <s v="Australia"/>
    <s v="9"/>
  </r>
  <r>
    <s v="Rozamond"/>
    <s v="Turtle"/>
    <s v="U"/>
    <s v="69"/>
    <m/>
    <s v="Legal Assistant"/>
    <x v="5"/>
    <x v="0"/>
    <s v="N"/>
    <s v="Yes"/>
    <n v="3"/>
    <s v="57025 New Castle Street"/>
    <s v="3850"/>
    <x v="2"/>
    <s v="Australia"/>
    <s v="3"/>
  </r>
  <r>
    <s v="Deirdre"/>
    <s v="Burgoine"/>
    <s v="Female"/>
    <s v="14"/>
    <s v="1955-01-08"/>
    <s v="Programmer III"/>
    <x v="7"/>
    <x v="2"/>
    <s v="N"/>
    <s v="No"/>
    <n v="7"/>
    <s v="0 Stoughton Park"/>
    <s v="3000"/>
    <x v="2"/>
    <s v="Australia"/>
    <s v="1"/>
  </r>
  <r>
    <s v="Haleigh"/>
    <s v="NA"/>
    <s v="Female"/>
    <s v="17"/>
    <s v="1952-05-19"/>
    <s v="Senior Sales Associate"/>
    <x v="2"/>
    <x v="0"/>
    <s v="N"/>
    <s v="Yes"/>
    <n v="18"/>
    <s v="49 Jana Point"/>
    <s v="4503"/>
    <x v="0"/>
    <s v="Australia"/>
    <s v="4"/>
  </r>
  <r>
    <s v="Aldridge"/>
    <s v="Poskitt"/>
    <s v="Male"/>
    <s v="84"/>
    <s v="1982-02-10"/>
    <s v="VP Sales"/>
    <x v="8"/>
    <x v="0"/>
    <s v="N"/>
    <s v="No"/>
    <n v="12"/>
    <s v="7 Fordem Point"/>
    <s v="4161"/>
    <x v="0"/>
    <s v="Australia"/>
    <s v="5"/>
  </r>
  <r>
    <s v="Zechariah"/>
    <s v="McReidy"/>
    <s v="Male"/>
    <s v="32"/>
    <d v="1978-07-22T00:00:00"/>
    <s v="Technical Writer"/>
    <x v="0"/>
    <x v="2"/>
    <s v="N"/>
    <s v="No"/>
    <n v="21"/>
    <s v="797 Westend Street"/>
    <s v="4207"/>
    <x v="0"/>
    <s v="Australia"/>
    <s v="6"/>
  </r>
  <r>
    <s v="Carry"/>
    <s v="Costi"/>
    <s v="Female"/>
    <s v="32"/>
    <s v="1972-11-26"/>
    <s v="Senior Developer"/>
    <x v="1"/>
    <x v="0"/>
    <s v="N"/>
    <s v="No"/>
    <n v="11"/>
    <s v="5316 Farwell Hill"/>
    <s v="2800"/>
    <x v="1"/>
    <s v="Australia"/>
    <s v="4"/>
  </r>
  <r>
    <s v="Alon"/>
    <s v="NA"/>
    <s v="Male"/>
    <s v="17"/>
    <s v="1999-06-23"/>
    <s v="Accountant IV"/>
    <x v="8"/>
    <x v="1"/>
    <s v="N"/>
    <s v="No"/>
    <n v="9"/>
    <s v="770 Crest Line Parkway"/>
    <s v="4218"/>
    <x v="0"/>
    <s v="Australia"/>
    <s v="3"/>
  </r>
  <r>
    <s v="Ahmed"/>
    <s v="Pickthorne"/>
    <s v="Male"/>
    <s v="46"/>
    <s v="1959-12-25"/>
    <s v="Marketing Manager"/>
    <x v="8"/>
    <x v="2"/>
    <s v="N"/>
    <s v="Yes"/>
    <n v="15"/>
    <s v="50 American Street"/>
    <s v="2147"/>
    <x v="1"/>
    <s v="Australia"/>
    <s v="9"/>
  </r>
  <r>
    <s v="Nil"/>
    <s v="Shirer"/>
    <s v="Male"/>
    <s v="64"/>
    <s v="1997-09-27"/>
    <s v="Librarian"/>
    <x v="3"/>
    <x v="0"/>
    <s v="N"/>
    <s v="Yes"/>
    <n v="7"/>
    <s v="4793 Mcbride Pass"/>
    <s v="3013"/>
    <x v="2"/>
    <s v="Australia"/>
    <s v="8"/>
  </r>
  <r>
    <s v="Erhard"/>
    <s v="O'Moylane"/>
    <s v="Male"/>
    <s v="33"/>
    <s v="1978-05-27"/>
    <s v="Media Manager I"/>
    <x v="4"/>
    <x v="1"/>
    <s v="N"/>
    <s v="Yes"/>
    <n v="9"/>
    <s v="01124 Dottie Lane"/>
    <s v="3630"/>
    <x v="2"/>
    <s v="Australia"/>
    <s v="2"/>
  </r>
  <r>
    <s v="Vitia"/>
    <s v="Axtens"/>
    <s v="Female"/>
    <s v="62"/>
    <s v="1945-08-08"/>
    <s v="Financial Advisor"/>
    <x v="2"/>
    <x v="0"/>
    <s v="N"/>
    <s v="Yes"/>
    <n v="15"/>
    <s v="42681 Carey Alley"/>
    <s v="2011"/>
    <x v="1"/>
    <s v="Australia"/>
    <s v="10"/>
  </r>
  <r>
    <s v="Haskell"/>
    <s v="Moxted"/>
    <s v="Male"/>
    <s v="81"/>
    <s v="1943-08-27"/>
    <s v="Civil Engineer"/>
    <x v="0"/>
    <x v="0"/>
    <s v="N"/>
    <s v="No"/>
    <n v="7"/>
    <s v="2941 Talisman Alley"/>
    <s v="2145"/>
    <x v="1"/>
    <s v="Australia"/>
    <s v="9"/>
  </r>
  <r>
    <s v="Ebony"/>
    <s v="Conrad"/>
    <s v="Female"/>
    <s v="8"/>
    <s v="1999-10-24"/>
    <s v="Environmental Tech"/>
    <x v="2"/>
    <x v="0"/>
    <s v="N"/>
    <s v="Yes"/>
    <n v="16"/>
    <s v="990 Hoffman Avenue"/>
    <s v="3029"/>
    <x v="2"/>
    <s v="Australia"/>
    <s v="7"/>
  </r>
  <r>
    <s v="Lincoln"/>
    <s v="Boler"/>
    <s v="Male"/>
    <s v="53"/>
    <s v="1976-01-24"/>
    <s v="Chief Design Engineer"/>
    <x v="8"/>
    <x v="1"/>
    <s v="N"/>
    <s v="No"/>
    <n v="14"/>
    <s v="5 Summer Ridge Court"/>
    <s v="3207"/>
    <x v="2"/>
    <s v="Australia"/>
    <s v="8"/>
  </r>
  <r>
    <s v="Vladimir"/>
    <s v="Westmerland"/>
    <s v="Male"/>
    <s v="18"/>
    <s v="1956-06-19"/>
    <s v="NA"/>
    <x v="0"/>
    <x v="0"/>
    <s v="N"/>
    <s v="Yes"/>
    <n v="18"/>
    <s v="102 Charing Cross Terrace"/>
    <s v="2640"/>
    <x v="1"/>
    <s v="Australia"/>
    <s v="4"/>
  </r>
  <r>
    <s v="Kylynn"/>
    <s v="Drowsfield"/>
    <s v="Female"/>
    <s v="80"/>
    <s v="1975-03-28"/>
    <s v="Editor"/>
    <x v="8"/>
    <x v="2"/>
    <s v="N"/>
    <s v="Yes"/>
    <n v="7"/>
    <s v="5 Trailsway Avenue"/>
    <s v="3059"/>
    <x v="2"/>
    <s v="Australia"/>
    <s v="9"/>
  </r>
  <r>
    <s v="Nicole"/>
    <s v="Ruckhard"/>
    <s v="Female"/>
    <s v="93"/>
    <s v="1969-10-09"/>
    <s v="Human Resources Manager"/>
    <x v="7"/>
    <x v="1"/>
    <s v="N"/>
    <s v="Yes"/>
    <n v="17"/>
    <s v="23694 Leroy Place"/>
    <s v="4560"/>
    <x v="0"/>
    <s v="Australia"/>
    <s v="3"/>
  </r>
  <r>
    <s v="Celestina"/>
    <s v="Lethardy"/>
    <s v="Female"/>
    <s v="38"/>
    <s v="1968-12-11"/>
    <s v="Software Consultant"/>
    <x v="5"/>
    <x v="0"/>
    <s v="N"/>
    <s v="Yes"/>
    <n v="11"/>
    <s v="53 Memorial Street"/>
    <s v="3163"/>
    <x v="2"/>
    <s v="Australia"/>
    <s v="10"/>
  </r>
  <r>
    <s v="Tannie"/>
    <s v="Petrakov"/>
    <s v="Male"/>
    <s v="84"/>
    <s v="1951-11-27"/>
    <s v="Data Coordiator"/>
    <x v="5"/>
    <x v="1"/>
    <s v="N"/>
    <s v="No"/>
    <n v="10"/>
    <s v="691 Valley Edge Alley"/>
    <s v="4078"/>
    <x v="0"/>
    <s v="Australia"/>
    <s v="6"/>
  </r>
  <r>
    <s v="Bessy"/>
    <s v="Saladin"/>
    <s v="Female"/>
    <s v="22"/>
    <s v="1939-12-22"/>
    <s v="VP Marketing"/>
    <x v="0"/>
    <x v="0"/>
    <s v="N"/>
    <s v="Yes"/>
    <n v="16"/>
    <s v="60073 Pankratz Pass"/>
    <s v="4075"/>
    <x v="0"/>
    <s v="Australia"/>
    <s v="10"/>
  </r>
  <r>
    <s v="Diego"/>
    <s v="Van den Broek"/>
    <s v="Male"/>
    <s v="17"/>
    <s v="1964-09-28"/>
    <s v="Business Systems Development Analyst"/>
    <x v="0"/>
    <x v="1"/>
    <s v="N"/>
    <s v="Yes"/>
    <n v="13"/>
    <s v="8 Schlimgen Drive"/>
    <s v="4055"/>
    <x v="0"/>
    <s v="Australia"/>
    <s v="7"/>
  </r>
  <r>
    <s v="Lucilia"/>
    <s v="Minshall"/>
    <s v="Female"/>
    <s v="71"/>
    <s v="1952-04-15"/>
    <s v="NA"/>
    <x v="5"/>
    <x v="0"/>
    <s v="N"/>
    <s v="Yes"/>
    <n v="7"/>
    <s v="0237 Mallard Place"/>
    <s v="2750"/>
    <x v="1"/>
    <s v="Australia"/>
    <s v="8"/>
  </r>
  <r>
    <s v="Cissiee"/>
    <s v="Pollington"/>
    <s v="Female"/>
    <s v="43"/>
    <s v="1941-07-21"/>
    <s v="Associate Professor"/>
    <x v="1"/>
    <x v="0"/>
    <s v="N"/>
    <s v="Yes"/>
    <n v="7"/>
    <s v="69710 Northfield Center"/>
    <s v="2256"/>
    <x v="1"/>
    <s v="Australia"/>
    <s v="9"/>
  </r>
  <r>
    <s v="Eddy"/>
    <s v="Sturch"/>
    <s v="Male"/>
    <s v="22"/>
    <s v="1961-02-11"/>
    <s v="Software Consultant"/>
    <x v="2"/>
    <x v="2"/>
    <s v="N"/>
    <s v="Yes"/>
    <n v="17"/>
    <s v="1 Kinsman Crossing"/>
    <s v="4158"/>
    <x v="0"/>
    <s v="Australia"/>
    <s v="6"/>
  </r>
  <r>
    <s v="Caron"/>
    <s v="Kezar"/>
    <s v="Female"/>
    <s v="11"/>
    <s v="1953-08-08"/>
    <s v="Social Worker"/>
    <x v="7"/>
    <x v="0"/>
    <s v="N"/>
    <s v="No"/>
    <n v="5"/>
    <s v="40553 Rigney Avenue"/>
    <s v="2835"/>
    <x v="1"/>
    <s v="Australia"/>
    <s v="1"/>
  </r>
  <r>
    <s v="Sandor"/>
    <s v="Stirland"/>
    <s v="Male"/>
    <s v="67"/>
    <s v="1981-05-26"/>
    <s v="Web Developer IV"/>
    <x v="0"/>
    <x v="2"/>
    <s v="N"/>
    <s v="No"/>
    <n v="12"/>
    <s v="48578 Farmco Park"/>
    <s v="3235"/>
    <x v="2"/>
    <s v="Australia"/>
    <s v="10"/>
  </r>
  <r>
    <s v="Gallagher"/>
    <s v="Bromell"/>
    <s v="Male"/>
    <s v="18"/>
    <s v="1956-12-02"/>
    <s v="Assistant Manager"/>
    <x v="8"/>
    <x v="0"/>
    <s v="N"/>
    <s v="No"/>
    <n v="17"/>
    <s v="91634 Badeau Crossing"/>
    <s v="4556"/>
    <x v="0"/>
    <s v="Australia"/>
    <s v="8"/>
  </r>
  <r>
    <s v="Murial"/>
    <s v="Bulloch"/>
    <s v="Female"/>
    <s v="59"/>
    <s v="1964-10-01"/>
    <s v="NA"/>
    <x v="2"/>
    <x v="0"/>
    <s v="N"/>
    <s v="No"/>
    <n v="13"/>
    <s v="391 Old Shore Lane"/>
    <s v="2011"/>
    <x v="1"/>
    <s v="Australia"/>
    <s v="6"/>
  </r>
  <r>
    <s v="Delinda"/>
    <s v="Ech"/>
    <s v="Female"/>
    <s v="74"/>
    <s v="1944-10-21"/>
    <s v="Environmental Specialist"/>
    <x v="9"/>
    <x v="0"/>
    <s v="N"/>
    <s v="Yes"/>
    <n v="17"/>
    <s v="28 Golf View Terrace"/>
    <s v="3101"/>
    <x v="2"/>
    <s v="Australia"/>
    <s v="10"/>
  </r>
  <r>
    <s v="Hussein"/>
    <s v="Tapenden"/>
    <s v="Male"/>
    <s v="19"/>
    <s v="1953-10-19"/>
    <s v="Pharmacist"/>
    <x v="7"/>
    <x v="1"/>
    <s v="N"/>
    <s v="Yes"/>
    <n v="12"/>
    <s v="0197 Sachs Avenue"/>
    <s v="2747"/>
    <x v="1"/>
    <s v="Australia"/>
    <s v="8"/>
  </r>
  <r>
    <s v="Giulietta"/>
    <s v="Garbott"/>
    <s v="Female"/>
    <s v="59"/>
    <s v="2002-02-27"/>
    <s v="Technical Writer"/>
    <x v="8"/>
    <x v="1"/>
    <s v="N"/>
    <s v="Yes"/>
    <n v="14"/>
    <s v="48297 Stuart Circle"/>
    <s v="3810"/>
    <x v="2"/>
    <s v="Australia"/>
    <s v="5"/>
  </r>
  <r>
    <s v="Kaylyn"/>
    <s v="Jakaway"/>
    <s v="Female"/>
    <s v="45"/>
    <s v="1980-07-30"/>
    <s v="Registered Nurse"/>
    <x v="7"/>
    <x v="1"/>
    <s v="N"/>
    <s v="No"/>
    <n v="10"/>
    <s v="67 Heath Circle"/>
    <s v="2290"/>
    <x v="1"/>
    <s v="Australia"/>
    <s v="8"/>
  </r>
  <r>
    <s v="Brynn"/>
    <s v="Goodyear"/>
    <s v="Female"/>
    <s v="30"/>
    <s v="1944-11-10"/>
    <s v="Human Resources Manager"/>
    <x v="7"/>
    <x v="0"/>
    <s v="N"/>
    <s v="Yes"/>
    <n v="11"/>
    <s v="3 Sheridan Lane"/>
    <s v="3075"/>
    <x v="2"/>
    <s v="Australia"/>
    <s v="7"/>
  </r>
  <r>
    <s v="Otis"/>
    <s v="NA"/>
    <s v="Male"/>
    <s v="59"/>
    <s v="1971-01-11"/>
    <s v="Electrical Engineer"/>
    <x v="0"/>
    <x v="1"/>
    <s v="N"/>
    <s v="No"/>
    <n v="12"/>
    <s v="04 Oakridge Plaza"/>
    <s v="2075"/>
    <x v="1"/>
    <s v="Australia"/>
    <s v="11"/>
  </r>
  <r>
    <s v="Tamas"/>
    <s v="Swatman"/>
    <s v="U"/>
    <s v="65"/>
    <m/>
    <s v="Assistant Media Planner"/>
    <x v="3"/>
    <x v="1"/>
    <s v="N"/>
    <s v="No"/>
    <n v="5"/>
    <s v="78 Clarendon Drive"/>
    <s v="4551"/>
    <x v="0"/>
    <s v="Australia"/>
    <s v="8"/>
  </r>
  <r>
    <s v="Pace"/>
    <s v="Clemonts"/>
    <s v="Male"/>
    <s v="99"/>
    <s v="1990-07-28"/>
    <s v="Media Manager IV"/>
    <x v="4"/>
    <x v="2"/>
    <s v="N"/>
    <s v="No"/>
    <n v="10"/>
    <s v="335 Cambridge Hill"/>
    <s v="3122"/>
    <x v="2"/>
    <s v="Australia"/>
    <s v="7"/>
  </r>
  <r>
    <s v="Tracy"/>
    <s v="Andrejevic"/>
    <s v="U"/>
    <s v="71"/>
    <m/>
    <s v="Programmer II"/>
    <x v="5"/>
    <x v="0"/>
    <s v="N"/>
    <s v="Yes"/>
    <n v="11"/>
    <s v="5675 Burning Wood Trail"/>
    <s v="3030"/>
    <x v="2"/>
    <s v="Australia"/>
    <s v="7"/>
  </r>
  <r>
    <s v="Muffin"/>
    <s v="Grigolon"/>
    <s v="Male"/>
    <s v="7"/>
    <s v="1979-10-31"/>
    <s v="Senior Editor"/>
    <x v="6"/>
    <x v="0"/>
    <s v="N"/>
    <s v="No"/>
    <n v="12"/>
    <s v="4597 Marcy Point"/>
    <s v="2232"/>
    <x v="1"/>
    <s v="Australia"/>
    <s v="10"/>
  </r>
  <r>
    <s v="Allsun"/>
    <s v="Biner"/>
    <s v="Female"/>
    <s v="67"/>
    <s v="1997-12-26"/>
    <s v="Nurse Practicioner"/>
    <x v="2"/>
    <x v="0"/>
    <s v="N"/>
    <s v="Yes"/>
    <n v="10"/>
    <s v="9 Walton Way"/>
    <s v="2641"/>
    <x v="1"/>
    <s v="Australia"/>
    <s v="2"/>
  </r>
  <r>
    <s v="Kenneth"/>
    <s v="Elleyne"/>
    <s v="Male"/>
    <s v="13"/>
    <s v="1957-09-03"/>
    <s v="Technical Writer"/>
    <x v="2"/>
    <x v="0"/>
    <s v="N"/>
    <s v="No"/>
    <n v="13"/>
    <s v="27429 Dottie Plaza"/>
    <s v="3145"/>
    <x v="2"/>
    <s v="Australia"/>
    <s v="11"/>
  </r>
  <r>
    <s v="Clotilda"/>
    <s v="Southers"/>
    <s v="Female"/>
    <s v="62"/>
    <s v="1999-11-08"/>
    <s v="Computer Systems Analyst II"/>
    <x v="2"/>
    <x v="0"/>
    <s v="N"/>
    <s v="Yes"/>
    <n v="15"/>
    <s v="42 Donald Hill"/>
    <s v="2323"/>
    <x v="1"/>
    <s v="Australia"/>
    <s v="4"/>
  </r>
  <r>
    <s v="Augustus"/>
    <s v="Bourley"/>
    <s v="Male"/>
    <s v="60"/>
    <s v="1981-08-17"/>
    <s v="NA"/>
    <x v="7"/>
    <x v="1"/>
    <s v="N"/>
    <s v="No"/>
    <n v="18"/>
    <s v="3 Hoepker Parkway"/>
    <s v="4152"/>
    <x v="0"/>
    <s v="Australia"/>
    <s v="10"/>
  </r>
  <r>
    <s v="Daisi"/>
    <s v="Tinwell"/>
    <s v="Female"/>
    <s v="84"/>
    <s v="1971-12-24"/>
    <s v="Business Systems Development Analyst"/>
    <x v="2"/>
    <x v="0"/>
    <s v="N"/>
    <s v="No"/>
    <n v="11"/>
    <s v="19561 Express Street"/>
    <s v="2777"/>
    <x v="1"/>
    <s v="Australia"/>
    <s v="8"/>
  </r>
  <r>
    <s v="Gerik"/>
    <s v="Woodroof"/>
    <s v="Male"/>
    <s v="18"/>
    <s v="1959-06-13"/>
    <s v="Paralegal"/>
    <x v="2"/>
    <x v="2"/>
    <s v="N"/>
    <s v="Yes"/>
    <n v="9"/>
    <s v="41 Kropf Road"/>
    <s v="3175"/>
    <x v="2"/>
    <s v="Australia"/>
    <s v="7"/>
  </r>
  <r>
    <s v="Claresta"/>
    <s v="MacConnulty"/>
    <s v="Female"/>
    <s v="6"/>
    <s v="1957-10-01"/>
    <s v="Recruiting Manager"/>
    <x v="8"/>
    <x v="0"/>
    <s v="N"/>
    <s v="Yes"/>
    <n v="20"/>
    <s v="0516 Fremont Point"/>
    <s v="2026"/>
    <x v="1"/>
    <s v="Australia"/>
    <s v="9"/>
  </r>
  <r>
    <s v="Arty"/>
    <s v="Fontelles"/>
    <s v="Male"/>
    <s v="50"/>
    <s v="1994-10-21"/>
    <s v="Help Desk Technician"/>
    <x v="5"/>
    <x v="2"/>
    <s v="N"/>
    <s v="No"/>
    <n v="4"/>
    <s v="7872 South Junction"/>
    <s v="3197"/>
    <x v="2"/>
    <s v="Australia"/>
    <s v="4"/>
  </r>
  <r>
    <s v="Giulia"/>
    <s v="Hazart"/>
    <s v="Female"/>
    <s v="57"/>
    <d v="1978-08-02T00:00:00"/>
    <s v="Help Desk Technician"/>
    <x v="8"/>
    <x v="0"/>
    <s v="N"/>
    <s v="No"/>
    <n v="11"/>
    <s v="81 Donald Parkway"/>
    <s v="4218"/>
    <x v="0"/>
    <s v="Australia"/>
    <s v="11"/>
  </r>
  <r>
    <s v="Whit"/>
    <s v="Emloch"/>
    <s v="Male"/>
    <s v="30"/>
    <s v="1963-08-20"/>
    <s v="Food Chemist"/>
    <x v="7"/>
    <x v="0"/>
    <s v="N"/>
    <s v="Yes"/>
    <n v="6"/>
    <s v="105 Carpenter Court"/>
    <s v="2220"/>
    <x v="1"/>
    <s v="Australia"/>
    <s v="9"/>
  </r>
  <r>
    <s v="Rowan"/>
    <s v="Summerly"/>
    <s v="Male"/>
    <s v="4"/>
    <s v="1974-07-05"/>
    <s v="Librarian"/>
    <x v="3"/>
    <x v="0"/>
    <s v="N"/>
    <s v="No"/>
    <n v="9"/>
    <s v="58231 Tomscot Plaza"/>
    <s v="2209"/>
    <x v="1"/>
    <s v="Australia"/>
    <s v="10"/>
  </r>
  <r>
    <s v="Ian"/>
    <s v="Rabat"/>
    <s v="Male"/>
    <s v="54"/>
    <s v="1975-08-04"/>
    <s v="Web Designer I"/>
    <x v="2"/>
    <x v="1"/>
    <s v="N"/>
    <s v="No"/>
    <n v="11"/>
    <s v="3 Loeprich Point"/>
    <s v="3204"/>
    <x v="2"/>
    <s v="Australia"/>
    <s v="11"/>
  </r>
  <r>
    <s v="Agneta"/>
    <s v="McAmish"/>
    <s v="U"/>
    <s v="66"/>
    <m/>
    <s v="Structural Analysis Engineer"/>
    <x v="5"/>
    <x v="0"/>
    <s v="N"/>
    <s v="No"/>
    <n v="15"/>
    <s v="5773 Acker Way"/>
    <s v="4207"/>
    <x v="0"/>
    <s v="Australia"/>
    <s v="6"/>
  </r>
  <r>
    <s v="Reginald"/>
    <s v="Jermy"/>
    <s v="Male"/>
    <s v="7"/>
    <s v="1960-09-12"/>
    <s v="Director of Sales"/>
    <x v="8"/>
    <x v="2"/>
    <s v="N"/>
    <s v="Yes"/>
    <n v="20"/>
    <s v="540 Katie Street"/>
    <s v="4128"/>
    <x v="0"/>
    <s v="Australia"/>
    <s v="8"/>
  </r>
  <r>
    <s v="Link"/>
    <s v="Gorini"/>
    <s v="Male"/>
    <s v="60"/>
    <d v="1974-11-09T00:00:00"/>
    <s v="NA"/>
    <x v="5"/>
    <x v="2"/>
    <s v="N"/>
    <s v="No"/>
    <n v="10"/>
    <s v="9495 Jenna Way"/>
    <s v="4600"/>
    <x v="0"/>
    <s v="Australia"/>
    <s v="2"/>
  </r>
  <r>
    <s v="Harriet"/>
    <s v="Brattan"/>
    <s v="Female"/>
    <s v="81"/>
    <s v="1986-12-03"/>
    <s v="Human Resources Assistant I"/>
    <x v="2"/>
    <x v="2"/>
    <s v="N"/>
    <s v="No"/>
    <n v="2"/>
    <s v="66 Ruskin Parkway"/>
    <s v="3579"/>
    <x v="2"/>
    <s v="Australia"/>
    <s v="1"/>
  </r>
  <r>
    <s v="Sada"/>
    <s v="Branton"/>
    <s v="Female"/>
    <s v="34"/>
    <s v="1974-06-24"/>
    <s v="Nuclear Power Engineer"/>
    <x v="0"/>
    <x v="1"/>
    <s v="N"/>
    <s v="No"/>
    <n v="14"/>
    <s v="9736 Mitchell Pass"/>
    <s v="3199"/>
    <x v="2"/>
    <s v="Australia"/>
    <s v="6"/>
  </r>
  <r>
    <s v="Jenelle"/>
    <s v="Mc-Kerley"/>
    <s v="Female"/>
    <s v="40"/>
    <s v="1942-01-23"/>
    <s v="Data Coordiator"/>
    <x v="2"/>
    <x v="0"/>
    <s v="N"/>
    <s v="Yes"/>
    <n v="16"/>
    <s v="9 Springview Terrace"/>
    <s v="4068"/>
    <x v="0"/>
    <s v="Australia"/>
    <s v="5"/>
  </r>
  <r>
    <s v="Gabrila"/>
    <s v="Toopin"/>
    <s v="Female"/>
    <s v="7"/>
    <s v="1963-01-14"/>
    <s v="Junior Executive"/>
    <x v="0"/>
    <x v="0"/>
    <s v="N"/>
    <s v="No"/>
    <n v="12"/>
    <s v="1914 Oakridge Place"/>
    <s v="2456"/>
    <x v="1"/>
    <s v="Australia"/>
    <s v="6"/>
  </r>
  <r>
    <s v="Almira"/>
    <s v="Mangion"/>
    <s v="Female"/>
    <s v="4"/>
    <s v="1996-01-24"/>
    <s v="VP Product Management"/>
    <x v="2"/>
    <x v="1"/>
    <s v="N"/>
    <s v="Yes"/>
    <n v="2"/>
    <s v="179 Anzinger Center"/>
    <s v="2230"/>
    <x v="1"/>
    <s v="Australia"/>
    <s v="12"/>
  </r>
  <r>
    <s v="Arty"/>
    <s v="Strudwick"/>
    <s v="Male"/>
    <s v="85"/>
    <s v="1964-01-31"/>
    <s v="Data Coordiator"/>
    <x v="7"/>
    <x v="0"/>
    <s v="N"/>
    <s v="Yes"/>
    <n v="8"/>
    <s v="62 Melrose Court"/>
    <s v="2211"/>
    <x v="1"/>
    <s v="Australia"/>
    <s v="10"/>
  </r>
  <r>
    <s v="Alexa"/>
    <s v="Dillet"/>
    <s v="Female"/>
    <s v="65"/>
    <s v="1944-10-05"/>
    <s v="Product Engineer"/>
    <x v="3"/>
    <x v="1"/>
    <s v="N"/>
    <s v="No"/>
    <n v="17"/>
    <s v="84650 Novick Point"/>
    <s v="2261"/>
    <x v="1"/>
    <s v="Australia"/>
    <s v="7"/>
  </r>
  <r>
    <s v="Palmer"/>
    <s v="Heaven"/>
    <s v="Male"/>
    <s v="82"/>
    <s v="1995-05-18"/>
    <s v="Staff Scientist"/>
    <x v="2"/>
    <x v="1"/>
    <s v="N"/>
    <s v="Yes"/>
    <n v="9"/>
    <s v="5 Hoard Parkway"/>
    <s v="3754"/>
    <x v="2"/>
    <s v="Australia"/>
    <s v="6"/>
  </r>
  <r>
    <s v="Porter"/>
    <s v="Buckenhill"/>
    <s v="Male"/>
    <s v="46"/>
    <s v="1954-06-14"/>
    <s v="Help Desk Operator"/>
    <x v="0"/>
    <x v="2"/>
    <s v="N"/>
    <s v="Yes"/>
    <n v="9"/>
    <s v="376 Talmadge Street"/>
    <s v="4124"/>
    <x v="0"/>
    <s v="Australia"/>
    <s v="7"/>
  </r>
  <r>
    <s v="Kizzee"/>
    <s v="Kemston"/>
    <s v="Female"/>
    <s v="11"/>
    <s v="1961-09-29"/>
    <s v="NA"/>
    <x v="7"/>
    <x v="0"/>
    <s v="N"/>
    <s v="No"/>
    <n v="13"/>
    <s v="5979 Green Ridge Way"/>
    <s v="2767"/>
    <x v="1"/>
    <s v="Australia"/>
    <s v="8"/>
  </r>
  <r>
    <s v="Isadora"/>
    <s v="Ducker"/>
    <s v="Female"/>
    <s v="15"/>
    <s v="1973-08-25"/>
    <s v="Account Executive"/>
    <x v="8"/>
    <x v="1"/>
    <s v="N"/>
    <s v="Yes"/>
    <n v="8"/>
    <s v="2972 Holy Cross Crossing"/>
    <s v="3153"/>
    <x v="2"/>
    <s v="Australia"/>
    <s v="5"/>
  </r>
  <r>
    <s v="Giffie"/>
    <s v="Offill"/>
    <s v="Male"/>
    <s v="51"/>
    <s v="1993-03-02"/>
    <s v="Structural Engineer"/>
    <x v="6"/>
    <x v="1"/>
    <s v="N"/>
    <s v="No"/>
    <n v="5"/>
    <s v="89 Riverside Court"/>
    <s v="4740"/>
    <x v="0"/>
    <s v="Australia"/>
    <s v="3"/>
  </r>
  <r>
    <s v="Fara"/>
    <s v="Sarath"/>
    <s v="Female"/>
    <s v="75"/>
    <s v="1948-06-30"/>
    <s v="Quality Control Specialist"/>
    <x v="8"/>
    <x v="0"/>
    <s v="N"/>
    <s v="No"/>
    <n v="22"/>
    <s v="540 Forest Run Plaza"/>
    <s v="2168"/>
    <x v="1"/>
    <s v="Australia"/>
    <s v="7"/>
  </r>
  <r>
    <s v="Carolann"/>
    <s v="Raatz"/>
    <s v="Female"/>
    <s v="25"/>
    <d v="1979-02-26T00:00:00"/>
    <s v="Chief Design Engineer"/>
    <x v="8"/>
    <x v="2"/>
    <s v="N"/>
    <s v="No"/>
    <n v="21"/>
    <s v="817 Bunker Hill Place"/>
    <s v="3977"/>
    <x v="2"/>
    <s v="Australia"/>
    <s v="6"/>
  </r>
  <r>
    <s v="Tamar"/>
    <s v="Windmill"/>
    <s v="Female"/>
    <s v="92"/>
    <s v="1939-08-28"/>
    <s v="Senior Editor"/>
    <x v="0"/>
    <x v="1"/>
    <s v="N"/>
    <s v="No"/>
    <n v="10"/>
    <s v="4669 Troy Place"/>
    <s v="2207"/>
    <x v="1"/>
    <s v="Australia"/>
    <s v="10"/>
  </r>
  <r>
    <s v="Kipp"/>
    <s v="Stockport"/>
    <s v="Male"/>
    <s v="36"/>
    <s v="1982-12-10"/>
    <s v="Data Coordiator"/>
    <x v="4"/>
    <x v="0"/>
    <s v="N"/>
    <s v="Yes"/>
    <n v="6"/>
    <s v="02 Roth Drive"/>
    <s v="2022"/>
    <x v="1"/>
    <s v="Australia"/>
    <s v="11"/>
  </r>
  <r>
    <s v="Packston"/>
    <s v="Wackett"/>
    <s v="Male"/>
    <s v="10"/>
    <s v="1950-04-26"/>
    <s v="Quality Engineer"/>
    <x v="2"/>
    <x v="0"/>
    <s v="N"/>
    <s v="No"/>
    <n v="19"/>
    <s v="7 Northridge Court"/>
    <s v="3192"/>
    <x v="2"/>
    <s v="Australia"/>
    <s v="9"/>
  </r>
  <r>
    <s v="Hanson"/>
    <s v="Eastes"/>
    <s v="Male"/>
    <s v="74"/>
    <s v="1990-05-20"/>
    <s v="NA"/>
    <x v="0"/>
    <x v="0"/>
    <s v="N"/>
    <s v="Yes"/>
    <n v="5"/>
    <s v="5735 Starling Plaza"/>
    <s v="3056"/>
    <x v="2"/>
    <s v="Australia"/>
    <s v="9"/>
  </r>
  <r>
    <s v="Demetria"/>
    <s v="Bausor"/>
    <s v="Female"/>
    <s v="73"/>
    <s v="1961-12-22"/>
    <s v="Assistant Media Planner"/>
    <x v="3"/>
    <x v="0"/>
    <s v="N"/>
    <s v="Yes"/>
    <n v="9"/>
    <s v="97 Transport Plaza"/>
    <s v="2097"/>
    <x v="1"/>
    <s v="Australia"/>
    <s v="12"/>
  </r>
  <r>
    <s v="Lura"/>
    <s v="Fawdrie"/>
    <s v="Female"/>
    <s v="66"/>
    <s v="2002-01-17"/>
    <s v="VP Sales"/>
    <x v="7"/>
    <x v="0"/>
    <s v="N"/>
    <s v="Yes"/>
    <n v="4"/>
    <s v="67183 Anniversary Parkway"/>
    <s v="4211"/>
    <x v="0"/>
    <s v="Australia"/>
    <s v="3"/>
  </r>
  <r>
    <s v="Nora"/>
    <s v="Anselm"/>
    <s v="Female"/>
    <s v="84"/>
    <s v="1961-01-05"/>
    <s v="NA"/>
    <x v="3"/>
    <x v="2"/>
    <s v="N"/>
    <s v="Yes"/>
    <n v="15"/>
    <s v="2 Emmet Parkway"/>
    <s v="4342"/>
    <x v="0"/>
    <s v="Australia"/>
    <s v="5"/>
  </r>
  <r>
    <s v="Estevan"/>
    <s v="Eastment"/>
    <s v="Male"/>
    <s v="54"/>
    <s v="1942-08-09"/>
    <s v="Environmental Specialist"/>
    <x v="7"/>
    <x v="0"/>
    <s v="N"/>
    <s v="Yes"/>
    <n v="21"/>
    <s v="61926 Tomscot Hill"/>
    <s v="2019"/>
    <x v="1"/>
    <s v="Australia"/>
    <s v="8"/>
  </r>
  <r>
    <s v="Aloysius"/>
    <s v="Glowacz"/>
    <s v="Male"/>
    <s v="72"/>
    <s v="1979-03-24"/>
    <s v="Financial Advisor"/>
    <x v="2"/>
    <x v="1"/>
    <s v="N"/>
    <s v="No"/>
    <n v="18"/>
    <s v="07 Susan Lane"/>
    <s v="2232"/>
    <x v="1"/>
    <s v="Australia"/>
    <s v="10"/>
  </r>
  <r>
    <s v="Bastien"/>
    <s v="Ibbeson"/>
    <s v="Male"/>
    <s v="53"/>
    <s v="1976-11-04"/>
    <s v="Software Consultant"/>
    <x v="5"/>
    <x v="0"/>
    <s v="N"/>
    <s v="No"/>
    <n v="12"/>
    <s v="43094 Kedzie Pass"/>
    <s v="2487"/>
    <x v="1"/>
    <s v="Australia"/>
    <s v="5"/>
  </r>
  <r>
    <s v="Otha"/>
    <s v="Langworthy"/>
    <s v="Female"/>
    <s v="91"/>
    <s v="1967-01-20"/>
    <s v="Senior Financial Analyst"/>
    <x v="2"/>
    <x v="0"/>
    <s v="N"/>
    <s v="Yes"/>
    <n v="13"/>
    <s v="678 Lyons Trail"/>
    <s v="3130"/>
    <x v="2"/>
    <s v="Australia"/>
    <s v="10"/>
  </r>
  <r>
    <s v="Gannie"/>
    <s v="Bargh"/>
    <s v="Male"/>
    <s v="56"/>
    <s v="1955-02-13"/>
    <s v="Analyst Programmer"/>
    <x v="8"/>
    <x v="0"/>
    <s v="N"/>
    <s v="Yes"/>
    <n v="13"/>
    <s v="1832 Burning Wood Place"/>
    <s v="3201"/>
    <x v="2"/>
    <s v="Australia"/>
    <s v="7"/>
  </r>
  <r>
    <s v="Dwayne"/>
    <s v="Doel"/>
    <s v="Male"/>
    <s v="80"/>
    <d v="1978-01-21T00:00:00"/>
    <s v="Cost Accountant"/>
    <x v="2"/>
    <x v="1"/>
    <s v="N"/>
    <s v="Yes"/>
    <n v="17"/>
    <s v="5642 Debs Terrace"/>
    <s v="2223"/>
    <x v="1"/>
    <s v="Australia"/>
    <s v="11"/>
  </r>
  <r>
    <s v="Leese"/>
    <s v="Huckleby"/>
    <s v="Female"/>
    <s v="67"/>
    <s v="1977-09-10"/>
    <s v="Help Desk Operator"/>
    <x v="0"/>
    <x v="2"/>
    <s v="N"/>
    <s v="Yes"/>
    <n v="16"/>
    <s v="73 Riverside Trail"/>
    <s v="3777"/>
    <x v="2"/>
    <s v="Australia"/>
    <s v="7"/>
  </r>
  <r>
    <s v="Dodi"/>
    <s v="Kiggel"/>
    <s v="Female"/>
    <s v="5"/>
    <s v="1980-08-15"/>
    <s v="NA"/>
    <x v="2"/>
    <x v="0"/>
    <s v="N"/>
    <s v="Yes"/>
    <n v="13"/>
    <s v="05 Everett Trail"/>
    <s v="2114"/>
    <x v="1"/>
    <s v="Australia"/>
    <s v="11"/>
  </r>
  <r>
    <s v="Kippar"/>
    <s v="Brimilcome"/>
    <s v="Male"/>
    <s v="21"/>
    <s v="1938-11-29"/>
    <s v="Graphic Designer"/>
    <x v="7"/>
    <x v="0"/>
    <s v="N"/>
    <s v="No"/>
    <n v="19"/>
    <s v="082 Welch Lane"/>
    <s v="2089"/>
    <x v="1"/>
    <s v="Australia"/>
    <s v="11"/>
  </r>
  <r>
    <s v="Corinna"/>
    <s v="Beretta"/>
    <s v="Female"/>
    <s v="24"/>
    <s v="1996-02-29"/>
    <s v="Programmer III"/>
    <x v="7"/>
    <x v="2"/>
    <s v="N"/>
    <s v="No"/>
    <n v="12"/>
    <s v="72 Mccormick Circle"/>
    <s v="3023"/>
    <x v="2"/>
    <s v="Australia"/>
    <s v="7"/>
  </r>
  <r>
    <s v="Laurie"/>
    <s v="Odlin"/>
    <s v="Female"/>
    <s v="75"/>
    <s v="1983-03-08"/>
    <s v="Social Worker"/>
    <x v="7"/>
    <x v="2"/>
    <s v="N"/>
    <s v="No"/>
    <n v="10"/>
    <s v="15669 Arizona Trail"/>
    <s v="3194"/>
    <x v="2"/>
    <s v="Australia"/>
    <s v="10"/>
  </r>
  <r>
    <s v="Mair"/>
    <s v="Erett"/>
    <s v="Female"/>
    <s v="15"/>
    <s v="1957-12-05"/>
    <s v="Speech Pathologist"/>
    <x v="8"/>
    <x v="1"/>
    <s v="N"/>
    <s v="No"/>
    <n v="18"/>
    <s v="79 Armistice Parkway"/>
    <s v="2117"/>
    <x v="1"/>
    <s v="Australia"/>
    <s v="7"/>
  </r>
  <r>
    <s v="Marcelia"/>
    <s v="Copins"/>
    <s v="Female"/>
    <s v="81"/>
    <s v="1946-03-15"/>
    <s v="NA"/>
    <x v="8"/>
    <x v="0"/>
    <s v="N"/>
    <s v="Yes"/>
    <n v="21"/>
    <s v="330 Melby Terrace"/>
    <s v="2259"/>
    <x v="1"/>
    <s v="Australia"/>
    <s v="8"/>
  </r>
  <r>
    <s v="Tanner"/>
    <s v="Terlinden"/>
    <s v="Male"/>
    <s v="84"/>
    <s v="1995-12-09"/>
    <s v="Nuclear Power Engineer"/>
    <x v="0"/>
    <x v="0"/>
    <s v="N"/>
    <s v="No"/>
    <n v="14"/>
    <s v="2637 Monument Trail"/>
    <s v="3106"/>
    <x v="2"/>
    <s v="Australia"/>
    <s v="11"/>
  </r>
  <r>
    <s v="Hilliard"/>
    <s v="Dullard"/>
    <s v="Male"/>
    <s v="65"/>
    <s v="1954-07-18"/>
    <s v="Civil Engineer"/>
    <x v="0"/>
    <x v="0"/>
    <s v="N"/>
    <s v="No"/>
    <n v="17"/>
    <s v="37919 Old Gate Park"/>
    <s v="2163"/>
    <x v="1"/>
    <s v="Australia"/>
    <s v="8"/>
  </r>
  <r>
    <s v="Justinn"/>
    <s v="Haruard"/>
    <s v="Female"/>
    <s v="48"/>
    <s v="1958-08-28"/>
    <s v="Health Coach IV"/>
    <x v="7"/>
    <x v="2"/>
    <s v="N"/>
    <s v="No"/>
    <n v="11"/>
    <s v="00 Judy Terrace"/>
    <s v="2035"/>
    <x v="1"/>
    <s v="Australia"/>
    <s v="12"/>
  </r>
  <r>
    <s v="Wyn"/>
    <s v="Meach"/>
    <s v="Male"/>
    <s v="37"/>
    <s v="1938-09-10"/>
    <s v="NA"/>
    <x v="0"/>
    <x v="0"/>
    <s v="N"/>
    <s v="No"/>
    <n v="9"/>
    <s v="79 Armistice Junction"/>
    <s v="2765"/>
    <x v="1"/>
    <s v="Australia"/>
    <s v="9"/>
  </r>
  <r>
    <s v="Art"/>
    <s v="Shardlow"/>
    <s v="Male"/>
    <s v="57"/>
    <s v="1963-10-15"/>
    <s v="Data Coordiator"/>
    <x v="9"/>
    <x v="0"/>
    <s v="N"/>
    <s v="Yes"/>
    <n v="15"/>
    <s v="7 Clemons Circle"/>
    <s v="4350"/>
    <x v="0"/>
    <s v="Australia"/>
    <s v="2"/>
  </r>
  <r>
    <s v="Dennis"/>
    <s v="Varnham"/>
    <s v="Male"/>
    <s v="57"/>
    <s v="1953-05-17"/>
    <s v="Assistant Media Planner"/>
    <x v="3"/>
    <x v="1"/>
    <s v="N"/>
    <s v="No"/>
    <n v="17"/>
    <s v="6455 Mayfield Street"/>
    <s v="3350"/>
    <x v="2"/>
    <s v="Australia"/>
    <s v="3"/>
  </r>
  <r>
    <s v="Freddi"/>
    <s v="Litherborough"/>
    <s v="Female"/>
    <s v="46"/>
    <s v="1989-01-14"/>
    <s v="Product Engineer"/>
    <x v="2"/>
    <x v="0"/>
    <s v="N"/>
    <s v="No"/>
    <n v="7"/>
    <s v="7873 Meadow Vale Plaza"/>
    <s v="2460"/>
    <x v="1"/>
    <s v="Australia"/>
    <s v="3"/>
  </r>
  <r>
    <s v="Salomon"/>
    <s v="Perkins"/>
    <s v="Male"/>
    <s v="76"/>
    <s v="1998-01-12"/>
    <s v="Engineer IV"/>
    <x v="2"/>
    <x v="1"/>
    <s v="N"/>
    <s v="Yes"/>
    <n v="1"/>
    <s v="45 Banding Hill"/>
    <s v="2009"/>
    <x v="1"/>
    <s v="Australia"/>
    <s v="10"/>
  </r>
  <r>
    <s v="Sherill"/>
    <s v="NA"/>
    <s v="Female"/>
    <s v="33"/>
    <s v="1991-12-18"/>
    <s v="Information Systems Manager"/>
    <x v="2"/>
    <x v="0"/>
    <s v="N"/>
    <s v="No"/>
    <n v="3"/>
    <s v="53 Moulton Avenue"/>
    <s v="2880"/>
    <x v="1"/>
    <s v="Australia"/>
    <s v="1"/>
  </r>
  <r>
    <s v="Queenie"/>
    <s v="Learie"/>
    <s v="Female"/>
    <s v="90"/>
    <s v="1948-01-24"/>
    <s v="NA"/>
    <x v="1"/>
    <x v="0"/>
    <s v="N"/>
    <s v="No"/>
    <n v="12"/>
    <s v="7 Sauthoff Park"/>
    <s v="2073"/>
    <x v="1"/>
    <s v="Australia"/>
    <s v="11"/>
  </r>
  <r>
    <s v="Etan"/>
    <s v="Prinett"/>
    <s v="Male"/>
    <s v="97"/>
    <s v="1970-01-21"/>
    <s v="Operator"/>
    <x v="9"/>
    <x v="0"/>
    <s v="N"/>
    <s v="Yes"/>
    <n v="10"/>
    <s v="9082 Waywood Avenue"/>
    <s v="2250"/>
    <x v="1"/>
    <s v="Australia"/>
    <s v="8"/>
  </r>
  <r>
    <s v="Donaugh"/>
    <s v="Benedict"/>
    <s v="Male"/>
    <s v="3"/>
    <s v="1991-12-01"/>
    <s v="Systems Administrator III"/>
    <x v="1"/>
    <x v="0"/>
    <s v="N"/>
    <s v="No"/>
    <n v="12"/>
    <s v="30049 Brown Road"/>
    <s v="2233"/>
    <x v="1"/>
    <s v="Australia"/>
    <s v="9"/>
  </r>
  <r>
    <s v="Harwell"/>
    <s v="Kleinstein"/>
    <s v="Male"/>
    <s v="87"/>
    <s v="1993-10-18"/>
    <s v="Sales Representative"/>
    <x v="4"/>
    <x v="1"/>
    <s v="N"/>
    <s v="No"/>
    <n v="15"/>
    <s v="7 Huxley Trail"/>
    <s v="3818"/>
    <x v="2"/>
    <s v="Australia"/>
    <s v="5"/>
  </r>
  <r>
    <s v="Cheston"/>
    <s v="Hritzko"/>
    <s v="Male"/>
    <s v="70"/>
    <s v="1945-11-08"/>
    <s v="Software Engineer III"/>
    <x v="0"/>
    <x v="0"/>
    <s v="N"/>
    <s v="Yes"/>
    <n v="19"/>
    <s v="3 Service Center"/>
    <s v="2127"/>
    <x v="1"/>
    <s v="Australia"/>
    <s v="9"/>
  </r>
  <r>
    <s v="Suzy"/>
    <s v="Trounson"/>
    <s v="Female"/>
    <s v="13"/>
    <s v="1947-07-19"/>
    <s v="Senior Financial Analyst"/>
    <x v="2"/>
    <x v="0"/>
    <s v="N"/>
    <s v="Yes"/>
    <n v="20"/>
    <s v="0627 Golf Center"/>
    <s v="4152"/>
    <x v="0"/>
    <s v="Australia"/>
    <s v="9"/>
  </r>
  <r>
    <s v="Jobie"/>
    <s v="Runacres"/>
    <s v="Female"/>
    <s v="96"/>
    <s v="1975-01-08"/>
    <s v="Developer IV"/>
    <x v="8"/>
    <x v="0"/>
    <s v="N"/>
    <s v="Yes"/>
    <n v="18"/>
    <s v="24960 Shopko Crossing"/>
    <s v="2528"/>
    <x v="1"/>
    <s v="Australia"/>
    <s v="7"/>
  </r>
  <r>
    <s v="Guenna"/>
    <s v="Filisov"/>
    <s v="Female"/>
    <s v="52"/>
    <s v="1969-02-09"/>
    <s v="Chemical Engineer"/>
    <x v="0"/>
    <x v="2"/>
    <s v="N"/>
    <s v="No"/>
    <n v="13"/>
    <s v="43 Stoughton Drive"/>
    <s v="2154"/>
    <x v="1"/>
    <s v="Australia"/>
    <s v="9"/>
  </r>
  <r>
    <s v="Opal"/>
    <s v="Cleare"/>
    <s v="Female"/>
    <s v="6"/>
    <d v="1977-09-26T00:00:00"/>
    <s v="Database Administrator II"/>
    <x v="1"/>
    <x v="1"/>
    <s v="N"/>
    <s v="Yes"/>
    <n v="20"/>
    <s v="247 Blue Bill Park Parkway"/>
    <s v="2066"/>
    <x v="1"/>
    <s v="Australia"/>
    <s v="9"/>
  </r>
  <r>
    <s v="Ottilie"/>
    <s v="Wanless"/>
    <s v="Female"/>
    <s v="51"/>
    <s v="1940-11-10"/>
    <s v="Environmental Specialist"/>
    <x v="8"/>
    <x v="1"/>
    <s v="N"/>
    <s v="No"/>
    <n v="8"/>
    <s v="2 David Pass"/>
    <s v="2720"/>
    <x v="1"/>
    <s v="Australia"/>
    <s v="4"/>
  </r>
  <r>
    <s v="Kipper"/>
    <s v="Circuit"/>
    <s v="Male"/>
    <s v="23"/>
    <s v="1974-12-12"/>
    <s v="Research Assistant IV"/>
    <x v="9"/>
    <x v="0"/>
    <s v="N"/>
    <s v="Yes"/>
    <n v="4"/>
    <s v="3867 Barby Hill"/>
    <s v="2140"/>
    <x v="1"/>
    <s v="Australia"/>
    <s v="8"/>
  </r>
  <r>
    <s v="Marilin"/>
    <s v="Frome"/>
    <s v="Female"/>
    <s v="58"/>
    <s v="1975-12-22"/>
    <s v="Account Executive"/>
    <x v="5"/>
    <x v="0"/>
    <s v="N"/>
    <s v="Yes"/>
    <n v="17"/>
    <s v="52 Bobwhite Court"/>
    <s v="2219"/>
    <x v="1"/>
    <s v="Australia"/>
    <s v="9"/>
  </r>
  <r>
    <s v="Arel"/>
    <s v="Abramovitz"/>
    <s v="Male"/>
    <s v="72"/>
    <s v="1957-11-12"/>
    <s v="Nurse Practicioner"/>
    <x v="7"/>
    <x v="0"/>
    <s v="N"/>
    <s v="No"/>
    <n v="16"/>
    <s v="32249 Sycamore Way"/>
    <s v="4650"/>
    <x v="0"/>
    <s v="Australia"/>
    <s v="4"/>
  </r>
  <r>
    <s v="Kit"/>
    <s v="Easdon"/>
    <s v="Male"/>
    <s v="61"/>
    <s v="1978-10-26"/>
    <s v="Director of Sales"/>
    <x v="1"/>
    <x v="1"/>
    <s v="N"/>
    <s v="No"/>
    <n v="12"/>
    <s v="3 Roth Junction"/>
    <s v="3156"/>
    <x v="2"/>
    <s v="Australia"/>
    <s v="8"/>
  </r>
  <r>
    <s v="Gregg"/>
    <s v="Aimeric"/>
    <s v="U"/>
    <s v="52"/>
    <m/>
    <s v="Internal Auditor"/>
    <x v="5"/>
    <x v="0"/>
    <s v="N"/>
    <s v="No"/>
    <n v="7"/>
    <s v="72423 Surrey Street"/>
    <s v="3753"/>
    <x v="2"/>
    <s v="Australia"/>
    <s v="5"/>
  </r>
  <r>
    <s v="Skipp"/>
    <s v="Swales"/>
    <s v="Male"/>
    <s v="15"/>
    <d v="1973-11-14T00:00:00"/>
    <s v="Community Outreach Specialist"/>
    <x v="3"/>
    <x v="2"/>
    <s v="N"/>
    <s v="Yes"/>
    <n v="22"/>
    <s v="76 Green Ridge Drive"/>
    <s v="3029"/>
    <x v="2"/>
    <s v="Australia"/>
    <s v="7"/>
  </r>
  <r>
    <s v="Frederich"/>
    <s v="Glantz"/>
    <s v="Male"/>
    <s v="37"/>
    <s v="1997-08-27"/>
    <s v="Nuclear Power Engineer"/>
    <x v="0"/>
    <x v="2"/>
    <s v="N"/>
    <s v="Yes"/>
    <n v="10"/>
    <s v="9 Glacier Hill Circle"/>
    <s v="2762"/>
    <x v="1"/>
    <s v="Australia"/>
    <s v="8"/>
  </r>
  <r>
    <s v="Rodolph"/>
    <s v="Denniss"/>
    <s v="Male"/>
    <s v="28"/>
    <s v="1974-08-07"/>
    <s v="Geologist III"/>
    <x v="1"/>
    <x v="1"/>
    <s v="N"/>
    <s v="Yes"/>
    <n v="7"/>
    <s v="91281 Transport Center"/>
    <s v="3356"/>
    <x v="2"/>
    <s v="Australia"/>
    <s v="2"/>
  </r>
  <r>
    <s v="Craggie"/>
    <s v="Dering"/>
    <s v="Male"/>
    <s v="47"/>
    <s v="1952-10-05"/>
    <s v="Actuary"/>
    <x v="2"/>
    <x v="0"/>
    <s v="N"/>
    <s v="No"/>
    <n v="7"/>
    <s v="11 Paget Road"/>
    <s v="2125"/>
    <x v="1"/>
    <s v="Australia"/>
    <s v="10"/>
  </r>
  <r>
    <s v="Johna"/>
    <s v="Bunker"/>
    <s v="U"/>
    <s v="93"/>
    <m/>
    <s v="Tax Accountant"/>
    <x v="5"/>
    <x v="0"/>
    <s v="N"/>
    <s v="Yes"/>
    <n v="14"/>
    <s v="3686 Waubesa Way"/>
    <s v="3065"/>
    <x v="2"/>
    <s v="Australia"/>
    <s v="6"/>
  </r>
  <r>
    <s v="Giralda"/>
    <s v="MacPeake"/>
    <s v="Female"/>
    <s v="59"/>
    <s v="1941-04-04"/>
    <s v="Librarian"/>
    <x v="3"/>
    <x v="2"/>
    <s v="N"/>
    <s v="Yes"/>
    <n v="14"/>
    <s v="6 Killdeer Way"/>
    <s v="2705"/>
    <x v="1"/>
    <s v="Australia"/>
    <s v="1"/>
  </r>
  <r>
    <s v="Rodney"/>
    <s v="Trethewey"/>
    <s v="Male"/>
    <s v="16"/>
    <s v="1997-03-17"/>
    <s v="Software Consultant"/>
    <x v="2"/>
    <x v="1"/>
    <s v="N"/>
    <s v="No"/>
    <n v="15"/>
    <s v="737 Service Lane"/>
    <s v="3030"/>
    <x v="2"/>
    <s v="Australia"/>
    <s v="8"/>
  </r>
  <r>
    <s v="Theresina"/>
    <s v="NA"/>
    <s v="Female"/>
    <s v="30"/>
    <s v="1987-03-01"/>
    <s v="General Manager"/>
    <x v="9"/>
    <x v="0"/>
    <s v="N"/>
    <s v="Yes"/>
    <n v="14"/>
    <s v="253 Katie Junction"/>
    <s v="2650"/>
    <x v="1"/>
    <s v="Australia"/>
    <s v="2"/>
  </r>
  <r>
    <s v="Gleda"/>
    <s v="Howerd"/>
    <s v="Female"/>
    <s v="59"/>
    <s v="1964-01-22"/>
    <s v="Senior Developer"/>
    <x v="5"/>
    <x v="0"/>
    <s v="N"/>
    <s v="No"/>
    <n v="6"/>
    <s v="481 Moulton Place"/>
    <s v="2440"/>
    <x v="1"/>
    <s v="Australia"/>
    <s v="2"/>
  </r>
  <r>
    <s v="Melany"/>
    <s v="Ladewig"/>
    <s v="Female"/>
    <s v="76"/>
    <s v="1972-05-17"/>
    <s v="Research Associate"/>
    <x v="2"/>
    <x v="0"/>
    <s v="N"/>
    <s v="Yes"/>
    <n v="10"/>
    <s v="3864 Sheridan Alley"/>
    <s v="4130"/>
    <x v="0"/>
    <s v="Australia"/>
    <s v="7"/>
  </r>
  <r>
    <s v="Claudell"/>
    <s v="Rounsefell"/>
    <s v="Male"/>
    <s v="67"/>
    <s v="1993-11-27"/>
    <s v="VP Sales"/>
    <x v="2"/>
    <x v="1"/>
    <s v="N"/>
    <s v="No"/>
    <n v="8"/>
    <s v="61416 Karstens Place"/>
    <s v="4217"/>
    <x v="0"/>
    <s v="Australia"/>
    <s v="5"/>
  </r>
  <r>
    <s v="Garwin"/>
    <s v="Nurden"/>
    <s v="Male"/>
    <s v="54"/>
    <s v="1958-04-19"/>
    <s v="Programmer I"/>
    <x v="1"/>
    <x v="2"/>
    <s v="N"/>
    <s v="Yes"/>
    <n v="5"/>
    <s v="0 Union Parkway"/>
    <s v="3142"/>
    <x v="2"/>
    <s v="Australia"/>
    <s v="11"/>
  </r>
  <r>
    <s v="Bunny"/>
    <s v="Leebetter"/>
    <s v="Female"/>
    <s v="83"/>
    <s v="1966-04-30"/>
    <s v="Quality Engineer"/>
    <x v="0"/>
    <x v="2"/>
    <s v="N"/>
    <s v="Yes"/>
    <n v="8"/>
    <s v="4 Lukken Lane"/>
    <s v="4301"/>
    <x v="0"/>
    <s v="Australia"/>
    <s v="4"/>
  </r>
  <r>
    <s v="Matias"/>
    <s v="Melloi"/>
    <s v="Male"/>
    <s v="61"/>
    <s v="1977-02-03"/>
    <s v="Legal Assistant"/>
    <x v="4"/>
    <x v="1"/>
    <s v="N"/>
    <s v="No"/>
    <n v="11"/>
    <s v="1507 Schlimgen Trail"/>
    <s v="2155"/>
    <x v="1"/>
    <s v="Australia"/>
    <s v="10"/>
  </r>
  <r>
    <s v="Sada"/>
    <s v="Dowyer"/>
    <s v="Female"/>
    <s v="47"/>
    <s v="1998-11-22"/>
    <s v="Human Resources Manager"/>
    <x v="8"/>
    <x v="2"/>
    <s v="N"/>
    <s v="Yes"/>
    <n v="3"/>
    <s v="4 Meadow Ridge Place"/>
    <s v="2090"/>
    <x v="1"/>
    <s v="Australia"/>
    <s v="10"/>
  </r>
  <r>
    <s v="Anet"/>
    <s v="Roseman"/>
    <s v="Female"/>
    <s v="84"/>
    <s v="1996-11-24"/>
    <s v="Programmer Analyst III"/>
    <x v="2"/>
    <x v="0"/>
    <s v="N"/>
    <s v="No"/>
    <n v="9"/>
    <s v="31 Melody Circle"/>
    <s v="3814"/>
    <x v="2"/>
    <s v="Australia"/>
    <s v="4"/>
  </r>
  <r>
    <s v="Katie"/>
    <s v="Warhurst"/>
    <s v="Female"/>
    <s v="0"/>
    <s v="1991-12-02"/>
    <s v="Help Desk Operator"/>
    <x v="4"/>
    <x v="2"/>
    <s v="N"/>
    <s v="Yes"/>
    <n v="14"/>
    <s v="96 Rutledge Drive"/>
    <s v="3064"/>
    <x v="2"/>
    <s v="Australia"/>
    <s v="5"/>
  </r>
  <r>
    <s v="Celia"/>
    <s v="Bryden"/>
    <s v="Female"/>
    <s v="12"/>
    <s v="1943-04-06"/>
    <s v="Chemical Engineer"/>
    <x v="0"/>
    <x v="2"/>
    <s v="N"/>
    <s v="No"/>
    <n v="21"/>
    <s v="2905 Towne Place"/>
    <s v="2114"/>
    <x v="1"/>
    <s v="Australia"/>
    <s v="9"/>
  </r>
  <r>
    <s v="Stearne"/>
    <s v="Trolley"/>
    <s v="Male"/>
    <s v="42"/>
    <s v="1982-02-01"/>
    <s v="Automation Specialist IV"/>
    <x v="2"/>
    <x v="2"/>
    <s v="N"/>
    <s v="No"/>
    <n v="14"/>
    <s v="638 Caliangt Avenue"/>
    <s v="2137"/>
    <x v="1"/>
    <s v="Australia"/>
    <s v="11"/>
  </r>
  <r>
    <s v="Tristam"/>
    <s v="Larose"/>
    <s v="Male"/>
    <s v="70"/>
    <s v="1985-01-29"/>
    <s v="VP Accounting"/>
    <x v="2"/>
    <x v="0"/>
    <s v="N"/>
    <s v="No"/>
    <n v="17"/>
    <s v="9645 Moose Terrace"/>
    <s v="2137"/>
    <x v="1"/>
    <s v="Australia"/>
    <s v="11"/>
  </r>
  <r>
    <s v="Laurena"/>
    <s v="NA"/>
    <s v="Female"/>
    <s v="21"/>
    <s v="1961-07-31"/>
    <s v="VP Sales"/>
    <x v="8"/>
    <x v="2"/>
    <s v="N"/>
    <s v="No"/>
    <n v="10"/>
    <s v="7 Messerschmidt Crossing"/>
    <s v="3810"/>
    <x v="2"/>
    <s v="Australia"/>
    <s v="6"/>
  </r>
  <r>
    <s v="Heloise"/>
    <s v="Fairpool"/>
    <s v="Female"/>
    <s v="17"/>
    <s v="1976-09-07"/>
    <s v="Information Systems Manager"/>
    <x v="0"/>
    <x v="2"/>
    <s v="N"/>
    <s v="No"/>
    <n v="17"/>
    <s v="005 Loeprich Way"/>
    <s v="4680"/>
    <x v="0"/>
    <s v="Australia"/>
    <s v="3"/>
  </r>
  <r>
    <s v="Dory"/>
    <s v="Malpass"/>
    <s v="Female"/>
    <s v="19"/>
    <s v="1972-08-27"/>
    <s v="NA"/>
    <x v="8"/>
    <x v="1"/>
    <s v="N"/>
    <s v="Yes"/>
    <n v="13"/>
    <s v="3653 Steensland Road"/>
    <s v="4103"/>
    <x v="0"/>
    <s v="Australia"/>
    <s v="8"/>
  </r>
  <r>
    <s v="Marcellina"/>
    <s v="Baynton"/>
    <s v="Female"/>
    <s v="60"/>
    <s v="1947-03-11"/>
    <s v="Software Engineer III"/>
    <x v="2"/>
    <x v="0"/>
    <s v="N"/>
    <s v="No"/>
    <n v="16"/>
    <s v="56 Comanche Terrace"/>
    <s v="3141"/>
    <x v="2"/>
    <s v="Australia"/>
    <s v="10"/>
  </r>
  <r>
    <s v="Gregorius"/>
    <s v="Leal"/>
    <s v="Male"/>
    <s v="7"/>
    <s v="1951-04-29"/>
    <s v="NA"/>
    <x v="4"/>
    <x v="1"/>
    <s v="N"/>
    <s v="Yes"/>
    <n v="21"/>
    <s v="66 Merry Court"/>
    <s v="2033"/>
    <x v="1"/>
    <s v="Australia"/>
    <s v="12"/>
  </r>
  <r>
    <s v="Deana"/>
    <s v="Canton"/>
    <s v="Female"/>
    <s v="67"/>
    <s v="1974-11-25"/>
    <s v="NA"/>
    <x v="1"/>
    <x v="0"/>
    <s v="N"/>
    <s v="Yes"/>
    <n v="14"/>
    <s v="92 Ludington Street"/>
    <s v="4301"/>
    <x v="0"/>
    <s v="Australia"/>
    <s v="3"/>
  </r>
  <r>
    <s v="Kori"/>
    <s v="Sparsholt"/>
    <s v="Female"/>
    <s v="59"/>
    <s v="1940-05-19"/>
    <s v="Office Assistant II"/>
    <x v="8"/>
    <x v="0"/>
    <s v="N"/>
    <s v="Yes"/>
    <n v="19"/>
    <s v="37 Rigney Park"/>
    <s v="2171"/>
    <x v="1"/>
    <s v="Australia"/>
    <s v="9"/>
  </r>
  <r>
    <s v="Lucky"/>
    <s v="Klainman"/>
    <s v="Female"/>
    <s v="24"/>
    <s v="1947-11-26"/>
    <s v="Chief Design Engineer"/>
    <x v="4"/>
    <x v="0"/>
    <s v="N"/>
    <s v="No"/>
    <n v="8"/>
    <s v="0796 Barnett Plaza"/>
    <s v="3758"/>
    <x v="2"/>
    <s v="Australia"/>
    <s v="4"/>
  </r>
  <r>
    <s v="Erasmus"/>
    <s v="Olenchenko"/>
    <s v="Male"/>
    <s v="56"/>
    <s v="1965-02-03"/>
    <s v="Software Test Engineer IV"/>
    <x v="1"/>
    <x v="0"/>
    <s v="N"/>
    <s v="Yes"/>
    <n v="5"/>
    <s v="415 Rockefeller Trail"/>
    <s v="2484"/>
    <x v="1"/>
    <s v="Australia"/>
    <s v="7"/>
  </r>
  <r>
    <s v="Carita"/>
    <s v="Sand"/>
    <s v="Female"/>
    <s v="25"/>
    <s v="1977-03-20"/>
    <s v="Quality Engineer"/>
    <x v="4"/>
    <x v="0"/>
    <s v="N"/>
    <s v="No"/>
    <n v="16"/>
    <s v="846 Loftsgordon Crossing"/>
    <s v="2154"/>
    <x v="1"/>
    <s v="Australia"/>
    <s v="11"/>
  </r>
  <r>
    <s v="Lynnett"/>
    <s v="Tipper"/>
    <s v="Female"/>
    <s v="22"/>
    <s v="1993-08-03"/>
    <s v="Social Worker"/>
    <x v="7"/>
    <x v="2"/>
    <s v="N"/>
    <s v="Yes"/>
    <n v="2"/>
    <s v="9 Ridgeview Avenue"/>
    <s v="3109"/>
    <x v="2"/>
    <s v="Australia"/>
    <s v="10"/>
  </r>
  <r>
    <s v="Thorn"/>
    <s v="Stigers"/>
    <s v="Male"/>
    <s v="42"/>
    <s v="1972-05-19"/>
    <s v="Business Systems Development Analyst"/>
    <x v="2"/>
    <x v="0"/>
    <s v="N"/>
    <s v="No"/>
    <n v="19"/>
    <s v="6218 Delladonna Parkway"/>
    <s v="4115"/>
    <x v="0"/>
    <s v="Australia"/>
    <s v="8"/>
  </r>
  <r>
    <s v="Lela"/>
    <s v="Billing"/>
    <s v="Female"/>
    <s v="38"/>
    <s v="1970-12-17"/>
    <s v="Programmer Analyst III"/>
    <x v="8"/>
    <x v="0"/>
    <s v="N"/>
    <s v="Yes"/>
    <n v="18"/>
    <s v="095 Glacier Hill Circle"/>
    <s v="2571"/>
    <x v="1"/>
    <s v="Australia"/>
    <s v="7"/>
  </r>
  <r>
    <s v="Norah"/>
    <s v="Mapis"/>
    <s v="Female"/>
    <s v="75"/>
    <s v="2000-12-09"/>
    <s v="Assistant Manager"/>
    <x v="9"/>
    <x v="0"/>
    <s v="N"/>
    <s v="No"/>
    <n v="10"/>
    <s v="057 Victoria Crossing"/>
    <s v="2263"/>
    <x v="1"/>
    <s v="Australia"/>
    <s v="9"/>
  </r>
  <r>
    <s v="Moina"/>
    <s v="Rosenbaum"/>
    <s v="Female"/>
    <s v="50"/>
    <s v="2001-08-04"/>
    <s v="Graphic Designer"/>
    <x v="5"/>
    <x v="0"/>
    <s v="N"/>
    <s v="No"/>
    <n v="14"/>
    <s v="0 Memorial Road"/>
    <s v="3109"/>
    <x v="2"/>
    <s v="Australia"/>
    <s v="10"/>
  </r>
  <r>
    <s v="Ceciley"/>
    <s v="Harg"/>
    <s v="Female"/>
    <s v="50"/>
    <s v="1990-10-19"/>
    <s v="Nurse Practicioner"/>
    <x v="4"/>
    <x v="0"/>
    <s v="N"/>
    <s v="Yes"/>
    <n v="4"/>
    <s v="409 Starling Lane"/>
    <s v="4172"/>
    <x v="0"/>
    <s v="Australia"/>
    <s v="7"/>
  </r>
  <r>
    <s v="Torry"/>
    <s v="de la Valette Parisot"/>
    <s v="Male"/>
    <s v="95"/>
    <s v="1967-03-14"/>
    <s v="VP Marketing"/>
    <x v="6"/>
    <x v="0"/>
    <s v="N"/>
    <s v="Yes"/>
    <n v="18"/>
    <s v="36963 Pierstorff Terrace"/>
    <s v="3168"/>
    <x v="2"/>
    <s v="Australia"/>
    <s v="9"/>
  </r>
  <r>
    <s v="Sigismund"/>
    <s v="Sedger"/>
    <s v="Male"/>
    <s v="9"/>
    <s v="1999-11-29"/>
    <s v="Accountant II"/>
    <x v="0"/>
    <x v="1"/>
    <s v="N"/>
    <s v="No"/>
    <n v="7"/>
    <s v="8069 Sunbrook Way"/>
    <s v="2155"/>
    <x v="1"/>
    <s v="Australia"/>
    <s v="10"/>
  </r>
  <r>
    <s v="Irvine"/>
    <s v="Headon"/>
    <s v="Male"/>
    <s v="99"/>
    <s v="1956-04-21"/>
    <s v="Geologist III"/>
    <x v="5"/>
    <x v="1"/>
    <s v="N"/>
    <s v="Yes"/>
    <n v="20"/>
    <s v="9 Hovde Way"/>
    <s v="2322"/>
    <x v="1"/>
    <s v="Australia"/>
    <s v="5"/>
  </r>
  <r>
    <s v="Laurie"/>
    <s v="NA"/>
    <s v="Male"/>
    <s v="31"/>
    <s v="1979-07-28"/>
    <s v="Assistant Media Planner"/>
    <x v="3"/>
    <x v="0"/>
    <s v="N"/>
    <s v="Yes"/>
    <n v="15"/>
    <s v="94 Barby Lane"/>
    <s v="2210"/>
    <x v="1"/>
    <s v="Australia"/>
    <s v="10"/>
  </r>
  <r>
    <s v="Tomkin"/>
    <s v="Bernlin"/>
    <s v="Male"/>
    <s v="7"/>
    <s v="2001-12-29"/>
    <s v="Food Chemist"/>
    <x v="7"/>
    <x v="1"/>
    <s v="N"/>
    <s v="Yes"/>
    <n v="9"/>
    <s v="0492 Kings Street"/>
    <s v="2480"/>
    <x v="1"/>
    <s v="Australia"/>
    <s v="3"/>
  </r>
  <r>
    <s v="Genni"/>
    <s v="Fanstone"/>
    <s v="Female"/>
    <s v="25"/>
    <s v="1972-07-29"/>
    <s v="Administrative Assistant II"/>
    <x v="3"/>
    <x v="0"/>
    <s v="N"/>
    <s v="No"/>
    <n v="16"/>
    <s v="1 Fair Oaks Alley"/>
    <s v="3149"/>
    <x v="2"/>
    <s v="Australia"/>
    <s v="10"/>
  </r>
  <r>
    <s v="Blondie"/>
    <s v="NA"/>
    <s v="Female"/>
    <s v="43"/>
    <s v="1995-10-03"/>
    <s v="Actuary"/>
    <x v="2"/>
    <x v="2"/>
    <s v="N"/>
    <s v="No"/>
    <n v="11"/>
    <s v="780 Norway Maple Hill"/>
    <s v="2565"/>
    <x v="1"/>
    <s v="Australia"/>
    <s v="8"/>
  </r>
  <r>
    <s v="Aloysius"/>
    <s v="Killingsworth"/>
    <s v="Male"/>
    <s v="89"/>
    <s v="1957-02-14"/>
    <s v="VP Quality Control"/>
    <x v="8"/>
    <x v="0"/>
    <s v="N"/>
    <s v="No"/>
    <n v="12"/>
    <s v="625 Mandrake Junction"/>
    <s v="2145"/>
    <x v="1"/>
    <s v="Australia"/>
    <s v="9"/>
  </r>
  <r>
    <s v="Carola"/>
    <s v="Philler"/>
    <s v="Female"/>
    <s v="73"/>
    <s v="1951-04-30"/>
    <s v="Dental Hygienist"/>
    <x v="7"/>
    <x v="2"/>
    <s v="N"/>
    <s v="No"/>
    <n v="15"/>
    <s v="1037 Roth Park"/>
    <s v="2145"/>
    <x v="1"/>
    <s v="Australia"/>
    <s v="7"/>
  </r>
  <r>
    <s v="Fitzgerald"/>
    <s v="Hellikes"/>
    <s v="Male"/>
    <s v="25"/>
    <s v="1979-07-28"/>
    <s v="Media Manager IV"/>
    <x v="7"/>
    <x v="0"/>
    <s v="N"/>
    <s v="Yes"/>
    <n v="10"/>
    <s v="315 Center Park"/>
    <s v="3040"/>
    <x v="2"/>
    <s v="Australia"/>
    <s v="7"/>
  </r>
  <r>
    <s v="Ingmar"/>
    <s v="Okenden"/>
    <s v="Male"/>
    <s v="97"/>
    <s v="1959-03-01"/>
    <s v="Compensation Analyst"/>
    <x v="2"/>
    <x v="0"/>
    <s v="N"/>
    <s v="Yes"/>
    <n v="8"/>
    <s v="1 Graceland Plaza"/>
    <s v="3216"/>
    <x v="2"/>
    <s v="Australia"/>
    <s v="2"/>
  </r>
  <r>
    <s v="Tina"/>
    <s v="Dunstan"/>
    <s v="Female"/>
    <s v="13"/>
    <s v="1939-03-06"/>
    <s v="Account Representative IV"/>
    <x v="4"/>
    <x v="1"/>
    <s v="N"/>
    <s v="No"/>
    <n v="13"/>
    <s v="98555 Victoria Hill"/>
    <s v="2171"/>
    <x v="1"/>
    <s v="Australia"/>
    <s v="7"/>
  </r>
  <r>
    <s v="Huberto"/>
    <s v="Mollatt"/>
    <s v="Male"/>
    <s v="82"/>
    <s v="1961-08-27"/>
    <s v="Programmer IV"/>
    <x v="8"/>
    <x v="0"/>
    <s v="N"/>
    <s v="Yes"/>
    <n v="14"/>
    <s v="31121 Pierstorff Center"/>
    <s v="2770"/>
    <x v="1"/>
    <s v="Australia"/>
    <s v="7"/>
  </r>
  <r>
    <s v="Georgi"/>
    <s v="NA"/>
    <s v="Male"/>
    <s v="29"/>
    <s v="1970-01-14"/>
    <s v="Assistant Manager"/>
    <x v="0"/>
    <x v="2"/>
    <s v="N"/>
    <s v="No"/>
    <n v="11"/>
    <s v="59 Garrison Terrace"/>
    <s v="3215"/>
    <x v="2"/>
    <s v="Australia"/>
    <s v="4"/>
  </r>
  <r>
    <s v="Adolpho"/>
    <s v="Bellerby"/>
    <s v="Male"/>
    <s v="46"/>
    <s v="1944-10-25"/>
    <s v="VP Sales"/>
    <x v="2"/>
    <x v="2"/>
    <s v="N"/>
    <s v="Yes"/>
    <n v="13"/>
    <s v="2763 Buhler Circle"/>
    <s v="4305"/>
    <x v="0"/>
    <s v="Australia"/>
    <s v="4"/>
  </r>
  <r>
    <s v="Kelsey"/>
    <s v="Hatt"/>
    <s v="Female"/>
    <s v="69"/>
    <s v="1966-06-27"/>
    <s v="Senior Sales Associate"/>
    <x v="2"/>
    <x v="2"/>
    <s v="N"/>
    <s v="No"/>
    <n v="8"/>
    <s v="309 Maple Wood Pass"/>
    <s v="3930"/>
    <x v="2"/>
    <s v="Australia"/>
    <s v="6"/>
  </r>
  <r>
    <s v="Lucien"/>
    <s v="NA"/>
    <s v="Male"/>
    <s v="83"/>
    <s v="1966-09-14"/>
    <s v="NA"/>
    <x v="2"/>
    <x v="2"/>
    <s v="N"/>
    <s v="Yes"/>
    <n v="19"/>
    <s v="777 Fairfield Court"/>
    <s v="4305"/>
    <x v="0"/>
    <s v="Australia"/>
    <s v="3"/>
  </r>
  <r>
    <s v="Ariel"/>
    <s v="McCloid"/>
    <s v="Male"/>
    <s v="4"/>
    <s v="1994-03-13"/>
    <s v="Human Resources Manager"/>
    <x v="8"/>
    <x v="2"/>
    <s v="N"/>
    <s v="Yes"/>
    <n v="6"/>
    <s v="99 Quincy Parkway"/>
    <s v="3630"/>
    <x v="2"/>
    <s v="Australia"/>
    <s v="1"/>
  </r>
  <r>
    <s v="Bevvy"/>
    <s v="Openshaw"/>
    <s v="Female"/>
    <s v="68"/>
    <s v="1975-06-15"/>
    <s v="Staff Scientist"/>
    <x v="8"/>
    <x v="1"/>
    <s v="N"/>
    <s v="Yes"/>
    <n v="10"/>
    <s v="902 Westend Lane"/>
    <s v="2318"/>
    <x v="1"/>
    <s v="Australia"/>
    <s v="3"/>
  </r>
  <r>
    <s v="Alexina"/>
    <s v="Mabley"/>
    <s v="Female"/>
    <s v="72"/>
    <s v="1975-10-12"/>
    <s v="Web Designer IV"/>
    <x v="0"/>
    <x v="0"/>
    <s v="N"/>
    <s v="Yes"/>
    <n v="10"/>
    <s v="9 Rieder Junction"/>
    <s v="2573"/>
    <x v="1"/>
    <s v="Australia"/>
    <s v="9"/>
  </r>
  <r>
    <s v="Dawn"/>
    <s v="Pyffe"/>
    <s v="Female"/>
    <s v="56"/>
    <s v="1965-05-28"/>
    <s v="Media Manager III"/>
    <x v="4"/>
    <x v="0"/>
    <s v="N"/>
    <s v="No"/>
    <n v="11"/>
    <s v="734 Veith Way"/>
    <s v="3155"/>
    <x v="2"/>
    <s v="Australia"/>
    <s v="8"/>
  </r>
  <r>
    <s v="Claudette"/>
    <s v="Renackowna"/>
    <s v="Female"/>
    <s v="55"/>
    <s v="1996-02-11"/>
    <s v="Administrative Officer"/>
    <x v="0"/>
    <x v="0"/>
    <s v="N"/>
    <s v="No"/>
    <n v="2"/>
    <s v="0800 Dahle Alley"/>
    <s v="2148"/>
    <x v="1"/>
    <s v="Australia"/>
    <s v="8"/>
  </r>
  <r>
    <s v="Elianora"/>
    <s v="Poolton"/>
    <s v="Female"/>
    <s v="15"/>
    <s v="1944-06-14"/>
    <s v="Programmer II"/>
    <x v="8"/>
    <x v="0"/>
    <s v="N"/>
    <s v="Yes"/>
    <n v="21"/>
    <s v="5 Macpherson Drive"/>
    <s v="3134"/>
    <x v="2"/>
    <s v="Australia"/>
    <s v="9"/>
  </r>
  <r>
    <s v="Park"/>
    <s v="NA"/>
    <s v="Male"/>
    <s v="39"/>
    <s v="1977-11-08"/>
    <s v="Nurse Practicioner"/>
    <x v="5"/>
    <x v="1"/>
    <s v="N"/>
    <s v="No"/>
    <n v="14"/>
    <s v="07 Boyd Drive"/>
    <s v="4350"/>
    <x v="0"/>
    <s v="Australia"/>
    <s v="7"/>
  </r>
  <r>
    <s v="Anthony"/>
    <s v="Lindstrom"/>
    <s v="Male"/>
    <s v="86"/>
    <s v="1997-11-01"/>
    <s v="Geologist IV"/>
    <x v="2"/>
    <x v="1"/>
    <s v="N"/>
    <s v="Yes"/>
    <n v="10"/>
    <s v="427 Oak Avenue"/>
    <s v="2205"/>
    <x v="1"/>
    <s v="Australia"/>
    <s v="10"/>
  </r>
  <r>
    <s v="Liane"/>
    <s v="Poizer"/>
    <s v="Female"/>
    <s v="59"/>
    <s v="1952-05-05"/>
    <s v="Analyst Programmer"/>
    <x v="1"/>
    <x v="2"/>
    <s v="N"/>
    <s v="No"/>
    <n v="13"/>
    <s v="390 Express Plaza"/>
    <s v="2076"/>
    <x v="1"/>
    <s v="Australia"/>
    <s v="11"/>
  </r>
  <r>
    <s v="Romonda"/>
    <s v="Hallt"/>
    <s v="Female"/>
    <s v="69"/>
    <s v="1960-05-09"/>
    <s v="Operator"/>
    <x v="8"/>
    <x v="1"/>
    <s v="N"/>
    <s v="No"/>
    <n v="15"/>
    <s v="703 Ludington Plaza"/>
    <s v="2480"/>
    <x v="1"/>
    <s v="Australia"/>
    <s v="4"/>
  </r>
  <r>
    <s v="Sula"/>
    <s v="Thomann"/>
    <s v="Female"/>
    <s v="56"/>
    <s v="1989-03-17"/>
    <s v="Assistant Manager"/>
    <x v="8"/>
    <x v="0"/>
    <s v="N"/>
    <s v="No"/>
    <n v="6"/>
    <s v="7 Dayton Circle"/>
    <s v="2160"/>
    <x v="1"/>
    <s v="Australia"/>
    <s v="9"/>
  </r>
  <r>
    <s v="Renell"/>
    <s v="Earley"/>
    <s v="Female"/>
    <s v="5"/>
    <s v="1954-10-21"/>
    <s v="Compensation Analyst"/>
    <x v="2"/>
    <x v="0"/>
    <s v="N"/>
    <s v="Yes"/>
    <n v="11"/>
    <s v="79 Manufacturers Plaza"/>
    <s v="4171"/>
    <x v="0"/>
    <s v="Australia"/>
    <s v="5"/>
  </r>
  <r>
    <s v="Cliff"/>
    <s v="Philipsson"/>
    <s v="Male"/>
    <s v="82"/>
    <s v="1967-02-02"/>
    <s v="Structural Analysis Engineer"/>
    <x v="9"/>
    <x v="0"/>
    <s v="N"/>
    <s v="No"/>
    <n v="16"/>
    <s v="600 Artisan Drive"/>
    <s v="3149"/>
    <x v="2"/>
    <s v="Australia"/>
    <s v="10"/>
  </r>
  <r>
    <s v="Clevey"/>
    <s v="Aisthorpe"/>
    <s v="Male"/>
    <s v="27"/>
    <s v="1976-09-20"/>
    <s v="Software Consultant"/>
    <x v="8"/>
    <x v="0"/>
    <s v="N"/>
    <s v="Yes"/>
    <n v="8"/>
    <s v="0 Veith Way"/>
    <s v="2009"/>
    <x v="1"/>
    <s v="Australia"/>
    <s v="9"/>
  </r>
  <r>
    <s v="Cariotta"/>
    <s v="NA"/>
    <s v="Female"/>
    <s v="10"/>
    <d v="1974-08-19T00:00:00"/>
    <s v="Assistant Media Planner"/>
    <x v="3"/>
    <x v="1"/>
    <s v="N"/>
    <s v="Yes"/>
    <n v="17"/>
    <s v="2336 Continental Point"/>
    <s v="2527"/>
    <x v="1"/>
    <s v="Australia"/>
    <s v="7"/>
  </r>
  <r>
    <s v="George"/>
    <s v="Jose"/>
    <s v="Male"/>
    <s v="68"/>
    <s v="1960-12-19"/>
    <s v="Payment Adjustment Coordinator"/>
    <x v="4"/>
    <x v="2"/>
    <s v="N"/>
    <s v="Yes"/>
    <n v="20"/>
    <s v="535 Corben Point"/>
    <s v="4680"/>
    <x v="0"/>
    <s v="Australia"/>
    <s v="4"/>
  </r>
  <r>
    <s v="Kissiah"/>
    <s v="Foat"/>
    <s v="Female"/>
    <s v="30"/>
    <d v="1975-09-11T00:00:00"/>
    <s v="Graphic Designer"/>
    <x v="8"/>
    <x v="0"/>
    <s v="N"/>
    <s v="Yes"/>
    <n v="19"/>
    <s v="1690 Forster Place"/>
    <s v="2281"/>
    <x v="1"/>
    <s v="Australia"/>
    <s v="9"/>
  </r>
  <r>
    <s v="Milty"/>
    <s v="Brauninger"/>
    <s v="Male"/>
    <s v="13"/>
    <s v="1945-07-10"/>
    <s v="Payment Adjustment Coordinator"/>
    <x v="8"/>
    <x v="2"/>
    <s v="N"/>
    <s v="No"/>
    <n v="11"/>
    <s v="54 6Th Trail"/>
    <s v="2640"/>
    <x v="1"/>
    <s v="Australia"/>
    <s v="7"/>
  </r>
  <r>
    <s v="Killian"/>
    <s v="Nettles"/>
    <s v="Male"/>
    <s v="44"/>
    <s v="1980-09-01"/>
    <s v="Marketing Assistant"/>
    <x v="8"/>
    <x v="1"/>
    <s v="N"/>
    <s v="No"/>
    <n v="4"/>
    <s v="16 Pepper Wood Junction"/>
    <s v="3803"/>
    <x v="2"/>
    <s v="Australia"/>
    <s v="7"/>
  </r>
  <r>
    <s v="Fredia"/>
    <s v="Favelle"/>
    <s v="Female"/>
    <s v="94"/>
    <d v="1974-08-29T00:00:00"/>
    <s v="Teacher"/>
    <x v="8"/>
    <x v="0"/>
    <s v="N"/>
    <s v="Yes"/>
    <n v="19"/>
    <s v="4 Arapahoe Terrace"/>
    <s v="4014"/>
    <x v="0"/>
    <s v="Australia"/>
    <s v="8"/>
  </r>
  <r>
    <s v="Katleen"/>
    <s v="Arnoult"/>
    <s v="Female"/>
    <s v="6"/>
    <d v="1976-11-24T00:00:00"/>
    <s v="VP Product Management"/>
    <x v="0"/>
    <x v="0"/>
    <s v="N"/>
    <s v="Yes"/>
    <n v="13"/>
    <s v="540 Farragut Avenue"/>
    <s v="2066"/>
    <x v="1"/>
    <s v="Australia"/>
    <s v="9"/>
  </r>
  <r>
    <s v="Gaultiero"/>
    <s v="Fibbens"/>
    <s v="Male"/>
    <s v="41"/>
    <s v="1980-03-14"/>
    <s v="Help Desk Technician"/>
    <x v="8"/>
    <x v="1"/>
    <s v="N"/>
    <s v="No"/>
    <n v="9"/>
    <s v="938 Bartillon Hill"/>
    <s v="2035"/>
    <x v="1"/>
    <s v="Australia"/>
    <s v="11"/>
  </r>
  <r>
    <s v="Inglebert"/>
    <s v="Aspinal"/>
    <s v="Male"/>
    <s v="4"/>
    <s v="1973-10-13"/>
    <s v="Financial Analyst"/>
    <x v="2"/>
    <x v="0"/>
    <s v="N"/>
    <s v="No"/>
    <n v="11"/>
    <s v="612 Annamark Center"/>
    <s v="2176"/>
    <x v="1"/>
    <s v="Australia"/>
    <s v="8"/>
  </r>
  <r>
    <s v="Jammal"/>
    <s v="Devenny"/>
    <s v="Male"/>
    <s v="57"/>
    <s v="1999-05-14"/>
    <s v="Marketing Manager"/>
    <x v="4"/>
    <x v="2"/>
    <s v="N"/>
    <s v="No"/>
    <n v="12"/>
    <s v="18 Sage Plaza"/>
    <s v="3152"/>
    <x v="2"/>
    <s v="Australia"/>
    <s v="9"/>
  </r>
  <r>
    <s v="Adriane"/>
    <s v="Richardson"/>
    <s v="Female"/>
    <s v="81"/>
    <d v="1976-03-10T00:00:00"/>
    <s v="Data Coordiator"/>
    <x v="0"/>
    <x v="2"/>
    <s v="N"/>
    <s v="No"/>
    <n v="9"/>
    <s v="4 Randy Street"/>
    <s v="3070"/>
    <x v="2"/>
    <s v="Australia"/>
    <s v="8"/>
  </r>
  <r>
    <s v="Jodi"/>
    <s v="Lermit"/>
    <s v="Female"/>
    <s v="94"/>
    <s v="1954-01-30"/>
    <s v="NA"/>
    <x v="7"/>
    <x v="0"/>
    <s v="N"/>
    <s v="Yes"/>
    <n v="10"/>
    <s v="05 Corry Center"/>
    <s v="4021"/>
    <x v="0"/>
    <s v="Australia"/>
    <s v="2"/>
  </r>
  <r>
    <s v="Emelia"/>
    <s v="Ackwood"/>
    <s v="Female"/>
    <s v="72"/>
    <s v="1988-09-30"/>
    <s v="Senior Cost Accountant"/>
    <x v="2"/>
    <x v="0"/>
    <s v="N"/>
    <s v="Yes"/>
    <n v="10"/>
    <s v="1 South Street"/>
    <s v="4183"/>
    <x v="0"/>
    <s v="Australia"/>
    <s v="9"/>
  </r>
  <r>
    <s v="Andee"/>
    <s v="Huke"/>
    <s v="Female"/>
    <s v="91"/>
    <s v="1971-06-28"/>
    <s v="NA"/>
    <x v="0"/>
    <x v="0"/>
    <s v="N"/>
    <s v="No"/>
    <n v="9"/>
    <s v="4810 Kim Park"/>
    <s v="3858"/>
    <x v="2"/>
    <s v="Australia"/>
    <s v="2"/>
  </r>
  <r>
    <s v="Isa"/>
    <s v="Fominov"/>
    <s v="Male"/>
    <s v="75"/>
    <s v="2001-06-21"/>
    <s v="Physical Therapy Assistant"/>
    <x v="8"/>
    <x v="0"/>
    <s v="N"/>
    <s v="Yes"/>
    <n v="5"/>
    <s v="80388 Ryan Place"/>
    <s v="2010"/>
    <x v="1"/>
    <s v="Australia"/>
    <s v="9"/>
  </r>
  <r>
    <s v="Zabrina"/>
    <s v="Margram"/>
    <s v="Female"/>
    <s v="87"/>
    <s v="1964-05-15"/>
    <s v="NA"/>
    <x v="0"/>
    <x v="2"/>
    <s v="N"/>
    <s v="Yes"/>
    <n v="11"/>
    <s v="1092 Kinsman Parkway"/>
    <s v="4053"/>
    <x v="0"/>
    <s v="Australia"/>
    <s v="8"/>
  </r>
  <r>
    <s v="Maddalena"/>
    <s v="Angood"/>
    <s v="Female"/>
    <s v="79"/>
    <s v="1999-07-28"/>
    <s v="NA"/>
    <x v="0"/>
    <x v="1"/>
    <s v="N"/>
    <s v="No"/>
    <n v="12"/>
    <s v="1 Bluejay Court"/>
    <s v="2320"/>
    <x v="1"/>
    <s v="Australia"/>
    <s v="4"/>
  </r>
  <r>
    <s v="Sofie"/>
    <s v="Worsfold"/>
    <s v="Female"/>
    <s v="87"/>
    <s v="1954-10-06"/>
    <s v="Environmental Tech"/>
    <x v="4"/>
    <x v="0"/>
    <s v="N"/>
    <s v="Yes"/>
    <n v="9"/>
    <s v="7 Maple Wood Plaza"/>
    <s v="4125"/>
    <x v="0"/>
    <s v="Australia"/>
    <s v="6"/>
  </r>
  <r>
    <s v="Elmira"/>
    <s v="Vasilyev"/>
    <s v="Female"/>
    <s v="33"/>
    <s v="1951-10-14"/>
    <s v="Senior Quality Engineer"/>
    <x v="0"/>
    <x v="2"/>
    <s v="N"/>
    <s v="No"/>
    <n v="12"/>
    <s v="12 Eastlawn Terrace"/>
    <s v="2007"/>
    <x v="1"/>
    <s v="Australia"/>
    <s v="9"/>
  </r>
  <r>
    <s v="Free"/>
    <s v="Rowland"/>
    <s v="Male"/>
    <s v="42"/>
    <s v="1956-05-17"/>
    <s v="NA"/>
    <x v="8"/>
    <x v="0"/>
    <s v="N"/>
    <s v="Yes"/>
    <n v="12"/>
    <s v="24929 Spaight Junction"/>
    <s v="3796"/>
    <x v="2"/>
    <s v="Australia"/>
    <s v="8"/>
  </r>
  <r>
    <s v="Worthington"/>
    <s v="Cohane"/>
    <s v="Male"/>
    <s v="60"/>
    <s v="1991-01-23"/>
    <s v="Chief Design Engineer"/>
    <x v="3"/>
    <x v="2"/>
    <s v="N"/>
    <s v="No"/>
    <n v="2"/>
    <s v="846 Daystar Lane"/>
    <s v="2000"/>
    <x v="1"/>
    <s v="Australia"/>
    <s v="12"/>
  </r>
  <r>
    <s v="Bailey"/>
    <s v="Bereford"/>
    <s v="Male"/>
    <s v="44"/>
    <s v="1950-09-30"/>
    <s v="Senior Sales Associate"/>
    <x v="9"/>
    <x v="1"/>
    <s v="N"/>
    <s v="Yes"/>
    <n v="11"/>
    <s v="36 Golf Course Circle"/>
    <s v="2444"/>
    <x v="1"/>
    <s v="Australia"/>
    <s v="6"/>
  </r>
  <r>
    <s v="Perry"/>
    <s v="Whitehurst"/>
    <s v="Male"/>
    <s v="79"/>
    <s v="1980-05-29"/>
    <s v="Structural Engineer"/>
    <x v="0"/>
    <x v="2"/>
    <s v="N"/>
    <s v="Yes"/>
    <n v="8"/>
    <s v="0 Nelson Crossing"/>
    <s v="3155"/>
    <x v="2"/>
    <s v="Australia"/>
    <s v="7"/>
  </r>
  <r>
    <s v="Antony"/>
    <s v="Tuma"/>
    <s v="Male"/>
    <s v="11"/>
    <s v="1954-03-10"/>
    <s v="Environmental Tech"/>
    <x v="6"/>
    <x v="2"/>
    <s v="N"/>
    <s v="Yes"/>
    <n v="13"/>
    <s v="93264 Almo Plaza"/>
    <s v="3078"/>
    <x v="2"/>
    <s v="Australia"/>
    <s v="10"/>
  </r>
  <r>
    <s v="Corene"/>
    <s v="Hallgate"/>
    <s v="Female"/>
    <s v="26"/>
    <s v="1964-11-06"/>
    <s v="NA"/>
    <x v="2"/>
    <x v="0"/>
    <s v="N"/>
    <s v="Yes"/>
    <n v="14"/>
    <s v="2109 Shoshone Court"/>
    <s v="3103"/>
    <x v="2"/>
    <s v="Australia"/>
    <s v="12"/>
  </r>
  <r>
    <s v="Nico"/>
    <s v="Chadwick"/>
    <s v="Male"/>
    <s v="97"/>
    <s v="1953-05-24"/>
    <s v="Research Assistant IV"/>
    <x v="2"/>
    <x v="1"/>
    <s v="N"/>
    <s v="No"/>
    <n v="13"/>
    <s v="355 Roxbury Lane"/>
    <s v="3190"/>
    <x v="2"/>
    <s v="Australia"/>
    <s v="8"/>
  </r>
  <r>
    <s v="Joline"/>
    <s v="Skipperbottom"/>
    <s v="Female"/>
    <s v="59"/>
    <s v="1972-06-27"/>
    <s v="Desktop Support Technician"/>
    <x v="8"/>
    <x v="2"/>
    <s v="N"/>
    <s v="No"/>
    <n v="9"/>
    <s v="2 Warrior Crossing"/>
    <s v="2161"/>
    <x v="1"/>
    <s v="Australia"/>
    <s v="9"/>
  </r>
  <r>
    <s v="Ivy"/>
    <s v="Farr"/>
    <s v="Female"/>
    <s v="56"/>
    <d v="1973-07-03T00:00:00"/>
    <s v="Office Assistant IV"/>
    <x v="5"/>
    <x v="2"/>
    <s v="N"/>
    <s v="No"/>
    <n v="19"/>
    <s v="08470 Kingsford Lane"/>
    <s v="2120"/>
    <x v="1"/>
    <s v="Australia"/>
    <s v="11"/>
  </r>
  <r>
    <s v="Dallas"/>
    <s v="Lavalde"/>
    <s v="Female"/>
    <s v="18"/>
    <s v="1998-12-19"/>
    <s v="Product Engineer"/>
    <x v="8"/>
    <x v="0"/>
    <s v="N"/>
    <s v="No"/>
    <n v="12"/>
    <s v="16898 Donald Plaza"/>
    <s v="2323"/>
    <x v="1"/>
    <s v="Australia"/>
    <s v="4"/>
  </r>
  <r>
    <s v="Amabel"/>
    <s v="NA"/>
    <s v="Female"/>
    <s v="71"/>
    <s v="1981-09-14"/>
    <s v="Chief Design Engineer"/>
    <x v="2"/>
    <x v="0"/>
    <s v="N"/>
    <s v="Yes"/>
    <n v="9"/>
    <s v="3128 Mallory Pass"/>
    <s v="2144"/>
    <x v="1"/>
    <s v="Australia"/>
    <s v="6"/>
  </r>
  <r>
    <s v="Hilario"/>
    <s v="McCulloch"/>
    <s v="Male"/>
    <s v="61"/>
    <s v="1986-01-10"/>
    <s v="Physical Therapy Assistant"/>
    <x v="4"/>
    <x v="0"/>
    <s v="N"/>
    <s v="No"/>
    <n v="8"/>
    <s v="799 Luster Road"/>
    <s v="3051"/>
    <x v="2"/>
    <s v="Australia"/>
    <s v="8"/>
  </r>
  <r>
    <s v="Jim"/>
    <s v="Haddrell"/>
    <s v="Male"/>
    <s v="55"/>
    <s v="1955-04-08"/>
    <s v="Associate Professor"/>
    <x v="2"/>
    <x v="0"/>
    <s v="N"/>
    <s v="No"/>
    <n v="9"/>
    <s v="53 Dryden Trail"/>
    <s v="2358"/>
    <x v="1"/>
    <s v="Australia"/>
    <s v="3"/>
  </r>
  <r>
    <s v="Jacobo"/>
    <s v="Mucklow"/>
    <s v="Male"/>
    <s v="62"/>
    <s v="1952-12-04"/>
    <s v="Computer Systems Analyst I"/>
    <x v="2"/>
    <x v="2"/>
    <s v="N"/>
    <s v="Yes"/>
    <n v="22"/>
    <s v="5512 Ronald Regan Hill"/>
    <s v="3122"/>
    <x v="2"/>
    <s v="Australia"/>
    <s v="8"/>
  </r>
  <r>
    <s v="Gretel"/>
    <s v="Paschke"/>
    <s v="Female"/>
    <s v="10"/>
    <s v="1956-05-29"/>
    <s v="Editor"/>
    <x v="2"/>
    <x v="0"/>
    <s v="N"/>
    <s v="Yes"/>
    <n v="17"/>
    <s v="72 Melrose Street"/>
    <s v="4074"/>
    <x v="0"/>
    <s v="Australia"/>
    <s v="7"/>
  </r>
  <r>
    <s v="Jethro"/>
    <s v="Mertel"/>
    <s v="Male"/>
    <s v="16"/>
    <d v="1978-12-10T00:00:00"/>
    <s v="Software Consultant"/>
    <x v="9"/>
    <x v="0"/>
    <s v="N"/>
    <s v="Yes"/>
    <n v="15"/>
    <s v="3460 Dapin Street"/>
    <s v="2262"/>
    <x v="1"/>
    <s v="Australia"/>
    <s v="6"/>
  </r>
  <r>
    <s v="Dwain"/>
    <s v="Hatch"/>
    <s v="Male"/>
    <s v="62"/>
    <s v="1994-11-16"/>
    <s v="Marketing Assistant"/>
    <x v="7"/>
    <x v="1"/>
    <s v="N"/>
    <s v="No"/>
    <n v="15"/>
    <s v="5 Hovde Lane"/>
    <s v="3028"/>
    <x v="2"/>
    <s v="Australia"/>
    <s v="8"/>
  </r>
  <r>
    <s v="Lucretia"/>
    <s v="D'Agostini"/>
    <s v="Female"/>
    <s v="41"/>
    <s v="1978-12-14"/>
    <s v="Database Administrator III"/>
    <x v="0"/>
    <x v="2"/>
    <s v="N"/>
    <s v="No"/>
    <n v="15"/>
    <s v="4 Gale Center"/>
    <s v="3185"/>
    <x v="2"/>
    <s v="Australia"/>
    <s v="7"/>
  </r>
  <r>
    <s v="Claude"/>
    <s v="Bowstead"/>
    <s v="Female"/>
    <s v="37"/>
    <s v="1997-11-29"/>
    <s v="Accounting Assistant III"/>
    <x v="0"/>
    <x v="0"/>
    <s v="N"/>
    <s v="No"/>
    <n v="7"/>
    <s v="5263 Stone Corner Crossing"/>
    <s v="2217"/>
    <x v="1"/>
    <s v="Australia"/>
    <s v="12"/>
  </r>
  <r>
    <s v="Donn"/>
    <s v="MacGregor"/>
    <s v="Male"/>
    <s v="80"/>
    <s v="1965-04-22"/>
    <s v="Civil Engineer"/>
    <x v="0"/>
    <x v="2"/>
    <s v="N"/>
    <s v="No"/>
    <n v="5"/>
    <s v="0439 Mandrake Park"/>
    <s v="2046"/>
    <x v="1"/>
    <s v="Australia"/>
    <s v="10"/>
  </r>
  <r>
    <s v="Laurel"/>
    <s v="Devennie"/>
    <s v="Female"/>
    <s v="78"/>
    <s v="1976-09-25"/>
    <s v="VP Product Management"/>
    <x v="0"/>
    <x v="1"/>
    <s v="N"/>
    <s v="No"/>
    <n v="13"/>
    <s v="069 Hoard Pass"/>
    <s v="4352"/>
    <x v="0"/>
    <s v="Australia"/>
    <s v="5"/>
  </r>
  <r>
    <s v="Elvira"/>
    <s v="Darthe"/>
    <s v="Female"/>
    <s v="10"/>
    <d v="1975-04-08T00:00:00"/>
    <s v="Accounting Assistant I"/>
    <x v="2"/>
    <x v="1"/>
    <s v="N"/>
    <s v="No"/>
    <n v="16"/>
    <s v="89 Green Ridge Point"/>
    <s v="2168"/>
    <x v="1"/>
    <s v="Australia"/>
    <s v="9"/>
  </r>
  <r>
    <s v="Angie"/>
    <s v="Tansley"/>
    <s v="Male"/>
    <s v="68"/>
    <s v="1950-11-30"/>
    <s v="VP Sales"/>
    <x v="0"/>
    <x v="0"/>
    <s v="N"/>
    <s v="No"/>
    <n v="8"/>
    <s v="8 Cardinal Junction"/>
    <s v="2444"/>
    <x v="1"/>
    <s v="Australia"/>
    <s v="7"/>
  </r>
  <r>
    <s v="Terrence"/>
    <s v="Dalligan"/>
    <s v="Male"/>
    <s v="60"/>
    <s v="1998-02-19"/>
    <s v="Chemical Engineer"/>
    <x v="0"/>
    <x v="2"/>
    <s v="N"/>
    <s v="Yes"/>
    <n v="2"/>
    <s v="240 Main Hill"/>
    <s v="3200"/>
    <x v="2"/>
    <s v="Australia"/>
    <s v="6"/>
  </r>
  <r>
    <s v="Katy"/>
    <s v="Crooke"/>
    <s v="Female"/>
    <s v="0"/>
    <s v="1977-06-30"/>
    <s v="Food Chemist"/>
    <x v="7"/>
    <x v="0"/>
    <s v="N"/>
    <s v="No"/>
    <n v="13"/>
    <s v="67081 Burrows Center"/>
    <s v="2111"/>
    <x v="1"/>
    <s v="Australia"/>
    <s v="12"/>
  </r>
  <r>
    <s v="Sammy"/>
    <s v="Borsi"/>
    <s v="Female"/>
    <s v="99"/>
    <s v="1972-04-27"/>
    <s v="Accountant III"/>
    <x v="2"/>
    <x v="0"/>
    <s v="N"/>
    <s v="No"/>
    <n v="5"/>
    <s v="0 Kipling Way"/>
    <s v="2289"/>
    <x v="1"/>
    <s v="Australia"/>
    <s v="7"/>
  </r>
  <r>
    <s v="Morganica"/>
    <s v="Ainsbury"/>
    <s v="Female"/>
    <s v="37"/>
    <s v="1973-01-06"/>
    <s v="Senior Editor"/>
    <x v="3"/>
    <x v="2"/>
    <s v="N"/>
    <s v="Yes"/>
    <n v="9"/>
    <s v="1 Raven Way"/>
    <s v="2151"/>
    <x v="1"/>
    <s v="Australia"/>
    <s v="10"/>
  </r>
  <r>
    <s v="Nils"/>
    <s v="Champion"/>
    <s v="Male"/>
    <s v="69"/>
    <s v="1984-07-06"/>
    <s v="Programmer III"/>
    <x v="4"/>
    <x v="1"/>
    <s v="N"/>
    <s v="No"/>
    <n v="13"/>
    <s v="261 Holy Cross Park"/>
    <s v="2750"/>
    <x v="1"/>
    <s v="Australia"/>
    <s v="9"/>
  </r>
  <r>
    <s v="Beverlee"/>
    <s v="Querree"/>
    <s v="Female"/>
    <s v="42"/>
    <s v="1991-04-21"/>
    <s v="Marketing Manager"/>
    <x v="2"/>
    <x v="2"/>
    <s v="N"/>
    <s v="Yes"/>
    <n v="12"/>
    <s v="891 Ohio Terrace"/>
    <s v="2075"/>
    <x v="1"/>
    <s v="Australia"/>
    <s v="12"/>
  </r>
  <r>
    <s v="Cami"/>
    <s v="Eitter"/>
    <s v="Female"/>
    <s v="34"/>
    <d v="1979-01-03T00:00:00"/>
    <s v="Professor"/>
    <x v="0"/>
    <x v="2"/>
    <s v="N"/>
    <s v="Yes"/>
    <n v="11"/>
    <s v="1408 Hovde Circle"/>
    <s v="3081"/>
    <x v="2"/>
    <s v="Australia"/>
    <s v="9"/>
  </r>
  <r>
    <s v="Reiko"/>
    <s v="Degenhardt"/>
    <s v="Female"/>
    <s v="83"/>
    <s v="1976-01-16"/>
    <s v="Financial Analyst"/>
    <x v="2"/>
    <x v="2"/>
    <s v="N"/>
    <s v="Yes"/>
    <n v="5"/>
    <s v="50897 Northfield Road"/>
    <s v="4280"/>
    <x v="0"/>
    <s v="Australia"/>
    <s v="6"/>
  </r>
  <r>
    <s v="Cord"/>
    <s v="Dunsmore"/>
    <s v="Male"/>
    <s v="12"/>
    <s v="1999-04-21"/>
    <s v="Internal Auditor"/>
    <x v="0"/>
    <x v="0"/>
    <s v="N"/>
    <s v="Yes"/>
    <n v="13"/>
    <s v="596 Boyd Park"/>
    <s v="4301"/>
    <x v="0"/>
    <s v="Australia"/>
    <s v="3"/>
  </r>
  <r>
    <s v="Gabey"/>
    <s v="Kennicott"/>
    <s v="Female"/>
    <s v="55"/>
    <s v="1958-05-14"/>
    <s v="Developer I"/>
    <x v="2"/>
    <x v="1"/>
    <s v="N"/>
    <s v="No"/>
    <n v="17"/>
    <s v="8 Fordem Place"/>
    <s v="2322"/>
    <x v="1"/>
    <s v="Australia"/>
    <s v="6"/>
  </r>
  <r>
    <s v="Jacqui"/>
    <s v="Devey"/>
    <s v="Female"/>
    <s v="79"/>
    <s v="1995-10-01"/>
    <s v="Analyst Programmer"/>
    <x v="2"/>
    <x v="2"/>
    <s v="N"/>
    <s v="Yes"/>
    <n v="13"/>
    <s v="656 Kennedy Crossing"/>
    <s v="2261"/>
    <x v="1"/>
    <s v="Australia"/>
    <s v="8"/>
  </r>
  <r>
    <s v="Byrom"/>
    <s v="Ramas"/>
    <s v="Male"/>
    <s v="23"/>
    <s v="1993-11-02"/>
    <s v="Help Desk Technician"/>
    <x v="0"/>
    <x v="2"/>
    <s v="N"/>
    <s v="No"/>
    <n v="12"/>
    <s v="2 Jackson Place"/>
    <s v="2528"/>
    <x v="1"/>
    <s v="Australia"/>
    <s v="7"/>
  </r>
  <r>
    <s v="Worthington"/>
    <s v="Ahmed"/>
    <s v="Male"/>
    <s v="79"/>
    <s v="1972-03-24"/>
    <s v="Senior Cost Accountant"/>
    <x v="2"/>
    <x v="2"/>
    <s v="N"/>
    <s v="No"/>
    <n v="13"/>
    <s v="39408 Manufacturers Road"/>
    <s v="3335"/>
    <x v="2"/>
    <s v="Australia"/>
    <s v="3"/>
  </r>
  <r>
    <s v="Chico"/>
    <s v="Dye"/>
    <s v="Male"/>
    <s v="46"/>
    <s v="1994-02-04"/>
    <s v="Speech Pathologist"/>
    <x v="0"/>
    <x v="2"/>
    <s v="N"/>
    <s v="No"/>
    <n v="13"/>
    <s v="168 Schlimgen Center"/>
    <s v="2526"/>
    <x v="1"/>
    <s v="Australia"/>
    <s v="9"/>
  </r>
  <r>
    <s v="Davidde"/>
    <s v="Cockroft"/>
    <s v="Male"/>
    <s v="70"/>
    <s v="1947-04-21"/>
    <s v="Geological Engineer"/>
    <x v="0"/>
    <x v="2"/>
    <s v="N"/>
    <s v="No"/>
    <n v="8"/>
    <s v="8 Kim Avenue"/>
    <s v="2158"/>
    <x v="1"/>
    <s v="Australia"/>
    <s v="12"/>
  </r>
  <r>
    <s v="Charlie"/>
    <s v="Dmych"/>
    <s v="Male"/>
    <s v="60"/>
    <s v="1950-03-31"/>
    <s v="Account Coordinator"/>
    <x v="0"/>
    <x v="2"/>
    <s v="N"/>
    <s v="No"/>
    <n v="13"/>
    <s v="920 Cambridge Way"/>
    <s v="2263"/>
    <x v="1"/>
    <s v="Australia"/>
    <s v="6"/>
  </r>
  <r>
    <s v="Donn"/>
    <s v="Chaney"/>
    <s v="Male"/>
    <s v="15"/>
    <s v="1951-01-29"/>
    <s v="Research Assistant II"/>
    <x v="8"/>
    <x v="0"/>
    <s v="N"/>
    <s v="No"/>
    <n v="13"/>
    <s v="4 Schlimgen Trail"/>
    <s v="4701"/>
    <x v="0"/>
    <s v="Australia"/>
    <s v="3"/>
  </r>
  <r>
    <s v="Kamila"/>
    <s v="Parsonage"/>
    <s v="Female"/>
    <s v="80"/>
    <s v="1954-03-08"/>
    <s v="NA"/>
    <x v="1"/>
    <x v="0"/>
    <s v="N"/>
    <s v="No"/>
    <n v="5"/>
    <s v="31 Mccormick Court"/>
    <s v="4131"/>
    <x v="0"/>
    <s v="Australia"/>
    <s v="8"/>
  </r>
  <r>
    <s v="Barth"/>
    <s v="Sapshed"/>
    <s v="Male"/>
    <s v="4"/>
    <s v="1994-06-16"/>
    <s v="Executive Secretary"/>
    <x v="2"/>
    <x v="0"/>
    <s v="N"/>
    <s v="Yes"/>
    <n v="13"/>
    <s v="65 Milwaukee Lane"/>
    <s v="4520"/>
    <x v="0"/>
    <s v="Australia"/>
    <s v="10"/>
  </r>
  <r>
    <s v="Padriac"/>
    <s v="Collacombe"/>
    <s v="Male"/>
    <s v="67"/>
    <s v="1967-04-07"/>
    <s v="Software Consultant"/>
    <x v="7"/>
    <x v="1"/>
    <s v="N"/>
    <s v="No"/>
    <n v="13"/>
    <s v="76 Mendota Park"/>
    <s v="2090"/>
    <x v="1"/>
    <s v="Australia"/>
    <s v="10"/>
  </r>
  <r>
    <s v="Olive"/>
    <s v="Mozzi"/>
    <s v="Female"/>
    <s v="87"/>
    <s v="1955-07-06"/>
    <s v="Account Representative IV"/>
    <x v="4"/>
    <x v="1"/>
    <s v="N"/>
    <s v="Yes"/>
    <n v="20"/>
    <s v="26667 Rigney Place"/>
    <s v="2567"/>
    <x v="1"/>
    <s v="Australia"/>
    <s v="9"/>
  </r>
  <r>
    <s v="Benedict"/>
    <s v="Rosas"/>
    <s v="Male"/>
    <s v="73"/>
    <s v="1955-11-25"/>
    <s v="Actuary"/>
    <x v="2"/>
    <x v="2"/>
    <s v="N"/>
    <s v="Yes"/>
    <n v="15"/>
    <s v="898 Muir Court"/>
    <s v="2142"/>
    <x v="1"/>
    <s v="Australia"/>
    <s v="6"/>
  </r>
  <r>
    <s v="Virginia"/>
    <s v="De Antoni"/>
    <s v="Female"/>
    <s v="17"/>
    <s v="1964-03-14"/>
    <s v="Executive Secretary"/>
    <x v="6"/>
    <x v="2"/>
    <s v="N"/>
    <s v="Yes"/>
    <n v="12"/>
    <s v="88093 Pierstorff Plaza"/>
    <s v="2030"/>
    <x v="1"/>
    <s v="Australia"/>
    <s v="10"/>
  </r>
  <r>
    <s v="Nicolas"/>
    <s v="O'Donnell"/>
    <s v="Male"/>
    <s v="40"/>
    <s v="1986-09-25"/>
    <s v="Internal Auditor"/>
    <x v="8"/>
    <x v="0"/>
    <s v="N"/>
    <s v="Yes"/>
    <n v="14"/>
    <s v="3319 Anthes Crossing"/>
    <s v="3177"/>
    <x v="2"/>
    <s v="Australia"/>
    <s v="7"/>
  </r>
  <r>
    <s v="Oswald"/>
    <s v="MacCarlich"/>
    <s v="Male"/>
    <s v="81"/>
    <s v="1991-11-24"/>
    <s v="Assistant Media Planner"/>
    <x v="3"/>
    <x v="0"/>
    <s v="N"/>
    <s v="No"/>
    <n v="14"/>
    <s v="16 Mosinee Place"/>
    <s v="4717"/>
    <x v="0"/>
    <s v="Australia"/>
    <s v="1"/>
  </r>
  <r>
    <s v="Ailyn"/>
    <s v="Howgate"/>
    <s v="Female"/>
    <s v="66"/>
    <s v="2001-09-27"/>
    <s v="Electrical Engineer"/>
    <x v="0"/>
    <x v="0"/>
    <s v="N"/>
    <s v="Yes"/>
    <n v="2"/>
    <s v="197 Northport Plaza"/>
    <s v="4213"/>
    <x v="0"/>
    <s v="Australia"/>
    <s v="7"/>
  </r>
  <r>
    <s v="Karol"/>
    <s v="Salthouse"/>
    <s v="Female"/>
    <s v="53"/>
    <s v="1968-07-29"/>
    <s v="Research Assistant III"/>
    <x v="2"/>
    <x v="0"/>
    <s v="N"/>
    <s v="Yes"/>
    <n v="18"/>
    <s v="10236 Mifflin Avenue"/>
    <s v="2570"/>
    <x v="1"/>
    <s v="Australia"/>
    <s v="8"/>
  </r>
  <r>
    <s v="Esdras"/>
    <s v="Birchett"/>
    <s v="Male"/>
    <s v="81"/>
    <s v="1950-12-09"/>
    <s v="Assistant Media Planner"/>
    <x v="3"/>
    <x v="0"/>
    <s v="N"/>
    <s v="Yes"/>
    <n v="21"/>
    <s v="5287 Clarendon Plaza"/>
    <s v="2258"/>
    <x v="1"/>
    <s v="Australia"/>
    <s v="9"/>
  </r>
  <r>
    <s v="Wilfrid"/>
    <s v="Gertray"/>
    <s v="Male"/>
    <s v="1"/>
    <s v="1942-08-23"/>
    <s v="Accounting Assistant I"/>
    <x v="2"/>
    <x v="0"/>
    <s v="N"/>
    <s v="No"/>
    <n v="16"/>
    <s v="38407 Sutteridge Circle"/>
    <s v="2766"/>
    <x v="1"/>
    <s v="Australia"/>
    <s v="8"/>
  </r>
  <r>
    <s v="Charmain"/>
    <s v="Styles"/>
    <s v="Female"/>
    <s v="49"/>
    <s v="1965-02-25"/>
    <s v="Programmer Analyst I"/>
    <x v="1"/>
    <x v="2"/>
    <s v="N"/>
    <s v="Yes"/>
    <n v="18"/>
    <s v="423 Holy Cross Lane"/>
    <s v="3029"/>
    <x v="2"/>
    <s v="Australia"/>
    <s v="7"/>
  </r>
  <r>
    <s v="Harlene"/>
    <s v="Nono"/>
    <s v="U"/>
    <s v="69"/>
    <m/>
    <s v="Human Resources Manager"/>
    <x v="5"/>
    <x v="0"/>
    <s v="N"/>
    <s v="No"/>
    <n v="12"/>
    <s v="0307 Namekagon Crossing"/>
    <s v="2170"/>
    <x v="1"/>
    <s v="Australia"/>
    <s v="7"/>
  </r>
  <r>
    <s v="Kirsteni"/>
    <s v="Gritskov"/>
    <s v="Female"/>
    <s v="66"/>
    <s v="1998-05-12"/>
    <s v="NA"/>
    <x v="8"/>
    <x v="0"/>
    <s v="N"/>
    <s v="No"/>
    <n v="4"/>
    <s v="743 Stuart Terrace"/>
    <s v="2560"/>
    <x v="1"/>
    <s v="Australia"/>
    <s v="7"/>
  </r>
  <r>
    <s v="Bobby"/>
    <s v="Summersby"/>
    <s v="Male"/>
    <s v="90"/>
    <s v="1943-10-27"/>
    <s v="Sales Associate"/>
    <x v="2"/>
    <x v="1"/>
    <s v="N"/>
    <s v="No"/>
    <n v="7"/>
    <s v="1478 Oak Valley Park"/>
    <s v="3350"/>
    <x v="2"/>
    <s v="Australia"/>
    <s v="2"/>
  </r>
  <r>
    <s v="Shepherd"/>
    <s v="Dutchburn"/>
    <s v="Male"/>
    <s v="33"/>
    <s v="1976-08-12"/>
    <s v="Senior Sales Associate"/>
    <x v="2"/>
    <x v="2"/>
    <s v="N"/>
    <s v="Yes"/>
    <n v="9"/>
    <s v="8970 Anhalt Junction"/>
    <s v="2160"/>
    <x v="1"/>
    <s v="Australia"/>
    <s v="9"/>
  </r>
  <r>
    <s v="Berenice"/>
    <s v="Kaesmakers"/>
    <s v="Female"/>
    <s v="64"/>
    <s v="1994-10-15"/>
    <s v="Sales Representative"/>
    <x v="4"/>
    <x v="0"/>
    <s v="N"/>
    <s v="No"/>
    <n v="11"/>
    <s v="563 Waywood Park"/>
    <s v="2145"/>
    <x v="1"/>
    <s v="Australia"/>
    <s v="9"/>
  </r>
  <r>
    <s v="Jesse"/>
    <s v="Crosio"/>
    <s v="Male"/>
    <s v="75"/>
    <s v="1994-04-15"/>
    <s v="Data Coordiator"/>
    <x v="8"/>
    <x v="0"/>
    <s v="N"/>
    <s v="Yes"/>
    <n v="13"/>
    <s v="9313 Mayer Street"/>
    <s v="3133"/>
    <x v="2"/>
    <s v="Australia"/>
    <s v="8"/>
  </r>
  <r>
    <s v="Cordi"/>
    <s v="Thornton"/>
    <s v="Female"/>
    <s v="47"/>
    <s v="1973-01-04"/>
    <s v="Structural Engineer"/>
    <x v="6"/>
    <x v="0"/>
    <s v="N"/>
    <s v="No"/>
    <n v="11"/>
    <s v="2978 Mccormick Center"/>
    <s v="2028"/>
    <x v="1"/>
    <s v="Australia"/>
    <s v="10"/>
  </r>
  <r>
    <s v="Debbie"/>
    <s v="Tillman"/>
    <s v="Female"/>
    <s v="3"/>
    <s v="1990-07-06"/>
    <s v="Account Coordinator"/>
    <x v="0"/>
    <x v="2"/>
    <s v="N"/>
    <s v="Yes"/>
    <n v="13"/>
    <s v="527 Jay Trail"/>
    <s v="4551"/>
    <x v="0"/>
    <s v="Australia"/>
    <s v="8"/>
  </r>
  <r>
    <s v="Judie"/>
    <s v="Pirkis"/>
    <s v="Female"/>
    <s v="2"/>
    <s v="1995-07-18"/>
    <s v="Recruiter"/>
    <x v="8"/>
    <x v="1"/>
    <s v="N"/>
    <s v="Yes"/>
    <n v="4"/>
    <s v="6 Loftsgordon Pass"/>
    <s v="2111"/>
    <x v="1"/>
    <s v="Australia"/>
    <s v="11"/>
  </r>
  <r>
    <s v="Flin"/>
    <s v="Yoskowitz"/>
    <s v="Male"/>
    <s v="9"/>
    <s v="1995-12-17"/>
    <s v="Registered Nurse"/>
    <x v="7"/>
    <x v="0"/>
    <s v="N"/>
    <s v="Yes"/>
    <n v="11"/>
    <s v="9940 Manley Drive"/>
    <s v="2574"/>
    <x v="1"/>
    <s v="Australia"/>
    <s v="7"/>
  </r>
  <r>
    <s v="Noel"/>
    <s v="Sturch"/>
    <s v="Female"/>
    <s v="26"/>
    <s v="1951-10-28"/>
    <s v="Environmental Specialist"/>
    <x v="7"/>
    <x v="0"/>
    <s v="N"/>
    <s v="No"/>
    <n v="10"/>
    <s v="0736 West Crossing"/>
    <s v="3585"/>
    <x v="2"/>
    <s v="Australia"/>
    <s v="1"/>
  </r>
  <r>
    <s v="Letizia"/>
    <s v="Poore"/>
    <s v="Female"/>
    <s v="27"/>
    <s v="1938-08-30"/>
    <s v="Web Developer II"/>
    <x v="0"/>
    <x v="1"/>
    <s v="N"/>
    <s v="No"/>
    <n v="15"/>
    <s v="95796 Mcbride Drive"/>
    <s v="3677"/>
    <x v="2"/>
    <s v="Australia"/>
    <s v="3"/>
  </r>
  <r>
    <s v="Raynard"/>
    <s v="NA"/>
    <s v="Male"/>
    <s v="32"/>
    <s v="1996-04-13"/>
    <s v="Statistician III"/>
    <x v="7"/>
    <x v="1"/>
    <s v="N"/>
    <s v="No"/>
    <n v="14"/>
    <s v="20187 Loomis Court"/>
    <s v="4132"/>
    <x v="0"/>
    <s v="Australia"/>
    <s v="6"/>
  </r>
  <r>
    <s v="Kiley"/>
    <s v="Grunder"/>
    <s v="Male"/>
    <s v="95"/>
    <s v="1994-04-17"/>
    <s v="Cost Accountant"/>
    <x v="2"/>
    <x v="1"/>
    <s v="N"/>
    <s v="Yes"/>
    <n v="1"/>
    <s v="17393 Colorado Hill"/>
    <s v="4006"/>
    <x v="0"/>
    <s v="Australia"/>
    <s v="8"/>
  </r>
  <r>
    <s v="Ethelred"/>
    <s v="Sissel"/>
    <s v="Male"/>
    <s v="83"/>
    <s v="1974-12-25"/>
    <s v="Programmer Analyst IV"/>
    <x v="7"/>
    <x v="2"/>
    <s v="N"/>
    <s v="No"/>
    <n v="18"/>
    <s v="65 Rutledge Parkway"/>
    <s v="2539"/>
    <x v="1"/>
    <s v="Australia"/>
    <s v="8"/>
  </r>
  <r>
    <s v="Dena"/>
    <s v="Pabst"/>
    <s v="Female"/>
    <s v="39"/>
    <s v="1987-04-20"/>
    <s v="Account Executive"/>
    <x v="0"/>
    <x v="2"/>
    <s v="N"/>
    <s v="Yes"/>
    <n v="17"/>
    <s v="02023 Loeprich Drive"/>
    <s v="3037"/>
    <x v="2"/>
    <s v="Australia"/>
    <s v="7"/>
  </r>
  <r>
    <s v="Wyndham"/>
    <s v="Woolford"/>
    <s v="Male"/>
    <s v="1"/>
    <s v="1979-10-22"/>
    <s v="Engineer IV"/>
    <x v="0"/>
    <x v="0"/>
    <s v="N"/>
    <s v="No"/>
    <n v="10"/>
    <s v="9107 Pine View Plaza"/>
    <s v="3977"/>
    <x v="2"/>
    <s v="Australia"/>
    <s v="6"/>
  </r>
  <r>
    <s v="Rochette"/>
    <s v="Haddacks"/>
    <s v="Female"/>
    <s v="44"/>
    <s v="1996-05-10"/>
    <s v="Tax Accountant"/>
    <x v="4"/>
    <x v="1"/>
    <s v="N"/>
    <s v="Yes"/>
    <n v="13"/>
    <s v="822 Di Loreto Junction"/>
    <s v="3020"/>
    <x v="2"/>
    <s v="Australia"/>
    <s v="8"/>
  </r>
  <r>
    <s v="Jamal"/>
    <s v="Dudgeon"/>
    <s v="Male"/>
    <s v="83"/>
    <s v="1965-02-09"/>
    <s v="Mechanical Systems Engineer"/>
    <x v="2"/>
    <x v="0"/>
    <s v="N"/>
    <s v="No"/>
    <n v="7"/>
    <s v="2712 Namekagon Crossing"/>
    <s v="3029"/>
    <x v="2"/>
    <s v="Australia"/>
    <s v="5"/>
  </r>
  <r>
    <s v="Levin"/>
    <s v="Coxen"/>
    <s v="Male"/>
    <s v="13"/>
    <s v="1955-10-22"/>
    <s v="Accountant I"/>
    <x v="1"/>
    <x v="0"/>
    <s v="N"/>
    <s v="No"/>
    <n v="20"/>
    <s v="32 Hazelcrest Court"/>
    <s v="2753"/>
    <x v="1"/>
    <s v="Australia"/>
    <s v="8"/>
  </r>
  <r>
    <s v="Marinna"/>
    <s v="Kauschke"/>
    <s v="Female"/>
    <s v="21"/>
    <d v="1973-03-15T00:00:00"/>
    <s v="Sales Associate"/>
    <x v="2"/>
    <x v="1"/>
    <s v="N"/>
    <s v="Yes"/>
    <n v="8"/>
    <s v="9 Forster Circle"/>
    <s v="3174"/>
    <x v="2"/>
    <s v="Australia"/>
    <s v="3"/>
  </r>
  <r>
    <s v="Kyle"/>
    <s v="Michie"/>
    <s v="Female"/>
    <s v="6"/>
    <s v="1958-07-19"/>
    <s v="Nurse Practicioner"/>
    <x v="8"/>
    <x v="0"/>
    <s v="N"/>
    <s v="Yes"/>
    <n v="10"/>
    <s v="07226 Anzinger Avenue"/>
    <s v="3032"/>
    <x v="2"/>
    <s v="Australia"/>
    <s v="8"/>
  </r>
  <r>
    <s v="Lanie"/>
    <s v="Cobbold"/>
    <s v="Male"/>
    <s v="57"/>
    <d v="1978-12-31T00:00:00"/>
    <s v="Senior Sales Associate"/>
    <x v="8"/>
    <x v="0"/>
    <s v="N"/>
    <s v="Yes"/>
    <n v="9"/>
    <s v="936 Porter Lane"/>
    <s v="2323"/>
    <x v="1"/>
    <s v="Australia"/>
    <s v="5"/>
  </r>
  <r>
    <s v="Gilbert"/>
    <s v="O'Fallone"/>
    <s v="Male"/>
    <s v="29"/>
    <s v="1994-11-07"/>
    <s v="Assistant Media Planner"/>
    <x v="3"/>
    <x v="2"/>
    <s v="N"/>
    <s v="No"/>
    <n v="1"/>
    <s v="6 Havey Pass"/>
    <s v="2126"/>
    <x v="1"/>
    <s v="Australia"/>
    <s v="11"/>
  </r>
  <r>
    <s v="Gerianne"/>
    <s v="Kaysor"/>
    <s v="U"/>
    <s v="15"/>
    <m/>
    <s v="Project Manager"/>
    <x v="5"/>
    <x v="1"/>
    <s v="N"/>
    <s v="No"/>
    <n v="5"/>
    <s v="882 Toban Lane"/>
    <s v="2121"/>
    <x v="1"/>
    <s v="Australia"/>
    <s v="11"/>
  </r>
  <r>
    <s v="Esther"/>
    <s v="McOnie"/>
    <s v="Female"/>
    <s v="59"/>
    <s v="1939-05-26"/>
    <s v="Legal Assistant"/>
    <x v="8"/>
    <x v="0"/>
    <s v="N"/>
    <s v="No"/>
    <n v="14"/>
    <s v="844 Forster Place"/>
    <s v="2096"/>
    <x v="1"/>
    <s v="Australia"/>
    <s v="12"/>
  </r>
  <r>
    <s v="Chaim"/>
    <s v="Kingdon"/>
    <s v="Male"/>
    <s v="63"/>
    <s v="1996-01-21"/>
    <s v="Compensation Analyst"/>
    <x v="2"/>
    <x v="1"/>
    <s v="N"/>
    <s v="Yes"/>
    <n v="15"/>
    <s v="42590 Bellgrove Court"/>
    <s v="2097"/>
    <x v="1"/>
    <s v="Australia"/>
    <s v="9"/>
  </r>
  <r>
    <s v="Anson"/>
    <s v="Dearnaly"/>
    <s v="Male"/>
    <s v="68"/>
    <s v="1997-06-29"/>
    <s v="Data Coordiator"/>
    <x v="7"/>
    <x v="1"/>
    <s v="N"/>
    <s v="Yes"/>
    <n v="11"/>
    <s v="6060 Veith Crossing"/>
    <s v="2103"/>
    <x v="1"/>
    <s v="Australia"/>
    <s v="11"/>
  </r>
  <r>
    <s v="Caitrin"/>
    <s v="Critten"/>
    <s v="Female"/>
    <s v="45"/>
    <s v="1973-01-29"/>
    <s v="Director of Sales"/>
    <x v="0"/>
    <x v="0"/>
    <s v="N"/>
    <s v="Yes"/>
    <n v="10"/>
    <s v="25 Lakeland Point"/>
    <s v="4113"/>
    <x v="0"/>
    <s v="Australia"/>
    <s v="7"/>
  </r>
  <r>
    <s v="Garreth"/>
    <s v="Minett"/>
    <s v="Male"/>
    <s v="93"/>
    <s v="1961-05-23"/>
    <s v="Physical Therapy Assistant"/>
    <x v="8"/>
    <x v="1"/>
    <s v="N"/>
    <s v="Yes"/>
    <n v="10"/>
    <s v="21667 Randy Crossing"/>
    <s v="3163"/>
    <x v="2"/>
    <s v="Australia"/>
    <s v="7"/>
  </r>
  <r>
    <s v="Rozamond"/>
    <s v="Sommer"/>
    <s v="Female"/>
    <s v="27"/>
    <s v="1966-09-19"/>
    <s v="Operator"/>
    <x v="5"/>
    <x v="1"/>
    <s v="N"/>
    <s v="Yes"/>
    <n v="12"/>
    <s v="608 Dapin Court"/>
    <s v="3129"/>
    <x v="2"/>
    <s v="Australia"/>
    <s v="10"/>
  </r>
  <r>
    <s v="Annabell"/>
    <s v="Downer"/>
    <s v="Female"/>
    <s v="33"/>
    <s v="1955-11-25"/>
    <s v="Budget/Accounting Analyst II"/>
    <x v="8"/>
    <x v="1"/>
    <s v="N"/>
    <s v="No"/>
    <n v="20"/>
    <s v="8738 Lukken Terrace"/>
    <s v="2763"/>
    <x v="1"/>
    <s v="Australia"/>
    <s v="9"/>
  </r>
  <r>
    <s v="Maximilian"/>
    <s v="Geffen"/>
    <s v="Male"/>
    <s v="96"/>
    <s v="1955-07-13"/>
    <s v="Automation Specialist III"/>
    <x v="0"/>
    <x v="0"/>
    <s v="N"/>
    <s v="Yes"/>
    <n v="20"/>
    <s v="8634 Wayridge Pass"/>
    <s v="2750"/>
    <x v="1"/>
    <s v="Australia"/>
    <s v="8"/>
  </r>
  <r>
    <s v="Ajay"/>
    <s v="Worham"/>
    <s v="Female"/>
    <s v="80"/>
    <s v="1979-09-30"/>
    <s v="Computer Systems Analyst I"/>
    <x v="0"/>
    <x v="0"/>
    <s v="N"/>
    <s v="Yes"/>
    <n v="12"/>
    <s v="5 Homewood Road"/>
    <s v="2800"/>
    <x v="1"/>
    <s v="Australia"/>
    <s v="6"/>
  </r>
  <r>
    <s v="Jamison"/>
    <s v="Cashin"/>
    <s v="Male"/>
    <s v="70"/>
    <s v="1970-05-19"/>
    <s v="VP Product Management"/>
    <x v="7"/>
    <x v="0"/>
    <s v="N"/>
    <s v="Yes"/>
    <n v="5"/>
    <s v="7 Dunning Avenue"/>
    <s v="2477"/>
    <x v="1"/>
    <s v="Australia"/>
    <s v="8"/>
  </r>
  <r>
    <s v="Dorian"/>
    <s v="Emery"/>
    <s v="Female"/>
    <s v="94"/>
    <s v="1998-08-24"/>
    <s v="Professor"/>
    <x v="0"/>
    <x v="0"/>
    <s v="N"/>
    <s v="Yes"/>
    <n v="9"/>
    <s v="67 Beilfuss Plaza"/>
    <s v="2168"/>
    <x v="1"/>
    <s v="Australia"/>
    <s v="8"/>
  </r>
  <r>
    <s v="Nicol"/>
    <s v="Swinford"/>
    <s v="Male"/>
    <s v="65"/>
    <d v="1976-12-07T00:00:00"/>
    <s v="VP Marketing"/>
    <x v="1"/>
    <x v="2"/>
    <s v="N"/>
    <s v="No"/>
    <n v="16"/>
    <s v="976 Roxbury Alley"/>
    <s v="4157"/>
    <x v="0"/>
    <s v="Australia"/>
    <s v="7"/>
  </r>
  <r>
    <s v="Agna"/>
    <s v="Cowpe"/>
    <s v="Female"/>
    <s v="88"/>
    <s v="1969-03-05"/>
    <s v="NA"/>
    <x v="1"/>
    <x v="0"/>
    <s v="N"/>
    <s v="Yes"/>
    <n v="7"/>
    <s v="2 Main Lane"/>
    <s v="4114"/>
    <x v="0"/>
    <s v="Australia"/>
    <s v="3"/>
  </r>
  <r>
    <s v="Nev"/>
    <s v="Prosh"/>
    <s v="Male"/>
    <s v="29"/>
    <s v="1950-05-08"/>
    <s v="Environmental Tech"/>
    <x v="7"/>
    <x v="1"/>
    <s v="N"/>
    <s v="Yes"/>
    <n v="17"/>
    <s v="6115 Forest Crossing"/>
    <s v="2148"/>
    <x v="1"/>
    <s v="Australia"/>
    <s v="8"/>
  </r>
  <r>
    <s v="Lucius"/>
    <s v="Hatchell"/>
    <s v="Male"/>
    <s v="37"/>
    <s v="1951-03-19"/>
    <s v="Media Manager II"/>
    <x v="4"/>
    <x v="0"/>
    <s v="N"/>
    <s v="Yes"/>
    <n v="14"/>
    <s v="432 Ronald Regan Court"/>
    <s v="3782"/>
    <x v="2"/>
    <s v="Australia"/>
    <s v="8"/>
  </r>
  <r>
    <s v="Francisca"/>
    <s v="Pottage"/>
    <s v="Female"/>
    <s v="63"/>
    <s v="1957-06-10"/>
    <s v="Software Engineer II"/>
    <x v="5"/>
    <x v="0"/>
    <s v="N"/>
    <s v="No"/>
    <n v="8"/>
    <s v="8600 Forster Lane"/>
    <s v="2177"/>
    <x v="1"/>
    <s v="Australia"/>
    <s v="9"/>
  </r>
  <r>
    <s v="Farlie"/>
    <s v="Brookz"/>
    <s v="Male"/>
    <s v="62"/>
    <s v="1963-07-31"/>
    <s v="Administrative Assistant I"/>
    <x v="7"/>
    <x v="0"/>
    <s v="N"/>
    <s v="Yes"/>
    <n v="6"/>
    <s v="6692 Independence Way"/>
    <s v="2070"/>
    <x v="1"/>
    <s v="Australia"/>
    <s v="12"/>
  </r>
  <r>
    <s v="Mariette"/>
    <s v="NA"/>
    <s v="Female"/>
    <s v="47"/>
    <s v="1956-07-05"/>
    <s v="Programmer II"/>
    <x v="1"/>
    <x v="1"/>
    <s v="N"/>
    <s v="Yes"/>
    <n v="17"/>
    <s v="770 Farmco Point"/>
    <s v="2049"/>
    <x v="1"/>
    <s v="Australia"/>
    <s v="11"/>
  </r>
  <r>
    <s v="Beverlee"/>
    <s v="Ungerechts"/>
    <s v="Female"/>
    <s v="49"/>
    <d v="1973-10-03T00:00:00"/>
    <s v="Civil Engineer"/>
    <x v="0"/>
    <x v="0"/>
    <s v="N"/>
    <s v="No"/>
    <n v="8"/>
    <s v="602 Toban Center"/>
    <s v="4020"/>
    <x v="0"/>
    <s v="Australia"/>
    <s v="7"/>
  </r>
  <r>
    <s v="Nanni"/>
    <s v="Girodias"/>
    <s v="Female"/>
    <s v="61"/>
    <s v="1959-01-08"/>
    <s v="NA"/>
    <x v="4"/>
    <x v="2"/>
    <s v="N"/>
    <s v="No"/>
    <n v="16"/>
    <s v="74 Shopko Pass"/>
    <s v="2161"/>
    <x v="1"/>
    <s v="Australia"/>
    <s v="9"/>
  </r>
  <r>
    <s v="Delcina"/>
    <s v="Hursey"/>
    <s v="Female"/>
    <s v="22"/>
    <s v="1968-12-26"/>
    <s v="NA"/>
    <x v="2"/>
    <x v="0"/>
    <s v="N"/>
    <s v="Yes"/>
    <n v="7"/>
    <s v="804 Washington Point"/>
    <s v="4132"/>
    <x v="0"/>
    <s v="Australia"/>
    <s v="4"/>
  </r>
  <r>
    <s v="Lek"/>
    <s v="Pimblett"/>
    <s v="Male"/>
    <s v="88"/>
    <s v="1955-09-29"/>
    <s v="Product Engineer"/>
    <x v="2"/>
    <x v="0"/>
    <s v="N"/>
    <s v="Yes"/>
    <n v="6"/>
    <s v="97 Merrick Center"/>
    <s v="2460"/>
    <x v="1"/>
    <s v="Australia"/>
    <s v="2"/>
  </r>
  <r>
    <s v="Kellyann"/>
    <s v="Adshad"/>
    <s v="Female"/>
    <s v="62"/>
    <s v="1940-06-07"/>
    <s v="NA"/>
    <x v="8"/>
    <x v="0"/>
    <s v="N"/>
    <s v="Yes"/>
    <n v="22"/>
    <s v="29 Tennyson Alley"/>
    <s v="2161"/>
    <x v="1"/>
    <s v="Australia"/>
    <s v="9"/>
  </r>
  <r>
    <s v="Ewell"/>
    <s v="Paulusch"/>
    <s v="Male"/>
    <s v="31"/>
    <s v="1998-01-15"/>
    <s v="Engineer I"/>
    <x v="0"/>
    <x v="0"/>
    <s v="N"/>
    <s v="Yes"/>
    <n v="8"/>
    <s v="8194 Lien Street"/>
    <s v="4032"/>
    <x v="0"/>
    <s v="Australia"/>
    <s v="7"/>
  </r>
  <r>
    <s v="Madison"/>
    <s v="Lars"/>
    <s v="Male"/>
    <s v="11"/>
    <s v="1967-01-19"/>
    <s v="Health Coach III"/>
    <x v="7"/>
    <x v="0"/>
    <s v="N"/>
    <s v="No"/>
    <n v="19"/>
    <s v="9503 New Castle Street"/>
    <s v="4500"/>
    <x v="0"/>
    <s v="Australia"/>
    <s v="9"/>
  </r>
  <r>
    <s v="Ardis"/>
    <s v="Taree"/>
    <s v="Female"/>
    <s v="97"/>
    <s v="1960-04-12"/>
    <s v="Chemical Engineer"/>
    <x v="0"/>
    <x v="1"/>
    <s v="N"/>
    <s v="Yes"/>
    <n v="5"/>
    <s v="0 Emmet Trail"/>
    <s v="4128"/>
    <x v="0"/>
    <s v="Australia"/>
    <s v="9"/>
  </r>
  <r>
    <s v="Wheeler"/>
    <s v="Godsil"/>
    <s v="Male"/>
    <s v="51"/>
    <s v="1993-09-20"/>
    <s v="Geologist IV"/>
    <x v="0"/>
    <x v="1"/>
    <s v="N"/>
    <s v="Yes"/>
    <n v="6"/>
    <s v="7 Spaight Drive"/>
    <s v="2147"/>
    <x v="1"/>
    <s v="Australia"/>
    <s v="9"/>
  </r>
  <r>
    <s v="Marissa"/>
    <s v="O'Scandall"/>
    <s v="Female"/>
    <s v="17"/>
    <s v="1973-07-13"/>
    <s v="NA"/>
    <x v="8"/>
    <x v="1"/>
    <s v="N"/>
    <s v="Yes"/>
    <n v="7"/>
    <s v="45000 Randy Court"/>
    <s v="3199"/>
    <x v="2"/>
    <s v="Australia"/>
    <s v="7"/>
  </r>
  <r>
    <s v="Terrel"/>
    <s v="Keynd"/>
    <s v="Male"/>
    <s v="30"/>
    <s v="1961-04-20"/>
    <s v="Junior Executive"/>
    <x v="0"/>
    <x v="0"/>
    <s v="N"/>
    <s v="No"/>
    <n v="9"/>
    <s v="65 David Pass"/>
    <s v="4221"/>
    <x v="0"/>
    <s v="Australia"/>
    <s v="7"/>
  </r>
  <r>
    <s v="Augie"/>
    <s v="Swallwell"/>
    <s v="Male"/>
    <s v="42"/>
    <s v="1939-08-22"/>
    <s v="NA"/>
    <x v="1"/>
    <x v="1"/>
    <s v="N"/>
    <s v="Yes"/>
    <n v="13"/>
    <s v="7 Golden Leaf Avenue"/>
    <s v="2400"/>
    <x v="1"/>
    <s v="Australia"/>
    <s v="2"/>
  </r>
  <r>
    <s v="Dillon"/>
    <s v="Bannister"/>
    <s v="Male"/>
    <s v="7"/>
    <s v="1945-12-24"/>
    <s v="Tax Accountant"/>
    <x v="8"/>
    <x v="0"/>
    <s v="N"/>
    <s v="No"/>
    <n v="11"/>
    <s v="43 Dayton Drive"/>
    <s v="2062"/>
    <x v="1"/>
    <s v="Australia"/>
    <s v="9"/>
  </r>
  <r>
    <s v="Osbourn"/>
    <s v="Gherardini"/>
    <s v="Male"/>
    <s v="43"/>
    <s v="1987-05-01"/>
    <s v="NA"/>
    <x v="8"/>
    <x v="2"/>
    <s v="N"/>
    <s v="Yes"/>
    <n v="16"/>
    <s v="5 Dryden Road"/>
    <s v="2782"/>
    <x v="1"/>
    <s v="Australia"/>
    <s v="7"/>
  </r>
  <r>
    <s v="Lissa"/>
    <s v="Gawn"/>
    <s v="Female"/>
    <s v="86"/>
    <s v="1962-09-21"/>
    <s v="Legal Assistant"/>
    <x v="7"/>
    <x v="0"/>
    <s v="N"/>
    <s v="Yes"/>
    <n v="17"/>
    <s v="14183 Iowa Center"/>
    <s v="4503"/>
    <x v="0"/>
    <s v="Australia"/>
    <s v="5"/>
  </r>
  <r>
    <s v="Leisha"/>
    <s v="McConway"/>
    <s v="Female"/>
    <s v="3"/>
    <s v="1975-10-31"/>
    <s v="Payment Adjustment Coordinator"/>
    <x v="2"/>
    <x v="0"/>
    <s v="N"/>
    <s v="Yes"/>
    <n v="13"/>
    <s v="95 Del Mar Court"/>
    <s v="3175"/>
    <x v="2"/>
    <s v="Australia"/>
    <s v="8"/>
  </r>
  <r>
    <s v="Kearney"/>
    <s v="Cuddehy"/>
    <s v="Male"/>
    <s v="88"/>
    <s v="1997-05-18"/>
    <s v="Marketing Assistant"/>
    <x v="4"/>
    <x v="0"/>
    <s v="N"/>
    <s v="No"/>
    <n v="12"/>
    <s v="98 Shoshone Road"/>
    <s v="4207"/>
    <x v="0"/>
    <s v="Australia"/>
    <s v="6"/>
  </r>
  <r>
    <s v="Shellysheldon"/>
    <s v="Bichard"/>
    <s v="Male"/>
    <s v="96"/>
    <s v="1954-01-06"/>
    <s v="Desktop Support Technician"/>
    <x v="2"/>
    <x v="0"/>
    <s v="N"/>
    <s v="Yes"/>
    <n v="16"/>
    <s v="7199 Springview Parkway"/>
    <s v="4503"/>
    <x v="0"/>
    <s v="Australia"/>
    <s v="5"/>
  </r>
  <r>
    <s v="Reinhard"/>
    <s v="Oscroft"/>
    <s v="Male"/>
    <s v="23"/>
    <s v="1950-03-18"/>
    <s v="Pharmacist"/>
    <x v="7"/>
    <x v="2"/>
    <s v="N"/>
    <s v="No"/>
    <n v="18"/>
    <s v="045 Magdeline Court"/>
    <s v="3690"/>
    <x v="2"/>
    <s v="Australia"/>
    <s v="1"/>
  </r>
  <r>
    <s v="Menard"/>
    <s v="Venmore"/>
    <s v="Male"/>
    <s v="97"/>
    <s v="1978-04-04"/>
    <s v="Assistant Professor"/>
    <x v="4"/>
    <x v="2"/>
    <s v="N"/>
    <s v="No"/>
    <n v="8"/>
    <s v="5 Hoard Trail"/>
    <s v="2197"/>
    <x v="1"/>
    <s v="Australia"/>
    <s v="10"/>
  </r>
  <r>
    <s v="Andree"/>
    <s v="Breeds"/>
    <s v="Female"/>
    <s v="31"/>
    <s v="1954-10-19"/>
    <s v="Senior Editor"/>
    <x v="2"/>
    <x v="1"/>
    <s v="N"/>
    <s v="Yes"/>
    <n v="11"/>
    <s v="93 Scofield Pass"/>
    <s v="3152"/>
    <x v="2"/>
    <s v="Australia"/>
    <s v="6"/>
  </r>
  <r>
    <s v="Kata"/>
    <s v="Harrop"/>
    <s v="Female"/>
    <s v="70"/>
    <s v="1950-05-04"/>
    <s v="NA"/>
    <x v="4"/>
    <x v="1"/>
    <s v="N"/>
    <s v="Yes"/>
    <n v="13"/>
    <s v="2 Ridgeway Avenue"/>
    <s v="2196"/>
    <x v="1"/>
    <s v="Australia"/>
    <s v="10"/>
  </r>
  <r>
    <s v="Pierrette"/>
    <s v="Gummie"/>
    <s v="Female"/>
    <s v="18"/>
    <s v="1966-08-04"/>
    <s v="Statistician II"/>
    <x v="4"/>
    <x v="1"/>
    <s v="N"/>
    <s v="No"/>
    <n v="14"/>
    <s v="29 Maple Trail"/>
    <s v="3143"/>
    <x v="2"/>
    <s v="Australia"/>
    <s v="8"/>
  </r>
  <r>
    <s v="Nady"/>
    <s v="Withinshaw"/>
    <s v="Female"/>
    <s v="96"/>
    <s v="1968-02-17"/>
    <s v="Database Administrator III"/>
    <x v="8"/>
    <x v="2"/>
    <s v="N"/>
    <s v="No"/>
    <n v="8"/>
    <s v="7 Brentwood Circle"/>
    <n v="4000"/>
    <x v="0"/>
    <s v="Australia"/>
    <n v="7"/>
  </r>
  <r>
    <s v="Demott"/>
    <s v="Mullaly"/>
    <s v="Male"/>
    <s v="42"/>
    <s v="1982-12-15"/>
    <s v="Help Desk Operator"/>
    <x v="1"/>
    <x v="0"/>
    <s v="N"/>
    <s v="No"/>
    <n v="13"/>
    <s v="28 Hazelcrest Drive"/>
    <s v="2525"/>
    <x v="1"/>
    <s v="Australia"/>
    <s v="8"/>
  </r>
  <r>
    <s v="Wendye"/>
    <s v="Kleinplatz"/>
    <s v="Female"/>
    <s v="48"/>
    <s v="1996-05-28"/>
    <s v="Executive Secretary"/>
    <x v="0"/>
    <x v="1"/>
    <s v="N"/>
    <s v="No"/>
    <n v="14"/>
    <s v="01 Reindahl Circle"/>
    <s v="4132"/>
    <x v="0"/>
    <s v="Australia"/>
    <s v="3"/>
  </r>
  <r>
    <s v="Irvin"/>
    <s v="Bevans"/>
    <s v="Male"/>
    <s v="82"/>
    <s v="1962-07-12"/>
    <s v="Payment Adjustment Coordinator"/>
    <x v="0"/>
    <x v="0"/>
    <s v="N"/>
    <s v="No"/>
    <n v="12"/>
    <s v="5880 Hauk Street"/>
    <s v="2046"/>
    <x v="1"/>
    <s v="Australia"/>
    <s v="11"/>
  </r>
  <r>
    <s v="Madella"/>
    <s v="Marquiss"/>
    <s v="Female"/>
    <s v="51"/>
    <d v="1976-10-08T00:00:00"/>
    <s v="VP Marketing"/>
    <x v="8"/>
    <x v="1"/>
    <s v="N"/>
    <s v="No"/>
    <n v="18"/>
    <s v="0 Larry Park"/>
    <s v="3175"/>
    <x v="2"/>
    <s v="Australia"/>
    <s v="8"/>
  </r>
  <r>
    <s v="Austine"/>
    <s v="Speedy"/>
    <s v="Female"/>
    <s v="38"/>
    <s v="1940-05-23"/>
    <s v="Software Engineer II"/>
    <x v="9"/>
    <x v="2"/>
    <s v="N"/>
    <s v="Yes"/>
    <n v="14"/>
    <s v="69 Sunfield Terrace"/>
    <s v="2558"/>
    <x v="1"/>
    <s v="Australia"/>
    <s v="8"/>
  </r>
  <r>
    <s v="Wolf"/>
    <s v="Craft"/>
    <s v="Male"/>
    <s v="93"/>
    <s v="1995-07-19"/>
    <s v="Database Administrator III"/>
    <x v="4"/>
    <x v="1"/>
    <s v="N"/>
    <s v="Yes"/>
    <n v="5"/>
    <s v="7513 Swallow Drive"/>
    <s v="2148"/>
    <x v="1"/>
    <s v="Australia"/>
    <s v="9"/>
  </r>
  <r>
    <s v="Aldin"/>
    <s v="Newsome"/>
    <s v="Male"/>
    <s v="24"/>
    <s v="1981-07-06"/>
    <s v="Financial Analyst"/>
    <x v="2"/>
    <x v="0"/>
    <s v="N"/>
    <s v="No"/>
    <n v="17"/>
    <s v="058 Morningstar Center"/>
    <s v="2127"/>
    <x v="1"/>
    <s v="Australia"/>
    <s v="9"/>
  </r>
  <r>
    <s v="Sindee"/>
    <s v="Jasik"/>
    <s v="Female"/>
    <s v="18"/>
    <s v="1942-10-21"/>
    <s v="Social Worker"/>
    <x v="7"/>
    <x v="0"/>
    <s v="N"/>
    <s v="Yes"/>
    <n v="15"/>
    <s v="0689 Melby Park"/>
    <s v="4030"/>
    <x v="0"/>
    <s v="Australia"/>
    <s v="9"/>
  </r>
  <r>
    <s v="Truman"/>
    <s v="Arlett"/>
    <s v="Male"/>
    <s v="58"/>
    <s v="1958-06-25"/>
    <s v="Technical Writer"/>
    <x v="0"/>
    <x v="2"/>
    <s v="N"/>
    <s v="Yes"/>
    <n v="16"/>
    <s v="3 Spohn Circle"/>
    <s v="2477"/>
    <x v="1"/>
    <s v="Australia"/>
    <s v="5"/>
  </r>
  <r>
    <s v="Gordon"/>
    <s v="Rewan"/>
    <s v="Male"/>
    <s v="42"/>
    <s v="1988-01-07"/>
    <s v="Chief Design Engineer"/>
    <x v="8"/>
    <x v="0"/>
    <s v="N"/>
    <s v="No"/>
    <n v="5"/>
    <s v="91 Calypso Trail"/>
    <s v="2750"/>
    <x v="1"/>
    <s v="Australia"/>
    <s v="8"/>
  </r>
  <r>
    <s v="Israel"/>
    <s v="Brough"/>
    <s v="Male"/>
    <s v="29"/>
    <s v="1976-10-29"/>
    <s v="NA"/>
    <x v="8"/>
    <x v="0"/>
    <s v="N"/>
    <s v="Yes"/>
    <n v="8"/>
    <s v="43863 Victoria Lane"/>
    <s v="2281"/>
    <x v="1"/>
    <s v="Australia"/>
    <s v="7"/>
  </r>
  <r>
    <s v="Leticia"/>
    <s v="Hovenden"/>
    <s v="Female"/>
    <s v="98"/>
    <s v="1997-04-03"/>
    <s v="Mechanical Systems Engineer"/>
    <x v="4"/>
    <x v="0"/>
    <s v="N"/>
    <s v="Yes"/>
    <n v="1"/>
    <s v="54782 Lake View Parkway"/>
    <s v="3178"/>
    <x v="2"/>
    <s v="Australia"/>
    <s v="9"/>
  </r>
  <r>
    <s v="Caritta"/>
    <s v="Compston"/>
    <s v="Female"/>
    <s v="86"/>
    <s v="1958-04-25"/>
    <s v="Geological Engineer"/>
    <x v="0"/>
    <x v="0"/>
    <s v="N"/>
    <s v="Yes"/>
    <n v="17"/>
    <s v="48971 Marquette Point"/>
    <s v="3976"/>
    <x v="2"/>
    <s v="Australia"/>
    <s v="5"/>
  </r>
  <r>
    <s v="Annabelle"/>
    <s v="Hanwell"/>
    <s v="Female"/>
    <s v="11"/>
    <s v="1951-11-28"/>
    <s v="Professor"/>
    <x v="0"/>
    <x v="2"/>
    <s v="N"/>
    <s v="Yes"/>
    <n v="15"/>
    <s v="99 Sherman Parkway"/>
    <s v="3083"/>
    <x v="2"/>
    <s v="Australia"/>
    <s v="12"/>
  </r>
  <r>
    <s v="Darryl"/>
    <s v="Hovee"/>
    <s v="Female"/>
    <s v="2"/>
    <s v="1944-04-28"/>
    <s v="Professor"/>
    <x v="2"/>
    <x v="0"/>
    <s v="N"/>
    <s v="Yes"/>
    <n v="19"/>
    <s v="381 Emmet Terrace"/>
    <s v="2047"/>
    <x v="1"/>
    <s v="Australia"/>
    <s v="12"/>
  </r>
  <r>
    <s v="Orly"/>
    <s v="Nesbitt"/>
    <s v="Female"/>
    <s v="6"/>
    <s v="1985-03-25"/>
    <s v="Analyst Programmer"/>
    <x v="0"/>
    <x v="2"/>
    <s v="N"/>
    <s v="Yes"/>
    <n v="14"/>
    <s v="7 Beilfuss Road"/>
    <s v="3163"/>
    <x v="2"/>
    <s v="Australia"/>
    <s v="6"/>
  </r>
  <r>
    <s v="Margette"/>
    <s v="Gibard"/>
    <s v="Female"/>
    <s v="34"/>
    <s v="1942-07-06"/>
    <s v="NA"/>
    <x v="0"/>
    <x v="1"/>
    <s v="N"/>
    <s v="Yes"/>
    <n v="9"/>
    <s v="37068 Montana Street"/>
    <s v="2011"/>
    <x v="1"/>
    <s v="Australia"/>
    <s v="7"/>
  </r>
  <r>
    <s v="Nicol"/>
    <s v="Bertot"/>
    <s v="Female"/>
    <s v="25"/>
    <d v="1977-09-11T00:00:00"/>
    <s v="Financial Advisor"/>
    <x v="2"/>
    <x v="1"/>
    <s v="N"/>
    <s v="Yes"/>
    <n v="18"/>
    <s v="7 Elgar Hill"/>
    <s v="3060"/>
    <x v="2"/>
    <s v="Australia"/>
    <s v="5"/>
  </r>
  <r>
    <s v="Nobe"/>
    <s v="Trowsdale"/>
    <s v="Male"/>
    <s v="12"/>
    <s v="1968-07-12"/>
    <s v="Community Outreach Specialist"/>
    <x v="2"/>
    <x v="0"/>
    <s v="N"/>
    <s v="No"/>
    <n v="16"/>
    <s v="36506 Bartillon Point"/>
    <s v="3816"/>
    <x v="2"/>
    <s v="Australia"/>
    <s v="3"/>
  </r>
  <r>
    <s v="Stephen"/>
    <s v="Tittershill"/>
    <s v="Male"/>
    <s v="73"/>
    <s v="1991-12-21"/>
    <s v="Nurse Practicioner"/>
    <x v="2"/>
    <x v="2"/>
    <s v="N"/>
    <s v="No"/>
    <n v="6"/>
    <s v="8 Scott Drive"/>
    <s v="3150"/>
    <x v="2"/>
    <s v="Australia"/>
    <s v="11"/>
  </r>
  <r>
    <s v="Giselbert"/>
    <s v="Pickring"/>
    <s v="Male"/>
    <s v="94"/>
    <s v="1959-07-28"/>
    <s v="Tax Accountant"/>
    <x v="0"/>
    <x v="1"/>
    <s v="N"/>
    <s v="Yes"/>
    <n v="20"/>
    <s v="653 2Nd Park"/>
    <s v="2766"/>
    <x v="1"/>
    <s v="Australia"/>
    <s v="8"/>
  </r>
  <r>
    <s v="Shane"/>
    <s v="Diss"/>
    <s v="Female"/>
    <s v="50"/>
    <s v="1980-10-29"/>
    <s v="NA"/>
    <x v="2"/>
    <x v="2"/>
    <s v="N"/>
    <s v="Yes"/>
    <n v="16"/>
    <s v="22 Shelley Plaza"/>
    <s v="3198"/>
    <x v="2"/>
    <s v="Australia"/>
    <s v="8"/>
  </r>
  <r>
    <s v="Lisette"/>
    <s v="Davers"/>
    <s v="Female"/>
    <s v="59"/>
    <s v="1940-10-26"/>
    <s v="Developer III"/>
    <x v="7"/>
    <x v="2"/>
    <s v="N"/>
    <s v="No"/>
    <n v="17"/>
    <s v="504 Stuart Pass"/>
    <s v="2130"/>
    <x v="1"/>
    <s v="Australia"/>
    <s v="11"/>
  </r>
  <r>
    <s v="Chicky"/>
    <s v="Sinclar"/>
    <s v="U"/>
    <s v="43"/>
    <m/>
    <s v="Operator"/>
    <x v="5"/>
    <x v="2"/>
    <s v="N"/>
    <s v="Yes"/>
    <n v="0"/>
    <s v="5 Red Cloud Place"/>
    <s v="3222"/>
    <x v="2"/>
    <s v="Australia"/>
    <s v="4"/>
  </r>
  <r>
    <s v="Kippar"/>
    <s v="Whyatt"/>
    <s v="Male"/>
    <s v="13"/>
    <s v="1960-01-21"/>
    <s v="NA"/>
    <x v="1"/>
    <x v="0"/>
    <s v="N"/>
    <s v="No"/>
    <n v="10"/>
    <s v="264 Valley Edge Pass"/>
    <s v="2259"/>
    <x v="1"/>
    <s v="Australia"/>
    <s v="7"/>
  </r>
  <r>
    <s v="Xenia"/>
    <s v="Maleck"/>
    <s v="Female"/>
    <s v="41"/>
    <s v="1960-02-14"/>
    <s v="VP Product Management"/>
    <x v="6"/>
    <x v="0"/>
    <s v="N"/>
    <s v="No"/>
    <n v="12"/>
    <s v="5 Southridge Hill"/>
    <s v="3029"/>
    <x v="2"/>
    <s v="Australia"/>
    <s v="7"/>
  </r>
  <r>
    <s v="Essie"/>
    <s v="Withur"/>
    <s v="Female"/>
    <s v="42"/>
    <s v="1941-02-26"/>
    <s v="Director of Sales"/>
    <x v="2"/>
    <x v="2"/>
    <s v="N"/>
    <s v="No"/>
    <n v="19"/>
    <s v="539 Graceland Pass"/>
    <s v="3444"/>
    <x v="2"/>
    <s v="Australia"/>
    <s v="7"/>
  </r>
  <r>
    <s v="Cecil"/>
    <s v="Gant"/>
    <s v="Male"/>
    <s v="52"/>
    <s v="1976-07-16"/>
    <s v="NA"/>
    <x v="8"/>
    <x v="2"/>
    <s v="N"/>
    <s v="Yes"/>
    <n v="9"/>
    <s v="22435 Barnett Court"/>
    <s v="2145"/>
    <x v="1"/>
    <s v="Australia"/>
    <s v="8"/>
  </r>
  <r>
    <s v="Lillis"/>
    <s v="Eshmade"/>
    <s v="Female"/>
    <s v="50"/>
    <d v="1974-10-12T00:00:00"/>
    <s v="Structural Analysis Engineer"/>
    <x v="2"/>
    <x v="0"/>
    <s v="N"/>
    <s v="Yes"/>
    <n v="22"/>
    <s v="46057 Harbort Hill"/>
    <s v="4304"/>
    <x v="0"/>
    <s v="Australia"/>
    <s v="2"/>
  </r>
  <r>
    <s v="Ted"/>
    <s v="Izacenko"/>
    <s v="Male"/>
    <s v="3"/>
    <s v="1959-08-01"/>
    <s v="Librarian"/>
    <x v="3"/>
    <x v="2"/>
    <s v="N"/>
    <s v="No"/>
    <n v="9"/>
    <s v="2 Shasta Place"/>
    <s v="3130"/>
    <x v="2"/>
    <s v="Australia"/>
    <s v="10"/>
  </r>
  <r>
    <s v="Nixie"/>
    <s v="Shoesmith"/>
    <s v="Female"/>
    <s v="45"/>
    <s v="1956-12-04"/>
    <s v="Junior Executive"/>
    <x v="4"/>
    <x v="1"/>
    <s v="N"/>
    <s v="No"/>
    <n v="12"/>
    <s v="77608 Donald Center"/>
    <s v="4516"/>
    <x v="0"/>
    <s v="Australia"/>
    <s v="6"/>
  </r>
  <r>
    <s v="Briana"/>
    <s v="Trill"/>
    <s v="Female"/>
    <s v="5"/>
    <s v="1944-03-18"/>
    <s v="Health Coach III"/>
    <x v="7"/>
    <x v="2"/>
    <s v="N"/>
    <s v="No"/>
    <n v="11"/>
    <s v="0433 La Follette Road"/>
    <s v="2137"/>
    <x v="1"/>
    <s v="Australia"/>
    <s v="11"/>
  </r>
  <r>
    <s v="Cobbie"/>
    <s v="Bruyett"/>
    <s v="Male"/>
    <s v="20"/>
    <s v="1956-03-19"/>
    <s v="Associate Professor"/>
    <x v="8"/>
    <x v="0"/>
    <s v="N"/>
    <s v="Yes"/>
    <n v="20"/>
    <s v="8593 Prairie Rose Way"/>
    <s v="2500"/>
    <x v="1"/>
    <s v="Australia"/>
    <s v="8"/>
  </r>
  <r>
    <s v="Wrennie"/>
    <s v="Dwelly"/>
    <s v="Female"/>
    <s v="23"/>
    <s v="1940-03-11"/>
    <s v="Operator"/>
    <x v="0"/>
    <x v="0"/>
    <s v="N"/>
    <s v="No"/>
    <n v="18"/>
    <s v="179 Carey Terrace"/>
    <s v="3020"/>
    <x v="2"/>
    <s v="Australia"/>
    <s v="9"/>
  </r>
  <r>
    <s v="Sibylla"/>
    <s v="Kibble"/>
    <s v="Female"/>
    <s v="73"/>
    <s v="1962-08-05"/>
    <s v="Pharmacist"/>
    <x v="7"/>
    <x v="2"/>
    <s v="N"/>
    <s v="No"/>
    <n v="12"/>
    <s v="3 Ruskin Hill"/>
    <s v="2122"/>
    <x v="1"/>
    <s v="Australia"/>
    <s v="9"/>
  </r>
  <r>
    <s v="Kariotta"/>
    <s v="Naper"/>
    <s v="Female"/>
    <s v="8"/>
    <s v="1952-04-07"/>
    <s v="VP Sales"/>
    <x v="7"/>
    <x v="0"/>
    <s v="N"/>
    <s v="No"/>
    <n v="21"/>
    <s v="87 Crescent Oaks Alley"/>
    <s v="2756"/>
    <x v="1"/>
    <s v="Australia"/>
    <s v="10"/>
  </r>
  <r>
    <s v="Wylie"/>
    <s v="Huntingdon"/>
    <s v="Male"/>
    <s v="99"/>
    <s v="1966-08-11"/>
    <s v="VP Quality Control"/>
    <x v="2"/>
    <x v="0"/>
    <s v="N"/>
    <s v="No"/>
    <n v="15"/>
    <s v="08822 Duke Road"/>
    <s v="2763"/>
    <x v="1"/>
    <s v="Australia"/>
    <s v="8"/>
  </r>
  <r>
    <s v="Lizbeth"/>
    <s v="Garvan"/>
    <s v="Female"/>
    <s v="36"/>
    <s v="1996-09-06"/>
    <s v="Structural Analysis Engineer"/>
    <x v="7"/>
    <x v="0"/>
    <s v="N"/>
    <s v="No"/>
    <n v="4"/>
    <s v="5 Schurz Street"/>
    <s v="2141"/>
    <x v="1"/>
    <s v="Australia"/>
    <s v="9"/>
  </r>
  <r>
    <s v="Averil"/>
    <s v="Ackery"/>
    <s v="Male"/>
    <s v="93"/>
    <s v="1970-09-09"/>
    <s v="Sales Representative"/>
    <x v="4"/>
    <x v="0"/>
    <s v="N"/>
    <s v="Yes"/>
    <n v="7"/>
    <s v="344 Darwin Junction"/>
    <s v="2093"/>
    <x v="1"/>
    <s v="Australia"/>
    <s v="12"/>
  </r>
  <r>
    <s v="Myrtie"/>
    <s v="Ostrich"/>
    <s v="Female"/>
    <s v="70"/>
    <s v="1996-06-18"/>
    <s v="VP Quality Control"/>
    <x v="1"/>
    <x v="1"/>
    <s v="N"/>
    <s v="Yes"/>
    <n v="9"/>
    <s v="320 Acker Drive"/>
    <s v="2251"/>
    <x v="1"/>
    <s v="Australia"/>
    <s v="7"/>
  </r>
  <r>
    <s v="Ross"/>
    <s v="Vidgen"/>
    <s v="Male"/>
    <s v="17"/>
    <s v="1947-12-28"/>
    <s v="VP Sales"/>
    <x v="4"/>
    <x v="1"/>
    <s v="N"/>
    <s v="No"/>
    <n v="12"/>
    <s v="2874 Bay Hill"/>
    <s v="4032"/>
    <x v="0"/>
    <s v="Australia"/>
    <s v="9"/>
  </r>
  <r>
    <s v="Sibby"/>
    <s v="Skinner"/>
    <s v="Female"/>
    <s v="25"/>
    <s v="1981-05-05"/>
    <s v="Accountant IV"/>
    <x v="0"/>
    <x v="0"/>
    <s v="N"/>
    <s v="Yes"/>
    <n v="12"/>
    <s v="3 Sunbrook Alley"/>
    <s v="4178"/>
    <x v="0"/>
    <s v="Australia"/>
    <s v="7"/>
  </r>
  <r>
    <s v="Selle"/>
    <s v="Casper"/>
    <s v="Female"/>
    <s v="98"/>
    <s v="1978-03-27"/>
    <s v="Social Worker"/>
    <x v="7"/>
    <x v="0"/>
    <s v="N"/>
    <s v="Yes"/>
    <n v="10"/>
    <s v="34 Jay Hill"/>
    <s v="2880"/>
    <x v="1"/>
    <s v="Australia"/>
    <s v="1"/>
  </r>
  <r>
    <s v="Andrew"/>
    <s v="Froment"/>
    <s v="Male"/>
    <s v="58"/>
    <s v="1977-07-19"/>
    <s v="Office Assistant IV"/>
    <x v="4"/>
    <x v="2"/>
    <s v="N"/>
    <s v="No"/>
    <n v="7"/>
    <s v="78 Bluestem Road"/>
    <s v="3860"/>
    <x v="2"/>
    <s v="Australia"/>
    <s v="2"/>
  </r>
  <r>
    <s v="Maurizia"/>
    <s v="Ritmeyer"/>
    <s v="Female"/>
    <s v="95"/>
    <s v="1980-04-09"/>
    <s v="Teacher"/>
    <x v="3"/>
    <x v="0"/>
    <s v="N"/>
    <s v="Yes"/>
    <n v="3"/>
    <s v="0 Express Lane"/>
    <s v="2142"/>
    <x v="1"/>
    <s v="Australia"/>
    <s v="6"/>
  </r>
  <r>
    <s v="Keenan"/>
    <s v="Moriarty"/>
    <s v="Male"/>
    <s v="67"/>
    <s v="1994-12-23"/>
    <s v="Actuary"/>
    <x v="2"/>
    <x v="0"/>
    <s v="N"/>
    <s v="Yes"/>
    <n v="2"/>
    <s v="077 Hansons Point"/>
    <s v="4075"/>
    <x v="0"/>
    <s v="Australia"/>
    <s v="8"/>
  </r>
  <r>
    <s v="Davide"/>
    <s v="Senten"/>
    <s v="Male"/>
    <s v="22"/>
    <s v="1941-02-23"/>
    <s v="Accounting Assistant II"/>
    <x v="0"/>
    <x v="0"/>
    <s v="N"/>
    <s v="No"/>
    <n v="11"/>
    <s v="23737 Bartillon Street"/>
    <s v="2171"/>
    <x v="1"/>
    <s v="Australia"/>
    <s v="9"/>
  </r>
  <r>
    <s v="Renie"/>
    <s v="Fiveash"/>
    <s v="Female"/>
    <s v="92"/>
    <s v="1992-10-10"/>
    <s v="Occupational Therapist"/>
    <x v="7"/>
    <x v="2"/>
    <s v="N"/>
    <s v="No"/>
    <n v="16"/>
    <s v="2 Anniversary Trail"/>
    <s v="4508"/>
    <x v="0"/>
    <s v="Australia"/>
    <s v="4"/>
  </r>
  <r>
    <s v="Willard"/>
    <s v="Booton"/>
    <s v="Male"/>
    <s v="69"/>
    <s v="1938-09-02"/>
    <s v="NA"/>
    <x v="7"/>
    <x v="2"/>
    <s v="N"/>
    <s v="Yes"/>
    <n v="7"/>
    <s v="05 Ronald Regan Alley"/>
    <s v="2121"/>
    <x v="1"/>
    <s v="Australia"/>
    <s v="9"/>
  </r>
  <r>
    <s v="Debby"/>
    <s v="Balmadier"/>
    <s v="Female"/>
    <s v="53"/>
    <s v="1992-06-24"/>
    <s v="Administrative Assistant II"/>
    <x v="2"/>
    <x v="1"/>
    <s v="N"/>
    <s v="Yes"/>
    <n v="5"/>
    <s v="738 Spaight Drive"/>
    <s v="3216"/>
    <x v="2"/>
    <s v="Australia"/>
    <s v="8"/>
  </r>
  <r>
    <s v="Rockie"/>
    <s v="MacKibbon"/>
    <s v="Male"/>
    <s v="42"/>
    <s v="1978-04-20"/>
    <s v="NA"/>
    <x v="8"/>
    <x v="0"/>
    <s v="N"/>
    <s v="Yes"/>
    <n v="13"/>
    <s v="8 Bunker Hill Court"/>
    <s v="2298"/>
    <x v="1"/>
    <s v="Australia"/>
    <s v="8"/>
  </r>
  <r>
    <s v="Harvey"/>
    <s v="Dwelley"/>
    <s v="Male"/>
    <s v="70"/>
    <s v="1973-08-30"/>
    <s v="Help Desk Technician"/>
    <x v="2"/>
    <x v="1"/>
    <s v="N"/>
    <s v="No"/>
    <n v="18"/>
    <s v="59846 2Nd Pass"/>
    <s v="2077"/>
    <x v="1"/>
    <s v="Australia"/>
    <s v="9"/>
  </r>
  <r>
    <s v="Patrice"/>
    <s v="Pariss"/>
    <s v="Male"/>
    <s v="96"/>
    <s v="1954-06-15"/>
    <s v="VP Accounting"/>
    <x v="2"/>
    <x v="0"/>
    <s v="N"/>
    <s v="No"/>
    <n v="9"/>
    <s v="3745 Thierer Trail"/>
    <s v="4078"/>
    <x v="0"/>
    <s v="Australia"/>
    <s v="5"/>
  </r>
  <r>
    <s v="Arman"/>
    <s v="Yakubov"/>
    <s v="Male"/>
    <s v="68"/>
    <d v="1977-10-07T00:00:00"/>
    <s v="VP Quality Control"/>
    <x v="1"/>
    <x v="2"/>
    <s v="N"/>
    <s v="Yes"/>
    <n v="17"/>
    <s v="11121 Jackson Crossing"/>
    <s v="2323"/>
    <x v="1"/>
    <s v="Australia"/>
    <s v="4"/>
  </r>
  <r>
    <s v="Gardiner"/>
    <s v="Gypps"/>
    <s v="Male"/>
    <s v="91"/>
    <s v="1991-06-01"/>
    <s v="VP Product Management"/>
    <x v="4"/>
    <x v="0"/>
    <s v="N"/>
    <s v="Yes"/>
    <n v="13"/>
    <s v="1 Elgar Alley"/>
    <s v="2166"/>
    <x v="1"/>
    <s v="Australia"/>
    <s v="9"/>
  </r>
  <r>
    <s v="Cathleen"/>
    <s v="Le Teve"/>
    <s v="Female"/>
    <s v="75"/>
    <s v="1950-11-06"/>
    <s v="Recruiting Manager"/>
    <x v="8"/>
    <x v="2"/>
    <s v="N"/>
    <s v="No"/>
    <n v="18"/>
    <s v="32834 Caliangt Way"/>
    <s v="4211"/>
    <x v="0"/>
    <s v="Australia"/>
    <s v="3"/>
  </r>
  <r>
    <s v="Thaddus"/>
    <s v="Joder"/>
    <s v="Male"/>
    <s v="31"/>
    <s v="1957-12-10"/>
    <s v="NA"/>
    <x v="0"/>
    <x v="0"/>
    <s v="N"/>
    <s v="No"/>
    <n v="7"/>
    <s v="27185 Fisk Drive"/>
    <s v="2290"/>
    <x v="1"/>
    <s v="Australia"/>
    <s v="8"/>
  </r>
  <r>
    <s v="Josepha"/>
    <s v="Clamp"/>
    <s v="Female"/>
    <s v="12"/>
    <s v="1961-11-03"/>
    <s v="Marketing Manager"/>
    <x v="8"/>
    <x v="2"/>
    <s v="N"/>
    <s v="No"/>
    <n v="12"/>
    <s v="2 Harper Junction"/>
    <s v="2069"/>
    <x v="1"/>
    <s v="Australia"/>
    <s v="12"/>
  </r>
  <r>
    <s v="Jillane"/>
    <s v="Simion"/>
    <s v="Female"/>
    <s v="8"/>
    <s v="1974-07-03"/>
    <s v="VP Marketing"/>
    <x v="0"/>
    <x v="2"/>
    <s v="N"/>
    <s v="No"/>
    <n v="7"/>
    <s v="7 Caliangt Street"/>
    <s v="4209"/>
    <x v="0"/>
    <s v="Australia"/>
    <s v="3"/>
  </r>
  <r>
    <s v="Lynnell"/>
    <s v="Shoesmith"/>
    <s v="Female"/>
    <s v="44"/>
    <s v="1981-01-29"/>
    <s v="Occupational Therapist"/>
    <x v="7"/>
    <x v="2"/>
    <s v="N"/>
    <s v="Yes"/>
    <n v="7"/>
    <s v="5331 Ilene Parkway"/>
    <s v="2560"/>
    <x v="1"/>
    <s v="Australia"/>
    <s v="8"/>
  </r>
  <r>
    <s v="Mandie"/>
    <s v="MacAdie"/>
    <s v="Female"/>
    <s v="39"/>
    <d v="1974-12-25T00:00:00"/>
    <s v="Chief Design Engineer"/>
    <x v="6"/>
    <x v="2"/>
    <s v="N"/>
    <s v="No"/>
    <n v="13"/>
    <s v="1009 Roxbury Point"/>
    <s v="2110"/>
    <x v="1"/>
    <s v="Australia"/>
    <s v="11"/>
  </r>
  <r>
    <s v="Ferdinand"/>
    <s v="Billie"/>
    <s v="Male"/>
    <s v="97"/>
    <s v="1965-09-04"/>
    <s v="Chemical Engineer"/>
    <x v="0"/>
    <x v="0"/>
    <s v="N"/>
    <s v="No"/>
    <n v="6"/>
    <s v="660 Carey Avenue"/>
    <s v="2759"/>
    <x v="1"/>
    <s v="Australia"/>
    <s v="8"/>
  </r>
  <r>
    <s v="Suzy"/>
    <s v="Bussens"/>
    <s v="Female"/>
    <s v="44"/>
    <s v="1973-04-29"/>
    <s v="NA"/>
    <x v="2"/>
    <x v="0"/>
    <s v="N"/>
    <s v="No"/>
    <n v="13"/>
    <s v="25 Oneill Alley"/>
    <s v="4102"/>
    <x v="0"/>
    <s v="Australia"/>
    <s v="9"/>
  </r>
  <r>
    <s v="Emeline"/>
    <s v="Vezey"/>
    <s v="Female"/>
    <s v="37"/>
    <s v="1953-08-07"/>
    <s v="Dental Hygienist"/>
    <x v="7"/>
    <x v="1"/>
    <s v="N"/>
    <s v="Yes"/>
    <n v="19"/>
    <s v="2 Golden Leaf Parkway"/>
    <s v="3759"/>
    <x v="2"/>
    <s v="Australia"/>
    <s v="7"/>
  </r>
  <r>
    <s v="Cissiee"/>
    <s v="Baylis"/>
    <s v="Female"/>
    <s v="99"/>
    <s v="1951-07-22"/>
    <s v="Cost Accountant"/>
    <x v="2"/>
    <x v="2"/>
    <s v="N"/>
    <s v="No"/>
    <n v="16"/>
    <s v="18 Dottie Park"/>
    <s v="2230"/>
    <x v="1"/>
    <s v="Australia"/>
    <s v="11"/>
  </r>
  <r>
    <s v="Roldan"/>
    <s v="Raybould"/>
    <s v="Male"/>
    <s v="27"/>
    <s v="1975-11-18"/>
    <s v="Actuary"/>
    <x v="2"/>
    <x v="0"/>
    <s v="N"/>
    <s v="No"/>
    <n v="11"/>
    <s v="85 Badeau Pass"/>
    <s v="3158"/>
    <x v="2"/>
    <s v="Australia"/>
    <s v="8"/>
  </r>
  <r>
    <s v="Barth"/>
    <s v="Weare"/>
    <s v="Male"/>
    <s v="18"/>
    <s v="1946-08-22"/>
    <s v="Clinical Specialist"/>
    <x v="7"/>
    <x v="0"/>
    <s v="N"/>
    <s v="Yes"/>
    <n v="8"/>
    <s v="784 Lotheville Court"/>
    <s v="2541"/>
    <x v="1"/>
    <s v="Australia"/>
    <s v="5"/>
  </r>
  <r>
    <s v="Alta"/>
    <s v="Pithcock"/>
    <s v="Female"/>
    <s v="64"/>
    <s v="1999-11-18"/>
    <s v="GIS Technical Architect"/>
    <x v="2"/>
    <x v="0"/>
    <s v="N"/>
    <s v="No"/>
    <n v="2"/>
    <s v="57568 Northview Junction"/>
    <s v="2141"/>
    <x v="1"/>
    <s v="Australia"/>
    <s v="7"/>
  </r>
  <r>
    <s v="Marc"/>
    <s v="Keunemann"/>
    <s v="Male"/>
    <s v="57"/>
    <s v="1972-09-04"/>
    <s v="Dental Hygienist"/>
    <x v="7"/>
    <x v="1"/>
    <s v="N"/>
    <s v="Yes"/>
    <n v="14"/>
    <s v="283 Golf View Lane"/>
    <s v="2747"/>
    <x v="1"/>
    <s v="Australia"/>
    <s v="8"/>
  </r>
  <r>
    <s v="Bertine"/>
    <s v="Smalles"/>
    <s v="Female"/>
    <s v="85"/>
    <s v="1983-12-10"/>
    <s v="VP Quality Control"/>
    <x v="2"/>
    <x v="0"/>
    <s v="N"/>
    <s v="Yes"/>
    <n v="9"/>
    <s v="7 Johnson Hill"/>
    <s v="3028"/>
    <x v="2"/>
    <s v="Australia"/>
    <s v="8"/>
  </r>
  <r>
    <s v="Wilbert"/>
    <s v="O'Loughnan"/>
    <s v="Male"/>
    <s v="14"/>
    <s v="1983-05-18"/>
    <s v="Paralegal"/>
    <x v="2"/>
    <x v="0"/>
    <s v="N"/>
    <s v="Yes"/>
    <n v="6"/>
    <s v="22580 Doe Crossing Drive"/>
    <s v="4055"/>
    <x v="0"/>
    <s v="Australia"/>
    <s v="9"/>
  </r>
  <r>
    <s v="Seymour"/>
    <s v="Fellibrand"/>
    <s v="Male"/>
    <s v="28"/>
    <s v="1971-10-11"/>
    <s v="Structural Analysis Engineer"/>
    <x v="8"/>
    <x v="1"/>
    <s v="N"/>
    <s v="Yes"/>
    <n v="18"/>
    <s v="96081 Lakewood Hill"/>
    <s v="4650"/>
    <x v="0"/>
    <s v="Australia"/>
    <s v="2"/>
  </r>
  <r>
    <s v="Miran"/>
    <s v="Runchman"/>
    <s v="Female"/>
    <s v="47"/>
    <s v="1975-07-09"/>
    <s v="Nurse"/>
    <x v="4"/>
    <x v="0"/>
    <s v="N"/>
    <s v="No"/>
    <n v="17"/>
    <s v="6634 Old Gate Parkway"/>
    <s v="4304"/>
    <x v="0"/>
    <s v="Australia"/>
    <s v="3"/>
  </r>
  <r>
    <s v="Dorotea"/>
    <s v="Fenwick"/>
    <s v="Female"/>
    <s v="74"/>
    <s v="1950-10-12"/>
    <s v="Nurse"/>
    <x v="2"/>
    <x v="2"/>
    <s v="N"/>
    <s v="No"/>
    <n v="12"/>
    <s v="72 Lukken Crossing"/>
    <s v="2016"/>
    <x v="1"/>
    <s v="Australia"/>
    <s v="11"/>
  </r>
  <r>
    <s v="Jenny"/>
    <s v="Massy"/>
    <s v="Female"/>
    <s v="82"/>
    <s v="1963-10-16"/>
    <s v="Project Manager"/>
    <x v="6"/>
    <x v="0"/>
    <s v="N"/>
    <s v="Yes"/>
    <n v="10"/>
    <s v="6 Meadow Ridge Pass"/>
    <s v="2470"/>
    <x v="1"/>
    <s v="Australia"/>
    <s v="2"/>
  </r>
  <r>
    <s v="Hyman"/>
    <s v="Petrolli"/>
    <s v="Male"/>
    <s v="8"/>
    <s v="1965-09-09"/>
    <s v="Senior Sales Associate"/>
    <x v="8"/>
    <x v="1"/>
    <s v="N"/>
    <s v="Yes"/>
    <n v="4"/>
    <s v="290 Menomonie Circle"/>
    <s v="3782"/>
    <x v="2"/>
    <s v="Australia"/>
    <s v="7"/>
  </r>
  <r>
    <s v="Beatrix"/>
    <s v="McGivena"/>
    <s v="Female"/>
    <s v="26"/>
    <s v="1966-10-18"/>
    <s v="Assistant Manager"/>
    <x v="7"/>
    <x v="0"/>
    <s v="N"/>
    <s v="Yes"/>
    <n v="9"/>
    <s v="6 Sutherland Parkway"/>
    <s v="4879"/>
    <x v="0"/>
    <s v="Australia"/>
    <s v="10"/>
  </r>
  <r>
    <s v="Nalani"/>
    <s v="Hallad"/>
    <s v="Female"/>
    <s v="15"/>
    <s v="1999-11-30"/>
    <s v="Environmental Specialist"/>
    <x v="7"/>
    <x v="1"/>
    <s v="N"/>
    <s v="Yes"/>
    <n v="9"/>
    <s v="1 Oriole Crossing"/>
    <s v="3184"/>
    <x v="2"/>
    <s v="Australia"/>
    <s v="9"/>
  </r>
  <r>
    <s v="Inglebert"/>
    <s v="Butland"/>
    <s v="Male"/>
    <s v="71"/>
    <s v="1966-01-30"/>
    <s v="Actuary"/>
    <x v="2"/>
    <x v="0"/>
    <s v="N"/>
    <s v="Yes"/>
    <n v="7"/>
    <s v="51837 Canary Center"/>
    <s v="2114"/>
    <x v="1"/>
    <s v="Australia"/>
    <s v="9"/>
  </r>
  <r>
    <s v="Brendis"/>
    <s v="Pineaux"/>
    <s v="Male"/>
    <s v="12"/>
    <s v="1978-01-15"/>
    <s v="Mechanical Systems Engineer"/>
    <x v="0"/>
    <x v="0"/>
    <s v="N"/>
    <s v="No"/>
    <n v="5"/>
    <s v="43030 Carberry Way"/>
    <s v="2560"/>
    <x v="1"/>
    <s v="Australia"/>
    <s v="4"/>
  </r>
  <r>
    <s v="Jaimie"/>
    <s v="Lancastle"/>
    <s v="Male"/>
    <s v="71"/>
    <s v="1972-10-23"/>
    <s v="VP Marketing"/>
    <x v="8"/>
    <x v="0"/>
    <s v="N"/>
    <s v="Yes"/>
    <n v="5"/>
    <s v="0 Bay Drive"/>
    <s v="2750"/>
    <x v="1"/>
    <s v="Australia"/>
    <s v="8"/>
  </r>
  <r>
    <s v="Glendon"/>
    <s v="Malham"/>
    <s v="Male"/>
    <s v="36"/>
    <s v="1965-08-21"/>
    <s v="Web Designer I"/>
    <x v="0"/>
    <x v="0"/>
    <s v="N"/>
    <s v="No"/>
    <n v="17"/>
    <s v="6 Anzinger Pass"/>
    <s v="3030"/>
    <x v="2"/>
    <s v="Australia"/>
    <s v="6"/>
  </r>
  <r>
    <s v="Morganica"/>
    <s v="Bentke"/>
    <s v="Female"/>
    <s v="40"/>
    <d v="1977-01-03T00:00:00"/>
    <s v="Marketing Assistant"/>
    <x v="5"/>
    <x v="1"/>
    <s v="N"/>
    <s v="Yes"/>
    <n v="21"/>
    <s v="19453 Ramsey Point"/>
    <s v="3067"/>
    <x v="2"/>
    <s v="Australia"/>
    <s v="11"/>
  </r>
  <r>
    <s v="Calida"/>
    <s v="Schaben"/>
    <s v="Female"/>
    <s v="54"/>
    <s v="1969-03-06"/>
    <s v="Recruiting Manager"/>
    <x v="8"/>
    <x v="0"/>
    <s v="N"/>
    <s v="Yes"/>
    <n v="10"/>
    <s v="1861 Chive Court"/>
    <s v="2199"/>
    <x v="1"/>
    <s v="Australia"/>
    <s v="9"/>
  </r>
  <r>
    <s v="Hallsy"/>
    <s v="Voysey"/>
    <s v="Male"/>
    <s v="83"/>
    <s v="1970-03-11"/>
    <s v="Business Systems Development Analyst"/>
    <x v="8"/>
    <x v="0"/>
    <s v="N"/>
    <s v="No"/>
    <n v="16"/>
    <s v="9 Westerfield Point"/>
    <s v="3437"/>
    <x v="2"/>
    <s v="Australia"/>
    <s v="9"/>
  </r>
  <r>
    <s v="Lanny"/>
    <s v="Currall"/>
    <s v="Male"/>
    <s v="37"/>
    <s v="1997-10-23"/>
    <s v="Developer IV"/>
    <x v="8"/>
    <x v="2"/>
    <s v="N"/>
    <s v="Yes"/>
    <n v="9"/>
    <s v="3 Redwing Center"/>
    <s v="2209"/>
    <x v="1"/>
    <s v="Australia"/>
    <s v="10"/>
  </r>
  <r>
    <s v="Son"/>
    <s v="Varney"/>
    <s v="Male"/>
    <s v="75"/>
    <s v="1993-11-02"/>
    <s v="Analog Circuit Design manager"/>
    <x v="1"/>
    <x v="0"/>
    <s v="N"/>
    <s v="Yes"/>
    <n v="10"/>
    <s v="189 Bayside Court"/>
    <s v="2480"/>
    <x v="1"/>
    <s v="Australia"/>
    <s v="7"/>
  </r>
  <r>
    <s v="Bartram"/>
    <s v="Caltun"/>
    <s v="Male"/>
    <s v="28"/>
    <s v="1956-09-15"/>
    <s v="Internal Auditor"/>
    <x v="7"/>
    <x v="1"/>
    <s v="N"/>
    <s v="Yes"/>
    <n v="12"/>
    <s v="174 Farwell Point"/>
    <s v="2121"/>
    <x v="1"/>
    <s v="Australia"/>
    <s v="11"/>
  </r>
  <r>
    <s v="Halette"/>
    <s v="Borsi"/>
    <s v="Female"/>
    <s v="60"/>
    <s v="1961-12-10"/>
    <s v="Research Nurse"/>
    <x v="7"/>
    <x v="1"/>
    <s v="N"/>
    <s v="Yes"/>
    <n v="16"/>
    <s v="356 Pennsylvania Point"/>
    <s v="2128"/>
    <x v="1"/>
    <s v="Australia"/>
    <s v="9"/>
  </r>
  <r>
    <s v="Killie"/>
    <s v="Densie"/>
    <s v="Male"/>
    <s v="87"/>
    <s v="1997-03-28"/>
    <s v="Environmental Tech"/>
    <x v="5"/>
    <x v="0"/>
    <s v="N"/>
    <s v="Yes"/>
    <n v="11"/>
    <s v="62 Dryden Junction"/>
    <s v="2042"/>
    <x v="1"/>
    <s v="Australia"/>
    <s v="10"/>
  </r>
  <r>
    <s v="Mandi"/>
    <s v="Adamsson"/>
    <s v="Female"/>
    <s v="40"/>
    <s v="1992-04-07"/>
    <s v="Programmer Analyst I"/>
    <x v="0"/>
    <x v="0"/>
    <s v="N"/>
    <s v="Yes"/>
    <n v="5"/>
    <s v="25 Westerfield Road"/>
    <s v="4165"/>
    <x v="0"/>
    <s v="Australia"/>
    <s v="5"/>
  </r>
  <r>
    <s v="Kylila"/>
    <s v="Basezzi"/>
    <s v="Female"/>
    <s v="94"/>
    <s v="1945-06-11"/>
    <s v="Assistant Manager"/>
    <x v="8"/>
    <x v="0"/>
    <s v="N"/>
    <s v="Yes"/>
    <n v="9"/>
    <s v="64 Armistice Point"/>
    <s v="4217"/>
    <x v="0"/>
    <s v="Australia"/>
    <s v="9"/>
  </r>
  <r>
    <s v="Yardley"/>
    <s v="Matten"/>
    <s v="Male"/>
    <s v="35"/>
    <s v="1991-03-06"/>
    <s v="Junior Executive"/>
    <x v="2"/>
    <x v="0"/>
    <s v="N"/>
    <s v="No"/>
    <n v="15"/>
    <s v="74 Everett Court"/>
    <s v="4408"/>
    <x v="0"/>
    <s v="Australia"/>
    <s v="2"/>
  </r>
  <r>
    <s v="Shepperd"/>
    <s v="Leonards"/>
    <s v="Male"/>
    <s v="17"/>
    <s v="1981-04-14"/>
    <s v="Chemical Engineer"/>
    <x v="0"/>
    <x v="0"/>
    <s v="N"/>
    <s v="Yes"/>
    <n v="5"/>
    <s v="38 Nobel Lane"/>
    <s v="2147"/>
    <x v="1"/>
    <s v="Australia"/>
    <s v="9"/>
  </r>
  <r>
    <s v="Hamel"/>
    <s v="Curzey"/>
    <s v="Male"/>
    <s v="11"/>
    <s v="1990-04-04"/>
    <s v="Structural Engineer"/>
    <x v="8"/>
    <x v="0"/>
    <s v="N"/>
    <s v="Yes"/>
    <n v="9"/>
    <s v="6936 Homewood Avenue"/>
    <n v="4000"/>
    <x v="0"/>
    <s v="Australia"/>
    <n v="7"/>
  </r>
  <r>
    <s v="Fancie"/>
    <s v="Woofendell"/>
    <s v="Female"/>
    <s v="68"/>
    <s v="1966-09-17"/>
    <s v="Research Nurse"/>
    <x v="7"/>
    <x v="0"/>
    <s v="N"/>
    <s v="Yes"/>
    <n v="6"/>
    <s v="8 Crowley Center"/>
    <s v="4212"/>
    <x v="0"/>
    <s v="Australia"/>
    <s v="7"/>
  </r>
  <r>
    <s v="Zebulen"/>
    <s v="Emtage"/>
    <s v="Male"/>
    <s v="52"/>
    <s v="1963-09-01"/>
    <s v="Senior Developer"/>
    <x v="8"/>
    <x v="2"/>
    <s v="N"/>
    <s v="Yes"/>
    <n v="17"/>
    <s v="44 Ronald Regan Parkway"/>
    <s v="4352"/>
    <x v="0"/>
    <s v="Australia"/>
    <s v="7"/>
  </r>
  <r>
    <s v="Micheil"/>
    <s v="Fleote"/>
    <s v="Male"/>
    <s v="48"/>
    <s v="1975-09-20"/>
    <s v="Civil Engineer"/>
    <x v="0"/>
    <x v="2"/>
    <s v="N"/>
    <s v="No"/>
    <n v="16"/>
    <s v="174 Lotheville Crossing"/>
    <s v="2093"/>
    <x v="1"/>
    <s v="Australia"/>
    <s v="9"/>
  </r>
  <r>
    <s v="Cecily"/>
    <s v="Faircley"/>
    <s v="Female"/>
    <s v="42"/>
    <s v="1947-06-12"/>
    <s v="Accountant IV"/>
    <x v="5"/>
    <x v="1"/>
    <s v="N"/>
    <s v="Yes"/>
    <n v="19"/>
    <s v="8 Bluejay Road"/>
    <s v="4301"/>
    <x v="0"/>
    <s v="Australia"/>
    <s v="1"/>
  </r>
  <r>
    <s v="Glory"/>
    <s v="Chilcott"/>
    <s v="Female"/>
    <s v="49"/>
    <s v="1939-09-09"/>
    <s v="NA"/>
    <x v="6"/>
    <x v="2"/>
    <s v="N"/>
    <s v="No"/>
    <n v="9"/>
    <s v="4286 Rowland Circle"/>
    <s v="4165"/>
    <x v="0"/>
    <s v="Australia"/>
    <s v="5"/>
  </r>
  <r>
    <s v="Sinclair"/>
    <s v="Wark"/>
    <s v="Male"/>
    <s v="68"/>
    <s v="1974-02-21"/>
    <s v="Financial Analyst"/>
    <x v="2"/>
    <x v="0"/>
    <s v="N"/>
    <s v="Yes"/>
    <n v="11"/>
    <s v="44 Thompson Center"/>
    <s v="2134"/>
    <x v="1"/>
    <s v="Australia"/>
    <s v="9"/>
  </r>
  <r>
    <s v="Tomaso"/>
    <s v="Horsley"/>
    <s v="Male"/>
    <s v="97"/>
    <s v="2001-04-16"/>
    <s v="Junior Executive"/>
    <x v="2"/>
    <x v="0"/>
    <s v="N"/>
    <s v="Yes"/>
    <n v="10"/>
    <s v="70360 Onsgard Plaza"/>
    <s v="3977"/>
    <x v="2"/>
    <s v="Australia"/>
    <s v="6"/>
  </r>
  <r>
    <s v="Gilli"/>
    <s v="Christophers"/>
    <s v="Female"/>
    <s v="70"/>
    <s v="1948-03-02"/>
    <s v="Database Administrator IV"/>
    <x v="1"/>
    <x v="1"/>
    <s v="N"/>
    <s v="Yes"/>
    <n v="17"/>
    <s v="53870 Jay Pass"/>
    <s v="4575"/>
    <x v="0"/>
    <s v="Australia"/>
    <s v="9"/>
  </r>
  <r>
    <s v="Errick"/>
    <s v="Burgin"/>
    <s v="Male"/>
    <s v="87"/>
    <s v="1998-08-19"/>
    <s v="Professor"/>
    <x v="3"/>
    <x v="0"/>
    <s v="N"/>
    <s v="No"/>
    <n v="11"/>
    <s v="417 Killdeer Alley"/>
    <s v="2650"/>
    <x v="1"/>
    <s v="Australia"/>
    <s v="2"/>
  </r>
  <r>
    <s v="Damian"/>
    <s v="Renard"/>
    <s v="Male"/>
    <s v="43"/>
    <s v="1976-07-19"/>
    <s v="Software Consultant"/>
    <x v="4"/>
    <x v="1"/>
    <s v="N"/>
    <s v="No"/>
    <n v="8"/>
    <s v="28 Prentice Trail"/>
    <s v="2155"/>
    <x v="1"/>
    <s v="Australia"/>
    <s v="10"/>
  </r>
  <r>
    <s v="Agnola"/>
    <s v="Batterson"/>
    <s v="Female"/>
    <s v="86"/>
    <s v="1980-01-03"/>
    <s v="Physical Therapy Assistant"/>
    <x v="2"/>
    <x v="0"/>
    <s v="N"/>
    <s v="No"/>
    <n v="7"/>
    <s v="216 Bultman Park"/>
    <s v="4305"/>
    <x v="0"/>
    <s v="Australia"/>
    <s v="3"/>
  </r>
  <r>
    <s v="Riki"/>
    <s v="Wandtke"/>
    <s v="Female"/>
    <s v="25"/>
    <s v="1962-05-12"/>
    <s v="Librarian"/>
    <x v="3"/>
    <x v="0"/>
    <s v="N"/>
    <s v="Yes"/>
    <n v="5"/>
    <s v="435 Mitchell Street"/>
    <s v="4115"/>
    <x v="0"/>
    <s v="Australia"/>
    <s v="7"/>
  </r>
  <r>
    <s v="Mikol"/>
    <s v="Eck"/>
    <s v="Male"/>
    <s v="99"/>
    <d v="1975-07-25T00:00:00"/>
    <s v="VP Marketing"/>
    <x v="2"/>
    <x v="0"/>
    <s v="N"/>
    <s v="Yes"/>
    <n v="21"/>
    <s v="15621 Twin Pines Crossing"/>
    <s v="4130"/>
    <x v="0"/>
    <s v="Australia"/>
    <s v="9"/>
  </r>
  <r>
    <s v="Phyllis"/>
    <s v="Wibberley"/>
    <s v="Female"/>
    <s v="7"/>
    <s v="1971-01-10"/>
    <s v="Web Designer IV"/>
    <x v="4"/>
    <x v="1"/>
    <s v="N"/>
    <s v="No"/>
    <n v="11"/>
    <s v="03 Bellgrove Avenue"/>
    <s v="2066"/>
    <x v="1"/>
    <s v="Australia"/>
    <s v="12"/>
  </r>
  <r>
    <s v="Burt"/>
    <s v="Vasechkin"/>
    <s v="Male"/>
    <s v="33"/>
    <s v="1950-04-15"/>
    <s v="Senior Sales Associate"/>
    <x v="4"/>
    <x v="0"/>
    <s v="N"/>
    <s v="Yes"/>
    <n v="20"/>
    <s v="89100 Rusk Crossing"/>
    <s v="3338"/>
    <x v="2"/>
    <s v="Australia"/>
    <s v="2"/>
  </r>
  <r>
    <s v="Adriana"/>
    <s v="Saundercock"/>
    <s v="U"/>
    <s v="20"/>
    <m/>
    <s v="Nurse"/>
    <x v="5"/>
    <x v="2"/>
    <s v="N"/>
    <s v="Yes"/>
    <n v="14"/>
    <s v="82 Gina Junction"/>
    <s v="3806"/>
    <x v="2"/>
    <s v="Australia"/>
    <s v="7"/>
  </r>
  <r>
    <s v="Trudie"/>
    <s v="Phinnessy"/>
    <s v="Female"/>
    <s v="45"/>
    <s v="1960-07-04"/>
    <s v="NA"/>
    <x v="2"/>
    <x v="0"/>
    <s v="N"/>
    <s v="Yes"/>
    <n v="15"/>
    <s v="077 Dennis Lane"/>
    <s v="3030"/>
    <x v="2"/>
    <s v="Australia"/>
    <s v="9"/>
  </r>
  <r>
    <s v="Frederigo"/>
    <s v="Cribbott"/>
    <s v="Male"/>
    <s v="35"/>
    <s v="1965-03-15"/>
    <s v="Social Worker"/>
    <x v="7"/>
    <x v="0"/>
    <s v="N"/>
    <s v="No"/>
    <n v="16"/>
    <s v="42280 Namekagon Crossing"/>
    <s v="2140"/>
    <x v="1"/>
    <s v="Australia"/>
    <s v="8"/>
  </r>
  <r>
    <s v="Glenda"/>
    <s v="Eliet"/>
    <s v="Female"/>
    <s v="87"/>
    <s v="1974-06-17"/>
    <s v="Quality Control Specialist"/>
    <x v="8"/>
    <x v="0"/>
    <s v="N"/>
    <s v="No"/>
    <n v="12"/>
    <s v="1 Fordem Way"/>
    <s v="3844"/>
    <x v="2"/>
    <s v="Australia"/>
    <s v="7"/>
  </r>
  <r>
    <s v="Darb"/>
    <s v="NA"/>
    <s v="Male"/>
    <s v="80"/>
    <s v="1969-06-04"/>
    <s v="Food Chemist"/>
    <x v="7"/>
    <x v="1"/>
    <s v="N"/>
    <s v="No"/>
    <n v="10"/>
    <s v="780 Bonner Pass"/>
    <s v="4034"/>
    <x v="0"/>
    <s v="Australia"/>
    <s v="5"/>
  </r>
  <r>
    <s v="Cal"/>
    <s v="Van den Velde"/>
    <s v="Male"/>
    <s v="22"/>
    <s v="1996-03-18"/>
    <s v="Senior Sales Associate"/>
    <x v="2"/>
    <x v="1"/>
    <s v="N"/>
    <s v="Yes"/>
    <n v="6"/>
    <s v="77916 Moland Park"/>
    <s v="3174"/>
    <x v="2"/>
    <s v="Australia"/>
    <s v="6"/>
  </r>
  <r>
    <s v="Stephani"/>
    <s v="Sidsaff"/>
    <s v="Female"/>
    <s v="32"/>
    <s v="1973-09-29"/>
    <s v="Senior Quality Engineer"/>
    <x v="2"/>
    <x v="0"/>
    <s v="N"/>
    <s v="Yes"/>
    <n v="6"/>
    <s v="00 Southridge Avenue"/>
    <s v="2036"/>
    <x v="1"/>
    <s v="Australia"/>
    <s v="11"/>
  </r>
  <r>
    <s v="Meade"/>
    <s v="Bampton"/>
    <s v="Male"/>
    <s v="69"/>
    <s v="1982-04-25"/>
    <s v="Health Coach III"/>
    <x v="7"/>
    <x v="2"/>
    <s v="N"/>
    <s v="No"/>
    <n v="17"/>
    <s v="7870 Stuart Crossing"/>
    <s v="2090"/>
    <x v="1"/>
    <s v="Australia"/>
    <s v="7"/>
  </r>
  <r>
    <s v="Flore"/>
    <s v="Cashen"/>
    <s v="Female"/>
    <s v="79"/>
    <s v="1978-06-21"/>
    <s v="NA"/>
    <x v="7"/>
    <x v="2"/>
    <s v="N"/>
    <s v="No"/>
    <n v="17"/>
    <s v="4 Vera Pass"/>
    <s v="2640"/>
    <x v="1"/>
    <s v="Australia"/>
    <s v="4"/>
  </r>
  <r>
    <s v="Leighton"/>
    <s v="Firbanks"/>
    <s v="Male"/>
    <s v="51"/>
    <d v="1973-12-22T00:00:00"/>
    <s v="Teacher"/>
    <x v="4"/>
    <x v="1"/>
    <s v="N"/>
    <s v="No"/>
    <n v="21"/>
    <s v="7234 Sycamore Pass"/>
    <s v="4178"/>
    <x v="0"/>
    <s v="Australia"/>
    <s v="3"/>
  </r>
  <r>
    <s v="Petr"/>
    <s v="Westman"/>
    <s v="Male"/>
    <s v="5"/>
    <s v="1987-11-02"/>
    <s v="Nurse Practicioner"/>
    <x v="1"/>
    <x v="0"/>
    <s v="N"/>
    <s v="No"/>
    <n v="7"/>
    <s v="98454 Dapin Park"/>
    <s v="4556"/>
    <x v="0"/>
    <s v="Australia"/>
    <s v="7"/>
  </r>
  <r>
    <s v="Yorgos"/>
    <s v="Dewhurst"/>
    <s v="Male"/>
    <s v="6"/>
    <s v="1950-09-09"/>
    <s v="Software Consultant"/>
    <x v="9"/>
    <x v="1"/>
    <s v="N"/>
    <s v="No"/>
    <n v="16"/>
    <s v="4 Talmadge Road"/>
    <s v="4701"/>
    <x v="0"/>
    <s v="Australia"/>
    <s v="1"/>
  </r>
  <r>
    <s v="Simmonds"/>
    <s v="Bapty"/>
    <s v="Male"/>
    <s v="52"/>
    <s v="2002-01-04"/>
    <s v="Junior Executive"/>
    <x v="2"/>
    <x v="1"/>
    <s v="N"/>
    <s v="No"/>
    <n v="8"/>
    <s v="47 Susan Park"/>
    <s v="2025"/>
    <x v="1"/>
    <s v="Australia"/>
    <s v="12"/>
  </r>
  <r>
    <s v="Hagen"/>
    <s v="MacCarter"/>
    <s v="Male"/>
    <s v="93"/>
    <s v="1983-02-08"/>
    <s v="NA"/>
    <x v="3"/>
    <x v="1"/>
    <s v="N"/>
    <s v="Yes"/>
    <n v="15"/>
    <s v="7 Ramsey Trail"/>
    <s v="3172"/>
    <x v="2"/>
    <s v="Australia"/>
    <s v="9"/>
  </r>
  <r>
    <s v="Cazzie"/>
    <s v="Stanwix"/>
    <s v="Male"/>
    <s v="37"/>
    <s v="1960-10-01"/>
    <s v="Research Assistant IV"/>
    <x v="0"/>
    <x v="2"/>
    <s v="N"/>
    <s v="Yes"/>
    <n v="11"/>
    <s v="6026 Mallory Drive"/>
    <s v="4561"/>
    <x v="0"/>
    <s v="Australia"/>
    <s v="7"/>
  </r>
  <r>
    <s v="Geoff"/>
    <s v="Gwillym"/>
    <s v="Male"/>
    <s v="89"/>
    <s v="1999-02-22"/>
    <s v="Clinical Specialist"/>
    <x v="7"/>
    <x v="1"/>
    <s v="N"/>
    <s v="No"/>
    <n v="8"/>
    <s v="1 Eliot Plaza"/>
    <s v="2323"/>
    <x v="1"/>
    <s v="Australia"/>
    <s v="4"/>
  </r>
  <r>
    <s v="Simonette"/>
    <s v="NA"/>
    <s v="Female"/>
    <s v="4"/>
    <s v="1990-04-06"/>
    <s v="VP Product Management"/>
    <x v="0"/>
    <x v="1"/>
    <s v="N"/>
    <s v="Yes"/>
    <n v="6"/>
    <s v="66 Hoffman Court"/>
    <s v="2232"/>
    <x v="1"/>
    <s v="Australia"/>
    <s v="8"/>
  </r>
  <r>
    <s v="Deirdre"/>
    <s v="Sturgeon"/>
    <s v="Female"/>
    <s v="11"/>
    <s v="1965-12-22"/>
    <s v="VP Sales"/>
    <x v="4"/>
    <x v="0"/>
    <s v="N"/>
    <s v="Yes"/>
    <n v="9"/>
    <s v="7 Sycamore Terrace"/>
    <s v="2232"/>
    <x v="1"/>
    <s v="Australia"/>
    <s v="10"/>
  </r>
  <r>
    <s v="Andrea"/>
    <s v="Pendle"/>
    <s v="Female"/>
    <s v="86"/>
    <s v="1938-08-05"/>
    <s v="NA"/>
    <x v="8"/>
    <x v="2"/>
    <s v="N"/>
    <s v="Yes"/>
    <n v="13"/>
    <s v="31281 Meadow Valley Way"/>
    <s v="4500"/>
    <x v="0"/>
    <s v="Australia"/>
    <s v="6"/>
  </r>
  <r>
    <s v="Juliann"/>
    <s v="Siemantel"/>
    <s v="Female"/>
    <s v="86"/>
    <s v="1947-12-15"/>
    <s v="Librarian"/>
    <x v="3"/>
    <x v="0"/>
    <s v="N"/>
    <s v="No"/>
    <n v="22"/>
    <s v="28 Parkside Park"/>
    <s v="3046"/>
    <x v="2"/>
    <s v="Australia"/>
    <s v="8"/>
  </r>
  <r>
    <s v="Janaye"/>
    <s v="Eade"/>
    <s v="Female"/>
    <s v="23"/>
    <s v="1984-12-13"/>
    <s v="Chief Design Engineer"/>
    <x v="7"/>
    <x v="1"/>
    <s v="N"/>
    <s v="No"/>
    <n v="4"/>
    <s v="2782 Northridge Street"/>
    <s v="2420"/>
    <x v="1"/>
    <s v="Australia"/>
    <s v="3"/>
  </r>
  <r>
    <s v="Dylan"/>
    <s v="Stranio"/>
    <s v="Male"/>
    <s v="47"/>
    <s v="1953-04-02"/>
    <s v="Project Manager"/>
    <x v="0"/>
    <x v="2"/>
    <s v="N"/>
    <s v="Yes"/>
    <n v="9"/>
    <s v="3662 Beilfuss Lane"/>
    <s v="2170"/>
    <x v="1"/>
    <s v="Australia"/>
    <s v="8"/>
  </r>
  <r>
    <s v="Mel"/>
    <s v="Rochford"/>
    <s v="Female"/>
    <s v="11"/>
    <s v="1989-07-23"/>
    <s v="Assistant Professor"/>
    <x v="4"/>
    <x v="0"/>
    <s v="N"/>
    <s v="Yes"/>
    <n v="4"/>
    <s v="56334 Vera Crossing"/>
    <s v="3013"/>
    <x v="2"/>
    <s v="Australia"/>
    <s v="9"/>
  </r>
  <r>
    <s v="Elvin"/>
    <s v="Trayhorn"/>
    <s v="Male"/>
    <s v="46"/>
    <s v="1993-06-02"/>
    <s v="VP Accounting"/>
    <x v="2"/>
    <x v="2"/>
    <s v="N"/>
    <s v="No"/>
    <n v="10"/>
    <s v="79 Sheridan Point"/>
    <s v="2231"/>
    <x v="1"/>
    <s v="Australia"/>
    <s v="10"/>
  </r>
  <r>
    <s v="Dmitri"/>
    <s v="Viant"/>
    <s v="U"/>
    <s v="62"/>
    <m/>
    <s v="Paralegal"/>
    <x v="2"/>
    <x v="1"/>
    <s v="N"/>
    <s v="No"/>
    <n v="5"/>
    <s v="95960 Warner Parkway"/>
    <s v="3842"/>
    <x v="2"/>
    <s v="Australia"/>
    <s v="1"/>
  </r>
  <r>
    <s v="Sonni"/>
    <s v="Milligan"/>
    <s v="Female"/>
    <s v="73"/>
    <s v="1988-03-05"/>
    <s v="Budget/Accounting Analyst III"/>
    <x v="4"/>
    <x v="0"/>
    <s v="N"/>
    <s v="Yes"/>
    <n v="14"/>
    <s v="04769 Dahle Plaza"/>
    <s v="3170"/>
    <x v="2"/>
    <s v="Australia"/>
    <s v="9"/>
  </r>
  <r>
    <s v="Kellina"/>
    <s v="Haygreen"/>
    <s v="Female"/>
    <s v="38"/>
    <s v="1966-01-19"/>
    <s v="Librarian"/>
    <x v="3"/>
    <x v="1"/>
    <s v="N"/>
    <s v="No"/>
    <n v="18"/>
    <s v="5731 Bunker Hill Lane"/>
    <s v="2046"/>
    <x v="1"/>
    <s v="Australia"/>
    <s v="10"/>
  </r>
  <r>
    <s v="Yuma"/>
    <s v="Dennick"/>
    <s v="Male"/>
    <s v="40"/>
    <s v="1972-11-10"/>
    <s v="NA"/>
    <x v="0"/>
    <x v="0"/>
    <s v="N"/>
    <s v="Yes"/>
    <n v="6"/>
    <s v="89244 Macpherson Trail"/>
    <s v="2528"/>
    <x v="1"/>
    <s v="Australia"/>
    <s v="8"/>
  </r>
  <r>
    <s v="Ashleigh"/>
    <s v="NA"/>
    <s v="Female"/>
    <s v="46"/>
    <s v="1996-04-05"/>
    <s v="Budget/Accounting Analyst III"/>
    <x v="8"/>
    <x v="0"/>
    <s v="N"/>
    <s v="Yes"/>
    <n v="6"/>
    <s v="922 Utah Avenue"/>
    <s v="3204"/>
    <x v="2"/>
    <s v="Australia"/>
    <s v="12"/>
  </r>
  <r>
    <s v="Therese"/>
    <s v="Brotherhood"/>
    <s v="Female"/>
    <s v="30"/>
    <s v="1981-07-28"/>
    <s v="Food Chemist"/>
    <x v="7"/>
    <x v="0"/>
    <s v="N"/>
    <s v="No"/>
    <n v="10"/>
    <s v="25044 Bay Avenue"/>
    <s v="2042"/>
    <x v="1"/>
    <s v="Australia"/>
    <s v="10"/>
  </r>
  <r>
    <s v="Pansie"/>
    <s v="Beccero"/>
    <s v="Female"/>
    <s v="35"/>
    <s v="1964-07-07"/>
    <s v="Software Test Engineer I"/>
    <x v="2"/>
    <x v="1"/>
    <s v="N"/>
    <s v="Yes"/>
    <n v="10"/>
    <s v="315 Hudson Road"/>
    <s v="4818"/>
    <x v="0"/>
    <s v="Australia"/>
    <s v="5"/>
  </r>
  <r>
    <s v="Reinaldos"/>
    <s v="Simmig"/>
    <s v="Male"/>
    <s v="55"/>
    <s v="1955-01-15"/>
    <s v="Nurse Practicioner"/>
    <x v="0"/>
    <x v="2"/>
    <s v="N"/>
    <s v="No"/>
    <n v="8"/>
    <s v="6112 Mariners Cove Park"/>
    <s v="3147"/>
    <x v="2"/>
    <s v="Australia"/>
    <s v="10"/>
  </r>
  <r>
    <s v="Calhoun"/>
    <s v="Mussington"/>
    <s v="Male"/>
    <s v="98"/>
    <s v="1992-10-13"/>
    <s v="Dental Hygienist"/>
    <x v="7"/>
    <x v="0"/>
    <s v="N"/>
    <s v="No"/>
    <n v="12"/>
    <s v="176 Fallview Plaza"/>
    <s v="2019"/>
    <x v="1"/>
    <s v="Australia"/>
    <s v="9"/>
  </r>
  <r>
    <s v="Winn"/>
    <s v="Wells"/>
    <s v="Male"/>
    <s v="66"/>
    <s v="1994-04-12"/>
    <s v="Analyst Programmer"/>
    <x v="0"/>
    <x v="1"/>
    <s v="N"/>
    <s v="No"/>
    <n v="9"/>
    <s v="544 Pawling Road"/>
    <s v="2230"/>
    <x v="1"/>
    <s v="Australia"/>
    <s v="10"/>
  </r>
  <r>
    <s v="Rafi"/>
    <s v="Brettelle"/>
    <s v="Male"/>
    <s v="89"/>
    <s v="1956-08-12"/>
    <s v="Operator"/>
    <x v="7"/>
    <x v="2"/>
    <s v="N"/>
    <s v="No"/>
    <n v="6"/>
    <s v="11 Brickson Park Alley"/>
    <s v="2166"/>
    <x v="1"/>
    <s v="Australia"/>
    <s v="10"/>
  </r>
  <r>
    <s v="Fey"/>
    <s v="NA"/>
    <s v="Female"/>
    <s v="48"/>
    <s v="1957-09-04"/>
    <s v="Research Nurse"/>
    <x v="7"/>
    <x v="2"/>
    <s v="N"/>
    <s v="Yes"/>
    <n v="11"/>
    <s v="77 Paget Park"/>
    <s v="3147"/>
    <x v="2"/>
    <s v="Australia"/>
    <s v="12"/>
  </r>
  <r>
    <s v="Verne"/>
    <s v="Loalday"/>
    <s v="Male"/>
    <s v="1"/>
    <s v="1982-03-20"/>
    <s v="Marketing Assistant"/>
    <x v="5"/>
    <x v="2"/>
    <s v="N"/>
    <s v="No"/>
    <n v="7"/>
    <s v="598 Memorial Place"/>
    <s v="2082"/>
    <x v="1"/>
    <s v="Australia"/>
    <s v="10"/>
  </r>
  <r>
    <s v="Eleonora"/>
    <s v="Wiszniewski"/>
    <s v="Female"/>
    <s v="49"/>
    <s v="1980-04-23"/>
    <s v="Financial Advisor"/>
    <x v="2"/>
    <x v="1"/>
    <s v="N"/>
    <s v="No"/>
    <n v="9"/>
    <s v="6227 Quincy Terrace"/>
    <s v="4740"/>
    <x v="0"/>
    <s v="Australia"/>
    <s v="2"/>
  </r>
  <r>
    <s v="Fayre"/>
    <s v="Brannigan"/>
    <s v="Female"/>
    <s v="32"/>
    <s v="1992-10-13"/>
    <s v="Geological Engineer"/>
    <x v="0"/>
    <x v="0"/>
    <s v="N"/>
    <s v="Yes"/>
    <n v="9"/>
    <s v="31351 Sunbrook Place"/>
    <s v="2234"/>
    <x v="1"/>
    <s v="Australia"/>
    <s v="10"/>
  </r>
  <r>
    <s v="Eachelle"/>
    <s v="Noirel"/>
    <s v="Female"/>
    <s v="93"/>
    <s v="1974-01-26"/>
    <s v="Registered Nurse"/>
    <x v="7"/>
    <x v="1"/>
    <s v="N"/>
    <s v="Yes"/>
    <n v="11"/>
    <s v="80 Schiller Center"/>
    <s v="2292"/>
    <x v="1"/>
    <s v="Australia"/>
    <s v="6"/>
  </r>
  <r>
    <s v="Carl"/>
    <s v="Troyes"/>
    <s v="Male"/>
    <s v="4"/>
    <s v="1973-03-12"/>
    <s v="Associate Professor"/>
    <x v="1"/>
    <x v="0"/>
    <s v="N"/>
    <s v="No"/>
    <n v="7"/>
    <s v="1217 Melody Alley"/>
    <s v="3109"/>
    <x v="2"/>
    <s v="Australia"/>
    <s v="10"/>
  </r>
  <r>
    <s v="Cordie"/>
    <s v="Brankley"/>
    <s v="Female"/>
    <s v="79"/>
    <s v="1954-09-21"/>
    <s v="Librarian"/>
    <x v="3"/>
    <x v="2"/>
    <s v="N"/>
    <s v="No"/>
    <n v="18"/>
    <s v="46 Westerfield Place"/>
    <s v="2195"/>
    <x v="1"/>
    <s v="Australia"/>
    <s v="6"/>
  </r>
  <r>
    <s v="Jackie"/>
    <s v="Pays"/>
    <s v="Male"/>
    <s v="21"/>
    <s v="1955-11-09"/>
    <s v="Developer I"/>
    <x v="7"/>
    <x v="0"/>
    <s v="N"/>
    <s v="No"/>
    <n v="9"/>
    <s v="75024 Ronald Regan Hill"/>
    <s v="2135"/>
    <x v="1"/>
    <s v="Australia"/>
    <s v="12"/>
  </r>
  <r>
    <s v="Carroll"/>
    <s v="Schlagman"/>
    <s v="Female"/>
    <s v="61"/>
    <s v="1951-08-25"/>
    <s v="Clinical Specialist"/>
    <x v="7"/>
    <x v="1"/>
    <s v="N"/>
    <s v="No"/>
    <n v="13"/>
    <s v="15 Fisk Road"/>
    <s v="2099"/>
    <x v="1"/>
    <s v="Australia"/>
    <s v="9"/>
  </r>
  <r>
    <s v="Frans"/>
    <s v="Idale"/>
    <s v="Male"/>
    <s v="1"/>
    <s v="1969-10-03"/>
    <s v="Nurse"/>
    <x v="0"/>
    <x v="0"/>
    <s v="N"/>
    <s v="No"/>
    <n v="10"/>
    <s v="96 Hermina Place"/>
    <s v="4350"/>
    <x v="0"/>
    <s v="Australia"/>
    <s v="2"/>
  </r>
  <r>
    <s v="Amara"/>
    <s v="Clow"/>
    <s v="Female"/>
    <s v="47"/>
    <s v="1966-11-17"/>
    <s v="Biostatistician IV"/>
    <x v="2"/>
    <x v="0"/>
    <s v="N"/>
    <s v="Yes"/>
    <n v="13"/>
    <s v="99376 Namekagon Street"/>
    <s v="3101"/>
    <x v="2"/>
    <s v="Australia"/>
    <s v="12"/>
  </r>
  <r>
    <s v="Anthony"/>
    <s v="Morison"/>
    <s v="Male"/>
    <s v="7"/>
    <s v="1938-06-08"/>
    <s v="General Manager"/>
    <x v="7"/>
    <x v="0"/>
    <s v="N"/>
    <s v="No"/>
    <n v="12"/>
    <s v="276 Derek Circle"/>
    <s v="2759"/>
    <x v="1"/>
    <s v="Australia"/>
    <s v="9"/>
  </r>
  <r>
    <s v="Cherye"/>
    <s v="Stanfield"/>
    <s v="Female"/>
    <s v="0"/>
    <s v="1981-07-05"/>
    <s v="Environmental Tech"/>
    <x v="0"/>
    <x v="1"/>
    <s v="N"/>
    <s v="No"/>
    <n v="13"/>
    <s v="56766 Mariners Cove Place"/>
    <s v="2256"/>
    <x v="1"/>
    <s v="Australia"/>
    <s v="9"/>
  </r>
  <r>
    <s v="Ansell"/>
    <s v="Tolhurst"/>
    <s v="Male"/>
    <s v="77"/>
    <s v="1949-08-11"/>
    <s v="Chemical Engineer"/>
    <x v="0"/>
    <x v="1"/>
    <s v="N"/>
    <s v="No"/>
    <n v="22"/>
    <s v="13 Montana Place"/>
    <s v="2232"/>
    <x v="1"/>
    <s v="Australia"/>
    <s v="10"/>
  </r>
  <r>
    <s v="Erminie"/>
    <s v="Rabidge"/>
    <s v="Female"/>
    <s v="64"/>
    <s v="1982-03-09"/>
    <s v="NA"/>
    <x v="0"/>
    <x v="2"/>
    <s v="N"/>
    <s v="No"/>
    <n v="17"/>
    <s v="1969 Melody Lane"/>
    <s v="2170"/>
    <x v="1"/>
    <s v="Australia"/>
    <s v="8"/>
  </r>
  <r>
    <s v="Rosene"/>
    <s v="Beckey"/>
    <s v="Female"/>
    <s v="25"/>
    <s v="1974-05-21"/>
    <s v="Account Executive"/>
    <x v="7"/>
    <x v="0"/>
    <s v="N"/>
    <s v="Yes"/>
    <n v="14"/>
    <s v="02463 Portage Center"/>
    <s v="2107"/>
    <x v="1"/>
    <s v="Australia"/>
    <s v="11"/>
  </r>
  <r>
    <s v="Darlleen"/>
    <s v="Shalcras"/>
    <s v="Female"/>
    <s v="77"/>
    <s v="1980-09-14"/>
    <s v="Health Coach I"/>
    <x v="7"/>
    <x v="0"/>
    <s v="N"/>
    <s v="No"/>
    <n v="11"/>
    <s v="383 Graceland Avenue"/>
    <s v="2010"/>
    <x v="1"/>
    <s v="Australia"/>
    <s v="10"/>
  </r>
  <r>
    <s v="Bryon"/>
    <s v="Goundry"/>
    <s v="Male"/>
    <s v="79"/>
    <s v="1951-02-05"/>
    <s v="Marketing Manager"/>
    <x v="0"/>
    <x v="0"/>
    <s v="N"/>
    <s v="No"/>
    <n v="21"/>
    <s v="005 Kensington Street"/>
    <s v="4165"/>
    <x v="0"/>
    <s v="Australia"/>
    <s v="5"/>
  </r>
  <r>
    <s v="Sherwin"/>
    <s v="Minocchi"/>
    <s v="Male"/>
    <s v="71"/>
    <s v="1947-07-13"/>
    <s v="Project Manager"/>
    <x v="8"/>
    <x v="0"/>
    <s v="N"/>
    <s v="Yes"/>
    <n v="11"/>
    <s v="1 Alpine Crossing"/>
    <s v="2536"/>
    <x v="1"/>
    <s v="Australia"/>
    <s v="8"/>
  </r>
  <r>
    <s v="Luci"/>
    <s v="Dyter"/>
    <s v="Female"/>
    <s v="12"/>
    <s v="1952-05-30"/>
    <s v="Software Test Engineer I"/>
    <x v="0"/>
    <x v="2"/>
    <s v="N"/>
    <s v="No"/>
    <n v="20"/>
    <s v="2 Namekagon Trail"/>
    <s v="3981"/>
    <x v="2"/>
    <s v="Australia"/>
    <s v="7"/>
  </r>
  <r>
    <s v="Sloan"/>
    <s v="Pudney"/>
    <s v="Male"/>
    <s v="83"/>
    <s v="1964-11-10"/>
    <s v="Junior Executive"/>
    <x v="2"/>
    <x v="1"/>
    <s v="N"/>
    <s v="No"/>
    <n v="16"/>
    <s v="6771 Pleasure Terrace"/>
    <s v="4557"/>
    <x v="0"/>
    <s v="Australia"/>
    <s v="9"/>
  </r>
  <r>
    <s v="Otes"/>
    <s v="Elegood"/>
    <s v="Male"/>
    <s v="67"/>
    <s v="1940-11-25"/>
    <s v="Programmer III"/>
    <x v="2"/>
    <x v="2"/>
    <s v="N"/>
    <s v="No"/>
    <n v="21"/>
    <s v="2632 Del Mar Point"/>
    <s v="2226"/>
    <x v="1"/>
    <s v="Australia"/>
    <s v="11"/>
  </r>
  <r>
    <s v="Davie"/>
    <s v="Blay"/>
    <s v="Male"/>
    <s v="94"/>
    <s v="1985-12-19"/>
    <s v="Financial Analyst"/>
    <x v="2"/>
    <x v="0"/>
    <s v="N"/>
    <s v="No"/>
    <n v="8"/>
    <s v="7021 5Th Alley"/>
    <s v="2770"/>
    <x v="1"/>
    <s v="Australia"/>
    <s v="7"/>
  </r>
  <r>
    <s v="Dorolice"/>
    <s v="Osmon"/>
    <s v="Female"/>
    <s v="46"/>
    <s v="1961-01-15"/>
    <s v="NA"/>
    <x v="2"/>
    <x v="1"/>
    <s v="N"/>
    <s v="No"/>
    <n v="15"/>
    <s v="602 Clove Center"/>
    <s v="3046"/>
    <x v="2"/>
    <s v="Australia"/>
    <s v="6"/>
  </r>
  <r>
    <s v="Meade"/>
    <s v="McReedy"/>
    <s v="Female"/>
    <s v="94"/>
    <s v="1968-11-23"/>
    <s v="Safety Technician IV"/>
    <x v="2"/>
    <x v="1"/>
    <s v="N"/>
    <s v="Yes"/>
    <n v="9"/>
    <s v="04153 Johnson Point"/>
    <s v="2193"/>
    <x v="1"/>
    <s v="Australia"/>
    <s v="10"/>
  </r>
  <r>
    <s v="Rikki"/>
    <s v="Chaffey"/>
    <s v="Male"/>
    <s v="69"/>
    <s v="1945-06-11"/>
    <s v="Chemical Engineer"/>
    <x v="0"/>
    <x v="0"/>
    <s v="N"/>
    <s v="No"/>
    <n v="20"/>
    <s v="9 Spohn Way"/>
    <s v="4127"/>
    <x v="0"/>
    <s v="Australia"/>
    <s v="1"/>
  </r>
  <r>
    <s v="Adria"/>
    <s v="Van den Velde"/>
    <s v="Female"/>
    <s v="39"/>
    <s v="1978-07-10"/>
    <s v="Nuclear Power Engineer"/>
    <x v="0"/>
    <x v="1"/>
    <s v="N"/>
    <s v="Yes"/>
    <n v="9"/>
    <s v="6030 Becker Plaza"/>
    <s v="2261"/>
    <x v="1"/>
    <s v="Australia"/>
    <s v="7"/>
  </r>
  <r>
    <s v="Dmitri"/>
    <s v="NA"/>
    <s v="Male"/>
    <s v="72"/>
    <s v="1991-02-06"/>
    <s v="NA"/>
    <x v="2"/>
    <x v="2"/>
    <s v="N"/>
    <s v="Yes"/>
    <n v="15"/>
    <s v="4 Mallory Pass"/>
    <s v="3690"/>
    <x v="2"/>
    <s v="Australia"/>
    <s v="4"/>
  </r>
  <r>
    <s v="Maddalena"/>
    <s v="Hencke"/>
    <s v="Female"/>
    <s v="61"/>
    <s v="1952-12-09"/>
    <s v="Help Desk Operator"/>
    <x v="8"/>
    <x v="2"/>
    <s v="N"/>
    <s v="No"/>
    <n v="22"/>
    <s v="64037 Swallow Crossing"/>
    <s v="4170"/>
    <x v="0"/>
    <s v="Australia"/>
    <s v="5"/>
  </r>
  <r>
    <s v="Rand"/>
    <s v="Winchcum"/>
    <s v="Male"/>
    <s v="34"/>
    <s v="2000-04-10"/>
    <s v="Software Consultant"/>
    <x v="8"/>
    <x v="1"/>
    <s v="N"/>
    <s v="No"/>
    <n v="3"/>
    <s v="4594 Jackson Hill"/>
    <s v="2146"/>
    <x v="1"/>
    <s v="Australia"/>
    <s v="7"/>
  </r>
  <r>
    <s v="Rowen"/>
    <s v="Sollas"/>
    <s v="Male"/>
    <s v="38"/>
    <s v="1960-04-23"/>
    <s v="Dental Hygienist"/>
    <x v="7"/>
    <x v="0"/>
    <s v="N"/>
    <s v="No"/>
    <n v="5"/>
    <s v="4 Anzinger Street"/>
    <s v="4556"/>
    <x v="0"/>
    <s v="Australia"/>
    <s v="8"/>
  </r>
  <r>
    <s v="Boothe"/>
    <s v="Hayselden"/>
    <s v="Male"/>
    <s v="42"/>
    <s v="1940-05-18"/>
    <s v="Computer Systems Analyst III"/>
    <x v="7"/>
    <x v="0"/>
    <s v="N"/>
    <s v="Yes"/>
    <n v="17"/>
    <s v="33 Pond Point"/>
    <s v="2291"/>
    <x v="1"/>
    <s v="Australia"/>
    <s v="10"/>
  </r>
  <r>
    <s v="Noak"/>
    <s v="Sleany"/>
    <s v="Male"/>
    <s v="1"/>
    <s v="1965-05-04"/>
    <s v="Budget/Accounting Analyst I"/>
    <x v="2"/>
    <x v="1"/>
    <s v="N"/>
    <s v="No"/>
    <n v="17"/>
    <s v="1 Roth Plaza"/>
    <s v="3121"/>
    <x v="2"/>
    <s v="Australia"/>
    <s v="10"/>
  </r>
  <r>
    <s v="Callean"/>
    <s v="Wass"/>
    <s v="Male"/>
    <s v="65"/>
    <s v="1988-12-15"/>
    <s v="GIS Technical Architect"/>
    <x v="2"/>
    <x v="1"/>
    <s v="N"/>
    <s v="No"/>
    <n v="14"/>
    <s v="0593 Stoughton Center"/>
    <s v="3073"/>
    <x v="2"/>
    <s v="Australia"/>
    <s v="8"/>
  </r>
  <r>
    <s v="Keelby"/>
    <s v="Sudlow"/>
    <s v="Male"/>
    <s v="96"/>
    <s v="1988-09-01"/>
    <s v="Marketing Assistant"/>
    <x v="0"/>
    <x v="2"/>
    <s v="N"/>
    <s v="No"/>
    <n v="12"/>
    <s v="8042 Cherokee Court"/>
    <s v="3163"/>
    <x v="2"/>
    <s v="Australia"/>
    <s v="8"/>
  </r>
  <r>
    <s v="Rodrique"/>
    <s v="Vernon"/>
    <s v="Male"/>
    <s v="70"/>
    <s v="1978-08-06"/>
    <s v="Budget/Accounting Analyst III"/>
    <x v="0"/>
    <x v="1"/>
    <s v="N"/>
    <s v="No"/>
    <n v="17"/>
    <s v="5864 Mcbride Trail"/>
    <s v="3174"/>
    <x v="2"/>
    <s v="Australia"/>
    <s v="8"/>
  </r>
  <r>
    <s v="Brod"/>
    <s v="Attrey"/>
    <s v="Male"/>
    <s v="46"/>
    <s v="1966-11-05"/>
    <s v="Budget/Accounting Analyst III"/>
    <x v="8"/>
    <x v="0"/>
    <s v="N"/>
    <s v="Yes"/>
    <n v="14"/>
    <s v="180 Lakewood Park"/>
    <s v="2194"/>
    <x v="1"/>
    <s v="Australia"/>
    <s v="8"/>
  </r>
  <r>
    <s v="Manny"/>
    <s v="Mandy"/>
    <s v="Male"/>
    <s v="36"/>
    <s v="1977-01-28"/>
    <s v="Account Representative III"/>
    <x v="9"/>
    <x v="0"/>
    <s v="N"/>
    <s v="No"/>
    <n v="16"/>
    <s v="6 Union Center"/>
    <s v="4280"/>
    <x v="0"/>
    <s v="Australia"/>
    <s v="7"/>
  </r>
  <r>
    <s v="Becky"/>
    <s v="Lassen"/>
    <s v="Female"/>
    <s v="11"/>
    <s v="1973-05-11"/>
    <s v="Sales Associate"/>
    <x v="2"/>
    <x v="0"/>
    <s v="N"/>
    <s v="Yes"/>
    <n v="7"/>
    <s v="41153 Pond Park"/>
    <s v="2251"/>
    <x v="1"/>
    <s v="Australia"/>
    <s v="8"/>
  </r>
  <r>
    <s v="Tessa"/>
    <s v="Heakey"/>
    <s v="Female"/>
    <s v="43"/>
    <s v="1971-05-31"/>
    <s v="Senior Financial Analyst"/>
    <x v="2"/>
    <x v="0"/>
    <s v="N"/>
    <s v="No"/>
    <n v="9"/>
    <s v="6233 Fulton Point"/>
    <s v="3337"/>
    <x v="2"/>
    <s v="Australia"/>
    <s v="6"/>
  </r>
  <r>
    <s v="Herbert"/>
    <s v="Henryson"/>
    <s v="Male"/>
    <s v="21"/>
    <s v="1995-10-10"/>
    <s v="Marketing Manager"/>
    <x v="8"/>
    <x v="0"/>
    <s v="N"/>
    <s v="No"/>
    <n v="4"/>
    <s v="05123 Bobwhite Plaza"/>
    <s v="2528"/>
    <x v="1"/>
    <s v="Australia"/>
    <s v="9"/>
  </r>
  <r>
    <s v="Cristie"/>
    <s v="Bence"/>
    <s v="Female"/>
    <s v="49"/>
    <s v="2000-04-17"/>
    <s v="Automation Specialist II"/>
    <x v="8"/>
    <x v="2"/>
    <s v="N"/>
    <s v="No"/>
    <n v="9"/>
    <s v="3413 Schmedeman Court"/>
    <s v="4122"/>
    <x v="0"/>
    <s v="Australia"/>
    <s v="8"/>
  </r>
  <r>
    <s v="Renate"/>
    <s v="Whyte"/>
    <s v="Female"/>
    <s v="60"/>
    <s v="1963-12-08"/>
    <s v="Registered Nurse"/>
    <x v="7"/>
    <x v="2"/>
    <s v="N"/>
    <s v="Yes"/>
    <n v="15"/>
    <s v="4189 Laurel Center"/>
    <s v="2620"/>
    <x v="1"/>
    <s v="Australia"/>
    <s v="7"/>
  </r>
  <r>
    <s v="Toma"/>
    <s v="Woolforde"/>
    <s v="Female"/>
    <s v="67"/>
    <s v="1992-03-09"/>
    <s v="Cost Accountant"/>
    <x v="2"/>
    <x v="0"/>
    <s v="N"/>
    <s v="Yes"/>
    <n v="5"/>
    <s v="76 Melody Avenue"/>
    <s v="2092"/>
    <x v="1"/>
    <s v="Australia"/>
    <s v="12"/>
  </r>
  <r>
    <s v="Dorie"/>
    <s v="Dunleavy"/>
    <s v="Female"/>
    <s v="24"/>
    <s v="1962-05-05"/>
    <s v="Registered Nurse"/>
    <x v="7"/>
    <x v="1"/>
    <s v="N"/>
    <s v="No"/>
    <n v="12"/>
    <s v="1 Mcguire Lane"/>
    <s v="3356"/>
    <x v="2"/>
    <s v="Australia"/>
    <s v="4"/>
  </r>
  <r>
    <s v="Ellie"/>
    <s v="Toope"/>
    <s v="Female"/>
    <s v="29"/>
    <s v="1973-08-11"/>
    <s v="Staff Accountant III"/>
    <x v="1"/>
    <x v="2"/>
    <s v="N"/>
    <s v="Yes"/>
    <n v="4"/>
    <s v="8734 Fulton Hill"/>
    <s v="2156"/>
    <x v="1"/>
    <s v="Australia"/>
    <s v="11"/>
  </r>
  <r>
    <s v="Leonora"/>
    <s v="Swetenham"/>
    <s v="Female"/>
    <s v="66"/>
    <s v="1967-10-05"/>
    <s v="NA"/>
    <x v="5"/>
    <x v="0"/>
    <s v="N"/>
    <s v="Yes"/>
    <n v="10"/>
    <s v="660 Hallows Place"/>
    <s v="2026"/>
    <x v="1"/>
    <s v="Australia"/>
    <s v="10"/>
  </r>
  <r>
    <s v="Teodor"/>
    <s v="Mullinder"/>
    <s v="Male"/>
    <s v="56"/>
    <s v="1962-08-26"/>
    <s v="Nuclear Power Engineer"/>
    <x v="0"/>
    <x v="2"/>
    <s v="N"/>
    <s v="No"/>
    <n v="11"/>
    <s v="43 Pond Junction"/>
    <s v="3216"/>
    <x v="2"/>
    <s v="Australia"/>
    <s v="5"/>
  </r>
  <r>
    <s v="Jared"/>
    <s v="Fendlow"/>
    <s v="Male"/>
    <s v="79"/>
    <s v="1963-08-25"/>
    <s v="Media Manager II"/>
    <x v="2"/>
    <x v="0"/>
    <s v="N"/>
    <s v="No"/>
    <n v="15"/>
    <s v="6195 Bellgrove Lane"/>
    <s v="4211"/>
    <x v="0"/>
    <s v="Australia"/>
    <s v="7"/>
  </r>
  <r>
    <s v="Porty"/>
    <s v="Hansed"/>
    <s v="U"/>
    <s v="88"/>
    <m/>
    <s v="General Manager"/>
    <x v="5"/>
    <x v="0"/>
    <s v="N"/>
    <s v="No"/>
    <n v="13"/>
    <s v="768 Southridge Drive"/>
    <s v="2112"/>
    <x v="1"/>
    <s v="Australia"/>
    <s v="11"/>
  </r>
  <r>
    <s v="Andy"/>
    <s v="Deeming"/>
    <s v="Male"/>
    <s v="79"/>
    <d v="1979-01-09T00:00:00"/>
    <s v="Payment Adjustment Coordinator"/>
    <x v="0"/>
    <x v="1"/>
    <s v="N"/>
    <s v="Yes"/>
    <n v="7"/>
    <s v="63386 Talisman Hill"/>
    <s v="4556"/>
    <x v="0"/>
    <s v="Australia"/>
    <s v="8"/>
  </r>
  <r>
    <s v="Monty"/>
    <s v="Thomazin"/>
    <s v="Male"/>
    <s v="7"/>
    <s v="1951-09-16"/>
    <s v="Quality Engineer"/>
    <x v="8"/>
    <x v="0"/>
    <s v="N"/>
    <s v="Yes"/>
    <n v="13"/>
    <s v="30738 Muir Avenue"/>
    <s v="3105"/>
    <x v="2"/>
    <s v="Australia"/>
    <s v="10"/>
  </r>
  <r>
    <s v="Briano"/>
    <s v="Janowski"/>
    <s v="Male"/>
    <s v="66"/>
    <s v="1994-07-17"/>
    <s v="Analyst Programmer"/>
    <x v="8"/>
    <x v="0"/>
    <s v="N"/>
    <s v="No"/>
    <n v="7"/>
    <s v="3259 Eagan Parkway"/>
    <s v="2066"/>
    <x v="1"/>
    <s v="Australia"/>
    <s v="8"/>
  </r>
  <r>
    <s v="Ginger"/>
    <s v="NA"/>
    <s v="Male"/>
    <s v="94"/>
    <s v="1939-02-19"/>
    <s v="Human Resources Manager"/>
    <x v="8"/>
    <x v="0"/>
    <s v="N"/>
    <s v="No"/>
    <n v="11"/>
    <s v="160 Fremont Point"/>
    <s v="2259"/>
    <x v="1"/>
    <s v="Australia"/>
    <s v="8"/>
  </r>
  <r>
    <s v="Logan"/>
    <s v="Colomb"/>
    <s v="Male"/>
    <s v="74"/>
    <s v="1948-01-01"/>
    <s v="Recruiter"/>
    <x v="8"/>
    <x v="0"/>
    <s v="N"/>
    <s v="Yes"/>
    <n v="19"/>
    <s v="266 Lakewood Terrace"/>
    <s v="2761"/>
    <x v="1"/>
    <s v="Australia"/>
    <s v="8"/>
  </r>
  <r>
    <s v="Nichols"/>
    <s v="Devinn"/>
    <s v="Male"/>
    <s v="47"/>
    <s v="1979-09-29"/>
    <s v="Recruiter"/>
    <x v="8"/>
    <x v="1"/>
    <s v="N"/>
    <s v="No"/>
    <n v="11"/>
    <s v="5280 Waxwing Point"/>
    <s v="2071"/>
    <x v="1"/>
    <s v="Australia"/>
    <s v="12"/>
  </r>
  <r>
    <s v="Catha"/>
    <s v="Davitt"/>
    <s v="Female"/>
    <s v="79"/>
    <s v="1958-04-16"/>
    <s v="Environmental Specialist"/>
    <x v="1"/>
    <x v="2"/>
    <s v="N"/>
    <s v="Yes"/>
    <n v="6"/>
    <s v="192 South Junction"/>
    <s v="2567"/>
    <x v="1"/>
    <s v="Australia"/>
    <s v="7"/>
  </r>
  <r>
    <s v="Melosa"/>
    <s v="McOwan"/>
    <s v="Female"/>
    <s v="25"/>
    <s v="2001-04-17"/>
    <s v="Compensation Analyst"/>
    <x v="2"/>
    <x v="0"/>
    <s v="N"/>
    <s v="No"/>
    <n v="12"/>
    <s v="900 Victoria Way"/>
    <s v="2211"/>
    <x v="1"/>
    <s v="Australia"/>
    <s v="9"/>
  </r>
  <r>
    <s v="Maris"/>
    <s v="Leete"/>
    <s v="Female"/>
    <s v="21"/>
    <s v="1973-04-14"/>
    <s v="Engineer IV"/>
    <x v="4"/>
    <x v="0"/>
    <s v="N"/>
    <s v="No"/>
    <n v="7"/>
    <s v="06 Main Alley"/>
    <s v="4300"/>
    <x v="0"/>
    <s v="Australia"/>
    <s v="4"/>
  </r>
  <r>
    <s v="Wilburt"/>
    <s v="Padden"/>
    <s v="Male"/>
    <s v="22"/>
    <s v="1994-09-30"/>
    <s v="Engineer I"/>
    <x v="0"/>
    <x v="0"/>
    <s v="N"/>
    <s v="No"/>
    <n v="3"/>
    <s v="22 Muir Avenue"/>
    <s v="2148"/>
    <x v="1"/>
    <s v="Australia"/>
    <s v="5"/>
  </r>
  <r>
    <s v="Rosabelle"/>
    <s v="Godsmark"/>
    <s v="Female"/>
    <s v="60"/>
    <s v="1995-10-19"/>
    <s v="Executive Secretary"/>
    <x v="8"/>
    <x v="0"/>
    <s v="N"/>
    <s v="Yes"/>
    <n v="3"/>
    <s v="4871 Caliangt Hill"/>
    <s v="4102"/>
    <x v="0"/>
    <s v="Australia"/>
    <s v="8"/>
  </r>
  <r>
    <s v="Guilbert"/>
    <s v="Bearns"/>
    <s v="Male"/>
    <s v="42"/>
    <s v="1982-10-29"/>
    <s v="Financial Analyst"/>
    <x v="2"/>
    <x v="0"/>
    <s v="N"/>
    <s v="Yes"/>
    <n v="5"/>
    <s v="47776 Packers Street"/>
    <s v="3226"/>
    <x v="2"/>
    <s v="Australia"/>
    <s v="8"/>
  </r>
  <r>
    <s v="Meridith"/>
    <s v="Urwin"/>
    <s v="Female"/>
    <s v="62"/>
    <s v="1997-03-07"/>
    <s v="Registered Nurse"/>
    <x v="7"/>
    <x v="2"/>
    <s v="N"/>
    <s v="Yes"/>
    <n v="10"/>
    <s v="535 Graedel Circle"/>
    <s v="2444"/>
    <x v="1"/>
    <s v="Australia"/>
    <s v="7"/>
  </r>
  <r>
    <s v="Leeland"/>
    <s v="NA"/>
    <s v="Male"/>
    <s v="66"/>
    <s v="1957-01-24"/>
    <s v="VP Quality Control"/>
    <x v="6"/>
    <x v="2"/>
    <s v="N"/>
    <s v="No"/>
    <n v="12"/>
    <s v="9 Stephen Center"/>
    <s v="4122"/>
    <x v="0"/>
    <s v="Australia"/>
    <s v="4"/>
  </r>
  <r>
    <s v="Gerta"/>
    <s v="Porrett"/>
    <s v="Female"/>
    <s v="46"/>
    <s v="1959-11-13"/>
    <s v="Registered Nurse"/>
    <x v="7"/>
    <x v="2"/>
    <s v="N"/>
    <s v="No"/>
    <n v="12"/>
    <s v="074 Badeau Crossing"/>
    <s v="3250"/>
    <x v="2"/>
    <s v="Australia"/>
    <s v="2"/>
  </r>
  <r>
    <s v="Karrah"/>
    <s v="Howell"/>
    <s v="Female"/>
    <s v="63"/>
    <s v="1956-11-07"/>
    <s v="Civil Engineer"/>
    <x v="0"/>
    <x v="0"/>
    <s v="N"/>
    <s v="No"/>
    <n v="17"/>
    <s v="4897 Melody Road"/>
    <s v="2566"/>
    <x v="1"/>
    <s v="Australia"/>
    <s v="9"/>
  </r>
  <r>
    <s v="Alick"/>
    <s v="Baise"/>
    <s v="Male"/>
    <s v="62"/>
    <s v="1998-08-16"/>
    <s v="Pharmacist"/>
    <x v="7"/>
    <x v="0"/>
    <s v="N"/>
    <s v="Yes"/>
    <n v="1"/>
    <s v="096 Gateway Road"/>
    <s v="2747"/>
    <x v="1"/>
    <s v="Australia"/>
    <s v="8"/>
  </r>
  <r>
    <s v="Casandra"/>
    <s v="Betteridge"/>
    <s v="Female"/>
    <s v="29"/>
    <s v="1942-09-10"/>
    <s v="Cost Accountant"/>
    <x v="2"/>
    <x v="1"/>
    <s v="N"/>
    <s v="Yes"/>
    <n v="9"/>
    <s v="68 Bluestem Center"/>
    <s v="3166"/>
    <x v="2"/>
    <s v="Australia"/>
    <s v="10"/>
  </r>
  <r>
    <s v="Maurine"/>
    <s v="Clee"/>
    <s v="Female"/>
    <s v="45"/>
    <s v="1980-09-13"/>
    <s v="Automation Specialist II"/>
    <x v="1"/>
    <x v="2"/>
    <s v="N"/>
    <s v="Yes"/>
    <n v="5"/>
    <s v="6 Maple Plaza"/>
    <s v="2042"/>
    <x v="1"/>
    <s v="Australia"/>
    <s v="10"/>
  </r>
  <r>
    <s v="Darwin"/>
    <s v="Bumpas"/>
    <s v="Male"/>
    <s v="24"/>
    <d v="1978-12-27T00:00:00"/>
    <s v="Junior Executive"/>
    <x v="7"/>
    <x v="1"/>
    <s v="N"/>
    <s v="Yes"/>
    <n v="18"/>
    <s v="6812 Gina Point"/>
    <s v="3082"/>
    <x v="2"/>
    <s v="Australia"/>
    <s v="7"/>
  </r>
  <r>
    <s v="Hayes"/>
    <s v="Daveren"/>
    <s v="Male"/>
    <s v="32"/>
    <s v="1953-03-27"/>
    <s v="VP Quality Control"/>
    <x v="0"/>
    <x v="1"/>
    <s v="N"/>
    <s v="Yes"/>
    <n v="11"/>
    <s v="1 Becker Parkway"/>
    <s v="4350"/>
    <x v="0"/>
    <s v="Australia"/>
    <s v="2"/>
  </r>
  <r>
    <s v="Piper"/>
    <s v="Issacov"/>
    <s v="Female"/>
    <s v="67"/>
    <s v="1939-11-08"/>
    <s v="Human Resources Assistant III"/>
    <x v="7"/>
    <x v="1"/>
    <s v="N"/>
    <s v="Yes"/>
    <n v="22"/>
    <s v="52201 Tony Avenue"/>
    <s v="2088"/>
    <x v="1"/>
    <s v="Australia"/>
    <s v="9"/>
  </r>
  <r>
    <s v="Markus"/>
    <s v="Pendrey"/>
    <s v="Male"/>
    <s v="88"/>
    <s v="1959-08-01"/>
    <s v="Clinical Specialist"/>
    <x v="7"/>
    <x v="1"/>
    <s v="N"/>
    <s v="Yes"/>
    <n v="12"/>
    <s v="2382 Anthes Crossing"/>
    <s v="2153"/>
    <x v="1"/>
    <s v="Australia"/>
    <s v="10"/>
  </r>
  <r>
    <s v="Sile"/>
    <s v="Zappel"/>
    <s v="Female"/>
    <s v="47"/>
    <s v="1958-03-29"/>
    <s v="Business Systems Development Analyst"/>
    <x v="5"/>
    <x v="2"/>
    <s v="N"/>
    <s v="No"/>
    <n v="15"/>
    <s v="44350 Buell Alley"/>
    <s v="4018"/>
    <x v="0"/>
    <s v="Australia"/>
    <s v="6"/>
  </r>
  <r>
    <s v="Craggy"/>
    <s v="Happel"/>
    <s v="Male"/>
    <s v="37"/>
    <s v="1979-02-10"/>
    <s v="Marketing Manager"/>
    <x v="0"/>
    <x v="2"/>
    <s v="N"/>
    <s v="Yes"/>
    <n v="8"/>
    <s v="23 Del Sol Alley"/>
    <s v="3064"/>
    <x v="2"/>
    <s v="Australia"/>
    <s v="6"/>
  </r>
  <r>
    <s v="Egor"/>
    <s v="Mariette"/>
    <s v="Male"/>
    <s v="42"/>
    <s v="1980-11-26"/>
    <s v="Financial Advisor"/>
    <x v="2"/>
    <x v="1"/>
    <s v="N"/>
    <s v="No"/>
    <n v="3"/>
    <s v="79 Mockingbird Plaza"/>
    <s v="3163"/>
    <x v="2"/>
    <s v="Australia"/>
    <s v="7"/>
  </r>
  <r>
    <s v="Reinald"/>
    <s v="Bembrigg"/>
    <s v="Male"/>
    <s v="54"/>
    <s v="1953-08-21"/>
    <s v="Senior Financial Analyst"/>
    <x v="2"/>
    <x v="1"/>
    <s v="N"/>
    <s v="No"/>
    <n v="10"/>
    <s v="858 Portage Hill"/>
    <s v="2770"/>
    <x v="1"/>
    <s v="Australia"/>
    <s v="7"/>
  </r>
  <r>
    <s v="Kissie"/>
    <s v="Line"/>
    <s v="Female"/>
    <s v="2"/>
    <s v="2000-05-20"/>
    <s v="Environmental Tech"/>
    <x v="0"/>
    <x v="1"/>
    <s v="N"/>
    <s v="Yes"/>
    <n v="7"/>
    <s v="629 Grasskamp Junction"/>
    <s v="2200"/>
    <x v="1"/>
    <s v="Australia"/>
    <s v="9"/>
  </r>
  <r>
    <s v="Quentin"/>
    <s v="Gerleit"/>
    <s v="Female"/>
    <s v="32"/>
    <s v="1990-09-15"/>
    <s v="Associate Professor"/>
    <x v="0"/>
    <x v="0"/>
    <s v="N"/>
    <s v="No"/>
    <n v="4"/>
    <s v="88 Aberg Circle"/>
    <s v="3806"/>
    <x v="2"/>
    <s v="Australia"/>
    <s v="8"/>
  </r>
  <r>
    <s v="Karoly"/>
    <s v="Burgoine"/>
    <s v="Male"/>
    <s v="57"/>
    <s v="1947-04-06"/>
    <s v="Account Representative IV"/>
    <x v="7"/>
    <x v="2"/>
    <s v="N"/>
    <s v="Yes"/>
    <n v="21"/>
    <s v="18 Morning Circle"/>
    <s v="3012"/>
    <x v="2"/>
    <s v="Australia"/>
    <s v="2"/>
  </r>
  <r>
    <s v="Clarine"/>
    <s v="Piecha"/>
    <s v="Female"/>
    <s v="99"/>
    <s v="1964-12-07"/>
    <s v="Dental Hygienist"/>
    <x v="7"/>
    <x v="2"/>
    <s v="N"/>
    <s v="No"/>
    <n v="14"/>
    <s v="7523 Eggendart Hill"/>
    <s v="4151"/>
    <x v="0"/>
    <s v="Australia"/>
    <s v="10"/>
  </r>
  <r>
    <s v="Mycah"/>
    <s v="Beaston"/>
    <s v="Male"/>
    <s v="11"/>
    <s v="1961-07-31"/>
    <s v="Environmental Specialist"/>
    <x v="8"/>
    <x v="2"/>
    <s v="N"/>
    <s v="Yes"/>
    <n v="12"/>
    <s v="2 Mandrake Street"/>
    <s v="2221"/>
    <x v="1"/>
    <s v="Australia"/>
    <s v="11"/>
  </r>
  <r>
    <s v="Clemmie"/>
    <s v="Bartoszewicz"/>
    <s v="Female"/>
    <s v="87"/>
    <s v="1958-07-28"/>
    <s v="Statistician IV"/>
    <x v="2"/>
    <x v="0"/>
    <s v="N"/>
    <s v="No"/>
    <n v="8"/>
    <s v="727 Morrow Parkway"/>
    <s v="3197"/>
    <x v="2"/>
    <s v="Australia"/>
    <s v="9"/>
  </r>
  <r>
    <s v="Randall"/>
    <s v="Mason"/>
    <s v="Male"/>
    <s v="95"/>
    <s v="1974-07-28"/>
    <s v="Product Engineer"/>
    <x v="7"/>
    <x v="0"/>
    <s v="N"/>
    <s v="Yes"/>
    <n v="12"/>
    <s v="83497 Memorial Plaza"/>
    <s v="2570"/>
    <x v="1"/>
    <s v="Australia"/>
    <s v="11"/>
  </r>
  <r>
    <s v="Donica"/>
    <s v="Humby"/>
    <s v="Female"/>
    <s v="47"/>
    <s v="1967-06-01"/>
    <s v="Senior Cost Accountant"/>
    <x v="2"/>
    <x v="0"/>
    <s v="N"/>
    <s v="No"/>
    <n v="4"/>
    <s v="488 Briar Crest Court"/>
    <s v="2101"/>
    <x v="1"/>
    <s v="Australia"/>
    <s v="12"/>
  </r>
  <r>
    <s v="Lotty"/>
    <s v="Loach"/>
    <s v="Female"/>
    <s v="76"/>
    <s v="1961-08-23"/>
    <s v="Nurse"/>
    <x v="7"/>
    <x v="2"/>
    <s v="N"/>
    <s v="Yes"/>
    <n v="7"/>
    <s v="78451 South Street"/>
    <s v="2380"/>
    <x v="1"/>
    <s v="Australia"/>
    <s v="3"/>
  </r>
  <r>
    <s v="Marie-jeanne"/>
    <s v="Breawood"/>
    <s v="Female"/>
    <s v="37"/>
    <s v="1953-10-12"/>
    <s v="Clinical Specialist"/>
    <x v="7"/>
    <x v="2"/>
    <s v="N"/>
    <s v="No"/>
    <n v="8"/>
    <s v="6 Prairieview Pass"/>
    <s v="2770"/>
    <x v="1"/>
    <s v="Australia"/>
    <s v="6"/>
  </r>
  <r>
    <s v="Babara"/>
    <s v="Sissel"/>
    <s v="Female"/>
    <s v="50"/>
    <d v="1974-06-08T00:00:00"/>
    <s v="NA"/>
    <x v="5"/>
    <x v="0"/>
    <s v="N"/>
    <s v="Yes"/>
    <n v="21"/>
    <s v="5 Ohio Road"/>
    <s v="3169"/>
    <x v="2"/>
    <s v="Australia"/>
    <s v="10"/>
  </r>
  <r>
    <s v="Rodolphe"/>
    <s v="Glenton"/>
    <s v="Male"/>
    <s v="88"/>
    <d v="1974-09-28T00:00:00"/>
    <s v="Programmer Analyst II"/>
    <x v="2"/>
    <x v="1"/>
    <s v="N"/>
    <s v="No"/>
    <n v="11"/>
    <s v="4787 Golf Terrace"/>
    <s v="3163"/>
    <x v="2"/>
    <s v="Australia"/>
    <s v="7"/>
  </r>
  <r>
    <s v="Thorvald"/>
    <s v="Duckerin"/>
    <s v="Male"/>
    <s v="58"/>
    <s v="1995-10-20"/>
    <s v="Electrical Engineer"/>
    <x v="0"/>
    <x v="1"/>
    <s v="N"/>
    <s v="Yes"/>
    <n v="1"/>
    <s v="4 Pine View Junction"/>
    <s v="3021"/>
    <x v="2"/>
    <s v="Australia"/>
    <s v="8"/>
  </r>
  <r>
    <s v="Paulina"/>
    <s v="Iannuzzelli"/>
    <s v="Female"/>
    <s v="57"/>
    <s v="1956-03-08"/>
    <s v="Automation Specialist I"/>
    <x v="0"/>
    <x v="0"/>
    <s v="N"/>
    <s v="No"/>
    <n v="19"/>
    <s v="097 Hollow Ridge Alley"/>
    <s v="2118"/>
    <x v="1"/>
    <s v="Australia"/>
    <s v="11"/>
  </r>
  <r>
    <s v="Ricki"/>
    <s v="Padefield"/>
    <s v="Male"/>
    <s v="43"/>
    <s v="1948-08-03"/>
    <s v="Automation Specialist III"/>
    <x v="0"/>
    <x v="1"/>
    <s v="N"/>
    <s v="Yes"/>
    <n v="13"/>
    <s v="860 Barby Lane"/>
    <s v="4275"/>
    <x v="0"/>
    <s v="Australia"/>
    <s v="9"/>
  </r>
  <r>
    <s v="Lizette"/>
    <s v="McKeaveney"/>
    <s v="Female"/>
    <s v="30"/>
    <s v="1994-04-11"/>
    <s v="Assistant Manager"/>
    <x v="7"/>
    <x v="2"/>
    <s v="N"/>
    <s v="Yes"/>
    <n v="13"/>
    <s v="6412 Butternut Road"/>
    <s v="2050"/>
    <x v="1"/>
    <s v="Australia"/>
    <s v="10"/>
  </r>
  <r>
    <s v="Muffin"/>
    <s v="Bhar"/>
    <s v="Male"/>
    <s v="44"/>
    <s v="1966-04-07"/>
    <s v="NA"/>
    <x v="8"/>
    <x v="1"/>
    <s v="N"/>
    <s v="No"/>
    <n v="19"/>
    <s v="15 Weeping Birch Crossing"/>
    <s v="2448"/>
    <x v="1"/>
    <s v="Australia"/>
    <s v="4"/>
  </r>
  <r>
    <s v="Jeno"/>
    <s v="Strafford"/>
    <s v="Male"/>
    <s v="67"/>
    <s v="1941-07-21"/>
    <s v="Tax Accountant"/>
    <x v="2"/>
    <x v="2"/>
    <s v="N"/>
    <s v="No"/>
    <n v="7"/>
    <s v="891 Sachtjen Hill"/>
    <s v="4170"/>
    <x v="0"/>
    <s v="Australia"/>
    <s v="9"/>
  </r>
  <r>
    <s v="Brigg"/>
    <s v="Himsworth"/>
    <s v="Male"/>
    <s v="63"/>
    <s v="1973-10-10"/>
    <s v="NA"/>
    <x v="6"/>
    <x v="0"/>
    <s v="N"/>
    <s v="Yes"/>
    <n v="9"/>
    <s v="771 Union Crossing"/>
    <s v="4570"/>
    <x v="0"/>
    <s v="Australia"/>
    <s v="6"/>
  </r>
  <r>
    <s v="Judi"/>
    <s v="Cazereau"/>
    <s v="Female"/>
    <s v="22"/>
    <s v="1997-03-03"/>
    <s v="GIS Technical Architect"/>
    <x v="8"/>
    <x v="1"/>
    <s v="N"/>
    <s v="Yes"/>
    <n v="13"/>
    <s v="22 Farmco Avenue"/>
    <s v="3851"/>
    <x v="2"/>
    <s v="Australia"/>
    <s v="3"/>
  </r>
  <r>
    <s v="Shara"/>
    <s v="Bramhill"/>
    <s v="U"/>
    <s v="24"/>
    <m/>
    <s v="NA"/>
    <x v="5"/>
    <x v="1"/>
    <s v="N"/>
    <s v="No"/>
    <n v="2"/>
    <s v="01 Bunker Hill Drive"/>
    <s v="2230"/>
    <x v="1"/>
    <s v="Australia"/>
    <s v="10"/>
  </r>
  <r>
    <s v="Raleigh"/>
    <s v="Pont"/>
    <s v="Male"/>
    <s v="48"/>
    <s v="1964-11-02"/>
    <s v="Associate Professor"/>
    <x v="3"/>
    <x v="0"/>
    <s v="N"/>
    <s v="No"/>
    <n v="14"/>
    <s v="7650 Gulseth Parkway"/>
    <s v="3139"/>
    <x v="2"/>
    <s v="Australia"/>
    <s v="7"/>
  </r>
  <r>
    <s v="Zachariah"/>
    <s v="Meininking"/>
    <s v="Male"/>
    <s v="40"/>
    <s v="1938-06-09"/>
    <s v="Cost Accountant"/>
    <x v="2"/>
    <x v="1"/>
    <s v="N"/>
    <s v="Yes"/>
    <n v="20"/>
    <s v="24815 Lindbergh Avenue"/>
    <s v="2749"/>
    <x v="1"/>
    <s v="Australia"/>
    <s v="7"/>
  </r>
  <r>
    <s v="Lesley"/>
    <s v="Garey"/>
    <s v="Male"/>
    <s v="52"/>
    <s v="1994-03-29"/>
    <s v="Software Consultant"/>
    <x v="6"/>
    <x v="0"/>
    <s v="N"/>
    <s v="No"/>
    <n v="11"/>
    <s v="924 Lindbergh Court"/>
    <s v="2226"/>
    <x v="1"/>
    <s v="Australia"/>
    <s v="9"/>
  </r>
  <r>
    <s v="Adriena"/>
    <s v="Giffin"/>
    <s v="Female"/>
    <s v="27"/>
    <s v="1957-03-17"/>
    <s v="Analog Circuit Design manager"/>
    <x v="9"/>
    <x v="1"/>
    <s v="N"/>
    <s v="Yes"/>
    <n v="5"/>
    <s v="1 Manitowish Court"/>
    <s v="2259"/>
    <x v="1"/>
    <s v="Australia"/>
    <s v="9"/>
  </r>
  <r>
    <s v="Antoinette"/>
    <s v="NA"/>
    <s v="Female"/>
    <s v="72"/>
    <s v="1980-07-28"/>
    <s v="Structural Analysis Engineer"/>
    <x v="2"/>
    <x v="1"/>
    <s v="N"/>
    <s v="No"/>
    <n v="5"/>
    <s v="9 Derek Alley"/>
    <s v="3058"/>
    <x v="2"/>
    <s v="Australia"/>
    <s v="9"/>
  </r>
  <r>
    <s v="Carr"/>
    <s v="Hopkynson"/>
    <s v="Male"/>
    <s v="64"/>
    <s v="1971-10-18"/>
    <s v="NA"/>
    <x v="0"/>
    <x v="1"/>
    <s v="N"/>
    <s v="No"/>
    <n v="16"/>
    <s v="5990 Fairfield Pass"/>
    <s v="2318"/>
    <x v="1"/>
    <s v="Australia"/>
    <s v="6"/>
  </r>
  <r>
    <s v="Shay"/>
    <s v="Briand"/>
    <s v="Male"/>
    <s v="57"/>
    <s v="1956-10-05"/>
    <s v="Project Manager"/>
    <x v="5"/>
    <x v="0"/>
    <s v="N"/>
    <s v="Yes"/>
    <n v="9"/>
    <s v="1 Mandrake Way"/>
    <s v="3844"/>
    <x v="2"/>
    <s v="Australia"/>
    <s v="1"/>
  </r>
  <r>
    <s v="Karney"/>
    <s v="Burstow"/>
    <s v="Male"/>
    <s v="51"/>
    <s v="1972-07-02"/>
    <s v="Design Engineer"/>
    <x v="1"/>
    <x v="0"/>
    <s v="N"/>
    <s v="Yes"/>
    <n v="6"/>
    <s v="4011 Prairieview Court"/>
    <s v="2031"/>
    <x v="1"/>
    <s v="Australia"/>
    <s v="12"/>
  </r>
  <r>
    <s v="Latrena"/>
    <s v="Yetts"/>
    <s v="Female"/>
    <s v="11"/>
    <s v="1999-06-18"/>
    <s v="Civil Engineer"/>
    <x v="0"/>
    <x v="2"/>
    <s v="N"/>
    <s v="Yes"/>
    <n v="15"/>
    <s v="53877 Dakota Crossing"/>
    <s v="2871"/>
    <x v="1"/>
    <s v="Australia"/>
    <s v="3"/>
  </r>
  <r>
    <s v="Jesse"/>
    <s v="Alflat"/>
    <s v="Male"/>
    <s v="31"/>
    <s v="1984-09-01"/>
    <s v="Executive Secretary"/>
    <x v="8"/>
    <x v="2"/>
    <s v="N"/>
    <s v="No"/>
    <n v="5"/>
    <s v="49 Northfield Drive"/>
    <s v="2145"/>
    <x v="1"/>
    <s v="Australia"/>
    <s v="9"/>
  </r>
  <r>
    <s v="Kelcie"/>
    <s v="Kingaby"/>
    <s v="Female"/>
    <s v="54"/>
    <s v="2000-03-24"/>
    <s v="Systems Administrator II"/>
    <x v="5"/>
    <x v="0"/>
    <s v="N"/>
    <s v="Yes"/>
    <n v="6"/>
    <s v="0 Summit Center"/>
    <s v="4019"/>
    <x v="0"/>
    <s v="Australia"/>
    <s v="4"/>
  </r>
  <r>
    <s v="Fabio"/>
    <s v="Commuzzo"/>
    <s v="Male"/>
    <s v="5"/>
    <s v="1961-10-02"/>
    <s v="Software Test Engineer II"/>
    <x v="0"/>
    <x v="0"/>
    <s v="N"/>
    <s v="No"/>
    <n v="18"/>
    <s v="66 Shopko Circle"/>
    <s v="3806"/>
    <x v="2"/>
    <s v="Australia"/>
    <s v="8"/>
  </r>
  <r>
    <s v="Heall"/>
    <s v="Andrioli"/>
    <s v="Male"/>
    <s v="46"/>
    <s v="1941-06-17"/>
    <s v="Environmental Tech"/>
    <x v="5"/>
    <x v="1"/>
    <s v="N"/>
    <s v="Yes"/>
    <n v="7"/>
    <s v="370 Eastwood Road"/>
    <s v="4133"/>
    <x v="0"/>
    <s v="Australia"/>
    <s v="5"/>
  </r>
  <r>
    <s v="Rickert"/>
    <s v="Brasted"/>
    <s v="Male"/>
    <s v="47"/>
    <s v="1959-09-18"/>
    <s v="Staff Scientist"/>
    <x v="7"/>
    <x v="0"/>
    <s v="N"/>
    <s v="No"/>
    <n v="10"/>
    <s v="20 Hoffman Park"/>
    <s v="2145"/>
    <x v="1"/>
    <s v="Australia"/>
    <s v="9"/>
  </r>
  <r>
    <s v="Hedwig"/>
    <s v="Jayme"/>
    <s v="Female"/>
    <s v="38"/>
    <s v="1952-08-21"/>
    <s v="Accountant IV"/>
    <x v="1"/>
    <x v="1"/>
    <s v="N"/>
    <s v="No"/>
    <n v="11"/>
    <s v="6293 Hooker Point"/>
    <s v="2099"/>
    <x v="1"/>
    <s v="Australia"/>
    <s v="10"/>
  </r>
  <r>
    <s v="Penrod"/>
    <s v="Tomasicchio"/>
    <s v="Male"/>
    <s v="5"/>
    <s v="1968-05-28"/>
    <s v="NA"/>
    <x v="7"/>
    <x v="2"/>
    <s v="N"/>
    <s v="No"/>
    <n v="19"/>
    <s v="30 Harper Trail"/>
    <s v="2318"/>
    <x v="1"/>
    <s v="Australia"/>
    <s v="9"/>
  </r>
  <r>
    <s v="Pancho"/>
    <s v="Edis"/>
    <s v="Male"/>
    <s v="1"/>
    <s v="1970-12-30"/>
    <s v="Assistant Professor"/>
    <x v="8"/>
    <x v="0"/>
    <s v="N"/>
    <s v="No"/>
    <n v="13"/>
    <s v="64467 Pankratz Pass"/>
    <s v="3023"/>
    <x v="2"/>
    <s v="Australia"/>
    <s v="7"/>
  </r>
  <r>
    <s v="Andriana"/>
    <s v="Gosnoll"/>
    <s v="Female"/>
    <s v="53"/>
    <s v="1964-05-19"/>
    <s v="Chief Design Engineer"/>
    <x v="0"/>
    <x v="0"/>
    <s v="N"/>
    <s v="No"/>
    <n v="8"/>
    <s v="900 Brown Junction"/>
    <s v="2291"/>
    <x v="1"/>
    <s v="Australia"/>
    <s v="10"/>
  </r>
  <r>
    <s v="Nilson"/>
    <s v="Wiggam"/>
    <s v="Male"/>
    <s v="48"/>
    <s v="1996-02-15"/>
    <s v="Paralegal"/>
    <x v="2"/>
    <x v="0"/>
    <s v="N"/>
    <s v="No"/>
    <n v="9"/>
    <s v="8845 Spaight Way"/>
    <s v="3049"/>
    <x v="2"/>
    <s v="Australia"/>
    <s v="6"/>
  </r>
  <r>
    <s v="Denny"/>
    <s v="Spleving"/>
    <s v="Female"/>
    <s v="84"/>
    <s v="1973-05-13"/>
    <s v="Business Systems Development Analyst"/>
    <x v="0"/>
    <x v="1"/>
    <s v="N"/>
    <s v="Yes"/>
    <n v="5"/>
    <s v="85420 Myrtle Road"/>
    <s v="2114"/>
    <x v="1"/>
    <s v="Australia"/>
    <s v="8"/>
  </r>
  <r>
    <s v="Roth"/>
    <s v="Crum"/>
    <s v="U"/>
    <s v="0"/>
    <m/>
    <s v="Legal Assistant"/>
    <x v="5"/>
    <x v="0"/>
    <s v="N"/>
    <s v="No"/>
    <n v="2"/>
    <s v="276 Anthes Court"/>
    <s v="2450"/>
    <x v="1"/>
    <s v="Australia"/>
    <s v="6"/>
  </r>
  <r>
    <s v="Olia"/>
    <s v="O' Mullan"/>
    <s v="Female"/>
    <s v="77"/>
    <d v="1973-03-24T00:00:00"/>
    <s v="Account Executive"/>
    <x v="7"/>
    <x v="0"/>
    <s v="N"/>
    <s v="No"/>
    <n v="8"/>
    <s v="6315 Mendota Parkway"/>
    <s v="2263"/>
    <x v="1"/>
    <s v="Australia"/>
    <s v="7"/>
  </r>
  <r>
    <s v="Conway"/>
    <s v="Juarez"/>
    <s v="Male"/>
    <s v="27"/>
    <s v="1967-03-02"/>
    <s v="Help Desk Technician"/>
    <x v="8"/>
    <x v="1"/>
    <s v="N"/>
    <s v="No"/>
    <n v="17"/>
    <s v="66904 American Ash Hill"/>
    <s v="4814"/>
    <x v="0"/>
    <s v="Australia"/>
    <s v="5"/>
  </r>
  <r>
    <s v="Dru"/>
    <s v="Crellim"/>
    <s v="Female"/>
    <s v="57"/>
    <s v="1963-03-04"/>
    <s v="NA"/>
    <x v="8"/>
    <x v="0"/>
    <s v="N"/>
    <s v="No"/>
    <n v="12"/>
    <s v="90 Morningstar Drive"/>
    <s v="3030"/>
    <x v="2"/>
    <s v="Australia"/>
    <s v="7"/>
  </r>
  <r>
    <s v="Shaw"/>
    <s v="MacEvilly"/>
    <s v="Male"/>
    <s v="10"/>
    <s v="2000-05-06"/>
    <s v="Software Test Engineer III"/>
    <x v="7"/>
    <x v="1"/>
    <s v="N"/>
    <s v="No"/>
    <n v="16"/>
    <s v="34020 Sheridan Park"/>
    <s v="2768"/>
    <x v="1"/>
    <s v="Australia"/>
    <s v="9"/>
  </r>
  <r>
    <s v="Brook"/>
    <s v="Eade"/>
    <s v="Female"/>
    <s v="65"/>
    <s v="1957-11-17"/>
    <s v="Sales Representative"/>
    <x v="4"/>
    <x v="0"/>
    <s v="N"/>
    <s v="Yes"/>
    <n v="8"/>
    <s v="58 Meadow Valley Court"/>
    <s v="2330"/>
    <x v="1"/>
    <s v="Australia"/>
    <s v="5"/>
  </r>
  <r>
    <s v="Aleece"/>
    <s v="Feige"/>
    <s v="Female"/>
    <s v="49"/>
    <s v="1975-09-16"/>
    <s v="NA"/>
    <x v="0"/>
    <x v="0"/>
    <s v="N"/>
    <s v="No"/>
    <n v="18"/>
    <s v="2030 Anderson Lane"/>
    <s v="2141"/>
    <x v="1"/>
    <s v="Australia"/>
    <s v="10"/>
  </r>
  <r>
    <s v="Dolorita"/>
    <s v="Strutton"/>
    <s v="Female"/>
    <s v="7"/>
    <s v="1991-05-21"/>
    <s v="General Manager"/>
    <x v="0"/>
    <x v="1"/>
    <s v="N"/>
    <s v="No"/>
    <n v="17"/>
    <s v="07 Acker Pass"/>
    <s v="3178"/>
    <x v="2"/>
    <s v="Australia"/>
    <s v="8"/>
  </r>
  <r>
    <s v="Harman"/>
    <s v="A'field"/>
    <s v="Male"/>
    <s v="39"/>
    <s v="1960-12-27"/>
    <s v="Geologist III"/>
    <x v="0"/>
    <x v="1"/>
    <s v="N"/>
    <s v="Yes"/>
    <n v="6"/>
    <s v="31815 Vermont Drive"/>
    <s v="4227"/>
    <x v="0"/>
    <s v="Australia"/>
    <s v="5"/>
  </r>
  <r>
    <s v="Hildegarde"/>
    <s v="Bamb"/>
    <s v="Female"/>
    <s v="16"/>
    <s v="1961-02-10"/>
    <s v="Help Desk Operator"/>
    <x v="8"/>
    <x v="2"/>
    <s v="N"/>
    <s v="Yes"/>
    <n v="10"/>
    <s v="5070 Division Parkway"/>
    <s v="3910"/>
    <x v="2"/>
    <s v="Australia"/>
    <s v="9"/>
  </r>
  <r>
    <s v="Launce"/>
    <s v="Gale"/>
    <s v="Male"/>
    <s v="86"/>
    <s v="1939-01-15"/>
    <s v="NA"/>
    <x v="8"/>
    <x v="0"/>
    <s v="N"/>
    <s v="No"/>
    <n v="21"/>
    <s v="4 Fordem Avenue"/>
    <s v="2777"/>
    <x v="1"/>
    <s v="Australia"/>
    <s v="9"/>
  </r>
  <r>
    <s v="Ilise"/>
    <s v="Clissold"/>
    <s v="Female"/>
    <s v="58"/>
    <s v="1987-11-16"/>
    <s v="Developer IV"/>
    <x v="3"/>
    <x v="2"/>
    <s v="N"/>
    <s v="No"/>
    <n v="9"/>
    <s v="659 Comanche Plaza"/>
    <s v="2153"/>
    <x v="1"/>
    <s v="Australia"/>
    <s v="10"/>
  </r>
  <r>
    <s v="Julita"/>
    <s v="Prene"/>
    <s v="Female"/>
    <s v="14"/>
    <s v="1979-05-16"/>
    <s v="Chemical Engineer"/>
    <x v="0"/>
    <x v="2"/>
    <s v="N"/>
    <s v="Yes"/>
    <n v="13"/>
    <s v="5 Myrtle Junction"/>
    <s v="4128"/>
    <x v="0"/>
    <s v="Australia"/>
    <s v="2"/>
  </r>
  <r>
    <s v="Ashlen"/>
    <s v="Willbond"/>
    <s v="Female"/>
    <s v="64"/>
    <s v="1984-05-15"/>
    <s v="Software Consultant"/>
    <x v="7"/>
    <x v="2"/>
    <s v="N"/>
    <s v="No"/>
    <n v="16"/>
    <s v="723 Grayhawk Way"/>
    <s v="3934"/>
    <x v="2"/>
    <s v="Australia"/>
    <s v="8"/>
  </r>
  <r>
    <s v="Keely"/>
    <s v="Bointon"/>
    <s v="Female"/>
    <s v="71"/>
    <s v="1988-10-16"/>
    <s v="Nurse"/>
    <x v="6"/>
    <x v="2"/>
    <s v="N"/>
    <s v="No"/>
    <n v="3"/>
    <s v="55 Dorton Point"/>
    <s v="4154"/>
    <x v="0"/>
    <s v="Australia"/>
    <s v="9"/>
  </r>
  <r>
    <s v="Poul"/>
    <s v="Gaskin"/>
    <s v="Male"/>
    <s v="78"/>
    <s v="1950-06-15"/>
    <s v="Help Desk Operator"/>
    <x v="6"/>
    <x v="2"/>
    <s v="N"/>
    <s v="No"/>
    <n v="17"/>
    <s v="9 Killdeer Circle"/>
    <s v="2643"/>
    <x v="1"/>
    <s v="Australia"/>
    <s v="2"/>
  </r>
  <r>
    <s v="Sheilakathryn"/>
    <s v="Huff"/>
    <s v="Female"/>
    <s v="45"/>
    <s v="1958-05-15"/>
    <s v="Assistant Manager"/>
    <x v="8"/>
    <x v="2"/>
    <s v="N"/>
    <s v="Yes"/>
    <n v="14"/>
    <s v="04 Miller Drive"/>
    <s v="2477"/>
    <x v="1"/>
    <s v="Australia"/>
    <s v="6"/>
  </r>
  <r>
    <s v="Rubia"/>
    <s v="Evetts"/>
    <s v="Female"/>
    <s v="59"/>
    <s v="1990-12-21"/>
    <s v="Pharmacist"/>
    <x v="7"/>
    <x v="0"/>
    <s v="N"/>
    <s v="No"/>
    <n v="16"/>
    <s v="64213 Miller Point"/>
    <s v="2071"/>
    <x v="1"/>
    <s v="Australia"/>
    <s v="9"/>
  </r>
  <r>
    <s v="Francklin"/>
    <s v="Cross"/>
    <s v="Male"/>
    <s v="51"/>
    <s v="1981-04-06"/>
    <s v="Teacher"/>
    <x v="1"/>
    <x v="0"/>
    <s v="N"/>
    <s v="Yes"/>
    <n v="3"/>
    <s v="24593 Jackson Parkway"/>
    <s v="2231"/>
    <x v="1"/>
    <s v="Australia"/>
    <s v="10"/>
  </r>
  <r>
    <s v="Wilone"/>
    <s v="Champley"/>
    <s v="Female"/>
    <s v="22"/>
    <s v="1983-11-06"/>
    <s v="NA"/>
    <x v="0"/>
    <x v="2"/>
    <s v="N"/>
    <s v="No"/>
    <n v="17"/>
    <s v="9346 Lyons Point"/>
    <s v="2077"/>
    <x v="1"/>
    <s v="Australia"/>
    <s v="10"/>
  </r>
  <r>
    <s v="Lezlie"/>
    <s v="Clemits"/>
    <s v="Female"/>
    <s v="2"/>
    <s v="1973-05-30"/>
    <s v="Senior Cost Accountant"/>
    <x v="2"/>
    <x v="0"/>
    <s v="N"/>
    <s v="Yes"/>
    <n v="15"/>
    <s v="0504 Nevada Drive"/>
    <s v="2155"/>
    <x v="1"/>
    <s v="Australia"/>
    <s v="10"/>
  </r>
  <r>
    <s v="Kathe"/>
    <s v="Oller"/>
    <s v="Female"/>
    <s v="47"/>
    <s v="1959-08-20"/>
    <s v="General Manager"/>
    <x v="0"/>
    <x v="0"/>
    <s v="N"/>
    <s v="Yes"/>
    <n v="5"/>
    <s v="817 Loftsgordon Road"/>
    <s v="3029"/>
    <x v="2"/>
    <s v="Australia"/>
    <s v="4"/>
  </r>
  <r>
    <s v="Dulce"/>
    <s v="Bradwell"/>
    <s v="Female"/>
    <s v="61"/>
    <s v="1957-07-03"/>
    <s v="Research Associate"/>
    <x v="0"/>
    <x v="0"/>
    <s v="N"/>
    <s v="No"/>
    <n v="20"/>
    <s v="30 Lukken Point"/>
    <s v="4159"/>
    <x v="0"/>
    <s v="Australia"/>
    <s v="9"/>
  </r>
  <r>
    <s v="Felice"/>
    <s v="Dechelette"/>
    <s v="Male"/>
    <s v="75"/>
    <s v="1998-02-05"/>
    <s v="Librarian"/>
    <x v="3"/>
    <x v="2"/>
    <s v="N"/>
    <s v="No"/>
    <n v="3"/>
    <s v="4 Kingsford Trail"/>
    <s v="4051"/>
    <x v="0"/>
    <s v="Australia"/>
    <s v="4"/>
  </r>
  <r>
    <s v="Joane"/>
    <s v="Caldes"/>
    <s v="Female"/>
    <s v="84"/>
    <d v="1978-03-17T00:00:00"/>
    <s v="Senior Cost Accountant"/>
    <x v="2"/>
    <x v="2"/>
    <s v="N"/>
    <s v="Yes"/>
    <n v="13"/>
    <s v="42 3Rd Plaza"/>
    <s v="2250"/>
    <x v="1"/>
    <s v="Australia"/>
    <s v="7"/>
  </r>
  <r>
    <s v="Diane"/>
    <s v="Furman"/>
    <s v="Female"/>
    <s v="67"/>
    <s v="1993-08-11"/>
    <s v="NA"/>
    <x v="0"/>
    <x v="1"/>
    <s v="N"/>
    <s v="Yes"/>
    <n v="13"/>
    <s v="6660 Riverside Circle"/>
    <s v="3013"/>
    <x v="2"/>
    <s v="Australia"/>
    <s v="9"/>
  </r>
  <r>
    <s v="Ogdan"/>
    <s v="Blenkinship"/>
    <s v="Male"/>
    <s v="65"/>
    <s v="1951-01-18"/>
    <s v="Occupational Therapist"/>
    <x v="7"/>
    <x v="0"/>
    <s v="N"/>
    <s v="Yes"/>
    <n v="21"/>
    <s v="21712 Texas Court"/>
    <s v="3429"/>
    <x v="2"/>
    <s v="Australia"/>
    <s v="5"/>
  </r>
  <r>
    <s v="Kizzee"/>
    <s v="Agget"/>
    <s v="Female"/>
    <s v="98"/>
    <s v="1976-07-25"/>
    <s v="Statistician II"/>
    <x v="0"/>
    <x v="1"/>
    <s v="N"/>
    <s v="No"/>
    <n v="8"/>
    <s v="122 Marcy Park"/>
    <s v="2213"/>
    <x v="1"/>
    <s v="Australia"/>
    <s v="10"/>
  </r>
  <r>
    <s v="Stephi"/>
    <s v="Highton"/>
    <s v="Female"/>
    <s v="30"/>
    <s v="1987-09-09"/>
    <s v="Software Engineer I"/>
    <x v="6"/>
    <x v="0"/>
    <s v="N"/>
    <s v="Yes"/>
    <n v="12"/>
    <s v="293 Mendota Park"/>
    <s v="2154"/>
    <x v="1"/>
    <s v="Australia"/>
    <s v="10"/>
  </r>
  <r>
    <s v="Martino"/>
    <s v="Scoles"/>
    <s v="Male"/>
    <s v="18"/>
    <d v="1975-01-19T00:00:00"/>
    <s v="Senior Financial Analyst"/>
    <x v="2"/>
    <x v="0"/>
    <s v="N"/>
    <s v="No"/>
    <n v="14"/>
    <s v="47 Scofield Junction"/>
    <s v="3620"/>
    <x v="2"/>
    <s v="Australia"/>
    <s v="4"/>
  </r>
  <r>
    <s v="Morgen"/>
    <s v="Newport"/>
    <s v="Female"/>
    <s v="5"/>
    <s v="1960-08-31"/>
    <s v="Project Manager"/>
    <x v="0"/>
    <x v="0"/>
    <s v="N"/>
    <s v="No"/>
    <n v="6"/>
    <s v="9 Washington Center"/>
    <s v="3340"/>
    <x v="2"/>
    <s v="Australia"/>
    <s v="4"/>
  </r>
  <r>
    <s v="Eugenie"/>
    <s v="Brinson"/>
    <s v="Female"/>
    <s v="79"/>
    <s v="1963-08-10"/>
    <s v="Assistant Media Planner"/>
    <x v="3"/>
    <x v="0"/>
    <s v="N"/>
    <s v="Yes"/>
    <n v="17"/>
    <s v="7109 Grayhawk Avenue"/>
    <s v="3073"/>
    <x v="2"/>
    <s v="Australia"/>
    <s v="6"/>
  </r>
  <r>
    <s v="Reinold"/>
    <s v="Natt"/>
    <s v="Male"/>
    <s v="16"/>
    <s v="1964-08-23"/>
    <s v="Help Desk Technician"/>
    <x v="2"/>
    <x v="2"/>
    <s v="N"/>
    <s v="Yes"/>
    <n v="8"/>
    <s v="70 Evergreen Hill"/>
    <s v="3207"/>
    <x v="2"/>
    <s v="Australia"/>
    <s v="8"/>
  </r>
  <r>
    <s v="Jo"/>
    <s v="Roberts"/>
    <s v="Female"/>
    <s v="41"/>
    <s v="1945-10-31"/>
    <s v="Paralegal"/>
    <x v="2"/>
    <x v="2"/>
    <s v="N"/>
    <s v="Yes"/>
    <n v="11"/>
    <s v="20139 Lakewood Plaza"/>
    <s v="2440"/>
    <x v="1"/>
    <s v="Australia"/>
    <s v="3"/>
  </r>
  <r>
    <s v="Jacklin"/>
    <s v="Duchant"/>
    <s v="Female"/>
    <s v="77"/>
    <s v="1940-03-18"/>
    <s v="Legal Assistant"/>
    <x v="9"/>
    <x v="0"/>
    <s v="N"/>
    <s v="No"/>
    <n v="17"/>
    <s v="9 Memorial Road"/>
    <s v="4132"/>
    <x v="0"/>
    <s v="Australia"/>
    <s v="4"/>
  </r>
  <r>
    <s v="Colas"/>
    <s v="Gabbitas"/>
    <s v="Male"/>
    <s v="98"/>
    <s v="1946-09-09"/>
    <s v="Staff Scientist"/>
    <x v="4"/>
    <x v="2"/>
    <s v="N"/>
    <s v="No"/>
    <n v="20"/>
    <s v="3094 Elka Place"/>
    <s v="2166"/>
    <x v="1"/>
    <s v="Australia"/>
    <s v="9"/>
  </r>
  <r>
    <s v="Claudetta"/>
    <s v="Ricciardiello"/>
    <s v="Female"/>
    <s v="61"/>
    <d v="1974-04-30T00:00:00"/>
    <s v="Internal Auditor"/>
    <x v="2"/>
    <x v="0"/>
    <s v="N"/>
    <s v="Yes"/>
    <n v="21"/>
    <s v="31 Schurz Parkway"/>
    <s v="3181"/>
    <x v="2"/>
    <s v="Australia"/>
    <s v="8"/>
  </r>
  <r>
    <s v="Angele"/>
    <s v="Cadore"/>
    <s v="Female"/>
    <s v="5"/>
    <s v="1954-09-06"/>
    <s v="Chief Design Engineer"/>
    <x v="8"/>
    <x v="0"/>
    <s v="N"/>
    <s v="Yes"/>
    <n v="7"/>
    <s v="85894 Amoth Court"/>
    <s v="4125"/>
    <x v="0"/>
    <s v="Australia"/>
    <s v="7"/>
  </r>
  <r>
    <s v="Cicily"/>
    <s v="Hast"/>
    <s v="Female"/>
    <s v="63"/>
    <s v="1971-04-26"/>
    <s v="Food Chemist"/>
    <x v="7"/>
    <x v="1"/>
    <s v="N"/>
    <s v="Yes"/>
    <n v="8"/>
    <s v="955 Burning Wood Way"/>
    <s v="2478"/>
    <x v="1"/>
    <s v="Australia"/>
    <s v="3"/>
  </r>
  <r>
    <s v="Harland"/>
    <s v="Messenger"/>
    <s v="Male"/>
    <s v="90"/>
    <d v="1974-05-28T00:00:00"/>
    <s v="Software Test Engineer I"/>
    <x v="4"/>
    <x v="0"/>
    <s v="N"/>
    <s v="No"/>
    <n v="8"/>
    <s v="27 Crownhardt Center"/>
    <s v="3934"/>
    <x v="2"/>
    <s v="Australia"/>
    <s v="10"/>
  </r>
  <r>
    <s v="Sim"/>
    <s v="Constantinou"/>
    <s v="Male"/>
    <s v="91"/>
    <s v="1992-08-09"/>
    <s v="Analog Circuit Design manager"/>
    <x v="1"/>
    <x v="0"/>
    <s v="N"/>
    <s v="No"/>
    <n v="5"/>
    <s v="41002 Loomis Park"/>
    <s v="2010"/>
    <x v="1"/>
    <s v="Australia"/>
    <s v="9"/>
  </r>
  <r>
    <s v="Shanon"/>
    <s v="Rolfe"/>
    <s v="Female"/>
    <s v="63"/>
    <s v="1941-08-19"/>
    <s v="Sales Representative"/>
    <x v="4"/>
    <x v="2"/>
    <s v="N"/>
    <s v="No"/>
    <n v="8"/>
    <s v="10 Cottonwood Point"/>
    <s v="2530"/>
    <x v="1"/>
    <s v="Australia"/>
    <s v="7"/>
  </r>
  <r>
    <s v="Chryste"/>
    <s v="Oddboy"/>
    <s v="Female"/>
    <s v="44"/>
    <s v="1988-08-22"/>
    <s v="Software Engineer III"/>
    <x v="0"/>
    <x v="2"/>
    <s v="N"/>
    <s v="Yes"/>
    <n v="4"/>
    <s v="2115 Maryland Alley"/>
    <s v="2320"/>
    <x v="1"/>
    <s v="Australia"/>
    <s v="9"/>
  </r>
  <r>
    <s v="Edin"/>
    <s v="Patinkin"/>
    <s v="Female"/>
    <s v="35"/>
    <s v="1992-03-26"/>
    <s v="Account Executive"/>
    <x v="7"/>
    <x v="0"/>
    <s v="N"/>
    <s v="No"/>
    <n v="17"/>
    <s v="6 Milwaukee Hill"/>
    <s v="3015"/>
    <x v="2"/>
    <s v="Australia"/>
    <s v="4"/>
  </r>
  <r>
    <s v="Nolly"/>
    <s v="Ivanchikov"/>
    <s v="Male"/>
    <s v="13"/>
    <s v="1994-02-10"/>
    <s v="Help Desk Operator"/>
    <x v="0"/>
    <x v="2"/>
    <s v="N"/>
    <s v="Yes"/>
    <n v="11"/>
    <s v="6792 Kropf Hill"/>
    <s v="2049"/>
    <x v="1"/>
    <s v="Australia"/>
    <s v="11"/>
  </r>
  <r>
    <s v="Michele"/>
    <s v="Pammenter"/>
    <s v="Male"/>
    <s v="23"/>
    <s v="1983-06-26"/>
    <s v="Teacher"/>
    <x v="7"/>
    <x v="2"/>
    <s v="N"/>
    <s v="No"/>
    <n v="2"/>
    <s v="37 Mesta Road"/>
    <s v="3198"/>
    <x v="2"/>
    <s v="Australia"/>
    <s v="8"/>
  </r>
  <r>
    <s v="Liane"/>
    <s v="Abelevitz"/>
    <s v="Female"/>
    <s v="26"/>
    <s v="1976-11-25"/>
    <s v="Operator"/>
    <x v="8"/>
    <x v="0"/>
    <s v="N"/>
    <s v="No"/>
    <n v="3"/>
    <s v="85340 Hovde Way"/>
    <s v="3153"/>
    <x v="2"/>
    <s v="Australia"/>
    <s v="7"/>
  </r>
  <r>
    <s v="Philbert"/>
    <s v="Bangs"/>
    <s v="Male"/>
    <s v="67"/>
    <s v="1966-03-03"/>
    <s v="Environmental Specialist"/>
    <x v="5"/>
    <x v="0"/>
    <s v="N"/>
    <s v="Yes"/>
    <n v="6"/>
    <s v="02643 Moose Court"/>
    <s v="4500"/>
    <x v="0"/>
    <s v="Australia"/>
    <s v="7"/>
  </r>
  <r>
    <s v="Candy"/>
    <s v="NA"/>
    <s v="Female"/>
    <s v="23"/>
    <s v="1977-12-08"/>
    <s v="NA"/>
    <x v="2"/>
    <x v="0"/>
    <s v="N"/>
    <s v="No"/>
    <n v="6"/>
    <s v="59252 Maryland Drive"/>
    <s v="3500"/>
    <x v="2"/>
    <s v="Australia"/>
    <s v="3"/>
  </r>
  <r>
    <s v="Noami"/>
    <s v="Cokly"/>
    <s v="Female"/>
    <s v="74"/>
    <s v="1962-09-17"/>
    <s v="NA"/>
    <x v="0"/>
    <x v="0"/>
    <s v="N"/>
    <s v="Yes"/>
    <n v="15"/>
    <s v="2886 Buena Vista Terrace"/>
    <s v="2038"/>
    <x v="1"/>
    <s v="Australia"/>
    <s v="11"/>
  </r>
  <r>
    <s v="Lyndell"/>
    <s v="Jereatt"/>
    <s v="Female"/>
    <s v="14"/>
    <s v="1994-11-28"/>
    <s v="Payment Adjustment Coordinator"/>
    <x v="8"/>
    <x v="2"/>
    <s v="N"/>
    <s v="No"/>
    <n v="13"/>
    <s v="58770 Monterey Plaza"/>
    <s v="2122"/>
    <x v="1"/>
    <s v="Australia"/>
    <s v="12"/>
  </r>
  <r>
    <s v="Maximilien"/>
    <s v="Bourget"/>
    <s v="Male"/>
    <s v="12"/>
    <s v="1969-04-29"/>
    <s v="Geologist I"/>
    <x v="2"/>
    <x v="0"/>
    <s v="N"/>
    <s v="Yes"/>
    <n v="6"/>
    <s v="2941 Loftsgordon Hill"/>
    <s v="3337"/>
    <x v="2"/>
    <s v="Australia"/>
    <s v="7"/>
  </r>
  <r>
    <s v="Benedikta"/>
    <s v="Naptin"/>
    <s v="Female"/>
    <s v="59"/>
    <s v="1995-08-13"/>
    <s v="Operator"/>
    <x v="4"/>
    <x v="0"/>
    <s v="N"/>
    <s v="Yes"/>
    <n v="15"/>
    <s v="345 Fieldstone Park"/>
    <s v="2121"/>
    <x v="1"/>
    <s v="Australia"/>
    <s v="11"/>
  </r>
  <r>
    <s v="Rhodie"/>
    <s v="Gaskall"/>
    <s v="Female"/>
    <s v="83"/>
    <s v="1964-02-01"/>
    <s v="VP Quality Control"/>
    <x v="8"/>
    <x v="0"/>
    <s v="N"/>
    <s v="Yes"/>
    <n v="9"/>
    <s v="251 Pierstorff Alley"/>
    <s v="4170"/>
    <x v="0"/>
    <s v="Australia"/>
    <s v="9"/>
  </r>
  <r>
    <s v="Afton"/>
    <s v="Andrassy"/>
    <s v="Female"/>
    <s v="78"/>
    <s v="1998-10-14"/>
    <s v="Web Designer II"/>
    <x v="4"/>
    <x v="0"/>
    <s v="N"/>
    <s v="No"/>
    <n v="7"/>
    <s v="220 Cody Alley"/>
    <s v="3075"/>
    <x v="2"/>
    <s v="Australia"/>
    <s v="8"/>
  </r>
  <r>
    <s v="Blondell"/>
    <s v="Dibdall"/>
    <s v="Female"/>
    <s v="62"/>
    <s v="1967-01-03"/>
    <s v="Programmer III"/>
    <x v="8"/>
    <x v="0"/>
    <s v="N"/>
    <s v="No"/>
    <n v="4"/>
    <s v="34 Bunting Pass"/>
    <s v="3048"/>
    <x v="2"/>
    <s v="Australia"/>
    <s v="4"/>
  </r>
  <r>
    <s v="Sonia"/>
    <s v="Dunstall"/>
    <s v="Female"/>
    <s v="0"/>
    <s v="1975-07-30"/>
    <s v="Accountant III"/>
    <x v="2"/>
    <x v="0"/>
    <s v="N"/>
    <s v="No"/>
    <n v="10"/>
    <s v="99 Park Meadow Hill"/>
    <s v="2570"/>
    <x v="1"/>
    <s v="Australia"/>
    <s v="9"/>
  </r>
  <r>
    <s v="Benedikt"/>
    <s v="Adamou"/>
    <s v="Male"/>
    <s v="15"/>
    <s v="1987-01-15"/>
    <s v="Recruiting Manager"/>
    <x v="7"/>
    <x v="0"/>
    <s v="N"/>
    <s v="No"/>
    <n v="11"/>
    <s v="4 Bluestem Pass"/>
    <s v="3564"/>
    <x v="2"/>
    <s v="Australia"/>
    <s v="3"/>
  </r>
  <r>
    <s v="Don"/>
    <s v="Spratling"/>
    <s v="Male"/>
    <s v="82"/>
    <s v="1969-01-05"/>
    <s v="Associate Professor"/>
    <x v="1"/>
    <x v="1"/>
    <s v="N"/>
    <s v="Yes"/>
    <n v="7"/>
    <s v="078 Erie Point"/>
    <s v="2760"/>
    <x v="1"/>
    <s v="Australia"/>
    <s v="10"/>
  </r>
  <r>
    <s v="Moll"/>
    <s v="Ogilby"/>
    <s v="Female"/>
    <s v="25"/>
    <s v="1980-12-19"/>
    <s v="Research Assistant III"/>
    <x v="0"/>
    <x v="0"/>
    <s v="N"/>
    <s v="Yes"/>
    <n v="13"/>
    <s v="6 Hansons Crossing"/>
    <s v="4123"/>
    <x v="0"/>
    <s v="Australia"/>
    <s v="6"/>
  </r>
  <r>
    <s v="Jammie"/>
    <s v="Seldner"/>
    <s v="Female"/>
    <s v="42"/>
    <s v="1975-02-25"/>
    <s v="Human Resources Manager"/>
    <x v="7"/>
    <x v="0"/>
    <s v="N"/>
    <s v="Yes"/>
    <n v="15"/>
    <s v="8 Saint Paul Junction"/>
    <s v="2066"/>
    <x v="1"/>
    <s v="Australia"/>
    <s v="10"/>
  </r>
  <r>
    <s v="Inglis"/>
    <s v="Pickaver"/>
    <s v="Male"/>
    <s v="33"/>
    <s v="1994-06-25"/>
    <s v="Product Engineer"/>
    <x v="6"/>
    <x v="1"/>
    <s v="N"/>
    <s v="No"/>
    <n v="1"/>
    <s v="14067 Armistice Plaza"/>
    <s v="2770"/>
    <x v="1"/>
    <s v="Australia"/>
    <s v="8"/>
  </r>
  <r>
    <s v="Clarabelle"/>
    <s v="Broschek"/>
    <s v="Female"/>
    <s v="6"/>
    <s v="1963-08-25"/>
    <s v="Geological Engineer"/>
    <x v="0"/>
    <x v="0"/>
    <s v="N"/>
    <s v="No"/>
    <n v="18"/>
    <s v="8491 Pennsylvania Crossing"/>
    <s v="4035"/>
    <x v="0"/>
    <s v="Australia"/>
    <s v="6"/>
  </r>
  <r>
    <s v="Tillie"/>
    <s v="Bisseker"/>
    <s v="Female"/>
    <s v="74"/>
    <s v="1960-08-10"/>
    <s v="Civil Engineer"/>
    <x v="0"/>
    <x v="2"/>
    <s v="N"/>
    <s v="No"/>
    <n v="14"/>
    <s v="59208 Barnett Avenue"/>
    <s v="2104"/>
    <x v="1"/>
    <s v="Australia"/>
    <s v="12"/>
  </r>
  <r>
    <s v="Irving"/>
    <s v="Babcock"/>
    <s v="Male"/>
    <s v="60"/>
    <s v="1986-01-17"/>
    <s v="Dental Hygienist"/>
    <x v="7"/>
    <x v="2"/>
    <s v="N"/>
    <s v="Yes"/>
    <n v="15"/>
    <s v="36 Killdeer Crossing"/>
    <s v="2705"/>
    <x v="1"/>
    <s v="Australia"/>
    <s v="1"/>
  </r>
  <r>
    <s v="Evered"/>
    <s v="Gludor"/>
    <s v="Male"/>
    <s v="3"/>
    <s v="1951-04-30"/>
    <s v="Electrical Engineer"/>
    <x v="0"/>
    <x v="2"/>
    <s v="N"/>
    <s v="Yes"/>
    <n v="15"/>
    <s v="305 Sloan Junction"/>
    <s v="2168"/>
    <x v="1"/>
    <s v="Australia"/>
    <s v="8"/>
  </r>
  <r>
    <s v="Mavra"/>
    <s v="Finan"/>
    <s v="Female"/>
    <s v="30"/>
    <s v="1967-08-23"/>
    <s v="Nurse"/>
    <x v="1"/>
    <x v="1"/>
    <s v="N"/>
    <s v="Yes"/>
    <n v="4"/>
    <s v="88 Shopko Way"/>
    <s v="2034"/>
    <x v="1"/>
    <s v="Australia"/>
    <s v="9"/>
  </r>
  <r>
    <s v="Frieda"/>
    <s v="Tavinor"/>
    <s v="Female"/>
    <s v="43"/>
    <s v="1999-03-04"/>
    <s v="NA"/>
    <x v="8"/>
    <x v="1"/>
    <s v="N"/>
    <s v="No"/>
    <n v="10"/>
    <s v="7 Mallory Lane"/>
    <s v="3064"/>
    <x v="2"/>
    <s v="Australia"/>
    <s v="6"/>
  </r>
  <r>
    <s v="Ellwood"/>
    <s v="Budden"/>
    <s v="Male"/>
    <s v="82"/>
    <s v="1998-06-03"/>
    <s v="NA"/>
    <x v="7"/>
    <x v="0"/>
    <s v="N"/>
    <s v="Yes"/>
    <n v="11"/>
    <s v="79907 Randy Center"/>
    <s v="2192"/>
    <x v="1"/>
    <s v="Australia"/>
    <s v="10"/>
  </r>
  <r>
    <s v="Alex"/>
    <s v="Patshull"/>
    <s v="Female"/>
    <s v="37"/>
    <s v="1966-01-02"/>
    <s v="Senior Quality Engineer"/>
    <x v="4"/>
    <x v="0"/>
    <s v="N"/>
    <s v="Yes"/>
    <n v="13"/>
    <s v="446 High Crossing Way"/>
    <s v="4165"/>
    <x v="0"/>
    <s v="Australia"/>
    <s v="5"/>
  </r>
  <r>
    <s v="Aundrea"/>
    <s v="Outridge"/>
    <s v="Female"/>
    <s v="77"/>
    <s v="2001-01-24"/>
    <s v="Structural Engineer"/>
    <x v="2"/>
    <x v="1"/>
    <s v="N"/>
    <s v="Yes"/>
    <n v="10"/>
    <s v="1530 Columbus Lane"/>
    <s v="3186"/>
    <x v="2"/>
    <s v="Australia"/>
    <s v="12"/>
  </r>
  <r>
    <s v="Amby"/>
    <s v="Bodega"/>
    <s v="Male"/>
    <s v="63"/>
    <s v="1968-06-12"/>
    <s v="Recruiter"/>
    <x v="8"/>
    <x v="1"/>
    <s v="N"/>
    <s v="Yes"/>
    <n v="17"/>
    <s v="669 Declaration Street"/>
    <s v="3810"/>
    <x v="2"/>
    <s v="Australia"/>
    <s v="6"/>
  </r>
  <r>
    <s v="Esme"/>
    <s v="Pilipets"/>
    <s v="Male"/>
    <s v="15"/>
    <s v="1967-05-06"/>
    <s v="Environmental Tech"/>
    <x v="7"/>
    <x v="0"/>
    <s v="N"/>
    <s v="Yes"/>
    <n v="5"/>
    <s v="9 Ruskin Way"/>
    <s v="3228"/>
    <x v="2"/>
    <s v="Australia"/>
    <s v="9"/>
  </r>
  <r>
    <s v="Beverly"/>
    <s v="Domnick"/>
    <s v="Female"/>
    <s v="56"/>
    <s v="1938-12-10"/>
    <s v="Structural Analysis Engineer"/>
    <x v="5"/>
    <x v="0"/>
    <s v="N"/>
    <s v="No"/>
    <n v="9"/>
    <s v="8 Burning Wood Junction"/>
    <s v="2232"/>
    <x v="1"/>
    <s v="Australia"/>
    <s v="10"/>
  </r>
  <r>
    <s v="Artemis"/>
    <s v="Swanson"/>
    <s v="Male"/>
    <s v="77"/>
    <s v="1977-02-12"/>
    <s v="Web Designer II"/>
    <x v="9"/>
    <x v="0"/>
    <s v="N"/>
    <s v="Yes"/>
    <n v="13"/>
    <s v="5 Melvin Park"/>
    <s v="3810"/>
    <x v="2"/>
    <s v="Australia"/>
    <s v="5"/>
  </r>
  <r>
    <s v="Daryle"/>
    <s v="Marginson"/>
    <s v="Male"/>
    <s v="93"/>
    <s v="1986-06-27"/>
    <s v="Environmental Tech"/>
    <x v="9"/>
    <x v="0"/>
    <s v="N"/>
    <s v="Yes"/>
    <n v="9"/>
    <s v="21316 Ohio Place"/>
    <s v="2121"/>
    <x v="1"/>
    <s v="Australia"/>
    <s v="12"/>
  </r>
  <r>
    <s v="Tyne"/>
    <s v="Anshell"/>
    <s v="Female"/>
    <s v="71"/>
    <s v="1992-04-08"/>
    <s v="Mechanical Systems Engineer"/>
    <x v="8"/>
    <x v="0"/>
    <s v="N"/>
    <s v="Yes"/>
    <n v="3"/>
    <s v="93 Sutherland Terrace"/>
    <s v="2560"/>
    <x v="1"/>
    <s v="Australia"/>
    <s v="8"/>
  </r>
  <r>
    <s v="Leona"/>
    <s v="Shorrock"/>
    <s v="Female"/>
    <s v="83"/>
    <s v="1951-08-23"/>
    <s v="Senior Quality Engineer"/>
    <x v="2"/>
    <x v="1"/>
    <s v="N"/>
    <s v="Yes"/>
    <n v="22"/>
    <s v="1560 Grim Avenue"/>
    <s v="4720"/>
    <x v="0"/>
    <s v="Australia"/>
    <s v="1"/>
  </r>
  <r>
    <s v="Bertrando"/>
    <s v="Carass"/>
    <s v="Male"/>
    <s v="45"/>
    <s v="1956-06-25"/>
    <s v="Sales Associate"/>
    <x v="1"/>
    <x v="0"/>
    <s v="N"/>
    <s v="No"/>
    <n v="8"/>
    <s v="1 Quincy Road"/>
    <s v="2565"/>
    <x v="1"/>
    <s v="Australia"/>
    <s v="5"/>
  </r>
  <r>
    <s v="Augusta"/>
    <s v="Munns"/>
    <s v="Female"/>
    <s v="5"/>
    <s v="1951-09-17"/>
    <s v="Quality Control Specialist"/>
    <x v="8"/>
    <x v="0"/>
    <s v="N"/>
    <s v="No"/>
    <n v="21"/>
    <s v="607 Memorial Avenue"/>
    <s v="2074"/>
    <x v="1"/>
    <s v="Australia"/>
    <s v="11"/>
  </r>
  <r>
    <s v="Pauline"/>
    <s v="Dallosso"/>
    <s v="U"/>
    <s v="82"/>
    <m/>
    <s v="Desktop Support Technician"/>
    <x v="5"/>
    <x v="1"/>
    <s v="N"/>
    <s v="Yes"/>
    <n v="0"/>
    <s v="9594 Badeau Street"/>
    <s v="2050"/>
    <x v="1"/>
    <s v="Australia"/>
    <s v="10"/>
  </r>
  <r>
    <s v="Lauralee"/>
    <s v="Fudge"/>
    <s v="Female"/>
    <s v="83"/>
    <s v="1987-09-21"/>
    <s v="Research Nurse"/>
    <x v="7"/>
    <x v="0"/>
    <s v="N"/>
    <s v="No"/>
    <n v="15"/>
    <s v="9460 Monument Park"/>
    <s v="3277"/>
    <x v="2"/>
    <s v="Australia"/>
    <s v="4"/>
  </r>
  <r>
    <s v="Consalve"/>
    <s v="Ballay"/>
    <s v="Male"/>
    <s v="41"/>
    <s v="1959-09-18"/>
    <s v="Web Developer I"/>
    <x v="5"/>
    <x v="0"/>
    <s v="N"/>
    <s v="Yes"/>
    <n v="7"/>
    <s v="72 Village Terrace"/>
    <s v="2250"/>
    <x v="1"/>
    <s v="Australia"/>
    <s v="8"/>
  </r>
  <r>
    <s v="Lolly"/>
    <s v="Prewer"/>
    <s v="Female"/>
    <s v="44"/>
    <s v="1997-10-23"/>
    <s v="Geologist I"/>
    <x v="7"/>
    <x v="0"/>
    <s v="N"/>
    <s v="No"/>
    <n v="15"/>
    <s v="694 Coolidge Center"/>
    <s v="2620"/>
    <x v="1"/>
    <s v="Australia"/>
    <s v="7"/>
  </r>
  <r>
    <s v="Vyky"/>
    <s v="Pegg"/>
    <s v="Female"/>
    <s v="64"/>
    <s v="1943-03-15"/>
    <s v="Quality Control Specialist"/>
    <x v="0"/>
    <x v="0"/>
    <s v="N"/>
    <s v="Yes"/>
    <n v="11"/>
    <s v="31854 Anniversary Terrace"/>
    <s v="2322"/>
    <x v="1"/>
    <s v="Australia"/>
    <s v="7"/>
  </r>
  <r>
    <s v="Kellen"/>
    <s v="Pawelski"/>
    <s v="Female"/>
    <s v="83"/>
    <s v="1945-07-26"/>
    <s v="NA"/>
    <x v="0"/>
    <x v="2"/>
    <s v="N"/>
    <s v="Yes"/>
    <n v="11"/>
    <s v="125 Manufacturers Parkway"/>
    <s v="2193"/>
    <x v="1"/>
    <s v="Australia"/>
    <s v="8"/>
  </r>
  <r>
    <s v="Jermaine"/>
    <s v="Bagshawe"/>
    <s v="Female"/>
    <s v="60"/>
    <s v="1954-05-14"/>
    <s v="Help Desk Operator"/>
    <x v="1"/>
    <x v="0"/>
    <s v="N"/>
    <s v="Yes"/>
    <n v="9"/>
    <s v="260 Briar Crest Drive"/>
    <s v="4209"/>
    <x v="0"/>
    <s v="Australia"/>
    <s v="6"/>
  </r>
  <r>
    <s v="Bryan"/>
    <s v="Jachtym"/>
    <s v="Male"/>
    <s v="59"/>
    <s v="1974-05-15"/>
    <s v="Automation Specialist I"/>
    <x v="0"/>
    <x v="0"/>
    <s v="N"/>
    <s v="Yes"/>
    <n v="15"/>
    <s v="56 Moland Crossing"/>
    <s v="3356"/>
    <x v="2"/>
    <s v="Australia"/>
    <s v="3"/>
  </r>
  <r>
    <s v="Renie"/>
    <s v="Laundon"/>
    <s v="Female"/>
    <s v="32"/>
    <s v="1973-12-18"/>
    <s v="Assistant Media Planner"/>
    <x v="3"/>
    <x v="0"/>
    <s v="N"/>
    <s v="Yes"/>
    <n v="8"/>
    <s v="1 Shelley Pass"/>
    <s v="4118"/>
    <x v="0"/>
    <s v="Australia"/>
    <s v="3"/>
  </r>
  <r>
    <s v="Weidar"/>
    <s v="Etheridge"/>
    <s v="Male"/>
    <s v="38"/>
    <s v="1959-07-13"/>
    <s v="Compensation Analyst"/>
    <x v="2"/>
    <x v="0"/>
    <s v="N"/>
    <s v="Yes"/>
    <n v="6"/>
    <s v="0535 Jay Point"/>
    <s v="2422"/>
    <x v="1"/>
    <s v="Australia"/>
    <s v="4"/>
  </r>
  <r>
    <s v="Datha"/>
    <s v="Fishburn"/>
    <s v="Female"/>
    <s v="15"/>
    <s v="1990-07-02"/>
    <s v="Office Assistant IV"/>
    <x v="4"/>
    <x v="0"/>
    <s v="N"/>
    <s v="No"/>
    <n v="3"/>
    <s v="6 Caliangt Way"/>
    <s v="3079"/>
    <x v="2"/>
    <s v="Australia"/>
    <s v="12"/>
  </r>
  <r>
    <s v="Ferdinand"/>
    <s v="Romanetti"/>
    <s v="Male"/>
    <s v="60"/>
    <s v="1959-10-07"/>
    <s v="Paralegal"/>
    <x v="2"/>
    <x v="1"/>
    <s v="N"/>
    <s v="No"/>
    <n v="9"/>
    <s v="2 Sloan Way"/>
    <s v="2200"/>
    <x v="1"/>
    <s v="Australia"/>
    <s v="7"/>
  </r>
  <r>
    <s v="Burk"/>
    <s v="Wortley"/>
    <s v="Male"/>
    <s v="22"/>
    <s v="2001-10-17"/>
    <s v="Senior Sales Associate"/>
    <x v="7"/>
    <x v="0"/>
    <s v="N"/>
    <s v="No"/>
    <n v="6"/>
    <s v="04 Union Crossing"/>
    <s v="2196"/>
    <x v="1"/>
    <s v="Australia"/>
    <s v="10"/>
  </r>
  <r>
    <s v="Melloney"/>
    <s v="Temby"/>
    <s v="Female"/>
    <s v="17"/>
    <s v="1954-10-05"/>
    <s v="Budget/Accounting Analyst IV"/>
    <x v="2"/>
    <x v="1"/>
    <s v="N"/>
    <s v="Yes"/>
    <n v="15"/>
    <s v="33475 Fair Oaks Junction"/>
    <s v="4702"/>
    <x v="0"/>
    <s v="Australia"/>
    <s v="2"/>
  </r>
  <r>
    <s v="Dickie"/>
    <s v="Cubbini"/>
    <s v="Male"/>
    <s v="30"/>
    <s v="1952-12-17"/>
    <s v="Financial Advisor"/>
    <x v="2"/>
    <x v="0"/>
    <s v="N"/>
    <s v="Yes"/>
    <n v="19"/>
    <s v="57666 Victoria Way"/>
    <s v="4215"/>
    <x v="0"/>
    <s v="Australia"/>
    <s v="2"/>
  </r>
  <r>
    <s v="Sylas"/>
    <s v="Duffill"/>
    <s v="Male"/>
    <s v="56"/>
    <s v="1955-10-02"/>
    <s v="Staff Accountant IV"/>
    <x v="1"/>
    <x v="0"/>
    <s v="N"/>
    <s v="Yes"/>
    <n v="14"/>
    <s v="21875 Grover Drive"/>
    <s v="2010"/>
    <x v="1"/>
    <s v="Australia"/>
    <s v="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3">
  <r>
    <x v="0"/>
    <s v="Brister"/>
    <s v="Male"/>
    <x v="0"/>
  </r>
  <r>
    <x v="1"/>
    <s v="Genery"/>
    <s v="Male"/>
    <x v="1"/>
  </r>
  <r>
    <x v="2"/>
    <s v="Forrester"/>
    <s v="Female"/>
    <x v="2"/>
  </r>
  <r>
    <x v="3"/>
    <s v="Stutt"/>
    <s v="Female"/>
    <x v="3"/>
  </r>
  <r>
    <x v="4"/>
    <s v="Hadlee"/>
    <s v="Female"/>
    <x v="4"/>
  </r>
  <r>
    <x v="5"/>
    <s v="Brandli"/>
    <s v="Female"/>
    <x v="5"/>
  </r>
  <r>
    <x v="6"/>
    <s v="Hallt"/>
    <s v="Male"/>
    <x v="6"/>
  </r>
  <r>
    <x v="7"/>
    <s v="Vian"/>
    <s v="Female"/>
    <x v="7"/>
  </r>
  <r>
    <x v="8"/>
    <s v="Karlowicz"/>
    <s v="Male"/>
    <x v="8"/>
  </r>
  <r>
    <x v="9"/>
    <s v="Docket"/>
    <s v="Male"/>
    <x v="9"/>
  </r>
  <r>
    <x v="10"/>
    <s v="Matson"/>
    <s v="Male"/>
    <x v="10"/>
  </r>
  <r>
    <x v="11"/>
    <s v="Winward"/>
    <s v="Male"/>
    <x v="11"/>
  </r>
  <r>
    <x v="12"/>
    <s v="NA"/>
    <s v="Male"/>
    <x v="12"/>
  </r>
  <r>
    <x v="13"/>
    <s v="Spellacy"/>
    <s v="Female"/>
    <x v="13"/>
  </r>
  <r>
    <x v="14"/>
    <s v="Feares"/>
    <s v="Female"/>
    <x v="14"/>
  </r>
  <r>
    <x v="15"/>
    <s v="Swire"/>
    <s v="Male"/>
    <x v="15"/>
  </r>
  <r>
    <x v="16"/>
    <s v="Monkleigh"/>
    <s v="Female"/>
    <x v="16"/>
  </r>
  <r>
    <x v="17"/>
    <s v="Beswetherick"/>
    <s v="Female"/>
    <x v="17"/>
  </r>
  <r>
    <x v="18"/>
    <s v="Quick"/>
    <s v="Female"/>
    <x v="18"/>
  </r>
  <r>
    <x v="19"/>
    <s v="Willavize"/>
    <s v="Female"/>
    <x v="19"/>
  </r>
  <r>
    <x v="20"/>
    <s v="Burchill"/>
    <s v="Male"/>
    <x v="20"/>
  </r>
  <r>
    <x v="21"/>
    <s v="Dallaghan"/>
    <s v="Male"/>
    <x v="21"/>
  </r>
  <r>
    <x v="22"/>
    <s v="Ottey"/>
    <s v="Male"/>
    <x v="22"/>
  </r>
  <r>
    <x v="23"/>
    <s v="Averill"/>
    <s v="Female"/>
    <x v="23"/>
  </r>
  <r>
    <x v="24"/>
    <s v="Schnitter"/>
    <s v="Female"/>
    <x v="24"/>
  </r>
  <r>
    <x v="25"/>
    <s v="Gillbard"/>
    <s v="Male"/>
    <x v="20"/>
  </r>
  <r>
    <x v="26"/>
    <s v="Burwell"/>
    <s v="Female"/>
    <x v="25"/>
  </r>
  <r>
    <x v="27"/>
    <s v="Barstowk"/>
    <s v="Female"/>
    <x v="26"/>
  </r>
  <r>
    <x v="28"/>
    <s v="Roze"/>
    <s v="Female"/>
    <x v="27"/>
  </r>
  <r>
    <x v="29"/>
    <s v="De Freyne"/>
    <s v="Female"/>
    <x v="28"/>
  </r>
  <r>
    <x v="30"/>
    <s v="Claibourn"/>
    <s v="Female"/>
    <x v="29"/>
  </r>
  <r>
    <x v="31"/>
    <s v="Heaton"/>
    <s v="Male"/>
    <x v="30"/>
  </r>
  <r>
    <x v="32"/>
    <s v="MacCart"/>
    <s v="Female"/>
    <x v="15"/>
  </r>
  <r>
    <x v="33"/>
    <s v="McNess"/>
    <s v="Male"/>
    <x v="26"/>
  </r>
  <r>
    <x v="34"/>
    <s v="Maddox"/>
    <s v="Female"/>
    <x v="31"/>
  </r>
  <r>
    <x v="35"/>
    <s v="Casbolt"/>
    <s v="Female"/>
    <x v="11"/>
  </r>
  <r>
    <x v="36"/>
    <s v="Petford"/>
    <s v="Male"/>
    <x v="32"/>
  </r>
  <r>
    <x v="37"/>
    <s v="MacCague"/>
    <s v="Male"/>
    <x v="33"/>
  </r>
  <r>
    <x v="38"/>
    <s v="Whitwell"/>
    <s v="Male"/>
    <x v="21"/>
  </r>
  <r>
    <x v="39"/>
    <s v="Britt"/>
    <s v="Male"/>
    <x v="3"/>
  </r>
  <r>
    <x v="40"/>
    <s v="Incogna"/>
    <s v="Female"/>
    <x v="34"/>
  </r>
  <r>
    <x v="41"/>
    <s v="Fishleigh"/>
    <s v="Female"/>
    <x v="35"/>
  </r>
  <r>
    <x v="42"/>
    <s v="Argent"/>
    <s v="Female"/>
    <x v="36"/>
  </r>
  <r>
    <x v="43"/>
    <s v="Suggey"/>
    <s v="Female"/>
    <x v="37"/>
  </r>
  <r>
    <x v="44"/>
    <s v="Arling"/>
    <s v="Male"/>
    <x v="32"/>
  </r>
  <r>
    <x v="45"/>
    <s v="Ewestace"/>
    <s v="Female"/>
    <x v="38"/>
  </r>
  <r>
    <x v="46"/>
    <s v="Kybbye"/>
    <s v="Female"/>
    <x v="39"/>
  </r>
  <r>
    <x v="47"/>
    <s v="Gobourn"/>
    <s v="Female"/>
    <x v="40"/>
  </r>
  <r>
    <x v="48"/>
    <s v="Disbrow"/>
    <s v="Female"/>
    <x v="41"/>
  </r>
  <r>
    <x v="49"/>
    <s v="Kingsbury"/>
    <s v="Male"/>
    <x v="42"/>
  </r>
  <r>
    <x v="50"/>
    <s v="Shilstone"/>
    <s v="Male"/>
    <x v="12"/>
  </r>
  <r>
    <x v="51"/>
    <s v="Steuhlmeyer"/>
    <s v="Male"/>
    <x v="29"/>
  </r>
  <r>
    <x v="52"/>
    <s v="Kelsall"/>
    <s v="Male"/>
    <x v="43"/>
  </r>
  <r>
    <x v="53"/>
    <s v="Mc Andrew"/>
    <s v="Female"/>
    <x v="44"/>
  </r>
  <r>
    <x v="54"/>
    <s v="Seekings"/>
    <s v="Female"/>
    <x v="45"/>
  </r>
  <r>
    <x v="55"/>
    <s v="Tuppeny"/>
    <s v="Female"/>
    <x v="37"/>
  </r>
  <r>
    <x v="56"/>
    <s v="Ladley"/>
    <s v="Male"/>
    <x v="46"/>
  </r>
  <r>
    <x v="57"/>
    <s v="Kirkup"/>
    <s v="Female"/>
    <x v="47"/>
  </r>
  <r>
    <x v="58"/>
    <s v="NA"/>
    <s v="Male"/>
    <x v="3"/>
  </r>
  <r>
    <x v="59"/>
    <s v="Goodinge"/>
    <s v="U"/>
    <x v="23"/>
  </r>
  <r>
    <x v="60"/>
    <s v="Antonelli"/>
    <s v="Male"/>
    <x v="48"/>
  </r>
  <r>
    <x v="61"/>
    <s v="Kedie"/>
    <s v="Male"/>
    <x v="49"/>
  </r>
  <r>
    <x v="62"/>
    <s v="Smallcombe"/>
    <s v="Male"/>
    <x v="41"/>
  </r>
  <r>
    <x v="63"/>
    <s v="Iltchev"/>
    <s v="Female"/>
    <x v="30"/>
  </r>
  <r>
    <x v="64"/>
    <s v="Maroney"/>
    <s v="Female"/>
    <x v="50"/>
  </r>
  <r>
    <x v="65"/>
    <s v="Barnardo"/>
    <s v="Female"/>
    <x v="33"/>
  </r>
  <r>
    <x v="66"/>
    <s v="Duxbarry"/>
    <s v="Female"/>
    <x v="1"/>
  </r>
  <r>
    <x v="67"/>
    <s v="Riha"/>
    <s v="Female"/>
    <x v="51"/>
  </r>
  <r>
    <x v="68"/>
    <s v="Petti"/>
    <s v="Male"/>
    <x v="29"/>
  </r>
  <r>
    <x v="69"/>
    <s v="Crayden"/>
    <s v="Female"/>
    <x v="52"/>
  </r>
  <r>
    <x v="70"/>
    <s v="Canero"/>
    <s v="Female"/>
    <x v="20"/>
  </r>
  <r>
    <x v="71"/>
    <s v="Roscow"/>
    <s v="Female"/>
    <x v="24"/>
  </r>
  <r>
    <x v="72"/>
    <s v="Ferandez"/>
    <s v="Female"/>
    <x v="34"/>
  </r>
  <r>
    <x v="73"/>
    <s v="Clementet"/>
    <s v="Male"/>
    <x v="23"/>
  </r>
  <r>
    <x v="74"/>
    <s v="Wellbelove"/>
    <s v="Female"/>
    <x v="32"/>
  </r>
  <r>
    <x v="75"/>
    <s v="Groucock"/>
    <s v="Male"/>
    <x v="53"/>
  </r>
  <r>
    <x v="76"/>
    <s v="Woodhams"/>
    <s v="Male"/>
    <x v="54"/>
  </r>
  <r>
    <x v="77"/>
    <s v="Flintoff"/>
    <s v="Female"/>
    <x v="55"/>
  </r>
  <r>
    <x v="78"/>
    <s v="Mensler"/>
    <s v="Female"/>
    <x v="56"/>
  </r>
  <r>
    <x v="79"/>
    <s v="Kinner"/>
    <s v="Female"/>
    <x v="56"/>
  </r>
  <r>
    <x v="80"/>
    <s v="Carrivick"/>
    <s v="Male"/>
    <x v="57"/>
  </r>
  <r>
    <x v="81"/>
    <s v="Pickover"/>
    <s v="Female"/>
    <x v="4"/>
  </r>
  <r>
    <x v="82"/>
    <s v="Rooson"/>
    <s v="Female"/>
    <x v="39"/>
  </r>
  <r>
    <x v="83"/>
    <s v="Crellim"/>
    <s v="Male"/>
    <x v="33"/>
  </r>
  <r>
    <x v="84"/>
    <s v="O'Loughlin"/>
    <s v="Male"/>
    <x v="11"/>
  </r>
  <r>
    <x v="85"/>
    <s v="Buckleigh"/>
    <s v="Female"/>
    <x v="58"/>
  </r>
  <r>
    <x v="86"/>
    <s v="Rouchy"/>
    <s v="Female"/>
    <x v="59"/>
  </r>
  <r>
    <x v="87"/>
    <s v="NA"/>
    <s v="Male"/>
    <x v="23"/>
  </r>
  <r>
    <x v="88"/>
    <s v="Midden"/>
    <s v="Male"/>
    <x v="60"/>
  </r>
  <r>
    <x v="89"/>
    <s v="Carlone"/>
    <s v="Male"/>
    <x v="35"/>
  </r>
  <r>
    <x v="90"/>
    <s v="Juster"/>
    <s v="Male"/>
    <x v="61"/>
  </r>
  <r>
    <x v="91"/>
    <s v="Everix"/>
    <s v="Female"/>
    <x v="4"/>
  </r>
  <r>
    <x v="92"/>
    <s v="Bonafacino"/>
    <s v="Female"/>
    <x v="27"/>
  </r>
  <r>
    <x v="93"/>
    <s v="Abramamov"/>
    <s v="Male"/>
    <x v="10"/>
  </r>
  <r>
    <x v="94"/>
    <s v="McAughtry"/>
    <s v="Male"/>
    <x v="62"/>
  </r>
  <r>
    <x v="95"/>
    <s v="Prestedge"/>
    <s v="Male"/>
    <x v="63"/>
  </r>
  <r>
    <x v="96"/>
    <s v="Mawne"/>
    <s v="Male"/>
    <x v="64"/>
  </r>
  <r>
    <x v="97"/>
    <s v="Penchen"/>
    <s v="Male"/>
    <x v="12"/>
  </r>
  <r>
    <x v="98"/>
    <s v="Bilson"/>
    <s v="Male"/>
    <x v="22"/>
  </r>
  <r>
    <x v="99"/>
    <s v="Boc"/>
    <s v="Female"/>
    <x v="65"/>
  </r>
  <r>
    <x v="100"/>
    <s v="Treven"/>
    <s v="Female"/>
    <x v="27"/>
  </r>
  <r>
    <x v="101"/>
    <s v="Mallon"/>
    <s v="Female"/>
    <x v="66"/>
  </r>
  <r>
    <x v="102"/>
    <s v="Elman"/>
    <s v="Male"/>
    <x v="25"/>
  </r>
  <r>
    <x v="103"/>
    <s v="Concannon"/>
    <s v="Female"/>
    <x v="3"/>
  </r>
  <r>
    <x v="64"/>
    <s v="Wiltshire"/>
    <s v="Female"/>
    <x v="41"/>
  </r>
  <r>
    <x v="104"/>
    <s v="Escot"/>
    <s v="Male"/>
    <x v="8"/>
  </r>
  <r>
    <x v="105"/>
    <s v="Jiruca"/>
    <s v="Female"/>
    <x v="67"/>
  </r>
  <r>
    <x v="106"/>
    <s v="Brittan"/>
    <s v="Male"/>
    <x v="39"/>
  </r>
  <r>
    <x v="107"/>
    <s v="Sephton"/>
    <s v="Female"/>
    <x v="68"/>
  </r>
  <r>
    <x v="108"/>
    <s v="Bryan"/>
    <s v="Female"/>
    <x v="69"/>
  </r>
  <r>
    <x v="109"/>
    <s v="Stigell"/>
    <s v="Female"/>
    <x v="68"/>
  </r>
  <r>
    <x v="110"/>
    <s v="Clampe"/>
    <s v="Male"/>
    <x v="70"/>
  </r>
  <r>
    <x v="111"/>
    <s v="Napoleon"/>
    <s v="Male"/>
    <x v="9"/>
  </r>
  <r>
    <x v="112"/>
    <s v="Tapp"/>
    <s v="Female"/>
    <x v="54"/>
  </r>
  <r>
    <x v="113"/>
    <s v="Starmont"/>
    <s v="Female"/>
    <x v="57"/>
  </r>
  <r>
    <x v="114"/>
    <s v="Milan"/>
    <s v="Male"/>
    <x v="28"/>
  </r>
  <r>
    <x v="115"/>
    <s v="Louedey"/>
    <s v="Male"/>
    <x v="3"/>
  </r>
  <r>
    <x v="116"/>
    <s v="Cosbey"/>
    <s v="Female"/>
    <x v="67"/>
  </r>
  <r>
    <x v="117"/>
    <s v="Rubinshtein"/>
    <s v="Male"/>
    <x v="70"/>
  </r>
  <r>
    <x v="118"/>
    <s v="Coutts"/>
    <s v="Female"/>
    <x v="19"/>
  </r>
  <r>
    <x v="119"/>
    <s v="Bispham"/>
    <s v="Male"/>
    <x v="26"/>
  </r>
  <r>
    <x v="120"/>
    <s v="Broadbent"/>
    <s v="Male"/>
    <x v="71"/>
  </r>
  <r>
    <x v="121"/>
    <s v="Lagadu"/>
    <s v="Female"/>
    <x v="0"/>
  </r>
  <r>
    <x v="122"/>
    <s v="Rantoull"/>
    <s v="Female"/>
    <x v="72"/>
  </r>
  <r>
    <x v="123"/>
    <s v="Andren"/>
    <s v="Male"/>
    <x v="21"/>
  </r>
  <r>
    <x v="124"/>
    <s v="Abbitt"/>
    <s v="Male"/>
    <x v="26"/>
  </r>
  <r>
    <x v="125"/>
    <s v="Aggas"/>
    <s v="Female"/>
    <x v="73"/>
  </r>
  <r>
    <x v="126"/>
    <s v="Dobrowski"/>
    <s v="Male"/>
    <x v="74"/>
  </r>
  <r>
    <x v="127"/>
    <s v="Lovett"/>
    <s v="Female"/>
    <x v="75"/>
  </r>
  <r>
    <x v="128"/>
    <s v="Cogger"/>
    <s v="Female"/>
    <x v="47"/>
  </r>
  <r>
    <x v="129"/>
    <s v="Rhead"/>
    <s v="Female"/>
    <x v="24"/>
  </r>
  <r>
    <x v="130"/>
    <s v="Skettles"/>
    <s v="Male"/>
    <x v="13"/>
  </r>
  <r>
    <x v="131"/>
    <s v="Abyss"/>
    <s v="Female"/>
    <x v="20"/>
  </r>
  <r>
    <x v="132"/>
    <s v="Preddy"/>
    <s v="Male"/>
    <x v="38"/>
  </r>
  <r>
    <x v="133"/>
    <s v="Drance"/>
    <s v="Female"/>
    <x v="31"/>
  </r>
  <r>
    <x v="134"/>
    <s v="Snel"/>
    <s v="Male"/>
    <x v="76"/>
  </r>
  <r>
    <x v="135"/>
    <s v="Votier"/>
    <s v="Female"/>
    <x v="77"/>
  </r>
  <r>
    <x v="136"/>
    <s v="Ricards"/>
    <s v="Male"/>
    <x v="78"/>
  </r>
  <r>
    <x v="137"/>
    <s v="Pauncefort"/>
    <s v="Female"/>
    <x v="42"/>
  </r>
  <r>
    <x v="138"/>
    <s v="Blakeway"/>
    <s v="Female"/>
    <x v="12"/>
  </r>
  <r>
    <x v="139"/>
    <s v="Chaston"/>
    <s v="Male"/>
    <x v="79"/>
  </r>
  <r>
    <x v="140"/>
    <s v="Bergstram"/>
    <s v="Male"/>
    <x v="39"/>
  </r>
  <r>
    <x v="141"/>
    <s v="Cracker"/>
    <s v="Male"/>
    <x v="78"/>
  </r>
  <r>
    <x v="142"/>
    <s v="Lourenco"/>
    <s v="Male"/>
    <x v="80"/>
  </r>
  <r>
    <x v="143"/>
    <s v="Casbourne"/>
    <s v="Female"/>
    <x v="81"/>
  </r>
  <r>
    <x v="144"/>
    <s v="Balasini"/>
    <s v="Female"/>
    <x v="82"/>
  </r>
  <r>
    <x v="145"/>
    <s v="Coate"/>
    <s v="Female"/>
    <x v="52"/>
  </r>
  <r>
    <x v="146"/>
    <s v="Anders"/>
    <s v="Male"/>
    <x v="13"/>
  </r>
  <r>
    <x v="147"/>
    <s v="Capener"/>
    <s v="Female"/>
    <x v="33"/>
  </r>
  <r>
    <x v="148"/>
    <s v="Delmonti"/>
    <s v="Female"/>
    <x v="5"/>
  </r>
  <r>
    <x v="149"/>
    <s v="Spowart"/>
    <s v="Female"/>
    <x v="12"/>
  </r>
  <r>
    <x v="150"/>
    <s v="Minshall"/>
    <s v="Female"/>
    <x v="65"/>
  </r>
  <r>
    <x v="151"/>
    <s v="Blessed"/>
    <s v="Male"/>
    <x v="16"/>
  </r>
  <r>
    <x v="152"/>
    <s v="Englishby"/>
    <s v="Male"/>
    <x v="51"/>
  </r>
  <r>
    <x v="153"/>
    <s v="Yearsley"/>
    <s v="Male"/>
    <x v="80"/>
  </r>
  <r>
    <x v="154"/>
    <s v="NA"/>
    <s v="Female"/>
    <x v="7"/>
  </r>
  <r>
    <x v="155"/>
    <s v="Friese"/>
    <s v="Female"/>
    <x v="76"/>
  </r>
  <r>
    <x v="156"/>
    <s v="Caruth"/>
    <s v="Female"/>
    <x v="83"/>
  </r>
  <r>
    <x v="157"/>
    <s v="Goodbanne"/>
    <s v="Female"/>
    <x v="81"/>
  </r>
  <r>
    <x v="158"/>
    <s v="Harme"/>
    <s v="Male"/>
    <x v="31"/>
  </r>
  <r>
    <x v="159"/>
    <s v="Leisman"/>
    <s v="Male"/>
    <x v="70"/>
  </r>
  <r>
    <x v="160"/>
    <s v="Ennor"/>
    <s v="Female"/>
    <x v="6"/>
  </r>
  <r>
    <x v="161"/>
    <s v="Hinrichsen"/>
    <s v="Female"/>
    <x v="12"/>
  </r>
  <r>
    <x v="162"/>
    <s v="Levane"/>
    <s v="Male"/>
    <x v="84"/>
  </r>
  <r>
    <x v="163"/>
    <s v="Brody"/>
    <s v="Female"/>
    <x v="72"/>
  </r>
  <r>
    <x v="164"/>
    <s v="Corkill"/>
    <s v="Male"/>
    <x v="43"/>
  </r>
  <r>
    <x v="165"/>
    <s v="Kurten"/>
    <s v="Female"/>
    <x v="18"/>
  </r>
  <r>
    <x v="166"/>
    <s v="Mitchenson"/>
    <s v="Female"/>
    <x v="43"/>
  </r>
  <r>
    <x v="167"/>
    <s v="Bownes"/>
    <s v="Female"/>
    <x v="85"/>
  </r>
  <r>
    <x v="168"/>
    <s v="Fraschetti"/>
    <s v="Male"/>
    <x v="86"/>
  </r>
  <r>
    <x v="169"/>
    <s v="Coulman"/>
    <s v="Female"/>
    <x v="75"/>
  </r>
  <r>
    <x v="170"/>
    <s v="Sponton"/>
    <s v="Male"/>
    <x v="55"/>
  </r>
  <r>
    <x v="152"/>
    <s v="Vickers"/>
    <s v="Male"/>
    <x v="12"/>
  </r>
  <r>
    <x v="171"/>
    <s v="Cayet"/>
    <s v="Male"/>
    <x v="66"/>
  </r>
  <r>
    <x v="172"/>
    <s v="Tappington"/>
    <s v="Female"/>
    <x v="9"/>
  </r>
  <r>
    <x v="173"/>
    <s v="Kiefer"/>
    <s v="Female"/>
    <x v="51"/>
  </r>
  <r>
    <x v="174"/>
    <s v="Alderwick"/>
    <s v="Female"/>
    <x v="36"/>
  </r>
  <r>
    <x v="175"/>
    <s v="McDonand"/>
    <s v="Male"/>
    <x v="47"/>
  </r>
  <r>
    <x v="176"/>
    <s v="Haversham"/>
    <s v="Male"/>
    <x v="79"/>
  </r>
  <r>
    <x v="177"/>
    <s v="Newham"/>
    <s v="Female"/>
    <x v="26"/>
  </r>
  <r>
    <x v="178"/>
    <s v="Rappaport"/>
    <s v="Male"/>
    <x v="5"/>
  </r>
  <r>
    <x v="179"/>
    <s v="Rustman"/>
    <s v="Male"/>
    <x v="24"/>
  </r>
  <r>
    <x v="180"/>
    <s v="Guinane"/>
    <s v="Male"/>
    <x v="55"/>
  </r>
  <r>
    <x v="181"/>
    <s v="Mazin"/>
    <s v="Male"/>
    <x v="4"/>
  </r>
  <r>
    <x v="182"/>
    <s v="Dornan"/>
    <s v="Female"/>
    <x v="87"/>
  </r>
  <r>
    <x v="183"/>
    <s v="Galego"/>
    <s v="Male"/>
    <x v="18"/>
  </r>
  <r>
    <x v="184"/>
    <s v="Kernar"/>
    <s v="Female"/>
    <x v="22"/>
  </r>
  <r>
    <x v="185"/>
    <s v="Whellams"/>
    <s v="Female"/>
    <x v="88"/>
  </r>
  <r>
    <x v="186"/>
    <s v="Kollasch"/>
    <s v="Female"/>
    <x v="89"/>
  </r>
  <r>
    <x v="187"/>
    <s v="Comi"/>
    <s v="Male"/>
    <x v="7"/>
  </r>
  <r>
    <x v="188"/>
    <s v="Fendley"/>
    <s v="Female"/>
    <x v="14"/>
  </r>
  <r>
    <x v="189"/>
    <s v="Wohler"/>
    <s v="Male"/>
    <x v="43"/>
  </r>
  <r>
    <x v="190"/>
    <s v="Petchell"/>
    <s v="Female"/>
    <x v="83"/>
  </r>
  <r>
    <x v="191"/>
    <s v="Heindle"/>
    <s v="Female"/>
    <x v="48"/>
  </r>
  <r>
    <x v="192"/>
    <s v="Lerway"/>
    <s v="Female"/>
    <x v="22"/>
  </r>
  <r>
    <x v="193"/>
    <s v="Jopke"/>
    <s v="Male"/>
    <x v="80"/>
  </r>
  <r>
    <x v="14"/>
    <s v="Jeffryes"/>
    <s v="Female"/>
    <x v="12"/>
  </r>
  <r>
    <x v="194"/>
    <s v="Dory"/>
    <s v="Female"/>
    <x v="73"/>
  </r>
  <r>
    <x v="195"/>
    <s v="Dorricott"/>
    <s v="Male"/>
    <x v="21"/>
  </r>
  <r>
    <x v="196"/>
    <s v="Berney"/>
    <s v="Female"/>
    <x v="43"/>
  </r>
  <r>
    <x v="197"/>
    <s v="Massel"/>
    <s v="Male"/>
    <x v="30"/>
  </r>
  <r>
    <x v="198"/>
    <s v="Dobbs"/>
    <s v="Female"/>
    <x v="27"/>
  </r>
  <r>
    <x v="199"/>
    <s v="NA"/>
    <s v="Male"/>
    <x v="48"/>
  </r>
  <r>
    <x v="200"/>
    <s v="Cartwight"/>
    <s v="Female"/>
    <x v="21"/>
  </r>
  <r>
    <x v="201"/>
    <s v="Satchel"/>
    <s v="Male"/>
    <x v="19"/>
  </r>
  <r>
    <x v="202"/>
    <s v="Baribal"/>
    <s v="Female"/>
    <x v="25"/>
  </r>
  <r>
    <x v="203"/>
    <s v="Harniman"/>
    <s v="Male"/>
    <x v="49"/>
  </r>
  <r>
    <x v="204"/>
    <s v="Darte"/>
    <s v="Female"/>
    <x v="30"/>
  </r>
  <r>
    <x v="205"/>
    <s v="Fearnill"/>
    <s v="Female"/>
    <x v="42"/>
  </r>
  <r>
    <x v="206"/>
    <s v="Gambrell"/>
    <s v="Male"/>
    <x v="79"/>
  </r>
  <r>
    <x v="207"/>
    <s v="Macewan"/>
    <s v="Male"/>
    <x v="14"/>
  </r>
  <r>
    <x v="208"/>
    <s v="Oldman"/>
    <s v="Male"/>
    <x v="52"/>
  </r>
  <r>
    <x v="209"/>
    <s v="Curner"/>
    <s v="Male"/>
    <x v="42"/>
  </r>
  <r>
    <x v="210"/>
    <s v="Killen"/>
    <s v="Male"/>
    <x v="78"/>
  </r>
  <r>
    <x v="211"/>
    <s v="Goodale"/>
    <s v="Female"/>
    <x v="58"/>
  </r>
  <r>
    <x v="212"/>
    <s v="Barabisch"/>
    <s v="Male"/>
    <x v="20"/>
  </r>
  <r>
    <x v="213"/>
    <s v="Cubuzzi"/>
    <s v="Female"/>
    <x v="8"/>
  </r>
  <r>
    <x v="214"/>
    <s v="Barnbrook"/>
    <s v="Female"/>
    <x v="59"/>
  </r>
  <r>
    <x v="179"/>
    <s v="Stollen"/>
    <s v="Male"/>
    <x v="24"/>
  </r>
  <r>
    <x v="215"/>
    <s v="Hayball"/>
    <s v="Male"/>
    <x v="89"/>
  </r>
  <r>
    <x v="216"/>
    <s v="O'Shirine"/>
    <s v="Male"/>
    <x v="87"/>
  </r>
  <r>
    <x v="217"/>
    <s v="Disley"/>
    <s v="Male"/>
    <x v="73"/>
  </r>
  <r>
    <x v="218"/>
    <s v="Thredder"/>
    <s v="Female"/>
    <x v="29"/>
  </r>
  <r>
    <x v="219"/>
    <s v="Heinsius"/>
    <s v="Male"/>
    <x v="73"/>
  </r>
  <r>
    <x v="220"/>
    <s v="Newart"/>
    <s v="Male"/>
    <x v="63"/>
  </r>
  <r>
    <x v="221"/>
    <s v="Stubbert"/>
    <s v="Male"/>
    <x v="54"/>
  </r>
  <r>
    <x v="222"/>
    <s v="Carletti"/>
    <s v="U"/>
    <x v="90"/>
  </r>
  <r>
    <x v="223"/>
    <s v="Saynor"/>
    <s v="Male"/>
    <x v="51"/>
  </r>
  <r>
    <x v="224"/>
    <s v="Stivani"/>
    <s v="Female"/>
    <x v="91"/>
  </r>
  <r>
    <x v="225"/>
    <s v="Sives"/>
    <s v="Female"/>
    <x v="11"/>
  </r>
  <r>
    <x v="226"/>
    <s v="Artus"/>
    <s v="Male"/>
    <x v="37"/>
  </r>
  <r>
    <x v="227"/>
    <s v="Bodle"/>
    <s v="Male"/>
    <x v="8"/>
  </r>
  <r>
    <x v="228"/>
    <s v="Boxen"/>
    <s v="Male"/>
    <x v="10"/>
  </r>
  <r>
    <x v="229"/>
    <s v="Petrovsky"/>
    <s v="Female"/>
    <x v="57"/>
  </r>
  <r>
    <x v="230"/>
    <s v="Hedge"/>
    <s v="Female"/>
    <x v="62"/>
  </r>
  <r>
    <x v="231"/>
    <s v="Esmead"/>
    <s v="Male"/>
    <x v="92"/>
  </r>
  <r>
    <x v="232"/>
    <s v="Walklate"/>
    <s v="Female"/>
    <x v="44"/>
  </r>
  <r>
    <x v="233"/>
    <s v="Springthorpe"/>
    <s v="Female"/>
    <x v="65"/>
  </r>
  <r>
    <x v="234"/>
    <s v="Danovich"/>
    <s v="Female"/>
    <x v="27"/>
  </r>
  <r>
    <x v="235"/>
    <s v="Lynds"/>
    <s v="Male"/>
    <x v="81"/>
  </r>
  <r>
    <x v="236"/>
    <s v="Matyushkin"/>
    <s v="Female"/>
    <x v="64"/>
  </r>
  <r>
    <x v="237"/>
    <s v="Monks"/>
    <s v="Female"/>
    <x v="10"/>
  </r>
  <r>
    <x v="238"/>
    <s v="Eastwood"/>
    <s v="Male"/>
    <x v="71"/>
  </r>
  <r>
    <x v="239"/>
    <s v="Bruck"/>
    <s v="Male"/>
    <x v="38"/>
  </r>
  <r>
    <x v="240"/>
    <s v="Airey"/>
    <s v="Female"/>
    <x v="19"/>
  </r>
  <r>
    <x v="241"/>
    <s v="Redbourn"/>
    <s v="Female"/>
    <x v="59"/>
  </r>
  <r>
    <x v="242"/>
    <s v="Stoneham"/>
    <s v="Female"/>
    <x v="7"/>
  </r>
  <r>
    <x v="243"/>
    <s v="Andrieux"/>
    <s v="Male"/>
    <x v="60"/>
  </r>
  <r>
    <x v="244"/>
    <s v="Leuty"/>
    <s v="Male"/>
    <x v="41"/>
  </r>
  <r>
    <x v="245"/>
    <s v="Hornung"/>
    <s v="Male"/>
    <x v="71"/>
  </r>
  <r>
    <x v="246"/>
    <s v="Christescu"/>
    <s v="Female"/>
    <x v="77"/>
  </r>
  <r>
    <x v="247"/>
    <s v="Yakutin"/>
    <s v="Male"/>
    <x v="40"/>
  </r>
  <r>
    <x v="248"/>
    <s v="Priddie"/>
    <s v="Female"/>
    <x v="74"/>
  </r>
  <r>
    <x v="249"/>
    <s v="Fretson"/>
    <s v="Female"/>
    <x v="63"/>
  </r>
  <r>
    <x v="250"/>
    <s v="Ilyinski"/>
    <s v="Female"/>
    <x v="46"/>
  </r>
  <r>
    <x v="251"/>
    <s v="Olechnowicz"/>
    <s v="Female"/>
    <x v="93"/>
  </r>
  <r>
    <x v="252"/>
    <s v="Sunman"/>
    <s v="Female"/>
    <x v="60"/>
  </r>
  <r>
    <x v="253"/>
    <s v="Ryhorovich"/>
    <s v="Male"/>
    <x v="70"/>
  </r>
  <r>
    <x v="173"/>
    <s v="Hamberston"/>
    <s v="Female"/>
    <x v="28"/>
  </r>
  <r>
    <x v="254"/>
    <s v="Romaines"/>
    <s v="Female"/>
    <x v="92"/>
  </r>
  <r>
    <x v="255"/>
    <s v="Bembridge"/>
    <s v="Female"/>
    <x v="58"/>
  </r>
  <r>
    <x v="256"/>
    <s v="Lewin"/>
    <s v="Female"/>
    <x v="67"/>
  </r>
  <r>
    <x v="257"/>
    <s v="Attew"/>
    <s v="Male"/>
    <x v="15"/>
  </r>
  <r>
    <x v="258"/>
    <s v="Ringham"/>
    <s v="Female"/>
    <x v="55"/>
  </r>
  <r>
    <x v="259"/>
    <s v="Apfel"/>
    <s v="Male"/>
    <x v="71"/>
  </r>
  <r>
    <x v="260"/>
    <s v="Eaken"/>
    <s v="Female"/>
    <x v="66"/>
  </r>
  <r>
    <x v="261"/>
    <s v="Schimann"/>
    <s v="Female"/>
    <x v="94"/>
  </r>
  <r>
    <x v="262"/>
    <s v="Egle"/>
    <s v="Female"/>
    <x v="52"/>
  </r>
  <r>
    <x v="263"/>
    <s v="Waycott"/>
    <s v="Male"/>
    <x v="30"/>
  </r>
  <r>
    <x v="264"/>
    <s v="Gonet"/>
    <s v="Female"/>
    <x v="76"/>
  </r>
  <r>
    <x v="265"/>
    <s v="Longley"/>
    <s v="Male"/>
    <x v="27"/>
  </r>
  <r>
    <x v="266"/>
    <s v="Di Lucia"/>
    <s v="Male"/>
    <x v="30"/>
  </r>
  <r>
    <x v="267"/>
    <s v="Cowper"/>
    <s v="Female"/>
    <x v="85"/>
  </r>
  <r>
    <x v="268"/>
    <s v="Raraty"/>
    <s v="Male"/>
    <x v="11"/>
  </r>
  <r>
    <x v="269"/>
    <s v="Ortells"/>
    <s v="Male"/>
    <x v="90"/>
  </r>
  <r>
    <x v="270"/>
    <s v="Shovlar"/>
    <s v="Female"/>
    <x v="77"/>
  </r>
  <r>
    <x v="271"/>
    <s v="Duny"/>
    <s v="Female"/>
    <x v="30"/>
  </r>
  <r>
    <x v="272"/>
    <s v="Asher"/>
    <s v="Male"/>
    <x v="8"/>
  </r>
  <r>
    <x v="273"/>
    <s v="Roo"/>
    <s v="Female"/>
    <x v="3"/>
  </r>
  <r>
    <x v="274"/>
    <s v="Hacon"/>
    <s v="Female"/>
    <x v="94"/>
  </r>
  <r>
    <x v="275"/>
    <s v="Frossell"/>
    <s v="Male"/>
    <x v="89"/>
  </r>
  <r>
    <x v="276"/>
    <s v="Dumingos"/>
    <s v="Female"/>
    <x v="22"/>
  </r>
  <r>
    <x v="277"/>
    <s v="Godleman"/>
    <s v="Female"/>
    <x v="70"/>
  </r>
  <r>
    <x v="278"/>
    <s v="Shutle"/>
    <s v="Male"/>
    <x v="94"/>
  </r>
  <r>
    <x v="279"/>
    <s v="Hovie"/>
    <s v="Female"/>
    <x v="15"/>
  </r>
  <r>
    <x v="280"/>
    <s v="Bentje"/>
    <s v="Male"/>
    <x v="72"/>
  </r>
  <r>
    <x v="281"/>
    <s v="Szymon"/>
    <s v="Male"/>
    <x v="30"/>
  </r>
  <r>
    <x v="282"/>
    <s v="Dannatt"/>
    <s v="Female"/>
    <x v="19"/>
  </r>
  <r>
    <x v="283"/>
    <s v="Staresmeare"/>
    <s v="Female"/>
    <x v="84"/>
  </r>
  <r>
    <x v="284"/>
    <s v="Petkens"/>
    <s v="Male"/>
    <x v="8"/>
  </r>
  <r>
    <x v="285"/>
    <s v="Whitney"/>
    <s v="Female"/>
    <x v="68"/>
  </r>
  <r>
    <x v="286"/>
    <s v="Atwood"/>
    <s v="Male"/>
    <x v="56"/>
  </r>
  <r>
    <x v="287"/>
    <s v="Tribbeck"/>
    <s v="Male"/>
    <x v="76"/>
  </r>
  <r>
    <x v="288"/>
    <s v="Bartholomaus"/>
    <s v="Female"/>
    <x v="15"/>
  </r>
  <r>
    <x v="289"/>
    <s v="Lebond"/>
    <s v="Male"/>
    <x v="55"/>
  </r>
  <r>
    <x v="290"/>
    <s v="Gorce"/>
    <s v="Female"/>
    <x v="87"/>
  </r>
  <r>
    <x v="291"/>
    <s v="Marrow"/>
    <s v="Male"/>
    <x v="34"/>
  </r>
  <r>
    <x v="292"/>
    <s v="Sitford"/>
    <s v="Male"/>
    <x v="44"/>
  </r>
  <r>
    <x v="293"/>
    <s v="Chitham"/>
    <s v="Female"/>
    <x v="63"/>
  </r>
  <r>
    <x v="294"/>
    <s v="Blackader"/>
    <s v="Female"/>
    <x v="41"/>
  </r>
  <r>
    <x v="295"/>
    <s v="Crinidge"/>
    <s v="Male"/>
    <x v="5"/>
  </r>
  <r>
    <x v="149"/>
    <s v="Pollen"/>
    <s v="Female"/>
    <x v="44"/>
  </r>
  <r>
    <x v="296"/>
    <s v="Bidnall"/>
    <s v="Male"/>
    <x v="36"/>
  </r>
  <r>
    <x v="297"/>
    <s v="Boman"/>
    <s v="Female"/>
    <x v="66"/>
  </r>
  <r>
    <x v="298"/>
    <s v="Abramovici"/>
    <s v="Female"/>
    <x v="75"/>
  </r>
  <r>
    <x v="299"/>
    <s v="Tivers"/>
    <s v="Female"/>
    <x v="94"/>
  </r>
  <r>
    <x v="300"/>
    <s v="Carolan"/>
    <s v="Male"/>
    <x v="69"/>
  </r>
  <r>
    <x v="301"/>
    <s v="Sabbins"/>
    <s v="Female"/>
    <x v="95"/>
  </r>
  <r>
    <x v="302"/>
    <s v="Aberdalgy"/>
    <s v="Female"/>
    <x v="28"/>
  </r>
  <r>
    <x v="303"/>
    <s v="Birney"/>
    <s v="Male"/>
    <x v="67"/>
  </r>
  <r>
    <x v="304"/>
    <s v="Balducci"/>
    <s v="Female"/>
    <x v="5"/>
  </r>
  <r>
    <x v="27"/>
    <s v="Dymick"/>
    <s v="Female"/>
    <x v="78"/>
  </r>
  <r>
    <x v="305"/>
    <s v="Cains"/>
    <s v="Male"/>
    <x v="16"/>
  </r>
  <r>
    <x v="306"/>
    <s v="Karim"/>
    <s v="Male"/>
    <x v="68"/>
  </r>
  <r>
    <x v="307"/>
    <s v="Setchfield"/>
    <s v="Female"/>
    <x v="34"/>
  </r>
  <r>
    <x v="308"/>
    <s v="Symson"/>
    <s v="Female"/>
    <x v="84"/>
  </r>
  <r>
    <x v="309"/>
    <s v="Fann"/>
    <s v="Female"/>
    <x v="72"/>
  </r>
  <r>
    <x v="310"/>
    <s v="Cisar"/>
    <s v="Female"/>
    <x v="96"/>
  </r>
  <r>
    <x v="311"/>
    <s v="Voas"/>
    <s v="Female"/>
    <x v="7"/>
  </r>
  <r>
    <x v="312"/>
    <s v="Hedman"/>
    <s v="Male"/>
    <x v="45"/>
  </r>
  <r>
    <x v="313"/>
    <s v="Roomes"/>
    <s v="Male"/>
    <x v="24"/>
  </r>
  <r>
    <x v="314"/>
    <s v="Lamprey"/>
    <s v="Male"/>
    <x v="6"/>
  </r>
  <r>
    <x v="315"/>
    <s v="Gosdin"/>
    <s v="Female"/>
    <x v="54"/>
  </r>
  <r>
    <x v="316"/>
    <s v="McCart"/>
    <s v="Male"/>
    <x v="90"/>
  </r>
  <r>
    <x v="67"/>
    <s v="Turtle"/>
    <s v="U"/>
    <x v="1"/>
  </r>
  <r>
    <x v="317"/>
    <s v="Burgoine"/>
    <s v="Female"/>
    <x v="39"/>
  </r>
  <r>
    <x v="318"/>
    <s v="NA"/>
    <s v="Female"/>
    <x v="93"/>
  </r>
  <r>
    <x v="319"/>
    <s v="Poskitt"/>
    <s v="Male"/>
    <x v="27"/>
  </r>
  <r>
    <x v="320"/>
    <s v="McReidy"/>
    <s v="Male"/>
    <x v="14"/>
  </r>
  <r>
    <x v="321"/>
    <s v="Costi"/>
    <s v="Female"/>
    <x v="14"/>
  </r>
  <r>
    <x v="322"/>
    <s v="NA"/>
    <s v="Male"/>
    <x v="93"/>
  </r>
  <r>
    <x v="323"/>
    <s v="Pickthorne"/>
    <s v="Male"/>
    <x v="91"/>
  </r>
  <r>
    <x v="324"/>
    <s v="Shirer"/>
    <s v="Male"/>
    <x v="3"/>
  </r>
  <r>
    <x v="325"/>
    <s v="O'Moylane"/>
    <s v="Male"/>
    <x v="86"/>
  </r>
  <r>
    <x v="326"/>
    <s v="Axtens"/>
    <s v="Female"/>
    <x v="29"/>
  </r>
  <r>
    <x v="327"/>
    <s v="Moxted"/>
    <s v="Male"/>
    <x v="94"/>
  </r>
  <r>
    <x v="328"/>
    <s v="Conrad"/>
    <s v="Female"/>
    <x v="59"/>
  </r>
  <r>
    <x v="329"/>
    <s v="Boler"/>
    <s v="Male"/>
    <x v="57"/>
  </r>
  <r>
    <x v="330"/>
    <s v="Westmerland"/>
    <s v="Male"/>
    <x v="64"/>
  </r>
  <r>
    <x v="331"/>
    <s v="Drowsfield"/>
    <s v="Female"/>
    <x v="97"/>
  </r>
  <r>
    <x v="332"/>
    <s v="Ruckhard"/>
    <s v="Female"/>
    <x v="61"/>
  </r>
  <r>
    <x v="333"/>
    <s v="Lethardy"/>
    <s v="Female"/>
    <x v="13"/>
  </r>
  <r>
    <x v="206"/>
    <s v="Petrakov"/>
    <s v="Male"/>
    <x v="27"/>
  </r>
  <r>
    <x v="334"/>
    <s v="Saladin"/>
    <s v="Female"/>
    <x v="50"/>
  </r>
  <r>
    <x v="335"/>
    <s v="Van den Broek"/>
    <s v="Male"/>
    <x v="93"/>
  </r>
  <r>
    <x v="336"/>
    <s v="Minshall"/>
    <s v="Female"/>
    <x v="26"/>
  </r>
  <r>
    <x v="337"/>
    <s v="Pollington"/>
    <s v="Female"/>
    <x v="98"/>
  </r>
  <r>
    <x v="338"/>
    <s v="Sturch"/>
    <s v="Male"/>
    <x v="50"/>
  </r>
  <r>
    <x v="339"/>
    <s v="Kezar"/>
    <s v="Female"/>
    <x v="20"/>
  </r>
  <r>
    <x v="340"/>
    <s v="Stirland"/>
    <s v="Male"/>
    <x v="88"/>
  </r>
  <r>
    <x v="341"/>
    <s v="Bromell"/>
    <s v="Male"/>
    <x v="64"/>
  </r>
  <r>
    <x v="342"/>
    <s v="Bulloch"/>
    <s v="Female"/>
    <x v="41"/>
  </r>
  <r>
    <x v="343"/>
    <s v="Ech"/>
    <s v="Female"/>
    <x v="7"/>
  </r>
  <r>
    <x v="344"/>
    <s v="Tapenden"/>
    <s v="Male"/>
    <x v="25"/>
  </r>
  <r>
    <x v="345"/>
    <s v="Garbott"/>
    <s v="Female"/>
    <x v="41"/>
  </r>
  <r>
    <x v="346"/>
    <s v="Jakaway"/>
    <s v="Female"/>
    <x v="28"/>
  </r>
  <r>
    <x v="347"/>
    <s v="Goodyear"/>
    <s v="Female"/>
    <x v="65"/>
  </r>
  <r>
    <x v="22"/>
    <s v="NA"/>
    <s v="Male"/>
    <x v="41"/>
  </r>
  <r>
    <x v="348"/>
    <s v="Swatman"/>
    <s v="U"/>
    <x v="18"/>
  </r>
  <r>
    <x v="349"/>
    <s v="Clemonts"/>
    <s v="Male"/>
    <x v="85"/>
  </r>
  <r>
    <x v="350"/>
    <s v="Andrejevic"/>
    <s v="U"/>
    <x v="26"/>
  </r>
  <r>
    <x v="351"/>
    <s v="Grigolon"/>
    <s v="Male"/>
    <x v="89"/>
  </r>
  <r>
    <x v="352"/>
    <s v="Biner"/>
    <s v="Female"/>
    <x v="88"/>
  </r>
  <r>
    <x v="353"/>
    <s v="Elleyne"/>
    <s v="Male"/>
    <x v="74"/>
  </r>
  <r>
    <x v="354"/>
    <s v="Southers"/>
    <s v="Female"/>
    <x v="29"/>
  </r>
  <r>
    <x v="355"/>
    <s v="Bourley"/>
    <s v="Male"/>
    <x v="12"/>
  </r>
  <r>
    <x v="356"/>
    <s v="Tinwell"/>
    <s v="Female"/>
    <x v="27"/>
  </r>
  <r>
    <x v="357"/>
    <s v="Woodroof"/>
    <s v="Male"/>
    <x v="64"/>
  </r>
  <r>
    <x v="358"/>
    <s v="MacConnulty"/>
    <s v="Female"/>
    <x v="80"/>
  </r>
  <r>
    <x v="359"/>
    <s v="Fontelles"/>
    <s v="Male"/>
    <x v="8"/>
  </r>
  <r>
    <x v="360"/>
    <s v="Hazart"/>
    <s v="Female"/>
    <x v="71"/>
  </r>
  <r>
    <x v="361"/>
    <s v="Emloch"/>
    <s v="Male"/>
    <x v="65"/>
  </r>
  <r>
    <x v="362"/>
    <s v="Summerly"/>
    <s v="Male"/>
    <x v="81"/>
  </r>
  <r>
    <x v="363"/>
    <s v="Rabat"/>
    <s v="Male"/>
    <x v="51"/>
  </r>
  <r>
    <x v="364"/>
    <s v="McAmish"/>
    <s v="U"/>
    <x v="73"/>
  </r>
  <r>
    <x v="365"/>
    <s v="Jermy"/>
    <s v="Male"/>
    <x v="89"/>
  </r>
  <r>
    <x v="366"/>
    <s v="Gorini"/>
    <s v="Male"/>
    <x v="12"/>
  </r>
  <r>
    <x v="367"/>
    <s v="Brattan"/>
    <s v="Female"/>
    <x v="94"/>
  </r>
  <r>
    <x v="368"/>
    <s v="Branton"/>
    <s v="Female"/>
    <x v="4"/>
  </r>
  <r>
    <x v="205"/>
    <s v="Mc-Kerley"/>
    <s v="Female"/>
    <x v="82"/>
  </r>
  <r>
    <x v="369"/>
    <s v="Toopin"/>
    <s v="Female"/>
    <x v="89"/>
  </r>
  <r>
    <x v="370"/>
    <s v="Mangion"/>
    <s v="Female"/>
    <x v="81"/>
  </r>
  <r>
    <x v="359"/>
    <s v="Strudwick"/>
    <s v="Male"/>
    <x v="40"/>
  </r>
  <r>
    <x v="371"/>
    <s v="Dillet"/>
    <s v="Female"/>
    <x v="18"/>
  </r>
  <r>
    <x v="372"/>
    <s v="Heaven"/>
    <s v="Male"/>
    <x v="52"/>
  </r>
  <r>
    <x v="373"/>
    <s v="Buckenhill"/>
    <s v="Male"/>
    <x v="91"/>
  </r>
  <r>
    <x v="374"/>
    <s v="Kemston"/>
    <s v="Female"/>
    <x v="20"/>
  </r>
  <r>
    <x v="375"/>
    <s v="Ducker"/>
    <s v="Female"/>
    <x v="56"/>
  </r>
  <r>
    <x v="376"/>
    <s v="Offill"/>
    <s v="Male"/>
    <x v="47"/>
  </r>
  <r>
    <x v="377"/>
    <s v="Sarath"/>
    <s v="Female"/>
    <x v="46"/>
  </r>
  <r>
    <x v="378"/>
    <s v="Raatz"/>
    <s v="Female"/>
    <x v="62"/>
  </r>
  <r>
    <x v="379"/>
    <s v="Windmill"/>
    <s v="Female"/>
    <x v="79"/>
  </r>
  <r>
    <x v="380"/>
    <s v="Stockport"/>
    <s v="Male"/>
    <x v="55"/>
  </r>
  <r>
    <x v="381"/>
    <s v="Wackett"/>
    <s v="Male"/>
    <x v="2"/>
  </r>
  <r>
    <x v="382"/>
    <s v="Eastes"/>
    <s v="Male"/>
    <x v="7"/>
  </r>
  <r>
    <x v="383"/>
    <s v="Bausor"/>
    <s v="Female"/>
    <x v="34"/>
  </r>
  <r>
    <x v="384"/>
    <s v="Fawdrie"/>
    <s v="Female"/>
    <x v="73"/>
  </r>
  <r>
    <x v="385"/>
    <s v="Anselm"/>
    <s v="Female"/>
    <x v="27"/>
  </r>
  <r>
    <x v="386"/>
    <s v="Eastment"/>
    <s v="Male"/>
    <x v="51"/>
  </r>
  <r>
    <x v="387"/>
    <s v="Glowacz"/>
    <s v="Male"/>
    <x v="9"/>
  </r>
  <r>
    <x v="388"/>
    <s v="Ibbeson"/>
    <s v="Male"/>
    <x v="57"/>
  </r>
  <r>
    <x v="389"/>
    <s v="Langworthy"/>
    <s v="Female"/>
    <x v="63"/>
  </r>
  <r>
    <x v="390"/>
    <s v="Bargh"/>
    <s v="Male"/>
    <x v="66"/>
  </r>
  <r>
    <x v="391"/>
    <s v="Doel"/>
    <s v="Male"/>
    <x v="97"/>
  </r>
  <r>
    <x v="392"/>
    <s v="Huckleby"/>
    <s v="Female"/>
    <x v="88"/>
  </r>
  <r>
    <x v="393"/>
    <s v="Kiggel"/>
    <s v="Female"/>
    <x v="23"/>
  </r>
  <r>
    <x v="394"/>
    <s v="Brimilcome"/>
    <s v="Male"/>
    <x v="67"/>
  </r>
  <r>
    <x v="43"/>
    <s v="Beretta"/>
    <s v="Female"/>
    <x v="35"/>
  </r>
  <r>
    <x v="395"/>
    <s v="Odlin"/>
    <s v="Female"/>
    <x v="46"/>
  </r>
  <r>
    <x v="396"/>
    <s v="Erett"/>
    <s v="Female"/>
    <x v="56"/>
  </r>
  <r>
    <x v="16"/>
    <s v="Copins"/>
    <s v="Female"/>
    <x v="94"/>
  </r>
  <r>
    <x v="397"/>
    <s v="Terlinden"/>
    <s v="Male"/>
    <x v="27"/>
  </r>
  <r>
    <x v="398"/>
    <s v="Dullard"/>
    <s v="Male"/>
    <x v="18"/>
  </r>
  <r>
    <x v="399"/>
    <s v="Haruard"/>
    <s v="Female"/>
    <x v="11"/>
  </r>
  <r>
    <x v="223"/>
    <s v="Meach"/>
    <s v="Male"/>
    <x v="70"/>
  </r>
  <r>
    <x v="300"/>
    <s v="Shardlow"/>
    <s v="Male"/>
    <x v="71"/>
  </r>
  <r>
    <x v="400"/>
    <s v="Varnham"/>
    <s v="Male"/>
    <x v="71"/>
  </r>
  <r>
    <x v="401"/>
    <s v="Litherborough"/>
    <s v="Female"/>
    <x v="91"/>
  </r>
  <r>
    <x v="402"/>
    <s v="Perkins"/>
    <s v="Male"/>
    <x v="32"/>
  </r>
  <r>
    <x v="403"/>
    <s v="NA"/>
    <s v="Female"/>
    <x v="86"/>
  </r>
  <r>
    <x v="404"/>
    <s v="Learie"/>
    <s v="Female"/>
    <x v="77"/>
  </r>
  <r>
    <x v="405"/>
    <s v="Prinett"/>
    <s v="Male"/>
    <x v="44"/>
  </r>
  <r>
    <x v="406"/>
    <s v="Benedict"/>
    <s v="Male"/>
    <x v="72"/>
  </r>
  <r>
    <x v="407"/>
    <s v="Kleinstein"/>
    <s v="Male"/>
    <x v="45"/>
  </r>
  <r>
    <x v="408"/>
    <s v="Hritzko"/>
    <s v="Male"/>
    <x v="30"/>
  </r>
  <r>
    <x v="409"/>
    <s v="Trounson"/>
    <s v="Female"/>
    <x v="74"/>
  </r>
  <r>
    <x v="410"/>
    <s v="Runacres"/>
    <s v="Female"/>
    <x v="84"/>
  </r>
  <r>
    <x v="411"/>
    <s v="Filisov"/>
    <s v="Female"/>
    <x v="37"/>
  </r>
  <r>
    <x v="412"/>
    <s v="Cleare"/>
    <s v="Female"/>
    <x v="80"/>
  </r>
  <r>
    <x v="413"/>
    <s v="Wanless"/>
    <s v="Female"/>
    <x v="47"/>
  </r>
  <r>
    <x v="414"/>
    <s v="Circuit"/>
    <s v="Male"/>
    <x v="6"/>
  </r>
  <r>
    <x v="415"/>
    <s v="Frome"/>
    <s v="Female"/>
    <x v="33"/>
  </r>
  <r>
    <x v="416"/>
    <s v="Abramovitz"/>
    <s v="Male"/>
    <x v="9"/>
  </r>
  <r>
    <x v="417"/>
    <s v="Easdon"/>
    <s v="Male"/>
    <x v="16"/>
  </r>
  <r>
    <x v="418"/>
    <s v="Aimeric"/>
    <s v="U"/>
    <x v="37"/>
  </r>
  <r>
    <x v="419"/>
    <s v="Swales"/>
    <s v="Male"/>
    <x v="56"/>
  </r>
  <r>
    <x v="420"/>
    <s v="Glantz"/>
    <s v="Male"/>
    <x v="70"/>
  </r>
  <r>
    <x v="421"/>
    <s v="Denniss"/>
    <s v="Male"/>
    <x v="78"/>
  </r>
  <r>
    <x v="422"/>
    <s v="Dering"/>
    <s v="Male"/>
    <x v="48"/>
  </r>
  <r>
    <x v="423"/>
    <s v="Bunker"/>
    <s v="U"/>
    <x v="61"/>
  </r>
  <r>
    <x v="424"/>
    <s v="MacPeake"/>
    <s v="Female"/>
    <x v="41"/>
  </r>
  <r>
    <x v="425"/>
    <s v="Trethewey"/>
    <s v="Male"/>
    <x v="83"/>
  </r>
  <r>
    <x v="426"/>
    <s v="NA"/>
    <s v="Female"/>
    <x v="65"/>
  </r>
  <r>
    <x v="427"/>
    <s v="Howerd"/>
    <s v="Female"/>
    <x v="41"/>
  </r>
  <r>
    <x v="428"/>
    <s v="Ladewig"/>
    <s v="Female"/>
    <x v="32"/>
  </r>
  <r>
    <x v="429"/>
    <s v="Rounsefell"/>
    <s v="Male"/>
    <x v="88"/>
  </r>
  <r>
    <x v="430"/>
    <s v="Nurden"/>
    <s v="Male"/>
    <x v="51"/>
  </r>
  <r>
    <x v="431"/>
    <s v="Leebetter"/>
    <s v="Female"/>
    <x v="17"/>
  </r>
  <r>
    <x v="432"/>
    <s v="Melloi"/>
    <s v="Male"/>
    <x v="16"/>
  </r>
  <r>
    <x v="368"/>
    <s v="Dowyer"/>
    <s v="Female"/>
    <x v="48"/>
  </r>
  <r>
    <x v="433"/>
    <s v="Roseman"/>
    <s v="Female"/>
    <x v="27"/>
  </r>
  <r>
    <x v="434"/>
    <s v="Warhurst"/>
    <s v="Female"/>
    <x v="54"/>
  </r>
  <r>
    <x v="435"/>
    <s v="Bryden"/>
    <s v="Female"/>
    <x v="42"/>
  </r>
  <r>
    <x v="436"/>
    <s v="Trolley"/>
    <s v="Male"/>
    <x v="75"/>
  </r>
  <r>
    <x v="437"/>
    <s v="Larose"/>
    <s v="Male"/>
    <x v="30"/>
  </r>
  <r>
    <x v="438"/>
    <s v="NA"/>
    <s v="Female"/>
    <x v="67"/>
  </r>
  <r>
    <x v="439"/>
    <s v="Fairpool"/>
    <s v="Female"/>
    <x v="93"/>
  </r>
  <r>
    <x v="440"/>
    <s v="Malpass"/>
    <s v="Female"/>
    <x v="25"/>
  </r>
  <r>
    <x v="441"/>
    <s v="Baynton"/>
    <s v="Female"/>
    <x v="12"/>
  </r>
  <r>
    <x v="442"/>
    <s v="Leal"/>
    <s v="Male"/>
    <x v="89"/>
  </r>
  <r>
    <x v="443"/>
    <s v="Canton"/>
    <s v="Female"/>
    <x v="88"/>
  </r>
  <r>
    <x v="444"/>
    <s v="Sparsholt"/>
    <s v="Female"/>
    <x v="41"/>
  </r>
  <r>
    <x v="445"/>
    <s v="Klainman"/>
    <s v="Female"/>
    <x v="35"/>
  </r>
  <r>
    <x v="446"/>
    <s v="Olenchenko"/>
    <s v="Male"/>
    <x v="66"/>
  </r>
  <r>
    <x v="447"/>
    <s v="Sand"/>
    <s v="Female"/>
    <x v="62"/>
  </r>
  <r>
    <x v="448"/>
    <s v="Tipper"/>
    <s v="Female"/>
    <x v="50"/>
  </r>
  <r>
    <x v="449"/>
    <s v="Stigers"/>
    <s v="Male"/>
    <x v="75"/>
  </r>
  <r>
    <x v="450"/>
    <s v="Billing"/>
    <s v="Female"/>
    <x v="13"/>
  </r>
  <r>
    <x v="451"/>
    <s v="Mapis"/>
    <s v="Female"/>
    <x v="46"/>
  </r>
  <r>
    <x v="452"/>
    <s v="Rosenbaum"/>
    <s v="Female"/>
    <x v="8"/>
  </r>
  <r>
    <x v="453"/>
    <s v="Harg"/>
    <s v="Female"/>
    <x v="8"/>
  </r>
  <r>
    <x v="454"/>
    <s v="de la Valette Parisot"/>
    <s v="Male"/>
    <x v="68"/>
  </r>
  <r>
    <x v="455"/>
    <s v="Sedger"/>
    <s v="Male"/>
    <x v="58"/>
  </r>
  <r>
    <x v="456"/>
    <s v="Headon"/>
    <s v="Male"/>
    <x v="85"/>
  </r>
  <r>
    <x v="395"/>
    <s v="NA"/>
    <s v="Male"/>
    <x v="49"/>
  </r>
  <r>
    <x v="457"/>
    <s v="Bernlin"/>
    <s v="Male"/>
    <x v="89"/>
  </r>
  <r>
    <x v="458"/>
    <s v="Fanstone"/>
    <s v="Female"/>
    <x v="62"/>
  </r>
  <r>
    <x v="459"/>
    <s v="NA"/>
    <s v="Female"/>
    <x v="98"/>
  </r>
  <r>
    <x v="387"/>
    <s v="Killingsworth"/>
    <s v="Male"/>
    <x v="76"/>
  </r>
  <r>
    <x v="460"/>
    <s v="Philler"/>
    <s v="Female"/>
    <x v="34"/>
  </r>
  <r>
    <x v="461"/>
    <s v="Hellikes"/>
    <s v="Male"/>
    <x v="62"/>
  </r>
  <r>
    <x v="462"/>
    <s v="Okenden"/>
    <s v="Male"/>
    <x v="44"/>
  </r>
  <r>
    <x v="463"/>
    <s v="Dunstan"/>
    <s v="Female"/>
    <x v="74"/>
  </r>
  <r>
    <x v="464"/>
    <s v="Mollatt"/>
    <s v="Male"/>
    <x v="52"/>
  </r>
  <r>
    <x v="465"/>
    <s v="NA"/>
    <s v="Male"/>
    <x v="38"/>
  </r>
  <r>
    <x v="466"/>
    <s v="Bellerby"/>
    <s v="Male"/>
    <x v="91"/>
  </r>
  <r>
    <x v="467"/>
    <s v="Hatt"/>
    <s v="Female"/>
    <x v="1"/>
  </r>
  <r>
    <x v="468"/>
    <s v="NA"/>
    <s v="Male"/>
    <x v="17"/>
  </r>
  <r>
    <x v="469"/>
    <s v="McCloid"/>
    <s v="Male"/>
    <x v="81"/>
  </r>
  <r>
    <x v="470"/>
    <s v="Openshaw"/>
    <s v="Female"/>
    <x v="87"/>
  </r>
  <r>
    <x v="471"/>
    <s v="Mabley"/>
    <s v="Female"/>
    <x v="9"/>
  </r>
  <r>
    <x v="472"/>
    <s v="Pyffe"/>
    <s v="Female"/>
    <x v="66"/>
  </r>
  <r>
    <x v="473"/>
    <s v="Renackowna"/>
    <s v="Female"/>
    <x v="43"/>
  </r>
  <r>
    <x v="474"/>
    <s v="Poolton"/>
    <s v="Female"/>
    <x v="56"/>
  </r>
  <r>
    <x v="475"/>
    <s v="NA"/>
    <s v="Male"/>
    <x v="5"/>
  </r>
  <r>
    <x v="476"/>
    <s v="Lindstrom"/>
    <s v="Male"/>
    <x v="0"/>
  </r>
  <r>
    <x v="477"/>
    <s v="Poizer"/>
    <s v="Female"/>
    <x v="41"/>
  </r>
  <r>
    <x v="478"/>
    <s v="Hallt"/>
    <s v="Female"/>
    <x v="1"/>
  </r>
  <r>
    <x v="479"/>
    <s v="Thomann"/>
    <s v="Female"/>
    <x v="66"/>
  </r>
  <r>
    <x v="480"/>
    <s v="Earley"/>
    <s v="Female"/>
    <x v="23"/>
  </r>
  <r>
    <x v="481"/>
    <s v="Philipsson"/>
    <s v="Male"/>
    <x v="52"/>
  </r>
  <r>
    <x v="482"/>
    <s v="Aisthorpe"/>
    <s v="Male"/>
    <x v="31"/>
  </r>
  <r>
    <x v="483"/>
    <s v="NA"/>
    <s v="Female"/>
    <x v="2"/>
  </r>
  <r>
    <x v="484"/>
    <s v="Jose"/>
    <s v="Male"/>
    <x v="87"/>
  </r>
  <r>
    <x v="485"/>
    <s v="Foat"/>
    <s v="Female"/>
    <x v="65"/>
  </r>
  <r>
    <x v="486"/>
    <s v="Brauninger"/>
    <s v="Male"/>
    <x v="74"/>
  </r>
  <r>
    <x v="487"/>
    <s v="Nettles"/>
    <s v="Male"/>
    <x v="21"/>
  </r>
  <r>
    <x v="488"/>
    <s v="Favelle"/>
    <s v="Female"/>
    <x v="10"/>
  </r>
  <r>
    <x v="489"/>
    <s v="Arnoult"/>
    <s v="Female"/>
    <x v="80"/>
  </r>
  <r>
    <x v="490"/>
    <s v="Fibbens"/>
    <s v="Male"/>
    <x v="92"/>
  </r>
  <r>
    <x v="491"/>
    <s v="Aspinal"/>
    <s v="Male"/>
    <x v="81"/>
  </r>
  <r>
    <x v="492"/>
    <s v="Devenny"/>
    <s v="Male"/>
    <x v="71"/>
  </r>
  <r>
    <x v="493"/>
    <s v="Richardson"/>
    <s v="Female"/>
    <x v="94"/>
  </r>
  <r>
    <x v="494"/>
    <s v="Lermit"/>
    <s v="Female"/>
    <x v="10"/>
  </r>
  <r>
    <x v="495"/>
    <s v="Ackwood"/>
    <s v="Female"/>
    <x v="9"/>
  </r>
  <r>
    <x v="496"/>
    <s v="Huke"/>
    <s v="Female"/>
    <x v="63"/>
  </r>
  <r>
    <x v="497"/>
    <s v="Fominov"/>
    <s v="Male"/>
    <x v="46"/>
  </r>
  <r>
    <x v="498"/>
    <s v="Margram"/>
    <s v="Female"/>
    <x v="45"/>
  </r>
  <r>
    <x v="499"/>
    <s v="Angood"/>
    <s v="Female"/>
    <x v="36"/>
  </r>
  <r>
    <x v="500"/>
    <s v="Worsfold"/>
    <s v="Female"/>
    <x v="45"/>
  </r>
  <r>
    <x v="501"/>
    <s v="Vasilyev"/>
    <s v="Female"/>
    <x v="86"/>
  </r>
  <r>
    <x v="502"/>
    <s v="Rowland"/>
    <s v="Male"/>
    <x v="75"/>
  </r>
  <r>
    <x v="503"/>
    <s v="Cohane"/>
    <s v="Male"/>
    <x v="12"/>
  </r>
  <r>
    <x v="504"/>
    <s v="Bereford"/>
    <s v="Male"/>
    <x v="21"/>
  </r>
  <r>
    <x v="505"/>
    <s v="Whitehurst"/>
    <s v="Male"/>
    <x v="36"/>
  </r>
  <r>
    <x v="506"/>
    <s v="Tuma"/>
    <s v="Male"/>
    <x v="20"/>
  </r>
  <r>
    <x v="507"/>
    <s v="Hallgate"/>
    <s v="Female"/>
    <x v="22"/>
  </r>
  <r>
    <x v="508"/>
    <s v="Chadwick"/>
    <s v="Male"/>
    <x v="44"/>
  </r>
  <r>
    <x v="509"/>
    <s v="Skipperbottom"/>
    <s v="Female"/>
    <x v="41"/>
  </r>
  <r>
    <x v="510"/>
    <s v="Farr"/>
    <s v="Female"/>
    <x v="66"/>
  </r>
  <r>
    <x v="511"/>
    <s v="Lavalde"/>
    <s v="Female"/>
    <x v="64"/>
  </r>
  <r>
    <x v="512"/>
    <s v="NA"/>
    <s v="Female"/>
    <x v="26"/>
  </r>
  <r>
    <x v="513"/>
    <s v="McCulloch"/>
    <s v="Male"/>
    <x v="16"/>
  </r>
  <r>
    <x v="514"/>
    <s v="Haddrell"/>
    <s v="Male"/>
    <x v="43"/>
  </r>
  <r>
    <x v="515"/>
    <s v="Mucklow"/>
    <s v="Male"/>
    <x v="29"/>
  </r>
  <r>
    <x v="516"/>
    <s v="Paschke"/>
    <s v="Female"/>
    <x v="2"/>
  </r>
  <r>
    <x v="517"/>
    <s v="Mertel"/>
    <s v="Male"/>
    <x v="83"/>
  </r>
  <r>
    <x v="518"/>
    <s v="Hatch"/>
    <s v="Male"/>
    <x v="29"/>
  </r>
  <r>
    <x v="519"/>
    <s v="D'Agostini"/>
    <s v="Female"/>
    <x v="92"/>
  </r>
  <r>
    <x v="520"/>
    <s v="Bowstead"/>
    <s v="Female"/>
    <x v="70"/>
  </r>
  <r>
    <x v="521"/>
    <s v="MacGregor"/>
    <s v="Male"/>
    <x v="97"/>
  </r>
  <r>
    <x v="522"/>
    <s v="Devennie"/>
    <s v="Female"/>
    <x v="24"/>
  </r>
  <r>
    <x v="165"/>
    <s v="Darthe"/>
    <s v="Female"/>
    <x v="2"/>
  </r>
  <r>
    <x v="523"/>
    <s v="Tansley"/>
    <s v="Male"/>
    <x v="87"/>
  </r>
  <r>
    <x v="524"/>
    <s v="Dalligan"/>
    <s v="Male"/>
    <x v="12"/>
  </r>
  <r>
    <x v="525"/>
    <s v="Crooke"/>
    <s v="Female"/>
    <x v="54"/>
  </r>
  <r>
    <x v="526"/>
    <s v="Borsi"/>
    <s v="Female"/>
    <x v="85"/>
  </r>
  <r>
    <x v="527"/>
    <s v="Ainsbury"/>
    <s v="Female"/>
    <x v="70"/>
  </r>
  <r>
    <x v="528"/>
    <s v="Champion"/>
    <s v="Male"/>
    <x v="1"/>
  </r>
  <r>
    <x v="529"/>
    <s v="Querree"/>
    <s v="Female"/>
    <x v="75"/>
  </r>
  <r>
    <x v="214"/>
    <s v="Eitter"/>
    <s v="Female"/>
    <x v="4"/>
  </r>
  <r>
    <x v="530"/>
    <s v="Degenhardt"/>
    <s v="Female"/>
    <x v="17"/>
  </r>
  <r>
    <x v="531"/>
    <s v="Dunsmore"/>
    <s v="Male"/>
    <x v="42"/>
  </r>
  <r>
    <x v="532"/>
    <s v="Kennicott"/>
    <s v="Female"/>
    <x v="43"/>
  </r>
  <r>
    <x v="533"/>
    <s v="Devey"/>
    <s v="Female"/>
    <x v="36"/>
  </r>
  <r>
    <x v="534"/>
    <s v="Ramas"/>
    <s v="Male"/>
    <x v="6"/>
  </r>
  <r>
    <x v="503"/>
    <s v="Ahmed"/>
    <s v="Male"/>
    <x v="36"/>
  </r>
  <r>
    <x v="535"/>
    <s v="Dye"/>
    <s v="Male"/>
    <x v="91"/>
  </r>
  <r>
    <x v="536"/>
    <s v="Cockroft"/>
    <s v="Male"/>
    <x v="30"/>
  </r>
  <r>
    <x v="537"/>
    <s v="Dmych"/>
    <s v="Male"/>
    <x v="12"/>
  </r>
  <r>
    <x v="521"/>
    <s v="Chaney"/>
    <s v="Male"/>
    <x v="56"/>
  </r>
  <r>
    <x v="538"/>
    <s v="Parsonage"/>
    <s v="Female"/>
    <x v="97"/>
  </r>
  <r>
    <x v="539"/>
    <s v="Sapshed"/>
    <s v="Male"/>
    <x v="81"/>
  </r>
  <r>
    <x v="540"/>
    <s v="Collacombe"/>
    <s v="Male"/>
    <x v="88"/>
  </r>
  <r>
    <x v="541"/>
    <s v="Mozzi"/>
    <s v="Female"/>
    <x v="45"/>
  </r>
  <r>
    <x v="542"/>
    <s v="Rosas"/>
    <s v="Male"/>
    <x v="34"/>
  </r>
  <r>
    <x v="543"/>
    <s v="De Antoni"/>
    <s v="Female"/>
    <x v="93"/>
  </r>
  <r>
    <x v="544"/>
    <s v="O'Donnell"/>
    <s v="Male"/>
    <x v="82"/>
  </r>
  <r>
    <x v="545"/>
    <s v="MacCarlich"/>
    <s v="Male"/>
    <x v="94"/>
  </r>
  <r>
    <x v="546"/>
    <s v="Howgate"/>
    <s v="Female"/>
    <x v="73"/>
  </r>
  <r>
    <x v="547"/>
    <s v="Salthouse"/>
    <s v="Female"/>
    <x v="57"/>
  </r>
  <r>
    <x v="548"/>
    <s v="Birchett"/>
    <s v="Male"/>
    <x v="94"/>
  </r>
  <r>
    <x v="549"/>
    <s v="Gertray"/>
    <s v="Male"/>
    <x v="69"/>
  </r>
  <r>
    <x v="550"/>
    <s v="Styles"/>
    <s v="Female"/>
    <x v="60"/>
  </r>
  <r>
    <x v="551"/>
    <s v="Nono"/>
    <s v="U"/>
    <x v="1"/>
  </r>
  <r>
    <x v="552"/>
    <s v="Gritskov"/>
    <s v="Female"/>
    <x v="73"/>
  </r>
  <r>
    <x v="553"/>
    <s v="Summersby"/>
    <s v="Male"/>
    <x v="77"/>
  </r>
  <r>
    <x v="554"/>
    <s v="Dutchburn"/>
    <s v="Male"/>
    <x v="86"/>
  </r>
  <r>
    <x v="555"/>
    <s v="Kaesmakers"/>
    <s v="Female"/>
    <x v="3"/>
  </r>
  <r>
    <x v="556"/>
    <s v="Crosio"/>
    <s v="Male"/>
    <x v="46"/>
  </r>
  <r>
    <x v="557"/>
    <s v="Thornton"/>
    <s v="Female"/>
    <x v="48"/>
  </r>
  <r>
    <x v="558"/>
    <s v="Tillman"/>
    <s v="Female"/>
    <x v="72"/>
  </r>
  <r>
    <x v="559"/>
    <s v="Pirkis"/>
    <s v="Female"/>
    <x v="19"/>
  </r>
  <r>
    <x v="560"/>
    <s v="Yoskowitz"/>
    <s v="Male"/>
    <x v="58"/>
  </r>
  <r>
    <x v="561"/>
    <s v="Sturch"/>
    <s v="Female"/>
    <x v="22"/>
  </r>
  <r>
    <x v="562"/>
    <s v="Poore"/>
    <s v="Female"/>
    <x v="31"/>
  </r>
  <r>
    <x v="563"/>
    <s v="NA"/>
    <s v="Male"/>
    <x v="14"/>
  </r>
  <r>
    <x v="564"/>
    <s v="Grunder"/>
    <s v="Male"/>
    <x v="68"/>
  </r>
  <r>
    <x v="565"/>
    <s v="Sissel"/>
    <s v="Male"/>
    <x v="17"/>
  </r>
  <r>
    <x v="566"/>
    <s v="Pabst"/>
    <s v="Female"/>
    <x v="5"/>
  </r>
  <r>
    <x v="567"/>
    <s v="Woolford"/>
    <s v="Male"/>
    <x v="69"/>
  </r>
  <r>
    <x v="568"/>
    <s v="Haddacks"/>
    <s v="Female"/>
    <x v="21"/>
  </r>
  <r>
    <x v="569"/>
    <s v="Dudgeon"/>
    <s v="Male"/>
    <x v="17"/>
  </r>
  <r>
    <x v="570"/>
    <s v="Coxen"/>
    <s v="Male"/>
    <x v="74"/>
  </r>
  <r>
    <x v="571"/>
    <s v="Kauschke"/>
    <s v="Female"/>
    <x v="67"/>
  </r>
  <r>
    <x v="572"/>
    <s v="Michie"/>
    <s v="Female"/>
    <x v="80"/>
  </r>
  <r>
    <x v="573"/>
    <s v="Cobbold"/>
    <s v="Male"/>
    <x v="71"/>
  </r>
  <r>
    <x v="574"/>
    <s v="O'Fallone"/>
    <s v="Male"/>
    <x v="38"/>
  </r>
  <r>
    <x v="575"/>
    <s v="Kaysor"/>
    <s v="U"/>
    <x v="56"/>
  </r>
  <r>
    <x v="82"/>
    <s v="McOnie"/>
    <s v="Female"/>
    <x v="41"/>
  </r>
  <r>
    <x v="576"/>
    <s v="Kingdon"/>
    <s v="Male"/>
    <x v="95"/>
  </r>
  <r>
    <x v="577"/>
    <s v="Dearnaly"/>
    <s v="Male"/>
    <x v="87"/>
  </r>
  <r>
    <x v="578"/>
    <s v="Critten"/>
    <s v="Female"/>
    <x v="28"/>
  </r>
  <r>
    <x v="579"/>
    <s v="Minett"/>
    <s v="Male"/>
    <x v="61"/>
  </r>
  <r>
    <x v="67"/>
    <s v="Sommer"/>
    <s v="Female"/>
    <x v="31"/>
  </r>
  <r>
    <x v="580"/>
    <s v="Downer"/>
    <s v="Female"/>
    <x v="86"/>
  </r>
  <r>
    <x v="581"/>
    <s v="Geffen"/>
    <s v="Male"/>
    <x v="84"/>
  </r>
  <r>
    <x v="582"/>
    <s v="Worham"/>
    <s v="Female"/>
    <x v="97"/>
  </r>
  <r>
    <x v="583"/>
    <s v="Cashin"/>
    <s v="Male"/>
    <x v="30"/>
  </r>
  <r>
    <x v="179"/>
    <s v="Emery"/>
    <s v="Female"/>
    <x v="10"/>
  </r>
  <r>
    <x v="584"/>
    <s v="Swinford"/>
    <s v="Male"/>
    <x v="18"/>
  </r>
  <r>
    <x v="585"/>
    <s v="Cowpe"/>
    <s v="Female"/>
    <x v="15"/>
  </r>
  <r>
    <x v="586"/>
    <s v="Prosh"/>
    <s v="Male"/>
    <x v="38"/>
  </r>
  <r>
    <x v="587"/>
    <s v="Hatchell"/>
    <s v="Male"/>
    <x v="70"/>
  </r>
  <r>
    <x v="588"/>
    <s v="Pottage"/>
    <s v="Female"/>
    <x v="95"/>
  </r>
  <r>
    <x v="36"/>
    <s v="Brookz"/>
    <s v="Male"/>
    <x v="29"/>
  </r>
  <r>
    <x v="589"/>
    <s v="NA"/>
    <s v="Female"/>
    <x v="48"/>
  </r>
  <r>
    <x v="529"/>
    <s v="Ungerechts"/>
    <s v="Female"/>
    <x v="60"/>
  </r>
  <r>
    <x v="590"/>
    <s v="Girodias"/>
    <s v="Female"/>
    <x v="16"/>
  </r>
  <r>
    <x v="591"/>
    <s v="Hursey"/>
    <s v="Female"/>
    <x v="50"/>
  </r>
  <r>
    <x v="592"/>
    <s v="Pimblett"/>
    <s v="Male"/>
    <x v="15"/>
  </r>
  <r>
    <x v="593"/>
    <s v="Adshad"/>
    <s v="Female"/>
    <x v="29"/>
  </r>
  <r>
    <x v="594"/>
    <s v="Paulusch"/>
    <s v="Male"/>
    <x v="49"/>
  </r>
  <r>
    <x v="595"/>
    <s v="Lars"/>
    <s v="Male"/>
    <x v="20"/>
  </r>
  <r>
    <x v="596"/>
    <s v="Taree"/>
    <s v="Female"/>
    <x v="44"/>
  </r>
  <r>
    <x v="11"/>
    <s v="Godsil"/>
    <s v="Male"/>
    <x v="47"/>
  </r>
  <r>
    <x v="597"/>
    <s v="O'Scandall"/>
    <s v="Female"/>
    <x v="93"/>
  </r>
  <r>
    <x v="598"/>
    <s v="Keynd"/>
    <s v="Male"/>
    <x v="65"/>
  </r>
  <r>
    <x v="599"/>
    <s v="Swallwell"/>
    <s v="Male"/>
    <x v="75"/>
  </r>
  <r>
    <x v="600"/>
    <s v="Bannister"/>
    <s v="Male"/>
    <x v="89"/>
  </r>
  <r>
    <x v="601"/>
    <s v="Gherardini"/>
    <s v="Male"/>
    <x v="98"/>
  </r>
  <r>
    <x v="602"/>
    <s v="Gawn"/>
    <s v="Female"/>
    <x v="0"/>
  </r>
  <r>
    <x v="603"/>
    <s v="McConway"/>
    <s v="Female"/>
    <x v="72"/>
  </r>
  <r>
    <x v="604"/>
    <s v="Cuddehy"/>
    <s v="Male"/>
    <x v="15"/>
  </r>
  <r>
    <x v="605"/>
    <s v="Bichard"/>
    <s v="Male"/>
    <x v="84"/>
  </r>
  <r>
    <x v="606"/>
    <s v="Oscroft"/>
    <s v="Male"/>
    <x v="6"/>
  </r>
  <r>
    <x v="607"/>
    <s v="Venmore"/>
    <s v="Male"/>
    <x v="44"/>
  </r>
  <r>
    <x v="608"/>
    <s v="Breeds"/>
    <s v="Female"/>
    <x v="49"/>
  </r>
  <r>
    <x v="609"/>
    <s v="Harrop"/>
    <s v="Female"/>
    <x v="30"/>
  </r>
  <r>
    <x v="610"/>
    <s v="Gummie"/>
    <s v="Female"/>
    <x v="64"/>
  </r>
  <r>
    <x v="611"/>
    <s v="Withinshaw"/>
    <s v="Female"/>
    <x v="84"/>
  </r>
  <r>
    <x v="612"/>
    <s v="Mullaly"/>
    <s v="Male"/>
    <x v="75"/>
  </r>
  <r>
    <x v="613"/>
    <s v="Kleinplatz"/>
    <s v="Female"/>
    <x v="11"/>
  </r>
  <r>
    <x v="614"/>
    <s v="Bevans"/>
    <s v="Male"/>
    <x v="52"/>
  </r>
  <r>
    <x v="615"/>
    <s v="Marquiss"/>
    <s v="Female"/>
    <x v="47"/>
  </r>
  <r>
    <x v="616"/>
    <s v="Speedy"/>
    <s v="Female"/>
    <x v="13"/>
  </r>
  <r>
    <x v="617"/>
    <s v="Craft"/>
    <s v="Male"/>
    <x v="61"/>
  </r>
  <r>
    <x v="618"/>
    <s v="Newsome"/>
    <s v="Male"/>
    <x v="35"/>
  </r>
  <r>
    <x v="619"/>
    <s v="Jasik"/>
    <s v="Female"/>
    <x v="64"/>
  </r>
  <r>
    <x v="620"/>
    <s v="Arlett"/>
    <s v="Male"/>
    <x v="33"/>
  </r>
  <r>
    <x v="621"/>
    <s v="Rewan"/>
    <s v="Male"/>
    <x v="75"/>
  </r>
  <r>
    <x v="622"/>
    <s v="Brough"/>
    <s v="Male"/>
    <x v="38"/>
  </r>
  <r>
    <x v="234"/>
    <s v="Hovenden"/>
    <s v="Female"/>
    <x v="53"/>
  </r>
  <r>
    <x v="623"/>
    <s v="Compston"/>
    <s v="Female"/>
    <x v="0"/>
  </r>
  <r>
    <x v="624"/>
    <s v="Hanwell"/>
    <s v="Female"/>
    <x v="20"/>
  </r>
  <r>
    <x v="625"/>
    <s v="Hovee"/>
    <s v="Female"/>
    <x v="19"/>
  </r>
  <r>
    <x v="626"/>
    <s v="Nesbitt"/>
    <s v="Female"/>
    <x v="80"/>
  </r>
  <r>
    <x v="627"/>
    <s v="Gibard"/>
    <s v="Female"/>
    <x v="4"/>
  </r>
  <r>
    <x v="584"/>
    <s v="Bertot"/>
    <s v="Female"/>
    <x v="62"/>
  </r>
  <r>
    <x v="94"/>
    <s v="Trowsdale"/>
    <s v="Male"/>
    <x v="42"/>
  </r>
  <r>
    <x v="628"/>
    <s v="Tittershill"/>
    <s v="Male"/>
    <x v="34"/>
  </r>
  <r>
    <x v="629"/>
    <s v="Pickring"/>
    <s v="Male"/>
    <x v="10"/>
  </r>
  <r>
    <x v="210"/>
    <s v="Diss"/>
    <s v="Female"/>
    <x v="8"/>
  </r>
  <r>
    <x v="630"/>
    <s v="Davers"/>
    <s v="Female"/>
    <x v="41"/>
  </r>
  <r>
    <x v="631"/>
    <s v="Sinclar"/>
    <s v="U"/>
    <x v="98"/>
  </r>
  <r>
    <x v="394"/>
    <s v="Whyatt"/>
    <s v="Male"/>
    <x v="74"/>
  </r>
  <r>
    <x v="632"/>
    <s v="Maleck"/>
    <s v="Female"/>
    <x v="92"/>
  </r>
  <r>
    <x v="633"/>
    <s v="Withur"/>
    <s v="Female"/>
    <x v="75"/>
  </r>
  <r>
    <x v="634"/>
    <s v="Gant"/>
    <s v="Male"/>
    <x v="37"/>
  </r>
  <r>
    <x v="635"/>
    <s v="Eshmade"/>
    <s v="Female"/>
    <x v="8"/>
  </r>
  <r>
    <x v="636"/>
    <s v="Izacenko"/>
    <s v="Male"/>
    <x v="72"/>
  </r>
  <r>
    <x v="637"/>
    <s v="Shoesmith"/>
    <s v="Female"/>
    <x v="28"/>
  </r>
  <r>
    <x v="638"/>
    <s v="Trill"/>
    <s v="Female"/>
    <x v="23"/>
  </r>
  <r>
    <x v="639"/>
    <s v="Bruyett"/>
    <s v="Male"/>
    <x v="96"/>
  </r>
  <r>
    <x v="640"/>
    <s v="Dwelly"/>
    <s v="Female"/>
    <x v="6"/>
  </r>
  <r>
    <x v="641"/>
    <s v="Kibble"/>
    <s v="Female"/>
    <x v="34"/>
  </r>
  <r>
    <x v="642"/>
    <s v="Naper"/>
    <s v="Female"/>
    <x v="59"/>
  </r>
  <r>
    <x v="643"/>
    <s v="Huntingdon"/>
    <s v="Male"/>
    <x v="85"/>
  </r>
  <r>
    <x v="644"/>
    <s v="Garvan"/>
    <s v="Female"/>
    <x v="55"/>
  </r>
  <r>
    <x v="645"/>
    <s v="Ackery"/>
    <s v="Male"/>
    <x v="61"/>
  </r>
  <r>
    <x v="646"/>
    <s v="Ostrich"/>
    <s v="Female"/>
    <x v="30"/>
  </r>
  <r>
    <x v="647"/>
    <s v="Vidgen"/>
    <s v="Male"/>
    <x v="93"/>
  </r>
  <r>
    <x v="648"/>
    <s v="Skinner"/>
    <s v="Female"/>
    <x v="62"/>
  </r>
  <r>
    <x v="649"/>
    <s v="Casper"/>
    <s v="Female"/>
    <x v="53"/>
  </r>
  <r>
    <x v="650"/>
    <s v="Froment"/>
    <s v="Male"/>
    <x v="33"/>
  </r>
  <r>
    <x v="651"/>
    <s v="Ritmeyer"/>
    <s v="Female"/>
    <x v="68"/>
  </r>
  <r>
    <x v="652"/>
    <s v="Moriarty"/>
    <s v="Male"/>
    <x v="88"/>
  </r>
  <r>
    <x v="653"/>
    <s v="Senten"/>
    <s v="Male"/>
    <x v="50"/>
  </r>
  <r>
    <x v="654"/>
    <s v="Fiveash"/>
    <s v="Female"/>
    <x v="79"/>
  </r>
  <r>
    <x v="655"/>
    <s v="Booton"/>
    <s v="Male"/>
    <x v="1"/>
  </r>
  <r>
    <x v="656"/>
    <s v="Balmadier"/>
    <s v="Female"/>
    <x v="57"/>
  </r>
  <r>
    <x v="657"/>
    <s v="MacKibbon"/>
    <s v="Male"/>
    <x v="75"/>
  </r>
  <r>
    <x v="658"/>
    <s v="Dwelley"/>
    <s v="Male"/>
    <x v="30"/>
  </r>
  <r>
    <x v="659"/>
    <s v="Pariss"/>
    <s v="Male"/>
    <x v="84"/>
  </r>
  <r>
    <x v="660"/>
    <s v="Yakubov"/>
    <s v="Male"/>
    <x v="87"/>
  </r>
  <r>
    <x v="661"/>
    <s v="Gypps"/>
    <s v="Male"/>
    <x v="63"/>
  </r>
  <r>
    <x v="662"/>
    <s v="Le Teve"/>
    <s v="Female"/>
    <x v="46"/>
  </r>
  <r>
    <x v="663"/>
    <s v="Joder"/>
    <s v="Male"/>
    <x v="49"/>
  </r>
  <r>
    <x v="664"/>
    <s v="Clamp"/>
    <s v="Female"/>
    <x v="42"/>
  </r>
  <r>
    <x v="665"/>
    <s v="Simion"/>
    <s v="Female"/>
    <x v="59"/>
  </r>
  <r>
    <x v="666"/>
    <s v="Shoesmith"/>
    <s v="Female"/>
    <x v="21"/>
  </r>
  <r>
    <x v="14"/>
    <s v="MacAdie"/>
    <s v="Female"/>
    <x v="5"/>
  </r>
  <r>
    <x v="667"/>
    <s v="Billie"/>
    <s v="Male"/>
    <x v="44"/>
  </r>
  <r>
    <x v="409"/>
    <s v="Bussens"/>
    <s v="Female"/>
    <x v="21"/>
  </r>
  <r>
    <x v="668"/>
    <s v="Vezey"/>
    <s v="Female"/>
    <x v="70"/>
  </r>
  <r>
    <x v="337"/>
    <s v="Baylis"/>
    <s v="Female"/>
    <x v="85"/>
  </r>
  <r>
    <x v="669"/>
    <s v="Raybould"/>
    <s v="Male"/>
    <x v="31"/>
  </r>
  <r>
    <x v="539"/>
    <s v="Weare"/>
    <s v="Male"/>
    <x v="64"/>
  </r>
  <r>
    <x v="670"/>
    <s v="Pithcock"/>
    <s v="Female"/>
    <x v="3"/>
  </r>
  <r>
    <x v="671"/>
    <s v="Keunemann"/>
    <s v="Male"/>
    <x v="71"/>
  </r>
  <r>
    <x v="672"/>
    <s v="Smalles"/>
    <s v="Female"/>
    <x v="40"/>
  </r>
  <r>
    <x v="673"/>
    <s v="O'Loughnan"/>
    <s v="Male"/>
    <x v="39"/>
  </r>
  <r>
    <x v="674"/>
    <s v="Fellibrand"/>
    <s v="Male"/>
    <x v="78"/>
  </r>
  <r>
    <x v="675"/>
    <s v="Runchman"/>
    <s v="Female"/>
    <x v="48"/>
  </r>
  <r>
    <x v="676"/>
    <s v="Fenwick"/>
    <s v="Female"/>
    <x v="7"/>
  </r>
  <r>
    <x v="677"/>
    <s v="Massy"/>
    <s v="Female"/>
    <x v="52"/>
  </r>
  <r>
    <x v="678"/>
    <s v="Petrolli"/>
    <s v="Male"/>
    <x v="59"/>
  </r>
  <r>
    <x v="679"/>
    <s v="McGivena"/>
    <s v="Female"/>
    <x v="22"/>
  </r>
  <r>
    <x v="680"/>
    <s v="Hallad"/>
    <s v="Female"/>
    <x v="56"/>
  </r>
  <r>
    <x v="491"/>
    <s v="Butland"/>
    <s v="Male"/>
    <x v="26"/>
  </r>
  <r>
    <x v="681"/>
    <s v="Pineaux"/>
    <s v="Male"/>
    <x v="42"/>
  </r>
  <r>
    <x v="682"/>
    <s v="Lancastle"/>
    <s v="Male"/>
    <x v="26"/>
  </r>
  <r>
    <x v="683"/>
    <s v="Malham"/>
    <s v="Male"/>
    <x v="55"/>
  </r>
  <r>
    <x v="527"/>
    <s v="Bentke"/>
    <s v="Female"/>
    <x v="82"/>
  </r>
  <r>
    <x v="684"/>
    <s v="Schaben"/>
    <s v="Female"/>
    <x v="51"/>
  </r>
  <r>
    <x v="685"/>
    <s v="Voysey"/>
    <s v="Male"/>
    <x v="17"/>
  </r>
  <r>
    <x v="686"/>
    <s v="Currall"/>
    <s v="Male"/>
    <x v="70"/>
  </r>
  <r>
    <x v="687"/>
    <s v="Varney"/>
    <s v="Male"/>
    <x v="46"/>
  </r>
  <r>
    <x v="266"/>
    <s v="Caltun"/>
    <s v="Male"/>
    <x v="78"/>
  </r>
  <r>
    <x v="688"/>
    <s v="Borsi"/>
    <s v="Female"/>
    <x v="12"/>
  </r>
  <r>
    <x v="689"/>
    <s v="Densie"/>
    <s v="Male"/>
    <x v="45"/>
  </r>
  <r>
    <x v="690"/>
    <s v="Adamsson"/>
    <s v="Female"/>
    <x v="82"/>
  </r>
  <r>
    <x v="691"/>
    <s v="Basezzi"/>
    <s v="Female"/>
    <x v="10"/>
  </r>
  <r>
    <x v="692"/>
    <s v="Matten"/>
    <s v="Male"/>
    <x v="90"/>
  </r>
  <r>
    <x v="136"/>
    <s v="Leonards"/>
    <s v="Male"/>
    <x v="93"/>
  </r>
  <r>
    <x v="693"/>
    <s v="Curzey"/>
    <s v="Male"/>
    <x v="20"/>
  </r>
  <r>
    <x v="694"/>
    <s v="Woofendell"/>
    <s v="Female"/>
    <x v="87"/>
  </r>
  <r>
    <x v="695"/>
    <s v="Emtage"/>
    <s v="Male"/>
    <x v="37"/>
  </r>
  <r>
    <x v="696"/>
    <s v="Fleote"/>
    <s v="Male"/>
    <x v="11"/>
  </r>
  <r>
    <x v="697"/>
    <s v="Faircley"/>
    <s v="Female"/>
    <x v="75"/>
  </r>
  <r>
    <x v="698"/>
    <s v="Chilcott"/>
    <s v="Female"/>
    <x v="60"/>
  </r>
  <r>
    <x v="699"/>
    <s v="Wark"/>
    <s v="Male"/>
    <x v="87"/>
  </r>
  <r>
    <x v="700"/>
    <s v="Horsley"/>
    <s v="Male"/>
    <x v="44"/>
  </r>
  <r>
    <x v="701"/>
    <s v="Christophers"/>
    <s v="Female"/>
    <x v="30"/>
  </r>
  <r>
    <x v="702"/>
    <s v="Burgin"/>
    <s v="Male"/>
    <x v="45"/>
  </r>
  <r>
    <x v="703"/>
    <s v="Renard"/>
    <s v="Male"/>
    <x v="98"/>
  </r>
  <r>
    <x v="704"/>
    <s v="Batterson"/>
    <s v="Female"/>
    <x v="0"/>
  </r>
  <r>
    <x v="705"/>
    <s v="Wandtke"/>
    <s v="Female"/>
    <x v="62"/>
  </r>
  <r>
    <x v="706"/>
    <s v="Eck"/>
    <s v="Male"/>
    <x v="85"/>
  </r>
  <r>
    <x v="707"/>
    <s v="Wibberley"/>
    <s v="Female"/>
    <x v="89"/>
  </r>
  <r>
    <x v="708"/>
    <s v="Vasechkin"/>
    <s v="Male"/>
    <x v="86"/>
  </r>
  <r>
    <x v="709"/>
    <s v="Saundercock"/>
    <s v="U"/>
    <x v="96"/>
  </r>
  <r>
    <x v="710"/>
    <s v="Phinnessy"/>
    <s v="Female"/>
    <x v="28"/>
  </r>
  <r>
    <x v="711"/>
    <s v="Cribbott"/>
    <s v="Male"/>
    <x v="90"/>
  </r>
  <r>
    <x v="712"/>
    <s v="Eliet"/>
    <s v="Female"/>
    <x v="45"/>
  </r>
  <r>
    <x v="713"/>
    <s v="NA"/>
    <s v="Male"/>
    <x v="97"/>
  </r>
  <r>
    <x v="714"/>
    <s v="Van den Velde"/>
    <s v="Male"/>
    <x v="50"/>
  </r>
  <r>
    <x v="715"/>
    <s v="Sidsaff"/>
    <s v="Female"/>
    <x v="14"/>
  </r>
  <r>
    <x v="716"/>
    <s v="Bampton"/>
    <s v="Male"/>
    <x v="1"/>
  </r>
  <r>
    <x v="717"/>
    <s v="Cashen"/>
    <s v="Female"/>
    <x v="36"/>
  </r>
  <r>
    <x v="718"/>
    <s v="Firbanks"/>
    <s v="Male"/>
    <x v="47"/>
  </r>
  <r>
    <x v="719"/>
    <s v="Westman"/>
    <s v="Male"/>
    <x v="23"/>
  </r>
  <r>
    <x v="720"/>
    <s v="Dewhurst"/>
    <s v="Male"/>
    <x v="80"/>
  </r>
  <r>
    <x v="721"/>
    <s v="Bapty"/>
    <s v="Male"/>
    <x v="37"/>
  </r>
  <r>
    <x v="722"/>
    <s v="MacCarter"/>
    <s v="Male"/>
    <x v="61"/>
  </r>
  <r>
    <x v="723"/>
    <s v="Stanwix"/>
    <s v="Male"/>
    <x v="70"/>
  </r>
  <r>
    <x v="292"/>
    <s v="Gwillym"/>
    <s v="Male"/>
    <x v="76"/>
  </r>
  <r>
    <x v="724"/>
    <s v="NA"/>
    <s v="Female"/>
    <x v="81"/>
  </r>
  <r>
    <x v="317"/>
    <s v="Sturgeon"/>
    <s v="Female"/>
    <x v="20"/>
  </r>
  <r>
    <x v="725"/>
    <s v="Pendle"/>
    <s v="Female"/>
    <x v="0"/>
  </r>
  <r>
    <x v="726"/>
    <s v="Siemantel"/>
    <s v="Female"/>
    <x v="0"/>
  </r>
  <r>
    <x v="727"/>
    <s v="Eade"/>
    <s v="Female"/>
    <x v="6"/>
  </r>
  <r>
    <x v="728"/>
    <s v="Stranio"/>
    <s v="Male"/>
    <x v="48"/>
  </r>
  <r>
    <x v="729"/>
    <s v="Rochford"/>
    <s v="Female"/>
    <x v="20"/>
  </r>
  <r>
    <x v="730"/>
    <s v="Trayhorn"/>
    <s v="Male"/>
    <x v="91"/>
  </r>
  <r>
    <x v="731"/>
    <s v="Viant"/>
    <s v="U"/>
    <x v="29"/>
  </r>
  <r>
    <x v="732"/>
    <s v="Milligan"/>
    <s v="Female"/>
    <x v="34"/>
  </r>
  <r>
    <x v="733"/>
    <s v="Haygreen"/>
    <s v="Female"/>
    <x v="13"/>
  </r>
  <r>
    <x v="734"/>
    <s v="Dennick"/>
    <s v="Male"/>
    <x v="82"/>
  </r>
  <r>
    <x v="735"/>
    <s v="NA"/>
    <s v="Female"/>
    <x v="91"/>
  </r>
  <r>
    <x v="736"/>
    <s v="Brotherhood"/>
    <s v="Female"/>
    <x v="65"/>
  </r>
  <r>
    <x v="737"/>
    <s v="Beccero"/>
    <s v="Female"/>
    <x v="90"/>
  </r>
  <r>
    <x v="738"/>
    <s v="Simmig"/>
    <s v="Male"/>
    <x v="43"/>
  </r>
  <r>
    <x v="739"/>
    <s v="Mussington"/>
    <s v="Male"/>
    <x v="53"/>
  </r>
  <r>
    <x v="740"/>
    <s v="Wells"/>
    <s v="Male"/>
    <x v="73"/>
  </r>
  <r>
    <x v="741"/>
    <s v="Brettelle"/>
    <s v="Male"/>
    <x v="76"/>
  </r>
  <r>
    <x v="742"/>
    <s v="NA"/>
    <s v="Female"/>
    <x v="11"/>
  </r>
  <r>
    <x v="743"/>
    <s v="Loalday"/>
    <s v="Male"/>
    <x v="69"/>
  </r>
  <r>
    <x v="744"/>
    <s v="Wiszniewski"/>
    <s v="Female"/>
    <x v="60"/>
  </r>
  <r>
    <x v="745"/>
    <s v="Brannigan"/>
    <s v="Female"/>
    <x v="14"/>
  </r>
  <r>
    <x v="746"/>
    <s v="Noirel"/>
    <s v="Female"/>
    <x v="61"/>
  </r>
  <r>
    <x v="747"/>
    <s v="Troyes"/>
    <s v="Male"/>
    <x v="81"/>
  </r>
  <r>
    <x v="748"/>
    <s v="Brankley"/>
    <s v="Female"/>
    <x v="36"/>
  </r>
  <r>
    <x v="749"/>
    <s v="Pays"/>
    <s v="Male"/>
    <x v="67"/>
  </r>
  <r>
    <x v="750"/>
    <s v="Schlagman"/>
    <s v="Female"/>
    <x v="16"/>
  </r>
  <r>
    <x v="751"/>
    <s v="Idale"/>
    <s v="Male"/>
    <x v="69"/>
  </r>
  <r>
    <x v="752"/>
    <s v="Clow"/>
    <s v="Female"/>
    <x v="48"/>
  </r>
  <r>
    <x v="476"/>
    <s v="Morison"/>
    <s v="Male"/>
    <x v="89"/>
  </r>
  <r>
    <x v="753"/>
    <s v="Stanfield"/>
    <s v="Female"/>
    <x v="54"/>
  </r>
  <r>
    <x v="754"/>
    <s v="Tolhurst"/>
    <s v="Male"/>
    <x v="99"/>
  </r>
  <r>
    <x v="755"/>
    <s v="Rabidge"/>
    <s v="Female"/>
    <x v="3"/>
  </r>
  <r>
    <x v="756"/>
    <s v="Beckey"/>
    <s v="Female"/>
    <x v="62"/>
  </r>
  <r>
    <x v="757"/>
    <s v="Shalcras"/>
    <s v="Female"/>
    <x v="99"/>
  </r>
  <r>
    <x v="758"/>
    <s v="Goundry"/>
    <s v="Male"/>
    <x v="36"/>
  </r>
  <r>
    <x v="759"/>
    <s v="Minocchi"/>
    <s v="Male"/>
    <x v="26"/>
  </r>
  <r>
    <x v="760"/>
    <s v="Dyter"/>
    <s v="Female"/>
    <x v="42"/>
  </r>
  <r>
    <x v="761"/>
    <s v="Pudney"/>
    <s v="Male"/>
    <x v="17"/>
  </r>
  <r>
    <x v="762"/>
    <s v="Elegood"/>
    <s v="Male"/>
    <x v="88"/>
  </r>
  <r>
    <x v="763"/>
    <s v="Blay"/>
    <s v="Male"/>
    <x v="10"/>
  </r>
  <r>
    <x v="764"/>
    <s v="Osmon"/>
    <s v="Female"/>
    <x v="91"/>
  </r>
  <r>
    <x v="716"/>
    <s v="McReedy"/>
    <s v="Female"/>
    <x v="10"/>
  </r>
  <r>
    <x v="765"/>
    <s v="Chaffey"/>
    <s v="Male"/>
    <x v="1"/>
  </r>
  <r>
    <x v="766"/>
    <s v="Van den Velde"/>
    <s v="Female"/>
    <x v="5"/>
  </r>
  <r>
    <x v="731"/>
    <s v="NA"/>
    <s v="Male"/>
    <x v="9"/>
  </r>
  <r>
    <x v="499"/>
    <s v="Hencke"/>
    <s v="Female"/>
    <x v="16"/>
  </r>
  <r>
    <x v="767"/>
    <s v="Winchcum"/>
    <s v="Male"/>
    <x v="4"/>
  </r>
  <r>
    <x v="768"/>
    <s v="Sollas"/>
    <s v="Male"/>
    <x v="13"/>
  </r>
  <r>
    <x v="769"/>
    <s v="Hayselden"/>
    <s v="Male"/>
    <x v="75"/>
  </r>
  <r>
    <x v="770"/>
    <s v="Sleany"/>
    <s v="Male"/>
    <x v="69"/>
  </r>
  <r>
    <x v="771"/>
    <s v="Wass"/>
    <s v="Male"/>
    <x v="18"/>
  </r>
  <r>
    <x v="772"/>
    <s v="Sudlow"/>
    <s v="Male"/>
    <x v="84"/>
  </r>
  <r>
    <x v="773"/>
    <s v="Vernon"/>
    <s v="Male"/>
    <x v="30"/>
  </r>
  <r>
    <x v="774"/>
    <s v="Attrey"/>
    <s v="Male"/>
    <x v="91"/>
  </r>
  <r>
    <x v="775"/>
    <s v="Mandy"/>
    <s v="Male"/>
    <x v="55"/>
  </r>
  <r>
    <x v="776"/>
    <s v="Lassen"/>
    <s v="Female"/>
    <x v="20"/>
  </r>
  <r>
    <x v="155"/>
    <s v="Heakey"/>
    <s v="Female"/>
    <x v="98"/>
  </r>
  <r>
    <x v="777"/>
    <s v="Henryson"/>
    <s v="Male"/>
    <x v="67"/>
  </r>
  <r>
    <x v="778"/>
    <s v="Bence"/>
    <s v="Female"/>
    <x v="60"/>
  </r>
  <r>
    <x v="779"/>
    <s v="Whyte"/>
    <s v="Female"/>
    <x v="12"/>
  </r>
  <r>
    <x v="780"/>
    <s v="Woolforde"/>
    <s v="Female"/>
    <x v="88"/>
  </r>
  <r>
    <x v="781"/>
    <s v="Dunleavy"/>
    <s v="Female"/>
    <x v="35"/>
  </r>
  <r>
    <x v="782"/>
    <s v="Toope"/>
    <s v="Female"/>
    <x v="38"/>
  </r>
  <r>
    <x v="783"/>
    <s v="Swetenham"/>
    <s v="Female"/>
    <x v="73"/>
  </r>
  <r>
    <x v="784"/>
    <s v="Mullinder"/>
    <s v="Male"/>
    <x v="66"/>
  </r>
  <r>
    <x v="785"/>
    <s v="Fendlow"/>
    <s v="Male"/>
    <x v="36"/>
  </r>
  <r>
    <x v="786"/>
    <s v="Hansed"/>
    <s v="U"/>
    <x v="15"/>
  </r>
  <r>
    <x v="787"/>
    <s v="Deeming"/>
    <s v="Male"/>
    <x v="36"/>
  </r>
  <r>
    <x v="788"/>
    <s v="Thomazin"/>
    <s v="Male"/>
    <x v="89"/>
  </r>
  <r>
    <x v="789"/>
    <s v="Janowski"/>
    <s v="Male"/>
    <x v="73"/>
  </r>
  <r>
    <x v="790"/>
    <s v="NA"/>
    <s v="Male"/>
    <x v="10"/>
  </r>
  <r>
    <x v="791"/>
    <s v="Colomb"/>
    <s v="Male"/>
    <x v="7"/>
  </r>
  <r>
    <x v="792"/>
    <s v="Devinn"/>
    <s v="Male"/>
    <x v="48"/>
  </r>
  <r>
    <x v="793"/>
    <s v="Davitt"/>
    <s v="Female"/>
    <x v="36"/>
  </r>
  <r>
    <x v="794"/>
    <s v="McOwan"/>
    <s v="Female"/>
    <x v="62"/>
  </r>
  <r>
    <x v="795"/>
    <s v="Leete"/>
    <s v="Female"/>
    <x v="67"/>
  </r>
  <r>
    <x v="796"/>
    <s v="Padden"/>
    <s v="Male"/>
    <x v="50"/>
  </r>
  <r>
    <x v="797"/>
    <s v="Godsmark"/>
    <s v="Female"/>
    <x v="12"/>
  </r>
  <r>
    <x v="798"/>
    <s v="Bearns"/>
    <s v="Male"/>
    <x v="75"/>
  </r>
  <r>
    <x v="799"/>
    <s v="Urwin"/>
    <s v="Female"/>
    <x v="29"/>
  </r>
  <r>
    <x v="800"/>
    <s v="NA"/>
    <s v="Male"/>
    <x v="73"/>
  </r>
  <r>
    <x v="801"/>
    <s v="Porrett"/>
    <s v="Female"/>
    <x v="91"/>
  </r>
  <r>
    <x v="802"/>
    <s v="Howell"/>
    <s v="Female"/>
    <x v="95"/>
  </r>
  <r>
    <x v="803"/>
    <s v="Baise"/>
    <s v="Male"/>
    <x v="29"/>
  </r>
  <r>
    <x v="804"/>
    <s v="Betteridge"/>
    <s v="Female"/>
    <x v="38"/>
  </r>
  <r>
    <x v="805"/>
    <s v="Clee"/>
    <s v="Female"/>
    <x v="28"/>
  </r>
  <r>
    <x v="806"/>
    <s v="Bumpas"/>
    <s v="Male"/>
    <x v="35"/>
  </r>
  <r>
    <x v="807"/>
    <s v="Daveren"/>
    <s v="Male"/>
    <x v="14"/>
  </r>
  <r>
    <x v="808"/>
    <s v="Issacov"/>
    <s v="Female"/>
    <x v="88"/>
  </r>
  <r>
    <x v="809"/>
    <s v="Pendrey"/>
    <s v="Male"/>
    <x v="15"/>
  </r>
  <r>
    <x v="810"/>
    <s v="Zappel"/>
    <s v="Female"/>
    <x v="48"/>
  </r>
  <r>
    <x v="811"/>
    <s v="Happel"/>
    <s v="Male"/>
    <x v="70"/>
  </r>
  <r>
    <x v="812"/>
    <s v="Mariette"/>
    <s v="Male"/>
    <x v="75"/>
  </r>
  <r>
    <x v="813"/>
    <s v="Bembrigg"/>
    <s v="Male"/>
    <x v="51"/>
  </r>
  <r>
    <x v="814"/>
    <s v="Line"/>
    <s v="Female"/>
    <x v="19"/>
  </r>
  <r>
    <x v="815"/>
    <s v="Gerleit"/>
    <s v="Female"/>
    <x v="14"/>
  </r>
  <r>
    <x v="816"/>
    <s v="Burgoine"/>
    <s v="Male"/>
    <x v="71"/>
  </r>
  <r>
    <x v="817"/>
    <s v="Piecha"/>
    <s v="Female"/>
    <x v="85"/>
  </r>
  <r>
    <x v="818"/>
    <s v="Beaston"/>
    <s v="Male"/>
    <x v="20"/>
  </r>
  <r>
    <x v="819"/>
    <s v="Bartoszewicz"/>
    <s v="Female"/>
    <x v="45"/>
  </r>
  <r>
    <x v="820"/>
    <s v="Mason"/>
    <s v="Male"/>
    <x v="68"/>
  </r>
  <r>
    <x v="821"/>
    <s v="Humby"/>
    <s v="Female"/>
    <x v="48"/>
  </r>
  <r>
    <x v="822"/>
    <s v="Loach"/>
    <s v="Female"/>
    <x v="32"/>
  </r>
  <r>
    <x v="823"/>
    <s v="Breawood"/>
    <s v="Female"/>
    <x v="70"/>
  </r>
  <r>
    <x v="824"/>
    <s v="Sissel"/>
    <s v="Female"/>
    <x v="8"/>
  </r>
  <r>
    <x v="825"/>
    <s v="Glenton"/>
    <s v="Male"/>
    <x v="15"/>
  </r>
  <r>
    <x v="826"/>
    <s v="Duckerin"/>
    <s v="Male"/>
    <x v="33"/>
  </r>
  <r>
    <x v="827"/>
    <s v="Iannuzzelli"/>
    <s v="Female"/>
    <x v="71"/>
  </r>
  <r>
    <x v="126"/>
    <s v="Padefield"/>
    <s v="Male"/>
    <x v="98"/>
  </r>
  <r>
    <x v="828"/>
    <s v="McKeaveney"/>
    <s v="Female"/>
    <x v="65"/>
  </r>
  <r>
    <x v="351"/>
    <s v="Bhar"/>
    <s v="Male"/>
    <x v="21"/>
  </r>
  <r>
    <x v="829"/>
    <s v="Strafford"/>
    <s v="Male"/>
    <x v="88"/>
  </r>
  <r>
    <x v="830"/>
    <s v="Himsworth"/>
    <s v="Male"/>
    <x v="95"/>
  </r>
  <r>
    <x v="831"/>
    <s v="Cazereau"/>
    <s v="Female"/>
    <x v="50"/>
  </r>
  <r>
    <x v="832"/>
    <s v="Bramhill"/>
    <s v="U"/>
    <x v="35"/>
  </r>
  <r>
    <x v="833"/>
    <s v="Pont"/>
    <s v="Male"/>
    <x v="11"/>
  </r>
  <r>
    <x v="834"/>
    <s v="Meininking"/>
    <s v="Male"/>
    <x v="82"/>
  </r>
  <r>
    <x v="835"/>
    <s v="Garey"/>
    <s v="Male"/>
    <x v="37"/>
  </r>
  <r>
    <x v="836"/>
    <s v="Giffin"/>
    <s v="Female"/>
    <x v="31"/>
  </r>
  <r>
    <x v="837"/>
    <s v="NA"/>
    <s v="Female"/>
    <x v="9"/>
  </r>
  <r>
    <x v="838"/>
    <s v="Hopkynson"/>
    <s v="Male"/>
    <x v="3"/>
  </r>
  <r>
    <x v="839"/>
    <s v="Briand"/>
    <s v="Male"/>
    <x v="71"/>
  </r>
  <r>
    <x v="840"/>
    <s v="Burstow"/>
    <s v="Male"/>
    <x v="47"/>
  </r>
  <r>
    <x v="232"/>
    <s v="Yetts"/>
    <s v="Female"/>
    <x v="20"/>
  </r>
  <r>
    <x v="556"/>
    <s v="Alflat"/>
    <s v="Male"/>
    <x v="49"/>
  </r>
  <r>
    <x v="841"/>
    <s v="Kingaby"/>
    <s v="Female"/>
    <x v="51"/>
  </r>
  <r>
    <x v="842"/>
    <s v="Commuzzo"/>
    <s v="Male"/>
    <x v="23"/>
  </r>
  <r>
    <x v="843"/>
    <s v="Andrioli"/>
    <s v="Male"/>
    <x v="91"/>
  </r>
  <r>
    <x v="844"/>
    <s v="Brasted"/>
    <s v="Male"/>
    <x v="48"/>
  </r>
  <r>
    <x v="845"/>
    <s v="Jayme"/>
    <s v="Female"/>
    <x v="13"/>
  </r>
  <r>
    <x v="846"/>
    <s v="Tomasicchio"/>
    <s v="Male"/>
    <x v="23"/>
  </r>
  <r>
    <x v="847"/>
    <s v="Edis"/>
    <s v="Male"/>
    <x v="69"/>
  </r>
  <r>
    <x v="848"/>
    <s v="Gosnoll"/>
    <s v="Female"/>
    <x v="57"/>
  </r>
  <r>
    <x v="849"/>
    <s v="Wiggam"/>
    <s v="Male"/>
    <x v="11"/>
  </r>
  <r>
    <x v="850"/>
    <s v="Spleving"/>
    <s v="Female"/>
    <x v="27"/>
  </r>
  <r>
    <x v="851"/>
    <s v="Crum"/>
    <s v="U"/>
    <x v="54"/>
  </r>
  <r>
    <x v="852"/>
    <s v="O' Mullan"/>
    <s v="Female"/>
    <x v="99"/>
  </r>
  <r>
    <x v="853"/>
    <s v="Juarez"/>
    <s v="Male"/>
    <x v="31"/>
  </r>
  <r>
    <x v="854"/>
    <s v="Crellim"/>
    <s v="Female"/>
    <x v="71"/>
  </r>
  <r>
    <x v="855"/>
    <s v="MacEvilly"/>
    <s v="Male"/>
    <x v="2"/>
  </r>
  <r>
    <x v="856"/>
    <s v="Eade"/>
    <s v="Female"/>
    <x v="18"/>
  </r>
  <r>
    <x v="857"/>
    <s v="Feige"/>
    <s v="Female"/>
    <x v="60"/>
  </r>
  <r>
    <x v="858"/>
    <s v="Strutton"/>
    <s v="Female"/>
    <x v="89"/>
  </r>
  <r>
    <x v="235"/>
    <s v="A'field"/>
    <s v="Male"/>
    <x v="5"/>
  </r>
  <r>
    <x v="859"/>
    <s v="Bamb"/>
    <s v="Female"/>
    <x v="83"/>
  </r>
  <r>
    <x v="860"/>
    <s v="Gale"/>
    <s v="Male"/>
    <x v="0"/>
  </r>
  <r>
    <x v="861"/>
    <s v="Clissold"/>
    <s v="Female"/>
    <x v="33"/>
  </r>
  <r>
    <x v="862"/>
    <s v="Prene"/>
    <s v="Female"/>
    <x v="39"/>
  </r>
  <r>
    <x v="863"/>
    <s v="Willbond"/>
    <s v="Female"/>
    <x v="3"/>
  </r>
  <r>
    <x v="864"/>
    <s v="Bointon"/>
    <s v="Female"/>
    <x v="26"/>
  </r>
  <r>
    <x v="865"/>
    <s v="Gaskin"/>
    <s v="Male"/>
    <x v="24"/>
  </r>
  <r>
    <x v="866"/>
    <s v="Huff"/>
    <s v="Female"/>
    <x v="28"/>
  </r>
  <r>
    <x v="867"/>
    <s v="Evetts"/>
    <s v="Female"/>
    <x v="41"/>
  </r>
  <r>
    <x v="868"/>
    <s v="Cross"/>
    <s v="Male"/>
    <x v="47"/>
  </r>
  <r>
    <x v="869"/>
    <s v="Champley"/>
    <s v="Female"/>
    <x v="50"/>
  </r>
  <r>
    <x v="870"/>
    <s v="Clemits"/>
    <s v="Female"/>
    <x v="19"/>
  </r>
  <r>
    <x v="871"/>
    <s v="Oller"/>
    <s v="Female"/>
    <x v="48"/>
  </r>
  <r>
    <x v="872"/>
    <s v="Bradwell"/>
    <s v="Female"/>
    <x v="16"/>
  </r>
  <r>
    <x v="873"/>
    <s v="Dechelette"/>
    <s v="Male"/>
    <x v="46"/>
  </r>
  <r>
    <x v="874"/>
    <s v="Caldes"/>
    <s v="Female"/>
    <x v="27"/>
  </r>
  <r>
    <x v="875"/>
    <s v="Furman"/>
    <s v="Female"/>
    <x v="88"/>
  </r>
  <r>
    <x v="876"/>
    <s v="Blenkinship"/>
    <s v="Male"/>
    <x v="18"/>
  </r>
  <r>
    <x v="374"/>
    <s v="Agget"/>
    <s v="Female"/>
    <x v="53"/>
  </r>
  <r>
    <x v="877"/>
    <s v="Highton"/>
    <s v="Female"/>
    <x v="65"/>
  </r>
  <r>
    <x v="878"/>
    <s v="Scoles"/>
    <s v="Male"/>
    <x v="64"/>
  </r>
  <r>
    <x v="879"/>
    <s v="Newport"/>
    <s v="Female"/>
    <x v="23"/>
  </r>
  <r>
    <x v="880"/>
    <s v="Brinson"/>
    <s v="Female"/>
    <x v="36"/>
  </r>
  <r>
    <x v="881"/>
    <s v="Natt"/>
    <s v="Male"/>
    <x v="83"/>
  </r>
  <r>
    <x v="882"/>
    <s v="Roberts"/>
    <s v="Female"/>
    <x v="92"/>
  </r>
  <r>
    <x v="883"/>
    <s v="Duchant"/>
    <s v="Female"/>
    <x v="99"/>
  </r>
  <r>
    <x v="884"/>
    <s v="Gabbitas"/>
    <s v="Male"/>
    <x v="53"/>
  </r>
  <r>
    <x v="885"/>
    <s v="Ricciardiello"/>
    <s v="Female"/>
    <x v="16"/>
  </r>
  <r>
    <x v="886"/>
    <s v="Cadore"/>
    <s v="Female"/>
    <x v="23"/>
  </r>
  <r>
    <x v="887"/>
    <s v="Hast"/>
    <s v="Female"/>
    <x v="95"/>
  </r>
  <r>
    <x v="888"/>
    <s v="Messenger"/>
    <s v="Male"/>
    <x v="77"/>
  </r>
  <r>
    <x v="889"/>
    <s v="Constantinou"/>
    <s v="Male"/>
    <x v="63"/>
  </r>
  <r>
    <x v="890"/>
    <s v="Rolfe"/>
    <s v="Female"/>
    <x v="95"/>
  </r>
  <r>
    <x v="891"/>
    <s v="Oddboy"/>
    <s v="Female"/>
    <x v="21"/>
  </r>
  <r>
    <x v="892"/>
    <s v="Patinkin"/>
    <s v="Female"/>
    <x v="90"/>
  </r>
  <r>
    <x v="893"/>
    <s v="Ivanchikov"/>
    <s v="Male"/>
    <x v="74"/>
  </r>
  <r>
    <x v="894"/>
    <s v="Pammenter"/>
    <s v="Male"/>
    <x v="6"/>
  </r>
  <r>
    <x v="477"/>
    <s v="Abelevitz"/>
    <s v="Female"/>
    <x v="22"/>
  </r>
  <r>
    <x v="268"/>
    <s v="Bangs"/>
    <s v="Male"/>
    <x v="88"/>
  </r>
  <r>
    <x v="895"/>
    <s v="NA"/>
    <s v="Female"/>
    <x v="6"/>
  </r>
  <r>
    <x v="896"/>
    <s v="Cokly"/>
    <s v="Female"/>
    <x v="7"/>
  </r>
  <r>
    <x v="897"/>
    <s v="Jereatt"/>
    <s v="Female"/>
    <x v="39"/>
  </r>
  <r>
    <x v="898"/>
    <s v="Bourget"/>
    <s v="Male"/>
    <x v="42"/>
  </r>
  <r>
    <x v="899"/>
    <s v="Naptin"/>
    <s v="Female"/>
    <x v="41"/>
  </r>
  <r>
    <x v="900"/>
    <s v="Gaskall"/>
    <s v="Female"/>
    <x v="17"/>
  </r>
  <r>
    <x v="901"/>
    <s v="Andrassy"/>
    <s v="Female"/>
    <x v="24"/>
  </r>
  <r>
    <x v="902"/>
    <s v="Dibdall"/>
    <s v="Female"/>
    <x v="29"/>
  </r>
  <r>
    <x v="903"/>
    <s v="Dunstall"/>
    <s v="Female"/>
    <x v="54"/>
  </r>
  <r>
    <x v="904"/>
    <s v="Adamou"/>
    <s v="Male"/>
    <x v="56"/>
  </r>
  <r>
    <x v="905"/>
    <s v="Spratling"/>
    <s v="Male"/>
    <x v="52"/>
  </r>
  <r>
    <x v="906"/>
    <s v="Ogilby"/>
    <s v="Female"/>
    <x v="62"/>
  </r>
  <r>
    <x v="907"/>
    <s v="Seldner"/>
    <s v="Female"/>
    <x v="75"/>
  </r>
  <r>
    <x v="908"/>
    <s v="Pickaver"/>
    <s v="Male"/>
    <x v="86"/>
  </r>
  <r>
    <x v="909"/>
    <s v="Broschek"/>
    <s v="Female"/>
    <x v="80"/>
  </r>
  <r>
    <x v="910"/>
    <s v="Bisseker"/>
    <s v="Female"/>
    <x v="7"/>
  </r>
  <r>
    <x v="911"/>
    <s v="Babcock"/>
    <s v="Male"/>
    <x v="12"/>
  </r>
  <r>
    <x v="912"/>
    <s v="Gludor"/>
    <s v="Male"/>
    <x v="72"/>
  </r>
  <r>
    <x v="913"/>
    <s v="Finan"/>
    <s v="Female"/>
    <x v="65"/>
  </r>
  <r>
    <x v="914"/>
    <s v="Tavinor"/>
    <s v="Female"/>
    <x v="98"/>
  </r>
  <r>
    <x v="915"/>
    <s v="Budden"/>
    <s v="Male"/>
    <x v="52"/>
  </r>
  <r>
    <x v="916"/>
    <s v="Patshull"/>
    <s v="Female"/>
    <x v="70"/>
  </r>
  <r>
    <x v="917"/>
    <s v="Outridge"/>
    <s v="Female"/>
    <x v="99"/>
  </r>
  <r>
    <x v="918"/>
    <s v="Bodega"/>
    <s v="Male"/>
    <x v="95"/>
  </r>
  <r>
    <x v="919"/>
    <s v="Pilipets"/>
    <s v="Male"/>
    <x v="56"/>
  </r>
  <r>
    <x v="920"/>
    <s v="Domnick"/>
    <s v="Female"/>
    <x v="66"/>
  </r>
  <r>
    <x v="921"/>
    <s v="Swanson"/>
    <s v="Male"/>
    <x v="99"/>
  </r>
  <r>
    <x v="922"/>
    <s v="Marginson"/>
    <s v="Male"/>
    <x v="61"/>
  </r>
  <r>
    <x v="145"/>
    <s v="Anshell"/>
    <s v="Female"/>
    <x v="26"/>
  </r>
  <r>
    <x v="923"/>
    <s v="Shorrock"/>
    <s v="Female"/>
    <x v="17"/>
  </r>
  <r>
    <x v="924"/>
    <s v="Carass"/>
    <s v="Male"/>
    <x v="28"/>
  </r>
  <r>
    <x v="925"/>
    <s v="Munns"/>
    <s v="Female"/>
    <x v="23"/>
  </r>
  <r>
    <x v="926"/>
    <s v="Dallosso"/>
    <s v="U"/>
    <x v="52"/>
  </r>
  <r>
    <x v="927"/>
    <s v="Fudge"/>
    <s v="Female"/>
    <x v="17"/>
  </r>
  <r>
    <x v="928"/>
    <s v="Ballay"/>
    <s v="Male"/>
    <x v="92"/>
  </r>
  <r>
    <x v="929"/>
    <s v="Prewer"/>
    <s v="Female"/>
    <x v="21"/>
  </r>
  <r>
    <x v="930"/>
    <s v="Pegg"/>
    <s v="Female"/>
    <x v="3"/>
  </r>
  <r>
    <x v="931"/>
    <s v="Pawelski"/>
    <s v="Female"/>
    <x v="17"/>
  </r>
  <r>
    <x v="932"/>
    <s v="Bagshawe"/>
    <s v="Female"/>
    <x v="12"/>
  </r>
  <r>
    <x v="933"/>
    <s v="Jachtym"/>
    <s v="Male"/>
    <x v="41"/>
  </r>
  <r>
    <x v="654"/>
    <s v="Laundon"/>
    <s v="Female"/>
    <x v="14"/>
  </r>
  <r>
    <x v="934"/>
    <s v="Etheridge"/>
    <s v="Male"/>
    <x v="13"/>
  </r>
  <r>
    <x v="935"/>
    <s v="Fishburn"/>
    <s v="Female"/>
    <x v="56"/>
  </r>
  <r>
    <x v="667"/>
    <s v="Romanetti"/>
    <s v="Male"/>
    <x v="12"/>
  </r>
  <r>
    <x v="936"/>
    <s v="Wortley"/>
    <s v="Male"/>
    <x v="50"/>
  </r>
  <r>
    <x v="937"/>
    <s v="Temby"/>
    <s v="Female"/>
    <x v="93"/>
  </r>
  <r>
    <x v="938"/>
    <s v="Cubbini"/>
    <s v="Male"/>
    <x v="65"/>
  </r>
  <r>
    <x v="939"/>
    <s v="Duffill"/>
    <s v="Male"/>
    <x v="66"/>
  </r>
  <r>
    <x v="940"/>
    <s v="the average past 3 years bike related purchases for new customers"/>
    <m/>
    <x v="100"/>
  </r>
  <r>
    <x v="940"/>
    <m/>
    <m/>
    <x v="101"/>
  </r>
  <r>
    <x v="940"/>
    <m/>
    <m/>
    <x v="1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59F4E6-E4F2-4982-8C00-8A8E8BDCBA6B}" name="PivotTable2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7:B959" firstHeaderRow="1" firstDataRow="1" firstDataCol="1"/>
  <pivotFields count="4">
    <pivotField axis="axisRow" showAll="0">
      <items count="942">
        <item x="208"/>
        <item x="225"/>
        <item x="168"/>
        <item x="466"/>
        <item x="766"/>
        <item x="709"/>
        <item x="493"/>
        <item x="836"/>
        <item x="901"/>
        <item x="230"/>
        <item x="585"/>
        <item x="147"/>
        <item x="364"/>
        <item x="704"/>
        <item x="323"/>
        <item x="546"/>
        <item x="582"/>
        <item x="192"/>
        <item x="201"/>
        <item x="618"/>
        <item x="303"/>
        <item x="319"/>
        <item x="857"/>
        <item x="916"/>
        <item x="371"/>
        <item x="120"/>
        <item x="471"/>
        <item x="301"/>
        <item x="197"/>
        <item x="803"/>
        <item x="260"/>
        <item x="352"/>
        <item x="190"/>
        <item x="370"/>
        <item x="322"/>
        <item x="387"/>
        <item x="670"/>
        <item x="169"/>
        <item x="512"/>
        <item x="752"/>
        <item x="918"/>
        <item x="160"/>
        <item x="496"/>
        <item x="725"/>
        <item x="608"/>
        <item x="650"/>
        <item x="848"/>
        <item x="92"/>
        <item x="787"/>
        <item x="433"/>
        <item x="293"/>
        <item x="886"/>
        <item x="523"/>
        <item x="580"/>
        <item x="624"/>
        <item x="754"/>
        <item x="577"/>
        <item x="476"/>
        <item x="837"/>
        <item x="262"/>
        <item x="39"/>
        <item x="506"/>
        <item x="151"/>
        <item x="2"/>
        <item x="596"/>
        <item x="416"/>
        <item x="107"/>
        <item x="469"/>
        <item x="35"/>
        <item x="660"/>
        <item x="300"/>
        <item x="921"/>
        <item x="359"/>
        <item x="119"/>
        <item x="735"/>
        <item x="863"/>
        <item x="309"/>
        <item x="599"/>
        <item x="925"/>
        <item x="355"/>
        <item x="917"/>
        <item x="129"/>
        <item x="616"/>
        <item x="645"/>
        <item x="824"/>
        <item x="504"/>
        <item x="128"/>
        <item x="259"/>
        <item x="539"/>
        <item x="9"/>
        <item x="266"/>
        <item x="388"/>
        <item x="679"/>
        <item x="274"/>
        <item x="776"/>
        <item x="542"/>
        <item x="904"/>
        <item x="899"/>
        <item x="98"/>
        <item x="203"/>
        <item x="555"/>
        <item x="148"/>
        <item x="672"/>
        <item x="924"/>
        <item x="71"/>
        <item x="334"/>
        <item x="529"/>
        <item x="920"/>
        <item x="470"/>
        <item x="290"/>
        <item x="154"/>
        <item x="280"/>
        <item x="28"/>
        <item x="902"/>
        <item x="459"/>
        <item x="553"/>
        <item x="257"/>
        <item x="769"/>
        <item x="24"/>
        <item x="681"/>
        <item x="638"/>
        <item x="789"/>
        <item x="56"/>
        <item x="31"/>
        <item x="830"/>
        <item x="185"/>
        <item x="774"/>
        <item x="856"/>
        <item x="44"/>
        <item x="933"/>
        <item x="347"/>
        <item x="299"/>
        <item x="758"/>
        <item x="431"/>
        <item x="936"/>
        <item x="708"/>
        <item x="534"/>
        <item x="578"/>
        <item x="714"/>
        <item x="739"/>
        <item x="684"/>
        <item x="771"/>
        <item x="214"/>
        <item x="242"/>
        <item x="895"/>
        <item x="483"/>
        <item x="447"/>
        <item x="623"/>
        <item x="747"/>
        <item x="460"/>
        <item x="378"/>
        <item x="339"/>
        <item x="838"/>
        <item x="750"/>
        <item x="321"/>
        <item x="804"/>
        <item x="793"/>
        <item x="662"/>
        <item x="723"/>
        <item x="310"/>
        <item x="634"/>
        <item x="453"/>
        <item x="697"/>
        <item x="249"/>
        <item x="333"/>
        <item x="435"/>
        <item x="576"/>
        <item x="78"/>
        <item x="196"/>
        <item x="537"/>
        <item x="550"/>
        <item x="753"/>
        <item x="408"/>
        <item x="0"/>
        <item x="631"/>
        <item x="535"/>
        <item x="146"/>
        <item x="891"/>
        <item x="887"/>
        <item x="275"/>
        <item x="337"/>
        <item x="909"/>
        <item x="358"/>
        <item x="311"/>
        <item x="817"/>
        <item x="520"/>
        <item x="429"/>
        <item x="885"/>
        <item x="473"/>
        <item x="27"/>
        <item x="819"/>
        <item x="265"/>
        <item x="482"/>
        <item x="481"/>
        <item x="354"/>
        <item x="639"/>
        <item x="884"/>
        <item x="41"/>
        <item x="194"/>
        <item x="178"/>
        <item x="928"/>
        <item x="853"/>
        <item x="531"/>
        <item x="557"/>
        <item x="748"/>
        <item x="507"/>
        <item x="43"/>
        <item x="202"/>
        <item x="422"/>
        <item x="811"/>
        <item x="64"/>
        <item x="778"/>
        <item x="270"/>
        <item x="356"/>
        <item x="149"/>
        <item x="511"/>
        <item x="703"/>
        <item x="227"/>
        <item x="713"/>
        <item x="757"/>
        <item x="625"/>
        <item x="806"/>
        <item x="137"/>
        <item x="922"/>
        <item x="935"/>
        <item x="111"/>
        <item x="536"/>
        <item x="653"/>
        <item x="763"/>
        <item x="472"/>
        <item x="443"/>
        <item x="282"/>
        <item x="558"/>
        <item x="656"/>
        <item x="229"/>
        <item x="317"/>
        <item x="591"/>
        <item x="343"/>
        <item x="252"/>
        <item x="383"/>
        <item x="612"/>
        <item x="566"/>
        <item x="400"/>
        <item x="850"/>
        <item x="150"/>
        <item x="174"/>
        <item x="278"/>
        <item x="875"/>
        <item x="938"/>
        <item x="335"/>
        <item x="600"/>
        <item x="287"/>
        <item x="731"/>
        <item x="393"/>
        <item x="113"/>
        <item x="858"/>
        <item x="272"/>
        <item x="905"/>
        <item x="406"/>
        <item x="821"/>
        <item x="521"/>
        <item x="179"/>
        <item x="781"/>
        <item x="764"/>
        <item x="676"/>
        <item x="65"/>
        <item x="440"/>
        <item x="854"/>
        <item x="5"/>
        <item x="8"/>
        <item x="15"/>
        <item x="872"/>
        <item x="518"/>
        <item x="391"/>
        <item x="26"/>
        <item x="251"/>
        <item x="728"/>
        <item x="746"/>
        <item x="328"/>
        <item x="338"/>
        <item x="892"/>
        <item x="269"/>
        <item x="812"/>
        <item x="188"/>
        <item x="744"/>
        <item x="474"/>
        <item x="782"/>
        <item x="243"/>
        <item x="915"/>
        <item x="501"/>
        <item x="124"/>
        <item x="730"/>
        <item x="165"/>
        <item x="296"/>
        <item x="495"/>
        <item x="668"/>
        <item x="163"/>
        <item x="198"/>
        <item x="446"/>
        <item x="325"/>
        <item x="191"/>
        <item x="755"/>
        <item x="702"/>
        <item x="548"/>
        <item x="919"/>
        <item x="633"/>
        <item x="386"/>
        <item x="82"/>
        <item x="405"/>
        <item x="565"/>
        <item x="880"/>
        <item x="182"/>
        <item x="99"/>
        <item x="912"/>
        <item x="255"/>
        <item x="594"/>
        <item x="842"/>
        <item x="694"/>
        <item x="377"/>
        <item x="36"/>
        <item x="236"/>
        <item x="130"/>
        <item x="745"/>
        <item x="244"/>
        <item x="873"/>
        <item x="152"/>
        <item x="667"/>
        <item x="245"/>
        <item x="742"/>
        <item x="461"/>
        <item x="560"/>
        <item x="717"/>
        <item x="103"/>
        <item x="162"/>
        <item x="588"/>
        <item x="109"/>
        <item x="868"/>
        <item x="189"/>
        <item x="751"/>
        <item x="401"/>
        <item x="420"/>
        <item x="711"/>
        <item x="114"/>
        <item x="488"/>
        <item x="502"/>
        <item x="914"/>
        <item x="532"/>
        <item x="369"/>
        <item x="48"/>
        <item x="341"/>
        <item x="390"/>
        <item x="83"/>
        <item x="661"/>
        <item x="38"/>
        <item x="579"/>
        <item x="430"/>
        <item x="21"/>
        <item x="490"/>
        <item x="458"/>
        <item x="292"/>
        <item x="484"/>
        <item x="127"/>
        <item x="465"/>
        <item x="575"/>
        <item x="357"/>
        <item x="261"/>
        <item x="801"/>
        <item x="283"/>
        <item x="376"/>
        <item x="574"/>
        <item x="701"/>
        <item x="101"/>
        <item x="790"/>
        <item x="216"/>
        <item x="45"/>
        <item x="424"/>
        <item x="629"/>
        <item x="360"/>
        <item x="345"/>
        <item x="427"/>
        <item x="712"/>
        <item x="683"/>
        <item x="143"/>
        <item x="77"/>
        <item x="698"/>
        <item x="199"/>
        <item x="621"/>
        <item x="226"/>
        <item x="141"/>
        <item x="418"/>
        <item x="442"/>
        <item x="516"/>
        <item x="218"/>
        <item x="104"/>
        <item x="52"/>
        <item x="411"/>
        <item x="798"/>
        <item x="68"/>
        <item x="306"/>
        <item x="722"/>
        <item x="318"/>
        <item x="688"/>
        <item x="685"/>
        <item x="693"/>
        <item x="100"/>
        <item x="382"/>
        <item x="888"/>
        <item x="551"/>
        <item x="181"/>
        <item x="235"/>
        <item x="367"/>
        <item x="658"/>
        <item x="407"/>
        <item x="75"/>
        <item x="327"/>
        <item x="222"/>
        <item x="807"/>
        <item x="843"/>
        <item x="845"/>
        <item x="50"/>
        <item x="439"/>
        <item x="777"/>
        <item x="221"/>
        <item x="513"/>
        <item x="859"/>
        <item x="398"/>
        <item x="315"/>
        <item x="464"/>
        <item x="215"/>
        <item x="344"/>
        <item x="678"/>
        <item x="176"/>
        <item x="363"/>
        <item x="861"/>
        <item x="491"/>
        <item x="908"/>
        <item x="462"/>
        <item x="614"/>
        <item x="456"/>
        <item x="911"/>
        <item x="497"/>
        <item x="375"/>
        <item x="140"/>
        <item x="622"/>
        <item x="510"/>
        <item x="749"/>
        <item x="883"/>
        <item x="515"/>
        <item x="533"/>
        <item x="682"/>
        <item x="569"/>
        <item x="105"/>
        <item x="583"/>
        <item x="492"/>
        <item x="907"/>
        <item x="727"/>
        <item x="785"/>
        <item x="204"/>
        <item x="61"/>
        <item x="95"/>
        <item x="205"/>
        <item x="677"/>
        <item x="829"/>
        <item x="932"/>
        <item x="116"/>
        <item x="556"/>
        <item x="517"/>
        <item x="665"/>
        <item x="514"/>
        <item x="882"/>
        <item x="874"/>
        <item x="410"/>
        <item x="47"/>
        <item x="494"/>
        <item x="423"/>
        <item x="509"/>
        <item x="110"/>
        <item x="664"/>
        <item x="831"/>
        <item x="559"/>
        <item x="166"/>
        <item x="726"/>
        <item x="307"/>
        <item x="862"/>
        <item x="399"/>
        <item x="254"/>
        <item x="87"/>
        <item x="62"/>
        <item x="538"/>
        <item x="642"/>
        <item x="97"/>
        <item x="19"/>
        <item x="840"/>
        <item x="547"/>
        <item x="816"/>
        <item x="802"/>
        <item x="609"/>
        <item x="241"/>
        <item x="871"/>
        <item x="79"/>
        <item x="434"/>
        <item x="489"/>
        <item x="525"/>
        <item x="346"/>
        <item x="604"/>
        <item x="772"/>
        <item x="864"/>
        <item x="652"/>
        <item x="841"/>
        <item x="931"/>
        <item x="733"/>
        <item x="593"/>
        <item x="467"/>
        <item x="353"/>
        <item x="177"/>
        <item x="289"/>
        <item x="72"/>
        <item x="564"/>
        <item x="487"/>
        <item x="689"/>
        <item x="186"/>
        <item x="380"/>
        <item x="394"/>
        <item x="414"/>
        <item x="212"/>
        <item x="552"/>
        <item x="485"/>
        <item x="814"/>
        <item x="417"/>
        <item x="374"/>
        <item x="279"/>
        <item x="444"/>
        <item x="217"/>
        <item x="240"/>
        <item x="572"/>
        <item x="691"/>
        <item x="331"/>
        <item x="133"/>
        <item x="573"/>
        <item x="686"/>
        <item x="264"/>
        <item x="232"/>
        <item x="860"/>
        <item x="927"/>
        <item x="522"/>
        <item x="438"/>
        <item x="395"/>
        <item x="54"/>
        <item x="250"/>
        <item x="800"/>
        <item x="392"/>
        <item x="718"/>
        <item x="603"/>
        <item x="592"/>
        <item x="450"/>
        <item x="923"/>
        <item x="195"/>
        <item x="783"/>
        <item x="835"/>
        <item x="234"/>
        <item x="562"/>
        <item x="570"/>
        <item x="93"/>
        <item x="870"/>
        <item x="477"/>
        <item x="635"/>
        <item x="329"/>
        <item x="297"/>
        <item x="366"/>
        <item x="630"/>
        <item x="602"/>
        <item x="644"/>
        <item x="828"/>
        <item x="791"/>
        <item x="63"/>
        <item x="302"/>
        <item x="929"/>
        <item x="172"/>
        <item x="60"/>
        <item x="822"/>
        <item x="760"/>
        <item x="468"/>
        <item x="336"/>
        <item x="3"/>
        <item x="587"/>
        <item x="445"/>
        <item x="519"/>
        <item x="90"/>
        <item x="123"/>
        <item x="384"/>
        <item x="897"/>
        <item x="666"/>
        <item x="448"/>
        <item x="106"/>
        <item x="74"/>
        <item x="499"/>
        <item x="615"/>
        <item x="595"/>
        <item x="396"/>
        <item x="34"/>
        <item x="135"/>
        <item x="253"/>
        <item x="690"/>
        <item x="14"/>
        <item x="775"/>
        <item x="298"/>
        <item x="671"/>
        <item x="16"/>
        <item x="441"/>
        <item x="627"/>
        <item x="224"/>
        <item x="823"/>
        <item x="589"/>
        <item x="415"/>
        <item x="571"/>
        <item x="233"/>
        <item x="795"/>
        <item x="597"/>
        <item x="809"/>
        <item x="55"/>
        <item x="878"/>
        <item x="57"/>
        <item x="86"/>
        <item x="432"/>
        <item x="805"/>
        <item x="651"/>
        <item x="187"/>
        <item x="183"/>
        <item x="913"/>
        <item x="581"/>
        <item x="898"/>
        <item x="716"/>
        <item x="729"/>
        <item x="428"/>
        <item x="13"/>
        <item x="4"/>
        <item x="937"/>
        <item x="794"/>
        <item x="607"/>
        <item x="799"/>
        <item x="112"/>
        <item x="108"/>
        <item x="696"/>
        <item x="894"/>
        <item x="207"/>
        <item x="33"/>
        <item x="706"/>
        <item x="486"/>
        <item x="675"/>
        <item x="37"/>
        <item x="452"/>
        <item x="906"/>
        <item x="788"/>
        <item x="527"/>
        <item x="879"/>
        <item x="1"/>
        <item x="284"/>
        <item x="351"/>
        <item x="342"/>
        <item x="139"/>
        <item x="818"/>
        <item x="646"/>
        <item x="144"/>
        <item x="611"/>
        <item x="680"/>
        <item x="7"/>
        <item x="590"/>
        <item x="304"/>
        <item x="42"/>
        <item x="586"/>
        <item x="159"/>
        <item x="792"/>
        <item x="508"/>
        <item x="584"/>
        <item x="544"/>
        <item x="332"/>
        <item x="324"/>
        <item x="528"/>
        <item x="849"/>
        <item x="637"/>
        <item x="770"/>
        <item x="896"/>
        <item x="94"/>
        <item x="561"/>
        <item x="893"/>
        <item x="385"/>
        <item x="451"/>
        <item x="138"/>
        <item x="59"/>
        <item x="132"/>
        <item x="53"/>
        <item x="18"/>
        <item x="876"/>
        <item x="12"/>
        <item x="852"/>
        <item x="541"/>
        <item x="175"/>
        <item x="412"/>
        <item x="626"/>
        <item x="601"/>
        <item x="88"/>
        <item x="545"/>
        <item x="762"/>
        <item x="389"/>
        <item x="22"/>
        <item x="413"/>
        <item x="349"/>
        <item x="381"/>
        <item x="134"/>
        <item x="540"/>
        <item x="372"/>
        <item x="847"/>
        <item x="737"/>
        <item x="286"/>
        <item x="475"/>
        <item x="314"/>
        <item x="171"/>
        <item x="659"/>
        <item x="91"/>
        <item x="827"/>
        <item x="926"/>
        <item x="313"/>
        <item x="846"/>
        <item x="122"/>
        <item x="505"/>
        <item x="719"/>
        <item x="268"/>
        <item x="707"/>
        <item x="610"/>
        <item x="85"/>
        <item x="808"/>
        <item x="373"/>
        <item x="786"/>
        <item x="865"/>
        <item x="404"/>
        <item x="815"/>
        <item x="180"/>
        <item x="263"/>
        <item x="741"/>
        <item x="833"/>
        <item x="767"/>
        <item x="820"/>
        <item x="273"/>
        <item x="563"/>
        <item x="125"/>
        <item x="184"/>
        <item x="365"/>
        <item x="167"/>
        <item x="530"/>
        <item x="813"/>
        <item x="738"/>
        <item x="606"/>
        <item x="881"/>
        <item x="779"/>
        <item x="480"/>
        <item x="654"/>
        <item x="102"/>
        <item x="900"/>
        <item x="29"/>
        <item x="844"/>
        <item x="126"/>
        <item x="705"/>
        <item x="765"/>
        <item x="237"/>
        <item x="164"/>
        <item x="211"/>
        <item x="158"/>
        <item x="308"/>
        <item x="568"/>
        <item x="657"/>
        <item x="10"/>
        <item x="117"/>
        <item x="425"/>
        <item x="421"/>
        <item x="825"/>
        <item x="773"/>
        <item x="669"/>
        <item x="231"/>
        <item x="115"/>
        <item x="238"/>
        <item x="478"/>
        <item x="797"/>
        <item x="213"/>
        <item x="156"/>
        <item x="200"/>
        <item x="756"/>
        <item x="66"/>
        <item x="647"/>
        <item x="851"/>
        <item x="25"/>
        <item x="362"/>
        <item x="768"/>
        <item x="67"/>
        <item x="867"/>
        <item x="291"/>
        <item x="6"/>
        <item x="368"/>
        <item x="402"/>
        <item x="526"/>
        <item x="340"/>
        <item x="170"/>
        <item x="305"/>
        <item x="84"/>
        <item x="649"/>
        <item x="674"/>
        <item x="247"/>
        <item x="210"/>
        <item x="256"/>
        <item x="890"/>
        <item x="832"/>
        <item x="248"/>
        <item x="131"/>
        <item x="30"/>
        <item x="855"/>
        <item x="161"/>
        <item x="839"/>
        <item x="46"/>
        <item x="866"/>
        <item x="288"/>
        <item x="605"/>
        <item x="554"/>
        <item x="136"/>
        <item x="403"/>
        <item x="70"/>
        <item x="277"/>
        <item x="759"/>
        <item x="648"/>
        <item x="641"/>
        <item x="89"/>
        <item x="455"/>
        <item x="810"/>
        <item x="889"/>
        <item x="721"/>
        <item x="724"/>
        <item x="699"/>
        <item x="619"/>
        <item x="419"/>
        <item x="153"/>
        <item x="761"/>
        <item x="500"/>
        <item x="239"/>
        <item x="687"/>
        <item x="903"/>
        <item x="732"/>
        <item x="316"/>
        <item x="436"/>
        <item x="715"/>
        <item x="628"/>
        <item x="877"/>
        <item x="479"/>
        <item x="80"/>
        <item x="246"/>
        <item x="409"/>
        <item x="32"/>
        <item x="939"/>
        <item x="96"/>
        <item x="23"/>
        <item x="209"/>
        <item x="281"/>
        <item x="379"/>
        <item x="348"/>
        <item x="397"/>
        <item x="206"/>
        <item x="173"/>
        <item x="51"/>
        <item x="636"/>
        <item x="20"/>
        <item x="121"/>
        <item x="157"/>
        <item x="784"/>
        <item x="598"/>
        <item x="524"/>
        <item x="155"/>
        <item x="663"/>
        <item x="49"/>
        <item x="267"/>
        <item x="736"/>
        <item x="426"/>
        <item x="449"/>
        <item x="826"/>
        <item x="910"/>
        <item x="271"/>
        <item x="463"/>
        <item x="294"/>
        <item x="219"/>
        <item x="76"/>
        <item x="780"/>
        <item x="700"/>
        <item x="457"/>
        <item x="454"/>
        <item x="350"/>
        <item x="437"/>
        <item x="710"/>
        <item x="620"/>
        <item x="145"/>
        <item x="81"/>
        <item x="276"/>
        <item x="743"/>
        <item x="118"/>
        <item x="193"/>
        <item x="40"/>
        <item x="543"/>
        <item x="326"/>
        <item x="285"/>
        <item x="228"/>
        <item x="69"/>
        <item x="330"/>
        <item x="930"/>
        <item x="220"/>
        <item x="934"/>
        <item x="142"/>
        <item x="613"/>
        <item x="11"/>
        <item x="361"/>
        <item x="58"/>
        <item x="673"/>
        <item x="796"/>
        <item x="549"/>
        <item x="655"/>
        <item x="869"/>
        <item x="740"/>
        <item x="17"/>
        <item x="617"/>
        <item x="503"/>
        <item x="640"/>
        <item x="643"/>
        <item x="223"/>
        <item x="567"/>
        <item x="632"/>
        <item x="73"/>
        <item x="692"/>
        <item x="720"/>
        <item x="734"/>
        <item x="498"/>
        <item x="312"/>
        <item x="834"/>
        <item x="695"/>
        <item x="320"/>
        <item x="295"/>
        <item x="258"/>
        <item x="940"/>
        <item t="default"/>
      </items>
    </pivotField>
    <pivotField showAll="0"/>
    <pivotField showAll="0"/>
    <pivotField dataField="1" showAll="0"/>
  </pivotFields>
  <rowFields count="1">
    <field x="0"/>
  </rowFields>
  <rowItems count="9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 t="grand">
      <x/>
    </i>
  </rowItems>
  <colItems count="1">
    <i/>
  </colItems>
  <dataFields count="1">
    <dataField name="Average of past_3_years_bike_related_purchases" fld="3" subtotal="average" baseField="0" baseItem="0" numFmtId="2"/>
  </dataFields>
  <formats count="2">
    <format dxfId="8">
      <pivotArea outline="0" collapsedLevelsAreSubtotals="1" fieldPosition="0"/>
    </format>
    <format dxfId="7">
      <pivotArea dataOnly="0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9FE88F-9517-4D98-9F88-31793A16E623}" name="PivotTable1" cacheId="2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L8" firstHeaderRow="1" firstDataRow="2" firstDataCol="1"/>
  <pivotFields count="16">
    <pivotField dataField="1" showAll="0"/>
    <pivotField showAll="0"/>
    <pivotField showAll="0"/>
    <pivotField showAll="0"/>
    <pivotField showAll="0"/>
    <pivotField showAll="0"/>
    <pivotField axis="axisCol" showAll="0">
      <items count="11">
        <item x="9"/>
        <item x="3"/>
        <item x="2"/>
        <item x="7"/>
        <item x="5"/>
        <item x="0"/>
        <item x="8"/>
        <item x="1"/>
        <item x="4"/>
        <item x="6"/>
        <item t="default"/>
      </items>
    </pivotField>
    <pivotField axis="axisRow" showAll="0">
      <items count="4">
        <item x="1"/>
        <item x="2"/>
        <item x="0"/>
        <item t="default"/>
      </items>
    </pivotField>
    <pivotField showAll="0"/>
    <pivotField showAll="0"/>
    <pivotField numFmtId="1" showAll="0"/>
    <pivotField showAll="0"/>
    <pivotField showAll="0"/>
    <pivotField showAll="0"/>
    <pivotField showAll="0"/>
    <pivotField showAll="0"/>
  </pivotFields>
  <rowFields count="1">
    <field x="7"/>
  </rowFields>
  <rowItems count="4">
    <i>
      <x/>
    </i>
    <i>
      <x v="1"/>
    </i>
    <i>
      <x v="2"/>
    </i>
    <i t="grand">
      <x/>
    </i>
  </rowItems>
  <colFields count="1">
    <field x="6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Count of first_name" fld="0" subtotal="count" baseField="0" baseItem="0"/>
  </dataFields>
  <formats count="5">
    <format dxfId="6">
      <pivotArea type="topRight" dataOnly="0" labelOnly="1" outline="0" fieldPosition="0"/>
    </format>
    <format dxfId="5">
      <pivotArea dataOnly="0" labelOnly="1" fieldPosition="0">
        <references count="1">
          <reference field="6" count="1">
            <x v="1"/>
          </reference>
        </references>
      </pivotArea>
    </format>
    <format dxfId="3">
      <pivotArea dataOnly="0" labelOnly="1" fieldPosition="0">
        <references count="1">
          <reference field="6" count="1">
            <x v="2"/>
          </reference>
        </references>
      </pivotArea>
    </format>
    <format dxfId="1">
      <pivotArea dataOnly="0" labelOnly="1" fieldPosition="0">
        <references count="1">
          <reference field="6" count="1">
            <x v="5"/>
          </reference>
        </references>
      </pivotArea>
    </format>
    <format dxfId="0">
      <pivotArea dataOnly="0" labelOnly="1" fieldPosition="0">
        <references count="1">
          <reference field="6" count="1">
            <x v="9"/>
          </reference>
        </references>
      </pivotArea>
    </format>
  </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5DFE40-DDD9-4B21-8213-BBAF84E4B7AB}" name="PivotTable3" cacheId="2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7" firstHeaderRow="1" firstDataRow="1" firstDataCol="1"/>
  <pivotFields count="16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" showAll="0"/>
    <pivotField showAll="0"/>
    <pivotField showAll="0"/>
    <pivotField axis="axisRow" showAll="0">
      <items count="4">
        <item x="1"/>
        <item x="0"/>
        <item x="2"/>
        <item t="default"/>
      </items>
    </pivotField>
    <pivotField showAll="0"/>
    <pivotField showAll="0"/>
  </pivotFields>
  <rowFields count="1">
    <field x="13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first_name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38A73D7-7369-49E0-B061-72BE923853D5}" name="PivotTable11" cacheId="2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7" firstHeaderRow="1" firstDataRow="1" firstDataCol="1"/>
  <pivotFields count="16"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1"/>
        <item x="2"/>
        <item x="0"/>
        <item t="default"/>
      </items>
    </pivotField>
    <pivotField showAll="0"/>
    <pivotField showAll="0"/>
    <pivotField numFmtId="1" showAll="0"/>
    <pivotField showAll="0"/>
    <pivotField showAll="0"/>
    <pivotField showAll="0"/>
    <pivotField showAll="0"/>
    <pivotField dataField="1" showAll="0"/>
  </pivotFields>
  <rowFields count="1">
    <field x="7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of property_valuation" fld="15" subtotal="average" baseField="7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5"/>
  <sheetViews>
    <sheetView showGridLines="0" topLeftCell="M982" workbookViewId="0">
      <selection activeCell="W1" sqref="W1:W1001"/>
    </sheetView>
  </sheetViews>
  <sheetFormatPr defaultColWidth="12.6328125" defaultRowHeight="15" customHeight="1" x14ac:dyDescent="0.25"/>
  <cols>
    <col min="1" max="3" width="14.453125" customWidth="1"/>
    <col min="4" max="4" width="11.453125" customWidth="1"/>
    <col min="5" max="5" width="14.453125" customWidth="1"/>
    <col min="6" max="6" width="26.6328125" style="17" customWidth="1"/>
    <col min="7" max="7" width="19.81640625" bestFit="1" customWidth="1"/>
    <col min="8" max="8" width="14.453125" customWidth="1"/>
    <col min="9" max="9" width="6.54296875" customWidth="1"/>
    <col min="10" max="10" width="7" customWidth="1"/>
    <col min="11" max="11" width="7.1796875" customWidth="1"/>
    <col min="12" max="12" width="24.36328125" bestFit="1" customWidth="1"/>
    <col min="13" max="26" width="14.453125" customWidth="1"/>
  </cols>
  <sheetData>
    <row r="1" spans="1:26" ht="15.75" customHeight="1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1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662</v>
      </c>
      <c r="M1" s="3" t="s">
        <v>663</v>
      </c>
      <c r="N1" s="3" t="s">
        <v>664</v>
      </c>
      <c r="O1" s="3" t="s">
        <v>665</v>
      </c>
      <c r="P1" s="3" t="s">
        <v>666</v>
      </c>
      <c r="Q1" s="4"/>
      <c r="R1" s="4"/>
      <c r="S1" s="4"/>
      <c r="T1" s="4"/>
      <c r="U1" s="4"/>
      <c r="V1" s="5" t="s">
        <v>667</v>
      </c>
      <c r="W1" s="5" t="s">
        <v>668</v>
      </c>
      <c r="X1" s="1"/>
      <c r="Y1" s="1"/>
      <c r="Z1" s="1"/>
    </row>
    <row r="2" spans="1:26" ht="15.75" customHeight="1" x14ac:dyDescent="0.35">
      <c r="A2" s="6" t="s">
        <v>314</v>
      </c>
      <c r="B2" s="6" t="s">
        <v>669</v>
      </c>
      <c r="C2" s="6" t="s">
        <v>16</v>
      </c>
      <c r="D2" s="22">
        <v>86</v>
      </c>
      <c r="E2" s="6" t="s">
        <v>670</v>
      </c>
      <c r="F2" s="15" t="s">
        <v>107</v>
      </c>
      <c r="G2" s="6" t="s">
        <v>33</v>
      </c>
      <c r="H2" s="6" t="s">
        <v>13</v>
      </c>
      <c r="I2" s="6" t="s">
        <v>14</v>
      </c>
      <c r="J2" s="6" t="s">
        <v>15</v>
      </c>
      <c r="K2" s="7">
        <v>14</v>
      </c>
      <c r="L2" s="6" t="s">
        <v>671</v>
      </c>
      <c r="M2" s="6" t="s">
        <v>672</v>
      </c>
      <c r="N2" s="6" t="s">
        <v>673</v>
      </c>
      <c r="O2" s="6" t="s">
        <v>674</v>
      </c>
      <c r="P2" s="21">
        <v>6</v>
      </c>
      <c r="Q2" s="2">
        <f t="shared" ref="Q2:Q1001" ca="1" si="0">RANDBETWEEN(40,110)/100</f>
        <v>0.73</v>
      </c>
      <c r="R2" s="2">
        <f ca="1">Q2*(IF(J2="Yes",1.25,1))</f>
        <v>0.91249999999999998</v>
      </c>
      <c r="S2" s="2">
        <f ca="1">R2*(IF(OR(VALUE(P2)&gt;8,VALUE(D2)&gt;80),1.25,1))</f>
        <v>1.140625</v>
      </c>
      <c r="T2" s="2">
        <f ca="1">S2*(IF(H2="Mass Customer",0.85,1))</f>
        <v>0.96953124999999996</v>
      </c>
      <c r="U2" s="2">
        <f>RANK(W2,W1:W1001,0)</f>
        <v>1</v>
      </c>
      <c r="V2" s="2">
        <v>1</v>
      </c>
      <c r="W2" s="2">
        <v>1.71875</v>
      </c>
      <c r="X2" s="1"/>
      <c r="Y2" s="1"/>
      <c r="Z2" s="1"/>
    </row>
    <row r="3" spans="1:26" ht="15.75" customHeight="1" x14ac:dyDescent="0.35">
      <c r="A3" s="6" t="s">
        <v>675</v>
      </c>
      <c r="B3" s="6" t="s">
        <v>676</v>
      </c>
      <c r="C3" s="6" t="s">
        <v>16</v>
      </c>
      <c r="D3" s="22">
        <v>69</v>
      </c>
      <c r="E3" s="6" t="s">
        <v>677</v>
      </c>
      <c r="F3" s="15" t="s">
        <v>149</v>
      </c>
      <c r="G3" s="6" t="s">
        <v>20</v>
      </c>
      <c r="H3" s="6" t="s">
        <v>13</v>
      </c>
      <c r="I3" s="6" t="s">
        <v>14</v>
      </c>
      <c r="J3" s="6" t="s">
        <v>22</v>
      </c>
      <c r="K3" s="7">
        <v>16</v>
      </c>
      <c r="L3" s="6" t="s">
        <v>678</v>
      </c>
      <c r="M3" s="6" t="s">
        <v>679</v>
      </c>
      <c r="N3" s="6" t="s">
        <v>680</v>
      </c>
      <c r="O3" s="6" t="s">
        <v>674</v>
      </c>
      <c r="P3" s="21">
        <v>11</v>
      </c>
      <c r="Q3" s="2">
        <f t="shared" ca="1" si="0"/>
        <v>0.64</v>
      </c>
      <c r="R3" s="2">
        <f ca="1">Q3*(IF(J3="Yes",1.25,1))</f>
        <v>0.64</v>
      </c>
      <c r="S3" s="2">
        <f ca="1">R3*(IF(OR(VALUE(P3)&gt;8,VALUE(D3)&gt;80),1.25,1))</f>
        <v>0.8</v>
      </c>
      <c r="T3" s="2">
        <f ca="1">S3*(IF(H3="Mass Customer",0.85,1))</f>
        <v>0.68</v>
      </c>
      <c r="U3" s="2">
        <f>RANK(W3,W1:W1001,0)</f>
        <v>1</v>
      </c>
      <c r="V3" s="2">
        <v>1</v>
      </c>
      <c r="W3" s="2">
        <v>1.71875</v>
      </c>
      <c r="X3" s="1"/>
      <c r="Y3" s="1"/>
      <c r="Z3" s="1"/>
    </row>
    <row r="4" spans="1:26" ht="15.75" customHeight="1" x14ac:dyDescent="0.35">
      <c r="A4" s="6" t="s">
        <v>681</v>
      </c>
      <c r="B4" s="6" t="s">
        <v>357</v>
      </c>
      <c r="C4" s="6" t="s">
        <v>23</v>
      </c>
      <c r="D4" s="22">
        <v>10</v>
      </c>
      <c r="E4" s="8">
        <v>27269</v>
      </c>
      <c r="F4" s="15" t="s">
        <v>60</v>
      </c>
      <c r="G4" s="6" t="s">
        <v>18</v>
      </c>
      <c r="H4" s="6" t="s">
        <v>25</v>
      </c>
      <c r="I4" s="6" t="s">
        <v>14</v>
      </c>
      <c r="J4" s="6" t="s">
        <v>22</v>
      </c>
      <c r="K4" s="7">
        <v>10</v>
      </c>
      <c r="L4" s="6" t="s">
        <v>682</v>
      </c>
      <c r="M4" s="6" t="s">
        <v>683</v>
      </c>
      <c r="N4" s="6" t="s">
        <v>684</v>
      </c>
      <c r="O4" s="6" t="s">
        <v>674</v>
      </c>
      <c r="P4" s="21">
        <v>5</v>
      </c>
      <c r="Q4" s="2">
        <f t="shared" ca="1" si="0"/>
        <v>0.52</v>
      </c>
      <c r="R4" s="2">
        <f ca="1">Q4*(IF(J4="Yes",1.25,1))</f>
        <v>0.52</v>
      </c>
      <c r="S4" s="2">
        <f ca="1">R4*(IF(OR(VALUE(P4)&gt;8,VALUE(D4)&gt;80),1.25,1))</f>
        <v>0.52</v>
      </c>
      <c r="T4" s="2">
        <f ca="1">S4*(IF(H4="Mass Customer",0.85,1))</f>
        <v>0.52</v>
      </c>
      <c r="U4" s="2">
        <f>RANK(W4,W1:W1001,0)</f>
        <v>1</v>
      </c>
      <c r="V4" s="2">
        <v>1</v>
      </c>
      <c r="W4" s="2">
        <v>1.71875</v>
      </c>
      <c r="X4" s="1"/>
      <c r="Y4" s="1"/>
      <c r="Z4" s="1"/>
    </row>
    <row r="5" spans="1:26" ht="15.75" customHeight="1" x14ac:dyDescent="0.35">
      <c r="A5" s="6" t="s">
        <v>612</v>
      </c>
      <c r="B5" s="6" t="s">
        <v>685</v>
      </c>
      <c r="C5" s="6" t="s">
        <v>23</v>
      </c>
      <c r="D5" s="22">
        <v>64</v>
      </c>
      <c r="E5" s="6" t="s">
        <v>686</v>
      </c>
      <c r="F5" s="15" t="s">
        <v>287</v>
      </c>
      <c r="G5" s="6" t="s">
        <v>33</v>
      </c>
      <c r="H5" s="6" t="s">
        <v>25</v>
      </c>
      <c r="I5" s="6" t="s">
        <v>14</v>
      </c>
      <c r="J5" s="6" t="s">
        <v>15</v>
      </c>
      <c r="K5" s="7">
        <v>5</v>
      </c>
      <c r="L5" s="6" t="s">
        <v>687</v>
      </c>
      <c r="M5" s="6" t="s">
        <v>688</v>
      </c>
      <c r="N5" s="6" t="s">
        <v>673</v>
      </c>
      <c r="O5" s="6" t="s">
        <v>674</v>
      </c>
      <c r="P5" s="21">
        <v>1</v>
      </c>
      <c r="Q5" s="2">
        <f t="shared" ca="1" si="0"/>
        <v>0.45</v>
      </c>
      <c r="R5" s="2">
        <f ca="1">Q5*(IF(J5="Yes",1.25,1))</f>
        <v>0.5625</v>
      </c>
      <c r="S5" s="2">
        <f ca="1">R5*(IF(OR(VALUE(P5)&gt;8,VALUE(D5)&gt;80),1.25,1))</f>
        <v>0.5625</v>
      </c>
      <c r="T5" s="2">
        <f ca="1">S5*(IF(H5="Mass Customer",0.85,1))</f>
        <v>0.5625</v>
      </c>
      <c r="U5" s="2">
        <f>RANK(W5,W1:W1001,0)</f>
        <v>4</v>
      </c>
      <c r="V5" s="2">
        <v>4</v>
      </c>
      <c r="W5" s="2">
        <v>1.703125</v>
      </c>
      <c r="X5" s="1"/>
      <c r="Y5" s="1"/>
      <c r="Z5" s="1"/>
    </row>
    <row r="6" spans="1:26" ht="15.75" customHeight="1" x14ac:dyDescent="0.35">
      <c r="A6" s="6" t="s">
        <v>689</v>
      </c>
      <c r="B6" s="6" t="s">
        <v>529</v>
      </c>
      <c r="C6" s="6" t="s">
        <v>23</v>
      </c>
      <c r="D6" s="22">
        <v>34</v>
      </c>
      <c r="E6" s="6" t="s">
        <v>690</v>
      </c>
      <c r="F6" s="15" t="s">
        <v>187</v>
      </c>
      <c r="G6" s="6" t="s">
        <v>18</v>
      </c>
      <c r="H6" s="6" t="s">
        <v>25</v>
      </c>
      <c r="I6" s="6" t="s">
        <v>14</v>
      </c>
      <c r="J6" s="6" t="s">
        <v>22</v>
      </c>
      <c r="K6" s="7">
        <v>19</v>
      </c>
      <c r="L6" s="6" t="s">
        <v>691</v>
      </c>
      <c r="M6" s="6" t="s">
        <v>692</v>
      </c>
      <c r="N6" s="6" t="s">
        <v>680</v>
      </c>
      <c r="O6" s="6" t="s">
        <v>674</v>
      </c>
      <c r="P6" s="21">
        <v>9</v>
      </c>
      <c r="Q6" s="2">
        <f t="shared" ca="1" si="0"/>
        <v>0.5</v>
      </c>
      <c r="R6" s="2">
        <f ca="1">Q6*(IF(J6="Yes",1.25,1))</f>
        <v>0.5</v>
      </c>
      <c r="S6" s="2">
        <f ca="1">R6*(IF(OR(VALUE(P6)&gt;8,VALUE(D6)&gt;80),1.25,1))</f>
        <v>0.625</v>
      </c>
      <c r="T6" s="2">
        <f ca="1">S6*(IF(H6="Mass Customer",0.85,1))</f>
        <v>0.625</v>
      </c>
      <c r="U6" s="2">
        <f>RANK(W6,W1:W1001,0)</f>
        <v>4</v>
      </c>
      <c r="V6" s="2">
        <v>4</v>
      </c>
      <c r="W6" s="2">
        <v>1.703125</v>
      </c>
      <c r="X6" s="1"/>
      <c r="Y6" s="1"/>
      <c r="Z6" s="1"/>
    </row>
    <row r="7" spans="1:26" ht="15.75" customHeight="1" x14ac:dyDescent="0.35">
      <c r="A7" s="6" t="s">
        <v>693</v>
      </c>
      <c r="B7" s="6" t="s">
        <v>694</v>
      </c>
      <c r="C7" s="6" t="s">
        <v>23</v>
      </c>
      <c r="D7" s="22">
        <v>39</v>
      </c>
      <c r="E7" s="6" t="s">
        <v>695</v>
      </c>
      <c r="F7" s="15" t="s">
        <v>62</v>
      </c>
      <c r="G7" s="6" t="s">
        <v>63</v>
      </c>
      <c r="H7" s="6" t="s">
        <v>27</v>
      </c>
      <c r="I7" s="6" t="s">
        <v>14</v>
      </c>
      <c r="J7" s="6" t="s">
        <v>15</v>
      </c>
      <c r="K7" s="7">
        <v>22</v>
      </c>
      <c r="L7" s="6" t="s">
        <v>696</v>
      </c>
      <c r="M7" s="6" t="s">
        <v>697</v>
      </c>
      <c r="N7" s="6" t="s">
        <v>673</v>
      </c>
      <c r="O7" s="6" t="s">
        <v>674</v>
      </c>
      <c r="P7" s="21">
        <v>7</v>
      </c>
      <c r="Q7" s="2">
        <f t="shared" ca="1" si="0"/>
        <v>0.44</v>
      </c>
      <c r="R7" s="2">
        <f ca="1">Q7*(IF(J7="Yes",1.25,1))</f>
        <v>0.55000000000000004</v>
      </c>
      <c r="S7" s="2">
        <f ca="1">R7*(IF(OR(VALUE(P7)&gt;8,VALUE(D7)&gt;80),1.25,1))</f>
        <v>0.55000000000000004</v>
      </c>
      <c r="T7" s="2">
        <f ca="1">S7*(IF(H7="Mass Customer",0.85,1))</f>
        <v>0.55000000000000004</v>
      </c>
      <c r="U7" s="2">
        <f>RANK(W7,W1:W1001,0)</f>
        <v>6</v>
      </c>
      <c r="V7" s="2">
        <v>6</v>
      </c>
      <c r="W7" s="2">
        <v>1.671875</v>
      </c>
      <c r="X7" s="1"/>
      <c r="Y7" s="1"/>
      <c r="Z7" s="1"/>
    </row>
    <row r="8" spans="1:26" ht="15.75" customHeight="1" x14ac:dyDescent="0.35">
      <c r="A8" s="6" t="s">
        <v>698</v>
      </c>
      <c r="B8" s="6" t="s">
        <v>699</v>
      </c>
      <c r="C8" s="6" t="s">
        <v>16</v>
      </c>
      <c r="D8" s="22">
        <v>23</v>
      </c>
      <c r="E8" s="6" t="s">
        <v>700</v>
      </c>
      <c r="F8" s="15" t="s">
        <v>124</v>
      </c>
      <c r="G8" s="6" t="s">
        <v>18</v>
      </c>
      <c r="H8" s="6" t="s">
        <v>13</v>
      </c>
      <c r="I8" s="6" t="s">
        <v>14</v>
      </c>
      <c r="J8" s="6" t="s">
        <v>22</v>
      </c>
      <c r="K8" s="7">
        <v>8</v>
      </c>
      <c r="L8" s="6" t="s">
        <v>701</v>
      </c>
      <c r="M8" s="6" t="s">
        <v>702</v>
      </c>
      <c r="N8" s="6" t="s">
        <v>680</v>
      </c>
      <c r="O8" s="6" t="s">
        <v>674</v>
      </c>
      <c r="P8" s="21">
        <v>7</v>
      </c>
      <c r="Q8" s="2">
        <f t="shared" ca="1" si="0"/>
        <v>0.83</v>
      </c>
      <c r="R8" s="2">
        <f ca="1">Q8*(IF(J8="Yes",1.25,1))</f>
        <v>0.83</v>
      </c>
      <c r="S8" s="2">
        <f ca="1">R8*(IF(OR(VALUE(P8)&gt;8,VALUE(D8)&gt;80),1.25,1))</f>
        <v>0.83</v>
      </c>
      <c r="T8" s="2">
        <f ca="1">S8*(IF(H8="Mass Customer",0.85,1))</f>
        <v>0.7054999999999999</v>
      </c>
      <c r="U8" s="2">
        <f>RANK(W8,W1:W1001,0)</f>
        <v>6</v>
      </c>
      <c r="V8" s="2">
        <v>6</v>
      </c>
      <c r="W8" s="2">
        <v>1.671875</v>
      </c>
      <c r="X8" s="1"/>
      <c r="Y8" s="1"/>
      <c r="Z8" s="1"/>
    </row>
    <row r="9" spans="1:26" ht="15.75" customHeight="1" x14ac:dyDescent="0.35">
      <c r="A9" s="6" t="s">
        <v>703</v>
      </c>
      <c r="B9" s="6" t="s">
        <v>704</v>
      </c>
      <c r="C9" s="6" t="s">
        <v>23</v>
      </c>
      <c r="D9" s="22">
        <v>74</v>
      </c>
      <c r="E9" s="6" t="s">
        <v>705</v>
      </c>
      <c r="F9" s="15" t="s">
        <v>340</v>
      </c>
      <c r="G9" s="6" t="s">
        <v>26</v>
      </c>
      <c r="H9" s="6" t="s">
        <v>13</v>
      </c>
      <c r="I9" s="6" t="s">
        <v>14</v>
      </c>
      <c r="J9" s="6" t="s">
        <v>15</v>
      </c>
      <c r="K9" s="7">
        <v>10</v>
      </c>
      <c r="L9" s="6" t="s">
        <v>706</v>
      </c>
      <c r="M9" s="6" t="s">
        <v>688</v>
      </c>
      <c r="N9" s="6" t="s">
        <v>673</v>
      </c>
      <c r="O9" s="6" t="s">
        <v>674</v>
      </c>
      <c r="P9" s="21">
        <v>5</v>
      </c>
      <c r="Q9" s="2">
        <f t="shared" ca="1" si="0"/>
        <v>0.93</v>
      </c>
      <c r="R9" s="2">
        <f ca="1">Q9*(IF(J9="Yes",1.25,1))</f>
        <v>1.1625000000000001</v>
      </c>
      <c r="S9" s="2">
        <f ca="1">R9*(IF(OR(VALUE(P9)&gt;8,VALUE(D9)&gt;80),1.25,1))</f>
        <v>1.1625000000000001</v>
      </c>
      <c r="T9" s="2">
        <f ca="1">S9*(IF(H9="Mass Customer",0.85,1))</f>
        <v>0.98812500000000003</v>
      </c>
      <c r="U9" s="2">
        <f>RANK(W9,W1:W1001,0)</f>
        <v>8</v>
      </c>
      <c r="V9" s="2">
        <v>8</v>
      </c>
      <c r="W9" s="2">
        <v>1.65625</v>
      </c>
      <c r="X9" s="1"/>
      <c r="Y9" s="1"/>
      <c r="Z9" s="1"/>
    </row>
    <row r="10" spans="1:26" ht="15.75" customHeight="1" x14ac:dyDescent="0.35">
      <c r="A10" s="6" t="s">
        <v>266</v>
      </c>
      <c r="B10" s="6" t="s">
        <v>707</v>
      </c>
      <c r="C10" s="6" t="s">
        <v>16</v>
      </c>
      <c r="D10" s="22">
        <v>50</v>
      </c>
      <c r="E10" s="6" t="s">
        <v>708</v>
      </c>
      <c r="F10" s="15" t="s">
        <v>97</v>
      </c>
      <c r="G10" s="6" t="s">
        <v>33</v>
      </c>
      <c r="H10" s="6" t="s">
        <v>13</v>
      </c>
      <c r="I10" s="6" t="s">
        <v>14</v>
      </c>
      <c r="J10" s="6" t="s">
        <v>15</v>
      </c>
      <c r="K10" s="7">
        <v>5</v>
      </c>
      <c r="L10" s="6" t="s">
        <v>709</v>
      </c>
      <c r="M10" s="6" t="s">
        <v>710</v>
      </c>
      <c r="N10" s="6" t="s">
        <v>680</v>
      </c>
      <c r="O10" s="6" t="s">
        <v>674</v>
      </c>
      <c r="P10" s="21">
        <v>10</v>
      </c>
      <c r="Q10" s="2">
        <f t="shared" ca="1" si="0"/>
        <v>0.56999999999999995</v>
      </c>
      <c r="R10" s="2">
        <f ca="1">Q10*(IF(J10="Yes",1.25,1))</f>
        <v>0.71249999999999991</v>
      </c>
      <c r="S10" s="2">
        <f ca="1">R10*(IF(OR(VALUE(P10)&gt;8,VALUE(D10)&gt;80),1.25,1))</f>
        <v>0.89062499999999989</v>
      </c>
      <c r="T10" s="2">
        <f ca="1">S10*(IF(H10="Mass Customer",0.85,1))</f>
        <v>0.75703124999999993</v>
      </c>
      <c r="U10" s="2">
        <f>RANK(W10,W1:W1001,0)</f>
        <v>8</v>
      </c>
      <c r="V10" s="2">
        <v>8</v>
      </c>
      <c r="W10" s="2">
        <v>1.65625</v>
      </c>
      <c r="X10" s="1"/>
      <c r="Y10" s="1"/>
      <c r="Z10" s="1"/>
    </row>
    <row r="11" spans="1:26" ht="15.75" customHeight="1" x14ac:dyDescent="0.35">
      <c r="A11" s="6" t="s">
        <v>711</v>
      </c>
      <c r="B11" s="6" t="s">
        <v>712</v>
      </c>
      <c r="C11" s="6" t="s">
        <v>16</v>
      </c>
      <c r="D11" s="22">
        <v>72</v>
      </c>
      <c r="E11" s="6" t="s">
        <v>713</v>
      </c>
      <c r="F11" s="15" t="s">
        <v>215</v>
      </c>
      <c r="G11" s="6" t="s">
        <v>21</v>
      </c>
      <c r="H11" s="6" t="s">
        <v>13</v>
      </c>
      <c r="I11" s="6" t="s">
        <v>14</v>
      </c>
      <c r="J11" s="6" t="s">
        <v>15</v>
      </c>
      <c r="K11" s="7">
        <v>17</v>
      </c>
      <c r="L11" s="6" t="s">
        <v>714</v>
      </c>
      <c r="M11" s="6" t="s">
        <v>715</v>
      </c>
      <c r="N11" s="6" t="s">
        <v>673</v>
      </c>
      <c r="O11" s="6" t="s">
        <v>674</v>
      </c>
      <c r="P11" s="21">
        <v>5</v>
      </c>
      <c r="Q11" s="2">
        <f t="shared" ca="1" si="0"/>
        <v>0.98</v>
      </c>
      <c r="R11" s="2">
        <f ca="1">Q11*(IF(J11="Yes",1.25,1))</f>
        <v>1.2250000000000001</v>
      </c>
      <c r="S11" s="2">
        <f ca="1">R11*(IF(OR(VALUE(P11)&gt;8,VALUE(D11)&gt;80),1.25,1))</f>
        <v>1.2250000000000001</v>
      </c>
      <c r="T11" s="2">
        <f ca="1">S11*(IF(H11="Mass Customer",0.85,1))</f>
        <v>1.04125</v>
      </c>
      <c r="U11" s="2">
        <f>RANK(W11,W1:W1001,0)</f>
        <v>10</v>
      </c>
      <c r="V11" s="2">
        <v>10</v>
      </c>
      <c r="W11" s="2">
        <v>1.640625</v>
      </c>
      <c r="X11" s="1"/>
      <c r="Y11" s="1"/>
      <c r="Z11" s="1"/>
    </row>
    <row r="12" spans="1:26" ht="15.75" customHeight="1" x14ac:dyDescent="0.35">
      <c r="A12" s="6" t="s">
        <v>716</v>
      </c>
      <c r="B12" s="6" t="s">
        <v>717</v>
      </c>
      <c r="C12" s="6" t="s">
        <v>16</v>
      </c>
      <c r="D12" s="21">
        <v>94</v>
      </c>
      <c r="E12" s="6" t="s">
        <v>718</v>
      </c>
      <c r="F12" s="15" t="s">
        <v>477</v>
      </c>
      <c r="G12" s="6" t="s">
        <v>26</v>
      </c>
      <c r="H12" s="6" t="s">
        <v>27</v>
      </c>
      <c r="I12" s="6" t="s">
        <v>14</v>
      </c>
      <c r="J12" s="6" t="s">
        <v>22</v>
      </c>
      <c r="K12" s="7">
        <v>3</v>
      </c>
      <c r="L12" s="6" t="s">
        <v>719</v>
      </c>
      <c r="M12" s="6" t="s">
        <v>720</v>
      </c>
      <c r="N12" s="6" t="s">
        <v>673</v>
      </c>
      <c r="O12" s="6" t="s">
        <v>674</v>
      </c>
      <c r="P12" s="21">
        <v>6</v>
      </c>
      <c r="Q12" s="2">
        <f t="shared" ca="1" si="0"/>
        <v>0.96</v>
      </c>
      <c r="R12" s="2">
        <f ca="1">Q12*(IF(J12="Yes",1.25,1))</f>
        <v>0.96</v>
      </c>
      <c r="S12" s="2">
        <f ca="1">R12*(IF(OR(VALUE(P12)&gt;8,VALUE(D12)&gt;80),1.25,1))</f>
        <v>1.2</v>
      </c>
      <c r="T12" s="2">
        <f ca="1">S12*(IF(H12="Mass Customer",0.85,1))</f>
        <v>1.2</v>
      </c>
      <c r="U12" s="2">
        <f>RANK(W12,W1:W1001,0)</f>
        <v>10</v>
      </c>
      <c r="V12" s="2">
        <v>10</v>
      </c>
      <c r="W12" s="2">
        <v>1.640625</v>
      </c>
      <c r="X12" s="1"/>
      <c r="Y12" s="1"/>
      <c r="Z12" s="1"/>
    </row>
    <row r="13" spans="1:26" ht="15.75" customHeight="1" x14ac:dyDescent="0.35">
      <c r="A13" s="6" t="s">
        <v>721</v>
      </c>
      <c r="B13" s="6" t="s">
        <v>722</v>
      </c>
      <c r="C13" s="6" t="s">
        <v>16</v>
      </c>
      <c r="D13" s="21">
        <v>48</v>
      </c>
      <c r="E13" s="6" t="s">
        <v>723</v>
      </c>
      <c r="F13" s="15" t="s">
        <v>201</v>
      </c>
      <c r="G13" s="6" t="s">
        <v>33</v>
      </c>
      <c r="H13" s="6" t="s">
        <v>13</v>
      </c>
      <c r="I13" s="6" t="s">
        <v>14</v>
      </c>
      <c r="J13" s="6" t="s">
        <v>22</v>
      </c>
      <c r="K13" s="7">
        <v>10</v>
      </c>
      <c r="L13" s="6" t="s">
        <v>724</v>
      </c>
      <c r="M13" s="6" t="s">
        <v>725</v>
      </c>
      <c r="N13" s="6" t="s">
        <v>684</v>
      </c>
      <c r="O13" s="6" t="s">
        <v>674</v>
      </c>
      <c r="P13" s="21">
        <v>8</v>
      </c>
      <c r="Q13" s="2">
        <f t="shared" ca="1" si="0"/>
        <v>1.06</v>
      </c>
      <c r="R13" s="2">
        <f ca="1">Q13*(IF(J13="Yes",1.25,1))</f>
        <v>1.06</v>
      </c>
      <c r="S13" s="2">
        <f ca="1">R13*(IF(OR(VALUE(P13)&gt;8,VALUE(D13)&gt;80),1.25,1))</f>
        <v>1.06</v>
      </c>
      <c r="T13" s="2">
        <f ca="1">S13*(IF(H13="Mass Customer",0.85,1))</f>
        <v>0.90100000000000002</v>
      </c>
      <c r="U13" s="2">
        <f>RANK(W13,W1:W1001,0)</f>
        <v>12</v>
      </c>
      <c r="V13" s="2">
        <v>12</v>
      </c>
      <c r="W13" s="2">
        <v>1.625</v>
      </c>
      <c r="X13" s="1"/>
      <c r="Y13" s="1"/>
      <c r="Z13" s="1"/>
    </row>
    <row r="14" spans="1:26" ht="15.75" customHeight="1" x14ac:dyDescent="0.35">
      <c r="A14" s="6" t="s">
        <v>726</v>
      </c>
      <c r="B14" s="13" t="s">
        <v>4541</v>
      </c>
      <c r="C14" s="6" t="s">
        <v>16</v>
      </c>
      <c r="D14" s="21">
        <v>60</v>
      </c>
      <c r="E14" s="6" t="s">
        <v>727</v>
      </c>
      <c r="F14" s="15" t="s">
        <v>209</v>
      </c>
      <c r="G14" s="6" t="s">
        <v>50</v>
      </c>
      <c r="H14" s="6" t="s">
        <v>13</v>
      </c>
      <c r="I14" s="6" t="s">
        <v>14</v>
      </c>
      <c r="J14" s="6" t="s">
        <v>22</v>
      </c>
      <c r="K14" s="7">
        <v>9</v>
      </c>
      <c r="L14" s="6" t="s">
        <v>728</v>
      </c>
      <c r="M14" s="6" t="s">
        <v>729</v>
      </c>
      <c r="N14" s="6" t="s">
        <v>680</v>
      </c>
      <c r="O14" s="6" t="s">
        <v>674</v>
      </c>
      <c r="P14" s="21">
        <v>11</v>
      </c>
      <c r="Q14" s="2">
        <f t="shared" ca="1" si="0"/>
        <v>0.43</v>
      </c>
      <c r="R14" s="2">
        <f ca="1">Q14*(IF(J14="Yes",1.25,1))</f>
        <v>0.43</v>
      </c>
      <c r="S14" s="2">
        <f ca="1">R14*(IF(OR(VALUE(P14)&gt;8,VALUE(D14)&gt;80),1.25,1))</f>
        <v>0.53749999999999998</v>
      </c>
      <c r="T14" s="2">
        <f ca="1">S14*(IF(H14="Mass Customer",0.85,1))</f>
        <v>0.45687499999999998</v>
      </c>
      <c r="U14" s="2">
        <f>RANK(W14,W1:W1001,0)</f>
        <v>13</v>
      </c>
      <c r="V14" s="2">
        <v>13</v>
      </c>
      <c r="W14" s="2">
        <v>1.609375</v>
      </c>
      <c r="X14" s="1"/>
      <c r="Y14" s="1"/>
      <c r="Z14" s="1"/>
    </row>
    <row r="15" spans="1:26" ht="15.75" customHeight="1" x14ac:dyDescent="0.35">
      <c r="A15" s="6" t="s">
        <v>730</v>
      </c>
      <c r="B15" s="6" t="s">
        <v>731</v>
      </c>
      <c r="C15" s="6" t="s">
        <v>23</v>
      </c>
      <c r="D15" s="21">
        <v>38</v>
      </c>
      <c r="E15" s="6" t="s">
        <v>732</v>
      </c>
      <c r="F15" s="15" t="s">
        <v>157</v>
      </c>
      <c r="G15" s="6" t="s">
        <v>12</v>
      </c>
      <c r="H15" s="6" t="s">
        <v>13</v>
      </c>
      <c r="I15" s="6" t="s">
        <v>14</v>
      </c>
      <c r="J15" s="6" t="s">
        <v>22</v>
      </c>
      <c r="K15" s="7">
        <v>4</v>
      </c>
      <c r="L15" s="6" t="s">
        <v>733</v>
      </c>
      <c r="M15" s="6" t="s">
        <v>734</v>
      </c>
      <c r="N15" s="6" t="s">
        <v>680</v>
      </c>
      <c r="O15" s="6" t="s">
        <v>674</v>
      </c>
      <c r="P15" s="21">
        <v>10</v>
      </c>
      <c r="Q15" s="2">
        <f t="shared" ca="1" si="0"/>
        <v>0.74</v>
      </c>
      <c r="R15" s="2">
        <f ca="1">Q15*(IF(J15="Yes",1.25,1))</f>
        <v>0.74</v>
      </c>
      <c r="S15" s="2">
        <f ca="1">R15*(IF(OR(VALUE(P15)&gt;8,VALUE(D15)&gt;80),1.25,1))</f>
        <v>0.92500000000000004</v>
      </c>
      <c r="T15" s="2">
        <f ca="1">S15*(IF(H15="Mass Customer",0.85,1))</f>
        <v>0.78625</v>
      </c>
      <c r="U15" s="2">
        <f>RANK(W15,W1:W1001,0)</f>
        <v>14</v>
      </c>
      <c r="V15" s="2">
        <v>14</v>
      </c>
      <c r="W15" s="2">
        <v>1.59375</v>
      </c>
      <c r="X15" s="1"/>
      <c r="Y15" s="1"/>
      <c r="Z15" s="1"/>
    </row>
    <row r="16" spans="1:26" ht="15.75" customHeight="1" x14ac:dyDescent="0.35">
      <c r="A16" s="6" t="s">
        <v>447</v>
      </c>
      <c r="B16" s="6" t="s">
        <v>735</v>
      </c>
      <c r="C16" s="6" t="s">
        <v>23</v>
      </c>
      <c r="D16" s="21">
        <v>32</v>
      </c>
      <c r="E16" s="6" t="s">
        <v>736</v>
      </c>
      <c r="F16" s="15" t="s">
        <v>165</v>
      </c>
      <c r="G16" s="6" t="s">
        <v>12</v>
      </c>
      <c r="H16" s="6" t="s">
        <v>13</v>
      </c>
      <c r="I16" s="6" t="s">
        <v>14</v>
      </c>
      <c r="J16" s="6" t="s">
        <v>22</v>
      </c>
      <c r="K16" s="7">
        <v>10</v>
      </c>
      <c r="L16" s="6" t="s">
        <v>737</v>
      </c>
      <c r="M16" s="6" t="s">
        <v>738</v>
      </c>
      <c r="N16" s="6" t="s">
        <v>673</v>
      </c>
      <c r="O16" s="6" t="s">
        <v>674</v>
      </c>
      <c r="P16" s="21">
        <v>8</v>
      </c>
      <c r="Q16" s="2">
        <f t="shared" ca="1" si="0"/>
        <v>1.1000000000000001</v>
      </c>
      <c r="R16" s="2">
        <f ca="1">Q16*(IF(J16="Yes",1.25,1))</f>
        <v>1.1000000000000001</v>
      </c>
      <c r="S16" s="2">
        <f ca="1">R16*(IF(OR(VALUE(P16)&gt;8,VALUE(D16)&gt;80),1.25,1))</f>
        <v>1.1000000000000001</v>
      </c>
      <c r="T16" s="2">
        <f ca="1">S16*(IF(H16="Mass Customer",0.85,1))</f>
        <v>0.93500000000000005</v>
      </c>
      <c r="U16" s="2">
        <f>RANK(W16,W1:W1001,0)</f>
        <v>14</v>
      </c>
      <c r="V16" s="2">
        <v>14</v>
      </c>
      <c r="W16" s="2">
        <v>1.59375</v>
      </c>
      <c r="X16" s="1"/>
      <c r="Y16" s="1"/>
      <c r="Z16" s="1"/>
    </row>
    <row r="17" spans="1:26" ht="15.75" customHeight="1" x14ac:dyDescent="0.35">
      <c r="A17" s="6" t="s">
        <v>634</v>
      </c>
      <c r="B17" s="6" t="s">
        <v>739</v>
      </c>
      <c r="C17" s="6" t="s">
        <v>16</v>
      </c>
      <c r="D17" s="21">
        <v>88</v>
      </c>
      <c r="E17" s="6" t="s">
        <v>740</v>
      </c>
      <c r="F17" s="16" t="s">
        <v>4541</v>
      </c>
      <c r="G17" s="6" t="s">
        <v>33</v>
      </c>
      <c r="H17" s="6" t="s">
        <v>25</v>
      </c>
      <c r="I17" s="6" t="s">
        <v>14</v>
      </c>
      <c r="J17" s="6" t="s">
        <v>15</v>
      </c>
      <c r="K17" s="7">
        <v>5</v>
      </c>
      <c r="L17" s="6" t="s">
        <v>741</v>
      </c>
      <c r="M17" s="6" t="s">
        <v>742</v>
      </c>
      <c r="N17" s="6" t="s">
        <v>680</v>
      </c>
      <c r="O17" s="6" t="s">
        <v>674</v>
      </c>
      <c r="P17" s="21">
        <v>8</v>
      </c>
      <c r="Q17" s="2">
        <f t="shared" ca="1" si="0"/>
        <v>0.94</v>
      </c>
      <c r="R17" s="2">
        <f ca="1">Q17*(IF(J17="Yes",1.25,1))</f>
        <v>1.1749999999999998</v>
      </c>
      <c r="S17" s="2">
        <f ca="1">R17*(IF(OR(VALUE(P17)&gt;8,VALUE(D17)&gt;80),1.25,1))</f>
        <v>1.4687499999999998</v>
      </c>
      <c r="T17" s="2">
        <f ca="1">S17*(IF(H17="Mass Customer",0.85,1))</f>
        <v>1.4687499999999998</v>
      </c>
      <c r="U17" s="2">
        <f>RANK(W17,W1:W1001,0)</f>
        <v>16</v>
      </c>
      <c r="V17" s="2">
        <v>16</v>
      </c>
      <c r="W17" s="2">
        <v>1.5625</v>
      </c>
      <c r="X17" s="1"/>
      <c r="Y17" s="1"/>
      <c r="Z17" s="1"/>
    </row>
    <row r="18" spans="1:26" ht="15.75" customHeight="1" x14ac:dyDescent="0.35">
      <c r="A18" s="6" t="s">
        <v>523</v>
      </c>
      <c r="B18" s="6" t="s">
        <v>743</v>
      </c>
      <c r="C18" s="6" t="s">
        <v>23</v>
      </c>
      <c r="D18" s="21">
        <v>61</v>
      </c>
      <c r="E18" s="6" t="s">
        <v>744</v>
      </c>
      <c r="F18" s="15" t="s">
        <v>118</v>
      </c>
      <c r="G18" s="6" t="s">
        <v>33</v>
      </c>
      <c r="H18" s="6" t="s">
        <v>13</v>
      </c>
      <c r="I18" s="6" t="s">
        <v>14</v>
      </c>
      <c r="J18" s="6" t="s">
        <v>15</v>
      </c>
      <c r="K18" s="7">
        <v>4</v>
      </c>
      <c r="L18" s="6" t="s">
        <v>745</v>
      </c>
      <c r="M18" s="6" t="s">
        <v>746</v>
      </c>
      <c r="N18" s="6" t="s">
        <v>673</v>
      </c>
      <c r="O18" s="6" t="s">
        <v>674</v>
      </c>
      <c r="P18" s="21">
        <v>6</v>
      </c>
      <c r="Q18" s="2">
        <f t="shared" ca="1" si="0"/>
        <v>0.53</v>
      </c>
      <c r="R18" s="2">
        <f ca="1">Q18*(IF(J18="Yes",1.25,1))</f>
        <v>0.66250000000000009</v>
      </c>
      <c r="S18" s="2">
        <f ca="1">R18*(IF(OR(VALUE(P18)&gt;8,VALUE(D18)&gt;80),1.25,1))</f>
        <v>0.66250000000000009</v>
      </c>
      <c r="T18" s="2">
        <f ca="1">S18*(IF(H18="Mass Customer",0.85,1))</f>
        <v>0.5631250000000001</v>
      </c>
      <c r="U18" s="2">
        <f>RANK(W18,W1:W1001,0)</f>
        <v>17</v>
      </c>
      <c r="V18" s="2">
        <v>17</v>
      </c>
      <c r="W18" s="2">
        <v>1.546875</v>
      </c>
      <c r="X18" s="1"/>
      <c r="Y18" s="1"/>
      <c r="Z18" s="1"/>
    </row>
    <row r="19" spans="1:26" ht="15.75" customHeight="1" x14ac:dyDescent="0.35">
      <c r="A19" s="6" t="s">
        <v>610</v>
      </c>
      <c r="B19" s="6" t="s">
        <v>747</v>
      </c>
      <c r="C19" s="6" t="s">
        <v>23</v>
      </c>
      <c r="D19" s="21">
        <v>83</v>
      </c>
      <c r="E19" s="8">
        <v>27919</v>
      </c>
      <c r="F19" s="15" t="s">
        <v>159</v>
      </c>
      <c r="G19" s="6" t="s">
        <v>18</v>
      </c>
      <c r="H19" s="6" t="s">
        <v>13</v>
      </c>
      <c r="I19" s="6" t="s">
        <v>14</v>
      </c>
      <c r="J19" s="6" t="s">
        <v>22</v>
      </c>
      <c r="K19" s="7">
        <v>14</v>
      </c>
      <c r="L19" s="12" t="s">
        <v>748</v>
      </c>
      <c r="M19" s="6" t="s">
        <v>749</v>
      </c>
      <c r="N19" s="6" t="s">
        <v>684</v>
      </c>
      <c r="O19" s="6" t="s">
        <v>674</v>
      </c>
      <c r="P19" s="21">
        <v>10</v>
      </c>
      <c r="Q19" s="2">
        <f t="shared" ca="1" si="0"/>
        <v>0.85</v>
      </c>
      <c r="R19" s="2">
        <f ca="1">Q19*(IF(J19="Yes",1.25,1))</f>
        <v>0.85</v>
      </c>
      <c r="S19" s="2">
        <f ca="1">R19*(IF(OR(VALUE(P19)&gt;8,VALUE(D19)&gt;80),1.25,1))</f>
        <v>1.0625</v>
      </c>
      <c r="T19" s="2">
        <f ca="1">S19*(IF(H19="Mass Customer",0.85,1))</f>
        <v>0.90312499999999996</v>
      </c>
      <c r="U19" s="2">
        <f>RANK(W19,W1:W1001,0)</f>
        <v>17</v>
      </c>
      <c r="V19" s="2">
        <v>17</v>
      </c>
      <c r="W19" s="2">
        <v>1.546875</v>
      </c>
      <c r="X19" s="1"/>
      <c r="Y19" s="1"/>
      <c r="Z19" s="1"/>
    </row>
    <row r="20" spans="1:26" ht="15.75" customHeight="1" x14ac:dyDescent="0.35">
      <c r="A20" s="6" t="s">
        <v>491</v>
      </c>
      <c r="B20" s="6" t="s">
        <v>750</v>
      </c>
      <c r="C20" s="6" t="s">
        <v>23</v>
      </c>
      <c r="D20" s="21">
        <v>65</v>
      </c>
      <c r="E20" s="6" t="s">
        <v>751</v>
      </c>
      <c r="F20" s="15" t="s">
        <v>107</v>
      </c>
      <c r="G20" s="6" t="s">
        <v>33</v>
      </c>
      <c r="H20" s="6" t="s">
        <v>25</v>
      </c>
      <c r="I20" s="6" t="s">
        <v>14</v>
      </c>
      <c r="J20" s="6" t="s">
        <v>15</v>
      </c>
      <c r="K20" s="7">
        <v>11</v>
      </c>
      <c r="L20" s="6" t="s">
        <v>752</v>
      </c>
      <c r="M20" s="6" t="s">
        <v>753</v>
      </c>
      <c r="N20" s="6" t="s">
        <v>680</v>
      </c>
      <c r="O20" s="6" t="s">
        <v>674</v>
      </c>
      <c r="P20" s="21">
        <v>11</v>
      </c>
      <c r="Q20" s="2">
        <f t="shared" ca="1" si="0"/>
        <v>0.57999999999999996</v>
      </c>
      <c r="R20" s="2">
        <f ca="1">Q20*(IF(J20="Yes",1.25,1))</f>
        <v>0.72499999999999998</v>
      </c>
      <c r="S20" s="2">
        <f ca="1">R20*(IF(OR(VALUE(P20)&gt;8,VALUE(D20)&gt;80),1.25,1))</f>
        <v>0.90625</v>
      </c>
      <c r="T20" s="2">
        <f ca="1">S20*(IF(H20="Mass Customer",0.85,1))</f>
        <v>0.90625</v>
      </c>
      <c r="U20" s="2">
        <f>RANK(W20,W1:W1001,0)</f>
        <v>19</v>
      </c>
      <c r="V20" s="2">
        <v>19</v>
      </c>
      <c r="W20" s="2">
        <v>1.53125</v>
      </c>
      <c r="X20" s="1"/>
      <c r="Y20" s="1"/>
      <c r="Z20" s="1"/>
    </row>
    <row r="21" spans="1:26" ht="15.75" customHeight="1" x14ac:dyDescent="0.35">
      <c r="A21" s="6" t="s">
        <v>422</v>
      </c>
      <c r="B21" s="6" t="s">
        <v>754</v>
      </c>
      <c r="C21" s="6" t="s">
        <v>23</v>
      </c>
      <c r="D21" s="21">
        <v>2</v>
      </c>
      <c r="E21" s="6" t="s">
        <v>755</v>
      </c>
      <c r="F21" s="15" t="s">
        <v>94</v>
      </c>
      <c r="G21" s="6" t="s">
        <v>33</v>
      </c>
      <c r="H21" s="6" t="s">
        <v>27</v>
      </c>
      <c r="I21" s="6" t="s">
        <v>14</v>
      </c>
      <c r="J21" s="6" t="s">
        <v>22</v>
      </c>
      <c r="K21" s="7">
        <v>12</v>
      </c>
      <c r="L21" s="6" t="s">
        <v>756</v>
      </c>
      <c r="M21" s="6" t="s">
        <v>757</v>
      </c>
      <c r="N21" s="6" t="s">
        <v>680</v>
      </c>
      <c r="O21" s="6" t="s">
        <v>674</v>
      </c>
      <c r="P21" s="21">
        <v>10</v>
      </c>
      <c r="Q21" s="2">
        <f t="shared" ca="1" si="0"/>
        <v>0.79</v>
      </c>
      <c r="R21" s="2">
        <f ca="1">Q21*(IF(J21="Yes",1.25,1))</f>
        <v>0.79</v>
      </c>
      <c r="S21" s="2">
        <f ca="1">R21*(IF(OR(VALUE(P21)&gt;8,VALUE(D21)&gt;80),1.25,1))</f>
        <v>0.98750000000000004</v>
      </c>
      <c r="T21" s="2">
        <f ca="1">S21*(IF(H21="Mass Customer",0.85,1))</f>
        <v>0.98750000000000004</v>
      </c>
      <c r="U21" s="2">
        <f>RANK(W21,W1:W1001,0)</f>
        <v>19</v>
      </c>
      <c r="V21" s="2">
        <v>19</v>
      </c>
      <c r="W21" s="2">
        <v>1.53125</v>
      </c>
      <c r="X21" s="1"/>
      <c r="Y21" s="1"/>
      <c r="Z21" s="1"/>
    </row>
    <row r="22" spans="1:26" ht="15.75" customHeight="1" x14ac:dyDescent="0.35">
      <c r="A22" s="6" t="s">
        <v>758</v>
      </c>
      <c r="B22" s="6" t="s">
        <v>540</v>
      </c>
      <c r="C22" s="6" t="s">
        <v>16</v>
      </c>
      <c r="D22" s="21">
        <v>11</v>
      </c>
      <c r="E22" s="6" t="s">
        <v>759</v>
      </c>
      <c r="F22" s="15" t="s">
        <v>299</v>
      </c>
      <c r="G22" s="6" t="s">
        <v>33</v>
      </c>
      <c r="H22" s="6" t="s">
        <v>13</v>
      </c>
      <c r="I22" s="6" t="s">
        <v>14</v>
      </c>
      <c r="J22" s="6" t="s">
        <v>15</v>
      </c>
      <c r="K22" s="7">
        <v>13</v>
      </c>
      <c r="L22" s="6" t="s">
        <v>760</v>
      </c>
      <c r="M22" s="6" t="s">
        <v>761</v>
      </c>
      <c r="N22" s="6" t="s">
        <v>680</v>
      </c>
      <c r="O22" s="6" t="s">
        <v>674</v>
      </c>
      <c r="P22" s="21">
        <v>9</v>
      </c>
      <c r="Q22" s="2">
        <f t="shared" ca="1" si="0"/>
        <v>0.92</v>
      </c>
      <c r="R22" s="2">
        <f ca="1">Q22*(IF(J22="Yes",1.25,1))</f>
        <v>1.1500000000000001</v>
      </c>
      <c r="S22" s="2">
        <f ca="1">R22*(IF(OR(VALUE(P22)&gt;8,VALUE(D22)&gt;80),1.25,1))</f>
        <v>1.4375000000000002</v>
      </c>
      <c r="T22" s="2">
        <f ca="1">S22*(IF(H22="Mass Customer",0.85,1))</f>
        <v>1.2218750000000003</v>
      </c>
      <c r="U22" s="2">
        <f>RANK(W22,W1:W1001,0)</f>
        <v>21</v>
      </c>
      <c r="V22" s="2">
        <v>21</v>
      </c>
      <c r="W22" s="2">
        <v>1.515625</v>
      </c>
      <c r="X22" s="1"/>
      <c r="Y22" s="1"/>
      <c r="Z22" s="1"/>
    </row>
    <row r="23" spans="1:26" ht="15.75" customHeight="1" x14ac:dyDescent="0.35">
      <c r="A23" s="6" t="s">
        <v>762</v>
      </c>
      <c r="B23" s="6" t="s">
        <v>763</v>
      </c>
      <c r="C23" s="6" t="s">
        <v>16</v>
      </c>
      <c r="D23" s="21">
        <v>44</v>
      </c>
      <c r="E23" s="6" t="s">
        <v>764</v>
      </c>
      <c r="F23" s="15" t="s">
        <v>187</v>
      </c>
      <c r="G23" s="6" t="s">
        <v>18</v>
      </c>
      <c r="H23" s="6" t="s">
        <v>13</v>
      </c>
      <c r="I23" s="6" t="s">
        <v>14</v>
      </c>
      <c r="J23" s="6" t="s">
        <v>15</v>
      </c>
      <c r="K23" s="7">
        <v>8</v>
      </c>
      <c r="L23" s="6" t="s">
        <v>765</v>
      </c>
      <c r="M23" s="6" t="s">
        <v>766</v>
      </c>
      <c r="N23" s="6" t="s">
        <v>680</v>
      </c>
      <c r="O23" s="6" t="s">
        <v>674</v>
      </c>
      <c r="P23" s="21">
        <v>7</v>
      </c>
      <c r="Q23" s="2">
        <f t="shared" ca="1" si="0"/>
        <v>1.02</v>
      </c>
      <c r="R23" s="2">
        <f ca="1">Q23*(IF(J23="Yes",1.25,1))</f>
        <v>1.2749999999999999</v>
      </c>
      <c r="S23" s="2">
        <f ca="1">R23*(IF(OR(VALUE(P23)&gt;8,VALUE(D23)&gt;80),1.25,1))</f>
        <v>1.2749999999999999</v>
      </c>
      <c r="T23" s="2">
        <f ca="1">S23*(IF(H23="Mass Customer",0.85,1))</f>
        <v>1.08375</v>
      </c>
      <c r="U23" s="2">
        <f>RANK(W23,W1:W1001,0)</f>
        <v>21</v>
      </c>
      <c r="V23" s="2">
        <v>21</v>
      </c>
      <c r="W23" s="2">
        <v>1.515625</v>
      </c>
      <c r="X23" s="1"/>
      <c r="Y23" s="1"/>
      <c r="Z23" s="1"/>
    </row>
    <row r="24" spans="1:26" ht="15.75" customHeight="1" x14ac:dyDescent="0.35">
      <c r="A24" s="6" t="s">
        <v>767</v>
      </c>
      <c r="B24" s="6" t="s">
        <v>768</v>
      </c>
      <c r="C24" s="6" t="s">
        <v>16</v>
      </c>
      <c r="D24" s="21">
        <v>26</v>
      </c>
      <c r="E24" s="6" t="s">
        <v>769</v>
      </c>
      <c r="F24" s="15" t="s">
        <v>137</v>
      </c>
      <c r="G24" s="6" t="s">
        <v>4549</v>
      </c>
      <c r="H24" s="6" t="s">
        <v>13</v>
      </c>
      <c r="I24" s="6" t="s">
        <v>14</v>
      </c>
      <c r="J24" s="6" t="s">
        <v>22</v>
      </c>
      <c r="K24" s="7">
        <v>3</v>
      </c>
      <c r="L24" s="6" t="s">
        <v>770</v>
      </c>
      <c r="M24" s="6" t="s">
        <v>771</v>
      </c>
      <c r="N24" s="6" t="s">
        <v>673</v>
      </c>
      <c r="O24" s="6" t="s">
        <v>674</v>
      </c>
      <c r="P24" s="21">
        <v>4</v>
      </c>
      <c r="Q24" s="2">
        <f t="shared" ca="1" si="0"/>
        <v>0.56000000000000005</v>
      </c>
      <c r="R24" s="2">
        <f ca="1">Q24*(IF(J24="Yes",1.25,1))</f>
        <v>0.56000000000000005</v>
      </c>
      <c r="S24" s="2">
        <f ca="1">R24*(IF(OR(VALUE(P24)&gt;8,VALUE(D24)&gt;80),1.25,1))</f>
        <v>0.56000000000000005</v>
      </c>
      <c r="T24" s="2">
        <f ca="1">S24*(IF(H24="Mass Customer",0.85,1))</f>
        <v>0.47600000000000003</v>
      </c>
      <c r="U24" s="2">
        <f>RANK(W24,W1:W1001,0)</f>
        <v>23</v>
      </c>
      <c r="V24" s="2">
        <v>23</v>
      </c>
      <c r="W24" s="2">
        <v>1.5</v>
      </c>
      <c r="X24" s="1"/>
      <c r="Y24" s="1"/>
      <c r="Z24" s="1"/>
    </row>
    <row r="25" spans="1:26" ht="15.75" customHeight="1" x14ac:dyDescent="0.35">
      <c r="A25" s="6" t="s">
        <v>772</v>
      </c>
      <c r="B25" s="6" t="s">
        <v>616</v>
      </c>
      <c r="C25" s="6" t="s">
        <v>23</v>
      </c>
      <c r="D25" s="21">
        <v>5</v>
      </c>
      <c r="E25" s="8">
        <v>28476</v>
      </c>
      <c r="F25" s="15" t="s">
        <v>98</v>
      </c>
      <c r="G25" s="6" t="s">
        <v>4549</v>
      </c>
      <c r="H25" s="6" t="s">
        <v>25</v>
      </c>
      <c r="I25" s="6" t="s">
        <v>14</v>
      </c>
      <c r="J25" s="6" t="s">
        <v>15</v>
      </c>
      <c r="K25" s="7">
        <v>13</v>
      </c>
      <c r="L25" s="12" t="s">
        <v>773</v>
      </c>
      <c r="M25" s="6" t="s">
        <v>774</v>
      </c>
      <c r="N25" s="6" t="s">
        <v>680</v>
      </c>
      <c r="O25" s="6" t="s">
        <v>674</v>
      </c>
      <c r="P25" s="21">
        <v>8</v>
      </c>
      <c r="Q25" s="2">
        <f t="shared" ca="1" si="0"/>
        <v>0.95</v>
      </c>
      <c r="R25" s="2">
        <f ca="1">Q25*(IF(J25="Yes",1.25,1))</f>
        <v>1.1875</v>
      </c>
      <c r="S25" s="2">
        <f ca="1">R25*(IF(OR(VALUE(P25)&gt;8,VALUE(D25)&gt;80),1.25,1))</f>
        <v>1.1875</v>
      </c>
      <c r="T25" s="2">
        <f ca="1">S25*(IF(H25="Mass Customer",0.85,1))</f>
        <v>1.1875</v>
      </c>
      <c r="U25" s="2">
        <f>RANK(W25,W1:W1001,0)</f>
        <v>23</v>
      </c>
      <c r="V25" s="2">
        <v>23</v>
      </c>
      <c r="W25" s="2">
        <v>1.5</v>
      </c>
      <c r="X25" s="1"/>
      <c r="Y25" s="1"/>
      <c r="Z25" s="1"/>
    </row>
    <row r="26" spans="1:26" ht="15.75" customHeight="1" x14ac:dyDescent="0.35">
      <c r="A26" s="6" t="s">
        <v>362</v>
      </c>
      <c r="B26" s="6" t="s">
        <v>775</v>
      </c>
      <c r="C26" s="6" t="s">
        <v>23</v>
      </c>
      <c r="D26" s="21">
        <v>78</v>
      </c>
      <c r="E26" s="6" t="s">
        <v>776</v>
      </c>
      <c r="F26" s="15" t="s">
        <v>35</v>
      </c>
      <c r="G26" s="6" t="s">
        <v>33</v>
      </c>
      <c r="H26" s="6" t="s">
        <v>13</v>
      </c>
      <c r="I26" s="6" t="s">
        <v>14</v>
      </c>
      <c r="J26" s="6" t="s">
        <v>22</v>
      </c>
      <c r="K26" s="7">
        <v>4</v>
      </c>
      <c r="L26" s="6" t="s">
        <v>777</v>
      </c>
      <c r="M26" s="6" t="s">
        <v>778</v>
      </c>
      <c r="N26" s="6" t="s">
        <v>673</v>
      </c>
      <c r="O26" s="6" t="s">
        <v>674</v>
      </c>
      <c r="P26" s="21">
        <v>5</v>
      </c>
      <c r="Q26" s="2">
        <f t="shared" ca="1" si="0"/>
        <v>0.52</v>
      </c>
      <c r="R26" s="2">
        <f ca="1">Q26*(IF(J26="Yes",1.25,1))</f>
        <v>0.52</v>
      </c>
      <c r="S26" s="2">
        <f ca="1">R26*(IF(OR(VALUE(P26)&gt;8,VALUE(D26)&gt;80),1.25,1))</f>
        <v>0.52</v>
      </c>
      <c r="T26" s="2">
        <f ca="1">S26*(IF(H26="Mass Customer",0.85,1))</f>
        <v>0.442</v>
      </c>
      <c r="U26" s="2">
        <f>RANK(W26,W1:W1001,0)</f>
        <v>25</v>
      </c>
      <c r="V26" s="2">
        <v>25</v>
      </c>
      <c r="W26" s="2">
        <v>1.484375</v>
      </c>
      <c r="X26" s="1"/>
      <c r="Y26" s="1"/>
      <c r="Z26" s="1"/>
    </row>
    <row r="27" spans="1:26" ht="15.75" customHeight="1" x14ac:dyDescent="0.35">
      <c r="A27" s="6" t="s">
        <v>779</v>
      </c>
      <c r="B27" s="6" t="s">
        <v>780</v>
      </c>
      <c r="C27" s="6" t="s">
        <v>16</v>
      </c>
      <c r="D27" s="21">
        <v>11</v>
      </c>
      <c r="E27" s="6" t="s">
        <v>781</v>
      </c>
      <c r="F27" s="16" t="s">
        <v>4541</v>
      </c>
      <c r="G27" s="6" t="s">
        <v>20</v>
      </c>
      <c r="H27" s="6" t="s">
        <v>13</v>
      </c>
      <c r="I27" s="6" t="s">
        <v>14</v>
      </c>
      <c r="J27" s="6" t="s">
        <v>22</v>
      </c>
      <c r="K27" s="7">
        <v>17</v>
      </c>
      <c r="L27" s="6" t="s">
        <v>782</v>
      </c>
      <c r="M27" s="6" t="s">
        <v>783</v>
      </c>
      <c r="N27" s="6" t="s">
        <v>673</v>
      </c>
      <c r="O27" s="6" t="s">
        <v>674</v>
      </c>
      <c r="P27" s="21">
        <v>4</v>
      </c>
      <c r="Q27" s="2">
        <f t="shared" ca="1" si="0"/>
        <v>0.87</v>
      </c>
      <c r="R27" s="2">
        <f ca="1">Q27*(IF(J27="Yes",1.25,1))</f>
        <v>0.87</v>
      </c>
      <c r="S27" s="2">
        <f ca="1">R27*(IF(OR(VALUE(P27)&gt;8,VALUE(D27)&gt;80),1.25,1))</f>
        <v>0.87</v>
      </c>
      <c r="T27" s="2">
        <f ca="1">S27*(IF(H27="Mass Customer",0.85,1))</f>
        <v>0.73949999999999994</v>
      </c>
      <c r="U27" s="2">
        <f>RANK(W27,W1:W1001,0)</f>
        <v>26</v>
      </c>
      <c r="V27" s="2">
        <v>26</v>
      </c>
      <c r="W27" s="2">
        <v>1.46875</v>
      </c>
      <c r="X27" s="1"/>
      <c r="Y27" s="1"/>
      <c r="Z27" s="1"/>
    </row>
    <row r="28" spans="1:26" ht="15.75" customHeight="1" x14ac:dyDescent="0.35">
      <c r="A28" s="6" t="s">
        <v>784</v>
      </c>
      <c r="B28" s="6" t="s">
        <v>785</v>
      </c>
      <c r="C28" s="6" t="s">
        <v>23</v>
      </c>
      <c r="D28" s="21">
        <v>19</v>
      </c>
      <c r="E28" s="6" t="s">
        <v>786</v>
      </c>
      <c r="F28" s="15" t="s">
        <v>251</v>
      </c>
      <c r="G28" s="6" t="s">
        <v>26</v>
      </c>
      <c r="H28" s="6" t="s">
        <v>13</v>
      </c>
      <c r="I28" s="6" t="s">
        <v>14</v>
      </c>
      <c r="J28" s="6" t="s">
        <v>15</v>
      </c>
      <c r="K28" s="7">
        <v>7</v>
      </c>
      <c r="L28" s="6" t="s">
        <v>787</v>
      </c>
      <c r="M28" s="6" t="s">
        <v>788</v>
      </c>
      <c r="N28" s="6" t="s">
        <v>680</v>
      </c>
      <c r="O28" s="6" t="s">
        <v>674</v>
      </c>
      <c r="P28" s="21">
        <v>2</v>
      </c>
      <c r="Q28" s="2">
        <f t="shared" ca="1" si="0"/>
        <v>0.61</v>
      </c>
      <c r="R28" s="2">
        <f ca="1">Q28*(IF(J28="Yes",1.25,1))</f>
        <v>0.76249999999999996</v>
      </c>
      <c r="S28" s="2">
        <f ca="1">R28*(IF(OR(VALUE(P28)&gt;8,VALUE(D28)&gt;80),1.25,1))</f>
        <v>0.76249999999999996</v>
      </c>
      <c r="T28" s="2">
        <f ca="1">S28*(IF(H28="Mass Customer",0.85,1))</f>
        <v>0.64812499999999995</v>
      </c>
      <c r="U28" s="2">
        <f>RANK(W28,W1:W1001,0)</f>
        <v>26</v>
      </c>
      <c r="V28" s="2">
        <v>26</v>
      </c>
      <c r="W28" s="2">
        <v>1.46875</v>
      </c>
      <c r="X28" s="1"/>
      <c r="Y28" s="1"/>
      <c r="Z28" s="1"/>
    </row>
    <row r="29" spans="1:26" ht="15.75" customHeight="1" x14ac:dyDescent="0.35">
      <c r="A29" s="6" t="s">
        <v>789</v>
      </c>
      <c r="B29" s="6" t="s">
        <v>790</v>
      </c>
      <c r="C29" s="6" t="s">
        <v>23</v>
      </c>
      <c r="D29" s="21">
        <v>71</v>
      </c>
      <c r="E29" s="6" t="s">
        <v>791</v>
      </c>
      <c r="F29" s="15" t="s">
        <v>176</v>
      </c>
      <c r="G29" s="6" t="s">
        <v>20</v>
      </c>
      <c r="H29" s="6" t="s">
        <v>27</v>
      </c>
      <c r="I29" s="6" t="s">
        <v>14</v>
      </c>
      <c r="J29" s="6" t="s">
        <v>15</v>
      </c>
      <c r="K29" s="7">
        <v>5</v>
      </c>
      <c r="L29" s="6" t="s">
        <v>792</v>
      </c>
      <c r="M29" s="9">
        <v>4000</v>
      </c>
      <c r="N29" s="6" t="s">
        <v>673</v>
      </c>
      <c r="O29" s="6" t="s">
        <v>674</v>
      </c>
      <c r="P29" s="10">
        <v>11</v>
      </c>
      <c r="Q29" s="2">
        <f t="shared" ca="1" si="0"/>
        <v>0.57999999999999996</v>
      </c>
      <c r="R29" s="2">
        <f ca="1">Q29*(IF(J29="Yes",1.25,1))</f>
        <v>0.72499999999999998</v>
      </c>
      <c r="S29" s="2">
        <f ca="1">R29*(IF(OR(VALUE(P29)&gt;8,VALUE(D29)&gt;80),1.25,1))</f>
        <v>0.90625</v>
      </c>
      <c r="T29" s="2">
        <f ca="1">S29*(IF(H29="Mass Customer",0.85,1))</f>
        <v>0.90625</v>
      </c>
      <c r="U29" s="2">
        <f>RANK(W29,W1:W1001,0)</f>
        <v>26</v>
      </c>
      <c r="V29" s="2">
        <v>26</v>
      </c>
      <c r="W29" s="2">
        <v>1.46875</v>
      </c>
      <c r="X29" s="1"/>
      <c r="Y29" s="1"/>
      <c r="Z29" s="1"/>
    </row>
    <row r="30" spans="1:26" ht="15.75" customHeight="1" x14ac:dyDescent="0.35">
      <c r="A30" s="6" t="s">
        <v>558</v>
      </c>
      <c r="B30" s="6" t="s">
        <v>793</v>
      </c>
      <c r="C30" s="6" t="s">
        <v>23</v>
      </c>
      <c r="D30" s="21">
        <v>84</v>
      </c>
      <c r="E30" s="6" t="s">
        <v>794</v>
      </c>
      <c r="F30" s="15" t="s">
        <v>141</v>
      </c>
      <c r="G30" s="6" t="s">
        <v>63</v>
      </c>
      <c r="H30" s="6" t="s">
        <v>27</v>
      </c>
      <c r="I30" s="6" t="s">
        <v>14</v>
      </c>
      <c r="J30" s="6" t="s">
        <v>22</v>
      </c>
      <c r="K30" s="7">
        <v>11</v>
      </c>
      <c r="L30" s="6" t="s">
        <v>795</v>
      </c>
      <c r="M30" s="6" t="s">
        <v>796</v>
      </c>
      <c r="N30" s="6" t="s">
        <v>673</v>
      </c>
      <c r="O30" s="6" t="s">
        <v>674</v>
      </c>
      <c r="P30" s="21">
        <v>7</v>
      </c>
      <c r="Q30" s="2">
        <f t="shared" ca="1" si="0"/>
        <v>0.51</v>
      </c>
      <c r="R30" s="2">
        <f ca="1">Q30*(IF(J30="Yes",1.25,1))</f>
        <v>0.51</v>
      </c>
      <c r="S30" s="2">
        <f ca="1">R30*(IF(OR(VALUE(P30)&gt;8,VALUE(D30)&gt;80),1.25,1))</f>
        <v>0.63749999999999996</v>
      </c>
      <c r="T30" s="2">
        <f ca="1">S30*(IF(H30="Mass Customer",0.85,1))</f>
        <v>0.63749999999999996</v>
      </c>
      <c r="U30" s="2">
        <f>RANK(W30,W1:W1001,0)</f>
        <v>26</v>
      </c>
      <c r="V30" s="2">
        <v>26</v>
      </c>
      <c r="W30" s="2">
        <v>1.46875</v>
      </c>
      <c r="X30" s="1"/>
      <c r="Y30" s="1"/>
      <c r="Z30" s="1"/>
    </row>
    <row r="31" spans="1:26" ht="15.75" customHeight="1" x14ac:dyDescent="0.35">
      <c r="A31" s="6" t="s">
        <v>224</v>
      </c>
      <c r="B31" s="6" t="s">
        <v>797</v>
      </c>
      <c r="C31" s="6" t="s">
        <v>23</v>
      </c>
      <c r="D31" s="21">
        <v>45</v>
      </c>
      <c r="E31" s="6" t="s">
        <v>798</v>
      </c>
      <c r="F31" s="16" t="s">
        <v>4541</v>
      </c>
      <c r="G31" s="6" t="s">
        <v>12</v>
      </c>
      <c r="H31" s="6" t="s">
        <v>27</v>
      </c>
      <c r="I31" s="6" t="s">
        <v>14</v>
      </c>
      <c r="J31" s="6" t="s">
        <v>22</v>
      </c>
      <c r="K31" s="7">
        <v>8</v>
      </c>
      <c r="L31" s="6" t="s">
        <v>799</v>
      </c>
      <c r="M31" s="6" t="s">
        <v>800</v>
      </c>
      <c r="N31" s="6" t="s">
        <v>684</v>
      </c>
      <c r="O31" s="6" t="s">
        <v>674</v>
      </c>
      <c r="P31" s="21">
        <v>10</v>
      </c>
      <c r="Q31" s="2">
        <f t="shared" ca="1" si="0"/>
        <v>0.51</v>
      </c>
      <c r="R31" s="2">
        <f ca="1">Q31*(IF(J31="Yes",1.25,1))</f>
        <v>0.51</v>
      </c>
      <c r="S31" s="2">
        <f ca="1">R31*(IF(OR(VALUE(P31)&gt;8,VALUE(D31)&gt;80),1.25,1))</f>
        <v>0.63749999999999996</v>
      </c>
      <c r="T31" s="2">
        <f ca="1">S31*(IF(H31="Mass Customer",0.85,1))</f>
        <v>0.63749999999999996</v>
      </c>
      <c r="U31" s="2">
        <f>RANK(W31,W1:W1001,0)</f>
        <v>30</v>
      </c>
      <c r="V31" s="2">
        <v>30</v>
      </c>
      <c r="W31" s="2">
        <v>1.4609375</v>
      </c>
      <c r="X31" s="1"/>
      <c r="Y31" s="1"/>
      <c r="Z31" s="1"/>
    </row>
    <row r="32" spans="1:26" ht="15.75" customHeight="1" x14ac:dyDescent="0.35">
      <c r="A32" s="6" t="s">
        <v>631</v>
      </c>
      <c r="B32" s="6" t="s">
        <v>801</v>
      </c>
      <c r="C32" s="6" t="s">
        <v>23</v>
      </c>
      <c r="D32" s="21">
        <v>62</v>
      </c>
      <c r="E32" s="6" t="s">
        <v>802</v>
      </c>
      <c r="F32" s="16" t="s">
        <v>4541</v>
      </c>
      <c r="G32" s="6" t="s">
        <v>18</v>
      </c>
      <c r="H32" s="6" t="s">
        <v>27</v>
      </c>
      <c r="I32" s="6" t="s">
        <v>14</v>
      </c>
      <c r="J32" s="6" t="s">
        <v>15</v>
      </c>
      <c r="K32" s="7">
        <v>17</v>
      </c>
      <c r="L32" s="6" t="s">
        <v>803</v>
      </c>
      <c r="M32" s="6" t="s">
        <v>804</v>
      </c>
      <c r="N32" s="6" t="s">
        <v>680</v>
      </c>
      <c r="O32" s="6" t="s">
        <v>674</v>
      </c>
      <c r="P32" s="21">
        <v>8</v>
      </c>
      <c r="Q32" s="2">
        <f t="shared" ca="1" si="0"/>
        <v>1</v>
      </c>
      <c r="R32" s="2">
        <f ca="1">Q32*(IF(J32="Yes",1.25,1))</f>
        <v>1.25</v>
      </c>
      <c r="S32" s="2">
        <f ca="1">R32*(IF(OR(VALUE(P32)&gt;8,VALUE(D32)&gt;80),1.25,1))</f>
        <v>1.25</v>
      </c>
      <c r="T32" s="2">
        <f ca="1">S32*(IF(H32="Mass Customer",0.85,1))</f>
        <v>1.25</v>
      </c>
      <c r="U32" s="2">
        <f>RANK(W32,W1:W1001,0)</f>
        <v>30</v>
      </c>
      <c r="V32" s="2">
        <v>30</v>
      </c>
      <c r="W32" s="2">
        <v>1.4609375</v>
      </c>
      <c r="X32" s="1"/>
      <c r="Y32" s="1"/>
      <c r="Z32" s="1"/>
    </row>
    <row r="33" spans="1:26" ht="15.75" customHeight="1" x14ac:dyDescent="0.35">
      <c r="A33" s="6" t="s">
        <v>805</v>
      </c>
      <c r="B33" s="6" t="s">
        <v>806</v>
      </c>
      <c r="C33" s="6" t="s">
        <v>16</v>
      </c>
      <c r="D33" s="21">
        <v>70</v>
      </c>
      <c r="E33" s="6" t="s">
        <v>807</v>
      </c>
      <c r="F33" s="15" t="s">
        <v>165</v>
      </c>
      <c r="G33" s="6" t="s">
        <v>12</v>
      </c>
      <c r="H33" s="6" t="s">
        <v>13</v>
      </c>
      <c r="I33" s="6" t="s">
        <v>14</v>
      </c>
      <c r="J33" s="6" t="s">
        <v>15</v>
      </c>
      <c r="K33" s="7">
        <v>12</v>
      </c>
      <c r="L33" s="6" t="s">
        <v>808</v>
      </c>
      <c r="M33" s="6" t="s">
        <v>809</v>
      </c>
      <c r="N33" s="6" t="s">
        <v>680</v>
      </c>
      <c r="O33" s="6" t="s">
        <v>674</v>
      </c>
      <c r="P33" s="21">
        <v>2</v>
      </c>
      <c r="Q33" s="2">
        <f t="shared" ca="1" si="0"/>
        <v>0.76</v>
      </c>
      <c r="R33" s="2">
        <f ca="1">Q33*(IF(J33="Yes",1.25,1))</f>
        <v>0.95</v>
      </c>
      <c r="S33" s="2">
        <f ca="1">R33*(IF(OR(VALUE(P33)&gt;8,VALUE(D33)&gt;80),1.25,1))</f>
        <v>0.95</v>
      </c>
      <c r="T33" s="2">
        <f ca="1">S33*(IF(H33="Mass Customer",0.85,1))</f>
        <v>0.8075</v>
      </c>
      <c r="U33" s="2">
        <f>RANK(W33,W1:W1001,0)</f>
        <v>32</v>
      </c>
      <c r="V33" s="2">
        <v>32</v>
      </c>
      <c r="W33" s="2">
        <v>1.453125</v>
      </c>
      <c r="X33" s="1"/>
      <c r="Y33" s="1"/>
      <c r="Z33" s="1"/>
    </row>
    <row r="34" spans="1:26" ht="15.75" customHeight="1" x14ac:dyDescent="0.35">
      <c r="A34" s="6" t="s">
        <v>577</v>
      </c>
      <c r="B34" s="6" t="s">
        <v>627</v>
      </c>
      <c r="C34" s="6" t="s">
        <v>23</v>
      </c>
      <c r="D34" s="21">
        <v>88</v>
      </c>
      <c r="E34" s="6" t="s">
        <v>810</v>
      </c>
      <c r="F34" s="15" t="s">
        <v>74</v>
      </c>
      <c r="G34" s="6" t="s">
        <v>18</v>
      </c>
      <c r="H34" s="6" t="s">
        <v>13</v>
      </c>
      <c r="I34" s="6" t="s">
        <v>14</v>
      </c>
      <c r="J34" s="6" t="s">
        <v>15</v>
      </c>
      <c r="K34" s="7">
        <v>7</v>
      </c>
      <c r="L34" s="6" t="s">
        <v>811</v>
      </c>
      <c r="M34" s="6" t="s">
        <v>702</v>
      </c>
      <c r="N34" s="6" t="s">
        <v>680</v>
      </c>
      <c r="O34" s="6" t="s">
        <v>674</v>
      </c>
      <c r="P34" s="21">
        <v>7</v>
      </c>
      <c r="Q34" s="2">
        <f t="shared" ca="1" si="0"/>
        <v>0.63</v>
      </c>
      <c r="R34" s="2">
        <f ca="1">Q34*(IF(J34="Yes",1.25,1))</f>
        <v>0.78749999999999998</v>
      </c>
      <c r="S34" s="2">
        <f ca="1">R34*(IF(OR(VALUE(P34)&gt;8,VALUE(D34)&gt;80),1.25,1))</f>
        <v>0.984375</v>
      </c>
      <c r="T34" s="2">
        <f ca="1">S34*(IF(H34="Mass Customer",0.85,1))</f>
        <v>0.83671874999999996</v>
      </c>
      <c r="U34" s="2">
        <f>RANK(W34,W1:W1001,0)</f>
        <v>32</v>
      </c>
      <c r="V34" s="2">
        <v>32</v>
      </c>
      <c r="W34" s="2">
        <v>1.453125</v>
      </c>
      <c r="X34" s="1"/>
      <c r="Y34" s="1"/>
      <c r="Z34" s="1"/>
    </row>
    <row r="35" spans="1:26" ht="15.75" customHeight="1" x14ac:dyDescent="0.35">
      <c r="A35" s="6" t="s">
        <v>468</v>
      </c>
      <c r="B35" s="6" t="s">
        <v>812</v>
      </c>
      <c r="C35" s="6" t="s">
        <v>16</v>
      </c>
      <c r="D35" s="21">
        <v>71</v>
      </c>
      <c r="E35" s="6" t="s">
        <v>813</v>
      </c>
      <c r="F35" s="15" t="s">
        <v>176</v>
      </c>
      <c r="G35" s="6" t="s">
        <v>4549</v>
      </c>
      <c r="H35" s="6" t="s">
        <v>13</v>
      </c>
      <c r="I35" s="6" t="s">
        <v>14</v>
      </c>
      <c r="J35" s="6" t="s">
        <v>22</v>
      </c>
      <c r="K35" s="7">
        <v>9</v>
      </c>
      <c r="L35" s="6" t="s">
        <v>814</v>
      </c>
      <c r="M35" s="6" t="s">
        <v>815</v>
      </c>
      <c r="N35" s="6" t="s">
        <v>673</v>
      </c>
      <c r="O35" s="6" t="s">
        <v>674</v>
      </c>
      <c r="P35" s="21">
        <v>9</v>
      </c>
      <c r="Q35" s="2">
        <f t="shared" ca="1" si="0"/>
        <v>0.76</v>
      </c>
      <c r="R35" s="2">
        <f ca="1">Q35*(IF(J35="Yes",1.25,1))</f>
        <v>0.76</v>
      </c>
      <c r="S35" s="2">
        <f ca="1">R35*(IF(OR(VALUE(P35)&gt;8,VALUE(D35)&gt;80),1.25,1))</f>
        <v>0.95</v>
      </c>
      <c r="T35" s="2">
        <f ca="1">S35*(IF(H35="Mass Customer",0.85,1))</f>
        <v>0.8075</v>
      </c>
      <c r="U35" s="2">
        <f>RANK(W35,W1:W1001,0)</f>
        <v>32</v>
      </c>
      <c r="V35" s="2">
        <v>32</v>
      </c>
      <c r="W35" s="2">
        <v>1.453125</v>
      </c>
      <c r="X35" s="1"/>
      <c r="Y35" s="1"/>
      <c r="Z35" s="1"/>
    </row>
    <row r="36" spans="1:26" ht="15.75" customHeight="1" x14ac:dyDescent="0.35">
      <c r="A36" s="6" t="s">
        <v>816</v>
      </c>
      <c r="B36" s="6" t="s">
        <v>817</v>
      </c>
      <c r="C36" s="6" t="s">
        <v>23</v>
      </c>
      <c r="D36" s="21">
        <v>27</v>
      </c>
      <c r="E36" s="8">
        <v>28254</v>
      </c>
      <c r="F36" s="15" t="s">
        <v>145</v>
      </c>
      <c r="G36" s="6" t="s">
        <v>18</v>
      </c>
      <c r="H36" s="6" t="s">
        <v>25</v>
      </c>
      <c r="I36" s="6" t="s">
        <v>14</v>
      </c>
      <c r="J36" s="6" t="s">
        <v>22</v>
      </c>
      <c r="K36" s="7">
        <v>20</v>
      </c>
      <c r="L36" s="6" t="s">
        <v>818</v>
      </c>
      <c r="M36" s="6" t="s">
        <v>819</v>
      </c>
      <c r="N36" s="6" t="s">
        <v>684</v>
      </c>
      <c r="O36" s="6" t="s">
        <v>674</v>
      </c>
      <c r="P36" s="21">
        <v>9</v>
      </c>
      <c r="Q36" s="2">
        <f t="shared" ca="1" si="0"/>
        <v>0.41</v>
      </c>
      <c r="R36" s="2">
        <f ca="1">Q36*(IF(J36="Yes",1.25,1))</f>
        <v>0.41</v>
      </c>
      <c r="S36" s="2">
        <f ca="1">R36*(IF(OR(VALUE(P36)&gt;8,VALUE(D36)&gt;80),1.25,1))</f>
        <v>0.51249999999999996</v>
      </c>
      <c r="T36" s="2">
        <f ca="1">S36*(IF(H36="Mass Customer",0.85,1))</f>
        <v>0.51249999999999996</v>
      </c>
      <c r="U36" s="2">
        <f>RANK(W36,W1:W1001,0)</f>
        <v>32</v>
      </c>
      <c r="V36" s="2">
        <v>32</v>
      </c>
      <c r="W36" s="2">
        <v>1.453125</v>
      </c>
      <c r="X36" s="1"/>
      <c r="Y36" s="1"/>
      <c r="Z36" s="1"/>
    </row>
    <row r="37" spans="1:26" ht="15.75" customHeight="1" x14ac:dyDescent="0.35">
      <c r="A37" s="6" t="s">
        <v>820</v>
      </c>
      <c r="B37" s="6" t="s">
        <v>821</v>
      </c>
      <c r="C37" s="6" t="s">
        <v>23</v>
      </c>
      <c r="D37" s="21">
        <v>48</v>
      </c>
      <c r="E37" s="6" t="s">
        <v>822</v>
      </c>
      <c r="F37" s="15" t="s">
        <v>31</v>
      </c>
      <c r="G37" s="6" t="s">
        <v>18</v>
      </c>
      <c r="H37" s="6" t="s">
        <v>25</v>
      </c>
      <c r="I37" s="6" t="s">
        <v>14</v>
      </c>
      <c r="J37" s="6" t="s">
        <v>15</v>
      </c>
      <c r="K37" s="7">
        <v>13</v>
      </c>
      <c r="L37" s="6" t="s">
        <v>823</v>
      </c>
      <c r="M37" s="6" t="s">
        <v>783</v>
      </c>
      <c r="N37" s="6" t="s">
        <v>673</v>
      </c>
      <c r="O37" s="6" t="s">
        <v>674</v>
      </c>
      <c r="P37" s="21">
        <v>1</v>
      </c>
      <c r="Q37" s="2">
        <f t="shared" ca="1" si="0"/>
        <v>0.48</v>
      </c>
      <c r="R37" s="2">
        <f ca="1">Q37*(IF(J37="Yes",1.25,1))</f>
        <v>0.6</v>
      </c>
      <c r="S37" s="2">
        <f ca="1">R37*(IF(OR(VALUE(P37)&gt;8,VALUE(D37)&gt;80),1.25,1))</f>
        <v>0.6</v>
      </c>
      <c r="T37" s="2">
        <f ca="1">S37*(IF(H37="Mass Customer",0.85,1))</f>
        <v>0.6</v>
      </c>
      <c r="U37" s="2">
        <f>RANK(W37,W1:W1001,0)</f>
        <v>36</v>
      </c>
      <c r="V37" s="2">
        <v>36</v>
      </c>
      <c r="W37" s="2">
        <v>1.4476562500000001</v>
      </c>
      <c r="X37" s="1"/>
      <c r="Y37" s="1"/>
      <c r="Z37" s="1"/>
    </row>
    <row r="38" spans="1:26" ht="15.75" customHeight="1" x14ac:dyDescent="0.35">
      <c r="A38" s="6" t="s">
        <v>824</v>
      </c>
      <c r="B38" s="6" t="s">
        <v>825</v>
      </c>
      <c r="C38" s="6" t="s">
        <v>16</v>
      </c>
      <c r="D38" s="21">
        <v>76</v>
      </c>
      <c r="E38" s="6" t="s">
        <v>826</v>
      </c>
      <c r="F38" s="15" t="s">
        <v>19</v>
      </c>
      <c r="G38" s="6" t="s">
        <v>4549</v>
      </c>
      <c r="H38" s="6" t="s">
        <v>27</v>
      </c>
      <c r="I38" s="6" t="s">
        <v>14</v>
      </c>
      <c r="J38" s="6" t="s">
        <v>22</v>
      </c>
      <c r="K38" s="7">
        <v>13</v>
      </c>
      <c r="L38" s="6" t="s">
        <v>827</v>
      </c>
      <c r="M38" s="6" t="s">
        <v>828</v>
      </c>
      <c r="N38" s="6" t="s">
        <v>680</v>
      </c>
      <c r="O38" s="6" t="s">
        <v>674</v>
      </c>
      <c r="P38" s="21">
        <v>10</v>
      </c>
      <c r="Q38" s="2">
        <f t="shared" ca="1" si="0"/>
        <v>0.78</v>
      </c>
      <c r="R38" s="2">
        <f ca="1">Q38*(IF(J38="Yes",1.25,1))</f>
        <v>0.78</v>
      </c>
      <c r="S38" s="2">
        <f ca="1">R38*(IF(OR(VALUE(P38)&gt;8,VALUE(D38)&gt;80),1.25,1))</f>
        <v>0.97500000000000009</v>
      </c>
      <c r="T38" s="2">
        <f ca="1">S38*(IF(H38="Mass Customer",0.85,1))</f>
        <v>0.97500000000000009</v>
      </c>
      <c r="U38" s="2">
        <f>RANK(W38,W1:W1001,0)</f>
        <v>36</v>
      </c>
      <c r="V38" s="2">
        <v>36</v>
      </c>
      <c r="W38" s="2">
        <v>1.4476562500000001</v>
      </c>
      <c r="X38" s="1"/>
      <c r="Y38" s="1"/>
      <c r="Z38" s="1"/>
    </row>
    <row r="39" spans="1:26" ht="15.75" customHeight="1" x14ac:dyDescent="0.35">
      <c r="A39" s="6" t="s">
        <v>829</v>
      </c>
      <c r="B39" s="6" t="s">
        <v>830</v>
      </c>
      <c r="C39" s="6" t="s">
        <v>16</v>
      </c>
      <c r="D39" s="21">
        <v>58</v>
      </c>
      <c r="E39" s="6" t="s">
        <v>831</v>
      </c>
      <c r="F39" s="16" t="s">
        <v>4541</v>
      </c>
      <c r="G39" s="6" t="s">
        <v>33</v>
      </c>
      <c r="H39" s="6" t="s">
        <v>13</v>
      </c>
      <c r="I39" s="6" t="s">
        <v>14</v>
      </c>
      <c r="J39" s="6" t="s">
        <v>22</v>
      </c>
      <c r="K39" s="7">
        <v>15</v>
      </c>
      <c r="L39" s="6" t="s">
        <v>832</v>
      </c>
      <c r="M39" s="6" t="s">
        <v>833</v>
      </c>
      <c r="N39" s="6" t="s">
        <v>684</v>
      </c>
      <c r="O39" s="6" t="s">
        <v>674</v>
      </c>
      <c r="P39" s="21">
        <v>8</v>
      </c>
      <c r="Q39" s="2">
        <f t="shared" ca="1" si="0"/>
        <v>0.76</v>
      </c>
      <c r="R39" s="2">
        <f ca="1">Q39*(IF(J39="Yes",1.25,1))</f>
        <v>0.76</v>
      </c>
      <c r="S39" s="2">
        <f ca="1">R39*(IF(OR(VALUE(P39)&gt;8,VALUE(D39)&gt;80),1.25,1))</f>
        <v>0.76</v>
      </c>
      <c r="T39" s="2">
        <f ca="1">S39*(IF(H39="Mass Customer",0.85,1))</f>
        <v>0.64600000000000002</v>
      </c>
      <c r="U39" s="2">
        <f>RANK(W39,W1:W1001,0)</f>
        <v>38</v>
      </c>
      <c r="V39" s="2">
        <v>38</v>
      </c>
      <c r="W39" s="2">
        <v>1.4375</v>
      </c>
      <c r="X39" s="1"/>
      <c r="Y39" s="1"/>
      <c r="Z39" s="1"/>
    </row>
    <row r="40" spans="1:26" ht="15.75" customHeight="1" x14ac:dyDescent="0.35">
      <c r="A40" s="6" t="s">
        <v>834</v>
      </c>
      <c r="B40" s="6" t="s">
        <v>835</v>
      </c>
      <c r="C40" s="6" t="s">
        <v>16</v>
      </c>
      <c r="D40" s="21">
        <v>44</v>
      </c>
      <c r="E40" s="6" t="s">
        <v>836</v>
      </c>
      <c r="F40" s="16" t="s">
        <v>4541</v>
      </c>
      <c r="G40" s="6" t="s">
        <v>20</v>
      </c>
      <c r="H40" s="6" t="s">
        <v>13</v>
      </c>
      <c r="I40" s="6" t="s">
        <v>14</v>
      </c>
      <c r="J40" s="6" t="s">
        <v>15</v>
      </c>
      <c r="K40" s="7">
        <v>13</v>
      </c>
      <c r="L40" s="6" t="s">
        <v>837</v>
      </c>
      <c r="M40" s="6" t="s">
        <v>838</v>
      </c>
      <c r="N40" s="6" t="s">
        <v>684</v>
      </c>
      <c r="O40" s="6" t="s">
        <v>674</v>
      </c>
      <c r="P40" s="21">
        <v>2</v>
      </c>
      <c r="Q40" s="2">
        <f t="shared" ca="1" si="0"/>
        <v>0.74</v>
      </c>
      <c r="R40" s="2">
        <f ca="1">Q40*(IF(J40="Yes",1.25,1))</f>
        <v>0.92500000000000004</v>
      </c>
      <c r="S40" s="2">
        <f ca="1">R40*(IF(OR(VALUE(P40)&gt;8,VALUE(D40)&gt;80),1.25,1))</f>
        <v>0.92500000000000004</v>
      </c>
      <c r="T40" s="2">
        <f ca="1">S40*(IF(H40="Mass Customer",0.85,1))</f>
        <v>0.78625</v>
      </c>
      <c r="U40" s="2">
        <f>RANK(W40,W1:W1001,0)</f>
        <v>38</v>
      </c>
      <c r="V40" s="2">
        <v>38</v>
      </c>
      <c r="W40" s="2">
        <v>1.4375</v>
      </c>
      <c r="X40" s="1"/>
      <c r="Y40" s="1"/>
      <c r="Z40" s="1"/>
    </row>
    <row r="41" spans="1:26" ht="15.75" customHeight="1" x14ac:dyDescent="0.35">
      <c r="A41" s="6" t="s">
        <v>537</v>
      </c>
      <c r="B41" s="6" t="s">
        <v>579</v>
      </c>
      <c r="C41" s="6" t="s">
        <v>16</v>
      </c>
      <c r="D41" s="21">
        <v>64</v>
      </c>
      <c r="E41" s="6" t="s">
        <v>839</v>
      </c>
      <c r="F41" s="16" t="s">
        <v>4541</v>
      </c>
      <c r="G41" s="6" t="s">
        <v>33</v>
      </c>
      <c r="H41" s="6" t="s">
        <v>25</v>
      </c>
      <c r="I41" s="6" t="s">
        <v>14</v>
      </c>
      <c r="J41" s="6" t="s">
        <v>15</v>
      </c>
      <c r="K41" s="7">
        <v>8</v>
      </c>
      <c r="L41" s="6" t="s">
        <v>840</v>
      </c>
      <c r="M41" s="6" t="s">
        <v>841</v>
      </c>
      <c r="N41" s="6" t="s">
        <v>680</v>
      </c>
      <c r="O41" s="6" t="s">
        <v>674</v>
      </c>
      <c r="P41" s="21">
        <v>9</v>
      </c>
      <c r="Q41" s="2">
        <f t="shared" ca="1" si="0"/>
        <v>1.07</v>
      </c>
      <c r="R41" s="2">
        <f ca="1">Q41*(IF(J41="Yes",1.25,1))</f>
        <v>1.3375000000000001</v>
      </c>
      <c r="S41" s="2">
        <f ca="1">R41*(IF(OR(VALUE(P41)&gt;8,VALUE(D41)&gt;80),1.25,1))</f>
        <v>1.6718750000000002</v>
      </c>
      <c r="T41" s="2">
        <f ca="1">S41*(IF(H41="Mass Customer",0.85,1))</f>
        <v>1.6718750000000002</v>
      </c>
      <c r="U41" s="2">
        <f>RANK(W41,W1:W1001,0)</f>
        <v>40</v>
      </c>
      <c r="V41" s="2">
        <v>40</v>
      </c>
      <c r="W41" s="2">
        <v>1.434375</v>
      </c>
      <c r="X41" s="1"/>
      <c r="Y41" s="1"/>
      <c r="Z41" s="1"/>
    </row>
    <row r="42" spans="1:26" ht="15.75" customHeight="1" x14ac:dyDescent="0.35">
      <c r="A42" s="6" t="s">
        <v>252</v>
      </c>
      <c r="B42" s="6" t="s">
        <v>842</v>
      </c>
      <c r="C42" s="6" t="s">
        <v>23</v>
      </c>
      <c r="D42" s="21">
        <v>73</v>
      </c>
      <c r="E42" s="6" t="s">
        <v>843</v>
      </c>
      <c r="F42" s="16" t="s">
        <v>4541</v>
      </c>
      <c r="G42" s="6" t="s">
        <v>12</v>
      </c>
      <c r="H42" s="6" t="s">
        <v>27</v>
      </c>
      <c r="I42" s="6" t="s">
        <v>14</v>
      </c>
      <c r="J42" s="6" t="s">
        <v>22</v>
      </c>
      <c r="K42" s="7">
        <v>10</v>
      </c>
      <c r="L42" s="6" t="s">
        <v>844</v>
      </c>
      <c r="M42" s="6" t="s">
        <v>845</v>
      </c>
      <c r="N42" s="6" t="s">
        <v>680</v>
      </c>
      <c r="O42" s="6" t="s">
        <v>674</v>
      </c>
      <c r="P42" s="21">
        <v>8</v>
      </c>
      <c r="Q42" s="2">
        <f t="shared" ca="1" si="0"/>
        <v>0.88</v>
      </c>
      <c r="R42" s="2">
        <f ca="1">Q42*(IF(J42="Yes",1.25,1))</f>
        <v>0.88</v>
      </c>
      <c r="S42" s="2">
        <f ca="1">R42*(IF(OR(VALUE(P42)&gt;8,VALUE(D42)&gt;80),1.25,1))</f>
        <v>0.88</v>
      </c>
      <c r="T42" s="2">
        <f ca="1">S42*(IF(H42="Mass Customer",0.85,1))</f>
        <v>0.88</v>
      </c>
      <c r="U42" s="2">
        <f>RANK(W42,W1:W1001,0)</f>
        <v>40</v>
      </c>
      <c r="V42" s="2">
        <v>40</v>
      </c>
      <c r="W42" s="2">
        <v>1.434375</v>
      </c>
      <c r="X42" s="1"/>
      <c r="Y42" s="1"/>
      <c r="Z42" s="1"/>
    </row>
    <row r="43" spans="1:26" ht="15.75" customHeight="1" x14ac:dyDescent="0.35">
      <c r="A43" s="6" t="s">
        <v>846</v>
      </c>
      <c r="B43" s="6" t="s">
        <v>847</v>
      </c>
      <c r="C43" s="6" t="s">
        <v>23</v>
      </c>
      <c r="D43" s="21">
        <v>24</v>
      </c>
      <c r="E43" s="6" t="s">
        <v>848</v>
      </c>
      <c r="F43" s="15" t="s">
        <v>154</v>
      </c>
      <c r="G43" s="6" t="s">
        <v>18</v>
      </c>
      <c r="H43" s="6" t="s">
        <v>13</v>
      </c>
      <c r="I43" s="6" t="s">
        <v>14</v>
      </c>
      <c r="J43" s="6" t="s">
        <v>22</v>
      </c>
      <c r="K43" s="7">
        <v>3</v>
      </c>
      <c r="L43" s="6" t="s">
        <v>849</v>
      </c>
      <c r="M43" s="6" t="s">
        <v>850</v>
      </c>
      <c r="N43" s="6" t="s">
        <v>684</v>
      </c>
      <c r="O43" s="6" t="s">
        <v>674</v>
      </c>
      <c r="P43" s="21">
        <v>10</v>
      </c>
      <c r="Q43" s="2">
        <f t="shared" ca="1" si="0"/>
        <v>0.4</v>
      </c>
      <c r="R43" s="2">
        <f ca="1">Q43*(IF(J43="Yes",1.25,1))</f>
        <v>0.4</v>
      </c>
      <c r="S43" s="2">
        <f ca="1">R43*(IF(OR(VALUE(P43)&gt;8,VALUE(D43)&gt;80),1.25,1))</f>
        <v>0.5</v>
      </c>
      <c r="T43" s="2">
        <f ca="1">S43*(IF(H43="Mass Customer",0.85,1))</f>
        <v>0.42499999999999999</v>
      </c>
      <c r="U43" s="2">
        <f>RANK(W43,W1:W1001,0)</f>
        <v>42</v>
      </c>
      <c r="V43" s="2">
        <v>42</v>
      </c>
      <c r="W43" s="2">
        <v>1.421875</v>
      </c>
      <c r="X43" s="1"/>
      <c r="Y43" s="1"/>
      <c r="Z43" s="1"/>
    </row>
    <row r="44" spans="1:26" ht="15.75" customHeight="1" x14ac:dyDescent="0.35">
      <c r="A44" s="6" t="s">
        <v>851</v>
      </c>
      <c r="B44" s="6" t="s">
        <v>852</v>
      </c>
      <c r="C44" s="6" t="s">
        <v>23</v>
      </c>
      <c r="D44" s="21">
        <v>79</v>
      </c>
      <c r="E44" s="6" t="s">
        <v>853</v>
      </c>
      <c r="F44" s="16" t="s">
        <v>4541</v>
      </c>
      <c r="G44" s="6" t="s">
        <v>26</v>
      </c>
      <c r="H44" s="6" t="s">
        <v>13</v>
      </c>
      <c r="I44" s="6" t="s">
        <v>14</v>
      </c>
      <c r="J44" s="6" t="s">
        <v>22</v>
      </c>
      <c r="K44" s="7">
        <v>8</v>
      </c>
      <c r="L44" s="6" t="s">
        <v>854</v>
      </c>
      <c r="M44" s="6" t="s">
        <v>855</v>
      </c>
      <c r="N44" s="6" t="s">
        <v>680</v>
      </c>
      <c r="O44" s="6" t="s">
        <v>674</v>
      </c>
      <c r="P44" s="21">
        <v>10</v>
      </c>
      <c r="Q44" s="2">
        <f t="shared" ca="1" si="0"/>
        <v>0.65</v>
      </c>
      <c r="R44" s="2">
        <f ca="1">Q44*(IF(J44="Yes",1.25,1))</f>
        <v>0.65</v>
      </c>
      <c r="S44" s="2">
        <f ca="1">R44*(IF(OR(VALUE(P44)&gt;8,VALUE(D44)&gt;80),1.25,1))</f>
        <v>0.8125</v>
      </c>
      <c r="T44" s="2">
        <f ca="1">S44*(IF(H44="Mass Customer",0.85,1))</f>
        <v>0.69062499999999993</v>
      </c>
      <c r="U44" s="2">
        <f>RANK(W44,W1:W1001,0)</f>
        <v>42</v>
      </c>
      <c r="V44" s="2">
        <v>42</v>
      </c>
      <c r="W44" s="2">
        <v>1.421875</v>
      </c>
      <c r="X44" s="1"/>
      <c r="Y44" s="1"/>
      <c r="Z44" s="1"/>
    </row>
    <row r="45" spans="1:26" ht="15.75" customHeight="1" x14ac:dyDescent="0.35">
      <c r="A45" s="6" t="s">
        <v>856</v>
      </c>
      <c r="B45" s="6" t="s">
        <v>857</v>
      </c>
      <c r="C45" s="6" t="s">
        <v>23</v>
      </c>
      <c r="D45" s="21">
        <v>52</v>
      </c>
      <c r="E45" s="6" t="s">
        <v>858</v>
      </c>
      <c r="F45" s="15" t="s">
        <v>154</v>
      </c>
      <c r="G45" s="6" t="s">
        <v>4549</v>
      </c>
      <c r="H45" s="6" t="s">
        <v>25</v>
      </c>
      <c r="I45" s="6" t="s">
        <v>14</v>
      </c>
      <c r="J45" s="6" t="s">
        <v>22</v>
      </c>
      <c r="K45" s="7">
        <v>9</v>
      </c>
      <c r="L45" s="6" t="s">
        <v>859</v>
      </c>
      <c r="M45" s="6" t="s">
        <v>860</v>
      </c>
      <c r="N45" s="6" t="s">
        <v>680</v>
      </c>
      <c r="O45" s="6" t="s">
        <v>674</v>
      </c>
      <c r="P45" s="21">
        <v>8</v>
      </c>
      <c r="Q45" s="2">
        <f t="shared" ca="1" si="0"/>
        <v>0.97</v>
      </c>
      <c r="R45" s="2">
        <f ca="1">Q45*(IF(J45="Yes",1.25,1))</f>
        <v>0.97</v>
      </c>
      <c r="S45" s="2">
        <f ca="1">R45*(IF(OR(VALUE(P45)&gt;8,VALUE(D45)&gt;80),1.25,1))</f>
        <v>0.97</v>
      </c>
      <c r="T45" s="2">
        <f ca="1">S45*(IF(H45="Mass Customer",0.85,1))</f>
        <v>0.97</v>
      </c>
      <c r="U45" s="2">
        <f>RANK(W45,W1:W1001,0)</f>
        <v>44</v>
      </c>
      <c r="V45" s="2">
        <v>44</v>
      </c>
      <c r="W45" s="2">
        <v>1.42109375</v>
      </c>
      <c r="X45" s="1"/>
      <c r="Y45" s="1"/>
      <c r="Z45" s="1"/>
    </row>
    <row r="46" spans="1:26" ht="15.75" customHeight="1" x14ac:dyDescent="0.35">
      <c r="A46" s="6" t="s">
        <v>522</v>
      </c>
      <c r="B46" s="6" t="s">
        <v>861</v>
      </c>
      <c r="C46" s="6" t="s">
        <v>16</v>
      </c>
      <c r="D46" s="21">
        <v>76</v>
      </c>
      <c r="E46" s="6" t="s">
        <v>862</v>
      </c>
      <c r="F46" s="16" t="s">
        <v>4541</v>
      </c>
      <c r="G46" s="6" t="s">
        <v>4549</v>
      </c>
      <c r="H46" s="6" t="s">
        <v>27</v>
      </c>
      <c r="I46" s="6" t="s">
        <v>14</v>
      </c>
      <c r="J46" s="6" t="s">
        <v>22</v>
      </c>
      <c r="K46" s="7">
        <v>6</v>
      </c>
      <c r="L46" s="6" t="s">
        <v>863</v>
      </c>
      <c r="M46" s="6" t="s">
        <v>864</v>
      </c>
      <c r="N46" s="6" t="s">
        <v>684</v>
      </c>
      <c r="O46" s="6" t="s">
        <v>674</v>
      </c>
      <c r="P46" s="21">
        <v>5</v>
      </c>
      <c r="Q46" s="2">
        <f t="shared" ca="1" si="0"/>
        <v>0.56999999999999995</v>
      </c>
      <c r="R46" s="2">
        <f ca="1">Q46*(IF(J46="Yes",1.25,1))</f>
        <v>0.56999999999999995</v>
      </c>
      <c r="S46" s="2">
        <f ca="1">R46*(IF(OR(VALUE(P46)&gt;8,VALUE(D46)&gt;80),1.25,1))</f>
        <v>0.56999999999999995</v>
      </c>
      <c r="T46" s="2">
        <f ca="1">S46*(IF(H46="Mass Customer",0.85,1))</f>
        <v>0.56999999999999995</v>
      </c>
      <c r="U46" s="2">
        <f>RANK(W46,W1:W1001,0)</f>
        <v>44</v>
      </c>
      <c r="V46" s="2">
        <v>44</v>
      </c>
      <c r="W46" s="2">
        <v>1.42109375</v>
      </c>
      <c r="X46" s="1"/>
      <c r="Y46" s="1"/>
      <c r="Z46" s="1"/>
    </row>
    <row r="47" spans="1:26" ht="15.75" customHeight="1" x14ac:dyDescent="0.35">
      <c r="A47" s="6" t="s">
        <v>865</v>
      </c>
      <c r="B47" s="6" t="s">
        <v>866</v>
      </c>
      <c r="C47" s="6" t="s">
        <v>23</v>
      </c>
      <c r="D47" s="21">
        <v>29</v>
      </c>
      <c r="E47" s="6" t="s">
        <v>867</v>
      </c>
      <c r="F47" s="15" t="s">
        <v>29</v>
      </c>
      <c r="G47" s="6" t="s">
        <v>26</v>
      </c>
      <c r="H47" s="6" t="s">
        <v>27</v>
      </c>
      <c r="I47" s="6" t="s">
        <v>14</v>
      </c>
      <c r="J47" s="6" t="s">
        <v>15</v>
      </c>
      <c r="K47" s="7">
        <v>5</v>
      </c>
      <c r="L47" s="6" t="s">
        <v>868</v>
      </c>
      <c r="M47" s="6" t="s">
        <v>869</v>
      </c>
      <c r="N47" s="6" t="s">
        <v>680</v>
      </c>
      <c r="O47" s="6" t="s">
        <v>674</v>
      </c>
      <c r="P47" s="21">
        <v>12</v>
      </c>
      <c r="Q47" s="2">
        <f t="shared" ca="1" si="0"/>
        <v>0.77</v>
      </c>
      <c r="R47" s="2">
        <f ca="1">Q47*(IF(J47="Yes",1.25,1))</f>
        <v>0.96250000000000002</v>
      </c>
      <c r="S47" s="2">
        <f ca="1">R47*(IF(OR(VALUE(P47)&gt;8,VALUE(D47)&gt;80),1.25,1))</f>
        <v>1.203125</v>
      </c>
      <c r="T47" s="2">
        <f ca="1">S47*(IF(H47="Mass Customer",0.85,1))</f>
        <v>1.203125</v>
      </c>
      <c r="U47" s="2">
        <f>RANK(W47,W1:W1001,0)</f>
        <v>46</v>
      </c>
      <c r="V47" s="2">
        <v>46</v>
      </c>
      <c r="W47" s="2">
        <v>1.4078124999999999</v>
      </c>
      <c r="X47" s="1"/>
      <c r="Y47" s="1"/>
      <c r="Z47" s="1"/>
    </row>
    <row r="48" spans="1:26" ht="15.75" customHeight="1" x14ac:dyDescent="0.35">
      <c r="A48" s="6" t="s">
        <v>236</v>
      </c>
      <c r="B48" s="6" t="s">
        <v>870</v>
      </c>
      <c r="C48" s="6" t="s">
        <v>23</v>
      </c>
      <c r="D48" s="21">
        <v>14</v>
      </c>
      <c r="E48" s="6" t="s">
        <v>871</v>
      </c>
      <c r="F48" s="15" t="s">
        <v>74</v>
      </c>
      <c r="G48" s="6" t="s">
        <v>18</v>
      </c>
      <c r="H48" s="6" t="s">
        <v>25</v>
      </c>
      <c r="I48" s="6" t="s">
        <v>14</v>
      </c>
      <c r="J48" s="6" t="s">
        <v>15</v>
      </c>
      <c r="K48" s="7">
        <v>19</v>
      </c>
      <c r="L48" s="6" t="s">
        <v>872</v>
      </c>
      <c r="M48" s="6" t="s">
        <v>873</v>
      </c>
      <c r="N48" s="6" t="s">
        <v>673</v>
      </c>
      <c r="O48" s="6" t="s">
        <v>674</v>
      </c>
      <c r="P48" s="21">
        <v>1</v>
      </c>
      <c r="Q48" s="2">
        <f t="shared" ca="1" si="0"/>
        <v>0.57999999999999996</v>
      </c>
      <c r="R48" s="2">
        <f ca="1">Q48*(IF(J48="Yes",1.25,1))</f>
        <v>0.72499999999999998</v>
      </c>
      <c r="S48" s="2">
        <f ca="1">R48*(IF(OR(VALUE(P48)&gt;8,VALUE(D48)&gt;80),1.25,1))</f>
        <v>0.72499999999999998</v>
      </c>
      <c r="T48" s="2">
        <f ca="1">S48*(IF(H48="Mass Customer",0.85,1))</f>
        <v>0.72499999999999998</v>
      </c>
      <c r="U48" s="2">
        <f>RANK(W48,W1:W1001,0)</f>
        <v>46</v>
      </c>
      <c r="V48" s="2">
        <v>46</v>
      </c>
      <c r="W48" s="2">
        <v>1.4078124999999999</v>
      </c>
      <c r="X48" s="1"/>
      <c r="Y48" s="1"/>
      <c r="Z48" s="1"/>
    </row>
    <row r="49" spans="1:26" ht="15.75" customHeight="1" x14ac:dyDescent="0.35">
      <c r="A49" s="6" t="s">
        <v>445</v>
      </c>
      <c r="B49" s="6" t="s">
        <v>874</v>
      </c>
      <c r="C49" s="6" t="s">
        <v>23</v>
      </c>
      <c r="D49" s="21">
        <v>85</v>
      </c>
      <c r="E49" s="6" t="s">
        <v>875</v>
      </c>
      <c r="F49" s="15" t="s">
        <v>56</v>
      </c>
      <c r="G49" s="6" t="s">
        <v>4549</v>
      </c>
      <c r="H49" s="6" t="s">
        <v>27</v>
      </c>
      <c r="I49" s="6" t="s">
        <v>14</v>
      </c>
      <c r="J49" s="6" t="s">
        <v>15</v>
      </c>
      <c r="K49" s="7">
        <v>14</v>
      </c>
      <c r="L49" s="6" t="s">
        <v>876</v>
      </c>
      <c r="M49" s="6" t="s">
        <v>877</v>
      </c>
      <c r="N49" s="6" t="s">
        <v>673</v>
      </c>
      <c r="O49" s="6" t="s">
        <v>674</v>
      </c>
      <c r="P49" s="21">
        <v>4</v>
      </c>
      <c r="Q49" s="2">
        <f t="shared" ca="1" si="0"/>
        <v>1.05</v>
      </c>
      <c r="R49" s="2">
        <f ca="1">Q49*(IF(J49="Yes",1.25,1))</f>
        <v>1.3125</v>
      </c>
      <c r="S49" s="2">
        <f ca="1">R49*(IF(OR(VALUE(P49)&gt;8,VALUE(D49)&gt;80),1.25,1))</f>
        <v>1.640625</v>
      </c>
      <c r="T49" s="2">
        <f ca="1">S49*(IF(H49="Mass Customer",0.85,1))</f>
        <v>1.640625</v>
      </c>
      <c r="U49" s="2">
        <f>RANK(W49,W1:W1001,0)</f>
        <v>46</v>
      </c>
      <c r="V49" s="2">
        <v>46</v>
      </c>
      <c r="W49" s="2">
        <v>1.4078124999999999</v>
      </c>
      <c r="X49" s="1"/>
      <c r="Y49" s="1"/>
      <c r="Z49" s="1"/>
    </row>
    <row r="50" spans="1:26" ht="15.75" customHeight="1" x14ac:dyDescent="0.35">
      <c r="A50" s="6" t="s">
        <v>231</v>
      </c>
      <c r="B50" s="6" t="s">
        <v>410</v>
      </c>
      <c r="C50" s="6" t="s">
        <v>23</v>
      </c>
      <c r="D50" s="21">
        <v>59</v>
      </c>
      <c r="E50" s="6" t="s">
        <v>878</v>
      </c>
      <c r="F50" s="15" t="s">
        <v>140</v>
      </c>
      <c r="G50" s="6" t="s">
        <v>18</v>
      </c>
      <c r="H50" s="6" t="s">
        <v>13</v>
      </c>
      <c r="I50" s="6" t="s">
        <v>14</v>
      </c>
      <c r="J50" s="6" t="s">
        <v>15</v>
      </c>
      <c r="K50" s="7">
        <v>17</v>
      </c>
      <c r="L50" s="6" t="s">
        <v>879</v>
      </c>
      <c r="M50" s="6" t="s">
        <v>880</v>
      </c>
      <c r="N50" s="6" t="s">
        <v>684</v>
      </c>
      <c r="O50" s="6" t="s">
        <v>674</v>
      </c>
      <c r="P50" s="21">
        <v>7</v>
      </c>
      <c r="Q50" s="2">
        <f t="shared" ca="1" si="0"/>
        <v>0.73</v>
      </c>
      <c r="R50" s="2">
        <f ca="1">Q50*(IF(J50="Yes",1.25,1))</f>
        <v>0.91249999999999998</v>
      </c>
      <c r="S50" s="2">
        <f ca="1">R50*(IF(OR(VALUE(P50)&gt;8,VALUE(D50)&gt;80),1.25,1))</f>
        <v>0.91249999999999998</v>
      </c>
      <c r="T50" s="2">
        <f ca="1">S50*(IF(H50="Mass Customer",0.85,1))</f>
        <v>0.77562500000000001</v>
      </c>
      <c r="U50" s="2">
        <f>RANK(W50,W1:W1001,0)</f>
        <v>46</v>
      </c>
      <c r="V50" s="2">
        <v>46</v>
      </c>
      <c r="W50" s="2">
        <v>1.4078124999999999</v>
      </c>
      <c r="X50" s="1"/>
      <c r="Y50" s="1"/>
      <c r="Z50" s="1"/>
    </row>
    <row r="51" spans="1:26" ht="15.75" customHeight="1" x14ac:dyDescent="0.35">
      <c r="A51" s="6" t="s">
        <v>881</v>
      </c>
      <c r="B51" s="6" t="s">
        <v>882</v>
      </c>
      <c r="C51" s="6" t="s">
        <v>16</v>
      </c>
      <c r="D51" s="21">
        <v>12</v>
      </c>
      <c r="E51" s="6" t="s">
        <v>883</v>
      </c>
      <c r="F51" s="15" t="s">
        <v>53</v>
      </c>
      <c r="G51" s="6" t="s">
        <v>30</v>
      </c>
      <c r="H51" s="6" t="s">
        <v>13</v>
      </c>
      <c r="I51" s="6" t="s">
        <v>14</v>
      </c>
      <c r="J51" s="6" t="s">
        <v>22</v>
      </c>
      <c r="K51" s="7">
        <v>20</v>
      </c>
      <c r="L51" s="6" t="s">
        <v>884</v>
      </c>
      <c r="M51" s="6" t="s">
        <v>885</v>
      </c>
      <c r="N51" s="6" t="s">
        <v>680</v>
      </c>
      <c r="O51" s="6" t="s">
        <v>674</v>
      </c>
      <c r="P51" s="21">
        <v>12</v>
      </c>
      <c r="Q51" s="2">
        <f t="shared" ca="1" si="0"/>
        <v>0.68</v>
      </c>
      <c r="R51" s="2">
        <f ca="1">Q51*(IF(J51="Yes",1.25,1))</f>
        <v>0.68</v>
      </c>
      <c r="S51" s="2">
        <f ca="1">R51*(IF(OR(VALUE(P51)&gt;8,VALUE(D51)&gt;80),1.25,1))</f>
        <v>0.85000000000000009</v>
      </c>
      <c r="T51" s="2">
        <f ca="1">S51*(IF(H51="Mass Customer",0.85,1))</f>
        <v>0.72250000000000003</v>
      </c>
      <c r="U51" s="2">
        <f>RANK(W51,W1:W1001,0)</f>
        <v>50</v>
      </c>
      <c r="V51" s="2">
        <v>50</v>
      </c>
      <c r="W51" s="2">
        <v>1.40625</v>
      </c>
      <c r="X51" s="1"/>
      <c r="Y51" s="1"/>
      <c r="Z51" s="1"/>
    </row>
    <row r="52" spans="1:26" ht="15.75" customHeight="1" x14ac:dyDescent="0.35">
      <c r="A52" s="6" t="s">
        <v>886</v>
      </c>
      <c r="B52" s="6" t="s">
        <v>398</v>
      </c>
      <c r="C52" s="6" t="s">
        <v>16</v>
      </c>
      <c r="D52" s="21">
        <v>60</v>
      </c>
      <c r="E52" s="8">
        <v>28532</v>
      </c>
      <c r="F52" s="16" t="s">
        <v>4541</v>
      </c>
      <c r="G52" s="6" t="s">
        <v>33</v>
      </c>
      <c r="H52" s="6" t="s">
        <v>25</v>
      </c>
      <c r="I52" s="6" t="s">
        <v>14</v>
      </c>
      <c r="J52" s="6" t="s">
        <v>22</v>
      </c>
      <c r="K52" s="7">
        <v>10</v>
      </c>
      <c r="L52" s="6" t="s">
        <v>887</v>
      </c>
      <c r="M52" s="6" t="s">
        <v>888</v>
      </c>
      <c r="N52" s="6" t="s">
        <v>684</v>
      </c>
      <c r="O52" s="6" t="s">
        <v>674</v>
      </c>
      <c r="P52" s="21">
        <v>8</v>
      </c>
      <c r="Q52" s="2">
        <f t="shared" ca="1" si="0"/>
        <v>0.5</v>
      </c>
      <c r="R52" s="2">
        <f ca="1">Q52*(IF(J52="Yes",1.25,1))</f>
        <v>0.5</v>
      </c>
      <c r="S52" s="2">
        <f ca="1">R52*(IF(OR(VALUE(P52)&gt;8,VALUE(D52)&gt;80),1.25,1))</f>
        <v>0.5</v>
      </c>
      <c r="T52" s="2">
        <f ca="1">S52*(IF(H52="Mass Customer",0.85,1))</f>
        <v>0.5</v>
      </c>
      <c r="U52" s="2">
        <f>RANK(W52,W1:W1001,0)</f>
        <v>50</v>
      </c>
      <c r="V52" s="2">
        <v>50</v>
      </c>
      <c r="W52" s="2">
        <v>1.40625</v>
      </c>
      <c r="X52" s="1"/>
      <c r="Y52" s="1"/>
      <c r="Z52" s="1"/>
    </row>
    <row r="53" spans="1:26" ht="15.75" customHeight="1" x14ac:dyDescent="0.35">
      <c r="A53" s="6" t="s">
        <v>618</v>
      </c>
      <c r="B53" s="6" t="s">
        <v>889</v>
      </c>
      <c r="C53" s="6" t="s">
        <v>16</v>
      </c>
      <c r="D53" s="21">
        <v>62</v>
      </c>
      <c r="E53" s="6" t="s">
        <v>890</v>
      </c>
      <c r="F53" s="15" t="s">
        <v>74</v>
      </c>
      <c r="G53" s="6" t="s">
        <v>18</v>
      </c>
      <c r="H53" s="6" t="s">
        <v>25</v>
      </c>
      <c r="I53" s="6" t="s">
        <v>14</v>
      </c>
      <c r="J53" s="6" t="s">
        <v>15</v>
      </c>
      <c r="K53" s="7">
        <v>5</v>
      </c>
      <c r="L53" s="6" t="s">
        <v>891</v>
      </c>
      <c r="M53" s="6" t="s">
        <v>892</v>
      </c>
      <c r="N53" s="6" t="s">
        <v>673</v>
      </c>
      <c r="O53" s="6" t="s">
        <v>674</v>
      </c>
      <c r="P53" s="21">
        <v>8</v>
      </c>
      <c r="Q53" s="2">
        <f t="shared" ca="1" si="0"/>
        <v>0.47</v>
      </c>
      <c r="R53" s="2">
        <f ca="1">Q53*(IF(J53="Yes",1.25,1))</f>
        <v>0.58749999999999991</v>
      </c>
      <c r="S53" s="2">
        <f ca="1">R53*(IF(OR(VALUE(P53)&gt;8,VALUE(D53)&gt;80),1.25,1))</f>
        <v>0.58749999999999991</v>
      </c>
      <c r="T53" s="2">
        <f ca="1">S53*(IF(H53="Mass Customer",0.85,1))</f>
        <v>0.58749999999999991</v>
      </c>
      <c r="U53" s="2">
        <f>RANK(W53,W1:W1001,0)</f>
        <v>52</v>
      </c>
      <c r="V53" s="2">
        <v>52</v>
      </c>
      <c r="W53" s="2">
        <v>1.39453125</v>
      </c>
      <c r="X53" s="1"/>
      <c r="Y53" s="1"/>
      <c r="Z53" s="1"/>
    </row>
    <row r="54" spans="1:26" ht="15.75" customHeight="1" x14ac:dyDescent="0.35">
      <c r="A54" s="6" t="s">
        <v>349</v>
      </c>
      <c r="B54" s="6" t="s">
        <v>893</v>
      </c>
      <c r="C54" s="6" t="s">
        <v>16</v>
      </c>
      <c r="D54" s="21">
        <v>55</v>
      </c>
      <c r="E54" s="6" t="s">
        <v>894</v>
      </c>
      <c r="F54" s="15" t="s">
        <v>58</v>
      </c>
      <c r="G54" s="6" t="s">
        <v>12</v>
      </c>
      <c r="H54" s="6" t="s">
        <v>27</v>
      </c>
      <c r="I54" s="6" t="s">
        <v>14</v>
      </c>
      <c r="J54" s="6" t="s">
        <v>15</v>
      </c>
      <c r="K54" s="7">
        <v>11</v>
      </c>
      <c r="L54" s="6" t="s">
        <v>895</v>
      </c>
      <c r="M54" s="6" t="s">
        <v>896</v>
      </c>
      <c r="N54" s="6" t="s">
        <v>684</v>
      </c>
      <c r="O54" s="6" t="s">
        <v>674</v>
      </c>
      <c r="P54" s="21">
        <v>7</v>
      </c>
      <c r="Q54" s="2">
        <f t="shared" ca="1" si="0"/>
        <v>1.07</v>
      </c>
      <c r="R54" s="2">
        <f ca="1">Q54*(IF(J54="Yes",1.25,1))</f>
        <v>1.3375000000000001</v>
      </c>
      <c r="S54" s="2">
        <f ca="1">R54*(IF(OR(VALUE(P54)&gt;8,VALUE(D54)&gt;80),1.25,1))</f>
        <v>1.3375000000000001</v>
      </c>
      <c r="T54" s="2">
        <f ca="1">S54*(IF(H54="Mass Customer",0.85,1))</f>
        <v>1.3375000000000001</v>
      </c>
      <c r="U54" s="2">
        <f>RANK(W54,W1:W1001,0)</f>
        <v>52</v>
      </c>
      <c r="V54" s="2">
        <v>52</v>
      </c>
      <c r="W54" s="2">
        <v>1.39453125</v>
      </c>
      <c r="X54" s="1"/>
      <c r="Y54" s="1"/>
      <c r="Z54" s="1"/>
    </row>
    <row r="55" spans="1:26" ht="15.75" customHeight="1" x14ac:dyDescent="0.35">
      <c r="A55" s="6" t="s">
        <v>897</v>
      </c>
      <c r="B55" s="6" t="s">
        <v>898</v>
      </c>
      <c r="C55" s="6" t="s">
        <v>23</v>
      </c>
      <c r="D55" s="21">
        <v>97</v>
      </c>
      <c r="E55" s="6" t="s">
        <v>899</v>
      </c>
      <c r="F55" s="16" t="s">
        <v>4541</v>
      </c>
      <c r="G55" s="6" t="s">
        <v>20</v>
      </c>
      <c r="H55" s="6" t="s">
        <v>13</v>
      </c>
      <c r="I55" s="6" t="s">
        <v>14</v>
      </c>
      <c r="J55" s="6" t="s">
        <v>22</v>
      </c>
      <c r="K55" s="7">
        <v>8</v>
      </c>
      <c r="L55" s="6" t="s">
        <v>900</v>
      </c>
      <c r="M55" s="6" t="s">
        <v>734</v>
      </c>
      <c r="N55" s="6" t="s">
        <v>680</v>
      </c>
      <c r="O55" s="6" t="s">
        <v>674</v>
      </c>
      <c r="P55" s="21">
        <v>10</v>
      </c>
      <c r="Q55" s="2">
        <f t="shared" ca="1" si="0"/>
        <v>0.82</v>
      </c>
      <c r="R55" s="2">
        <f ca="1">Q55*(IF(J55="Yes",1.25,1))</f>
        <v>0.82</v>
      </c>
      <c r="S55" s="2">
        <f ca="1">R55*(IF(OR(VALUE(P55)&gt;8,VALUE(D55)&gt;80),1.25,1))</f>
        <v>1.0249999999999999</v>
      </c>
      <c r="T55" s="2">
        <f ca="1">S55*(IF(H55="Mass Customer",0.85,1))</f>
        <v>0.87124999999999986</v>
      </c>
      <c r="U55" s="2">
        <f>RANK(W55,W1:W1001,0)</f>
        <v>54</v>
      </c>
      <c r="V55" s="2">
        <v>54</v>
      </c>
      <c r="W55" s="2">
        <v>1.3812500000000001</v>
      </c>
      <c r="X55" s="1"/>
      <c r="Y55" s="1"/>
      <c r="Z55" s="1"/>
    </row>
    <row r="56" spans="1:26" ht="15.75" customHeight="1" x14ac:dyDescent="0.35">
      <c r="A56" s="6" t="s">
        <v>478</v>
      </c>
      <c r="B56" s="6" t="s">
        <v>901</v>
      </c>
      <c r="C56" s="6" t="s">
        <v>23</v>
      </c>
      <c r="D56" s="21">
        <v>87</v>
      </c>
      <c r="E56" s="6" t="s">
        <v>902</v>
      </c>
      <c r="F56" s="15" t="s">
        <v>64</v>
      </c>
      <c r="G56" s="6" t="s">
        <v>26</v>
      </c>
      <c r="H56" s="6" t="s">
        <v>13</v>
      </c>
      <c r="I56" s="6" t="s">
        <v>14</v>
      </c>
      <c r="J56" s="6" t="s">
        <v>22</v>
      </c>
      <c r="K56" s="7">
        <v>16</v>
      </c>
      <c r="L56" s="6" t="s">
        <v>903</v>
      </c>
      <c r="M56" s="6" t="s">
        <v>904</v>
      </c>
      <c r="N56" s="6" t="s">
        <v>684</v>
      </c>
      <c r="O56" s="6" t="s">
        <v>674</v>
      </c>
      <c r="P56" s="21">
        <v>10</v>
      </c>
      <c r="Q56" s="2">
        <f t="shared" ca="1" si="0"/>
        <v>0.61</v>
      </c>
      <c r="R56" s="2">
        <f ca="1">Q56*(IF(J56="Yes",1.25,1))</f>
        <v>0.61</v>
      </c>
      <c r="S56" s="2">
        <f ca="1">R56*(IF(OR(VALUE(P56)&gt;8,VALUE(D56)&gt;80),1.25,1))</f>
        <v>0.76249999999999996</v>
      </c>
      <c r="T56" s="2">
        <f ca="1">S56*(IF(H56="Mass Customer",0.85,1))</f>
        <v>0.64812499999999995</v>
      </c>
      <c r="U56" s="2">
        <f>RANK(W56,W1:W1001,0)</f>
        <v>54</v>
      </c>
      <c r="V56" s="2">
        <v>54</v>
      </c>
      <c r="W56" s="2">
        <v>1.3812500000000001</v>
      </c>
      <c r="X56" s="1"/>
      <c r="Y56" s="1"/>
      <c r="Z56" s="1"/>
    </row>
    <row r="57" spans="1:26" ht="15.75" customHeight="1" x14ac:dyDescent="0.35">
      <c r="A57" s="6" t="s">
        <v>905</v>
      </c>
      <c r="B57" s="6" t="s">
        <v>906</v>
      </c>
      <c r="C57" s="6" t="s">
        <v>23</v>
      </c>
      <c r="D57" s="21">
        <v>52</v>
      </c>
      <c r="E57" s="6" t="s">
        <v>907</v>
      </c>
      <c r="F57" s="15" t="s">
        <v>112</v>
      </c>
      <c r="G57" s="6" t="s">
        <v>33</v>
      </c>
      <c r="H57" s="6" t="s">
        <v>13</v>
      </c>
      <c r="I57" s="6" t="s">
        <v>14</v>
      </c>
      <c r="J57" s="6" t="s">
        <v>22</v>
      </c>
      <c r="K57" s="7">
        <v>9</v>
      </c>
      <c r="L57" s="6" t="s">
        <v>908</v>
      </c>
      <c r="M57" s="6" t="s">
        <v>909</v>
      </c>
      <c r="N57" s="6" t="s">
        <v>680</v>
      </c>
      <c r="O57" s="6" t="s">
        <v>674</v>
      </c>
      <c r="P57" s="21">
        <v>10</v>
      </c>
      <c r="Q57" s="2">
        <f t="shared" ca="1" si="0"/>
        <v>0.43</v>
      </c>
      <c r="R57" s="2">
        <f ca="1">Q57*(IF(J57="Yes",1.25,1))</f>
        <v>0.43</v>
      </c>
      <c r="S57" s="2">
        <f ca="1">R57*(IF(OR(VALUE(P57)&gt;8,VALUE(D57)&gt;80),1.25,1))</f>
        <v>0.53749999999999998</v>
      </c>
      <c r="T57" s="2">
        <f ca="1">S57*(IF(H57="Mass Customer",0.85,1))</f>
        <v>0.45687499999999998</v>
      </c>
      <c r="U57" s="2">
        <f>RANK(W57,W1:W1001,0)</f>
        <v>54</v>
      </c>
      <c r="V57" s="2">
        <v>54</v>
      </c>
      <c r="W57" s="2">
        <v>1.3812500000000001</v>
      </c>
      <c r="X57" s="1"/>
      <c r="Y57" s="1"/>
      <c r="Z57" s="1"/>
    </row>
    <row r="58" spans="1:26" ht="15.75" customHeight="1" x14ac:dyDescent="0.35">
      <c r="A58" s="6" t="s">
        <v>910</v>
      </c>
      <c r="B58" s="6" t="s">
        <v>911</v>
      </c>
      <c r="C58" s="6" t="s">
        <v>16</v>
      </c>
      <c r="D58" s="21">
        <v>75</v>
      </c>
      <c r="E58" s="6" t="s">
        <v>912</v>
      </c>
      <c r="F58" s="15" t="s">
        <v>134</v>
      </c>
      <c r="G58" s="6" t="s">
        <v>30</v>
      </c>
      <c r="H58" s="6" t="s">
        <v>13</v>
      </c>
      <c r="I58" s="6" t="s">
        <v>14</v>
      </c>
      <c r="J58" s="6" t="s">
        <v>22</v>
      </c>
      <c r="K58" s="7">
        <v>12</v>
      </c>
      <c r="L58" s="6" t="s">
        <v>913</v>
      </c>
      <c r="M58" s="6" t="s">
        <v>914</v>
      </c>
      <c r="N58" s="6" t="s">
        <v>680</v>
      </c>
      <c r="O58" s="6" t="s">
        <v>674</v>
      </c>
      <c r="P58" s="21">
        <v>8</v>
      </c>
      <c r="Q58" s="2">
        <f t="shared" ca="1" si="0"/>
        <v>0.92</v>
      </c>
      <c r="R58" s="2">
        <f ca="1">Q58*(IF(J58="Yes",1.25,1))</f>
        <v>0.92</v>
      </c>
      <c r="S58" s="2">
        <f ca="1">R58*(IF(OR(VALUE(P58)&gt;8,VALUE(D58)&gt;80),1.25,1))</f>
        <v>0.92</v>
      </c>
      <c r="T58" s="2">
        <f ca="1">S58*(IF(H58="Mass Customer",0.85,1))</f>
        <v>0.78200000000000003</v>
      </c>
      <c r="U58" s="2">
        <f>RANK(W58,W1:W1001,0)</f>
        <v>57</v>
      </c>
      <c r="V58" s="2">
        <v>57</v>
      </c>
      <c r="W58" s="2">
        <v>1.375</v>
      </c>
      <c r="X58" s="1"/>
      <c r="Y58" s="1"/>
      <c r="Z58" s="1"/>
    </row>
    <row r="59" spans="1:26" ht="15.75" customHeight="1" x14ac:dyDescent="0.35">
      <c r="A59" s="6" t="s">
        <v>915</v>
      </c>
      <c r="B59" s="6" t="s">
        <v>435</v>
      </c>
      <c r="C59" s="6" t="s">
        <v>23</v>
      </c>
      <c r="D59" s="21">
        <v>51</v>
      </c>
      <c r="E59" s="6" t="s">
        <v>916</v>
      </c>
      <c r="F59" s="15" t="s">
        <v>88</v>
      </c>
      <c r="G59" s="6" t="s">
        <v>4549</v>
      </c>
      <c r="H59" s="6" t="s">
        <v>13</v>
      </c>
      <c r="I59" s="6" t="s">
        <v>14</v>
      </c>
      <c r="J59" s="6" t="s">
        <v>22</v>
      </c>
      <c r="K59" s="7">
        <v>14</v>
      </c>
      <c r="L59" s="6" t="s">
        <v>917</v>
      </c>
      <c r="M59" s="6" t="s">
        <v>918</v>
      </c>
      <c r="N59" s="6" t="s">
        <v>684</v>
      </c>
      <c r="O59" s="6" t="s">
        <v>674</v>
      </c>
      <c r="P59" s="21">
        <v>9</v>
      </c>
      <c r="Q59" s="2">
        <f t="shared" ca="1" si="0"/>
        <v>0.71</v>
      </c>
      <c r="R59" s="2">
        <f ca="1">Q59*(IF(J59="Yes",1.25,1))</f>
        <v>0.71</v>
      </c>
      <c r="S59" s="2">
        <f ca="1">R59*(IF(OR(VALUE(P59)&gt;8,VALUE(D59)&gt;80),1.25,1))</f>
        <v>0.88749999999999996</v>
      </c>
      <c r="T59" s="2">
        <f ca="1">S59*(IF(H59="Mass Customer",0.85,1))</f>
        <v>0.75437499999999991</v>
      </c>
      <c r="U59" s="2">
        <f>RANK(W59,W1:W1001,0)</f>
        <v>57</v>
      </c>
      <c r="V59" s="2">
        <v>57</v>
      </c>
      <c r="W59" s="2">
        <v>1.375</v>
      </c>
      <c r="X59" s="1"/>
      <c r="Y59" s="1"/>
      <c r="Z59" s="1"/>
    </row>
    <row r="60" spans="1:26" ht="15.75" customHeight="1" x14ac:dyDescent="0.35">
      <c r="A60" s="6" t="s">
        <v>919</v>
      </c>
      <c r="B60" s="13" t="s">
        <v>4541</v>
      </c>
      <c r="C60" s="6" t="s">
        <v>16</v>
      </c>
      <c r="D60" s="21">
        <v>64</v>
      </c>
      <c r="E60" s="6" t="s">
        <v>920</v>
      </c>
      <c r="F60" s="15" t="s">
        <v>286</v>
      </c>
      <c r="G60" s="6" t="s">
        <v>4549</v>
      </c>
      <c r="H60" s="6" t="s">
        <v>13</v>
      </c>
      <c r="I60" s="6" t="s">
        <v>14</v>
      </c>
      <c r="J60" s="6" t="s">
        <v>15</v>
      </c>
      <c r="K60" s="7">
        <v>8</v>
      </c>
      <c r="L60" s="6" t="s">
        <v>921</v>
      </c>
      <c r="M60" s="6" t="s">
        <v>922</v>
      </c>
      <c r="N60" s="6" t="s">
        <v>684</v>
      </c>
      <c r="O60" s="6" t="s">
        <v>674</v>
      </c>
      <c r="P60" s="21">
        <v>5</v>
      </c>
      <c r="Q60" s="2">
        <f t="shared" ca="1" si="0"/>
        <v>0.45</v>
      </c>
      <c r="R60" s="2">
        <f ca="1">Q60*(IF(J60="Yes",1.25,1))</f>
        <v>0.5625</v>
      </c>
      <c r="S60" s="2">
        <f ca="1">R60*(IF(OR(VALUE(P60)&gt;8,VALUE(D60)&gt;80),1.25,1))</f>
        <v>0.5625</v>
      </c>
      <c r="T60" s="2">
        <f ca="1">S60*(IF(H60="Mass Customer",0.85,1))</f>
        <v>0.47812499999999997</v>
      </c>
      <c r="U60" s="2">
        <f>RANK(W60,W1:W1001,0)</f>
        <v>57</v>
      </c>
      <c r="V60" s="2">
        <v>57</v>
      </c>
      <c r="W60" s="2">
        <v>1.375</v>
      </c>
      <c r="X60" s="1"/>
      <c r="Y60" s="1"/>
      <c r="Z60" s="1"/>
    </row>
    <row r="61" spans="1:26" ht="15.75" customHeight="1" x14ac:dyDescent="0.35">
      <c r="A61" s="6" t="s">
        <v>923</v>
      </c>
      <c r="B61" s="6" t="s">
        <v>924</v>
      </c>
      <c r="C61" s="6" t="s">
        <v>54</v>
      </c>
      <c r="D61" s="21">
        <v>5</v>
      </c>
      <c r="E61" s="11"/>
      <c r="F61" s="15" t="s">
        <v>118</v>
      </c>
      <c r="G61" s="6" t="s">
        <v>21</v>
      </c>
      <c r="H61" s="6" t="s">
        <v>13</v>
      </c>
      <c r="I61" s="6" t="s">
        <v>14</v>
      </c>
      <c r="J61" s="6" t="s">
        <v>22</v>
      </c>
      <c r="K61" s="7">
        <v>4</v>
      </c>
      <c r="L61" s="6" t="s">
        <v>925</v>
      </c>
      <c r="M61" s="6" t="s">
        <v>926</v>
      </c>
      <c r="N61" s="6" t="s">
        <v>684</v>
      </c>
      <c r="O61" s="6" t="s">
        <v>674</v>
      </c>
      <c r="P61" s="21">
        <v>5</v>
      </c>
      <c r="Q61" s="2">
        <f t="shared" ca="1" si="0"/>
        <v>0.97</v>
      </c>
      <c r="R61" s="2">
        <f ca="1">Q61*(IF(J61="Yes",1.25,1))</f>
        <v>0.97</v>
      </c>
      <c r="S61" s="2">
        <f ca="1">R61*(IF(OR(VALUE(P61)&gt;8,VALUE(D61)&gt;80),1.25,1))</f>
        <v>0.97</v>
      </c>
      <c r="T61" s="2">
        <f ca="1">S61*(IF(H61="Mass Customer",0.85,1))</f>
        <v>0.82450000000000001</v>
      </c>
      <c r="U61" s="2">
        <f>RANK(W61,W1:W1001,0)</f>
        <v>57</v>
      </c>
      <c r="V61" s="2">
        <v>57</v>
      </c>
      <c r="W61" s="2">
        <v>1.375</v>
      </c>
      <c r="X61" s="1"/>
      <c r="Y61" s="1"/>
      <c r="Z61" s="1"/>
    </row>
    <row r="62" spans="1:26" ht="15.75" customHeight="1" x14ac:dyDescent="0.35">
      <c r="A62" s="6" t="s">
        <v>927</v>
      </c>
      <c r="B62" s="6" t="s">
        <v>928</v>
      </c>
      <c r="C62" s="6" t="s">
        <v>16</v>
      </c>
      <c r="D62" s="21">
        <v>47</v>
      </c>
      <c r="E62" s="6" t="s">
        <v>929</v>
      </c>
      <c r="F62" s="15" t="s">
        <v>140</v>
      </c>
      <c r="G62" s="6" t="s">
        <v>18</v>
      </c>
      <c r="H62" s="6" t="s">
        <v>27</v>
      </c>
      <c r="I62" s="6" t="s">
        <v>14</v>
      </c>
      <c r="J62" s="6" t="s">
        <v>15</v>
      </c>
      <c r="K62" s="7">
        <v>17</v>
      </c>
      <c r="L62" s="6" t="s">
        <v>930</v>
      </c>
      <c r="M62" s="6" t="s">
        <v>774</v>
      </c>
      <c r="N62" s="6" t="s">
        <v>680</v>
      </c>
      <c r="O62" s="6" t="s">
        <v>674</v>
      </c>
      <c r="P62" s="21">
        <v>7</v>
      </c>
      <c r="Q62" s="2">
        <f t="shared" ca="1" si="0"/>
        <v>0.94</v>
      </c>
      <c r="R62" s="2">
        <f ca="1">Q62*(IF(J62="Yes",1.25,1))</f>
        <v>1.1749999999999998</v>
      </c>
      <c r="S62" s="2">
        <f ca="1">R62*(IF(OR(VALUE(P62)&gt;8,VALUE(D62)&gt;80),1.25,1))</f>
        <v>1.1749999999999998</v>
      </c>
      <c r="T62" s="2">
        <f ca="1">S62*(IF(H62="Mass Customer",0.85,1))</f>
        <v>1.1749999999999998</v>
      </c>
      <c r="U62" s="2">
        <f>RANK(W62,W1:W1001,0)</f>
        <v>57</v>
      </c>
      <c r="V62" s="2">
        <v>57</v>
      </c>
      <c r="W62" s="2">
        <v>1.375</v>
      </c>
      <c r="X62" s="1"/>
      <c r="Y62" s="1"/>
      <c r="Z62" s="1"/>
    </row>
    <row r="63" spans="1:26" ht="15.75" customHeight="1" x14ac:dyDescent="0.35">
      <c r="A63" s="6" t="s">
        <v>931</v>
      </c>
      <c r="B63" s="6" t="s">
        <v>932</v>
      </c>
      <c r="C63" s="6" t="s">
        <v>16</v>
      </c>
      <c r="D63" s="21">
        <v>31</v>
      </c>
      <c r="E63" s="6" t="s">
        <v>933</v>
      </c>
      <c r="F63" s="15" t="s">
        <v>34</v>
      </c>
      <c r="G63" s="6" t="s">
        <v>30</v>
      </c>
      <c r="H63" s="6" t="s">
        <v>13</v>
      </c>
      <c r="I63" s="6" t="s">
        <v>14</v>
      </c>
      <c r="J63" s="6" t="s">
        <v>15</v>
      </c>
      <c r="K63" s="7">
        <v>9</v>
      </c>
      <c r="L63" s="6" t="s">
        <v>934</v>
      </c>
      <c r="M63" s="6" t="s">
        <v>935</v>
      </c>
      <c r="N63" s="6" t="s">
        <v>680</v>
      </c>
      <c r="O63" s="6" t="s">
        <v>674</v>
      </c>
      <c r="P63" s="21">
        <v>9</v>
      </c>
      <c r="Q63" s="2">
        <f t="shared" ca="1" si="0"/>
        <v>1.05</v>
      </c>
      <c r="R63" s="2">
        <f ca="1">Q63*(IF(J63="Yes",1.25,1))</f>
        <v>1.3125</v>
      </c>
      <c r="S63" s="2">
        <f ca="1">R63*(IF(OR(VALUE(P63)&gt;8,VALUE(D63)&gt;80),1.25,1))</f>
        <v>1.640625</v>
      </c>
      <c r="T63" s="2">
        <f ca="1">S63*(IF(H63="Mass Customer",0.85,1))</f>
        <v>1.39453125</v>
      </c>
      <c r="U63" s="2">
        <f>RANK(W63,W1:W1001,0)</f>
        <v>62</v>
      </c>
      <c r="V63" s="2">
        <v>62</v>
      </c>
      <c r="W63" s="2">
        <v>1.36796875</v>
      </c>
      <c r="X63" s="1"/>
      <c r="Y63" s="1"/>
      <c r="Z63" s="1"/>
    </row>
    <row r="64" spans="1:26" ht="15.75" customHeight="1" x14ac:dyDescent="0.35">
      <c r="A64" s="6" t="s">
        <v>372</v>
      </c>
      <c r="B64" s="6" t="s">
        <v>936</v>
      </c>
      <c r="C64" s="6" t="s">
        <v>16</v>
      </c>
      <c r="D64" s="21">
        <v>59</v>
      </c>
      <c r="E64" s="6" t="s">
        <v>937</v>
      </c>
      <c r="F64" s="15" t="s">
        <v>68</v>
      </c>
      <c r="G64" s="6" t="s">
        <v>18</v>
      </c>
      <c r="H64" s="6" t="s">
        <v>27</v>
      </c>
      <c r="I64" s="6" t="s">
        <v>14</v>
      </c>
      <c r="J64" s="6" t="s">
        <v>22</v>
      </c>
      <c r="K64" s="7">
        <v>11</v>
      </c>
      <c r="L64" s="6" t="s">
        <v>938</v>
      </c>
      <c r="M64" s="6" t="s">
        <v>939</v>
      </c>
      <c r="N64" s="6" t="s">
        <v>680</v>
      </c>
      <c r="O64" s="6" t="s">
        <v>674</v>
      </c>
      <c r="P64" s="21">
        <v>10</v>
      </c>
      <c r="Q64" s="2">
        <f t="shared" ca="1" si="0"/>
        <v>0.8</v>
      </c>
      <c r="R64" s="2">
        <f ca="1">Q64*(IF(J64="Yes",1.25,1))</f>
        <v>0.8</v>
      </c>
      <c r="S64" s="2">
        <f ca="1">R64*(IF(OR(VALUE(P64)&gt;8,VALUE(D64)&gt;80),1.25,1))</f>
        <v>1</v>
      </c>
      <c r="T64" s="2">
        <f ca="1">S64*(IF(H64="Mass Customer",0.85,1))</f>
        <v>1</v>
      </c>
      <c r="U64" s="2">
        <f>RANK(W64,W1:W1001,0)</f>
        <v>62</v>
      </c>
      <c r="V64" s="2">
        <v>62</v>
      </c>
      <c r="W64" s="2">
        <v>1.36796875</v>
      </c>
      <c r="X64" s="1"/>
      <c r="Y64" s="1"/>
      <c r="Z64" s="1"/>
    </row>
    <row r="65" spans="1:26" ht="15.75" customHeight="1" x14ac:dyDescent="0.35">
      <c r="A65" s="6" t="s">
        <v>428</v>
      </c>
      <c r="B65" s="6" t="s">
        <v>940</v>
      </c>
      <c r="C65" s="6" t="s">
        <v>23</v>
      </c>
      <c r="D65" s="21">
        <v>70</v>
      </c>
      <c r="E65" s="6" t="s">
        <v>941</v>
      </c>
      <c r="F65" s="15" t="s">
        <v>162</v>
      </c>
      <c r="G65" s="6" t="s">
        <v>33</v>
      </c>
      <c r="H65" s="6" t="s">
        <v>27</v>
      </c>
      <c r="I65" s="6" t="s">
        <v>14</v>
      </c>
      <c r="J65" s="6" t="s">
        <v>15</v>
      </c>
      <c r="K65" s="7">
        <v>17</v>
      </c>
      <c r="L65" s="6" t="s">
        <v>942</v>
      </c>
      <c r="M65" s="6" t="s">
        <v>943</v>
      </c>
      <c r="N65" s="6" t="s">
        <v>673</v>
      </c>
      <c r="O65" s="6" t="s">
        <v>674</v>
      </c>
      <c r="P65" s="21">
        <v>6</v>
      </c>
      <c r="Q65" s="2">
        <f t="shared" ca="1" si="0"/>
        <v>0.99</v>
      </c>
      <c r="R65" s="2">
        <f ca="1">Q65*(IF(J65="Yes",1.25,1))</f>
        <v>1.2375</v>
      </c>
      <c r="S65" s="2">
        <f ca="1">R65*(IF(OR(VALUE(P65)&gt;8,VALUE(D65)&gt;80),1.25,1))</f>
        <v>1.2375</v>
      </c>
      <c r="T65" s="2">
        <f ca="1">S65*(IF(H65="Mass Customer",0.85,1))</f>
        <v>1.2375</v>
      </c>
      <c r="U65" s="2">
        <f>RANK(W65,W1:W1001,0)</f>
        <v>62</v>
      </c>
      <c r="V65" s="2">
        <v>62</v>
      </c>
      <c r="W65" s="2">
        <v>1.36796875</v>
      </c>
      <c r="X65" s="1"/>
      <c r="Y65" s="1"/>
      <c r="Z65" s="1"/>
    </row>
    <row r="66" spans="1:26" ht="15.75" customHeight="1" x14ac:dyDescent="0.35">
      <c r="A66" s="6" t="s">
        <v>944</v>
      </c>
      <c r="B66" s="6" t="s">
        <v>945</v>
      </c>
      <c r="C66" s="6" t="s">
        <v>23</v>
      </c>
      <c r="D66" s="21">
        <v>22</v>
      </c>
      <c r="E66" s="6" t="s">
        <v>946</v>
      </c>
      <c r="F66" s="15" t="s">
        <v>315</v>
      </c>
      <c r="G66" s="6" t="s">
        <v>21</v>
      </c>
      <c r="H66" s="6" t="s">
        <v>27</v>
      </c>
      <c r="I66" s="6" t="s">
        <v>14</v>
      </c>
      <c r="J66" s="6" t="s">
        <v>15</v>
      </c>
      <c r="K66" s="7">
        <v>7</v>
      </c>
      <c r="L66" s="6" t="s">
        <v>947</v>
      </c>
      <c r="M66" s="6" t="s">
        <v>948</v>
      </c>
      <c r="N66" s="6" t="s">
        <v>673</v>
      </c>
      <c r="O66" s="6" t="s">
        <v>674</v>
      </c>
      <c r="P66" s="21">
        <v>7</v>
      </c>
      <c r="Q66" s="2">
        <f t="shared" ca="1" si="0"/>
        <v>0.49</v>
      </c>
      <c r="R66" s="2">
        <f ca="1">Q66*(IF(J66="Yes",1.25,1))</f>
        <v>0.61250000000000004</v>
      </c>
      <c r="S66" s="2">
        <f ca="1">R66*(IF(OR(VALUE(P66)&gt;8,VALUE(D66)&gt;80),1.25,1))</f>
        <v>0.61250000000000004</v>
      </c>
      <c r="T66" s="2">
        <f ca="1">S66*(IF(H66="Mass Customer",0.85,1))</f>
        <v>0.61250000000000004</v>
      </c>
      <c r="U66" s="2">
        <f>RANK(W66,W1:W1001,0)</f>
        <v>65</v>
      </c>
      <c r="V66" s="2">
        <v>65</v>
      </c>
      <c r="W66" s="2">
        <v>1.3625</v>
      </c>
      <c r="X66" s="1"/>
      <c r="Y66" s="1"/>
      <c r="Z66" s="1"/>
    </row>
    <row r="67" spans="1:26" ht="15.75" customHeight="1" x14ac:dyDescent="0.35">
      <c r="A67" s="6" t="s">
        <v>949</v>
      </c>
      <c r="B67" s="6" t="s">
        <v>950</v>
      </c>
      <c r="C67" s="6" t="s">
        <v>23</v>
      </c>
      <c r="D67" s="21">
        <v>58</v>
      </c>
      <c r="E67" s="6" t="s">
        <v>951</v>
      </c>
      <c r="F67" s="15" t="s">
        <v>209</v>
      </c>
      <c r="G67" s="6" t="s">
        <v>26</v>
      </c>
      <c r="H67" s="6" t="s">
        <v>27</v>
      </c>
      <c r="I67" s="6" t="s">
        <v>14</v>
      </c>
      <c r="J67" s="6" t="s">
        <v>22</v>
      </c>
      <c r="K67" s="7">
        <v>12</v>
      </c>
      <c r="L67" s="6" t="s">
        <v>952</v>
      </c>
      <c r="M67" s="6" t="s">
        <v>953</v>
      </c>
      <c r="N67" s="6" t="s">
        <v>680</v>
      </c>
      <c r="O67" s="6" t="s">
        <v>674</v>
      </c>
      <c r="P67" s="21">
        <v>8</v>
      </c>
      <c r="Q67" s="2">
        <f t="shared" ca="1" si="0"/>
        <v>0.86</v>
      </c>
      <c r="R67" s="2">
        <f ca="1">Q67*(IF(J67="Yes",1.25,1))</f>
        <v>0.86</v>
      </c>
      <c r="S67" s="2">
        <f ca="1">R67*(IF(OR(VALUE(P67)&gt;8,VALUE(D67)&gt;80),1.25,1))</f>
        <v>0.86</v>
      </c>
      <c r="T67" s="2">
        <f ca="1">S67*(IF(H67="Mass Customer",0.85,1))</f>
        <v>0.86</v>
      </c>
      <c r="U67" s="2">
        <f>RANK(W67,W1:W1001,0)</f>
        <v>65</v>
      </c>
      <c r="V67" s="2">
        <v>65</v>
      </c>
      <c r="W67" s="2">
        <v>1.3625</v>
      </c>
      <c r="X67" s="1"/>
      <c r="Y67" s="1"/>
      <c r="Z67" s="1"/>
    </row>
    <row r="68" spans="1:26" ht="15.75" customHeight="1" x14ac:dyDescent="0.35">
      <c r="A68" s="6" t="s">
        <v>954</v>
      </c>
      <c r="B68" s="6" t="s">
        <v>955</v>
      </c>
      <c r="C68" s="6" t="s">
        <v>23</v>
      </c>
      <c r="D68" s="21">
        <v>69</v>
      </c>
      <c r="E68" s="6" t="s">
        <v>956</v>
      </c>
      <c r="F68" s="15" t="s">
        <v>11</v>
      </c>
      <c r="G68" s="6" t="s">
        <v>20</v>
      </c>
      <c r="H68" s="6" t="s">
        <v>25</v>
      </c>
      <c r="I68" s="6" t="s">
        <v>14</v>
      </c>
      <c r="J68" s="6" t="s">
        <v>15</v>
      </c>
      <c r="K68" s="7">
        <v>5</v>
      </c>
      <c r="L68" s="6" t="s">
        <v>957</v>
      </c>
      <c r="M68" s="6" t="s">
        <v>958</v>
      </c>
      <c r="N68" s="6" t="s">
        <v>673</v>
      </c>
      <c r="O68" s="6" t="s">
        <v>674</v>
      </c>
      <c r="P68" s="21">
        <v>11</v>
      </c>
      <c r="Q68" s="2">
        <f t="shared" ca="1" si="0"/>
        <v>0.61</v>
      </c>
      <c r="R68" s="2">
        <f ca="1">Q68*(IF(J68="Yes",1.25,1))</f>
        <v>0.76249999999999996</v>
      </c>
      <c r="S68" s="2">
        <f ca="1">R68*(IF(OR(VALUE(P68)&gt;8,VALUE(D68)&gt;80),1.25,1))</f>
        <v>0.953125</v>
      </c>
      <c r="T68" s="2">
        <f ca="1">S68*(IF(H68="Mass Customer",0.85,1))</f>
        <v>0.953125</v>
      </c>
      <c r="U68" s="2">
        <f>RANK(W68,W1:W1001,0)</f>
        <v>65</v>
      </c>
      <c r="V68" s="2">
        <v>65</v>
      </c>
      <c r="W68" s="2">
        <v>1.3625</v>
      </c>
      <c r="X68" s="1"/>
      <c r="Y68" s="1"/>
      <c r="Z68" s="1"/>
    </row>
    <row r="69" spans="1:26" ht="15.75" customHeight="1" x14ac:dyDescent="0.35">
      <c r="A69" s="6" t="s">
        <v>534</v>
      </c>
      <c r="B69" s="6" t="s">
        <v>959</v>
      </c>
      <c r="C69" s="6" t="s">
        <v>23</v>
      </c>
      <c r="D69" s="21">
        <v>54</v>
      </c>
      <c r="E69" s="6" t="s">
        <v>960</v>
      </c>
      <c r="F69" s="15" t="s">
        <v>312</v>
      </c>
      <c r="G69" s="6" t="s">
        <v>33</v>
      </c>
      <c r="H69" s="6" t="s">
        <v>25</v>
      </c>
      <c r="I69" s="6" t="s">
        <v>14</v>
      </c>
      <c r="J69" s="6" t="s">
        <v>15</v>
      </c>
      <c r="K69" s="7">
        <v>16</v>
      </c>
      <c r="L69" s="6" t="s">
        <v>961</v>
      </c>
      <c r="M69" s="6" t="s">
        <v>962</v>
      </c>
      <c r="N69" s="6" t="s">
        <v>673</v>
      </c>
      <c r="O69" s="6" t="s">
        <v>674</v>
      </c>
      <c r="P69" s="21">
        <v>7</v>
      </c>
      <c r="Q69" s="2">
        <f t="shared" ca="1" si="0"/>
        <v>0.61</v>
      </c>
      <c r="R69" s="2">
        <f ca="1">Q69*(IF(J69="Yes",1.25,1))</f>
        <v>0.76249999999999996</v>
      </c>
      <c r="S69" s="2">
        <f ca="1">R69*(IF(OR(VALUE(P69)&gt;8,VALUE(D69)&gt;80),1.25,1))</f>
        <v>0.76249999999999996</v>
      </c>
      <c r="T69" s="2">
        <f ca="1">S69*(IF(H69="Mass Customer",0.85,1))</f>
        <v>0.76249999999999996</v>
      </c>
      <c r="U69" s="2">
        <f>RANK(W69,W1:W1001,0)</f>
        <v>68</v>
      </c>
      <c r="V69" s="2">
        <v>68</v>
      </c>
      <c r="W69" s="2">
        <v>1.3546875</v>
      </c>
      <c r="X69" s="1"/>
      <c r="Y69" s="1"/>
      <c r="Z69" s="1"/>
    </row>
    <row r="70" spans="1:26" ht="15.75" customHeight="1" x14ac:dyDescent="0.35">
      <c r="A70" s="6" t="s">
        <v>963</v>
      </c>
      <c r="B70" s="6" t="s">
        <v>964</v>
      </c>
      <c r="C70" s="6" t="s">
        <v>16</v>
      </c>
      <c r="D70" s="21">
        <v>62</v>
      </c>
      <c r="E70" s="6" t="s">
        <v>965</v>
      </c>
      <c r="F70" s="15" t="s">
        <v>11</v>
      </c>
      <c r="G70" s="6" t="s">
        <v>18</v>
      </c>
      <c r="H70" s="6" t="s">
        <v>27</v>
      </c>
      <c r="I70" s="6" t="s">
        <v>14</v>
      </c>
      <c r="J70" s="6" t="s">
        <v>15</v>
      </c>
      <c r="K70" s="7">
        <v>3</v>
      </c>
      <c r="L70" s="6" t="s">
        <v>966</v>
      </c>
      <c r="M70" s="6" t="s">
        <v>967</v>
      </c>
      <c r="N70" s="6" t="s">
        <v>673</v>
      </c>
      <c r="O70" s="6" t="s">
        <v>674</v>
      </c>
      <c r="P70" s="21">
        <v>5</v>
      </c>
      <c r="Q70" s="2">
        <f t="shared" ca="1" si="0"/>
        <v>0.68</v>
      </c>
      <c r="R70" s="2">
        <f ca="1">Q70*(IF(J70="Yes",1.25,1))</f>
        <v>0.85000000000000009</v>
      </c>
      <c r="S70" s="2">
        <f ca="1">R70*(IF(OR(VALUE(P70)&gt;8,VALUE(D70)&gt;80),1.25,1))</f>
        <v>0.85000000000000009</v>
      </c>
      <c r="T70" s="2">
        <f ca="1">S70*(IF(H70="Mass Customer",0.85,1))</f>
        <v>0.85000000000000009</v>
      </c>
      <c r="U70" s="2">
        <f>RANK(W70,W1:W1001,0)</f>
        <v>68</v>
      </c>
      <c r="V70" s="2">
        <v>68</v>
      </c>
      <c r="W70" s="2">
        <v>1.3546875</v>
      </c>
      <c r="X70" s="1"/>
      <c r="Y70" s="1"/>
      <c r="Z70" s="1"/>
    </row>
    <row r="71" spans="1:26" ht="15.75" customHeight="1" x14ac:dyDescent="0.35">
      <c r="A71" s="6" t="s">
        <v>968</v>
      </c>
      <c r="B71" s="6" t="s">
        <v>969</v>
      </c>
      <c r="C71" s="6" t="s">
        <v>23</v>
      </c>
      <c r="D71" s="21">
        <v>82</v>
      </c>
      <c r="E71" s="6" t="s">
        <v>970</v>
      </c>
      <c r="F71" s="15" t="s">
        <v>118</v>
      </c>
      <c r="G71" s="6" t="s">
        <v>4549</v>
      </c>
      <c r="H71" s="6" t="s">
        <v>27</v>
      </c>
      <c r="I71" s="6" t="s">
        <v>14</v>
      </c>
      <c r="J71" s="6" t="s">
        <v>15</v>
      </c>
      <c r="K71" s="7">
        <v>6</v>
      </c>
      <c r="L71" s="6" t="s">
        <v>971</v>
      </c>
      <c r="M71" s="6" t="s">
        <v>972</v>
      </c>
      <c r="N71" s="6" t="s">
        <v>673</v>
      </c>
      <c r="O71" s="6" t="s">
        <v>674</v>
      </c>
      <c r="P71" s="21">
        <v>7</v>
      </c>
      <c r="Q71" s="2">
        <f t="shared" ca="1" si="0"/>
        <v>0.94</v>
      </c>
      <c r="R71" s="2">
        <f ca="1">Q71*(IF(J71="Yes",1.25,1))</f>
        <v>1.1749999999999998</v>
      </c>
      <c r="S71" s="2">
        <f ca="1">R71*(IF(OR(VALUE(P71)&gt;8,VALUE(D71)&gt;80),1.25,1))</f>
        <v>1.4687499999999998</v>
      </c>
      <c r="T71" s="2">
        <f ca="1">S71*(IF(H71="Mass Customer",0.85,1))</f>
        <v>1.4687499999999998</v>
      </c>
      <c r="U71" s="2">
        <f>RANK(W71,W1:W1001,0)</f>
        <v>68</v>
      </c>
      <c r="V71" s="2">
        <v>68</v>
      </c>
      <c r="W71" s="2">
        <v>1.3546875</v>
      </c>
      <c r="X71" s="1"/>
      <c r="Y71" s="1"/>
      <c r="Z71" s="1"/>
    </row>
    <row r="72" spans="1:26" ht="15.75" customHeight="1" x14ac:dyDescent="0.35">
      <c r="A72" s="6" t="s">
        <v>973</v>
      </c>
      <c r="B72" s="6" t="s">
        <v>974</v>
      </c>
      <c r="C72" s="6" t="s">
        <v>23</v>
      </c>
      <c r="D72" s="21">
        <v>11</v>
      </c>
      <c r="E72" s="6" t="s">
        <v>975</v>
      </c>
      <c r="F72" s="15" t="s">
        <v>182</v>
      </c>
      <c r="G72" s="6" t="s">
        <v>12</v>
      </c>
      <c r="H72" s="6" t="s">
        <v>27</v>
      </c>
      <c r="I72" s="6" t="s">
        <v>14</v>
      </c>
      <c r="J72" s="6" t="s">
        <v>15</v>
      </c>
      <c r="K72" s="7">
        <v>13</v>
      </c>
      <c r="L72" s="6" t="s">
        <v>976</v>
      </c>
      <c r="M72" s="6" t="s">
        <v>977</v>
      </c>
      <c r="N72" s="6" t="s">
        <v>680</v>
      </c>
      <c r="O72" s="6" t="s">
        <v>674</v>
      </c>
      <c r="P72" s="21">
        <v>7</v>
      </c>
      <c r="Q72" s="2">
        <f t="shared" ca="1" si="0"/>
        <v>0.95</v>
      </c>
      <c r="R72" s="2">
        <f ca="1">Q72*(IF(J72="Yes",1.25,1))</f>
        <v>1.1875</v>
      </c>
      <c r="S72" s="2">
        <f ca="1">R72*(IF(OR(VALUE(P72)&gt;8,VALUE(D72)&gt;80),1.25,1))</f>
        <v>1.1875</v>
      </c>
      <c r="T72" s="2">
        <f ca="1">S72*(IF(H72="Mass Customer",0.85,1))</f>
        <v>1.1875</v>
      </c>
      <c r="U72" s="2">
        <f>RANK(W72,W1:W1001,0)</f>
        <v>68</v>
      </c>
      <c r="V72" s="2">
        <v>68</v>
      </c>
      <c r="W72" s="2">
        <v>1.3546875</v>
      </c>
      <c r="X72" s="1"/>
      <c r="Y72" s="1"/>
      <c r="Z72" s="1"/>
    </row>
    <row r="73" spans="1:26" ht="15.75" customHeight="1" x14ac:dyDescent="0.35">
      <c r="A73" s="6" t="s">
        <v>978</v>
      </c>
      <c r="B73" s="6" t="s">
        <v>979</v>
      </c>
      <c r="C73" s="6" t="s">
        <v>23</v>
      </c>
      <c r="D73" s="21">
        <v>78</v>
      </c>
      <c r="E73" s="6" t="s">
        <v>980</v>
      </c>
      <c r="F73" s="15" t="s">
        <v>210</v>
      </c>
      <c r="G73" s="6" t="s">
        <v>18</v>
      </c>
      <c r="H73" s="6" t="s">
        <v>13</v>
      </c>
      <c r="I73" s="6" t="s">
        <v>14</v>
      </c>
      <c r="J73" s="6" t="s">
        <v>22</v>
      </c>
      <c r="K73" s="7">
        <v>9</v>
      </c>
      <c r="L73" s="6" t="s">
        <v>981</v>
      </c>
      <c r="M73" s="6" t="s">
        <v>982</v>
      </c>
      <c r="N73" s="6" t="s">
        <v>680</v>
      </c>
      <c r="O73" s="6" t="s">
        <v>674</v>
      </c>
      <c r="P73" s="21">
        <v>10</v>
      </c>
      <c r="Q73" s="2">
        <f t="shared" ca="1" si="0"/>
        <v>1.05</v>
      </c>
      <c r="R73" s="2">
        <f ca="1">Q73*(IF(J73="Yes",1.25,1))</f>
        <v>1.05</v>
      </c>
      <c r="S73" s="2">
        <f ca="1">R73*(IF(OR(VALUE(P73)&gt;8,VALUE(D73)&gt;80),1.25,1))</f>
        <v>1.3125</v>
      </c>
      <c r="T73" s="2">
        <f ca="1">S73*(IF(H73="Mass Customer",0.85,1))</f>
        <v>1.1156249999999999</v>
      </c>
      <c r="U73" s="2">
        <f>RANK(W73,W1:W1001,0)</f>
        <v>72</v>
      </c>
      <c r="V73" s="2">
        <v>72</v>
      </c>
      <c r="W73" s="2">
        <v>1.35</v>
      </c>
      <c r="X73" s="1"/>
      <c r="Y73" s="1"/>
      <c r="Z73" s="1"/>
    </row>
    <row r="74" spans="1:26" ht="15.75" customHeight="1" x14ac:dyDescent="0.35">
      <c r="A74" s="6" t="s">
        <v>983</v>
      </c>
      <c r="B74" s="6" t="s">
        <v>984</v>
      </c>
      <c r="C74" s="6" t="s">
        <v>23</v>
      </c>
      <c r="D74" s="21">
        <v>73</v>
      </c>
      <c r="E74" s="6" t="s">
        <v>985</v>
      </c>
      <c r="F74" s="15" t="s">
        <v>116</v>
      </c>
      <c r="G74" s="6" t="s">
        <v>18</v>
      </c>
      <c r="H74" s="6" t="s">
        <v>27</v>
      </c>
      <c r="I74" s="6" t="s">
        <v>14</v>
      </c>
      <c r="J74" s="6" t="s">
        <v>22</v>
      </c>
      <c r="K74" s="7">
        <v>15</v>
      </c>
      <c r="L74" s="6" t="s">
        <v>986</v>
      </c>
      <c r="M74" s="6" t="s">
        <v>987</v>
      </c>
      <c r="N74" s="6" t="s">
        <v>673</v>
      </c>
      <c r="O74" s="6" t="s">
        <v>674</v>
      </c>
      <c r="P74" s="21">
        <v>9</v>
      </c>
      <c r="Q74" s="2">
        <f t="shared" ca="1" si="0"/>
        <v>0.8</v>
      </c>
      <c r="R74" s="2">
        <f ca="1">Q74*(IF(J74="Yes",1.25,1))</f>
        <v>0.8</v>
      </c>
      <c r="S74" s="2">
        <f ca="1">R74*(IF(OR(VALUE(P74)&gt;8,VALUE(D74)&gt;80),1.25,1))</f>
        <v>1</v>
      </c>
      <c r="T74" s="2">
        <f ca="1">S74*(IF(H74="Mass Customer",0.85,1))</f>
        <v>1</v>
      </c>
      <c r="U74" s="2">
        <f>RANK(W74,W1:W1001,0)</f>
        <v>72</v>
      </c>
      <c r="V74" s="2">
        <v>72</v>
      </c>
      <c r="W74" s="2">
        <v>1.35</v>
      </c>
      <c r="X74" s="1"/>
      <c r="Y74" s="1"/>
      <c r="Z74" s="1"/>
    </row>
    <row r="75" spans="1:26" ht="15.75" customHeight="1" x14ac:dyDescent="0.35">
      <c r="A75" s="6" t="s">
        <v>504</v>
      </c>
      <c r="B75" s="6" t="s">
        <v>988</v>
      </c>
      <c r="C75" s="6" t="s">
        <v>16</v>
      </c>
      <c r="D75" s="21">
        <v>5</v>
      </c>
      <c r="E75" s="6" t="s">
        <v>989</v>
      </c>
      <c r="F75" s="15" t="s">
        <v>341</v>
      </c>
      <c r="G75" s="6" t="s">
        <v>4549</v>
      </c>
      <c r="H75" s="6" t="s">
        <v>27</v>
      </c>
      <c r="I75" s="6" t="s">
        <v>14</v>
      </c>
      <c r="J75" s="6" t="s">
        <v>22</v>
      </c>
      <c r="K75" s="7">
        <v>15</v>
      </c>
      <c r="L75" s="6" t="s">
        <v>990</v>
      </c>
      <c r="M75" s="6" t="s">
        <v>991</v>
      </c>
      <c r="N75" s="6" t="s">
        <v>680</v>
      </c>
      <c r="O75" s="6" t="s">
        <v>674</v>
      </c>
      <c r="P75" s="21">
        <v>9</v>
      </c>
      <c r="Q75" s="2">
        <f t="shared" ca="1" si="0"/>
        <v>1.01</v>
      </c>
      <c r="R75" s="2">
        <f ca="1">Q75*(IF(J75="Yes",1.25,1))</f>
        <v>1.01</v>
      </c>
      <c r="S75" s="2">
        <f ca="1">R75*(IF(OR(VALUE(P75)&gt;8,VALUE(D75)&gt;80),1.25,1))</f>
        <v>1.2625</v>
      </c>
      <c r="T75" s="2">
        <f ca="1">S75*(IF(H75="Mass Customer",0.85,1))</f>
        <v>1.2625</v>
      </c>
      <c r="U75" s="2">
        <f>RANK(W75,W1:W1001,0)</f>
        <v>72</v>
      </c>
      <c r="V75" s="2">
        <v>72</v>
      </c>
      <c r="W75" s="2">
        <v>1.35</v>
      </c>
      <c r="X75" s="1"/>
      <c r="Y75" s="1"/>
      <c r="Z75" s="1"/>
    </row>
    <row r="76" spans="1:26" ht="15.75" customHeight="1" x14ac:dyDescent="0.35">
      <c r="A76" s="6" t="s">
        <v>992</v>
      </c>
      <c r="B76" s="6" t="s">
        <v>993</v>
      </c>
      <c r="C76" s="6" t="s">
        <v>23</v>
      </c>
      <c r="D76" s="21">
        <v>76</v>
      </c>
      <c r="E76" s="6" t="s">
        <v>994</v>
      </c>
      <c r="F76" s="16" t="s">
        <v>4541</v>
      </c>
      <c r="G76" s="6" t="s">
        <v>18</v>
      </c>
      <c r="H76" s="6" t="s">
        <v>25</v>
      </c>
      <c r="I76" s="6" t="s">
        <v>14</v>
      </c>
      <c r="J76" s="6" t="s">
        <v>15</v>
      </c>
      <c r="K76" s="7">
        <v>19</v>
      </c>
      <c r="L76" s="6" t="s">
        <v>995</v>
      </c>
      <c r="M76" s="6" t="s">
        <v>996</v>
      </c>
      <c r="N76" s="6" t="s">
        <v>680</v>
      </c>
      <c r="O76" s="6" t="s">
        <v>674</v>
      </c>
      <c r="P76" s="21">
        <v>9</v>
      </c>
      <c r="Q76" s="2">
        <f t="shared" ca="1" si="0"/>
        <v>1.05</v>
      </c>
      <c r="R76" s="2">
        <f ca="1">Q76*(IF(J76="Yes",1.25,1))</f>
        <v>1.3125</v>
      </c>
      <c r="S76" s="2">
        <f ca="1">R76*(IF(OR(VALUE(P76)&gt;8,VALUE(D76)&gt;80),1.25,1))</f>
        <v>1.640625</v>
      </c>
      <c r="T76" s="2">
        <f ca="1">S76*(IF(H76="Mass Customer",0.85,1))</f>
        <v>1.640625</v>
      </c>
      <c r="U76" s="2">
        <f>RANK(W76,W1:W1001,0)</f>
        <v>72</v>
      </c>
      <c r="V76" s="2">
        <v>72</v>
      </c>
      <c r="W76" s="2">
        <v>1.35</v>
      </c>
      <c r="X76" s="1"/>
      <c r="Y76" s="1"/>
      <c r="Z76" s="1"/>
    </row>
    <row r="77" spans="1:26" ht="15.75" customHeight="1" x14ac:dyDescent="0.35">
      <c r="A77" s="6" t="s">
        <v>997</v>
      </c>
      <c r="B77" s="6" t="s">
        <v>205</v>
      </c>
      <c r="C77" s="6" t="s">
        <v>16</v>
      </c>
      <c r="D77" s="21">
        <v>98</v>
      </c>
      <c r="E77" s="6" t="s">
        <v>998</v>
      </c>
      <c r="F77" s="15" t="s">
        <v>117</v>
      </c>
      <c r="G77" s="6" t="s">
        <v>33</v>
      </c>
      <c r="H77" s="6" t="s">
        <v>27</v>
      </c>
      <c r="I77" s="6" t="s">
        <v>14</v>
      </c>
      <c r="J77" s="6" t="s">
        <v>15</v>
      </c>
      <c r="K77" s="7">
        <v>10</v>
      </c>
      <c r="L77" s="6" t="s">
        <v>999</v>
      </c>
      <c r="M77" s="6" t="s">
        <v>869</v>
      </c>
      <c r="N77" s="6" t="s">
        <v>680</v>
      </c>
      <c r="O77" s="6" t="s">
        <v>674</v>
      </c>
      <c r="P77" s="21">
        <v>12</v>
      </c>
      <c r="Q77" s="2">
        <f t="shared" ca="1" si="0"/>
        <v>0.91</v>
      </c>
      <c r="R77" s="2">
        <f ca="1">Q77*(IF(J77="Yes",1.25,1))</f>
        <v>1.1375</v>
      </c>
      <c r="S77" s="2">
        <f ca="1">R77*(IF(OR(VALUE(P77)&gt;8,VALUE(D77)&gt;80),1.25,1))</f>
        <v>1.421875</v>
      </c>
      <c r="T77" s="2">
        <f ca="1">S77*(IF(H77="Mass Customer",0.85,1))</f>
        <v>1.421875</v>
      </c>
      <c r="U77" s="2">
        <f>RANK(W77,W1:W1001,0)</f>
        <v>72</v>
      </c>
      <c r="V77" s="2">
        <v>72</v>
      </c>
      <c r="W77" s="2">
        <v>1.35</v>
      </c>
      <c r="X77" s="1"/>
      <c r="Y77" s="1"/>
      <c r="Z77" s="1"/>
    </row>
    <row r="78" spans="1:26" ht="15.75" customHeight="1" x14ac:dyDescent="0.35">
      <c r="A78" s="6" t="s">
        <v>1000</v>
      </c>
      <c r="B78" s="6" t="s">
        <v>1001</v>
      </c>
      <c r="C78" s="6" t="s">
        <v>16</v>
      </c>
      <c r="D78" s="21">
        <v>0</v>
      </c>
      <c r="E78" s="6" t="s">
        <v>1002</v>
      </c>
      <c r="F78" s="15" t="s">
        <v>48</v>
      </c>
      <c r="G78" s="6" t="s">
        <v>12</v>
      </c>
      <c r="H78" s="6" t="s">
        <v>13</v>
      </c>
      <c r="I78" s="6" t="s">
        <v>14</v>
      </c>
      <c r="J78" s="6" t="s">
        <v>22</v>
      </c>
      <c r="K78" s="7">
        <v>17</v>
      </c>
      <c r="L78" s="6" t="s">
        <v>1003</v>
      </c>
      <c r="M78" s="6" t="s">
        <v>1004</v>
      </c>
      <c r="N78" s="6" t="s">
        <v>680</v>
      </c>
      <c r="O78" s="6" t="s">
        <v>674</v>
      </c>
      <c r="P78" s="21">
        <v>9</v>
      </c>
      <c r="Q78" s="2">
        <f t="shared" ca="1" si="0"/>
        <v>0.45</v>
      </c>
      <c r="R78" s="2">
        <f ca="1">Q78*(IF(J78="Yes",1.25,1))</f>
        <v>0.45</v>
      </c>
      <c r="S78" s="2">
        <f ca="1">R78*(IF(OR(VALUE(P78)&gt;8,VALUE(D78)&gt;80),1.25,1))</f>
        <v>0.5625</v>
      </c>
      <c r="T78" s="2">
        <f ca="1">S78*(IF(H78="Mass Customer",0.85,1))</f>
        <v>0.47812499999999997</v>
      </c>
      <c r="U78" s="2">
        <f>RANK(W78,W1:W1001,0)</f>
        <v>77</v>
      </c>
      <c r="V78" s="2">
        <v>77</v>
      </c>
      <c r="W78" s="2">
        <v>1.3414062499999999</v>
      </c>
      <c r="X78" s="1"/>
      <c r="Y78" s="1"/>
      <c r="Z78" s="1"/>
    </row>
    <row r="79" spans="1:26" ht="15.75" customHeight="1" x14ac:dyDescent="0.35">
      <c r="A79" s="6" t="s">
        <v>1005</v>
      </c>
      <c r="B79" s="6" t="s">
        <v>1006</v>
      </c>
      <c r="C79" s="6" t="s">
        <v>23</v>
      </c>
      <c r="D79" s="21">
        <v>36</v>
      </c>
      <c r="E79" s="6" t="s">
        <v>1007</v>
      </c>
      <c r="F79" s="15" t="s">
        <v>97</v>
      </c>
      <c r="G79" s="6" t="s">
        <v>12</v>
      </c>
      <c r="H79" s="6" t="s">
        <v>25</v>
      </c>
      <c r="I79" s="6" t="s">
        <v>14</v>
      </c>
      <c r="J79" s="6" t="s">
        <v>15</v>
      </c>
      <c r="K79" s="7">
        <v>13</v>
      </c>
      <c r="L79" s="6" t="s">
        <v>1008</v>
      </c>
      <c r="M79" s="6" t="s">
        <v>1009</v>
      </c>
      <c r="N79" s="6" t="s">
        <v>684</v>
      </c>
      <c r="O79" s="6" t="s">
        <v>674</v>
      </c>
      <c r="P79" s="21">
        <v>7</v>
      </c>
      <c r="Q79" s="2">
        <f t="shared" ca="1" si="0"/>
        <v>0.72</v>
      </c>
      <c r="R79" s="2">
        <f ca="1">Q79*(IF(J79="Yes",1.25,1))</f>
        <v>0.89999999999999991</v>
      </c>
      <c r="S79" s="2">
        <f ca="1">R79*(IF(OR(VALUE(P79)&gt;8,VALUE(D79)&gt;80),1.25,1))</f>
        <v>0.89999999999999991</v>
      </c>
      <c r="T79" s="2">
        <f ca="1">S79*(IF(H79="Mass Customer",0.85,1))</f>
        <v>0.89999999999999991</v>
      </c>
      <c r="U79" s="2">
        <f>RANK(W79,W1:W1001,0)</f>
        <v>78</v>
      </c>
      <c r="V79" s="2">
        <v>78</v>
      </c>
      <c r="W79" s="2">
        <v>1.3374999999999999</v>
      </c>
      <c r="X79" s="1"/>
      <c r="Y79" s="1"/>
      <c r="Z79" s="1"/>
    </row>
    <row r="80" spans="1:26" ht="15.75" customHeight="1" x14ac:dyDescent="0.35">
      <c r="A80" s="6" t="s">
        <v>639</v>
      </c>
      <c r="B80" s="6" t="s">
        <v>1010</v>
      </c>
      <c r="C80" s="6" t="s">
        <v>23</v>
      </c>
      <c r="D80" s="21">
        <v>15</v>
      </c>
      <c r="E80" s="6" t="s">
        <v>1011</v>
      </c>
      <c r="F80" s="15" t="s">
        <v>185</v>
      </c>
      <c r="G80" s="6" t="s">
        <v>33</v>
      </c>
      <c r="H80" s="6" t="s">
        <v>13</v>
      </c>
      <c r="I80" s="6" t="s">
        <v>14</v>
      </c>
      <c r="J80" s="6" t="s">
        <v>15</v>
      </c>
      <c r="K80" s="7">
        <v>13</v>
      </c>
      <c r="L80" s="6" t="s">
        <v>1012</v>
      </c>
      <c r="M80" s="6" t="s">
        <v>1013</v>
      </c>
      <c r="N80" s="6" t="s">
        <v>680</v>
      </c>
      <c r="O80" s="6" t="s">
        <v>674</v>
      </c>
      <c r="P80" s="21">
        <v>10</v>
      </c>
      <c r="Q80" s="2">
        <f t="shared" ca="1" si="0"/>
        <v>0.54</v>
      </c>
      <c r="R80" s="2">
        <f ca="1">Q80*(IF(J80="Yes",1.25,1))</f>
        <v>0.67500000000000004</v>
      </c>
      <c r="S80" s="2">
        <f ca="1">R80*(IF(OR(VALUE(P80)&gt;8,VALUE(D80)&gt;80),1.25,1))</f>
        <v>0.84375</v>
      </c>
      <c r="T80" s="2">
        <f ca="1">S80*(IF(H80="Mass Customer",0.85,1))</f>
        <v>0.71718749999999998</v>
      </c>
      <c r="U80" s="2">
        <f>RANK(W80,W1:W1001,0)</f>
        <v>78</v>
      </c>
      <c r="V80" s="2">
        <v>78</v>
      </c>
      <c r="W80" s="2">
        <v>1.3374999999999999</v>
      </c>
      <c r="X80" s="1"/>
      <c r="Y80" s="1"/>
      <c r="Z80" s="1"/>
    </row>
    <row r="81" spans="1:26" ht="15.75" customHeight="1" x14ac:dyDescent="0.35">
      <c r="A81" s="6" t="s">
        <v>1014</v>
      </c>
      <c r="B81" s="6" t="s">
        <v>1015</v>
      </c>
      <c r="C81" s="6" t="s">
        <v>23</v>
      </c>
      <c r="D81" s="21">
        <v>15</v>
      </c>
      <c r="E81" s="6" t="s">
        <v>1016</v>
      </c>
      <c r="F81" s="15" t="s">
        <v>95</v>
      </c>
      <c r="G81" s="6" t="s">
        <v>63</v>
      </c>
      <c r="H81" s="6" t="s">
        <v>27</v>
      </c>
      <c r="I81" s="6" t="s">
        <v>14</v>
      </c>
      <c r="J81" s="6" t="s">
        <v>22</v>
      </c>
      <c r="K81" s="7">
        <v>6</v>
      </c>
      <c r="L81" s="6" t="s">
        <v>1017</v>
      </c>
      <c r="M81" s="6" t="s">
        <v>1018</v>
      </c>
      <c r="N81" s="6" t="s">
        <v>680</v>
      </c>
      <c r="O81" s="6" t="s">
        <v>674</v>
      </c>
      <c r="P81" s="21">
        <v>6</v>
      </c>
      <c r="Q81" s="2">
        <f t="shared" ca="1" si="0"/>
        <v>0.45</v>
      </c>
      <c r="R81" s="2">
        <f ca="1">Q81*(IF(J81="Yes",1.25,1))</f>
        <v>0.45</v>
      </c>
      <c r="S81" s="2">
        <f ca="1">R81*(IF(OR(VALUE(P81)&gt;8,VALUE(D81)&gt;80),1.25,1))</f>
        <v>0.45</v>
      </c>
      <c r="T81" s="2">
        <f ca="1">S81*(IF(H81="Mass Customer",0.85,1))</f>
        <v>0.45</v>
      </c>
      <c r="U81" s="2">
        <f>RANK(W81,W1:W1001,0)</f>
        <v>78</v>
      </c>
      <c r="V81" s="2">
        <v>78</v>
      </c>
      <c r="W81" s="2">
        <v>1.3374999999999999</v>
      </c>
      <c r="X81" s="1"/>
      <c r="Y81" s="1"/>
      <c r="Z81" s="1"/>
    </row>
    <row r="82" spans="1:26" ht="15.75" customHeight="1" x14ac:dyDescent="0.35">
      <c r="A82" s="6" t="s">
        <v>1019</v>
      </c>
      <c r="B82" s="6" t="s">
        <v>1020</v>
      </c>
      <c r="C82" s="6" t="s">
        <v>16</v>
      </c>
      <c r="D82" s="21">
        <v>53</v>
      </c>
      <c r="E82" s="6" t="s">
        <v>1021</v>
      </c>
      <c r="F82" s="15" t="s">
        <v>158</v>
      </c>
      <c r="G82" s="6" t="s">
        <v>33</v>
      </c>
      <c r="H82" s="6" t="s">
        <v>13</v>
      </c>
      <c r="I82" s="6" t="s">
        <v>14</v>
      </c>
      <c r="J82" s="6" t="s">
        <v>22</v>
      </c>
      <c r="K82" s="7">
        <v>15</v>
      </c>
      <c r="L82" s="12" t="s">
        <v>1022</v>
      </c>
      <c r="M82" s="6" t="s">
        <v>1023</v>
      </c>
      <c r="N82" s="6" t="s">
        <v>680</v>
      </c>
      <c r="O82" s="6" t="s">
        <v>674</v>
      </c>
      <c r="P82" s="21">
        <v>12</v>
      </c>
      <c r="Q82" s="2">
        <f t="shared" ca="1" si="0"/>
        <v>0.89</v>
      </c>
      <c r="R82" s="2">
        <f ca="1">Q82*(IF(J82="Yes",1.25,1))</f>
        <v>0.89</v>
      </c>
      <c r="S82" s="2">
        <f ca="1">R82*(IF(OR(VALUE(P82)&gt;8,VALUE(D82)&gt;80),1.25,1))</f>
        <v>1.1125</v>
      </c>
      <c r="T82" s="2">
        <f ca="1">S82*(IF(H82="Mass Customer",0.85,1))</f>
        <v>0.94562500000000005</v>
      </c>
      <c r="U82" s="2">
        <f>RANK(W82,W1:W1001,0)</f>
        <v>78</v>
      </c>
      <c r="V82" s="2">
        <v>78</v>
      </c>
      <c r="W82" s="2">
        <v>1.3374999999999999</v>
      </c>
      <c r="X82" s="1"/>
      <c r="Y82" s="1"/>
      <c r="Z82" s="1"/>
    </row>
    <row r="83" spans="1:26" ht="15.75" customHeight="1" x14ac:dyDescent="0.35">
      <c r="A83" s="6" t="s">
        <v>1024</v>
      </c>
      <c r="B83" s="6" t="s">
        <v>1025</v>
      </c>
      <c r="C83" s="6" t="s">
        <v>23</v>
      </c>
      <c r="D83" s="21">
        <v>34</v>
      </c>
      <c r="E83" s="6" t="s">
        <v>1026</v>
      </c>
      <c r="F83" s="15" t="s">
        <v>47</v>
      </c>
      <c r="G83" s="6" t="s">
        <v>18</v>
      </c>
      <c r="H83" s="6" t="s">
        <v>13</v>
      </c>
      <c r="I83" s="6" t="s">
        <v>14</v>
      </c>
      <c r="J83" s="6" t="s">
        <v>22</v>
      </c>
      <c r="K83" s="7">
        <v>9</v>
      </c>
      <c r="L83" s="6" t="s">
        <v>1027</v>
      </c>
      <c r="M83" s="6" t="s">
        <v>845</v>
      </c>
      <c r="N83" s="6" t="s">
        <v>680</v>
      </c>
      <c r="O83" s="6" t="s">
        <v>674</v>
      </c>
      <c r="P83" s="21">
        <v>8</v>
      </c>
      <c r="Q83" s="2">
        <f t="shared" ca="1" si="0"/>
        <v>0.94</v>
      </c>
      <c r="R83" s="2">
        <f ca="1">Q83*(IF(J83="Yes",1.25,1))</f>
        <v>0.94</v>
      </c>
      <c r="S83" s="2">
        <f ca="1">R83*(IF(OR(VALUE(P83)&gt;8,VALUE(D83)&gt;80),1.25,1))</f>
        <v>0.94</v>
      </c>
      <c r="T83" s="2">
        <f ca="1">S83*(IF(H83="Mass Customer",0.85,1))</f>
        <v>0.79899999999999993</v>
      </c>
      <c r="U83" s="2">
        <f>RANK(W83,W1:W1001,0)</f>
        <v>78</v>
      </c>
      <c r="V83" s="2">
        <v>78</v>
      </c>
      <c r="W83" s="2">
        <v>1.3374999999999999</v>
      </c>
      <c r="X83" s="1"/>
      <c r="Y83" s="1"/>
      <c r="Z83" s="1"/>
    </row>
    <row r="84" spans="1:26" ht="15.75" customHeight="1" x14ac:dyDescent="0.35">
      <c r="A84" s="6" t="s">
        <v>554</v>
      </c>
      <c r="B84" s="6" t="s">
        <v>1028</v>
      </c>
      <c r="C84" s="6" t="s">
        <v>23</v>
      </c>
      <c r="D84" s="21">
        <v>14</v>
      </c>
      <c r="E84" s="6" t="s">
        <v>1029</v>
      </c>
      <c r="F84" s="16" t="s">
        <v>4541</v>
      </c>
      <c r="G84" s="6" t="s">
        <v>18</v>
      </c>
      <c r="H84" s="6" t="s">
        <v>13</v>
      </c>
      <c r="I84" s="6" t="s">
        <v>14</v>
      </c>
      <c r="J84" s="6" t="s">
        <v>22</v>
      </c>
      <c r="K84" s="7">
        <v>5</v>
      </c>
      <c r="L84" s="6" t="s">
        <v>1030</v>
      </c>
      <c r="M84" s="6" t="s">
        <v>1031</v>
      </c>
      <c r="N84" s="6" t="s">
        <v>680</v>
      </c>
      <c r="O84" s="6" t="s">
        <v>674</v>
      </c>
      <c r="P84" s="21">
        <v>9</v>
      </c>
      <c r="Q84" s="2">
        <f t="shared" ca="1" si="0"/>
        <v>1.01</v>
      </c>
      <c r="R84" s="2">
        <f ca="1">Q84*(IF(J84="Yes",1.25,1))</f>
        <v>1.01</v>
      </c>
      <c r="S84" s="2">
        <f ca="1">R84*(IF(OR(VALUE(P84)&gt;8,VALUE(D84)&gt;80),1.25,1))</f>
        <v>1.2625</v>
      </c>
      <c r="T84" s="2">
        <f ca="1">S84*(IF(H84="Mass Customer",0.85,1))</f>
        <v>1.0731249999999999</v>
      </c>
      <c r="U84" s="2">
        <f>RANK(W84,W1:W1001,0)</f>
        <v>78</v>
      </c>
      <c r="V84" s="2">
        <v>78</v>
      </c>
      <c r="W84" s="2">
        <v>1.3374999999999999</v>
      </c>
      <c r="X84" s="1"/>
      <c r="Y84" s="1"/>
      <c r="Z84" s="1"/>
    </row>
    <row r="85" spans="1:26" ht="15.75" customHeight="1" x14ac:dyDescent="0.35">
      <c r="A85" s="6" t="s">
        <v>1032</v>
      </c>
      <c r="B85" s="6" t="s">
        <v>1033</v>
      </c>
      <c r="C85" s="6" t="s">
        <v>16</v>
      </c>
      <c r="D85" s="21">
        <v>58</v>
      </c>
      <c r="E85" s="8">
        <v>27649</v>
      </c>
      <c r="F85" s="15" t="s">
        <v>229</v>
      </c>
      <c r="G85" s="6" t="s">
        <v>33</v>
      </c>
      <c r="H85" s="6" t="s">
        <v>27</v>
      </c>
      <c r="I85" s="6" t="s">
        <v>14</v>
      </c>
      <c r="J85" s="6" t="s">
        <v>22</v>
      </c>
      <c r="K85" s="7">
        <v>8</v>
      </c>
      <c r="L85" s="6" t="s">
        <v>1034</v>
      </c>
      <c r="M85" s="6" t="s">
        <v>1035</v>
      </c>
      <c r="N85" s="6" t="s">
        <v>684</v>
      </c>
      <c r="O85" s="6" t="s">
        <v>674</v>
      </c>
      <c r="P85" s="21">
        <v>12</v>
      </c>
      <c r="Q85" s="2">
        <f t="shared" ca="1" si="0"/>
        <v>0.57999999999999996</v>
      </c>
      <c r="R85" s="2">
        <f ca="1">Q85*(IF(J85="Yes",1.25,1))</f>
        <v>0.57999999999999996</v>
      </c>
      <c r="S85" s="2">
        <f ca="1">R85*(IF(OR(VALUE(P85)&gt;8,VALUE(D85)&gt;80),1.25,1))</f>
        <v>0.72499999999999998</v>
      </c>
      <c r="T85" s="2">
        <f ca="1">S85*(IF(H85="Mass Customer",0.85,1))</f>
        <v>0.72499999999999998</v>
      </c>
      <c r="U85" s="2">
        <f>RANK(W85,W1:W1001,0)</f>
        <v>84</v>
      </c>
      <c r="V85" s="2">
        <v>84</v>
      </c>
      <c r="W85" s="2">
        <v>1.328125</v>
      </c>
      <c r="X85" s="1"/>
      <c r="Y85" s="1"/>
      <c r="Z85" s="1"/>
    </row>
    <row r="86" spans="1:26" ht="15.75" customHeight="1" x14ac:dyDescent="0.35">
      <c r="A86" s="6" t="s">
        <v>1036</v>
      </c>
      <c r="B86" s="6" t="s">
        <v>1037</v>
      </c>
      <c r="C86" s="6" t="s">
        <v>16</v>
      </c>
      <c r="D86" s="21">
        <v>48</v>
      </c>
      <c r="E86" s="6" t="s">
        <v>1038</v>
      </c>
      <c r="F86" s="15" t="s">
        <v>161</v>
      </c>
      <c r="G86" s="6" t="s">
        <v>33</v>
      </c>
      <c r="H86" s="6" t="s">
        <v>27</v>
      </c>
      <c r="I86" s="6" t="s">
        <v>14</v>
      </c>
      <c r="J86" s="6" t="s">
        <v>15</v>
      </c>
      <c r="K86" s="7">
        <v>16</v>
      </c>
      <c r="L86" s="6" t="s">
        <v>1039</v>
      </c>
      <c r="M86" s="6" t="s">
        <v>1040</v>
      </c>
      <c r="N86" s="6" t="s">
        <v>680</v>
      </c>
      <c r="O86" s="6" t="s">
        <v>674</v>
      </c>
      <c r="P86" s="21">
        <v>10</v>
      </c>
      <c r="Q86" s="2">
        <f t="shared" ca="1" si="0"/>
        <v>0.5</v>
      </c>
      <c r="R86" s="2">
        <f ca="1">Q86*(IF(J86="Yes",1.25,1))</f>
        <v>0.625</v>
      </c>
      <c r="S86" s="2">
        <f ca="1">R86*(IF(OR(VALUE(P86)&gt;8,VALUE(D86)&gt;80),1.25,1))</f>
        <v>0.78125</v>
      </c>
      <c r="T86" s="2">
        <f ca="1">S86*(IF(H86="Mass Customer",0.85,1))</f>
        <v>0.78125</v>
      </c>
      <c r="U86" s="2">
        <f>RANK(W86,W1:W1001,0)</f>
        <v>85</v>
      </c>
      <c r="V86" s="2">
        <v>85</v>
      </c>
      <c r="W86" s="2">
        <v>1.325</v>
      </c>
      <c r="X86" s="1"/>
      <c r="Y86" s="1"/>
      <c r="Z86" s="1"/>
    </row>
    <row r="87" spans="1:26" ht="15.75" customHeight="1" x14ac:dyDescent="0.35">
      <c r="A87" s="6" t="s">
        <v>1041</v>
      </c>
      <c r="B87" s="6" t="s">
        <v>1042</v>
      </c>
      <c r="C87" s="6" t="s">
        <v>23</v>
      </c>
      <c r="D87" s="21">
        <v>9</v>
      </c>
      <c r="E87" s="6" t="s">
        <v>1043</v>
      </c>
      <c r="F87" s="15" t="s">
        <v>221</v>
      </c>
      <c r="G87" s="6" t="s">
        <v>4549</v>
      </c>
      <c r="H87" s="6" t="s">
        <v>27</v>
      </c>
      <c r="I87" s="6" t="s">
        <v>14</v>
      </c>
      <c r="J87" s="6" t="s">
        <v>22</v>
      </c>
      <c r="K87" s="7">
        <v>13</v>
      </c>
      <c r="L87" s="6" t="s">
        <v>1044</v>
      </c>
      <c r="M87" s="6" t="s">
        <v>855</v>
      </c>
      <c r="N87" s="6" t="s">
        <v>680</v>
      </c>
      <c r="O87" s="6" t="s">
        <v>674</v>
      </c>
      <c r="P87" s="21">
        <v>10</v>
      </c>
      <c r="Q87" s="2">
        <f t="shared" ca="1" si="0"/>
        <v>0.4</v>
      </c>
      <c r="R87" s="2">
        <f ca="1">Q87*(IF(J87="Yes",1.25,1))</f>
        <v>0.4</v>
      </c>
      <c r="S87" s="2">
        <f ca="1">R87*(IF(OR(VALUE(P87)&gt;8,VALUE(D87)&gt;80),1.25,1))</f>
        <v>0.5</v>
      </c>
      <c r="T87" s="2">
        <f ca="1">S87*(IF(H87="Mass Customer",0.85,1))</f>
        <v>0.5</v>
      </c>
      <c r="U87" s="2">
        <f>RANK(W87,W1:W1001,0)</f>
        <v>85</v>
      </c>
      <c r="V87" s="2">
        <v>85</v>
      </c>
      <c r="W87" s="2">
        <v>1.325</v>
      </c>
      <c r="X87" s="1"/>
      <c r="Y87" s="1"/>
      <c r="Z87" s="1"/>
    </row>
    <row r="88" spans="1:26" ht="15.75" customHeight="1" x14ac:dyDescent="0.35">
      <c r="A88" s="6" t="s">
        <v>1045</v>
      </c>
      <c r="B88" s="6" t="s">
        <v>1046</v>
      </c>
      <c r="C88" s="6" t="s">
        <v>23</v>
      </c>
      <c r="D88" s="21">
        <v>8</v>
      </c>
      <c r="E88" s="6" t="s">
        <v>1047</v>
      </c>
      <c r="F88" s="15" t="s">
        <v>62</v>
      </c>
      <c r="G88" s="6" t="s">
        <v>63</v>
      </c>
      <c r="H88" s="6" t="s">
        <v>25</v>
      </c>
      <c r="I88" s="6" t="s">
        <v>14</v>
      </c>
      <c r="J88" s="6" t="s">
        <v>22</v>
      </c>
      <c r="K88" s="7">
        <v>5</v>
      </c>
      <c r="L88" s="6" t="s">
        <v>1048</v>
      </c>
      <c r="M88" s="6" t="s">
        <v>1049</v>
      </c>
      <c r="N88" s="6" t="s">
        <v>680</v>
      </c>
      <c r="O88" s="6" t="s">
        <v>674</v>
      </c>
      <c r="P88" s="21">
        <v>9</v>
      </c>
      <c r="Q88" s="2">
        <f t="shared" ca="1" si="0"/>
        <v>1.03</v>
      </c>
      <c r="R88" s="2">
        <f ca="1">Q88*(IF(J88="Yes",1.25,1))</f>
        <v>1.03</v>
      </c>
      <c r="S88" s="2">
        <f ca="1">R88*(IF(OR(VALUE(P88)&gt;8,VALUE(D88)&gt;80),1.25,1))</f>
        <v>1.2875000000000001</v>
      </c>
      <c r="T88" s="2">
        <f ca="1">S88*(IF(H88="Mass Customer",0.85,1))</f>
        <v>1.2875000000000001</v>
      </c>
      <c r="U88" s="2">
        <f>RANK(W88,W1:W1001,0)</f>
        <v>85</v>
      </c>
      <c r="V88" s="2">
        <v>85</v>
      </c>
      <c r="W88" s="2">
        <v>1.325</v>
      </c>
      <c r="X88" s="1"/>
      <c r="Y88" s="1"/>
      <c r="Z88" s="1"/>
    </row>
    <row r="89" spans="1:26" ht="15.75" customHeight="1" x14ac:dyDescent="0.35">
      <c r="A89" s="6" t="s">
        <v>1050</v>
      </c>
      <c r="B89" s="13" t="s">
        <v>4541</v>
      </c>
      <c r="C89" s="6" t="s">
        <v>16</v>
      </c>
      <c r="D89" s="21">
        <v>5</v>
      </c>
      <c r="E89" s="6" t="s">
        <v>1051</v>
      </c>
      <c r="F89" s="15" t="s">
        <v>210</v>
      </c>
      <c r="G89" s="6" t="s">
        <v>4549</v>
      </c>
      <c r="H89" s="6" t="s">
        <v>27</v>
      </c>
      <c r="I89" s="6" t="s">
        <v>14</v>
      </c>
      <c r="J89" s="6" t="s">
        <v>22</v>
      </c>
      <c r="K89" s="7">
        <v>13</v>
      </c>
      <c r="L89" s="6" t="s">
        <v>1052</v>
      </c>
      <c r="M89" s="6" t="s">
        <v>1053</v>
      </c>
      <c r="N89" s="6" t="s">
        <v>680</v>
      </c>
      <c r="O89" s="6" t="s">
        <v>674</v>
      </c>
      <c r="P89" s="21">
        <v>12</v>
      </c>
      <c r="Q89" s="2">
        <f t="shared" ca="1" si="0"/>
        <v>0.64</v>
      </c>
      <c r="R89" s="2">
        <f ca="1">Q89*(IF(J89="Yes",1.25,1))</f>
        <v>0.64</v>
      </c>
      <c r="S89" s="2">
        <f ca="1">R89*(IF(OR(VALUE(P89)&gt;8,VALUE(D89)&gt;80),1.25,1))</f>
        <v>0.8</v>
      </c>
      <c r="T89" s="2">
        <f ca="1">S89*(IF(H89="Mass Customer",0.85,1))</f>
        <v>0.8</v>
      </c>
      <c r="U89" s="2">
        <f>RANK(W89,W1:W1001,0)</f>
        <v>88</v>
      </c>
      <c r="V89" s="2">
        <v>88</v>
      </c>
      <c r="W89" s="2">
        <v>1.3148437500000001</v>
      </c>
      <c r="X89" s="1"/>
      <c r="Y89" s="1"/>
      <c r="Z89" s="1"/>
    </row>
    <row r="90" spans="1:26" ht="15.75" customHeight="1" x14ac:dyDescent="0.35">
      <c r="A90" s="6" t="s">
        <v>166</v>
      </c>
      <c r="B90" s="6" t="s">
        <v>459</v>
      </c>
      <c r="C90" s="6" t="s">
        <v>16</v>
      </c>
      <c r="D90" s="21">
        <v>49</v>
      </c>
      <c r="E90" s="6" t="s">
        <v>1054</v>
      </c>
      <c r="F90" s="15" t="s">
        <v>77</v>
      </c>
      <c r="G90" s="6" t="s">
        <v>33</v>
      </c>
      <c r="H90" s="6" t="s">
        <v>13</v>
      </c>
      <c r="I90" s="6" t="s">
        <v>14</v>
      </c>
      <c r="J90" s="6" t="s">
        <v>15</v>
      </c>
      <c r="K90" s="7">
        <v>14</v>
      </c>
      <c r="L90" s="6" t="s">
        <v>1055</v>
      </c>
      <c r="M90" s="6" t="s">
        <v>1056</v>
      </c>
      <c r="N90" s="6" t="s">
        <v>680</v>
      </c>
      <c r="O90" s="6" t="s">
        <v>674</v>
      </c>
      <c r="P90" s="21">
        <v>9</v>
      </c>
      <c r="Q90" s="2">
        <f t="shared" ca="1" si="0"/>
        <v>0.66</v>
      </c>
      <c r="R90" s="2">
        <f ca="1">Q90*(IF(J90="Yes",1.25,1))</f>
        <v>0.82500000000000007</v>
      </c>
      <c r="S90" s="2">
        <f ca="1">R90*(IF(OR(VALUE(P90)&gt;8,VALUE(D90)&gt;80),1.25,1))</f>
        <v>1.03125</v>
      </c>
      <c r="T90" s="2">
        <f ca="1">S90*(IF(H90="Mass Customer",0.85,1))</f>
        <v>0.87656250000000002</v>
      </c>
      <c r="U90" s="2">
        <f>RANK(W90,W1:W1001,0)</f>
        <v>89</v>
      </c>
      <c r="V90" s="2">
        <v>89</v>
      </c>
      <c r="W90" s="2">
        <v>1.3125</v>
      </c>
      <c r="X90" s="1"/>
      <c r="Y90" s="1"/>
      <c r="Z90" s="1"/>
    </row>
    <row r="91" spans="1:26" ht="15.75" customHeight="1" x14ac:dyDescent="0.35">
      <c r="A91" s="6" t="s">
        <v>1057</v>
      </c>
      <c r="B91" s="6" t="s">
        <v>1058</v>
      </c>
      <c r="C91" s="6" t="s">
        <v>16</v>
      </c>
      <c r="D91" s="21">
        <v>24</v>
      </c>
      <c r="E91" s="6" t="s">
        <v>1059</v>
      </c>
      <c r="F91" s="15" t="s">
        <v>149</v>
      </c>
      <c r="G91" s="6" t="s">
        <v>12</v>
      </c>
      <c r="H91" s="6" t="s">
        <v>25</v>
      </c>
      <c r="I91" s="6" t="s">
        <v>14</v>
      </c>
      <c r="J91" s="6" t="s">
        <v>22</v>
      </c>
      <c r="K91" s="7">
        <v>16</v>
      </c>
      <c r="L91" s="6" t="s">
        <v>1060</v>
      </c>
      <c r="M91" s="6" t="s">
        <v>1061</v>
      </c>
      <c r="N91" s="6" t="s">
        <v>673</v>
      </c>
      <c r="O91" s="6" t="s">
        <v>674</v>
      </c>
      <c r="P91" s="21">
        <v>2</v>
      </c>
      <c r="Q91" s="2">
        <f t="shared" ca="1" si="0"/>
        <v>0.84</v>
      </c>
      <c r="R91" s="2">
        <f ca="1">Q91*(IF(J91="Yes",1.25,1))</f>
        <v>0.84</v>
      </c>
      <c r="S91" s="2">
        <f ca="1">R91*(IF(OR(VALUE(P91)&gt;8,VALUE(D91)&gt;80),1.25,1))</f>
        <v>0.84</v>
      </c>
      <c r="T91" s="2">
        <f ca="1">S91*(IF(H91="Mass Customer",0.85,1))</f>
        <v>0.84</v>
      </c>
      <c r="U91" s="2">
        <f>RANK(W91,W1:W1001,0)</f>
        <v>89</v>
      </c>
      <c r="V91" s="2">
        <v>89</v>
      </c>
      <c r="W91" s="2">
        <v>1.3125</v>
      </c>
      <c r="X91" s="1"/>
      <c r="Y91" s="1"/>
      <c r="Z91" s="1"/>
    </row>
    <row r="92" spans="1:26" ht="15.75" customHeight="1" x14ac:dyDescent="0.35">
      <c r="A92" s="6" t="s">
        <v>366</v>
      </c>
      <c r="B92" s="6" t="s">
        <v>1062</v>
      </c>
      <c r="C92" s="6" t="s">
        <v>16</v>
      </c>
      <c r="D92" s="21">
        <v>93</v>
      </c>
      <c r="E92" s="6" t="s">
        <v>1063</v>
      </c>
      <c r="F92" s="15" t="s">
        <v>201</v>
      </c>
      <c r="G92" s="6" t="s">
        <v>4549</v>
      </c>
      <c r="H92" s="6" t="s">
        <v>25</v>
      </c>
      <c r="I92" s="6" t="s">
        <v>14</v>
      </c>
      <c r="J92" s="6" t="s">
        <v>22</v>
      </c>
      <c r="K92" s="7">
        <v>15</v>
      </c>
      <c r="L92" s="6" t="s">
        <v>1064</v>
      </c>
      <c r="M92" s="6" t="s">
        <v>1065</v>
      </c>
      <c r="N92" s="6" t="s">
        <v>680</v>
      </c>
      <c r="O92" s="6" t="s">
        <v>674</v>
      </c>
      <c r="P92" s="21">
        <v>10</v>
      </c>
      <c r="Q92" s="2">
        <f t="shared" ca="1" si="0"/>
        <v>1</v>
      </c>
      <c r="R92" s="2">
        <f ca="1">Q92*(IF(J92="Yes",1.25,1))</f>
        <v>1</v>
      </c>
      <c r="S92" s="2">
        <f ca="1">R92*(IF(OR(VALUE(P92)&gt;8,VALUE(D92)&gt;80),1.25,1))</f>
        <v>1.25</v>
      </c>
      <c r="T92" s="2">
        <f ca="1">S92*(IF(H92="Mass Customer",0.85,1))</f>
        <v>1.25</v>
      </c>
      <c r="U92" s="2">
        <f>RANK(W92,W1:W1001,0)</f>
        <v>89</v>
      </c>
      <c r="V92" s="2">
        <v>89</v>
      </c>
      <c r="W92" s="2">
        <v>1.3125</v>
      </c>
      <c r="X92" s="1"/>
      <c r="Y92" s="1"/>
      <c r="Z92" s="1"/>
    </row>
    <row r="93" spans="1:26" ht="15.75" customHeight="1" x14ac:dyDescent="0.35">
      <c r="A93" s="6" t="s">
        <v>1066</v>
      </c>
      <c r="B93" s="6" t="s">
        <v>1067</v>
      </c>
      <c r="C93" s="6" t="s">
        <v>23</v>
      </c>
      <c r="D93" s="21">
        <v>34</v>
      </c>
      <c r="E93" s="8">
        <v>28540</v>
      </c>
      <c r="F93" s="15" t="s">
        <v>67</v>
      </c>
      <c r="G93" s="6" t="s">
        <v>12</v>
      </c>
      <c r="H93" s="6" t="s">
        <v>13</v>
      </c>
      <c r="I93" s="6" t="s">
        <v>14</v>
      </c>
      <c r="J93" s="6" t="s">
        <v>22</v>
      </c>
      <c r="K93" s="7">
        <v>19</v>
      </c>
      <c r="L93" s="6" t="s">
        <v>1068</v>
      </c>
      <c r="M93" s="6" t="s">
        <v>1069</v>
      </c>
      <c r="N93" s="6" t="s">
        <v>680</v>
      </c>
      <c r="O93" s="6" t="s">
        <v>674</v>
      </c>
      <c r="P93" s="21">
        <v>7</v>
      </c>
      <c r="Q93" s="2">
        <f t="shared" ca="1" si="0"/>
        <v>1.08</v>
      </c>
      <c r="R93" s="2">
        <f ca="1">Q93*(IF(J93="Yes",1.25,1))</f>
        <v>1.08</v>
      </c>
      <c r="S93" s="2">
        <f ca="1">R93*(IF(OR(VALUE(P93)&gt;8,VALUE(D93)&gt;80),1.25,1))</f>
        <v>1.08</v>
      </c>
      <c r="T93" s="2">
        <f ca="1">S93*(IF(H93="Mass Customer",0.85,1))</f>
        <v>0.91800000000000004</v>
      </c>
      <c r="U93" s="2">
        <f>RANK(W93,W1:W1001,0)</f>
        <v>89</v>
      </c>
      <c r="V93" s="2">
        <v>89</v>
      </c>
      <c r="W93" s="2">
        <v>1.3125</v>
      </c>
      <c r="X93" s="1"/>
      <c r="Y93" s="1"/>
      <c r="Z93" s="1"/>
    </row>
    <row r="94" spans="1:26" ht="15.75" customHeight="1" x14ac:dyDescent="0.35">
      <c r="A94" s="6" t="s">
        <v>1070</v>
      </c>
      <c r="B94" s="6" t="s">
        <v>1071</v>
      </c>
      <c r="C94" s="6" t="s">
        <v>23</v>
      </c>
      <c r="D94" s="21">
        <v>84</v>
      </c>
      <c r="E94" s="6" t="s">
        <v>1072</v>
      </c>
      <c r="F94" s="16" t="s">
        <v>4541</v>
      </c>
      <c r="G94" s="6" t="s">
        <v>26</v>
      </c>
      <c r="H94" s="6" t="s">
        <v>13</v>
      </c>
      <c r="I94" s="6" t="s">
        <v>14</v>
      </c>
      <c r="J94" s="6" t="s">
        <v>22</v>
      </c>
      <c r="K94" s="7">
        <v>11</v>
      </c>
      <c r="L94" s="6" t="s">
        <v>1073</v>
      </c>
      <c r="M94" s="6" t="s">
        <v>1074</v>
      </c>
      <c r="N94" s="6" t="s">
        <v>680</v>
      </c>
      <c r="O94" s="6" t="s">
        <v>674</v>
      </c>
      <c r="P94" s="21">
        <v>9</v>
      </c>
      <c r="Q94" s="2">
        <f t="shared" ca="1" si="0"/>
        <v>0.77</v>
      </c>
      <c r="R94" s="2">
        <f ca="1">Q94*(IF(J94="Yes",1.25,1))</f>
        <v>0.77</v>
      </c>
      <c r="S94" s="2">
        <f ca="1">R94*(IF(OR(VALUE(P94)&gt;8,VALUE(D94)&gt;80),1.25,1))</f>
        <v>0.96250000000000002</v>
      </c>
      <c r="T94" s="2">
        <f ca="1">S94*(IF(H94="Mass Customer",0.85,1))</f>
        <v>0.81812499999999999</v>
      </c>
      <c r="U94" s="2">
        <f>RANK(W94,W1:W1001,0)</f>
        <v>89</v>
      </c>
      <c r="V94" s="2">
        <v>89</v>
      </c>
      <c r="W94" s="2">
        <v>1.3125</v>
      </c>
      <c r="X94" s="1"/>
      <c r="Y94" s="1"/>
      <c r="Z94" s="1"/>
    </row>
    <row r="95" spans="1:26" ht="15.75" customHeight="1" x14ac:dyDescent="0.35">
      <c r="A95" s="6" t="s">
        <v>219</v>
      </c>
      <c r="B95" s="6" t="s">
        <v>1075</v>
      </c>
      <c r="C95" s="6" t="s">
        <v>16</v>
      </c>
      <c r="D95" s="21">
        <v>94</v>
      </c>
      <c r="E95" s="6" t="s">
        <v>1076</v>
      </c>
      <c r="F95" s="15" t="s">
        <v>87</v>
      </c>
      <c r="G95" s="6" t="s">
        <v>4549</v>
      </c>
      <c r="H95" s="6" t="s">
        <v>25</v>
      </c>
      <c r="I95" s="6" t="s">
        <v>14</v>
      </c>
      <c r="J95" s="6" t="s">
        <v>15</v>
      </c>
      <c r="K95" s="7">
        <v>14</v>
      </c>
      <c r="L95" s="6" t="s">
        <v>1077</v>
      </c>
      <c r="M95" s="6" t="s">
        <v>1078</v>
      </c>
      <c r="N95" s="6" t="s">
        <v>673</v>
      </c>
      <c r="O95" s="6" t="s">
        <v>674</v>
      </c>
      <c r="P95" s="21">
        <v>8</v>
      </c>
      <c r="Q95" s="2">
        <f t="shared" ca="1" si="0"/>
        <v>0.73</v>
      </c>
      <c r="R95" s="2">
        <f ca="1">Q95*(IF(J95="Yes",1.25,1))</f>
        <v>0.91249999999999998</v>
      </c>
      <c r="S95" s="2">
        <f ca="1">R95*(IF(OR(VALUE(P95)&gt;8,VALUE(D95)&gt;80),1.25,1))</f>
        <v>1.140625</v>
      </c>
      <c r="T95" s="2">
        <f ca="1">S95*(IF(H95="Mass Customer",0.85,1))</f>
        <v>1.140625</v>
      </c>
      <c r="U95" s="2">
        <f>RANK(W95,W1:W1001,0)</f>
        <v>89</v>
      </c>
      <c r="V95" s="2">
        <v>89</v>
      </c>
      <c r="W95" s="2">
        <v>1.3125</v>
      </c>
      <c r="X95" s="1"/>
      <c r="Y95" s="1"/>
      <c r="Z95" s="1"/>
    </row>
    <row r="96" spans="1:26" ht="15.75" customHeight="1" x14ac:dyDescent="0.35">
      <c r="A96" s="6" t="s">
        <v>1079</v>
      </c>
      <c r="B96" s="6" t="s">
        <v>1080</v>
      </c>
      <c r="C96" s="6" t="s">
        <v>16</v>
      </c>
      <c r="D96" s="21">
        <v>25</v>
      </c>
      <c r="E96" s="8">
        <v>28838</v>
      </c>
      <c r="F96" s="16" t="s">
        <v>4541</v>
      </c>
      <c r="G96" s="6" t="s">
        <v>4549</v>
      </c>
      <c r="H96" s="6" t="s">
        <v>13</v>
      </c>
      <c r="I96" s="6" t="s">
        <v>14</v>
      </c>
      <c r="J96" s="6" t="s">
        <v>22</v>
      </c>
      <c r="K96" s="7">
        <v>12</v>
      </c>
      <c r="L96" s="6" t="s">
        <v>1081</v>
      </c>
      <c r="M96" s="6" t="s">
        <v>1082</v>
      </c>
      <c r="N96" s="6" t="s">
        <v>673</v>
      </c>
      <c r="O96" s="6" t="s">
        <v>674</v>
      </c>
      <c r="P96" s="21">
        <v>5</v>
      </c>
      <c r="Q96" s="2">
        <f t="shared" ca="1" si="0"/>
        <v>1.07</v>
      </c>
      <c r="R96" s="2">
        <f ca="1">Q96*(IF(J96="Yes",1.25,1))</f>
        <v>1.07</v>
      </c>
      <c r="S96" s="2">
        <f ca="1">R96*(IF(OR(VALUE(P96)&gt;8,VALUE(D96)&gt;80),1.25,1))</f>
        <v>1.07</v>
      </c>
      <c r="T96" s="2">
        <f ca="1">S96*(IF(H96="Mass Customer",0.85,1))</f>
        <v>0.90949999999999998</v>
      </c>
      <c r="U96" s="2">
        <f>RANK(W96,W1:W1001,0)</f>
        <v>89</v>
      </c>
      <c r="V96" s="2">
        <v>89</v>
      </c>
      <c r="W96" s="2">
        <v>1.3125</v>
      </c>
      <c r="X96" s="1"/>
      <c r="Y96" s="1"/>
      <c r="Z96" s="1"/>
    </row>
    <row r="97" spans="1:26" ht="15.75" customHeight="1" x14ac:dyDescent="0.35">
      <c r="A97" s="6" t="s">
        <v>1083</v>
      </c>
      <c r="B97" s="6" t="s">
        <v>1084</v>
      </c>
      <c r="C97" s="6" t="s">
        <v>16</v>
      </c>
      <c r="D97" s="21">
        <v>91</v>
      </c>
      <c r="E97" s="6" t="s">
        <v>1085</v>
      </c>
      <c r="F97" s="16" t="s">
        <v>4541</v>
      </c>
      <c r="G97" s="6" t="s">
        <v>33</v>
      </c>
      <c r="H97" s="6" t="s">
        <v>27</v>
      </c>
      <c r="I97" s="6" t="s">
        <v>14</v>
      </c>
      <c r="J97" s="6" t="s">
        <v>15</v>
      </c>
      <c r="K97" s="7">
        <v>8</v>
      </c>
      <c r="L97" s="6" t="s">
        <v>1086</v>
      </c>
      <c r="M97" s="6" t="s">
        <v>1087</v>
      </c>
      <c r="N97" s="6" t="s">
        <v>680</v>
      </c>
      <c r="O97" s="6" t="s">
        <v>674</v>
      </c>
      <c r="P97" s="21">
        <v>12</v>
      </c>
      <c r="Q97" s="2">
        <f t="shared" ca="1" si="0"/>
        <v>0.4</v>
      </c>
      <c r="R97" s="2">
        <f ca="1">Q97*(IF(J97="Yes",1.25,1))</f>
        <v>0.5</v>
      </c>
      <c r="S97" s="2">
        <f ca="1">R97*(IF(OR(VALUE(P97)&gt;8,VALUE(D97)&gt;80),1.25,1))</f>
        <v>0.625</v>
      </c>
      <c r="T97" s="2">
        <f ca="1">S97*(IF(H97="Mass Customer",0.85,1))</f>
        <v>0.625</v>
      </c>
      <c r="U97" s="2">
        <f>RANK(W97,W1:W1001,0)</f>
        <v>96</v>
      </c>
      <c r="V97" s="2">
        <v>96</v>
      </c>
      <c r="W97" s="2">
        <v>1.3</v>
      </c>
      <c r="X97" s="1"/>
      <c r="Y97" s="1"/>
      <c r="Z97" s="1"/>
    </row>
    <row r="98" spans="1:26" ht="15.75" customHeight="1" x14ac:dyDescent="0.35">
      <c r="A98" s="6" t="s">
        <v>475</v>
      </c>
      <c r="B98" s="6" t="s">
        <v>1088</v>
      </c>
      <c r="C98" s="6" t="s">
        <v>16</v>
      </c>
      <c r="D98" s="21">
        <v>18</v>
      </c>
      <c r="E98" s="6" t="s">
        <v>1089</v>
      </c>
      <c r="F98" s="15" t="s">
        <v>327</v>
      </c>
      <c r="G98" s="6" t="s">
        <v>20</v>
      </c>
      <c r="H98" s="6" t="s">
        <v>13</v>
      </c>
      <c r="I98" s="6" t="s">
        <v>14</v>
      </c>
      <c r="J98" s="6" t="s">
        <v>15</v>
      </c>
      <c r="K98" s="7">
        <v>15</v>
      </c>
      <c r="L98" s="6" t="s">
        <v>1090</v>
      </c>
      <c r="M98" s="6" t="s">
        <v>1091</v>
      </c>
      <c r="N98" s="6" t="s">
        <v>684</v>
      </c>
      <c r="O98" s="6" t="s">
        <v>674</v>
      </c>
      <c r="P98" s="21">
        <v>4</v>
      </c>
      <c r="Q98" s="2">
        <f t="shared" ca="1" si="0"/>
        <v>0.78</v>
      </c>
      <c r="R98" s="2">
        <f ca="1">Q98*(IF(J98="Yes",1.25,1))</f>
        <v>0.97500000000000009</v>
      </c>
      <c r="S98" s="2">
        <f ca="1">R98*(IF(OR(VALUE(P98)&gt;8,VALUE(D98)&gt;80),1.25,1))</f>
        <v>0.97500000000000009</v>
      </c>
      <c r="T98" s="2">
        <f ca="1">S98*(IF(H98="Mass Customer",0.85,1))</f>
        <v>0.8287500000000001</v>
      </c>
      <c r="U98" s="2">
        <f>RANK(W98,W1:W1001,0)</f>
        <v>96</v>
      </c>
      <c r="V98" s="2">
        <v>96</v>
      </c>
      <c r="W98" s="2">
        <v>1.3</v>
      </c>
      <c r="X98" s="1"/>
      <c r="Y98" s="1"/>
      <c r="Z98" s="1"/>
    </row>
    <row r="99" spans="1:26" ht="15.75" customHeight="1" x14ac:dyDescent="0.35">
      <c r="A99" s="6" t="s">
        <v>1092</v>
      </c>
      <c r="B99" s="6" t="s">
        <v>659</v>
      </c>
      <c r="C99" s="6" t="s">
        <v>16</v>
      </c>
      <c r="D99" s="21">
        <v>60</v>
      </c>
      <c r="E99" s="6" t="s">
        <v>1093</v>
      </c>
      <c r="F99" s="15" t="s">
        <v>108</v>
      </c>
      <c r="G99" s="6" t="s">
        <v>26</v>
      </c>
      <c r="H99" s="6" t="s">
        <v>13</v>
      </c>
      <c r="I99" s="6" t="s">
        <v>14</v>
      </c>
      <c r="J99" s="6" t="s">
        <v>22</v>
      </c>
      <c r="K99" s="7">
        <v>11</v>
      </c>
      <c r="L99" s="6" t="s">
        <v>1094</v>
      </c>
      <c r="M99" s="6" t="s">
        <v>892</v>
      </c>
      <c r="N99" s="6" t="s">
        <v>673</v>
      </c>
      <c r="O99" s="6" t="s">
        <v>674</v>
      </c>
      <c r="P99" s="21">
        <v>6</v>
      </c>
      <c r="Q99" s="2">
        <f t="shared" ca="1" si="0"/>
        <v>0.55000000000000004</v>
      </c>
      <c r="R99" s="2">
        <f ca="1">Q99*(IF(J99="Yes",1.25,1))</f>
        <v>0.55000000000000004</v>
      </c>
      <c r="S99" s="2">
        <f ca="1">R99*(IF(OR(VALUE(P99)&gt;8,VALUE(D99)&gt;80),1.25,1))</f>
        <v>0.55000000000000004</v>
      </c>
      <c r="T99" s="2">
        <f ca="1">S99*(IF(H99="Mass Customer",0.85,1))</f>
        <v>0.46750000000000003</v>
      </c>
      <c r="U99" s="2">
        <f>RANK(W99,W1:W1001,0)</f>
        <v>96</v>
      </c>
      <c r="V99" s="2">
        <v>96</v>
      </c>
      <c r="W99" s="2">
        <v>1.3</v>
      </c>
      <c r="X99" s="1"/>
      <c r="Y99" s="1"/>
      <c r="Z99" s="1"/>
    </row>
    <row r="100" spans="1:26" ht="15.75" customHeight="1" x14ac:dyDescent="0.35">
      <c r="A100" s="6" t="s">
        <v>1095</v>
      </c>
      <c r="B100" s="6" t="s">
        <v>1096</v>
      </c>
      <c r="C100" s="6" t="s">
        <v>16</v>
      </c>
      <c r="D100" s="21">
        <v>26</v>
      </c>
      <c r="E100" s="6" t="s">
        <v>1097</v>
      </c>
      <c r="F100" s="15" t="s">
        <v>149</v>
      </c>
      <c r="G100" s="6" t="s">
        <v>33</v>
      </c>
      <c r="H100" s="6" t="s">
        <v>27</v>
      </c>
      <c r="I100" s="6" t="s">
        <v>14</v>
      </c>
      <c r="J100" s="6" t="s">
        <v>22</v>
      </c>
      <c r="K100" s="7">
        <v>11</v>
      </c>
      <c r="L100" s="6" t="s">
        <v>1098</v>
      </c>
      <c r="M100" s="6" t="s">
        <v>734</v>
      </c>
      <c r="N100" s="6" t="s">
        <v>680</v>
      </c>
      <c r="O100" s="6" t="s">
        <v>674</v>
      </c>
      <c r="P100" s="21">
        <v>10</v>
      </c>
      <c r="Q100" s="2">
        <f t="shared" ca="1" si="0"/>
        <v>0.54</v>
      </c>
      <c r="R100" s="2">
        <f ca="1">Q100*(IF(J100="Yes",1.25,1))</f>
        <v>0.54</v>
      </c>
      <c r="S100" s="2">
        <f ca="1">R100*(IF(OR(VALUE(P100)&gt;8,VALUE(D100)&gt;80),1.25,1))</f>
        <v>0.67500000000000004</v>
      </c>
      <c r="T100" s="2">
        <f ca="1">S100*(IF(H100="Mass Customer",0.85,1))</f>
        <v>0.67500000000000004</v>
      </c>
      <c r="U100" s="2">
        <f>RANK(W100,W1:W1001,0)</f>
        <v>99</v>
      </c>
      <c r="V100" s="2">
        <v>99</v>
      </c>
      <c r="W100" s="2">
        <v>1.296875</v>
      </c>
      <c r="X100" s="1"/>
      <c r="Y100" s="1"/>
      <c r="Z100" s="1"/>
    </row>
    <row r="101" spans="1:26" ht="15.75" customHeight="1" x14ac:dyDescent="0.35">
      <c r="A101" s="6" t="s">
        <v>1099</v>
      </c>
      <c r="B101" s="6" t="s">
        <v>1100</v>
      </c>
      <c r="C101" s="6" t="s">
        <v>23</v>
      </c>
      <c r="D101" s="21">
        <v>30</v>
      </c>
      <c r="E101" s="6" t="s">
        <v>1101</v>
      </c>
      <c r="F101" s="15" t="s">
        <v>142</v>
      </c>
      <c r="G101" s="6" t="s">
        <v>33</v>
      </c>
      <c r="H101" s="6" t="s">
        <v>27</v>
      </c>
      <c r="I101" s="6" t="s">
        <v>14</v>
      </c>
      <c r="J101" s="6" t="s">
        <v>15</v>
      </c>
      <c r="K101" s="7">
        <v>14</v>
      </c>
      <c r="L101" s="6" t="s">
        <v>1102</v>
      </c>
      <c r="M101" s="6" t="s">
        <v>1103</v>
      </c>
      <c r="N101" s="6" t="s">
        <v>684</v>
      </c>
      <c r="O101" s="6" t="s">
        <v>674</v>
      </c>
      <c r="P101" s="21">
        <v>8</v>
      </c>
      <c r="Q101" s="2">
        <f t="shared" ca="1" si="0"/>
        <v>1.0900000000000001</v>
      </c>
      <c r="R101" s="2">
        <f ca="1">Q101*(IF(J101="Yes",1.25,1))</f>
        <v>1.3625</v>
      </c>
      <c r="S101" s="2">
        <f ca="1">R101*(IF(OR(VALUE(P101)&gt;8,VALUE(D101)&gt;80),1.25,1))</f>
        <v>1.3625</v>
      </c>
      <c r="T101" s="2">
        <f ca="1">S101*(IF(H101="Mass Customer",0.85,1))</f>
        <v>1.3625</v>
      </c>
      <c r="U101" s="2">
        <f>RANK(W101,W1:W1001,0)</f>
        <v>99</v>
      </c>
      <c r="V101" s="2">
        <v>99</v>
      </c>
      <c r="W101" s="2">
        <v>1.296875</v>
      </c>
      <c r="X101" s="1"/>
      <c r="Y101" s="1"/>
      <c r="Z101" s="1"/>
    </row>
    <row r="102" spans="1:26" ht="15.75" customHeight="1" x14ac:dyDescent="0.35">
      <c r="A102" s="6" t="s">
        <v>1104</v>
      </c>
      <c r="B102" s="6" t="s">
        <v>1105</v>
      </c>
      <c r="C102" s="6" t="s">
        <v>23</v>
      </c>
      <c r="D102" s="21">
        <v>84</v>
      </c>
      <c r="E102" s="6" t="s">
        <v>1106</v>
      </c>
      <c r="F102" s="15" t="s">
        <v>118</v>
      </c>
      <c r="G102" s="6" t="s">
        <v>26</v>
      </c>
      <c r="H102" s="6" t="s">
        <v>13</v>
      </c>
      <c r="I102" s="6" t="s">
        <v>14</v>
      </c>
      <c r="J102" s="6" t="s">
        <v>22</v>
      </c>
      <c r="K102" s="7">
        <v>3</v>
      </c>
      <c r="L102" s="6" t="s">
        <v>1107</v>
      </c>
      <c r="M102" s="6" t="s">
        <v>1108</v>
      </c>
      <c r="N102" s="6" t="s">
        <v>673</v>
      </c>
      <c r="O102" s="6" t="s">
        <v>674</v>
      </c>
      <c r="P102" s="21">
        <v>4</v>
      </c>
      <c r="Q102" s="2">
        <f t="shared" ca="1" si="0"/>
        <v>0.92</v>
      </c>
      <c r="R102" s="2">
        <f ca="1">Q102*(IF(J102="Yes",1.25,1))</f>
        <v>0.92</v>
      </c>
      <c r="S102" s="2">
        <f ca="1">R102*(IF(OR(VALUE(P102)&gt;8,VALUE(D102)&gt;80),1.25,1))</f>
        <v>1.1500000000000001</v>
      </c>
      <c r="T102" s="2">
        <f ca="1">S102*(IF(H102="Mass Customer",0.85,1))</f>
        <v>0.97750000000000004</v>
      </c>
      <c r="U102" s="2">
        <f>RANK(W102,W1:W1001,0)</f>
        <v>99</v>
      </c>
      <c r="V102" s="2">
        <v>99</v>
      </c>
      <c r="W102" s="2">
        <v>1.296875</v>
      </c>
      <c r="X102" s="1"/>
      <c r="Y102" s="1"/>
      <c r="Z102" s="1"/>
    </row>
    <row r="103" spans="1:26" ht="15.75" customHeight="1" x14ac:dyDescent="0.35">
      <c r="A103" s="6" t="s">
        <v>1109</v>
      </c>
      <c r="B103" s="6" t="s">
        <v>1110</v>
      </c>
      <c r="C103" s="6" t="s">
        <v>23</v>
      </c>
      <c r="D103" s="21">
        <v>56</v>
      </c>
      <c r="E103" s="6" t="s">
        <v>1111</v>
      </c>
      <c r="F103" s="15" t="s">
        <v>182</v>
      </c>
      <c r="G103" s="6" t="s">
        <v>12</v>
      </c>
      <c r="H103" s="6" t="s">
        <v>13</v>
      </c>
      <c r="I103" s="6" t="s">
        <v>14</v>
      </c>
      <c r="J103" s="6" t="s">
        <v>22</v>
      </c>
      <c r="K103" s="7">
        <v>12</v>
      </c>
      <c r="L103" s="6" t="s">
        <v>1112</v>
      </c>
      <c r="M103" s="6" t="s">
        <v>1061</v>
      </c>
      <c r="N103" s="6" t="s">
        <v>673</v>
      </c>
      <c r="O103" s="6" t="s">
        <v>674</v>
      </c>
      <c r="P103" s="21">
        <v>2</v>
      </c>
      <c r="Q103" s="2">
        <f t="shared" ca="1" si="0"/>
        <v>0.83</v>
      </c>
      <c r="R103" s="2">
        <f ca="1">Q103*(IF(J103="Yes",1.25,1))</f>
        <v>0.83</v>
      </c>
      <c r="S103" s="2">
        <f ca="1">R103*(IF(OR(VALUE(P103)&gt;8,VALUE(D103)&gt;80),1.25,1))</f>
        <v>0.83</v>
      </c>
      <c r="T103" s="2">
        <f ca="1">S103*(IF(H103="Mass Customer",0.85,1))</f>
        <v>0.7054999999999999</v>
      </c>
      <c r="U103" s="2">
        <f>RANK(W103,W1:W1001,0)</f>
        <v>102</v>
      </c>
      <c r="V103" s="2">
        <v>102</v>
      </c>
      <c r="W103" s="2">
        <v>1.28828125</v>
      </c>
      <c r="X103" s="1"/>
      <c r="Y103" s="1"/>
      <c r="Z103" s="1"/>
    </row>
    <row r="104" spans="1:26" ht="15.75" customHeight="1" x14ac:dyDescent="0.35">
      <c r="A104" s="6" t="s">
        <v>1113</v>
      </c>
      <c r="B104" s="6" t="s">
        <v>1114</v>
      </c>
      <c r="C104" s="6" t="s">
        <v>16</v>
      </c>
      <c r="D104" s="21">
        <v>19</v>
      </c>
      <c r="E104" s="6" t="s">
        <v>1115</v>
      </c>
      <c r="F104" s="15" t="s">
        <v>113</v>
      </c>
      <c r="G104" s="6" t="s">
        <v>33</v>
      </c>
      <c r="H104" s="6" t="s">
        <v>13</v>
      </c>
      <c r="I104" s="6" t="s">
        <v>14</v>
      </c>
      <c r="J104" s="6" t="s">
        <v>22</v>
      </c>
      <c r="K104" s="7">
        <v>9</v>
      </c>
      <c r="L104" s="6" t="s">
        <v>1116</v>
      </c>
      <c r="M104" s="6" t="s">
        <v>1117</v>
      </c>
      <c r="N104" s="6" t="s">
        <v>680</v>
      </c>
      <c r="O104" s="6" t="s">
        <v>674</v>
      </c>
      <c r="P104" s="21">
        <v>2</v>
      </c>
      <c r="Q104" s="2">
        <f t="shared" ca="1" si="0"/>
        <v>1.08</v>
      </c>
      <c r="R104" s="2">
        <f ca="1">Q104*(IF(J104="Yes",1.25,1))</f>
        <v>1.08</v>
      </c>
      <c r="S104" s="2">
        <f ca="1">R104*(IF(OR(VALUE(P104)&gt;8,VALUE(D104)&gt;80),1.25,1))</f>
        <v>1.08</v>
      </c>
      <c r="T104" s="2">
        <f ca="1">S104*(IF(H104="Mass Customer",0.85,1))</f>
        <v>0.91800000000000004</v>
      </c>
      <c r="U104" s="2">
        <f>RANK(W104,W1:W1001,0)</f>
        <v>102</v>
      </c>
      <c r="V104" s="2">
        <v>102</v>
      </c>
      <c r="W104" s="2">
        <v>1.28828125</v>
      </c>
      <c r="X104" s="1"/>
      <c r="Y104" s="1"/>
      <c r="Z104" s="1"/>
    </row>
    <row r="105" spans="1:26" ht="15.75" customHeight="1" x14ac:dyDescent="0.35">
      <c r="A105" s="6" t="s">
        <v>1118</v>
      </c>
      <c r="B105" s="6" t="s">
        <v>1119</v>
      </c>
      <c r="C105" s="6" t="s">
        <v>23</v>
      </c>
      <c r="D105" s="21">
        <v>64</v>
      </c>
      <c r="E105" s="6" t="s">
        <v>1120</v>
      </c>
      <c r="F105" s="15" t="s">
        <v>405</v>
      </c>
      <c r="G105" s="6" t="s">
        <v>18</v>
      </c>
      <c r="H105" s="6" t="s">
        <v>25</v>
      </c>
      <c r="I105" s="6" t="s">
        <v>14</v>
      </c>
      <c r="J105" s="6" t="s">
        <v>22</v>
      </c>
      <c r="K105" s="7">
        <v>8</v>
      </c>
      <c r="L105" s="6" t="s">
        <v>1121</v>
      </c>
      <c r="M105" s="6" t="s">
        <v>1122</v>
      </c>
      <c r="N105" s="6" t="s">
        <v>684</v>
      </c>
      <c r="O105" s="6" t="s">
        <v>674</v>
      </c>
      <c r="P105" s="21">
        <v>2</v>
      </c>
      <c r="Q105" s="2">
        <f t="shared" ca="1" si="0"/>
        <v>0.6</v>
      </c>
      <c r="R105" s="2">
        <f ca="1">Q105*(IF(J105="Yes",1.25,1))</f>
        <v>0.6</v>
      </c>
      <c r="S105" s="2">
        <f ca="1">R105*(IF(OR(VALUE(P105)&gt;8,VALUE(D105)&gt;80),1.25,1))</f>
        <v>0.6</v>
      </c>
      <c r="T105" s="2">
        <f ca="1">S105*(IF(H105="Mass Customer",0.85,1))</f>
        <v>0.6</v>
      </c>
      <c r="U105" s="2">
        <f>RANK(W105,W1:W1001,0)</f>
        <v>104</v>
      </c>
      <c r="V105" s="2">
        <v>104</v>
      </c>
      <c r="W105" s="2">
        <v>1.2875000000000001</v>
      </c>
      <c r="X105" s="1"/>
      <c r="Y105" s="1"/>
      <c r="Z105" s="1"/>
    </row>
    <row r="106" spans="1:26" ht="15.75" customHeight="1" x14ac:dyDescent="0.35">
      <c r="A106" s="6" t="s">
        <v>944</v>
      </c>
      <c r="B106" s="6" t="s">
        <v>1123</v>
      </c>
      <c r="C106" s="6" t="s">
        <v>23</v>
      </c>
      <c r="D106" s="21">
        <v>59</v>
      </c>
      <c r="E106" s="6" t="s">
        <v>1124</v>
      </c>
      <c r="F106" s="15" t="s">
        <v>75</v>
      </c>
      <c r="G106" s="6" t="s">
        <v>18</v>
      </c>
      <c r="H106" s="6" t="s">
        <v>27</v>
      </c>
      <c r="I106" s="6" t="s">
        <v>14</v>
      </c>
      <c r="J106" s="6" t="s">
        <v>15</v>
      </c>
      <c r="K106" s="7">
        <v>15</v>
      </c>
      <c r="L106" s="6" t="s">
        <v>1125</v>
      </c>
      <c r="M106" s="6" t="s">
        <v>1126</v>
      </c>
      <c r="N106" s="6" t="s">
        <v>684</v>
      </c>
      <c r="O106" s="6" t="s">
        <v>674</v>
      </c>
      <c r="P106" s="21">
        <v>6</v>
      </c>
      <c r="Q106" s="2">
        <f t="shared" ca="1" si="0"/>
        <v>0.45</v>
      </c>
      <c r="R106" s="2">
        <f ca="1">Q106*(IF(J106="Yes",1.25,1))</f>
        <v>0.5625</v>
      </c>
      <c r="S106" s="2">
        <f ca="1">R106*(IF(OR(VALUE(P106)&gt;8,VALUE(D106)&gt;80),1.25,1))</f>
        <v>0.5625</v>
      </c>
      <c r="T106" s="2">
        <f ca="1">S106*(IF(H106="Mass Customer",0.85,1))</f>
        <v>0.5625</v>
      </c>
      <c r="U106" s="2">
        <f>RANK(W106,W1:W1001,0)</f>
        <v>104</v>
      </c>
      <c r="V106" s="2">
        <v>104</v>
      </c>
      <c r="W106" s="2">
        <v>1.2875000000000001</v>
      </c>
      <c r="X106" s="1"/>
      <c r="Y106" s="1"/>
      <c r="Z106" s="1"/>
    </row>
    <row r="107" spans="1:26" ht="15.75" customHeight="1" x14ac:dyDescent="0.35">
      <c r="A107" s="6" t="s">
        <v>637</v>
      </c>
      <c r="B107" s="6" t="s">
        <v>1127</v>
      </c>
      <c r="C107" s="6" t="s">
        <v>16</v>
      </c>
      <c r="D107" s="21">
        <v>50</v>
      </c>
      <c r="E107" s="6" t="s">
        <v>1128</v>
      </c>
      <c r="F107" s="15" t="s">
        <v>66</v>
      </c>
      <c r="G107" s="6" t="s">
        <v>21</v>
      </c>
      <c r="H107" s="6" t="s">
        <v>13</v>
      </c>
      <c r="I107" s="6" t="s">
        <v>14</v>
      </c>
      <c r="J107" s="6" t="s">
        <v>15</v>
      </c>
      <c r="K107" s="7">
        <v>16</v>
      </c>
      <c r="L107" s="6" t="s">
        <v>1129</v>
      </c>
      <c r="M107" s="6" t="s">
        <v>1130</v>
      </c>
      <c r="N107" s="6" t="s">
        <v>673</v>
      </c>
      <c r="O107" s="6" t="s">
        <v>674</v>
      </c>
      <c r="P107" s="21">
        <v>3</v>
      </c>
      <c r="Q107" s="2">
        <f t="shared" ca="1" si="0"/>
        <v>0.63</v>
      </c>
      <c r="R107" s="2">
        <f ca="1">Q107*(IF(J107="Yes",1.25,1))</f>
        <v>0.78749999999999998</v>
      </c>
      <c r="S107" s="2">
        <f ca="1">R107*(IF(OR(VALUE(P107)&gt;8,VALUE(D107)&gt;80),1.25,1))</f>
        <v>0.78749999999999998</v>
      </c>
      <c r="T107" s="2">
        <f ca="1">S107*(IF(H107="Mass Customer",0.85,1))</f>
        <v>0.66937499999999994</v>
      </c>
      <c r="U107" s="2">
        <f>RANK(W107,W1:W1001,0)</f>
        <v>104</v>
      </c>
      <c r="V107" s="2">
        <v>104</v>
      </c>
      <c r="W107" s="2">
        <v>1.2875000000000001</v>
      </c>
      <c r="X107" s="1"/>
      <c r="Y107" s="1"/>
      <c r="Z107" s="1"/>
    </row>
    <row r="108" spans="1:26" ht="15.75" customHeight="1" x14ac:dyDescent="0.35">
      <c r="A108" s="6" t="s">
        <v>535</v>
      </c>
      <c r="B108" s="6" t="s">
        <v>1131</v>
      </c>
      <c r="C108" s="6" t="s">
        <v>23</v>
      </c>
      <c r="D108" s="21">
        <v>21</v>
      </c>
      <c r="E108" s="6" t="s">
        <v>1132</v>
      </c>
      <c r="F108" s="15" t="s">
        <v>19</v>
      </c>
      <c r="G108" s="6" t="s">
        <v>30</v>
      </c>
      <c r="H108" s="6" t="s">
        <v>13</v>
      </c>
      <c r="I108" s="6" t="s">
        <v>14</v>
      </c>
      <c r="J108" s="6" t="s">
        <v>22</v>
      </c>
      <c r="K108" s="7">
        <v>18</v>
      </c>
      <c r="L108" s="6" t="s">
        <v>1133</v>
      </c>
      <c r="M108" s="6" t="s">
        <v>1134</v>
      </c>
      <c r="N108" s="6" t="s">
        <v>680</v>
      </c>
      <c r="O108" s="6" t="s">
        <v>674</v>
      </c>
      <c r="P108" s="21">
        <v>9</v>
      </c>
      <c r="Q108" s="2">
        <f t="shared" ca="1" si="0"/>
        <v>0.8</v>
      </c>
      <c r="R108" s="2">
        <f ca="1">Q108*(IF(J108="Yes",1.25,1))</f>
        <v>0.8</v>
      </c>
      <c r="S108" s="2">
        <f ca="1">R108*(IF(OR(VALUE(P108)&gt;8,VALUE(D108)&gt;80),1.25,1))</f>
        <v>1</v>
      </c>
      <c r="T108" s="2">
        <f ca="1">S108*(IF(H108="Mass Customer",0.85,1))</f>
        <v>0.85</v>
      </c>
      <c r="U108" s="2">
        <f>RANK(W108,W1:W1001,0)</f>
        <v>104</v>
      </c>
      <c r="V108" s="2">
        <v>104</v>
      </c>
      <c r="W108" s="2">
        <v>1.2875000000000001</v>
      </c>
      <c r="X108" s="1"/>
      <c r="Y108" s="1"/>
      <c r="Z108" s="1"/>
    </row>
    <row r="109" spans="1:26" ht="15.75" customHeight="1" x14ac:dyDescent="0.35">
      <c r="A109" s="6" t="s">
        <v>1135</v>
      </c>
      <c r="B109" s="6" t="s">
        <v>1136</v>
      </c>
      <c r="C109" s="6" t="s">
        <v>16</v>
      </c>
      <c r="D109" s="21">
        <v>14</v>
      </c>
      <c r="E109" s="6" t="s">
        <v>1137</v>
      </c>
      <c r="F109" s="15" t="s">
        <v>183</v>
      </c>
      <c r="G109" s="6" t="s">
        <v>26</v>
      </c>
      <c r="H109" s="6" t="s">
        <v>27</v>
      </c>
      <c r="I109" s="6" t="s">
        <v>14</v>
      </c>
      <c r="J109" s="6" t="s">
        <v>22</v>
      </c>
      <c r="K109" s="7">
        <v>19</v>
      </c>
      <c r="L109" s="6" t="s">
        <v>1138</v>
      </c>
      <c r="M109" s="6" t="s">
        <v>1139</v>
      </c>
      <c r="N109" s="6" t="s">
        <v>684</v>
      </c>
      <c r="O109" s="6" t="s">
        <v>674</v>
      </c>
      <c r="P109" s="21">
        <v>8</v>
      </c>
      <c r="Q109" s="2">
        <f t="shared" ca="1" si="0"/>
        <v>0.46</v>
      </c>
      <c r="R109" s="2">
        <f ca="1">Q109*(IF(J109="Yes",1.25,1))</f>
        <v>0.46</v>
      </c>
      <c r="S109" s="2">
        <f ca="1">R109*(IF(OR(VALUE(P109)&gt;8,VALUE(D109)&gt;80),1.25,1))</f>
        <v>0.46</v>
      </c>
      <c r="T109" s="2">
        <f ca="1">S109*(IF(H109="Mass Customer",0.85,1))</f>
        <v>0.46</v>
      </c>
      <c r="U109" s="2">
        <f>RANK(W109,W1:W1001,0)</f>
        <v>104</v>
      </c>
      <c r="V109" s="2">
        <v>104</v>
      </c>
      <c r="W109" s="2">
        <v>1.2875000000000001</v>
      </c>
      <c r="X109" s="1"/>
      <c r="Y109" s="1"/>
      <c r="Z109" s="1"/>
    </row>
    <row r="110" spans="1:26" ht="15.75" customHeight="1" x14ac:dyDescent="0.35">
      <c r="A110" s="6" t="s">
        <v>1140</v>
      </c>
      <c r="B110" s="6" t="s">
        <v>1141</v>
      </c>
      <c r="C110" s="6" t="s">
        <v>23</v>
      </c>
      <c r="D110" s="21">
        <v>95</v>
      </c>
      <c r="E110" s="6" t="s">
        <v>1142</v>
      </c>
      <c r="F110" s="15" t="s">
        <v>340</v>
      </c>
      <c r="G110" s="6" t="s">
        <v>4549</v>
      </c>
      <c r="H110" s="6" t="s">
        <v>13</v>
      </c>
      <c r="I110" s="6" t="s">
        <v>14</v>
      </c>
      <c r="J110" s="6" t="s">
        <v>22</v>
      </c>
      <c r="K110" s="7">
        <v>5</v>
      </c>
      <c r="L110" s="6" t="s">
        <v>1143</v>
      </c>
      <c r="M110" s="6" t="s">
        <v>1144</v>
      </c>
      <c r="N110" s="6" t="s">
        <v>680</v>
      </c>
      <c r="O110" s="6" t="s">
        <v>674</v>
      </c>
      <c r="P110" s="21">
        <v>1</v>
      </c>
      <c r="Q110" s="2">
        <f t="shared" ca="1" si="0"/>
        <v>0.75</v>
      </c>
      <c r="R110" s="2">
        <f ca="1">Q110*(IF(J110="Yes",1.25,1))</f>
        <v>0.75</v>
      </c>
      <c r="S110" s="2">
        <f ca="1">R110*(IF(OR(VALUE(P110)&gt;8,VALUE(D110)&gt;80),1.25,1))</f>
        <v>0.9375</v>
      </c>
      <c r="T110" s="2">
        <f ca="1">S110*(IF(H110="Mass Customer",0.85,1))</f>
        <v>0.796875</v>
      </c>
      <c r="U110" s="2">
        <f>RANK(W110,W1:W1001,0)</f>
        <v>104</v>
      </c>
      <c r="V110" s="2">
        <v>104</v>
      </c>
      <c r="W110" s="2">
        <v>1.2875000000000001</v>
      </c>
      <c r="X110" s="1"/>
      <c r="Y110" s="1"/>
      <c r="Z110" s="1"/>
    </row>
    <row r="111" spans="1:26" ht="15.75" customHeight="1" x14ac:dyDescent="0.35">
      <c r="A111" s="6" t="s">
        <v>360</v>
      </c>
      <c r="B111" s="6" t="s">
        <v>1145</v>
      </c>
      <c r="C111" s="6" t="s">
        <v>23</v>
      </c>
      <c r="D111" s="21">
        <v>1</v>
      </c>
      <c r="E111" s="6" t="s">
        <v>1146</v>
      </c>
      <c r="F111" s="16" t="s">
        <v>4541</v>
      </c>
      <c r="G111" s="6" t="s">
        <v>33</v>
      </c>
      <c r="H111" s="6" t="s">
        <v>13</v>
      </c>
      <c r="I111" s="6" t="s">
        <v>14</v>
      </c>
      <c r="J111" s="6" t="s">
        <v>15</v>
      </c>
      <c r="K111" s="7">
        <v>16</v>
      </c>
      <c r="L111" s="6" t="s">
        <v>1147</v>
      </c>
      <c r="M111" s="9">
        <v>4000</v>
      </c>
      <c r="N111" s="6" t="s">
        <v>673</v>
      </c>
      <c r="O111" s="6" t="s">
        <v>674</v>
      </c>
      <c r="P111" s="10">
        <v>8</v>
      </c>
      <c r="Q111" s="2">
        <f t="shared" ca="1" si="0"/>
        <v>0.78</v>
      </c>
      <c r="R111" s="2">
        <f ca="1">Q111*(IF(J111="Yes",1.25,1))</f>
        <v>0.97500000000000009</v>
      </c>
      <c r="S111" s="2">
        <f ca="1">R111*(IF(OR(VALUE(P111)&gt;8,VALUE(D111)&gt;80),1.25,1))</f>
        <v>0.97500000000000009</v>
      </c>
      <c r="T111" s="2">
        <f ca="1">S111*(IF(H111="Mass Customer",0.85,1))</f>
        <v>0.8287500000000001</v>
      </c>
      <c r="U111" s="2">
        <f>RANK(W111,W1:W1001,0)</f>
        <v>104</v>
      </c>
      <c r="V111" s="2">
        <v>104</v>
      </c>
      <c r="W111" s="2">
        <v>1.2875000000000001</v>
      </c>
      <c r="X111" s="1"/>
      <c r="Y111" s="1"/>
      <c r="Z111" s="1"/>
    </row>
    <row r="112" spans="1:26" ht="15.75" customHeight="1" x14ac:dyDescent="0.35">
      <c r="A112" s="6" t="s">
        <v>1148</v>
      </c>
      <c r="B112" s="6" t="s">
        <v>1149</v>
      </c>
      <c r="C112" s="6" t="s">
        <v>23</v>
      </c>
      <c r="D112" s="21">
        <v>95</v>
      </c>
      <c r="E112" s="6" t="s">
        <v>1150</v>
      </c>
      <c r="F112" s="15" t="s">
        <v>65</v>
      </c>
      <c r="G112" s="6" t="s">
        <v>12</v>
      </c>
      <c r="H112" s="6" t="s">
        <v>13</v>
      </c>
      <c r="I112" s="6" t="s">
        <v>14</v>
      </c>
      <c r="J112" s="6" t="s">
        <v>15</v>
      </c>
      <c r="K112" s="7">
        <v>7</v>
      </c>
      <c r="L112" s="6" t="s">
        <v>1151</v>
      </c>
      <c r="M112" s="6" t="s">
        <v>1152</v>
      </c>
      <c r="N112" s="6" t="s">
        <v>684</v>
      </c>
      <c r="O112" s="6" t="s">
        <v>674</v>
      </c>
      <c r="P112" s="21">
        <v>7</v>
      </c>
      <c r="Q112" s="2">
        <f t="shared" ca="1" si="0"/>
        <v>0.49</v>
      </c>
      <c r="R112" s="2">
        <f ca="1">Q112*(IF(J112="Yes",1.25,1))</f>
        <v>0.61250000000000004</v>
      </c>
      <c r="S112" s="2">
        <f ca="1">R112*(IF(OR(VALUE(P112)&gt;8,VALUE(D112)&gt;80),1.25,1))</f>
        <v>0.765625</v>
      </c>
      <c r="T112" s="2">
        <f ca="1">S112*(IF(H112="Mass Customer",0.85,1))</f>
        <v>0.65078124999999998</v>
      </c>
      <c r="U112" s="2">
        <f>RANK(W112,W1:W1001,0)</f>
        <v>111</v>
      </c>
      <c r="V112" s="2">
        <v>111</v>
      </c>
      <c r="W112" s="2">
        <v>1.28125</v>
      </c>
      <c r="X112" s="1"/>
      <c r="Y112" s="1"/>
      <c r="Z112" s="1"/>
    </row>
    <row r="113" spans="1:26" ht="15.75" customHeight="1" x14ac:dyDescent="0.35">
      <c r="A113" s="6" t="s">
        <v>1153</v>
      </c>
      <c r="B113" s="6" t="s">
        <v>1154</v>
      </c>
      <c r="C113" s="6" t="s">
        <v>16</v>
      </c>
      <c r="D113" s="21">
        <v>37</v>
      </c>
      <c r="E113" s="6" t="s">
        <v>1155</v>
      </c>
      <c r="F113" s="15" t="s">
        <v>114</v>
      </c>
      <c r="G113" s="6" t="s">
        <v>18</v>
      </c>
      <c r="H113" s="6" t="s">
        <v>13</v>
      </c>
      <c r="I113" s="6" t="s">
        <v>14</v>
      </c>
      <c r="J113" s="6" t="s">
        <v>15</v>
      </c>
      <c r="K113" s="7">
        <v>11</v>
      </c>
      <c r="L113" s="6" t="s">
        <v>1156</v>
      </c>
      <c r="M113" s="6" t="s">
        <v>1157</v>
      </c>
      <c r="N113" s="6" t="s">
        <v>673</v>
      </c>
      <c r="O113" s="6" t="s">
        <v>674</v>
      </c>
      <c r="P113" s="21">
        <v>5</v>
      </c>
      <c r="Q113" s="2">
        <f t="shared" ca="1" si="0"/>
        <v>0.66</v>
      </c>
      <c r="R113" s="2">
        <f ca="1">Q113*(IF(J113="Yes",1.25,1))</f>
        <v>0.82500000000000007</v>
      </c>
      <c r="S113" s="2">
        <f ca="1">R113*(IF(OR(VALUE(P113)&gt;8,VALUE(D113)&gt;80),1.25,1))</f>
        <v>0.82500000000000007</v>
      </c>
      <c r="T113" s="2">
        <f ca="1">S113*(IF(H113="Mass Customer",0.85,1))</f>
        <v>0.70125000000000004</v>
      </c>
      <c r="U113" s="2">
        <f>RANK(W113,W1:W1001,0)</f>
        <v>111</v>
      </c>
      <c r="V113" s="2">
        <v>111</v>
      </c>
      <c r="W113" s="2">
        <v>1.28125</v>
      </c>
      <c r="X113" s="1"/>
      <c r="Y113" s="1"/>
      <c r="Z113" s="1"/>
    </row>
    <row r="114" spans="1:26" ht="15.75" customHeight="1" x14ac:dyDescent="0.35">
      <c r="A114" s="6" t="s">
        <v>488</v>
      </c>
      <c r="B114" s="6" t="s">
        <v>473</v>
      </c>
      <c r="C114" s="6" t="s">
        <v>16</v>
      </c>
      <c r="D114" s="21">
        <v>72</v>
      </c>
      <c r="E114" s="6" t="s">
        <v>1158</v>
      </c>
      <c r="F114" s="15" t="s">
        <v>149</v>
      </c>
      <c r="G114" s="6" t="s">
        <v>4549</v>
      </c>
      <c r="H114" s="6" t="s">
        <v>27</v>
      </c>
      <c r="I114" s="6" t="s">
        <v>14</v>
      </c>
      <c r="J114" s="6" t="s">
        <v>22</v>
      </c>
      <c r="K114" s="7">
        <v>14</v>
      </c>
      <c r="L114" s="6" t="s">
        <v>1159</v>
      </c>
      <c r="M114" s="6" t="s">
        <v>1160</v>
      </c>
      <c r="N114" s="6" t="s">
        <v>680</v>
      </c>
      <c r="O114" s="6" t="s">
        <v>674</v>
      </c>
      <c r="P114" s="21">
        <v>11</v>
      </c>
      <c r="Q114" s="2">
        <f t="shared" ca="1" si="0"/>
        <v>0.4</v>
      </c>
      <c r="R114" s="2">
        <f ca="1">Q114*(IF(J114="Yes",1.25,1))</f>
        <v>0.4</v>
      </c>
      <c r="S114" s="2">
        <f ca="1">R114*(IF(OR(VALUE(P114)&gt;8,VALUE(D114)&gt;80),1.25,1))</f>
        <v>0.5</v>
      </c>
      <c r="T114" s="2">
        <f ca="1">S114*(IF(H114="Mass Customer",0.85,1))</f>
        <v>0.5</v>
      </c>
      <c r="U114" s="2">
        <f>RANK(W114,W1:W1001,0)</f>
        <v>111</v>
      </c>
      <c r="V114" s="2">
        <v>111</v>
      </c>
      <c r="W114" s="2">
        <v>1.28125</v>
      </c>
      <c r="X114" s="1"/>
      <c r="Y114" s="1"/>
      <c r="Z114" s="1"/>
    </row>
    <row r="115" spans="1:26" ht="15.75" customHeight="1" x14ac:dyDescent="0.35">
      <c r="A115" s="6" t="s">
        <v>1161</v>
      </c>
      <c r="B115" s="6" t="s">
        <v>1162</v>
      </c>
      <c r="C115" s="6" t="s">
        <v>23</v>
      </c>
      <c r="D115" s="21">
        <v>0</v>
      </c>
      <c r="E115" s="6" t="s">
        <v>1163</v>
      </c>
      <c r="F115" s="15" t="s">
        <v>75</v>
      </c>
      <c r="G115" s="6" t="s">
        <v>21</v>
      </c>
      <c r="H115" s="6" t="s">
        <v>13</v>
      </c>
      <c r="I115" s="6" t="s">
        <v>14</v>
      </c>
      <c r="J115" s="6" t="s">
        <v>22</v>
      </c>
      <c r="K115" s="7">
        <v>5</v>
      </c>
      <c r="L115" s="6" t="s">
        <v>1164</v>
      </c>
      <c r="M115" s="6" t="s">
        <v>838</v>
      </c>
      <c r="N115" s="6" t="s">
        <v>684</v>
      </c>
      <c r="O115" s="6" t="s">
        <v>674</v>
      </c>
      <c r="P115" s="21">
        <v>2</v>
      </c>
      <c r="Q115" s="2">
        <f t="shared" ca="1" si="0"/>
        <v>0.5</v>
      </c>
      <c r="R115" s="2">
        <f ca="1">Q115*(IF(J115="Yes",1.25,1))</f>
        <v>0.5</v>
      </c>
      <c r="S115" s="2">
        <f ca="1">R115*(IF(OR(VALUE(P115)&gt;8,VALUE(D115)&gt;80),1.25,1))</f>
        <v>0.5</v>
      </c>
      <c r="T115" s="2">
        <f ca="1">S115*(IF(H115="Mass Customer",0.85,1))</f>
        <v>0.42499999999999999</v>
      </c>
      <c r="U115" s="2">
        <f>RANK(W115,W1:W1001,0)</f>
        <v>114</v>
      </c>
      <c r="V115" s="2">
        <v>114</v>
      </c>
      <c r="W115" s="2">
        <v>1.2749999999999999</v>
      </c>
      <c r="X115" s="1"/>
      <c r="Y115" s="1"/>
      <c r="Z115" s="1"/>
    </row>
    <row r="116" spans="1:26" ht="15.75" customHeight="1" x14ac:dyDescent="0.35">
      <c r="A116" s="6" t="s">
        <v>1165</v>
      </c>
      <c r="B116" s="6" t="s">
        <v>543</v>
      </c>
      <c r="C116" s="6" t="s">
        <v>23</v>
      </c>
      <c r="D116" s="21">
        <v>53</v>
      </c>
      <c r="E116" s="8">
        <v>28437</v>
      </c>
      <c r="F116" s="15" t="s">
        <v>245</v>
      </c>
      <c r="G116" s="6" t="s">
        <v>33</v>
      </c>
      <c r="H116" s="6" t="s">
        <v>25</v>
      </c>
      <c r="I116" s="6" t="s">
        <v>14</v>
      </c>
      <c r="J116" s="6" t="s">
        <v>22</v>
      </c>
      <c r="K116" s="7">
        <v>18</v>
      </c>
      <c r="L116" s="6" t="s">
        <v>1166</v>
      </c>
      <c r="M116" s="6" t="s">
        <v>1167</v>
      </c>
      <c r="N116" s="6" t="s">
        <v>673</v>
      </c>
      <c r="O116" s="6" t="s">
        <v>674</v>
      </c>
      <c r="P116" s="21">
        <v>6</v>
      </c>
      <c r="Q116" s="2">
        <f t="shared" ca="1" si="0"/>
        <v>0.59</v>
      </c>
      <c r="R116" s="2">
        <f ca="1">Q116*(IF(J116="Yes",1.25,1))</f>
        <v>0.59</v>
      </c>
      <c r="S116" s="2">
        <f ca="1">R116*(IF(OR(VALUE(P116)&gt;8,VALUE(D116)&gt;80),1.25,1))</f>
        <v>0.59</v>
      </c>
      <c r="T116" s="2">
        <f ca="1">S116*(IF(H116="Mass Customer",0.85,1))</f>
        <v>0.59</v>
      </c>
      <c r="U116" s="2">
        <f>RANK(W116,W1:W1001,0)</f>
        <v>114</v>
      </c>
      <c r="V116" s="2">
        <v>114</v>
      </c>
      <c r="W116" s="2">
        <v>1.2749999999999999</v>
      </c>
      <c r="X116" s="1"/>
      <c r="Y116" s="1"/>
      <c r="Z116" s="1"/>
    </row>
    <row r="117" spans="1:26" ht="15.75" customHeight="1" x14ac:dyDescent="0.35">
      <c r="A117" s="6" t="s">
        <v>294</v>
      </c>
      <c r="B117" s="6" t="s">
        <v>1168</v>
      </c>
      <c r="C117" s="6" t="s">
        <v>16</v>
      </c>
      <c r="D117" s="21">
        <v>45</v>
      </c>
      <c r="E117" s="6" t="s">
        <v>1169</v>
      </c>
      <c r="F117" s="16" t="s">
        <v>4541</v>
      </c>
      <c r="G117" s="6" t="s">
        <v>12</v>
      </c>
      <c r="H117" s="6" t="s">
        <v>13</v>
      </c>
      <c r="I117" s="6" t="s">
        <v>14</v>
      </c>
      <c r="J117" s="6" t="s">
        <v>22</v>
      </c>
      <c r="K117" s="7">
        <v>5</v>
      </c>
      <c r="L117" s="6" t="s">
        <v>1170</v>
      </c>
      <c r="M117" s="6" t="s">
        <v>1171</v>
      </c>
      <c r="N117" s="6" t="s">
        <v>680</v>
      </c>
      <c r="O117" s="6" t="s">
        <v>674</v>
      </c>
      <c r="P117" s="21">
        <v>5</v>
      </c>
      <c r="Q117" s="2">
        <f t="shared" ca="1" si="0"/>
        <v>0.5</v>
      </c>
      <c r="R117" s="2">
        <f ca="1">Q117*(IF(J117="Yes",1.25,1))</f>
        <v>0.5</v>
      </c>
      <c r="S117" s="2">
        <f ca="1">R117*(IF(OR(VALUE(P117)&gt;8,VALUE(D117)&gt;80),1.25,1))</f>
        <v>0.5</v>
      </c>
      <c r="T117" s="2">
        <f ca="1">S117*(IF(H117="Mass Customer",0.85,1))</f>
        <v>0.42499999999999999</v>
      </c>
      <c r="U117" s="2">
        <f>RANK(W117,W1:W1001,0)</f>
        <v>114</v>
      </c>
      <c r="V117" s="2">
        <v>114</v>
      </c>
      <c r="W117" s="2">
        <v>1.2749999999999999</v>
      </c>
      <c r="X117" s="1"/>
      <c r="Y117" s="1"/>
      <c r="Z117" s="1"/>
    </row>
    <row r="118" spans="1:26" ht="15.75" customHeight="1" x14ac:dyDescent="0.35">
      <c r="A118" s="6" t="s">
        <v>1172</v>
      </c>
      <c r="B118" s="6" t="s">
        <v>1173</v>
      </c>
      <c r="C118" s="6" t="s">
        <v>16</v>
      </c>
      <c r="D118" s="21">
        <v>64</v>
      </c>
      <c r="E118" s="6" t="s">
        <v>1174</v>
      </c>
      <c r="F118" s="15" t="s">
        <v>55</v>
      </c>
      <c r="G118" s="6" t="s">
        <v>50</v>
      </c>
      <c r="H118" s="6" t="s">
        <v>25</v>
      </c>
      <c r="I118" s="6" t="s">
        <v>14</v>
      </c>
      <c r="J118" s="6" t="s">
        <v>15</v>
      </c>
      <c r="K118" s="7">
        <v>17</v>
      </c>
      <c r="L118" s="6" t="s">
        <v>1175</v>
      </c>
      <c r="M118" s="6" t="s">
        <v>1176</v>
      </c>
      <c r="N118" s="6" t="s">
        <v>680</v>
      </c>
      <c r="O118" s="6" t="s">
        <v>674</v>
      </c>
      <c r="P118" s="21">
        <v>9</v>
      </c>
      <c r="Q118" s="2">
        <f t="shared" ca="1" si="0"/>
        <v>0.69</v>
      </c>
      <c r="R118" s="2">
        <f ca="1">Q118*(IF(J118="Yes",1.25,1))</f>
        <v>0.86249999999999993</v>
      </c>
      <c r="S118" s="2">
        <f ca="1">R118*(IF(OR(VALUE(P118)&gt;8,VALUE(D118)&gt;80),1.25,1))</f>
        <v>1.078125</v>
      </c>
      <c r="T118" s="2">
        <f ca="1">S118*(IF(H118="Mass Customer",0.85,1))</f>
        <v>1.078125</v>
      </c>
      <c r="U118" s="2">
        <f>RANK(W118,W1:W1001,0)</f>
        <v>114</v>
      </c>
      <c r="V118" s="2">
        <v>114</v>
      </c>
      <c r="W118" s="2">
        <v>1.2749999999999999</v>
      </c>
      <c r="X118" s="1"/>
      <c r="Y118" s="1"/>
      <c r="Z118" s="1"/>
    </row>
    <row r="119" spans="1:26" ht="15.75" customHeight="1" x14ac:dyDescent="0.35">
      <c r="A119" s="6" t="s">
        <v>1177</v>
      </c>
      <c r="B119" s="6" t="s">
        <v>1178</v>
      </c>
      <c r="C119" s="6" t="s">
        <v>23</v>
      </c>
      <c r="D119" s="21">
        <v>21</v>
      </c>
      <c r="E119" s="6" t="s">
        <v>1179</v>
      </c>
      <c r="F119" s="15" t="s">
        <v>36</v>
      </c>
      <c r="G119" s="6" t="s">
        <v>18</v>
      </c>
      <c r="H119" s="6" t="s">
        <v>27</v>
      </c>
      <c r="I119" s="6" t="s">
        <v>14</v>
      </c>
      <c r="J119" s="6" t="s">
        <v>15</v>
      </c>
      <c r="K119" s="7">
        <v>6</v>
      </c>
      <c r="L119" s="6" t="s">
        <v>1180</v>
      </c>
      <c r="M119" s="6" t="s">
        <v>1181</v>
      </c>
      <c r="N119" s="6" t="s">
        <v>684</v>
      </c>
      <c r="O119" s="6" t="s">
        <v>674</v>
      </c>
      <c r="P119" s="21">
        <v>9</v>
      </c>
      <c r="Q119" s="2">
        <f t="shared" ca="1" si="0"/>
        <v>0.99</v>
      </c>
      <c r="R119" s="2">
        <f ca="1">Q119*(IF(J119="Yes",1.25,1))</f>
        <v>1.2375</v>
      </c>
      <c r="S119" s="2">
        <f ca="1">R119*(IF(OR(VALUE(P119)&gt;8,VALUE(D119)&gt;80),1.25,1))</f>
        <v>1.546875</v>
      </c>
      <c r="T119" s="2">
        <f ca="1">S119*(IF(H119="Mass Customer",0.85,1))</f>
        <v>1.546875</v>
      </c>
      <c r="U119" s="2">
        <f>RANK(W119,W1:W1001,0)</f>
        <v>114</v>
      </c>
      <c r="V119" s="2">
        <v>114</v>
      </c>
      <c r="W119" s="2">
        <v>1.2749999999999999</v>
      </c>
      <c r="X119" s="1"/>
      <c r="Y119" s="1"/>
      <c r="Z119" s="1"/>
    </row>
    <row r="120" spans="1:26" ht="15.75" customHeight="1" x14ac:dyDescent="0.35">
      <c r="A120" s="6" t="s">
        <v>402</v>
      </c>
      <c r="B120" s="6" t="s">
        <v>1182</v>
      </c>
      <c r="C120" s="6" t="s">
        <v>16</v>
      </c>
      <c r="D120" s="21">
        <v>37</v>
      </c>
      <c r="E120" s="6" t="s">
        <v>1183</v>
      </c>
      <c r="F120" s="15" t="s">
        <v>108</v>
      </c>
      <c r="G120" s="6" t="s">
        <v>26</v>
      </c>
      <c r="H120" s="6" t="s">
        <v>13</v>
      </c>
      <c r="I120" s="6" t="s">
        <v>14</v>
      </c>
      <c r="J120" s="6" t="s">
        <v>15</v>
      </c>
      <c r="K120" s="7">
        <v>4</v>
      </c>
      <c r="L120" s="6" t="s">
        <v>1184</v>
      </c>
      <c r="M120" s="6" t="s">
        <v>1082</v>
      </c>
      <c r="N120" s="6" t="s">
        <v>673</v>
      </c>
      <c r="O120" s="6" t="s">
        <v>674</v>
      </c>
      <c r="P120" s="21">
        <v>7</v>
      </c>
      <c r="Q120" s="2">
        <f t="shared" ca="1" si="0"/>
        <v>0.7</v>
      </c>
      <c r="R120" s="2">
        <f ca="1">Q120*(IF(J120="Yes",1.25,1))</f>
        <v>0.875</v>
      </c>
      <c r="S120" s="2">
        <f ca="1">R120*(IF(OR(VALUE(P120)&gt;8,VALUE(D120)&gt;80),1.25,1))</f>
        <v>0.875</v>
      </c>
      <c r="T120" s="2">
        <f ca="1">S120*(IF(H120="Mass Customer",0.85,1))</f>
        <v>0.74375000000000002</v>
      </c>
      <c r="U120" s="2">
        <f>RANK(W120,W1:W1001,0)</f>
        <v>114</v>
      </c>
      <c r="V120" s="2">
        <v>114</v>
      </c>
      <c r="W120" s="2">
        <v>1.2749999999999999</v>
      </c>
      <c r="X120" s="1"/>
      <c r="Y120" s="1"/>
      <c r="Z120" s="1"/>
    </row>
    <row r="121" spans="1:26" ht="15.75" customHeight="1" x14ac:dyDescent="0.35">
      <c r="A121" s="6" t="s">
        <v>566</v>
      </c>
      <c r="B121" s="6" t="s">
        <v>1185</v>
      </c>
      <c r="C121" s="6" t="s">
        <v>23</v>
      </c>
      <c r="D121" s="21">
        <v>2</v>
      </c>
      <c r="E121" s="6" t="s">
        <v>1186</v>
      </c>
      <c r="F121" s="15" t="s">
        <v>109</v>
      </c>
      <c r="G121" s="6" t="s">
        <v>20</v>
      </c>
      <c r="H121" s="6" t="s">
        <v>13</v>
      </c>
      <c r="I121" s="6" t="s">
        <v>14</v>
      </c>
      <c r="J121" s="6" t="s">
        <v>15</v>
      </c>
      <c r="K121" s="7">
        <v>7</v>
      </c>
      <c r="L121" s="6" t="s">
        <v>1187</v>
      </c>
      <c r="M121" s="6" t="s">
        <v>1188</v>
      </c>
      <c r="N121" s="6" t="s">
        <v>680</v>
      </c>
      <c r="O121" s="6" t="s">
        <v>674</v>
      </c>
      <c r="P121" s="21">
        <v>4</v>
      </c>
      <c r="Q121" s="2">
        <f t="shared" ca="1" si="0"/>
        <v>0.84</v>
      </c>
      <c r="R121" s="2">
        <f ca="1">Q121*(IF(J121="Yes",1.25,1))</f>
        <v>1.05</v>
      </c>
      <c r="S121" s="2">
        <f ca="1">R121*(IF(OR(VALUE(P121)&gt;8,VALUE(D121)&gt;80),1.25,1))</f>
        <v>1.05</v>
      </c>
      <c r="T121" s="2">
        <f ca="1">S121*(IF(H121="Mass Customer",0.85,1))</f>
        <v>0.89249999999999996</v>
      </c>
      <c r="U121" s="2">
        <f>RANK(W121,W1:W1001,0)</f>
        <v>120</v>
      </c>
      <c r="V121" s="2">
        <v>120</v>
      </c>
      <c r="W121" s="2">
        <v>1.2625</v>
      </c>
      <c r="X121" s="1"/>
      <c r="Y121" s="1"/>
      <c r="Z121" s="1"/>
    </row>
    <row r="122" spans="1:26" ht="15.75" customHeight="1" x14ac:dyDescent="0.35">
      <c r="A122" s="6" t="s">
        <v>1189</v>
      </c>
      <c r="B122" s="6" t="s">
        <v>1190</v>
      </c>
      <c r="C122" s="6" t="s">
        <v>16</v>
      </c>
      <c r="D122" s="21">
        <v>71</v>
      </c>
      <c r="E122" s="6" t="s">
        <v>1191</v>
      </c>
      <c r="F122" s="15" t="s">
        <v>228</v>
      </c>
      <c r="G122" s="6" t="s">
        <v>26</v>
      </c>
      <c r="H122" s="6" t="s">
        <v>25</v>
      </c>
      <c r="I122" s="6" t="s">
        <v>14</v>
      </c>
      <c r="J122" s="6" t="s">
        <v>22</v>
      </c>
      <c r="K122" s="7">
        <v>4</v>
      </c>
      <c r="L122" s="6" t="s">
        <v>1192</v>
      </c>
      <c r="M122" s="6" t="s">
        <v>1193</v>
      </c>
      <c r="N122" s="6" t="s">
        <v>680</v>
      </c>
      <c r="O122" s="6" t="s">
        <v>674</v>
      </c>
      <c r="P122" s="21">
        <v>8</v>
      </c>
      <c r="Q122" s="2">
        <f t="shared" ca="1" si="0"/>
        <v>0.99</v>
      </c>
      <c r="R122" s="2">
        <f ca="1">Q122*(IF(J122="Yes",1.25,1))</f>
        <v>0.99</v>
      </c>
      <c r="S122" s="2">
        <f ca="1">R122*(IF(OR(VALUE(P122)&gt;8,VALUE(D122)&gt;80),1.25,1))</f>
        <v>0.99</v>
      </c>
      <c r="T122" s="2">
        <f ca="1">S122*(IF(H122="Mass Customer",0.85,1))</f>
        <v>0.99</v>
      </c>
      <c r="U122" s="2">
        <f>RANK(W122,W1:W1001,0)</f>
        <v>120</v>
      </c>
      <c r="V122" s="2">
        <v>120</v>
      </c>
      <c r="W122" s="2">
        <v>1.2625</v>
      </c>
      <c r="X122" s="1"/>
      <c r="Y122" s="1"/>
      <c r="Z122" s="1"/>
    </row>
    <row r="123" spans="1:26" ht="15.75" customHeight="1" x14ac:dyDescent="0.35">
      <c r="A123" s="6" t="s">
        <v>1194</v>
      </c>
      <c r="B123" s="6" t="s">
        <v>1195</v>
      </c>
      <c r="C123" s="6" t="s">
        <v>16</v>
      </c>
      <c r="D123" s="21">
        <v>57</v>
      </c>
      <c r="E123" s="6" t="s">
        <v>1196</v>
      </c>
      <c r="F123" s="15" t="s">
        <v>158</v>
      </c>
      <c r="G123" s="6" t="s">
        <v>4549</v>
      </c>
      <c r="H123" s="6" t="s">
        <v>13</v>
      </c>
      <c r="I123" s="6" t="s">
        <v>14</v>
      </c>
      <c r="J123" s="6" t="s">
        <v>22</v>
      </c>
      <c r="K123" s="7">
        <v>9</v>
      </c>
      <c r="L123" s="6" t="s">
        <v>1197</v>
      </c>
      <c r="M123" s="6" t="s">
        <v>1198</v>
      </c>
      <c r="N123" s="6" t="s">
        <v>680</v>
      </c>
      <c r="O123" s="6" t="s">
        <v>674</v>
      </c>
      <c r="P123" s="21">
        <v>10</v>
      </c>
      <c r="Q123" s="2">
        <f t="shared" ca="1" si="0"/>
        <v>1.08</v>
      </c>
      <c r="R123" s="2">
        <f ca="1">Q123*(IF(J123="Yes",1.25,1))</f>
        <v>1.08</v>
      </c>
      <c r="S123" s="2">
        <f ca="1">R123*(IF(OR(VALUE(P123)&gt;8,VALUE(D123)&gt;80),1.25,1))</f>
        <v>1.35</v>
      </c>
      <c r="T123" s="2">
        <f ca="1">S123*(IF(H123="Mass Customer",0.85,1))</f>
        <v>1.1475</v>
      </c>
      <c r="U123" s="2">
        <f>RANK(W123,W1:W1001,0)</f>
        <v>120</v>
      </c>
      <c r="V123" s="2">
        <v>120</v>
      </c>
      <c r="W123" s="2">
        <v>1.2625</v>
      </c>
      <c r="X123" s="1"/>
      <c r="Y123" s="1"/>
      <c r="Z123" s="1"/>
    </row>
    <row r="124" spans="1:26" ht="15.75" customHeight="1" x14ac:dyDescent="0.35">
      <c r="A124" s="6" t="s">
        <v>307</v>
      </c>
      <c r="B124" s="6" t="s">
        <v>1199</v>
      </c>
      <c r="C124" s="6" t="s">
        <v>23</v>
      </c>
      <c r="D124" s="21">
        <v>86</v>
      </c>
      <c r="E124" s="6" t="s">
        <v>1200</v>
      </c>
      <c r="F124" s="15" t="s">
        <v>154</v>
      </c>
      <c r="G124" s="6" t="s">
        <v>4549</v>
      </c>
      <c r="H124" s="6" t="s">
        <v>27</v>
      </c>
      <c r="I124" s="6" t="s">
        <v>14</v>
      </c>
      <c r="J124" s="6" t="s">
        <v>22</v>
      </c>
      <c r="K124" s="7">
        <v>6</v>
      </c>
      <c r="L124" s="6" t="s">
        <v>1201</v>
      </c>
      <c r="M124" s="6" t="s">
        <v>1004</v>
      </c>
      <c r="N124" s="6" t="s">
        <v>680</v>
      </c>
      <c r="O124" s="6" t="s">
        <v>674</v>
      </c>
      <c r="P124" s="21">
        <v>8</v>
      </c>
      <c r="Q124" s="2">
        <f t="shared" ca="1" si="0"/>
        <v>0.96</v>
      </c>
      <c r="R124" s="2">
        <f ca="1">Q124*(IF(J124="Yes",1.25,1))</f>
        <v>0.96</v>
      </c>
      <c r="S124" s="2">
        <f ca="1">R124*(IF(OR(VALUE(P124)&gt;8,VALUE(D124)&gt;80),1.25,1))</f>
        <v>1.2</v>
      </c>
      <c r="T124" s="2">
        <f ca="1">S124*(IF(H124="Mass Customer",0.85,1))</f>
        <v>1.2</v>
      </c>
      <c r="U124" s="2">
        <f>RANK(W124,W1:W1001,0)</f>
        <v>120</v>
      </c>
      <c r="V124" s="2">
        <v>120</v>
      </c>
      <c r="W124" s="2">
        <v>1.2625</v>
      </c>
      <c r="X124" s="1"/>
      <c r="Y124" s="1"/>
      <c r="Z124" s="1"/>
    </row>
    <row r="125" spans="1:26" ht="15.75" customHeight="1" x14ac:dyDescent="0.35">
      <c r="A125" s="6" t="s">
        <v>220</v>
      </c>
      <c r="B125" s="6" t="s">
        <v>1202</v>
      </c>
      <c r="C125" s="6" t="s">
        <v>23</v>
      </c>
      <c r="D125" s="21">
        <v>3</v>
      </c>
      <c r="E125" s="6" t="s">
        <v>1203</v>
      </c>
      <c r="F125" s="15" t="s">
        <v>187</v>
      </c>
      <c r="G125" s="6" t="s">
        <v>18</v>
      </c>
      <c r="H125" s="6" t="s">
        <v>13</v>
      </c>
      <c r="I125" s="6" t="s">
        <v>14</v>
      </c>
      <c r="J125" s="6" t="s">
        <v>22</v>
      </c>
      <c r="K125" s="7">
        <v>4</v>
      </c>
      <c r="L125" s="6" t="s">
        <v>1204</v>
      </c>
      <c r="M125" s="6" t="s">
        <v>672</v>
      </c>
      <c r="N125" s="6" t="s">
        <v>673</v>
      </c>
      <c r="O125" s="6" t="s">
        <v>674</v>
      </c>
      <c r="P125" s="21">
        <v>4</v>
      </c>
      <c r="Q125" s="2">
        <f t="shared" ca="1" si="0"/>
        <v>1.05</v>
      </c>
      <c r="R125" s="2">
        <f ca="1">Q125*(IF(J125="Yes",1.25,1))</f>
        <v>1.05</v>
      </c>
      <c r="S125" s="2">
        <f ca="1">R125*(IF(OR(VALUE(P125)&gt;8,VALUE(D125)&gt;80),1.25,1))</f>
        <v>1.05</v>
      </c>
      <c r="T125" s="2">
        <f ca="1">S125*(IF(H125="Mass Customer",0.85,1))</f>
        <v>0.89249999999999996</v>
      </c>
      <c r="U125" s="2">
        <f>RANK(W125,W1:W1001,0)</f>
        <v>120</v>
      </c>
      <c r="V125" s="2">
        <v>120</v>
      </c>
      <c r="W125" s="2">
        <v>1.2625</v>
      </c>
      <c r="X125" s="1"/>
      <c r="Y125" s="1"/>
      <c r="Z125" s="1"/>
    </row>
    <row r="126" spans="1:26" ht="15.75" customHeight="1" x14ac:dyDescent="0.35">
      <c r="A126" s="6" t="s">
        <v>1205</v>
      </c>
      <c r="B126" s="6" t="s">
        <v>1206</v>
      </c>
      <c r="C126" s="6" t="s">
        <v>16</v>
      </c>
      <c r="D126" s="21">
        <v>44</v>
      </c>
      <c r="E126" s="6" t="s">
        <v>1207</v>
      </c>
      <c r="F126" s="15" t="s">
        <v>286</v>
      </c>
      <c r="G126" s="6" t="s">
        <v>4549</v>
      </c>
      <c r="H126" s="6" t="s">
        <v>27</v>
      </c>
      <c r="I126" s="6" t="s">
        <v>14</v>
      </c>
      <c r="J126" s="6" t="s">
        <v>15</v>
      </c>
      <c r="K126" s="7">
        <v>15</v>
      </c>
      <c r="L126" s="6" t="s">
        <v>1208</v>
      </c>
      <c r="M126" s="6" t="s">
        <v>1209</v>
      </c>
      <c r="N126" s="6" t="s">
        <v>673</v>
      </c>
      <c r="O126" s="6" t="s">
        <v>674</v>
      </c>
      <c r="P126" s="21">
        <v>5</v>
      </c>
      <c r="Q126" s="2">
        <f t="shared" ca="1" si="0"/>
        <v>0.4</v>
      </c>
      <c r="R126" s="2">
        <f ca="1">Q126*(IF(J126="Yes",1.25,1))</f>
        <v>0.5</v>
      </c>
      <c r="S126" s="2">
        <f ca="1">R126*(IF(OR(VALUE(P126)&gt;8,VALUE(D126)&gt;80),1.25,1))</f>
        <v>0.5</v>
      </c>
      <c r="T126" s="2">
        <f ca="1">S126*(IF(H126="Mass Customer",0.85,1))</f>
        <v>0.5</v>
      </c>
      <c r="U126" s="2">
        <f>RANK(W126,W1:W1001,0)</f>
        <v>125</v>
      </c>
      <c r="V126" s="2">
        <v>125</v>
      </c>
      <c r="W126" s="2">
        <v>1.26171875</v>
      </c>
      <c r="X126" s="1"/>
      <c r="Y126" s="1"/>
      <c r="Z126" s="1"/>
    </row>
    <row r="127" spans="1:26" ht="15.75" customHeight="1" x14ac:dyDescent="0.35">
      <c r="A127" s="6" t="s">
        <v>1210</v>
      </c>
      <c r="B127" s="6" t="s">
        <v>1211</v>
      </c>
      <c r="C127" s="6" t="s">
        <v>16</v>
      </c>
      <c r="D127" s="21">
        <v>71</v>
      </c>
      <c r="E127" s="6" t="s">
        <v>1212</v>
      </c>
      <c r="F127" s="16" t="s">
        <v>4541</v>
      </c>
      <c r="G127" s="6" t="s">
        <v>12</v>
      </c>
      <c r="H127" s="6" t="s">
        <v>13</v>
      </c>
      <c r="I127" s="6" t="s">
        <v>14</v>
      </c>
      <c r="J127" s="6" t="s">
        <v>15</v>
      </c>
      <c r="K127" s="7">
        <v>6</v>
      </c>
      <c r="L127" s="6" t="s">
        <v>1213</v>
      </c>
      <c r="M127" s="6" t="s">
        <v>1214</v>
      </c>
      <c r="N127" s="6" t="s">
        <v>684</v>
      </c>
      <c r="O127" s="6" t="s">
        <v>674</v>
      </c>
      <c r="P127" s="21">
        <v>3</v>
      </c>
      <c r="Q127" s="2">
        <f t="shared" ca="1" si="0"/>
        <v>0.73</v>
      </c>
      <c r="R127" s="2">
        <f ca="1">Q127*(IF(J127="Yes",1.25,1))</f>
        <v>0.91249999999999998</v>
      </c>
      <c r="S127" s="2">
        <f ca="1">R127*(IF(OR(VALUE(P127)&gt;8,VALUE(D127)&gt;80),1.25,1))</f>
        <v>0.91249999999999998</v>
      </c>
      <c r="T127" s="2">
        <f ca="1">S127*(IF(H127="Mass Customer",0.85,1))</f>
        <v>0.77562500000000001</v>
      </c>
      <c r="U127" s="2">
        <f>RANK(W127,W1:W1001,0)</f>
        <v>125</v>
      </c>
      <c r="V127" s="2">
        <v>125</v>
      </c>
      <c r="W127" s="2">
        <v>1.26171875</v>
      </c>
      <c r="X127" s="1"/>
      <c r="Y127" s="1"/>
      <c r="Z127" s="1"/>
    </row>
    <row r="128" spans="1:26" ht="15.75" customHeight="1" x14ac:dyDescent="0.35">
      <c r="A128" s="6" t="s">
        <v>272</v>
      </c>
      <c r="B128" s="6" t="s">
        <v>1215</v>
      </c>
      <c r="C128" s="6" t="s">
        <v>23</v>
      </c>
      <c r="D128" s="21">
        <v>66</v>
      </c>
      <c r="E128" s="6" t="s">
        <v>1216</v>
      </c>
      <c r="F128" s="15" t="s">
        <v>58</v>
      </c>
      <c r="G128" s="6" t="s">
        <v>12</v>
      </c>
      <c r="H128" s="6" t="s">
        <v>25</v>
      </c>
      <c r="I128" s="6" t="s">
        <v>14</v>
      </c>
      <c r="J128" s="6" t="s">
        <v>22</v>
      </c>
      <c r="K128" s="7">
        <v>21</v>
      </c>
      <c r="L128" s="6" t="s">
        <v>1217</v>
      </c>
      <c r="M128" s="6" t="s">
        <v>1218</v>
      </c>
      <c r="N128" s="6" t="s">
        <v>684</v>
      </c>
      <c r="O128" s="6" t="s">
        <v>674</v>
      </c>
      <c r="P128" s="21">
        <v>1</v>
      </c>
      <c r="Q128" s="2">
        <f t="shared" ca="1" si="0"/>
        <v>0.59</v>
      </c>
      <c r="R128" s="2">
        <f ca="1">Q128*(IF(J128="Yes",1.25,1))</f>
        <v>0.59</v>
      </c>
      <c r="S128" s="2">
        <f ca="1">R128*(IF(OR(VALUE(P128)&gt;8,VALUE(D128)&gt;80),1.25,1))</f>
        <v>0.59</v>
      </c>
      <c r="T128" s="2">
        <f ca="1">S128*(IF(H128="Mass Customer",0.85,1))</f>
        <v>0.59</v>
      </c>
      <c r="U128" s="2">
        <f>RANK(W128,W1:W1001,0)</f>
        <v>127</v>
      </c>
      <c r="V128" s="2">
        <v>127</v>
      </c>
      <c r="W128" s="2">
        <v>1.25</v>
      </c>
      <c r="X128" s="1"/>
      <c r="Y128" s="1"/>
      <c r="Z128" s="1"/>
    </row>
    <row r="129" spans="1:26" ht="15.75" customHeight="1" x14ac:dyDescent="0.35">
      <c r="A129" s="6" t="s">
        <v>1219</v>
      </c>
      <c r="B129" s="6" t="s">
        <v>1220</v>
      </c>
      <c r="C129" s="6" t="s">
        <v>16</v>
      </c>
      <c r="D129" s="21">
        <v>13</v>
      </c>
      <c r="E129" s="6" t="s">
        <v>1221</v>
      </c>
      <c r="F129" s="15" t="s">
        <v>101</v>
      </c>
      <c r="G129" s="6" t="s">
        <v>33</v>
      </c>
      <c r="H129" s="6" t="s">
        <v>13</v>
      </c>
      <c r="I129" s="6" t="s">
        <v>14</v>
      </c>
      <c r="J129" s="6" t="s">
        <v>15</v>
      </c>
      <c r="K129" s="7">
        <v>9</v>
      </c>
      <c r="L129" s="6" t="s">
        <v>1222</v>
      </c>
      <c r="M129" s="6" t="s">
        <v>1223</v>
      </c>
      <c r="N129" s="6" t="s">
        <v>680</v>
      </c>
      <c r="O129" s="6" t="s">
        <v>674</v>
      </c>
      <c r="P129" s="21">
        <v>1</v>
      </c>
      <c r="Q129" s="2">
        <f t="shared" ca="1" si="0"/>
        <v>0.67</v>
      </c>
      <c r="R129" s="2">
        <f ca="1">Q129*(IF(J129="Yes",1.25,1))</f>
        <v>0.83750000000000002</v>
      </c>
      <c r="S129" s="2">
        <f ca="1">R129*(IF(OR(VALUE(P129)&gt;8,VALUE(D129)&gt;80),1.25,1))</f>
        <v>0.83750000000000002</v>
      </c>
      <c r="T129" s="2">
        <f ca="1">S129*(IF(H129="Mass Customer",0.85,1))</f>
        <v>0.71187500000000004</v>
      </c>
      <c r="U129" s="2">
        <f>RANK(W129,W1:W1001,0)</f>
        <v>127</v>
      </c>
      <c r="V129" s="2">
        <v>127</v>
      </c>
      <c r="W129" s="2">
        <v>1.25</v>
      </c>
      <c r="X129" s="1"/>
      <c r="Y129" s="1"/>
      <c r="Z129" s="1"/>
    </row>
    <row r="130" spans="1:26" ht="15.75" customHeight="1" x14ac:dyDescent="0.35">
      <c r="A130" s="6" t="s">
        <v>1224</v>
      </c>
      <c r="B130" s="6" t="s">
        <v>1225</v>
      </c>
      <c r="C130" s="6" t="s">
        <v>23</v>
      </c>
      <c r="D130" s="21">
        <v>42</v>
      </c>
      <c r="E130" s="6" t="s">
        <v>1226</v>
      </c>
      <c r="F130" s="15" t="s">
        <v>47</v>
      </c>
      <c r="G130" s="6" t="s">
        <v>26</v>
      </c>
      <c r="H130" s="6" t="s">
        <v>13</v>
      </c>
      <c r="I130" s="6" t="s">
        <v>14</v>
      </c>
      <c r="J130" s="6" t="s">
        <v>22</v>
      </c>
      <c r="K130" s="7">
        <v>12</v>
      </c>
      <c r="L130" s="6" t="s">
        <v>1227</v>
      </c>
      <c r="M130" s="6" t="s">
        <v>1228</v>
      </c>
      <c r="N130" s="6" t="s">
        <v>673</v>
      </c>
      <c r="O130" s="6" t="s">
        <v>674</v>
      </c>
      <c r="P130" s="21">
        <v>1</v>
      </c>
      <c r="Q130" s="2">
        <f t="shared" ca="1" si="0"/>
        <v>0.52</v>
      </c>
      <c r="R130" s="2">
        <f ca="1">Q130*(IF(J130="Yes",1.25,1))</f>
        <v>0.52</v>
      </c>
      <c r="S130" s="2">
        <f ca="1">R130*(IF(OR(VALUE(P130)&gt;8,VALUE(D130)&gt;80),1.25,1))</f>
        <v>0.52</v>
      </c>
      <c r="T130" s="2">
        <f ca="1">S130*(IF(H130="Mass Customer",0.85,1))</f>
        <v>0.442</v>
      </c>
      <c r="U130" s="2">
        <f>RANK(W130,W1:W1001,0)</f>
        <v>127</v>
      </c>
      <c r="V130" s="2">
        <v>127</v>
      </c>
      <c r="W130" s="2">
        <v>1.25</v>
      </c>
      <c r="X130" s="1"/>
      <c r="Y130" s="1"/>
      <c r="Z130" s="1"/>
    </row>
    <row r="131" spans="1:26" ht="15.75" customHeight="1" x14ac:dyDescent="0.35">
      <c r="A131" s="6" t="s">
        <v>285</v>
      </c>
      <c r="B131" s="6" t="s">
        <v>1229</v>
      </c>
      <c r="C131" s="6" t="s">
        <v>23</v>
      </c>
      <c r="D131" s="21">
        <v>51</v>
      </c>
      <c r="E131" s="6" t="s">
        <v>1230</v>
      </c>
      <c r="F131" s="15" t="s">
        <v>154</v>
      </c>
      <c r="G131" s="6" t="s">
        <v>26</v>
      </c>
      <c r="H131" s="6" t="s">
        <v>25</v>
      </c>
      <c r="I131" s="6" t="s">
        <v>14</v>
      </c>
      <c r="J131" s="6" t="s">
        <v>15</v>
      </c>
      <c r="K131" s="7">
        <v>5</v>
      </c>
      <c r="L131" s="6" t="s">
        <v>1231</v>
      </c>
      <c r="M131" s="6" t="s">
        <v>1232</v>
      </c>
      <c r="N131" s="6" t="s">
        <v>680</v>
      </c>
      <c r="O131" s="6" t="s">
        <v>674</v>
      </c>
      <c r="P131" s="21">
        <v>7</v>
      </c>
      <c r="Q131" s="2">
        <f t="shared" ca="1" si="0"/>
        <v>0.56000000000000005</v>
      </c>
      <c r="R131" s="2">
        <f ca="1">Q131*(IF(J131="Yes",1.25,1))</f>
        <v>0.70000000000000007</v>
      </c>
      <c r="S131" s="2">
        <f ca="1">R131*(IF(OR(VALUE(P131)&gt;8,VALUE(D131)&gt;80),1.25,1))</f>
        <v>0.70000000000000007</v>
      </c>
      <c r="T131" s="2">
        <f ca="1">S131*(IF(H131="Mass Customer",0.85,1))</f>
        <v>0.70000000000000007</v>
      </c>
      <c r="U131" s="2">
        <f>RANK(W131,W1:W1001,0)</f>
        <v>127</v>
      </c>
      <c r="V131" s="2">
        <v>127</v>
      </c>
      <c r="W131" s="2">
        <v>1.25</v>
      </c>
      <c r="X131" s="1"/>
      <c r="Y131" s="1"/>
      <c r="Z131" s="1"/>
    </row>
    <row r="132" spans="1:26" ht="15.75" customHeight="1" x14ac:dyDescent="0.35">
      <c r="A132" s="6" t="s">
        <v>1233</v>
      </c>
      <c r="B132" s="6" t="s">
        <v>1234</v>
      </c>
      <c r="C132" s="6" t="s">
        <v>23</v>
      </c>
      <c r="D132" s="21">
        <v>78</v>
      </c>
      <c r="E132" s="6" t="s">
        <v>1235</v>
      </c>
      <c r="F132" s="15" t="s">
        <v>41</v>
      </c>
      <c r="G132" s="6" t="s">
        <v>33</v>
      </c>
      <c r="H132" s="6" t="s">
        <v>25</v>
      </c>
      <c r="I132" s="6" t="s">
        <v>14</v>
      </c>
      <c r="J132" s="6" t="s">
        <v>15</v>
      </c>
      <c r="K132" s="7">
        <v>5</v>
      </c>
      <c r="L132" s="6" t="s">
        <v>1236</v>
      </c>
      <c r="M132" s="6" t="s">
        <v>1237</v>
      </c>
      <c r="N132" s="6" t="s">
        <v>680</v>
      </c>
      <c r="O132" s="6" t="s">
        <v>674</v>
      </c>
      <c r="P132" s="21">
        <v>2</v>
      </c>
      <c r="Q132" s="2">
        <f t="shared" ca="1" si="0"/>
        <v>0.95</v>
      </c>
      <c r="R132" s="2">
        <f ca="1">Q132*(IF(J132="Yes",1.25,1))</f>
        <v>1.1875</v>
      </c>
      <c r="S132" s="2">
        <f ca="1">R132*(IF(OR(VALUE(P132)&gt;8,VALUE(D132)&gt;80),1.25,1))</f>
        <v>1.1875</v>
      </c>
      <c r="T132" s="2">
        <f ca="1">S132*(IF(H132="Mass Customer",0.85,1))</f>
        <v>1.1875</v>
      </c>
      <c r="U132" s="2">
        <f>RANK(W132,W1:W1001,0)</f>
        <v>127</v>
      </c>
      <c r="V132" s="2">
        <v>127</v>
      </c>
      <c r="W132" s="2">
        <v>1.25</v>
      </c>
      <c r="X132" s="1"/>
      <c r="Y132" s="1"/>
      <c r="Z132" s="1"/>
    </row>
    <row r="133" spans="1:26" ht="15.75" customHeight="1" x14ac:dyDescent="0.35">
      <c r="A133" s="6" t="s">
        <v>487</v>
      </c>
      <c r="B133" s="6" t="s">
        <v>1238</v>
      </c>
      <c r="C133" s="6" t="s">
        <v>16</v>
      </c>
      <c r="D133" s="21">
        <v>38</v>
      </c>
      <c r="E133" s="6" t="s">
        <v>1239</v>
      </c>
      <c r="F133" s="15" t="s">
        <v>64</v>
      </c>
      <c r="G133" s="6" t="s">
        <v>4549</v>
      </c>
      <c r="H133" s="6" t="s">
        <v>13</v>
      </c>
      <c r="I133" s="6" t="s">
        <v>14</v>
      </c>
      <c r="J133" s="6" t="s">
        <v>15</v>
      </c>
      <c r="K133" s="7">
        <v>13</v>
      </c>
      <c r="L133" s="6" t="s">
        <v>1240</v>
      </c>
      <c r="M133" s="6" t="s">
        <v>1241</v>
      </c>
      <c r="N133" s="6" t="s">
        <v>684</v>
      </c>
      <c r="O133" s="6" t="s">
        <v>674</v>
      </c>
      <c r="P133" s="21">
        <v>7</v>
      </c>
      <c r="Q133" s="2">
        <f t="shared" ca="1" si="0"/>
        <v>0.54</v>
      </c>
      <c r="R133" s="2">
        <f ca="1">Q133*(IF(J133="Yes",1.25,1))</f>
        <v>0.67500000000000004</v>
      </c>
      <c r="S133" s="2">
        <f ca="1">R133*(IF(OR(VALUE(P133)&gt;8,VALUE(D133)&gt;80),1.25,1))</f>
        <v>0.67500000000000004</v>
      </c>
      <c r="T133" s="2">
        <f ca="1">S133*(IF(H133="Mass Customer",0.85,1))</f>
        <v>0.57374999999999998</v>
      </c>
      <c r="U133" s="2">
        <f>RANK(W133,W1:W1001,0)</f>
        <v>132</v>
      </c>
      <c r="V133" s="2">
        <v>132</v>
      </c>
      <c r="W133" s="2">
        <v>1.2484375000000001</v>
      </c>
      <c r="X133" s="1"/>
      <c r="Y133" s="1"/>
      <c r="Z133" s="1"/>
    </row>
    <row r="134" spans="1:26" ht="15.75" customHeight="1" x14ac:dyDescent="0.35">
      <c r="A134" s="6" t="s">
        <v>1242</v>
      </c>
      <c r="B134" s="6" t="s">
        <v>1243</v>
      </c>
      <c r="C134" s="6" t="s">
        <v>23</v>
      </c>
      <c r="D134" s="21">
        <v>11</v>
      </c>
      <c r="E134" s="6" t="s">
        <v>1244</v>
      </c>
      <c r="F134" s="16" t="s">
        <v>4541</v>
      </c>
      <c r="G134" s="6" t="s">
        <v>4549</v>
      </c>
      <c r="H134" s="6" t="s">
        <v>13</v>
      </c>
      <c r="I134" s="6" t="s">
        <v>14</v>
      </c>
      <c r="J134" s="6" t="s">
        <v>15</v>
      </c>
      <c r="K134" s="7">
        <v>15</v>
      </c>
      <c r="L134" s="6" t="s">
        <v>1245</v>
      </c>
      <c r="M134" s="6" t="s">
        <v>1246</v>
      </c>
      <c r="N134" s="6" t="s">
        <v>673</v>
      </c>
      <c r="O134" s="6" t="s">
        <v>674</v>
      </c>
      <c r="P134" s="21">
        <v>4</v>
      </c>
      <c r="Q134" s="2">
        <f t="shared" ca="1" si="0"/>
        <v>0.82</v>
      </c>
      <c r="R134" s="2">
        <f ca="1">Q134*(IF(J134="Yes",1.25,1))</f>
        <v>1.0249999999999999</v>
      </c>
      <c r="S134" s="2">
        <f ca="1">R134*(IF(OR(VALUE(P134)&gt;8,VALUE(D134)&gt;80),1.25,1))</f>
        <v>1.0249999999999999</v>
      </c>
      <c r="T134" s="2">
        <f ca="1">S134*(IF(H134="Mass Customer",0.85,1))</f>
        <v>0.87124999999999986</v>
      </c>
      <c r="U134" s="2">
        <f>RANK(W134,W1:W1001,0)</f>
        <v>133</v>
      </c>
      <c r="V134" s="2">
        <v>133</v>
      </c>
      <c r="W134" s="2">
        <v>1.2375</v>
      </c>
      <c r="X134" s="1"/>
      <c r="Y134" s="1"/>
      <c r="Z134" s="1"/>
    </row>
    <row r="135" spans="1:26" ht="15.75" customHeight="1" x14ac:dyDescent="0.35">
      <c r="A135" s="6" t="s">
        <v>1247</v>
      </c>
      <c r="B135" s="6" t="s">
        <v>1248</v>
      </c>
      <c r="C135" s="6" t="s">
        <v>16</v>
      </c>
      <c r="D135" s="21">
        <v>29</v>
      </c>
      <c r="E135" s="6" t="s">
        <v>1249</v>
      </c>
      <c r="F135" s="16" t="s">
        <v>4541</v>
      </c>
      <c r="G135" s="6" t="s">
        <v>33</v>
      </c>
      <c r="H135" s="6" t="s">
        <v>13</v>
      </c>
      <c r="I135" s="6" t="s">
        <v>14</v>
      </c>
      <c r="J135" s="6" t="s">
        <v>22</v>
      </c>
      <c r="K135" s="7">
        <v>9</v>
      </c>
      <c r="L135" s="6" t="s">
        <v>1250</v>
      </c>
      <c r="M135" s="6" t="s">
        <v>1251</v>
      </c>
      <c r="N135" s="6" t="s">
        <v>680</v>
      </c>
      <c r="O135" s="6" t="s">
        <v>674</v>
      </c>
      <c r="P135" s="21">
        <v>9</v>
      </c>
      <c r="Q135" s="2">
        <f t="shared" ca="1" si="0"/>
        <v>0.9</v>
      </c>
      <c r="R135" s="2">
        <f ca="1">Q135*(IF(J135="Yes",1.25,1))</f>
        <v>0.9</v>
      </c>
      <c r="S135" s="2">
        <f ca="1">R135*(IF(OR(VALUE(P135)&gt;8,VALUE(D135)&gt;80),1.25,1))</f>
        <v>1.125</v>
      </c>
      <c r="T135" s="2">
        <f ca="1">S135*(IF(H135="Mass Customer",0.85,1))</f>
        <v>0.95624999999999993</v>
      </c>
      <c r="U135" s="2">
        <f>RANK(W135,W1:W1001,0)</f>
        <v>133</v>
      </c>
      <c r="V135" s="2">
        <v>133</v>
      </c>
      <c r="W135" s="2">
        <v>1.2375</v>
      </c>
      <c r="X135" s="1"/>
      <c r="Y135" s="1"/>
      <c r="Z135" s="1"/>
    </row>
    <row r="136" spans="1:26" ht="15.75" customHeight="1" x14ac:dyDescent="0.35">
      <c r="A136" s="6" t="s">
        <v>1252</v>
      </c>
      <c r="B136" s="6" t="s">
        <v>1253</v>
      </c>
      <c r="C136" s="6" t="s">
        <v>23</v>
      </c>
      <c r="D136" s="21">
        <v>27</v>
      </c>
      <c r="E136" s="6" t="s">
        <v>1254</v>
      </c>
      <c r="F136" s="15" t="s">
        <v>121</v>
      </c>
      <c r="G136" s="6" t="s">
        <v>33</v>
      </c>
      <c r="H136" s="6" t="s">
        <v>25</v>
      </c>
      <c r="I136" s="6" t="s">
        <v>14</v>
      </c>
      <c r="J136" s="6" t="s">
        <v>15</v>
      </c>
      <c r="K136" s="7">
        <v>14</v>
      </c>
      <c r="L136" s="6" t="s">
        <v>1255</v>
      </c>
      <c r="M136" s="6" t="s">
        <v>914</v>
      </c>
      <c r="N136" s="6" t="s">
        <v>680</v>
      </c>
      <c r="O136" s="6" t="s">
        <v>674</v>
      </c>
      <c r="P136" s="21">
        <v>8</v>
      </c>
      <c r="Q136" s="2">
        <f t="shared" ca="1" si="0"/>
        <v>0.49</v>
      </c>
      <c r="R136" s="2">
        <f ca="1">Q136*(IF(J136="Yes",1.25,1))</f>
        <v>0.61250000000000004</v>
      </c>
      <c r="S136" s="2">
        <f ca="1">R136*(IF(OR(VALUE(P136)&gt;8,VALUE(D136)&gt;80),1.25,1))</f>
        <v>0.61250000000000004</v>
      </c>
      <c r="T136" s="2">
        <f ca="1">S136*(IF(H136="Mass Customer",0.85,1))</f>
        <v>0.61250000000000004</v>
      </c>
      <c r="U136" s="2">
        <f>RANK(W136,W1:W1001,0)</f>
        <v>133</v>
      </c>
      <c r="V136" s="2">
        <v>133</v>
      </c>
      <c r="W136" s="2">
        <v>1.2375</v>
      </c>
      <c r="X136" s="1"/>
      <c r="Y136" s="1"/>
      <c r="Z136" s="1"/>
    </row>
    <row r="137" spans="1:26" ht="15.75" customHeight="1" x14ac:dyDescent="0.35">
      <c r="A137" s="6" t="s">
        <v>1256</v>
      </c>
      <c r="B137" s="6" t="s">
        <v>1257</v>
      </c>
      <c r="C137" s="6" t="s">
        <v>16</v>
      </c>
      <c r="D137" s="21">
        <v>89</v>
      </c>
      <c r="E137" s="6" t="s">
        <v>1258</v>
      </c>
      <c r="F137" s="15" t="s">
        <v>178</v>
      </c>
      <c r="G137" s="6" t="s">
        <v>4549</v>
      </c>
      <c r="H137" s="6" t="s">
        <v>13</v>
      </c>
      <c r="I137" s="6" t="s">
        <v>14</v>
      </c>
      <c r="J137" s="6" t="s">
        <v>22</v>
      </c>
      <c r="K137" s="7">
        <v>19</v>
      </c>
      <c r="L137" s="6" t="s">
        <v>1259</v>
      </c>
      <c r="M137" s="6" t="s">
        <v>1260</v>
      </c>
      <c r="N137" s="6" t="s">
        <v>680</v>
      </c>
      <c r="O137" s="6" t="s">
        <v>674</v>
      </c>
      <c r="P137" s="21">
        <v>7</v>
      </c>
      <c r="Q137" s="2">
        <f t="shared" ca="1" si="0"/>
        <v>0.98</v>
      </c>
      <c r="R137" s="2">
        <f ca="1">Q137*(IF(J137="Yes",1.25,1))</f>
        <v>0.98</v>
      </c>
      <c r="S137" s="2">
        <f ca="1">R137*(IF(OR(VALUE(P137)&gt;8,VALUE(D137)&gt;80),1.25,1))</f>
        <v>1.2250000000000001</v>
      </c>
      <c r="T137" s="2">
        <f ca="1">S137*(IF(H137="Mass Customer",0.85,1))</f>
        <v>1.04125</v>
      </c>
      <c r="U137" s="2">
        <f>RANK(W137,W1:W1001,0)</f>
        <v>133</v>
      </c>
      <c r="V137" s="2">
        <v>133</v>
      </c>
      <c r="W137" s="2">
        <v>1.2375</v>
      </c>
      <c r="X137" s="1"/>
      <c r="Y137" s="1"/>
      <c r="Z137" s="1"/>
    </row>
    <row r="138" spans="1:26" ht="15.75" customHeight="1" x14ac:dyDescent="0.35">
      <c r="A138" s="6" t="s">
        <v>1261</v>
      </c>
      <c r="B138" s="6" t="s">
        <v>1262</v>
      </c>
      <c r="C138" s="6" t="s">
        <v>23</v>
      </c>
      <c r="D138" s="21">
        <v>90</v>
      </c>
      <c r="E138" s="6" t="s">
        <v>1263</v>
      </c>
      <c r="F138" s="15" t="s">
        <v>121</v>
      </c>
      <c r="G138" s="6" t="s">
        <v>33</v>
      </c>
      <c r="H138" s="6" t="s">
        <v>25</v>
      </c>
      <c r="I138" s="6" t="s">
        <v>14</v>
      </c>
      <c r="J138" s="6" t="s">
        <v>22</v>
      </c>
      <c r="K138" s="7">
        <v>4</v>
      </c>
      <c r="L138" s="6" t="s">
        <v>1264</v>
      </c>
      <c r="M138" s="6" t="s">
        <v>1265</v>
      </c>
      <c r="N138" s="6" t="s">
        <v>673</v>
      </c>
      <c r="O138" s="6" t="s">
        <v>674</v>
      </c>
      <c r="P138" s="21">
        <v>5</v>
      </c>
      <c r="Q138" s="2">
        <f t="shared" ca="1" si="0"/>
        <v>0.66</v>
      </c>
      <c r="R138" s="2">
        <f ca="1">Q138*(IF(J138="Yes",1.25,1))</f>
        <v>0.66</v>
      </c>
      <c r="S138" s="2">
        <f ca="1">R138*(IF(OR(VALUE(P138)&gt;8,VALUE(D138)&gt;80),1.25,1))</f>
        <v>0.82500000000000007</v>
      </c>
      <c r="T138" s="2">
        <f ca="1">S138*(IF(H138="Mass Customer",0.85,1))</f>
        <v>0.82500000000000007</v>
      </c>
      <c r="U138" s="2">
        <f>RANK(W138,W1:W1001,0)</f>
        <v>133</v>
      </c>
      <c r="V138" s="2">
        <v>133</v>
      </c>
      <c r="W138" s="2">
        <v>1.2375</v>
      </c>
      <c r="X138" s="1"/>
      <c r="Y138" s="1"/>
      <c r="Z138" s="1"/>
    </row>
    <row r="139" spans="1:26" ht="15.75" customHeight="1" x14ac:dyDescent="0.35">
      <c r="A139" s="6" t="s">
        <v>1266</v>
      </c>
      <c r="B139" s="6" t="s">
        <v>1267</v>
      </c>
      <c r="C139" s="6" t="s">
        <v>16</v>
      </c>
      <c r="D139" s="21">
        <v>28</v>
      </c>
      <c r="E139" s="6" t="s">
        <v>1268</v>
      </c>
      <c r="F139" s="15" t="s">
        <v>58</v>
      </c>
      <c r="G139" s="6" t="s">
        <v>12</v>
      </c>
      <c r="H139" s="6" t="s">
        <v>13</v>
      </c>
      <c r="I139" s="6" t="s">
        <v>14</v>
      </c>
      <c r="J139" s="6" t="s">
        <v>15</v>
      </c>
      <c r="K139" s="7">
        <v>16</v>
      </c>
      <c r="L139" s="6" t="s">
        <v>1269</v>
      </c>
      <c r="M139" s="6" t="s">
        <v>1270</v>
      </c>
      <c r="N139" s="6" t="s">
        <v>680</v>
      </c>
      <c r="O139" s="6" t="s">
        <v>674</v>
      </c>
      <c r="P139" s="21">
        <v>4</v>
      </c>
      <c r="Q139" s="2">
        <f t="shared" ca="1" si="0"/>
        <v>0.56999999999999995</v>
      </c>
      <c r="R139" s="2">
        <f ca="1">Q139*(IF(J139="Yes",1.25,1))</f>
        <v>0.71249999999999991</v>
      </c>
      <c r="S139" s="2">
        <f ca="1">R139*(IF(OR(VALUE(P139)&gt;8,VALUE(D139)&gt;80),1.25,1))</f>
        <v>0.71249999999999991</v>
      </c>
      <c r="T139" s="2">
        <f ca="1">S139*(IF(H139="Mass Customer",0.85,1))</f>
        <v>0.60562499999999986</v>
      </c>
      <c r="U139" s="2">
        <f>RANK(W139,W1:W1001,0)</f>
        <v>133</v>
      </c>
      <c r="V139" s="2">
        <v>133</v>
      </c>
      <c r="W139" s="2">
        <v>1.2375</v>
      </c>
      <c r="X139" s="1"/>
      <c r="Y139" s="1"/>
      <c r="Z139" s="1"/>
    </row>
    <row r="140" spans="1:26" ht="15.75" customHeight="1" x14ac:dyDescent="0.35">
      <c r="A140" s="6" t="s">
        <v>1271</v>
      </c>
      <c r="B140" s="6" t="s">
        <v>120</v>
      </c>
      <c r="C140" s="6" t="s">
        <v>23</v>
      </c>
      <c r="D140" s="21">
        <v>12</v>
      </c>
      <c r="E140" s="6" t="s">
        <v>1272</v>
      </c>
      <c r="F140" s="15" t="s">
        <v>103</v>
      </c>
      <c r="G140" s="6" t="s">
        <v>18</v>
      </c>
      <c r="H140" s="6" t="s">
        <v>13</v>
      </c>
      <c r="I140" s="6" t="s">
        <v>14</v>
      </c>
      <c r="J140" s="6" t="s">
        <v>15</v>
      </c>
      <c r="K140" s="7">
        <v>12</v>
      </c>
      <c r="L140" s="6" t="s">
        <v>1273</v>
      </c>
      <c r="M140" s="6" t="s">
        <v>1274</v>
      </c>
      <c r="N140" s="6" t="s">
        <v>680</v>
      </c>
      <c r="O140" s="6" t="s">
        <v>674</v>
      </c>
      <c r="P140" s="21">
        <v>3</v>
      </c>
      <c r="Q140" s="2">
        <f t="shared" ca="1" si="0"/>
        <v>0.91</v>
      </c>
      <c r="R140" s="2">
        <f ca="1">Q140*(IF(J140="Yes",1.25,1))</f>
        <v>1.1375</v>
      </c>
      <c r="S140" s="2">
        <f ca="1">R140*(IF(OR(VALUE(P140)&gt;8,VALUE(D140)&gt;80),1.25,1))</f>
        <v>1.1375</v>
      </c>
      <c r="T140" s="2">
        <f ca="1">S140*(IF(H140="Mass Customer",0.85,1))</f>
        <v>0.96687499999999993</v>
      </c>
      <c r="U140" s="2">
        <f>RANK(W140,W1:W1001,0)</f>
        <v>133</v>
      </c>
      <c r="V140" s="2">
        <v>133</v>
      </c>
      <c r="W140" s="2">
        <v>1.2375</v>
      </c>
      <c r="X140" s="1"/>
      <c r="Y140" s="1"/>
      <c r="Z140" s="1"/>
    </row>
    <row r="141" spans="1:26" ht="15.75" customHeight="1" x14ac:dyDescent="0.35">
      <c r="A141" s="6" t="s">
        <v>1275</v>
      </c>
      <c r="B141" s="6" t="s">
        <v>1276</v>
      </c>
      <c r="C141" s="6" t="s">
        <v>23</v>
      </c>
      <c r="D141" s="21">
        <v>60</v>
      </c>
      <c r="E141" s="6" t="s">
        <v>1277</v>
      </c>
      <c r="F141" s="15" t="s">
        <v>152</v>
      </c>
      <c r="G141" s="6" t="s">
        <v>20</v>
      </c>
      <c r="H141" s="6" t="s">
        <v>13</v>
      </c>
      <c r="I141" s="6" t="s">
        <v>14</v>
      </c>
      <c r="J141" s="6" t="s">
        <v>15</v>
      </c>
      <c r="K141" s="7">
        <v>3</v>
      </c>
      <c r="L141" s="6" t="s">
        <v>1278</v>
      </c>
      <c r="M141" s="6" t="s">
        <v>1279</v>
      </c>
      <c r="N141" s="6" t="s">
        <v>684</v>
      </c>
      <c r="O141" s="6" t="s">
        <v>674</v>
      </c>
      <c r="P141" s="21">
        <v>8</v>
      </c>
      <c r="Q141" s="2">
        <f t="shared" ca="1" si="0"/>
        <v>0.67</v>
      </c>
      <c r="R141" s="2">
        <f ca="1">Q141*(IF(J141="Yes",1.25,1))</f>
        <v>0.83750000000000002</v>
      </c>
      <c r="S141" s="2">
        <f ca="1">R141*(IF(OR(VALUE(P141)&gt;8,VALUE(D141)&gt;80),1.25,1))</f>
        <v>0.83750000000000002</v>
      </c>
      <c r="T141" s="2">
        <f ca="1">S141*(IF(H141="Mass Customer",0.85,1))</f>
        <v>0.71187500000000004</v>
      </c>
      <c r="U141" s="2">
        <f>RANK(W141,W1:W1001,0)</f>
        <v>133</v>
      </c>
      <c r="V141" s="2">
        <v>133</v>
      </c>
      <c r="W141" s="2">
        <v>1.2375</v>
      </c>
      <c r="X141" s="1"/>
      <c r="Y141" s="1"/>
      <c r="Z141" s="1"/>
    </row>
    <row r="142" spans="1:26" ht="15.75" customHeight="1" x14ac:dyDescent="0.35">
      <c r="A142" s="6" t="s">
        <v>1280</v>
      </c>
      <c r="B142" s="6" t="s">
        <v>1281</v>
      </c>
      <c r="C142" s="6" t="s">
        <v>16</v>
      </c>
      <c r="D142" s="21">
        <v>92</v>
      </c>
      <c r="E142" s="6" t="s">
        <v>1282</v>
      </c>
      <c r="F142" s="15" t="s">
        <v>158</v>
      </c>
      <c r="G142" s="6" t="s">
        <v>33</v>
      </c>
      <c r="H142" s="6" t="s">
        <v>25</v>
      </c>
      <c r="I142" s="6" t="s">
        <v>14</v>
      </c>
      <c r="J142" s="6" t="s">
        <v>15</v>
      </c>
      <c r="K142" s="7">
        <v>16</v>
      </c>
      <c r="L142" s="6" t="s">
        <v>1283</v>
      </c>
      <c r="M142" s="6" t="s">
        <v>1284</v>
      </c>
      <c r="N142" s="6" t="s">
        <v>684</v>
      </c>
      <c r="O142" s="6" t="s">
        <v>674</v>
      </c>
      <c r="P142" s="21">
        <v>9</v>
      </c>
      <c r="Q142" s="2">
        <f t="shared" ca="1" si="0"/>
        <v>0.89</v>
      </c>
      <c r="R142" s="2">
        <f ca="1">Q142*(IF(J142="Yes",1.25,1))</f>
        <v>1.1125</v>
      </c>
      <c r="S142" s="2">
        <f ca="1">R142*(IF(OR(VALUE(P142)&gt;8,VALUE(D142)&gt;80),1.25,1))</f>
        <v>1.390625</v>
      </c>
      <c r="T142" s="2">
        <f ca="1">S142*(IF(H142="Mass Customer",0.85,1))</f>
        <v>1.390625</v>
      </c>
      <c r="U142" s="2">
        <f>RANK(W142,W1:W1001,0)</f>
        <v>133</v>
      </c>
      <c r="V142" s="2">
        <v>133</v>
      </c>
      <c r="W142" s="2">
        <v>1.2375</v>
      </c>
      <c r="X142" s="1"/>
      <c r="Y142" s="1"/>
      <c r="Z142" s="1"/>
    </row>
    <row r="143" spans="1:26" ht="15.75" customHeight="1" x14ac:dyDescent="0.35">
      <c r="A143" s="6" t="s">
        <v>1285</v>
      </c>
      <c r="B143" s="6" t="s">
        <v>1286</v>
      </c>
      <c r="C143" s="6" t="s">
        <v>16</v>
      </c>
      <c r="D143" s="21">
        <v>14</v>
      </c>
      <c r="E143" s="6" t="s">
        <v>1287</v>
      </c>
      <c r="F143" s="15" t="s">
        <v>144</v>
      </c>
      <c r="G143" s="6" t="s">
        <v>12</v>
      </c>
      <c r="H143" s="6" t="s">
        <v>25</v>
      </c>
      <c r="I143" s="6" t="s">
        <v>14</v>
      </c>
      <c r="J143" s="6" t="s">
        <v>15</v>
      </c>
      <c r="K143" s="7">
        <v>15</v>
      </c>
      <c r="L143" s="6" t="s">
        <v>1288</v>
      </c>
      <c r="M143" s="6" t="s">
        <v>1289</v>
      </c>
      <c r="N143" s="6" t="s">
        <v>680</v>
      </c>
      <c r="O143" s="6" t="s">
        <v>674</v>
      </c>
      <c r="P143" s="21">
        <v>9</v>
      </c>
      <c r="Q143" s="2">
        <f t="shared" ca="1" si="0"/>
        <v>0.8</v>
      </c>
      <c r="R143" s="2">
        <f ca="1">Q143*(IF(J143="Yes",1.25,1))</f>
        <v>1</v>
      </c>
      <c r="S143" s="2">
        <f ca="1">R143*(IF(OR(VALUE(P143)&gt;8,VALUE(D143)&gt;80),1.25,1))</f>
        <v>1.25</v>
      </c>
      <c r="T143" s="2">
        <f ca="1">S143*(IF(H143="Mass Customer",0.85,1))</f>
        <v>1.25</v>
      </c>
      <c r="U143" s="2">
        <f>RANK(W143,W1:W1001,0)</f>
        <v>142</v>
      </c>
      <c r="V143" s="2">
        <v>142</v>
      </c>
      <c r="W143" s="2">
        <v>1.23515625</v>
      </c>
      <c r="X143" s="1"/>
      <c r="Y143" s="1"/>
      <c r="Z143" s="1"/>
    </row>
    <row r="144" spans="1:26" ht="15.75" customHeight="1" x14ac:dyDescent="0.35">
      <c r="A144" s="6" t="s">
        <v>1290</v>
      </c>
      <c r="B144" s="6" t="s">
        <v>325</v>
      </c>
      <c r="C144" s="6" t="s">
        <v>16</v>
      </c>
      <c r="D144" s="21">
        <v>28</v>
      </c>
      <c r="E144" s="6" t="s">
        <v>1291</v>
      </c>
      <c r="F144" s="15" t="s">
        <v>157</v>
      </c>
      <c r="G144" s="6" t="s">
        <v>26</v>
      </c>
      <c r="H144" s="6" t="s">
        <v>13</v>
      </c>
      <c r="I144" s="6" t="s">
        <v>14</v>
      </c>
      <c r="J144" s="6" t="s">
        <v>15</v>
      </c>
      <c r="K144" s="7">
        <v>20</v>
      </c>
      <c r="L144" s="6" t="s">
        <v>1292</v>
      </c>
      <c r="M144" s="6" t="s">
        <v>1293</v>
      </c>
      <c r="N144" s="6" t="s">
        <v>673</v>
      </c>
      <c r="O144" s="6" t="s">
        <v>674</v>
      </c>
      <c r="P144" s="21">
        <v>8</v>
      </c>
      <c r="Q144" s="2">
        <f t="shared" ca="1" si="0"/>
        <v>0.6</v>
      </c>
      <c r="R144" s="2">
        <f ca="1">Q144*(IF(J144="Yes",1.25,1))</f>
        <v>0.75</v>
      </c>
      <c r="S144" s="2">
        <f ca="1">R144*(IF(OR(VALUE(P144)&gt;8,VALUE(D144)&gt;80),1.25,1))</f>
        <v>0.75</v>
      </c>
      <c r="T144" s="2">
        <f ca="1">S144*(IF(H144="Mass Customer",0.85,1))</f>
        <v>0.63749999999999996</v>
      </c>
      <c r="U144" s="2">
        <f>RANK(W144,W1:W1001,0)</f>
        <v>142</v>
      </c>
      <c r="V144" s="2">
        <v>142</v>
      </c>
      <c r="W144" s="2">
        <v>1.23515625</v>
      </c>
      <c r="X144" s="1"/>
      <c r="Y144" s="1"/>
      <c r="Z144" s="1"/>
    </row>
    <row r="145" spans="1:26" ht="15.75" customHeight="1" x14ac:dyDescent="0.35">
      <c r="A145" s="6" t="s">
        <v>284</v>
      </c>
      <c r="B145" s="6" t="s">
        <v>1294</v>
      </c>
      <c r="C145" s="6" t="s">
        <v>16</v>
      </c>
      <c r="D145" s="21">
        <v>6</v>
      </c>
      <c r="E145" s="6" t="s">
        <v>1295</v>
      </c>
      <c r="F145" s="15" t="s">
        <v>60</v>
      </c>
      <c r="G145" s="6" t="s">
        <v>18</v>
      </c>
      <c r="H145" s="6" t="s">
        <v>27</v>
      </c>
      <c r="I145" s="6" t="s">
        <v>14</v>
      </c>
      <c r="J145" s="6" t="s">
        <v>15</v>
      </c>
      <c r="K145" s="7">
        <v>17</v>
      </c>
      <c r="L145" s="6" t="s">
        <v>1296</v>
      </c>
      <c r="M145" s="6" t="s">
        <v>1087</v>
      </c>
      <c r="N145" s="6" t="s">
        <v>680</v>
      </c>
      <c r="O145" s="6" t="s">
        <v>674</v>
      </c>
      <c r="P145" s="21">
        <v>9</v>
      </c>
      <c r="Q145" s="2">
        <f t="shared" ca="1" si="0"/>
        <v>0.72</v>
      </c>
      <c r="R145" s="2">
        <f ca="1">Q145*(IF(J145="Yes",1.25,1))</f>
        <v>0.89999999999999991</v>
      </c>
      <c r="S145" s="2">
        <f ca="1">R145*(IF(OR(VALUE(P145)&gt;8,VALUE(D145)&gt;80),1.25,1))</f>
        <v>1.125</v>
      </c>
      <c r="T145" s="2">
        <f ca="1">S145*(IF(H145="Mass Customer",0.85,1))</f>
        <v>1.125</v>
      </c>
      <c r="U145" s="2">
        <f>RANK(W145,W1:W1001,0)</f>
        <v>144</v>
      </c>
      <c r="V145" s="2">
        <v>144</v>
      </c>
      <c r="W145" s="2">
        <v>1.234375</v>
      </c>
      <c r="X145" s="1"/>
      <c r="Y145" s="1"/>
      <c r="Z145" s="1"/>
    </row>
    <row r="146" spans="1:26" ht="15.75" customHeight="1" x14ac:dyDescent="0.35">
      <c r="A146" s="6" t="s">
        <v>379</v>
      </c>
      <c r="B146" s="6" t="s">
        <v>1297</v>
      </c>
      <c r="C146" s="6" t="s">
        <v>23</v>
      </c>
      <c r="D146" s="21">
        <v>4</v>
      </c>
      <c r="E146" s="6" t="s">
        <v>1298</v>
      </c>
      <c r="F146" s="15" t="s">
        <v>24</v>
      </c>
      <c r="G146" s="6" t="s">
        <v>33</v>
      </c>
      <c r="H146" s="6" t="s">
        <v>13</v>
      </c>
      <c r="I146" s="6" t="s">
        <v>14</v>
      </c>
      <c r="J146" s="6" t="s">
        <v>22</v>
      </c>
      <c r="K146" s="7">
        <v>6</v>
      </c>
      <c r="L146" s="6" t="s">
        <v>1299</v>
      </c>
      <c r="M146" s="6" t="s">
        <v>1157</v>
      </c>
      <c r="N146" s="6" t="s">
        <v>673</v>
      </c>
      <c r="O146" s="6" t="s">
        <v>674</v>
      </c>
      <c r="P146" s="21">
        <v>1</v>
      </c>
      <c r="Q146" s="2">
        <f t="shared" ca="1" si="0"/>
        <v>0.92</v>
      </c>
      <c r="R146" s="2">
        <f ca="1">Q146*(IF(J146="Yes",1.25,1))</f>
        <v>0.92</v>
      </c>
      <c r="S146" s="2">
        <f ca="1">R146*(IF(OR(VALUE(P146)&gt;8,VALUE(D146)&gt;80),1.25,1))</f>
        <v>0.92</v>
      </c>
      <c r="T146" s="2">
        <f ca="1">S146*(IF(H146="Mass Customer",0.85,1))</f>
        <v>0.78200000000000003</v>
      </c>
      <c r="U146" s="2">
        <f>RANK(W146,W1:W1001,0)</f>
        <v>144</v>
      </c>
      <c r="V146" s="2">
        <v>144</v>
      </c>
      <c r="W146" s="2">
        <v>1.234375</v>
      </c>
      <c r="X146" s="1"/>
      <c r="Y146" s="1"/>
      <c r="Z146" s="1"/>
    </row>
    <row r="147" spans="1:26" ht="15.75" customHeight="1" x14ac:dyDescent="0.35">
      <c r="A147" s="6" t="s">
        <v>78</v>
      </c>
      <c r="B147" s="6" t="s">
        <v>1300</v>
      </c>
      <c r="C147" s="6" t="s">
        <v>23</v>
      </c>
      <c r="D147" s="21">
        <v>40</v>
      </c>
      <c r="E147" s="6" t="s">
        <v>1301</v>
      </c>
      <c r="F147" s="15" t="s">
        <v>39</v>
      </c>
      <c r="G147" s="6" t="s">
        <v>18</v>
      </c>
      <c r="H147" s="6" t="s">
        <v>13</v>
      </c>
      <c r="I147" s="6" t="s">
        <v>14</v>
      </c>
      <c r="J147" s="6" t="s">
        <v>22</v>
      </c>
      <c r="K147" s="7">
        <v>15</v>
      </c>
      <c r="L147" s="6" t="s">
        <v>1302</v>
      </c>
      <c r="M147" s="6" t="s">
        <v>1303</v>
      </c>
      <c r="N147" s="6" t="s">
        <v>680</v>
      </c>
      <c r="O147" s="6" t="s">
        <v>674</v>
      </c>
      <c r="P147" s="21">
        <v>9</v>
      </c>
      <c r="Q147" s="2">
        <f t="shared" ca="1" si="0"/>
        <v>1.05</v>
      </c>
      <c r="R147" s="2">
        <f ca="1">Q147*(IF(J147="Yes",1.25,1))</f>
        <v>1.05</v>
      </c>
      <c r="S147" s="2">
        <f ca="1">R147*(IF(OR(VALUE(P147)&gt;8,VALUE(D147)&gt;80),1.25,1))</f>
        <v>1.3125</v>
      </c>
      <c r="T147" s="2">
        <f ca="1">S147*(IF(H147="Mass Customer",0.85,1))</f>
        <v>1.1156249999999999</v>
      </c>
      <c r="U147" s="2">
        <f>RANK(W147,W1:W1001,0)</f>
        <v>146</v>
      </c>
      <c r="V147" s="2">
        <v>146</v>
      </c>
      <c r="W147" s="2">
        <v>1.2250000000000001</v>
      </c>
      <c r="X147" s="1"/>
      <c r="Y147" s="1"/>
      <c r="Z147" s="1"/>
    </row>
    <row r="148" spans="1:26" ht="15.75" customHeight="1" x14ac:dyDescent="0.35">
      <c r="A148" s="6" t="s">
        <v>1304</v>
      </c>
      <c r="B148" s="6" t="s">
        <v>1305</v>
      </c>
      <c r="C148" s="6" t="s">
        <v>23</v>
      </c>
      <c r="D148" s="21">
        <v>82</v>
      </c>
      <c r="E148" s="6" t="s">
        <v>1306</v>
      </c>
      <c r="F148" s="15" t="s">
        <v>254</v>
      </c>
      <c r="G148" s="6" t="s">
        <v>33</v>
      </c>
      <c r="H148" s="6" t="s">
        <v>13</v>
      </c>
      <c r="I148" s="6" t="s">
        <v>14</v>
      </c>
      <c r="J148" s="6" t="s">
        <v>22</v>
      </c>
      <c r="K148" s="7">
        <v>17</v>
      </c>
      <c r="L148" s="6" t="s">
        <v>1307</v>
      </c>
      <c r="M148" s="6" t="s">
        <v>1308</v>
      </c>
      <c r="N148" s="6" t="s">
        <v>680</v>
      </c>
      <c r="O148" s="6" t="s">
        <v>674</v>
      </c>
      <c r="P148" s="21">
        <v>8</v>
      </c>
      <c r="Q148" s="2">
        <f t="shared" ca="1" si="0"/>
        <v>0.83</v>
      </c>
      <c r="R148" s="2">
        <f ca="1">Q148*(IF(J148="Yes",1.25,1))</f>
        <v>0.83</v>
      </c>
      <c r="S148" s="2">
        <f ca="1">R148*(IF(OR(VALUE(P148)&gt;8,VALUE(D148)&gt;80),1.25,1))</f>
        <v>1.0374999999999999</v>
      </c>
      <c r="T148" s="2">
        <f ca="1">S148*(IF(H148="Mass Customer",0.85,1))</f>
        <v>0.88187499999999985</v>
      </c>
      <c r="U148" s="2">
        <f>RANK(W148,W1:W1001,0)</f>
        <v>146</v>
      </c>
      <c r="V148" s="2">
        <v>146</v>
      </c>
      <c r="W148" s="2">
        <v>1.2250000000000001</v>
      </c>
      <c r="X148" s="1"/>
      <c r="Y148" s="1"/>
      <c r="Z148" s="1"/>
    </row>
    <row r="149" spans="1:26" ht="15.75" customHeight="1" x14ac:dyDescent="0.35">
      <c r="A149" s="6" t="s">
        <v>390</v>
      </c>
      <c r="B149" s="6" t="s">
        <v>1309</v>
      </c>
      <c r="C149" s="6" t="s">
        <v>16</v>
      </c>
      <c r="D149" s="21">
        <v>38</v>
      </c>
      <c r="E149" s="6" t="s">
        <v>1310</v>
      </c>
      <c r="F149" s="15" t="s">
        <v>157</v>
      </c>
      <c r="G149" s="6" t="s">
        <v>26</v>
      </c>
      <c r="H149" s="6" t="s">
        <v>13</v>
      </c>
      <c r="I149" s="6" t="s">
        <v>14</v>
      </c>
      <c r="J149" s="6" t="s">
        <v>22</v>
      </c>
      <c r="K149" s="7">
        <v>16</v>
      </c>
      <c r="L149" s="6" t="s">
        <v>1311</v>
      </c>
      <c r="M149" s="6" t="s">
        <v>1312</v>
      </c>
      <c r="N149" s="6" t="s">
        <v>680</v>
      </c>
      <c r="O149" s="6" t="s">
        <v>674</v>
      </c>
      <c r="P149" s="21">
        <v>10</v>
      </c>
      <c r="Q149" s="2">
        <f t="shared" ca="1" si="0"/>
        <v>0.64</v>
      </c>
      <c r="R149" s="2">
        <f ca="1">Q149*(IF(J149="Yes",1.25,1))</f>
        <v>0.64</v>
      </c>
      <c r="S149" s="2">
        <f ca="1">R149*(IF(OR(VALUE(P149)&gt;8,VALUE(D149)&gt;80),1.25,1))</f>
        <v>0.8</v>
      </c>
      <c r="T149" s="2">
        <f ca="1">S149*(IF(H149="Mass Customer",0.85,1))</f>
        <v>0.68</v>
      </c>
      <c r="U149" s="2">
        <f>RANK(W149,W1:W1001,0)</f>
        <v>146</v>
      </c>
      <c r="V149" s="2">
        <v>146</v>
      </c>
      <c r="W149" s="2">
        <v>1.2250000000000001</v>
      </c>
      <c r="X149" s="1"/>
      <c r="Y149" s="1"/>
      <c r="Z149" s="1"/>
    </row>
    <row r="150" spans="1:26" ht="15.75" customHeight="1" x14ac:dyDescent="0.35">
      <c r="A150" s="6" t="s">
        <v>72</v>
      </c>
      <c r="B150" s="6" t="s">
        <v>1313</v>
      </c>
      <c r="C150" s="6" t="s">
        <v>23</v>
      </c>
      <c r="D150" s="21">
        <v>58</v>
      </c>
      <c r="E150" s="6" t="s">
        <v>1314</v>
      </c>
      <c r="F150" s="15" t="s">
        <v>87</v>
      </c>
      <c r="G150" s="6" t="s">
        <v>12</v>
      </c>
      <c r="H150" s="6" t="s">
        <v>27</v>
      </c>
      <c r="I150" s="6" t="s">
        <v>14</v>
      </c>
      <c r="J150" s="6" t="s">
        <v>22</v>
      </c>
      <c r="K150" s="7">
        <v>19</v>
      </c>
      <c r="L150" s="6" t="s">
        <v>1315</v>
      </c>
      <c r="M150" s="6" t="s">
        <v>1316</v>
      </c>
      <c r="N150" s="6" t="s">
        <v>684</v>
      </c>
      <c r="O150" s="6" t="s">
        <v>674</v>
      </c>
      <c r="P150" s="21">
        <v>6</v>
      </c>
      <c r="Q150" s="2">
        <f t="shared" ca="1" si="0"/>
        <v>0.85</v>
      </c>
      <c r="R150" s="2">
        <f ca="1">Q150*(IF(J150="Yes",1.25,1))</f>
        <v>0.85</v>
      </c>
      <c r="S150" s="2">
        <f ca="1">R150*(IF(OR(VALUE(P150)&gt;8,VALUE(D150)&gt;80),1.25,1))</f>
        <v>0.85</v>
      </c>
      <c r="T150" s="2">
        <f ca="1">S150*(IF(H150="Mass Customer",0.85,1))</f>
        <v>0.85</v>
      </c>
      <c r="U150" s="2">
        <f>RANK(W150,W1:W1001,0)</f>
        <v>146</v>
      </c>
      <c r="V150" s="2">
        <v>146</v>
      </c>
      <c r="W150" s="2">
        <v>1.2250000000000001</v>
      </c>
      <c r="X150" s="1"/>
      <c r="Y150" s="1"/>
      <c r="Z150" s="1"/>
    </row>
    <row r="151" spans="1:26" ht="15.75" customHeight="1" x14ac:dyDescent="0.35">
      <c r="A151" s="6" t="s">
        <v>1317</v>
      </c>
      <c r="B151" s="6" t="s">
        <v>1318</v>
      </c>
      <c r="C151" s="6" t="s">
        <v>23</v>
      </c>
      <c r="D151" s="21">
        <v>39</v>
      </c>
      <c r="E151" s="6" t="s">
        <v>1319</v>
      </c>
      <c r="F151" s="16" t="s">
        <v>4541</v>
      </c>
      <c r="G151" s="6" t="s">
        <v>20</v>
      </c>
      <c r="H151" s="6" t="s">
        <v>13</v>
      </c>
      <c r="I151" s="6" t="s">
        <v>14</v>
      </c>
      <c r="J151" s="6" t="s">
        <v>22</v>
      </c>
      <c r="K151" s="7">
        <v>17</v>
      </c>
      <c r="L151" s="6" t="s">
        <v>1320</v>
      </c>
      <c r="M151" s="6" t="s">
        <v>1321</v>
      </c>
      <c r="N151" s="6" t="s">
        <v>680</v>
      </c>
      <c r="O151" s="6" t="s">
        <v>674</v>
      </c>
      <c r="P151" s="21">
        <v>8</v>
      </c>
      <c r="Q151" s="2">
        <f t="shared" ca="1" si="0"/>
        <v>1</v>
      </c>
      <c r="R151" s="2">
        <f ca="1">Q151*(IF(J151="Yes",1.25,1))</f>
        <v>1</v>
      </c>
      <c r="S151" s="2">
        <f ca="1">R151*(IF(OR(VALUE(P151)&gt;8,VALUE(D151)&gt;80),1.25,1))</f>
        <v>1</v>
      </c>
      <c r="T151" s="2">
        <f ca="1">S151*(IF(H151="Mass Customer",0.85,1))</f>
        <v>0.85</v>
      </c>
      <c r="U151" s="2">
        <f>RANK(W151,W1:W1001,0)</f>
        <v>146</v>
      </c>
      <c r="V151" s="2">
        <v>146</v>
      </c>
      <c r="W151" s="2">
        <v>1.2250000000000001</v>
      </c>
      <c r="X151" s="1"/>
      <c r="Y151" s="1"/>
      <c r="Z151" s="1"/>
    </row>
    <row r="152" spans="1:26" ht="15.75" customHeight="1" x14ac:dyDescent="0.35">
      <c r="A152" s="6" t="s">
        <v>1322</v>
      </c>
      <c r="B152" s="6" t="s">
        <v>1323</v>
      </c>
      <c r="C152" s="6" t="s">
        <v>23</v>
      </c>
      <c r="D152" s="21">
        <v>60</v>
      </c>
      <c r="E152" s="6" t="s">
        <v>1324</v>
      </c>
      <c r="F152" s="15" t="s">
        <v>383</v>
      </c>
      <c r="G152" s="6" t="s">
        <v>12</v>
      </c>
      <c r="H152" s="6" t="s">
        <v>25</v>
      </c>
      <c r="I152" s="6" t="s">
        <v>14</v>
      </c>
      <c r="J152" s="6" t="s">
        <v>15</v>
      </c>
      <c r="K152" s="7">
        <v>4</v>
      </c>
      <c r="L152" s="6" t="s">
        <v>1325</v>
      </c>
      <c r="M152" s="6" t="s">
        <v>1326</v>
      </c>
      <c r="N152" s="6" t="s">
        <v>673</v>
      </c>
      <c r="O152" s="6" t="s">
        <v>674</v>
      </c>
      <c r="P152" s="21">
        <v>3</v>
      </c>
      <c r="Q152" s="2">
        <f t="shared" ca="1" si="0"/>
        <v>0.62</v>
      </c>
      <c r="R152" s="2">
        <f ca="1">Q152*(IF(J152="Yes",1.25,1))</f>
        <v>0.77500000000000002</v>
      </c>
      <c r="S152" s="2">
        <f ca="1">R152*(IF(OR(VALUE(P152)&gt;8,VALUE(D152)&gt;80),1.25,1))</f>
        <v>0.77500000000000002</v>
      </c>
      <c r="T152" s="2">
        <f ca="1">S152*(IF(H152="Mass Customer",0.85,1))</f>
        <v>0.77500000000000002</v>
      </c>
      <c r="U152" s="2">
        <f>RANK(W152,W1:W1001,0)</f>
        <v>146</v>
      </c>
      <c r="V152" s="2">
        <v>146</v>
      </c>
      <c r="W152" s="2">
        <v>1.2250000000000001</v>
      </c>
      <c r="X152" s="1"/>
      <c r="Y152" s="1"/>
      <c r="Z152" s="1"/>
    </row>
    <row r="153" spans="1:26" ht="15.75" customHeight="1" x14ac:dyDescent="0.35">
      <c r="A153" s="6" t="s">
        <v>226</v>
      </c>
      <c r="B153" s="6" t="s">
        <v>1327</v>
      </c>
      <c r="C153" s="6" t="s">
        <v>23</v>
      </c>
      <c r="D153" s="21">
        <v>30</v>
      </c>
      <c r="E153" s="6" t="s">
        <v>1328</v>
      </c>
      <c r="F153" s="15" t="s">
        <v>138</v>
      </c>
      <c r="G153" s="6" t="s">
        <v>33</v>
      </c>
      <c r="H153" s="6" t="s">
        <v>25</v>
      </c>
      <c r="I153" s="6" t="s">
        <v>14</v>
      </c>
      <c r="J153" s="6" t="s">
        <v>15</v>
      </c>
      <c r="K153" s="7">
        <v>14</v>
      </c>
      <c r="L153" s="6" t="s">
        <v>1329</v>
      </c>
      <c r="M153" s="6" t="s">
        <v>1330</v>
      </c>
      <c r="N153" s="6" t="s">
        <v>680</v>
      </c>
      <c r="O153" s="6" t="s">
        <v>674</v>
      </c>
      <c r="P153" s="21">
        <v>8</v>
      </c>
      <c r="Q153" s="2">
        <f t="shared" ca="1" si="0"/>
        <v>0.79</v>
      </c>
      <c r="R153" s="2">
        <f ca="1">Q153*(IF(J153="Yes",1.25,1))</f>
        <v>0.98750000000000004</v>
      </c>
      <c r="S153" s="2">
        <f ca="1">R153*(IF(OR(VALUE(P153)&gt;8,VALUE(D153)&gt;80),1.25,1))</f>
        <v>0.98750000000000004</v>
      </c>
      <c r="T153" s="2">
        <f ca="1">S153*(IF(H153="Mass Customer",0.85,1))</f>
        <v>0.98750000000000004</v>
      </c>
      <c r="U153" s="2">
        <f>RANK(W153,W1:W1001,0)</f>
        <v>152</v>
      </c>
      <c r="V153" s="2">
        <v>152</v>
      </c>
      <c r="W153" s="2">
        <v>1.221875</v>
      </c>
      <c r="X153" s="1"/>
      <c r="Y153" s="1"/>
      <c r="Z153" s="1"/>
    </row>
    <row r="154" spans="1:26" ht="15.75" customHeight="1" x14ac:dyDescent="0.35">
      <c r="A154" s="6" t="s">
        <v>1331</v>
      </c>
      <c r="B154" s="6" t="s">
        <v>1332</v>
      </c>
      <c r="C154" s="6" t="s">
        <v>16</v>
      </c>
      <c r="D154" s="21">
        <v>61</v>
      </c>
      <c r="E154" s="6" t="s">
        <v>1333</v>
      </c>
      <c r="F154" s="15" t="s">
        <v>75</v>
      </c>
      <c r="G154" s="6" t="s">
        <v>18</v>
      </c>
      <c r="H154" s="6" t="s">
        <v>13</v>
      </c>
      <c r="I154" s="6" t="s">
        <v>14</v>
      </c>
      <c r="J154" s="6" t="s">
        <v>15</v>
      </c>
      <c r="K154" s="7">
        <v>18</v>
      </c>
      <c r="L154" s="6" t="s">
        <v>1334</v>
      </c>
      <c r="M154" s="6" t="s">
        <v>1335</v>
      </c>
      <c r="N154" s="6" t="s">
        <v>680</v>
      </c>
      <c r="O154" s="6" t="s">
        <v>674</v>
      </c>
      <c r="P154" s="21">
        <v>11</v>
      </c>
      <c r="Q154" s="2">
        <f t="shared" ca="1" si="0"/>
        <v>0.6</v>
      </c>
      <c r="R154" s="2">
        <f ca="1">Q154*(IF(J154="Yes",1.25,1))</f>
        <v>0.75</v>
      </c>
      <c r="S154" s="2">
        <f ca="1">R154*(IF(OR(VALUE(P154)&gt;8,VALUE(D154)&gt;80),1.25,1))</f>
        <v>0.9375</v>
      </c>
      <c r="T154" s="2">
        <f ca="1">S154*(IF(H154="Mass Customer",0.85,1))</f>
        <v>0.796875</v>
      </c>
      <c r="U154" s="2">
        <f>RANK(W154,W1:W1001,0)</f>
        <v>153</v>
      </c>
      <c r="V154" s="2">
        <v>153</v>
      </c>
      <c r="W154" s="2">
        <v>1.21875</v>
      </c>
      <c r="X154" s="1"/>
      <c r="Y154" s="1"/>
      <c r="Z154" s="1"/>
    </row>
    <row r="155" spans="1:26" ht="15.75" customHeight="1" x14ac:dyDescent="0.35">
      <c r="A155" s="6" t="s">
        <v>1336</v>
      </c>
      <c r="B155" s="6" t="s">
        <v>1337</v>
      </c>
      <c r="C155" s="6" t="s">
        <v>16</v>
      </c>
      <c r="D155" s="21">
        <v>54</v>
      </c>
      <c r="E155" s="6" t="s">
        <v>1338</v>
      </c>
      <c r="F155" s="15" t="s">
        <v>172</v>
      </c>
      <c r="G155" s="6" t="s">
        <v>12</v>
      </c>
      <c r="H155" s="6" t="s">
        <v>13</v>
      </c>
      <c r="I155" s="6" t="s">
        <v>14</v>
      </c>
      <c r="J155" s="6" t="s">
        <v>22</v>
      </c>
      <c r="K155" s="7">
        <v>11</v>
      </c>
      <c r="L155" s="6" t="s">
        <v>1339</v>
      </c>
      <c r="M155" s="6" t="s">
        <v>1340</v>
      </c>
      <c r="N155" s="6" t="s">
        <v>684</v>
      </c>
      <c r="O155" s="6" t="s">
        <v>674</v>
      </c>
      <c r="P155" s="21">
        <v>5</v>
      </c>
      <c r="Q155" s="2">
        <f t="shared" ca="1" si="0"/>
        <v>1.06</v>
      </c>
      <c r="R155" s="2">
        <f ca="1">Q155*(IF(J155="Yes",1.25,1))</f>
        <v>1.06</v>
      </c>
      <c r="S155" s="2">
        <f ca="1">R155*(IF(OR(VALUE(P155)&gt;8,VALUE(D155)&gt;80),1.25,1))</f>
        <v>1.06</v>
      </c>
      <c r="T155" s="2">
        <f ca="1">S155*(IF(H155="Mass Customer",0.85,1))</f>
        <v>0.90100000000000002</v>
      </c>
      <c r="U155" s="2">
        <f>RANK(W155,W1:W1001,0)</f>
        <v>154</v>
      </c>
      <c r="V155" s="2">
        <v>154</v>
      </c>
      <c r="W155" s="2">
        <v>1.203125</v>
      </c>
      <c r="X155" s="1"/>
      <c r="Y155" s="1"/>
      <c r="Z155" s="1"/>
    </row>
    <row r="156" spans="1:26" ht="15.75" customHeight="1" x14ac:dyDescent="0.35">
      <c r="A156" s="6" t="s">
        <v>1341</v>
      </c>
      <c r="B156" s="6" t="s">
        <v>1342</v>
      </c>
      <c r="C156" s="6" t="s">
        <v>16</v>
      </c>
      <c r="D156" s="21">
        <v>6</v>
      </c>
      <c r="E156" s="6" t="s">
        <v>1343</v>
      </c>
      <c r="F156" s="15" t="s">
        <v>124</v>
      </c>
      <c r="G156" s="6" t="s">
        <v>18</v>
      </c>
      <c r="H156" s="6" t="s">
        <v>13</v>
      </c>
      <c r="I156" s="6" t="s">
        <v>14</v>
      </c>
      <c r="J156" s="6" t="s">
        <v>22</v>
      </c>
      <c r="K156" s="7">
        <v>9</v>
      </c>
      <c r="L156" s="6" t="s">
        <v>1344</v>
      </c>
      <c r="M156" s="6" t="s">
        <v>1345</v>
      </c>
      <c r="N156" s="6" t="s">
        <v>673</v>
      </c>
      <c r="O156" s="6" t="s">
        <v>674</v>
      </c>
      <c r="P156" s="21">
        <v>5</v>
      </c>
      <c r="Q156" s="2">
        <f t="shared" ca="1" si="0"/>
        <v>0.57999999999999996</v>
      </c>
      <c r="R156" s="2">
        <f ca="1">Q156*(IF(J156="Yes",1.25,1))</f>
        <v>0.57999999999999996</v>
      </c>
      <c r="S156" s="2">
        <f ca="1">R156*(IF(OR(VALUE(P156)&gt;8,VALUE(D156)&gt;80),1.25,1))</f>
        <v>0.57999999999999996</v>
      </c>
      <c r="T156" s="2">
        <f ca="1">S156*(IF(H156="Mass Customer",0.85,1))</f>
        <v>0.49299999999999994</v>
      </c>
      <c r="U156" s="2">
        <f>RANK(W156,W1:W1001,0)</f>
        <v>155</v>
      </c>
      <c r="V156" s="2">
        <v>155</v>
      </c>
      <c r="W156" s="2">
        <v>1.2</v>
      </c>
      <c r="X156" s="1"/>
      <c r="Y156" s="1"/>
      <c r="Z156" s="1"/>
    </row>
    <row r="157" spans="1:26" ht="15.75" customHeight="1" x14ac:dyDescent="0.35">
      <c r="A157" s="6" t="s">
        <v>1346</v>
      </c>
      <c r="B157" s="13" t="s">
        <v>4541</v>
      </c>
      <c r="C157" s="6" t="s">
        <v>23</v>
      </c>
      <c r="D157" s="21">
        <v>74</v>
      </c>
      <c r="E157" s="6" t="s">
        <v>1347</v>
      </c>
      <c r="F157" s="15" t="s">
        <v>340</v>
      </c>
      <c r="G157" s="6" t="s">
        <v>20</v>
      </c>
      <c r="H157" s="6" t="s">
        <v>13</v>
      </c>
      <c r="I157" s="6" t="s">
        <v>14</v>
      </c>
      <c r="J157" s="6" t="s">
        <v>15</v>
      </c>
      <c r="K157" s="7">
        <v>19</v>
      </c>
      <c r="L157" s="6" t="s">
        <v>1348</v>
      </c>
      <c r="M157" s="6" t="s">
        <v>1349</v>
      </c>
      <c r="N157" s="6" t="s">
        <v>680</v>
      </c>
      <c r="O157" s="6" t="s">
        <v>674</v>
      </c>
      <c r="P157" s="21">
        <v>9</v>
      </c>
      <c r="Q157" s="2">
        <f t="shared" ca="1" si="0"/>
        <v>0.79</v>
      </c>
      <c r="R157" s="2">
        <f ca="1">Q157*(IF(J157="Yes",1.25,1))</f>
        <v>0.98750000000000004</v>
      </c>
      <c r="S157" s="2">
        <f ca="1">R157*(IF(OR(VALUE(P157)&gt;8,VALUE(D157)&gt;80),1.25,1))</f>
        <v>1.234375</v>
      </c>
      <c r="T157" s="2">
        <f ca="1">S157*(IF(H157="Mass Customer",0.85,1))</f>
        <v>1.0492187499999999</v>
      </c>
      <c r="U157" s="2">
        <f>RANK(W157,W1:W1001,0)</f>
        <v>155</v>
      </c>
      <c r="V157" s="2">
        <v>155</v>
      </c>
      <c r="W157" s="2">
        <v>1.2</v>
      </c>
      <c r="X157" s="1"/>
      <c r="Y157" s="1"/>
      <c r="Z157" s="1"/>
    </row>
    <row r="158" spans="1:26" ht="15.75" customHeight="1" x14ac:dyDescent="0.35">
      <c r="A158" s="6" t="s">
        <v>1350</v>
      </c>
      <c r="B158" s="6" t="s">
        <v>1351</v>
      </c>
      <c r="C158" s="6" t="s">
        <v>23</v>
      </c>
      <c r="D158" s="21">
        <v>89</v>
      </c>
      <c r="E158" s="8">
        <v>28057</v>
      </c>
      <c r="F158" s="15" t="s">
        <v>253</v>
      </c>
      <c r="G158" s="6" t="s">
        <v>18</v>
      </c>
      <c r="H158" s="6" t="s">
        <v>13</v>
      </c>
      <c r="I158" s="6" t="s">
        <v>14</v>
      </c>
      <c r="J158" s="6" t="s">
        <v>22</v>
      </c>
      <c r="K158" s="7">
        <v>21</v>
      </c>
      <c r="L158" s="6" t="s">
        <v>1352</v>
      </c>
      <c r="M158" s="6" t="s">
        <v>1353</v>
      </c>
      <c r="N158" s="6" t="s">
        <v>673</v>
      </c>
      <c r="O158" s="6" t="s">
        <v>674</v>
      </c>
      <c r="P158" s="21">
        <v>9</v>
      </c>
      <c r="Q158" s="2">
        <f t="shared" ca="1" si="0"/>
        <v>0.95</v>
      </c>
      <c r="R158" s="2">
        <f ca="1">Q158*(IF(J158="Yes",1.25,1))</f>
        <v>0.95</v>
      </c>
      <c r="S158" s="2">
        <f ca="1">R158*(IF(OR(VALUE(P158)&gt;8,VALUE(D158)&gt;80),1.25,1))</f>
        <v>1.1875</v>
      </c>
      <c r="T158" s="2">
        <f ca="1">S158*(IF(H158="Mass Customer",0.85,1))</f>
        <v>1.0093749999999999</v>
      </c>
      <c r="U158" s="2">
        <f>RANK(W158,W1:W1001,0)</f>
        <v>157</v>
      </c>
      <c r="V158" s="2">
        <v>157</v>
      </c>
      <c r="W158" s="2">
        <v>1.1953125</v>
      </c>
      <c r="X158" s="1"/>
      <c r="Y158" s="1"/>
      <c r="Z158" s="1"/>
    </row>
    <row r="159" spans="1:26" ht="15.75" customHeight="1" x14ac:dyDescent="0.35">
      <c r="A159" s="6" t="s">
        <v>1354</v>
      </c>
      <c r="B159" s="6" t="s">
        <v>1355</v>
      </c>
      <c r="C159" s="6" t="s">
        <v>23</v>
      </c>
      <c r="D159" s="21">
        <v>16</v>
      </c>
      <c r="E159" s="6" t="s">
        <v>1356</v>
      </c>
      <c r="F159" s="15" t="s">
        <v>136</v>
      </c>
      <c r="G159" s="6" t="s">
        <v>12</v>
      </c>
      <c r="H159" s="6" t="s">
        <v>13</v>
      </c>
      <c r="I159" s="6" t="s">
        <v>14</v>
      </c>
      <c r="J159" s="6" t="s">
        <v>22</v>
      </c>
      <c r="K159" s="7">
        <v>7</v>
      </c>
      <c r="L159" s="6" t="s">
        <v>1357</v>
      </c>
      <c r="M159" s="6" t="s">
        <v>935</v>
      </c>
      <c r="N159" s="6" t="s">
        <v>680</v>
      </c>
      <c r="O159" s="6" t="s">
        <v>674</v>
      </c>
      <c r="P159" s="21">
        <v>9</v>
      </c>
      <c r="Q159" s="2">
        <f t="shared" ca="1" si="0"/>
        <v>0.47</v>
      </c>
      <c r="R159" s="2">
        <f ca="1">Q159*(IF(J159="Yes",1.25,1))</f>
        <v>0.47</v>
      </c>
      <c r="S159" s="2">
        <f ca="1">R159*(IF(OR(VALUE(P159)&gt;8,VALUE(D159)&gt;80),1.25,1))</f>
        <v>0.58749999999999991</v>
      </c>
      <c r="T159" s="2">
        <f ca="1">S159*(IF(H159="Mass Customer",0.85,1))</f>
        <v>0.4993749999999999</v>
      </c>
      <c r="U159" s="2">
        <f>RANK(W159,W1:W1001,0)</f>
        <v>158</v>
      </c>
      <c r="V159" s="2">
        <v>158</v>
      </c>
      <c r="W159" s="2">
        <v>1.1875</v>
      </c>
      <c r="X159" s="1"/>
      <c r="Y159" s="1"/>
      <c r="Z159" s="1"/>
    </row>
    <row r="160" spans="1:26" ht="15.75" customHeight="1" x14ac:dyDescent="0.35">
      <c r="A160" s="6" t="s">
        <v>1358</v>
      </c>
      <c r="B160" s="6" t="s">
        <v>1359</v>
      </c>
      <c r="C160" s="6" t="s">
        <v>23</v>
      </c>
      <c r="D160" s="21">
        <v>4</v>
      </c>
      <c r="E160" s="6" t="s">
        <v>1360</v>
      </c>
      <c r="F160" s="15" t="s">
        <v>31</v>
      </c>
      <c r="G160" s="6" t="s">
        <v>4549</v>
      </c>
      <c r="H160" s="6" t="s">
        <v>13</v>
      </c>
      <c r="I160" s="6" t="s">
        <v>14</v>
      </c>
      <c r="J160" s="6" t="s">
        <v>15</v>
      </c>
      <c r="K160" s="7">
        <v>6</v>
      </c>
      <c r="L160" s="6" t="s">
        <v>1361</v>
      </c>
      <c r="M160" s="6" t="s">
        <v>1362</v>
      </c>
      <c r="N160" s="6" t="s">
        <v>684</v>
      </c>
      <c r="O160" s="6" t="s">
        <v>674</v>
      </c>
      <c r="P160" s="21">
        <v>9</v>
      </c>
      <c r="Q160" s="2">
        <f t="shared" ca="1" si="0"/>
        <v>0.44</v>
      </c>
      <c r="R160" s="2">
        <f ca="1">Q160*(IF(J160="Yes",1.25,1))</f>
        <v>0.55000000000000004</v>
      </c>
      <c r="S160" s="2">
        <f ca="1">R160*(IF(OR(VALUE(P160)&gt;8,VALUE(D160)&gt;80),1.25,1))</f>
        <v>0.6875</v>
      </c>
      <c r="T160" s="2">
        <f ca="1">S160*(IF(H160="Mass Customer",0.85,1))</f>
        <v>0.58437499999999998</v>
      </c>
      <c r="U160" s="2">
        <f>RANK(W160,W1:W1001,0)</f>
        <v>158</v>
      </c>
      <c r="V160" s="2">
        <v>158</v>
      </c>
      <c r="W160" s="2">
        <v>1.1875</v>
      </c>
      <c r="X160" s="1"/>
      <c r="Y160" s="1"/>
      <c r="Z160" s="1"/>
    </row>
    <row r="161" spans="1:26" ht="15.75" customHeight="1" x14ac:dyDescent="0.35">
      <c r="A161" s="6" t="s">
        <v>656</v>
      </c>
      <c r="B161" s="6" t="s">
        <v>1363</v>
      </c>
      <c r="C161" s="6" t="s">
        <v>16</v>
      </c>
      <c r="D161" s="21">
        <v>27</v>
      </c>
      <c r="E161" s="6" t="s">
        <v>1364</v>
      </c>
      <c r="F161" s="15" t="s">
        <v>138</v>
      </c>
      <c r="G161" s="6" t="s">
        <v>4549</v>
      </c>
      <c r="H161" s="6" t="s">
        <v>27</v>
      </c>
      <c r="I161" s="6" t="s">
        <v>14</v>
      </c>
      <c r="J161" s="6" t="s">
        <v>22</v>
      </c>
      <c r="K161" s="7">
        <v>10</v>
      </c>
      <c r="L161" s="6" t="s">
        <v>1365</v>
      </c>
      <c r="M161" s="6" t="s">
        <v>1366</v>
      </c>
      <c r="N161" s="6" t="s">
        <v>680</v>
      </c>
      <c r="O161" s="6" t="s">
        <v>674</v>
      </c>
      <c r="P161" s="21">
        <v>9</v>
      </c>
      <c r="Q161" s="2">
        <f t="shared" ca="1" si="0"/>
        <v>0.83</v>
      </c>
      <c r="R161" s="2">
        <f ca="1">Q161*(IF(J161="Yes",1.25,1))</f>
        <v>0.83</v>
      </c>
      <c r="S161" s="2">
        <f ca="1">R161*(IF(OR(VALUE(P161)&gt;8,VALUE(D161)&gt;80),1.25,1))</f>
        <v>1.0374999999999999</v>
      </c>
      <c r="T161" s="2">
        <f ca="1">S161*(IF(H161="Mass Customer",0.85,1))</f>
        <v>1.0374999999999999</v>
      </c>
      <c r="U161" s="2">
        <f>RANK(W161,W1:W1001,0)</f>
        <v>158</v>
      </c>
      <c r="V161" s="2">
        <v>158</v>
      </c>
      <c r="W161" s="2">
        <v>1.1875</v>
      </c>
      <c r="X161" s="1"/>
      <c r="Y161" s="1"/>
      <c r="Z161" s="1"/>
    </row>
    <row r="162" spans="1:26" ht="15.75" customHeight="1" x14ac:dyDescent="0.35">
      <c r="A162" s="6" t="s">
        <v>214</v>
      </c>
      <c r="B162" s="6" t="s">
        <v>1367</v>
      </c>
      <c r="C162" s="6" t="s">
        <v>16</v>
      </c>
      <c r="D162" s="21">
        <v>37</v>
      </c>
      <c r="E162" s="6" t="s">
        <v>1368</v>
      </c>
      <c r="F162" s="15" t="s">
        <v>147</v>
      </c>
      <c r="G162" s="6" t="s">
        <v>20</v>
      </c>
      <c r="H162" s="6" t="s">
        <v>25</v>
      </c>
      <c r="I162" s="6" t="s">
        <v>14</v>
      </c>
      <c r="J162" s="6" t="s">
        <v>22</v>
      </c>
      <c r="K162" s="7">
        <v>4</v>
      </c>
      <c r="L162" s="6" t="s">
        <v>1369</v>
      </c>
      <c r="M162" s="6" t="s">
        <v>1370</v>
      </c>
      <c r="N162" s="6" t="s">
        <v>680</v>
      </c>
      <c r="O162" s="6" t="s">
        <v>674</v>
      </c>
      <c r="P162" s="21">
        <v>12</v>
      </c>
      <c r="Q162" s="2">
        <f t="shared" ca="1" si="0"/>
        <v>0.53</v>
      </c>
      <c r="R162" s="2">
        <f ca="1">Q162*(IF(J162="Yes",1.25,1))</f>
        <v>0.53</v>
      </c>
      <c r="S162" s="2">
        <f ca="1">R162*(IF(OR(VALUE(P162)&gt;8,VALUE(D162)&gt;80),1.25,1))</f>
        <v>0.66250000000000009</v>
      </c>
      <c r="T162" s="2">
        <f ca="1">S162*(IF(H162="Mass Customer",0.85,1))</f>
        <v>0.66250000000000009</v>
      </c>
      <c r="U162" s="2">
        <f>RANK(W162,W1:W1001,0)</f>
        <v>158</v>
      </c>
      <c r="V162" s="2">
        <v>158</v>
      </c>
      <c r="W162" s="2">
        <v>1.1875</v>
      </c>
      <c r="X162" s="1"/>
      <c r="Y162" s="1"/>
      <c r="Z162" s="1"/>
    </row>
    <row r="163" spans="1:26" ht="15.75" customHeight="1" x14ac:dyDescent="0.35">
      <c r="A163" s="6" t="s">
        <v>1371</v>
      </c>
      <c r="B163" s="6" t="s">
        <v>1372</v>
      </c>
      <c r="C163" s="6" t="s">
        <v>23</v>
      </c>
      <c r="D163" s="21">
        <v>23</v>
      </c>
      <c r="E163" s="6" t="s">
        <v>1373</v>
      </c>
      <c r="F163" s="15" t="s">
        <v>253</v>
      </c>
      <c r="G163" s="6" t="s">
        <v>12</v>
      </c>
      <c r="H163" s="6" t="s">
        <v>13</v>
      </c>
      <c r="I163" s="6" t="s">
        <v>14</v>
      </c>
      <c r="J163" s="6" t="s">
        <v>15</v>
      </c>
      <c r="K163" s="7">
        <v>10</v>
      </c>
      <c r="L163" s="6" t="s">
        <v>1374</v>
      </c>
      <c r="M163" s="6" t="s">
        <v>1375</v>
      </c>
      <c r="N163" s="6" t="s">
        <v>684</v>
      </c>
      <c r="O163" s="6" t="s">
        <v>674</v>
      </c>
      <c r="P163" s="21">
        <v>11</v>
      </c>
      <c r="Q163" s="2">
        <f t="shared" ca="1" si="0"/>
        <v>0.82</v>
      </c>
      <c r="R163" s="2">
        <f ca="1">Q163*(IF(J163="Yes",1.25,1))</f>
        <v>1.0249999999999999</v>
      </c>
      <c r="S163" s="2">
        <f ca="1">R163*(IF(OR(VALUE(P163)&gt;8,VALUE(D163)&gt;80),1.25,1))</f>
        <v>1.28125</v>
      </c>
      <c r="T163" s="2">
        <f ca="1">S163*(IF(H163="Mass Customer",0.85,1))</f>
        <v>1.0890625</v>
      </c>
      <c r="U163" s="2">
        <f>RANK(W163,W1:W1001,0)</f>
        <v>158</v>
      </c>
      <c r="V163" s="2">
        <v>158</v>
      </c>
      <c r="W163" s="2">
        <v>1.1875</v>
      </c>
      <c r="X163" s="1"/>
      <c r="Y163" s="1"/>
      <c r="Z163" s="1"/>
    </row>
    <row r="164" spans="1:26" ht="15.75" customHeight="1" x14ac:dyDescent="0.35">
      <c r="A164" s="6" t="s">
        <v>1376</v>
      </c>
      <c r="B164" s="6" t="s">
        <v>1377</v>
      </c>
      <c r="C164" s="6" t="s">
        <v>23</v>
      </c>
      <c r="D164" s="21">
        <v>60</v>
      </c>
      <c r="E164" s="6" t="s">
        <v>1378</v>
      </c>
      <c r="F164" s="15" t="s">
        <v>116</v>
      </c>
      <c r="G164" s="6" t="s">
        <v>33</v>
      </c>
      <c r="H164" s="6" t="s">
        <v>25</v>
      </c>
      <c r="I164" s="6" t="s">
        <v>14</v>
      </c>
      <c r="J164" s="6" t="s">
        <v>15</v>
      </c>
      <c r="K164" s="7">
        <v>9</v>
      </c>
      <c r="L164" s="6" t="s">
        <v>1379</v>
      </c>
      <c r="M164" s="6" t="s">
        <v>1380</v>
      </c>
      <c r="N164" s="6" t="s">
        <v>680</v>
      </c>
      <c r="O164" s="6" t="s">
        <v>674</v>
      </c>
      <c r="P164" s="21">
        <v>2</v>
      </c>
      <c r="Q164" s="2">
        <f t="shared" ca="1" si="0"/>
        <v>1.07</v>
      </c>
      <c r="R164" s="2">
        <f ca="1">Q164*(IF(J164="Yes",1.25,1))</f>
        <v>1.3375000000000001</v>
      </c>
      <c r="S164" s="2">
        <f ca="1">R164*(IF(OR(VALUE(P164)&gt;8,VALUE(D164)&gt;80),1.25,1))</f>
        <v>1.3375000000000001</v>
      </c>
      <c r="T164" s="2">
        <f ca="1">S164*(IF(H164="Mass Customer",0.85,1))</f>
        <v>1.3375000000000001</v>
      </c>
      <c r="U164" s="2">
        <f>RANK(W164,W1:W1001,0)</f>
        <v>163</v>
      </c>
      <c r="V164" s="2">
        <v>163</v>
      </c>
      <c r="W164" s="2">
        <v>1.1820312500000001</v>
      </c>
      <c r="X164" s="1"/>
      <c r="Y164" s="1"/>
      <c r="Z164" s="1"/>
    </row>
    <row r="165" spans="1:26" ht="15.75" customHeight="1" x14ac:dyDescent="0.35">
      <c r="A165" s="6" t="s">
        <v>1381</v>
      </c>
      <c r="B165" s="6" t="s">
        <v>1382</v>
      </c>
      <c r="C165" s="6" t="s">
        <v>16</v>
      </c>
      <c r="D165" s="21">
        <v>96</v>
      </c>
      <c r="E165" s="6" t="s">
        <v>1383</v>
      </c>
      <c r="F165" s="15" t="s">
        <v>287</v>
      </c>
      <c r="G165" s="6" t="s">
        <v>4549</v>
      </c>
      <c r="H165" s="6" t="s">
        <v>27</v>
      </c>
      <c r="I165" s="6" t="s">
        <v>14</v>
      </c>
      <c r="J165" s="6" t="s">
        <v>15</v>
      </c>
      <c r="K165" s="7">
        <v>19</v>
      </c>
      <c r="L165" s="6" t="s">
        <v>1384</v>
      </c>
      <c r="M165" s="6" t="s">
        <v>1246</v>
      </c>
      <c r="N165" s="6" t="s">
        <v>673</v>
      </c>
      <c r="O165" s="6" t="s">
        <v>674</v>
      </c>
      <c r="P165" s="21">
        <v>3</v>
      </c>
      <c r="Q165" s="2">
        <f t="shared" ca="1" si="0"/>
        <v>1</v>
      </c>
      <c r="R165" s="2">
        <f ca="1">Q165*(IF(J165="Yes",1.25,1))</f>
        <v>1.25</v>
      </c>
      <c r="S165" s="2">
        <f ca="1">R165*(IF(OR(VALUE(P165)&gt;8,VALUE(D165)&gt;80),1.25,1))</f>
        <v>1.5625</v>
      </c>
      <c r="T165" s="2">
        <f ca="1">S165*(IF(H165="Mass Customer",0.85,1))</f>
        <v>1.5625</v>
      </c>
      <c r="U165" s="2">
        <f>RANK(W165,W1:W1001,0)</f>
        <v>163</v>
      </c>
      <c r="V165" s="2">
        <v>163</v>
      </c>
      <c r="W165" s="2">
        <v>1.1820312500000001</v>
      </c>
      <c r="X165" s="1"/>
      <c r="Y165" s="1"/>
      <c r="Z165" s="1"/>
    </row>
    <row r="166" spans="1:26" ht="15.75" customHeight="1" x14ac:dyDescent="0.35">
      <c r="A166" s="6" t="s">
        <v>1385</v>
      </c>
      <c r="B166" s="6" t="s">
        <v>1386</v>
      </c>
      <c r="C166" s="6" t="s">
        <v>23</v>
      </c>
      <c r="D166" s="21">
        <v>3</v>
      </c>
      <c r="E166" s="6" t="s">
        <v>1387</v>
      </c>
      <c r="F166" s="15" t="s">
        <v>67</v>
      </c>
      <c r="G166" s="6" t="s">
        <v>4549</v>
      </c>
      <c r="H166" s="6" t="s">
        <v>13</v>
      </c>
      <c r="I166" s="6" t="s">
        <v>14</v>
      </c>
      <c r="J166" s="6" t="s">
        <v>15</v>
      </c>
      <c r="K166" s="7">
        <v>3</v>
      </c>
      <c r="L166" s="6" t="s">
        <v>1388</v>
      </c>
      <c r="M166" s="6" t="s">
        <v>1389</v>
      </c>
      <c r="N166" s="6" t="s">
        <v>680</v>
      </c>
      <c r="O166" s="6" t="s">
        <v>674</v>
      </c>
      <c r="P166" s="21">
        <v>11</v>
      </c>
      <c r="Q166" s="2">
        <f t="shared" ca="1" si="0"/>
        <v>0.73</v>
      </c>
      <c r="R166" s="2">
        <f ca="1">Q166*(IF(J166="Yes",1.25,1))</f>
        <v>0.91249999999999998</v>
      </c>
      <c r="S166" s="2">
        <f ca="1">R166*(IF(OR(VALUE(P166)&gt;8,VALUE(D166)&gt;80),1.25,1))</f>
        <v>1.140625</v>
      </c>
      <c r="T166" s="2">
        <f ca="1">S166*(IF(H166="Mass Customer",0.85,1))</f>
        <v>0.96953124999999996</v>
      </c>
      <c r="U166" s="2">
        <f>RANK(W166,W1:W1001,0)</f>
        <v>163</v>
      </c>
      <c r="V166" s="2">
        <v>163</v>
      </c>
      <c r="W166" s="2">
        <v>1.1820312500000001</v>
      </c>
      <c r="X166" s="1"/>
      <c r="Y166" s="1"/>
      <c r="Z166" s="1"/>
    </row>
    <row r="167" spans="1:26" ht="15.75" customHeight="1" x14ac:dyDescent="0.35">
      <c r="A167" s="6" t="s">
        <v>1390</v>
      </c>
      <c r="B167" s="6" t="s">
        <v>1391</v>
      </c>
      <c r="C167" s="6" t="s">
        <v>16</v>
      </c>
      <c r="D167" s="21">
        <v>55</v>
      </c>
      <c r="E167" s="6" t="s">
        <v>1392</v>
      </c>
      <c r="F167" s="15" t="s">
        <v>165</v>
      </c>
      <c r="G167" s="6" t="s">
        <v>12</v>
      </c>
      <c r="H167" s="6" t="s">
        <v>13</v>
      </c>
      <c r="I167" s="6" t="s">
        <v>14</v>
      </c>
      <c r="J167" s="6" t="s">
        <v>22</v>
      </c>
      <c r="K167" s="7">
        <v>4</v>
      </c>
      <c r="L167" s="6" t="s">
        <v>1393</v>
      </c>
      <c r="M167" s="6" t="s">
        <v>1394</v>
      </c>
      <c r="N167" s="6" t="s">
        <v>680</v>
      </c>
      <c r="O167" s="6" t="s">
        <v>674</v>
      </c>
      <c r="P167" s="21">
        <v>10</v>
      </c>
      <c r="Q167" s="2">
        <f t="shared" ca="1" si="0"/>
        <v>0.69</v>
      </c>
      <c r="R167" s="2">
        <f ca="1">Q167*(IF(J167="Yes",1.25,1))</f>
        <v>0.69</v>
      </c>
      <c r="S167" s="2">
        <f ca="1">R167*(IF(OR(VALUE(P167)&gt;8,VALUE(D167)&gt;80),1.25,1))</f>
        <v>0.86249999999999993</v>
      </c>
      <c r="T167" s="2">
        <f ca="1">S167*(IF(H167="Mass Customer",0.85,1))</f>
        <v>0.73312499999999992</v>
      </c>
      <c r="U167" s="2">
        <f>RANK(W167,W1:W1001,0)</f>
        <v>166</v>
      </c>
      <c r="V167" s="2">
        <v>166</v>
      </c>
      <c r="W167" s="2">
        <v>1.175</v>
      </c>
      <c r="X167" s="1"/>
      <c r="Y167" s="1"/>
      <c r="Z167" s="1"/>
    </row>
    <row r="168" spans="1:26" ht="15.75" customHeight="1" x14ac:dyDescent="0.35">
      <c r="A168" s="6" t="s">
        <v>1395</v>
      </c>
      <c r="B168" s="6" t="s">
        <v>441</v>
      </c>
      <c r="C168" s="6" t="s">
        <v>23</v>
      </c>
      <c r="D168" s="21">
        <v>65</v>
      </c>
      <c r="E168" s="6" t="s">
        <v>1396</v>
      </c>
      <c r="F168" s="15" t="s">
        <v>116</v>
      </c>
      <c r="G168" s="6" t="s">
        <v>18</v>
      </c>
      <c r="H168" s="6" t="s">
        <v>27</v>
      </c>
      <c r="I168" s="6" t="s">
        <v>14</v>
      </c>
      <c r="J168" s="6" t="s">
        <v>22</v>
      </c>
      <c r="K168" s="7">
        <v>12</v>
      </c>
      <c r="L168" s="6" t="s">
        <v>1397</v>
      </c>
      <c r="M168" s="6" t="s">
        <v>1398</v>
      </c>
      <c r="N168" s="6" t="s">
        <v>680</v>
      </c>
      <c r="O168" s="6" t="s">
        <v>674</v>
      </c>
      <c r="P168" s="21">
        <v>3</v>
      </c>
      <c r="Q168" s="2">
        <f t="shared" ca="1" si="0"/>
        <v>0.89</v>
      </c>
      <c r="R168" s="2">
        <f ca="1">Q168*(IF(J168="Yes",1.25,1))</f>
        <v>0.89</v>
      </c>
      <c r="S168" s="2">
        <f ca="1">R168*(IF(OR(VALUE(P168)&gt;8,VALUE(D168)&gt;80),1.25,1))</f>
        <v>0.89</v>
      </c>
      <c r="T168" s="2">
        <f ca="1">S168*(IF(H168="Mass Customer",0.85,1))</f>
        <v>0.89</v>
      </c>
      <c r="U168" s="2">
        <f>RANK(W168,W1:W1001,0)</f>
        <v>166</v>
      </c>
      <c r="V168" s="2">
        <v>166</v>
      </c>
      <c r="W168" s="2">
        <v>1.175</v>
      </c>
      <c r="X168" s="1"/>
      <c r="Y168" s="1"/>
      <c r="Z168" s="1"/>
    </row>
    <row r="169" spans="1:26" ht="15.75" customHeight="1" x14ac:dyDescent="0.35">
      <c r="A169" s="6" t="s">
        <v>1399</v>
      </c>
      <c r="B169" s="6" t="s">
        <v>1400</v>
      </c>
      <c r="C169" s="6" t="s">
        <v>23</v>
      </c>
      <c r="D169" s="21">
        <v>55</v>
      </c>
      <c r="E169" s="6" t="s">
        <v>1401</v>
      </c>
      <c r="F169" s="15" t="s">
        <v>138</v>
      </c>
      <c r="G169" s="6" t="s">
        <v>33</v>
      </c>
      <c r="H169" s="6" t="s">
        <v>13</v>
      </c>
      <c r="I169" s="6" t="s">
        <v>14</v>
      </c>
      <c r="J169" s="6" t="s">
        <v>15</v>
      </c>
      <c r="K169" s="7">
        <v>8</v>
      </c>
      <c r="L169" s="6" t="s">
        <v>1402</v>
      </c>
      <c r="M169" s="6" t="s">
        <v>1345</v>
      </c>
      <c r="N169" s="6" t="s">
        <v>673</v>
      </c>
      <c r="O169" s="6" t="s">
        <v>674</v>
      </c>
      <c r="P169" s="21">
        <v>4</v>
      </c>
      <c r="Q169" s="2">
        <f t="shared" ca="1" si="0"/>
        <v>0.46</v>
      </c>
      <c r="R169" s="2">
        <f ca="1">Q169*(IF(J169="Yes",1.25,1))</f>
        <v>0.57500000000000007</v>
      </c>
      <c r="S169" s="2">
        <f ca="1">R169*(IF(OR(VALUE(P169)&gt;8,VALUE(D169)&gt;80),1.25,1))</f>
        <v>0.57500000000000007</v>
      </c>
      <c r="T169" s="2">
        <f ca="1">S169*(IF(H169="Mass Customer",0.85,1))</f>
        <v>0.48875000000000002</v>
      </c>
      <c r="U169" s="2">
        <f>RANK(W169,W1:W1001,0)</f>
        <v>166</v>
      </c>
      <c r="V169" s="2">
        <v>166</v>
      </c>
      <c r="W169" s="2">
        <v>1.175</v>
      </c>
      <c r="X169" s="1"/>
      <c r="Y169" s="1"/>
      <c r="Z169" s="1"/>
    </row>
    <row r="170" spans="1:26" ht="15.75" customHeight="1" x14ac:dyDescent="0.35">
      <c r="A170" s="6" t="s">
        <v>1403</v>
      </c>
      <c r="B170" s="6" t="s">
        <v>1404</v>
      </c>
      <c r="C170" s="6" t="s">
        <v>23</v>
      </c>
      <c r="D170" s="21">
        <v>99</v>
      </c>
      <c r="E170" s="6" t="s">
        <v>1405</v>
      </c>
      <c r="F170" s="15" t="s">
        <v>132</v>
      </c>
      <c r="G170" s="6" t="s">
        <v>26</v>
      </c>
      <c r="H170" s="6" t="s">
        <v>25</v>
      </c>
      <c r="I170" s="6" t="s">
        <v>14</v>
      </c>
      <c r="J170" s="6" t="s">
        <v>22</v>
      </c>
      <c r="K170" s="7">
        <v>15</v>
      </c>
      <c r="L170" s="6" t="s">
        <v>1406</v>
      </c>
      <c r="M170" s="6" t="s">
        <v>1407</v>
      </c>
      <c r="N170" s="6" t="s">
        <v>684</v>
      </c>
      <c r="O170" s="6" t="s">
        <v>674</v>
      </c>
      <c r="P170" s="21">
        <v>9</v>
      </c>
      <c r="Q170" s="2">
        <f t="shared" ca="1" si="0"/>
        <v>0.56999999999999995</v>
      </c>
      <c r="R170" s="2">
        <f ca="1">Q170*(IF(J170="Yes",1.25,1))</f>
        <v>0.56999999999999995</v>
      </c>
      <c r="S170" s="2">
        <f ca="1">R170*(IF(OR(VALUE(P170)&gt;8,VALUE(D170)&gt;80),1.25,1))</f>
        <v>0.71249999999999991</v>
      </c>
      <c r="T170" s="2">
        <f ca="1">S170*(IF(H170="Mass Customer",0.85,1))</f>
        <v>0.71249999999999991</v>
      </c>
      <c r="U170" s="2">
        <f>RANK(W170,W1:W1001,0)</f>
        <v>166</v>
      </c>
      <c r="V170" s="2">
        <v>166</v>
      </c>
      <c r="W170" s="2">
        <v>1.175</v>
      </c>
      <c r="X170" s="1"/>
      <c r="Y170" s="1"/>
      <c r="Z170" s="1"/>
    </row>
    <row r="171" spans="1:26" ht="15.75" customHeight="1" x14ac:dyDescent="0.35">
      <c r="A171" s="6" t="s">
        <v>1408</v>
      </c>
      <c r="B171" s="6" t="s">
        <v>1409</v>
      </c>
      <c r="C171" s="6" t="s">
        <v>16</v>
      </c>
      <c r="D171" s="21">
        <v>33</v>
      </c>
      <c r="E171" s="6" t="s">
        <v>1410</v>
      </c>
      <c r="F171" s="15" t="s">
        <v>114</v>
      </c>
      <c r="G171" s="6" t="s">
        <v>30</v>
      </c>
      <c r="H171" s="6" t="s">
        <v>25</v>
      </c>
      <c r="I171" s="6" t="s">
        <v>14</v>
      </c>
      <c r="J171" s="6" t="s">
        <v>22</v>
      </c>
      <c r="K171" s="7">
        <v>13</v>
      </c>
      <c r="L171" s="6" t="s">
        <v>1411</v>
      </c>
      <c r="M171" s="6" t="s">
        <v>896</v>
      </c>
      <c r="N171" s="6" t="s">
        <v>684</v>
      </c>
      <c r="O171" s="6" t="s">
        <v>674</v>
      </c>
      <c r="P171" s="21">
        <v>7</v>
      </c>
      <c r="Q171" s="2">
        <f t="shared" ca="1" si="0"/>
        <v>0.63</v>
      </c>
      <c r="R171" s="2">
        <f ca="1">Q171*(IF(J171="Yes",1.25,1))</f>
        <v>0.63</v>
      </c>
      <c r="S171" s="2">
        <f ca="1">R171*(IF(OR(VALUE(P171)&gt;8,VALUE(D171)&gt;80),1.25,1))</f>
        <v>0.63</v>
      </c>
      <c r="T171" s="2">
        <f ca="1">S171*(IF(H171="Mass Customer",0.85,1))</f>
        <v>0.63</v>
      </c>
      <c r="U171" s="2">
        <f>RANK(W171,W1:W1001,0)</f>
        <v>166</v>
      </c>
      <c r="V171" s="2">
        <v>166</v>
      </c>
      <c r="W171" s="2">
        <v>1.175</v>
      </c>
      <c r="X171" s="1"/>
      <c r="Y171" s="1"/>
      <c r="Z171" s="1"/>
    </row>
    <row r="172" spans="1:26" ht="15.75" customHeight="1" x14ac:dyDescent="0.35">
      <c r="A172" s="6" t="s">
        <v>1412</v>
      </c>
      <c r="B172" s="6" t="s">
        <v>354</v>
      </c>
      <c r="C172" s="6" t="s">
        <v>23</v>
      </c>
      <c r="D172" s="21">
        <v>42</v>
      </c>
      <c r="E172" s="6" t="s">
        <v>1413</v>
      </c>
      <c r="F172" s="15" t="s">
        <v>446</v>
      </c>
      <c r="G172" s="6" t="s">
        <v>4549</v>
      </c>
      <c r="H172" s="6" t="s">
        <v>25</v>
      </c>
      <c r="I172" s="6" t="s">
        <v>14</v>
      </c>
      <c r="J172" s="6" t="s">
        <v>22</v>
      </c>
      <c r="K172" s="7">
        <v>14</v>
      </c>
      <c r="L172" s="6" t="s">
        <v>1414</v>
      </c>
      <c r="M172" s="6" t="s">
        <v>1415</v>
      </c>
      <c r="N172" s="6" t="s">
        <v>680</v>
      </c>
      <c r="O172" s="6" t="s">
        <v>674</v>
      </c>
      <c r="P172" s="21">
        <v>9</v>
      </c>
      <c r="Q172" s="2">
        <f t="shared" ca="1" si="0"/>
        <v>0.47</v>
      </c>
      <c r="R172" s="2">
        <f ca="1">Q172*(IF(J172="Yes",1.25,1))</f>
        <v>0.47</v>
      </c>
      <c r="S172" s="2">
        <f ca="1">R172*(IF(OR(VALUE(P172)&gt;8,VALUE(D172)&gt;80),1.25,1))</f>
        <v>0.58749999999999991</v>
      </c>
      <c r="T172" s="2">
        <f ca="1">S172*(IF(H172="Mass Customer",0.85,1))</f>
        <v>0.58749999999999991</v>
      </c>
      <c r="U172" s="2">
        <f>RANK(W172,W1:W1001,0)</f>
        <v>166</v>
      </c>
      <c r="V172" s="2">
        <v>166</v>
      </c>
      <c r="W172" s="2">
        <v>1.175</v>
      </c>
      <c r="X172" s="1"/>
      <c r="Y172" s="1"/>
      <c r="Z172" s="1"/>
    </row>
    <row r="173" spans="1:26" ht="15.75" customHeight="1" x14ac:dyDescent="0.35">
      <c r="A173" s="6" t="s">
        <v>1416</v>
      </c>
      <c r="B173" s="6" t="s">
        <v>1417</v>
      </c>
      <c r="C173" s="6" t="s">
        <v>16</v>
      </c>
      <c r="D173" s="21">
        <v>36</v>
      </c>
      <c r="E173" s="6" t="s">
        <v>1418</v>
      </c>
      <c r="F173" s="15" t="s">
        <v>237</v>
      </c>
      <c r="G173" s="6" t="s">
        <v>20</v>
      </c>
      <c r="H173" s="6" t="s">
        <v>13</v>
      </c>
      <c r="I173" s="6" t="s">
        <v>14</v>
      </c>
      <c r="J173" s="6" t="s">
        <v>15</v>
      </c>
      <c r="K173" s="7">
        <v>10</v>
      </c>
      <c r="L173" s="6" t="s">
        <v>1419</v>
      </c>
      <c r="M173" s="6" t="s">
        <v>1420</v>
      </c>
      <c r="N173" s="6" t="s">
        <v>680</v>
      </c>
      <c r="O173" s="6" t="s">
        <v>674</v>
      </c>
      <c r="P173" s="21">
        <v>11</v>
      </c>
      <c r="Q173" s="2">
        <f t="shared" ca="1" si="0"/>
        <v>0.84</v>
      </c>
      <c r="R173" s="2">
        <f ca="1">Q173*(IF(J173="Yes",1.25,1))</f>
        <v>1.05</v>
      </c>
      <c r="S173" s="2">
        <f ca="1">R173*(IF(OR(VALUE(P173)&gt;8,VALUE(D173)&gt;80),1.25,1))</f>
        <v>1.3125</v>
      </c>
      <c r="T173" s="2">
        <f ca="1">S173*(IF(H173="Mass Customer",0.85,1))</f>
        <v>1.1156249999999999</v>
      </c>
      <c r="U173" s="2">
        <f>RANK(W173,W1:W1001,0)</f>
        <v>166</v>
      </c>
      <c r="V173" s="2">
        <v>166</v>
      </c>
      <c r="W173" s="2">
        <v>1.175</v>
      </c>
      <c r="X173" s="1"/>
      <c r="Y173" s="1"/>
      <c r="Z173" s="1"/>
    </row>
    <row r="174" spans="1:26" ht="15.75" customHeight="1" x14ac:dyDescent="0.35">
      <c r="A174" s="6" t="s">
        <v>1336</v>
      </c>
      <c r="B174" s="6" t="s">
        <v>1421</v>
      </c>
      <c r="C174" s="6" t="s">
        <v>16</v>
      </c>
      <c r="D174" s="21">
        <v>60</v>
      </c>
      <c r="E174" s="6" t="s">
        <v>1422</v>
      </c>
      <c r="F174" s="15" t="s">
        <v>56</v>
      </c>
      <c r="G174" s="6" t="s">
        <v>18</v>
      </c>
      <c r="H174" s="6" t="s">
        <v>13</v>
      </c>
      <c r="I174" s="6" t="s">
        <v>14</v>
      </c>
      <c r="J174" s="6" t="s">
        <v>15</v>
      </c>
      <c r="K174" s="7">
        <v>4</v>
      </c>
      <c r="L174" s="6" t="s">
        <v>1423</v>
      </c>
      <c r="M174" s="6" t="s">
        <v>1198</v>
      </c>
      <c r="N174" s="6" t="s">
        <v>680</v>
      </c>
      <c r="O174" s="6" t="s">
        <v>674</v>
      </c>
      <c r="P174" s="21">
        <v>6</v>
      </c>
      <c r="Q174" s="2">
        <f t="shared" ca="1" si="0"/>
        <v>0.57999999999999996</v>
      </c>
      <c r="R174" s="2">
        <f ca="1">Q174*(IF(J174="Yes",1.25,1))</f>
        <v>0.72499999999999998</v>
      </c>
      <c r="S174" s="2">
        <f ca="1">R174*(IF(OR(VALUE(P174)&gt;8,VALUE(D174)&gt;80),1.25,1))</f>
        <v>0.72499999999999998</v>
      </c>
      <c r="T174" s="2">
        <f ca="1">S174*(IF(H174="Mass Customer",0.85,1))</f>
        <v>0.61624999999999996</v>
      </c>
      <c r="U174" s="2">
        <f>RANK(W174,W1:W1001,0)</f>
        <v>173</v>
      </c>
      <c r="V174" s="2">
        <v>173</v>
      </c>
      <c r="W174" s="2">
        <v>1.171875</v>
      </c>
      <c r="X174" s="1"/>
      <c r="Y174" s="1"/>
      <c r="Z174" s="1"/>
    </row>
    <row r="175" spans="1:26" ht="15.75" customHeight="1" x14ac:dyDescent="0.35">
      <c r="A175" s="6" t="s">
        <v>1424</v>
      </c>
      <c r="B175" s="6" t="s">
        <v>1425</v>
      </c>
      <c r="C175" s="6" t="s">
        <v>16</v>
      </c>
      <c r="D175" s="21">
        <v>56</v>
      </c>
      <c r="E175" s="6" t="s">
        <v>1426</v>
      </c>
      <c r="F175" s="15" t="s">
        <v>145</v>
      </c>
      <c r="G175" s="6" t="s">
        <v>33</v>
      </c>
      <c r="H175" s="6" t="s">
        <v>25</v>
      </c>
      <c r="I175" s="6" t="s">
        <v>14</v>
      </c>
      <c r="J175" s="6" t="s">
        <v>15</v>
      </c>
      <c r="K175" s="7">
        <v>16</v>
      </c>
      <c r="L175" s="6" t="s">
        <v>1427</v>
      </c>
      <c r="M175" s="6" t="s">
        <v>1428</v>
      </c>
      <c r="N175" s="6" t="s">
        <v>684</v>
      </c>
      <c r="O175" s="6" t="s">
        <v>674</v>
      </c>
      <c r="P175" s="21">
        <v>1</v>
      </c>
      <c r="Q175" s="2">
        <f t="shared" ca="1" si="0"/>
        <v>1</v>
      </c>
      <c r="R175" s="2">
        <f ca="1">Q175*(IF(J175="Yes",1.25,1))</f>
        <v>1.25</v>
      </c>
      <c r="S175" s="2">
        <f ca="1">R175*(IF(OR(VALUE(P175)&gt;8,VALUE(D175)&gt;80),1.25,1))</f>
        <v>1.25</v>
      </c>
      <c r="T175" s="2">
        <f ca="1">S175*(IF(H175="Mass Customer",0.85,1))</f>
        <v>1.25</v>
      </c>
      <c r="U175" s="2">
        <f>RANK(W175,W1:W1001,0)</f>
        <v>174</v>
      </c>
      <c r="V175" s="2">
        <v>174</v>
      </c>
      <c r="W175" s="2">
        <v>1.16875</v>
      </c>
      <c r="X175" s="1"/>
      <c r="Y175" s="1"/>
      <c r="Z175" s="1"/>
    </row>
    <row r="176" spans="1:26" ht="15.75" customHeight="1" x14ac:dyDescent="0.35">
      <c r="A176" s="6" t="s">
        <v>1429</v>
      </c>
      <c r="B176" s="6" t="s">
        <v>1430</v>
      </c>
      <c r="C176" s="6" t="s">
        <v>23</v>
      </c>
      <c r="D176" s="21">
        <v>72</v>
      </c>
      <c r="E176" s="6" t="s">
        <v>1431</v>
      </c>
      <c r="F176" s="15" t="s">
        <v>308</v>
      </c>
      <c r="G176" s="6" t="s">
        <v>20</v>
      </c>
      <c r="H176" s="6" t="s">
        <v>13</v>
      </c>
      <c r="I176" s="6" t="s">
        <v>14</v>
      </c>
      <c r="J176" s="6" t="s">
        <v>22</v>
      </c>
      <c r="K176" s="7">
        <v>5</v>
      </c>
      <c r="L176" s="6" t="s">
        <v>1432</v>
      </c>
      <c r="M176" s="6" t="s">
        <v>1433</v>
      </c>
      <c r="N176" s="6" t="s">
        <v>684</v>
      </c>
      <c r="O176" s="6" t="s">
        <v>674</v>
      </c>
      <c r="P176" s="21">
        <v>8</v>
      </c>
      <c r="Q176" s="2">
        <f t="shared" ca="1" si="0"/>
        <v>0.91</v>
      </c>
      <c r="R176" s="2">
        <f ca="1">Q176*(IF(J176="Yes",1.25,1))</f>
        <v>0.91</v>
      </c>
      <c r="S176" s="2">
        <f ca="1">R176*(IF(OR(VALUE(P176)&gt;8,VALUE(D176)&gt;80),1.25,1))</f>
        <v>0.91</v>
      </c>
      <c r="T176" s="2">
        <f ca="1">S176*(IF(H176="Mass Customer",0.85,1))</f>
        <v>0.77349999999999997</v>
      </c>
      <c r="U176" s="2">
        <f>RANK(W176,W1:W1001,0)</f>
        <v>174</v>
      </c>
      <c r="V176" s="2">
        <v>174</v>
      </c>
      <c r="W176" s="2">
        <v>1.16875</v>
      </c>
      <c r="X176" s="1"/>
      <c r="Y176" s="1"/>
      <c r="Z176" s="1"/>
    </row>
    <row r="177" spans="1:26" ht="15.75" customHeight="1" x14ac:dyDescent="0.35">
      <c r="A177" s="6" t="s">
        <v>604</v>
      </c>
      <c r="B177" s="6" t="s">
        <v>1434</v>
      </c>
      <c r="C177" s="6" t="s">
        <v>23</v>
      </c>
      <c r="D177" s="21">
        <v>54</v>
      </c>
      <c r="E177" s="6" t="s">
        <v>1435</v>
      </c>
      <c r="F177" s="15" t="s">
        <v>97</v>
      </c>
      <c r="G177" s="6" t="s">
        <v>50</v>
      </c>
      <c r="H177" s="6" t="s">
        <v>27</v>
      </c>
      <c r="I177" s="6" t="s">
        <v>14</v>
      </c>
      <c r="J177" s="6" t="s">
        <v>22</v>
      </c>
      <c r="K177" s="7">
        <v>7</v>
      </c>
      <c r="L177" s="6" t="s">
        <v>1436</v>
      </c>
      <c r="M177" s="6" t="s">
        <v>1437</v>
      </c>
      <c r="N177" s="6" t="s">
        <v>680</v>
      </c>
      <c r="O177" s="6" t="s">
        <v>674</v>
      </c>
      <c r="P177" s="21">
        <v>9</v>
      </c>
      <c r="Q177" s="2">
        <f t="shared" ca="1" si="0"/>
        <v>0.42</v>
      </c>
      <c r="R177" s="2">
        <f ca="1">Q177*(IF(J177="Yes",1.25,1))</f>
        <v>0.42</v>
      </c>
      <c r="S177" s="2">
        <f ca="1">R177*(IF(OR(VALUE(P177)&gt;8,VALUE(D177)&gt;80),1.25,1))</f>
        <v>0.52500000000000002</v>
      </c>
      <c r="T177" s="2">
        <f ca="1">S177*(IF(H177="Mass Customer",0.85,1))</f>
        <v>0.52500000000000002</v>
      </c>
      <c r="U177" s="2">
        <f>RANK(W177,W1:W1001,0)</f>
        <v>174</v>
      </c>
      <c r="V177" s="2">
        <v>174</v>
      </c>
      <c r="W177" s="2">
        <v>1.16875</v>
      </c>
      <c r="X177" s="1"/>
      <c r="Y177" s="1"/>
      <c r="Z177" s="1"/>
    </row>
    <row r="178" spans="1:26" ht="15.75" customHeight="1" x14ac:dyDescent="0.35">
      <c r="A178" s="6" t="s">
        <v>499</v>
      </c>
      <c r="B178" s="6" t="s">
        <v>1438</v>
      </c>
      <c r="C178" s="6" t="s">
        <v>23</v>
      </c>
      <c r="D178" s="21">
        <v>79</v>
      </c>
      <c r="E178" s="6" t="s">
        <v>1439</v>
      </c>
      <c r="F178" s="15" t="s">
        <v>85</v>
      </c>
      <c r="G178" s="6" t="s">
        <v>4549</v>
      </c>
      <c r="H178" s="6" t="s">
        <v>27</v>
      </c>
      <c r="I178" s="6" t="s">
        <v>14</v>
      </c>
      <c r="J178" s="6" t="s">
        <v>15</v>
      </c>
      <c r="K178" s="7">
        <v>9</v>
      </c>
      <c r="L178" s="6" t="s">
        <v>1440</v>
      </c>
      <c r="M178" s="6" t="s">
        <v>1441</v>
      </c>
      <c r="N178" s="6" t="s">
        <v>684</v>
      </c>
      <c r="O178" s="6" t="s">
        <v>674</v>
      </c>
      <c r="P178" s="21">
        <v>7</v>
      </c>
      <c r="Q178" s="2">
        <f t="shared" ca="1" si="0"/>
        <v>1.1000000000000001</v>
      </c>
      <c r="R178" s="2">
        <f ca="1">Q178*(IF(J178="Yes",1.25,1))</f>
        <v>1.375</v>
      </c>
      <c r="S178" s="2">
        <f ca="1">R178*(IF(OR(VALUE(P178)&gt;8,VALUE(D178)&gt;80),1.25,1))</f>
        <v>1.375</v>
      </c>
      <c r="T178" s="2">
        <f ca="1">S178*(IF(H178="Mass Customer",0.85,1))</f>
        <v>1.375</v>
      </c>
      <c r="U178" s="2">
        <f>RANK(W178,W1:W1001,0)</f>
        <v>177</v>
      </c>
      <c r="V178" s="2">
        <v>177</v>
      </c>
      <c r="W178" s="2">
        <v>1.1625000000000001</v>
      </c>
      <c r="X178" s="1"/>
      <c r="Y178" s="1"/>
      <c r="Z178" s="1"/>
    </row>
    <row r="179" spans="1:26" ht="15.75" customHeight="1" x14ac:dyDescent="0.35">
      <c r="A179" s="6" t="s">
        <v>407</v>
      </c>
      <c r="B179" s="6" t="s">
        <v>1442</v>
      </c>
      <c r="C179" s="6" t="s">
        <v>16</v>
      </c>
      <c r="D179" s="21">
        <v>51</v>
      </c>
      <c r="E179" s="6" t="s">
        <v>1443</v>
      </c>
      <c r="F179" s="15" t="s">
        <v>228</v>
      </c>
      <c r="G179" s="6" t="s">
        <v>33</v>
      </c>
      <c r="H179" s="6" t="s">
        <v>13</v>
      </c>
      <c r="I179" s="6" t="s">
        <v>14</v>
      </c>
      <c r="J179" s="6" t="s">
        <v>22</v>
      </c>
      <c r="K179" s="7">
        <v>16</v>
      </c>
      <c r="L179" s="6" t="s">
        <v>1444</v>
      </c>
      <c r="M179" s="6" t="s">
        <v>1445</v>
      </c>
      <c r="N179" s="6" t="s">
        <v>680</v>
      </c>
      <c r="O179" s="6" t="s">
        <v>674</v>
      </c>
      <c r="P179" s="21">
        <v>9</v>
      </c>
      <c r="Q179" s="2">
        <f t="shared" ca="1" si="0"/>
        <v>0.99</v>
      </c>
      <c r="R179" s="2">
        <f ca="1">Q179*(IF(J179="Yes",1.25,1))</f>
        <v>0.99</v>
      </c>
      <c r="S179" s="2">
        <f ca="1">R179*(IF(OR(VALUE(P179)&gt;8,VALUE(D179)&gt;80),1.25,1))</f>
        <v>1.2375</v>
      </c>
      <c r="T179" s="2">
        <f ca="1">S179*(IF(H179="Mass Customer",0.85,1))</f>
        <v>1.0518750000000001</v>
      </c>
      <c r="U179" s="2">
        <f>RANK(W179,W1:W1001,0)</f>
        <v>177</v>
      </c>
      <c r="V179" s="2">
        <v>177</v>
      </c>
      <c r="W179" s="2">
        <v>1.1625000000000001</v>
      </c>
      <c r="X179" s="1"/>
      <c r="Y179" s="1"/>
      <c r="Z179" s="1"/>
    </row>
    <row r="180" spans="1:26" ht="15.75" customHeight="1" x14ac:dyDescent="0.35">
      <c r="A180" s="6" t="s">
        <v>1446</v>
      </c>
      <c r="B180" s="6" t="s">
        <v>1447</v>
      </c>
      <c r="C180" s="6" t="s">
        <v>16</v>
      </c>
      <c r="D180" s="21">
        <v>92</v>
      </c>
      <c r="E180" s="6" t="s">
        <v>1448</v>
      </c>
      <c r="F180" s="15" t="s">
        <v>183</v>
      </c>
      <c r="G180" s="6" t="s">
        <v>26</v>
      </c>
      <c r="H180" s="6" t="s">
        <v>13</v>
      </c>
      <c r="I180" s="6" t="s">
        <v>14</v>
      </c>
      <c r="J180" s="6" t="s">
        <v>15</v>
      </c>
      <c r="K180" s="7">
        <v>13</v>
      </c>
      <c r="L180" s="6" t="s">
        <v>1449</v>
      </c>
      <c r="M180" s="6" t="s">
        <v>1450</v>
      </c>
      <c r="N180" s="6" t="s">
        <v>680</v>
      </c>
      <c r="O180" s="6" t="s">
        <v>674</v>
      </c>
      <c r="P180" s="21">
        <v>10</v>
      </c>
      <c r="Q180" s="2">
        <f t="shared" ca="1" si="0"/>
        <v>0.44</v>
      </c>
      <c r="R180" s="2">
        <f ca="1">Q180*(IF(J180="Yes",1.25,1))</f>
        <v>0.55000000000000004</v>
      </c>
      <c r="S180" s="2">
        <f ca="1">R180*(IF(OR(VALUE(P180)&gt;8,VALUE(D180)&gt;80),1.25,1))</f>
        <v>0.6875</v>
      </c>
      <c r="T180" s="2">
        <f ca="1">S180*(IF(H180="Mass Customer",0.85,1))</f>
        <v>0.58437499999999998</v>
      </c>
      <c r="U180" s="2">
        <f>RANK(W180,W1:W1001,0)</f>
        <v>177</v>
      </c>
      <c r="V180" s="2">
        <v>177</v>
      </c>
      <c r="W180" s="2">
        <v>1.1625000000000001</v>
      </c>
      <c r="X180" s="1"/>
      <c r="Y180" s="1"/>
      <c r="Z180" s="1"/>
    </row>
    <row r="181" spans="1:26" ht="15.75" customHeight="1" x14ac:dyDescent="0.35">
      <c r="A181" s="6" t="s">
        <v>621</v>
      </c>
      <c r="B181" s="6" t="s">
        <v>1451</v>
      </c>
      <c r="C181" s="6" t="s">
        <v>23</v>
      </c>
      <c r="D181" s="21">
        <v>71</v>
      </c>
      <c r="E181" s="6" t="s">
        <v>1452</v>
      </c>
      <c r="F181" s="15" t="s">
        <v>145</v>
      </c>
      <c r="G181" s="6" t="s">
        <v>18</v>
      </c>
      <c r="H181" s="6" t="s">
        <v>13</v>
      </c>
      <c r="I181" s="6" t="s">
        <v>14</v>
      </c>
      <c r="J181" s="6" t="s">
        <v>22</v>
      </c>
      <c r="K181" s="7">
        <v>5</v>
      </c>
      <c r="L181" s="6" t="s">
        <v>1453</v>
      </c>
      <c r="M181" s="6" t="s">
        <v>1454</v>
      </c>
      <c r="N181" s="6" t="s">
        <v>673</v>
      </c>
      <c r="O181" s="6" t="s">
        <v>674</v>
      </c>
      <c r="P181" s="21">
        <v>9</v>
      </c>
      <c r="Q181" s="2">
        <f t="shared" ca="1" si="0"/>
        <v>0.5</v>
      </c>
      <c r="R181" s="2">
        <f ca="1">Q181*(IF(J181="Yes",1.25,1))</f>
        <v>0.5</v>
      </c>
      <c r="S181" s="2">
        <f ca="1">R181*(IF(OR(VALUE(P181)&gt;8,VALUE(D181)&gt;80),1.25,1))</f>
        <v>0.625</v>
      </c>
      <c r="T181" s="2">
        <f ca="1">S181*(IF(H181="Mass Customer",0.85,1))</f>
        <v>0.53125</v>
      </c>
      <c r="U181" s="2">
        <f>RANK(W181,W1:W1001,0)</f>
        <v>177</v>
      </c>
      <c r="V181" s="2">
        <v>177</v>
      </c>
      <c r="W181" s="2">
        <v>1.1625000000000001</v>
      </c>
      <c r="X181" s="1"/>
      <c r="Y181" s="1"/>
      <c r="Z181" s="1"/>
    </row>
    <row r="182" spans="1:26" ht="15.75" customHeight="1" x14ac:dyDescent="0.35">
      <c r="A182" s="6" t="s">
        <v>316</v>
      </c>
      <c r="B182" s="6" t="s">
        <v>1455</v>
      </c>
      <c r="C182" s="6" t="s">
        <v>16</v>
      </c>
      <c r="D182" s="21">
        <v>39</v>
      </c>
      <c r="E182" s="6" t="s">
        <v>1456</v>
      </c>
      <c r="F182" s="15" t="s">
        <v>145</v>
      </c>
      <c r="G182" s="6" t="s">
        <v>12</v>
      </c>
      <c r="H182" s="6" t="s">
        <v>27</v>
      </c>
      <c r="I182" s="6" t="s">
        <v>14</v>
      </c>
      <c r="J182" s="6" t="s">
        <v>22</v>
      </c>
      <c r="K182" s="7">
        <v>9</v>
      </c>
      <c r="L182" s="6" t="s">
        <v>1457</v>
      </c>
      <c r="M182" s="6" t="s">
        <v>1458</v>
      </c>
      <c r="N182" s="6" t="s">
        <v>680</v>
      </c>
      <c r="O182" s="6" t="s">
        <v>674</v>
      </c>
      <c r="P182" s="21">
        <v>9</v>
      </c>
      <c r="Q182" s="2">
        <f t="shared" ca="1" si="0"/>
        <v>0.98</v>
      </c>
      <c r="R182" s="2">
        <f ca="1">Q182*(IF(J182="Yes",1.25,1))</f>
        <v>0.98</v>
      </c>
      <c r="S182" s="2">
        <f ca="1">R182*(IF(OR(VALUE(P182)&gt;8,VALUE(D182)&gt;80),1.25,1))</f>
        <v>1.2250000000000001</v>
      </c>
      <c r="T182" s="2">
        <f ca="1">S182*(IF(H182="Mass Customer",0.85,1))</f>
        <v>1.2250000000000001</v>
      </c>
      <c r="U182" s="2">
        <f>RANK(W182,W1:W1001,0)</f>
        <v>181</v>
      </c>
      <c r="V182" s="2">
        <v>181</v>
      </c>
      <c r="W182" s="2">
        <v>1.1581250000000001</v>
      </c>
      <c r="X182" s="1"/>
      <c r="Y182" s="1"/>
      <c r="Z182" s="1"/>
    </row>
    <row r="183" spans="1:26" ht="15.75" customHeight="1" x14ac:dyDescent="0.35">
      <c r="A183" s="6" t="s">
        <v>319</v>
      </c>
      <c r="B183" s="6" t="s">
        <v>1459</v>
      </c>
      <c r="C183" s="6" t="s">
        <v>16</v>
      </c>
      <c r="D183" s="21">
        <v>78</v>
      </c>
      <c r="E183" s="6" t="s">
        <v>1460</v>
      </c>
      <c r="F183" s="15" t="s">
        <v>36</v>
      </c>
      <c r="G183" s="6" t="s">
        <v>33</v>
      </c>
      <c r="H183" s="6" t="s">
        <v>13</v>
      </c>
      <c r="I183" s="6" t="s">
        <v>14</v>
      </c>
      <c r="J183" s="6" t="s">
        <v>22</v>
      </c>
      <c r="K183" s="7">
        <v>18</v>
      </c>
      <c r="L183" s="6" t="s">
        <v>1461</v>
      </c>
      <c r="M183" s="6" t="s">
        <v>1462</v>
      </c>
      <c r="N183" s="6" t="s">
        <v>673</v>
      </c>
      <c r="O183" s="6" t="s">
        <v>674</v>
      </c>
      <c r="P183" s="21">
        <v>7</v>
      </c>
      <c r="Q183" s="2">
        <f t="shared" ca="1" si="0"/>
        <v>0.4</v>
      </c>
      <c r="R183" s="2">
        <f ca="1">Q183*(IF(J183="Yes",1.25,1))</f>
        <v>0.4</v>
      </c>
      <c r="S183" s="2">
        <f ca="1">R183*(IF(OR(VALUE(P183)&gt;8,VALUE(D183)&gt;80),1.25,1))</f>
        <v>0.4</v>
      </c>
      <c r="T183" s="2">
        <f ca="1">S183*(IF(H183="Mass Customer",0.85,1))</f>
        <v>0.34</v>
      </c>
      <c r="U183" s="2">
        <f>RANK(W183,W1:W1001,0)</f>
        <v>181</v>
      </c>
      <c r="V183" s="2">
        <v>181</v>
      </c>
      <c r="W183" s="2">
        <v>1.1581250000000001</v>
      </c>
      <c r="X183" s="1"/>
      <c r="Y183" s="1"/>
      <c r="Z183" s="1"/>
    </row>
    <row r="184" spans="1:26" ht="15.75" customHeight="1" x14ac:dyDescent="0.35">
      <c r="A184" s="6" t="s">
        <v>175</v>
      </c>
      <c r="B184" s="6" t="s">
        <v>1463</v>
      </c>
      <c r="C184" s="6" t="s">
        <v>16</v>
      </c>
      <c r="D184" s="21">
        <v>36</v>
      </c>
      <c r="E184" s="6" t="s">
        <v>1464</v>
      </c>
      <c r="F184" s="15" t="s">
        <v>103</v>
      </c>
      <c r="G184" s="6" t="s">
        <v>4549</v>
      </c>
      <c r="H184" s="6" t="s">
        <v>27</v>
      </c>
      <c r="I184" s="6" t="s">
        <v>14</v>
      </c>
      <c r="J184" s="6" t="s">
        <v>15</v>
      </c>
      <c r="K184" s="7">
        <v>21</v>
      </c>
      <c r="L184" s="6" t="s">
        <v>1465</v>
      </c>
      <c r="M184" s="6" t="s">
        <v>1466</v>
      </c>
      <c r="N184" s="6" t="s">
        <v>680</v>
      </c>
      <c r="O184" s="6" t="s">
        <v>674</v>
      </c>
      <c r="P184" s="21">
        <v>8</v>
      </c>
      <c r="Q184" s="2">
        <f t="shared" ca="1" si="0"/>
        <v>0.81</v>
      </c>
      <c r="R184" s="2">
        <f ca="1">Q184*(IF(J184="Yes",1.25,1))</f>
        <v>1.0125000000000002</v>
      </c>
      <c r="S184" s="2">
        <f ca="1">R184*(IF(OR(VALUE(P184)&gt;8,VALUE(D184)&gt;80),1.25,1))</f>
        <v>1.0125000000000002</v>
      </c>
      <c r="T184" s="2">
        <f ca="1">S184*(IF(H184="Mass Customer",0.85,1))</f>
        <v>1.0125000000000002</v>
      </c>
      <c r="U184" s="2">
        <f>RANK(W184,W1:W1001,0)</f>
        <v>181</v>
      </c>
      <c r="V184" s="2">
        <v>181</v>
      </c>
      <c r="W184" s="2">
        <v>1.1581250000000001</v>
      </c>
      <c r="X184" s="1"/>
      <c r="Y184" s="1"/>
      <c r="Z184" s="1"/>
    </row>
    <row r="185" spans="1:26" ht="15.75" customHeight="1" x14ac:dyDescent="0.35">
      <c r="A185" s="6" t="s">
        <v>37</v>
      </c>
      <c r="B185" s="6" t="s">
        <v>1467</v>
      </c>
      <c r="C185" s="6" t="s">
        <v>16</v>
      </c>
      <c r="D185" s="21">
        <v>34</v>
      </c>
      <c r="E185" s="6" t="s">
        <v>1468</v>
      </c>
      <c r="F185" s="15" t="s">
        <v>202</v>
      </c>
      <c r="G185" s="6" t="s">
        <v>33</v>
      </c>
      <c r="H185" s="6" t="s">
        <v>13</v>
      </c>
      <c r="I185" s="6" t="s">
        <v>14</v>
      </c>
      <c r="J185" s="6" t="s">
        <v>15</v>
      </c>
      <c r="K185" s="7">
        <v>13</v>
      </c>
      <c r="L185" s="6" t="s">
        <v>1469</v>
      </c>
      <c r="M185" s="6" t="s">
        <v>1470</v>
      </c>
      <c r="N185" s="6" t="s">
        <v>680</v>
      </c>
      <c r="O185" s="6" t="s">
        <v>674</v>
      </c>
      <c r="P185" s="21">
        <v>7</v>
      </c>
      <c r="Q185" s="2">
        <f t="shared" ca="1" si="0"/>
        <v>0.71</v>
      </c>
      <c r="R185" s="2">
        <f ca="1">Q185*(IF(J185="Yes",1.25,1))</f>
        <v>0.88749999999999996</v>
      </c>
      <c r="S185" s="2">
        <f ca="1">R185*(IF(OR(VALUE(P185)&gt;8,VALUE(D185)&gt;80),1.25,1))</f>
        <v>0.88749999999999996</v>
      </c>
      <c r="T185" s="2">
        <f ca="1">S185*(IF(H185="Mass Customer",0.85,1))</f>
        <v>0.75437499999999991</v>
      </c>
      <c r="U185" s="2">
        <f>RANK(W185,W1:W1001,0)</f>
        <v>181</v>
      </c>
      <c r="V185" s="2">
        <v>181</v>
      </c>
      <c r="W185" s="2">
        <v>1.1581250000000001</v>
      </c>
      <c r="X185" s="1"/>
      <c r="Y185" s="1"/>
      <c r="Z185" s="1"/>
    </row>
    <row r="186" spans="1:26" ht="15.75" customHeight="1" x14ac:dyDescent="0.35">
      <c r="A186" s="6" t="s">
        <v>1471</v>
      </c>
      <c r="B186" s="6" t="s">
        <v>1472</v>
      </c>
      <c r="C186" s="6" t="s">
        <v>23</v>
      </c>
      <c r="D186" s="21">
        <v>68</v>
      </c>
      <c r="E186" s="6" t="s">
        <v>1473</v>
      </c>
      <c r="F186" s="15" t="s">
        <v>204</v>
      </c>
      <c r="G186" s="6" t="s">
        <v>20</v>
      </c>
      <c r="H186" s="6" t="s">
        <v>13</v>
      </c>
      <c r="I186" s="6" t="s">
        <v>14</v>
      </c>
      <c r="J186" s="6" t="s">
        <v>22</v>
      </c>
      <c r="K186" s="7">
        <v>5</v>
      </c>
      <c r="L186" s="6" t="s">
        <v>1474</v>
      </c>
      <c r="M186" s="6" t="s">
        <v>1475</v>
      </c>
      <c r="N186" s="6" t="s">
        <v>684</v>
      </c>
      <c r="O186" s="6" t="s">
        <v>674</v>
      </c>
      <c r="P186" s="21">
        <v>9</v>
      </c>
      <c r="Q186" s="2">
        <f t="shared" ca="1" si="0"/>
        <v>0.71</v>
      </c>
      <c r="R186" s="2">
        <f ca="1">Q186*(IF(J186="Yes",1.25,1))</f>
        <v>0.71</v>
      </c>
      <c r="S186" s="2">
        <f ca="1">R186*(IF(OR(VALUE(P186)&gt;8,VALUE(D186)&gt;80),1.25,1))</f>
        <v>0.88749999999999996</v>
      </c>
      <c r="T186" s="2">
        <f ca="1">S186*(IF(H186="Mass Customer",0.85,1))</f>
        <v>0.75437499999999991</v>
      </c>
      <c r="U186" s="2">
        <f>RANK(W186,W1:W1001,0)</f>
        <v>181</v>
      </c>
      <c r="V186" s="2">
        <v>181</v>
      </c>
      <c r="W186" s="2">
        <v>1.1581250000000001</v>
      </c>
      <c r="X186" s="1"/>
      <c r="Y186" s="1"/>
      <c r="Z186" s="1"/>
    </row>
    <row r="187" spans="1:26" ht="15.75" customHeight="1" x14ac:dyDescent="0.35">
      <c r="A187" s="6" t="s">
        <v>1476</v>
      </c>
      <c r="B187" s="6" t="s">
        <v>1477</v>
      </c>
      <c r="C187" s="6" t="s">
        <v>16</v>
      </c>
      <c r="D187" s="21">
        <v>65</v>
      </c>
      <c r="E187" s="6" t="s">
        <v>1478</v>
      </c>
      <c r="F187" s="15" t="s">
        <v>58</v>
      </c>
      <c r="G187" s="6" t="s">
        <v>12</v>
      </c>
      <c r="H187" s="6" t="s">
        <v>27</v>
      </c>
      <c r="I187" s="6" t="s">
        <v>14</v>
      </c>
      <c r="J187" s="6" t="s">
        <v>15</v>
      </c>
      <c r="K187" s="7">
        <v>3</v>
      </c>
      <c r="L187" s="6" t="s">
        <v>1479</v>
      </c>
      <c r="M187" s="6" t="s">
        <v>1480</v>
      </c>
      <c r="N187" s="6" t="s">
        <v>684</v>
      </c>
      <c r="O187" s="6" t="s">
        <v>674</v>
      </c>
      <c r="P187" s="21">
        <v>10</v>
      </c>
      <c r="Q187" s="2">
        <f t="shared" ca="1" si="0"/>
        <v>0.97</v>
      </c>
      <c r="R187" s="2">
        <f ca="1">Q187*(IF(J187="Yes",1.25,1))</f>
        <v>1.2124999999999999</v>
      </c>
      <c r="S187" s="2">
        <f ca="1">R187*(IF(OR(VALUE(P187)&gt;8,VALUE(D187)&gt;80),1.25,1))</f>
        <v>1.515625</v>
      </c>
      <c r="T187" s="2">
        <f ca="1">S187*(IF(H187="Mass Customer",0.85,1))</f>
        <v>1.515625</v>
      </c>
      <c r="U187" s="2">
        <f>RANK(W187,W1:W1001,0)</f>
        <v>181</v>
      </c>
      <c r="V187" s="2">
        <v>181</v>
      </c>
      <c r="W187" s="2">
        <v>1.1581250000000001</v>
      </c>
      <c r="X187" s="1"/>
      <c r="Y187" s="1"/>
      <c r="Z187" s="1"/>
    </row>
    <row r="188" spans="1:26" ht="15.75" customHeight="1" x14ac:dyDescent="0.35">
      <c r="A188" s="6" t="s">
        <v>105</v>
      </c>
      <c r="B188" s="6" t="s">
        <v>1481</v>
      </c>
      <c r="C188" s="6" t="s">
        <v>23</v>
      </c>
      <c r="D188" s="21">
        <v>26</v>
      </c>
      <c r="E188" s="6" t="s">
        <v>1482</v>
      </c>
      <c r="F188" s="15" t="s">
        <v>24</v>
      </c>
      <c r="G188" s="6" t="s">
        <v>18</v>
      </c>
      <c r="H188" s="6" t="s">
        <v>27</v>
      </c>
      <c r="I188" s="6" t="s">
        <v>14</v>
      </c>
      <c r="J188" s="6" t="s">
        <v>22</v>
      </c>
      <c r="K188" s="7">
        <v>17</v>
      </c>
      <c r="L188" s="6" t="s">
        <v>1483</v>
      </c>
      <c r="M188" s="6" t="s">
        <v>1484</v>
      </c>
      <c r="N188" s="6" t="s">
        <v>680</v>
      </c>
      <c r="O188" s="6" t="s">
        <v>674</v>
      </c>
      <c r="P188" s="21">
        <v>10</v>
      </c>
      <c r="Q188" s="2">
        <f t="shared" ca="1" si="0"/>
        <v>0.55000000000000004</v>
      </c>
      <c r="R188" s="2">
        <f ca="1">Q188*(IF(J188="Yes",1.25,1))</f>
        <v>0.55000000000000004</v>
      </c>
      <c r="S188" s="2">
        <f ca="1">R188*(IF(OR(VALUE(P188)&gt;8,VALUE(D188)&gt;80),1.25,1))</f>
        <v>0.6875</v>
      </c>
      <c r="T188" s="2">
        <f ca="1">S188*(IF(H188="Mass Customer",0.85,1))</f>
        <v>0.6875</v>
      </c>
      <c r="U188" s="2">
        <f>RANK(W188,W1:W1001,0)</f>
        <v>181</v>
      </c>
      <c r="V188" s="2">
        <v>181</v>
      </c>
      <c r="W188" s="2">
        <v>1.1581250000000001</v>
      </c>
      <c r="X188" s="1"/>
      <c r="Y188" s="1"/>
      <c r="Z188" s="1"/>
    </row>
    <row r="189" spans="1:26" ht="15.75" customHeight="1" x14ac:dyDescent="0.35">
      <c r="A189" s="6" t="s">
        <v>1485</v>
      </c>
      <c r="B189" s="6" t="s">
        <v>1486</v>
      </c>
      <c r="C189" s="6" t="s">
        <v>23</v>
      </c>
      <c r="D189" s="21">
        <v>67</v>
      </c>
      <c r="E189" s="8">
        <v>26793</v>
      </c>
      <c r="F189" s="15" t="s">
        <v>64</v>
      </c>
      <c r="G189" s="6" t="s">
        <v>4549</v>
      </c>
      <c r="H189" s="6" t="s">
        <v>13</v>
      </c>
      <c r="I189" s="6" t="s">
        <v>14</v>
      </c>
      <c r="J189" s="6" t="s">
        <v>15</v>
      </c>
      <c r="K189" s="7">
        <v>17</v>
      </c>
      <c r="L189" s="6" t="s">
        <v>1487</v>
      </c>
      <c r="M189" s="6" t="s">
        <v>1488</v>
      </c>
      <c r="N189" s="6" t="s">
        <v>680</v>
      </c>
      <c r="O189" s="6" t="s">
        <v>674</v>
      </c>
      <c r="P189" s="21">
        <v>8</v>
      </c>
      <c r="Q189" s="2">
        <f t="shared" ca="1" si="0"/>
        <v>0.44</v>
      </c>
      <c r="R189" s="2">
        <f ca="1">Q189*(IF(J189="Yes",1.25,1))</f>
        <v>0.55000000000000004</v>
      </c>
      <c r="S189" s="2">
        <f ca="1">R189*(IF(OR(VALUE(P189)&gt;8,VALUE(D189)&gt;80),1.25,1))</f>
        <v>0.55000000000000004</v>
      </c>
      <c r="T189" s="2">
        <f ca="1">S189*(IF(H189="Mass Customer",0.85,1))</f>
        <v>0.46750000000000003</v>
      </c>
      <c r="U189" s="2">
        <f>RANK(W189,W1:W1001,0)</f>
        <v>188</v>
      </c>
      <c r="V189" s="2">
        <v>188</v>
      </c>
      <c r="W189" s="2">
        <v>1.15625</v>
      </c>
      <c r="X189" s="1"/>
      <c r="Y189" s="1"/>
      <c r="Z189" s="1"/>
    </row>
    <row r="190" spans="1:26" ht="15.75" customHeight="1" x14ac:dyDescent="0.35">
      <c r="A190" s="6" t="s">
        <v>1489</v>
      </c>
      <c r="B190" s="6" t="s">
        <v>1490</v>
      </c>
      <c r="C190" s="6" t="s">
        <v>23</v>
      </c>
      <c r="D190" s="21">
        <v>7</v>
      </c>
      <c r="E190" s="6" t="s">
        <v>1491</v>
      </c>
      <c r="F190" s="15" t="s">
        <v>43</v>
      </c>
      <c r="G190" s="6" t="s">
        <v>20</v>
      </c>
      <c r="H190" s="6" t="s">
        <v>27</v>
      </c>
      <c r="I190" s="6" t="s">
        <v>14</v>
      </c>
      <c r="J190" s="6" t="s">
        <v>22</v>
      </c>
      <c r="K190" s="7">
        <v>9</v>
      </c>
      <c r="L190" s="6" t="s">
        <v>1492</v>
      </c>
      <c r="M190" s="6" t="s">
        <v>1493</v>
      </c>
      <c r="N190" s="6" t="s">
        <v>673</v>
      </c>
      <c r="O190" s="6" t="s">
        <v>674</v>
      </c>
      <c r="P190" s="21">
        <v>10</v>
      </c>
      <c r="Q190" s="2">
        <f t="shared" ca="1" si="0"/>
        <v>0.68</v>
      </c>
      <c r="R190" s="2">
        <f ca="1">Q190*(IF(J190="Yes",1.25,1))</f>
        <v>0.68</v>
      </c>
      <c r="S190" s="2">
        <f ca="1">R190*(IF(OR(VALUE(P190)&gt;8,VALUE(D190)&gt;80),1.25,1))</f>
        <v>0.85000000000000009</v>
      </c>
      <c r="T190" s="2">
        <f ca="1">S190*(IF(H190="Mass Customer",0.85,1))</f>
        <v>0.85000000000000009</v>
      </c>
      <c r="U190" s="2">
        <f>RANK(W190,W1:W1001,0)</f>
        <v>188</v>
      </c>
      <c r="V190" s="2">
        <v>188</v>
      </c>
      <c r="W190" s="2">
        <v>1.15625</v>
      </c>
      <c r="X190" s="1"/>
      <c r="Y190" s="1"/>
      <c r="Z190" s="1"/>
    </row>
    <row r="191" spans="1:26" ht="15.75" customHeight="1" x14ac:dyDescent="0.35">
      <c r="A191" s="6" t="s">
        <v>1494</v>
      </c>
      <c r="B191" s="6" t="s">
        <v>1495</v>
      </c>
      <c r="C191" s="6" t="s">
        <v>16</v>
      </c>
      <c r="D191" s="21">
        <v>74</v>
      </c>
      <c r="E191" s="6" t="s">
        <v>1496</v>
      </c>
      <c r="F191" s="15" t="s">
        <v>88</v>
      </c>
      <c r="G191" s="6" t="s">
        <v>21</v>
      </c>
      <c r="H191" s="6" t="s">
        <v>25</v>
      </c>
      <c r="I191" s="6" t="s">
        <v>14</v>
      </c>
      <c r="J191" s="6" t="s">
        <v>22</v>
      </c>
      <c r="K191" s="7">
        <v>10</v>
      </c>
      <c r="L191" s="6" t="s">
        <v>1497</v>
      </c>
      <c r="M191" s="6" t="s">
        <v>1488</v>
      </c>
      <c r="N191" s="6" t="s">
        <v>680</v>
      </c>
      <c r="O191" s="6" t="s">
        <v>674</v>
      </c>
      <c r="P191" s="21">
        <v>9</v>
      </c>
      <c r="Q191" s="2">
        <f t="shared" ca="1" si="0"/>
        <v>0.52</v>
      </c>
      <c r="R191" s="2">
        <f ca="1">Q191*(IF(J191="Yes",1.25,1))</f>
        <v>0.52</v>
      </c>
      <c r="S191" s="2">
        <f ca="1">R191*(IF(OR(VALUE(P191)&gt;8,VALUE(D191)&gt;80),1.25,1))</f>
        <v>0.65</v>
      </c>
      <c r="T191" s="2">
        <f ca="1">S191*(IF(H191="Mass Customer",0.85,1))</f>
        <v>0.65</v>
      </c>
      <c r="U191" s="2">
        <f>RANK(W191,W1:W1001,0)</f>
        <v>190</v>
      </c>
      <c r="V191" s="2">
        <v>190</v>
      </c>
      <c r="W191" s="2">
        <v>1.15546875</v>
      </c>
      <c r="X191" s="1"/>
      <c r="Y191" s="1"/>
      <c r="Z191" s="1"/>
    </row>
    <row r="192" spans="1:26" ht="15.75" customHeight="1" x14ac:dyDescent="0.35">
      <c r="A192" s="6" t="s">
        <v>348</v>
      </c>
      <c r="B192" s="6" t="s">
        <v>1498</v>
      </c>
      <c r="C192" s="6" t="s">
        <v>23</v>
      </c>
      <c r="D192" s="21">
        <v>32</v>
      </c>
      <c r="E192" s="6" t="s">
        <v>1499</v>
      </c>
      <c r="F192" s="15" t="s">
        <v>77</v>
      </c>
      <c r="G192" s="6" t="s">
        <v>20</v>
      </c>
      <c r="H192" s="6" t="s">
        <v>25</v>
      </c>
      <c r="I192" s="6" t="s">
        <v>14</v>
      </c>
      <c r="J192" s="6" t="s">
        <v>22</v>
      </c>
      <c r="K192" s="7">
        <v>8</v>
      </c>
      <c r="L192" s="6" t="s">
        <v>1500</v>
      </c>
      <c r="M192" s="6" t="s">
        <v>1501</v>
      </c>
      <c r="N192" s="6" t="s">
        <v>680</v>
      </c>
      <c r="O192" s="6" t="s">
        <v>674</v>
      </c>
      <c r="P192" s="21">
        <v>11</v>
      </c>
      <c r="Q192" s="2">
        <f t="shared" ca="1" si="0"/>
        <v>0.4</v>
      </c>
      <c r="R192" s="2">
        <f ca="1">Q192*(IF(J192="Yes",1.25,1))</f>
        <v>0.4</v>
      </c>
      <c r="S192" s="2">
        <f ca="1">R192*(IF(OR(VALUE(P192)&gt;8,VALUE(D192)&gt;80),1.25,1))</f>
        <v>0.5</v>
      </c>
      <c r="T192" s="2">
        <f ca="1">S192*(IF(H192="Mass Customer",0.85,1))</f>
        <v>0.5</v>
      </c>
      <c r="U192" s="2">
        <f>RANK(W192,W1:W1001,0)</f>
        <v>191</v>
      </c>
      <c r="V192" s="2">
        <v>191</v>
      </c>
      <c r="W192" s="2">
        <v>1.1499999999999999</v>
      </c>
      <c r="X192" s="1"/>
      <c r="Y192" s="1"/>
      <c r="Z192" s="1"/>
    </row>
    <row r="193" spans="1:26" ht="15.75" customHeight="1" x14ac:dyDescent="0.35">
      <c r="A193" s="6" t="s">
        <v>1502</v>
      </c>
      <c r="B193" s="6" t="s">
        <v>1503</v>
      </c>
      <c r="C193" s="6" t="s">
        <v>16</v>
      </c>
      <c r="D193" s="21">
        <v>55</v>
      </c>
      <c r="E193" s="6" t="s">
        <v>1504</v>
      </c>
      <c r="F193" s="15" t="s">
        <v>165</v>
      </c>
      <c r="G193" s="6" t="s">
        <v>12</v>
      </c>
      <c r="H193" s="6" t="s">
        <v>13</v>
      </c>
      <c r="I193" s="6" t="s">
        <v>14</v>
      </c>
      <c r="J193" s="6" t="s">
        <v>15</v>
      </c>
      <c r="K193" s="7">
        <v>7</v>
      </c>
      <c r="L193" s="6" t="s">
        <v>1505</v>
      </c>
      <c r="M193" s="6" t="s">
        <v>1506</v>
      </c>
      <c r="N193" s="6" t="s">
        <v>680</v>
      </c>
      <c r="O193" s="6" t="s">
        <v>674</v>
      </c>
      <c r="P193" s="21">
        <v>8</v>
      </c>
      <c r="Q193" s="2">
        <f t="shared" ca="1" si="0"/>
        <v>0.68</v>
      </c>
      <c r="R193" s="2">
        <f ca="1">Q193*(IF(J193="Yes",1.25,1))</f>
        <v>0.85000000000000009</v>
      </c>
      <c r="S193" s="2">
        <f ca="1">R193*(IF(OR(VALUE(P193)&gt;8,VALUE(D193)&gt;80),1.25,1))</f>
        <v>0.85000000000000009</v>
      </c>
      <c r="T193" s="2">
        <f ca="1">S193*(IF(H193="Mass Customer",0.85,1))</f>
        <v>0.72250000000000003</v>
      </c>
      <c r="U193" s="2">
        <f>RANK(W193,W1:W1001,0)</f>
        <v>191</v>
      </c>
      <c r="V193" s="2">
        <v>191</v>
      </c>
      <c r="W193" s="2">
        <v>1.1499999999999999</v>
      </c>
      <c r="X193" s="1"/>
      <c r="Y193" s="1"/>
      <c r="Z193" s="1"/>
    </row>
    <row r="194" spans="1:26" ht="15.75" customHeight="1" x14ac:dyDescent="0.35">
      <c r="A194" s="6" t="s">
        <v>451</v>
      </c>
      <c r="B194" s="6" t="s">
        <v>1507</v>
      </c>
      <c r="C194" s="6" t="s">
        <v>23</v>
      </c>
      <c r="D194" s="21">
        <v>16</v>
      </c>
      <c r="E194" s="6" t="s">
        <v>1508</v>
      </c>
      <c r="F194" s="15" t="s">
        <v>209</v>
      </c>
      <c r="G194" s="6" t="s">
        <v>50</v>
      </c>
      <c r="H194" s="6" t="s">
        <v>27</v>
      </c>
      <c r="I194" s="6" t="s">
        <v>14</v>
      </c>
      <c r="J194" s="6" t="s">
        <v>22</v>
      </c>
      <c r="K194" s="7">
        <v>10</v>
      </c>
      <c r="L194" s="6" t="s">
        <v>1509</v>
      </c>
      <c r="M194" s="6" t="s">
        <v>1349</v>
      </c>
      <c r="N194" s="6" t="s">
        <v>680</v>
      </c>
      <c r="O194" s="6" t="s">
        <v>674</v>
      </c>
      <c r="P194" s="21">
        <v>8</v>
      </c>
      <c r="Q194" s="2">
        <f t="shared" ca="1" si="0"/>
        <v>0.84</v>
      </c>
      <c r="R194" s="2">
        <f ca="1">Q194*(IF(J194="Yes",1.25,1))</f>
        <v>0.84</v>
      </c>
      <c r="S194" s="2">
        <f ca="1">R194*(IF(OR(VALUE(P194)&gt;8,VALUE(D194)&gt;80),1.25,1))</f>
        <v>0.84</v>
      </c>
      <c r="T194" s="2">
        <f ca="1">S194*(IF(H194="Mass Customer",0.85,1))</f>
        <v>0.84</v>
      </c>
      <c r="U194" s="2">
        <f>RANK(W194,W1:W1001,0)</f>
        <v>191</v>
      </c>
      <c r="V194" s="2">
        <v>191</v>
      </c>
      <c r="W194" s="2">
        <v>1.1499999999999999</v>
      </c>
      <c r="X194" s="1"/>
      <c r="Y194" s="1"/>
      <c r="Z194" s="1"/>
    </row>
    <row r="195" spans="1:26" ht="15.75" customHeight="1" x14ac:dyDescent="0.35">
      <c r="A195" s="6" t="s">
        <v>1510</v>
      </c>
      <c r="B195" s="6" t="s">
        <v>1511</v>
      </c>
      <c r="C195" s="6" t="s">
        <v>23</v>
      </c>
      <c r="D195" s="21">
        <v>47</v>
      </c>
      <c r="E195" s="6" t="s">
        <v>1512</v>
      </c>
      <c r="F195" s="15" t="s">
        <v>210</v>
      </c>
      <c r="G195" s="6" t="s">
        <v>30</v>
      </c>
      <c r="H195" s="6" t="s">
        <v>13</v>
      </c>
      <c r="I195" s="6" t="s">
        <v>14</v>
      </c>
      <c r="J195" s="6" t="s">
        <v>22</v>
      </c>
      <c r="K195" s="7">
        <v>7</v>
      </c>
      <c r="L195" s="6" t="s">
        <v>1513</v>
      </c>
      <c r="M195" s="6" t="s">
        <v>909</v>
      </c>
      <c r="N195" s="6" t="s">
        <v>680</v>
      </c>
      <c r="O195" s="6" t="s">
        <v>674</v>
      </c>
      <c r="P195" s="21">
        <v>10</v>
      </c>
      <c r="Q195" s="2">
        <f t="shared" ca="1" si="0"/>
        <v>0.67</v>
      </c>
      <c r="R195" s="2">
        <f ca="1">Q195*(IF(J195="Yes",1.25,1))</f>
        <v>0.67</v>
      </c>
      <c r="S195" s="2">
        <f ca="1">R195*(IF(OR(VALUE(P195)&gt;8,VALUE(D195)&gt;80),1.25,1))</f>
        <v>0.83750000000000002</v>
      </c>
      <c r="T195" s="2">
        <f ca="1">S195*(IF(H195="Mass Customer",0.85,1))</f>
        <v>0.71187500000000004</v>
      </c>
      <c r="U195" s="2">
        <f>RANK(W195,W1:W1001,0)</f>
        <v>191</v>
      </c>
      <c r="V195" s="2">
        <v>191</v>
      </c>
      <c r="W195" s="2">
        <v>1.1499999999999999</v>
      </c>
      <c r="X195" s="1"/>
      <c r="Y195" s="1"/>
      <c r="Z195" s="1"/>
    </row>
    <row r="196" spans="1:26" ht="15.75" customHeight="1" x14ac:dyDescent="0.35">
      <c r="A196" s="6" t="s">
        <v>547</v>
      </c>
      <c r="B196" s="6" t="s">
        <v>1514</v>
      </c>
      <c r="C196" s="6" t="s">
        <v>23</v>
      </c>
      <c r="D196" s="21">
        <v>26</v>
      </c>
      <c r="E196" s="6" t="s">
        <v>1515</v>
      </c>
      <c r="F196" s="15" t="s">
        <v>182</v>
      </c>
      <c r="G196" s="6" t="s">
        <v>12</v>
      </c>
      <c r="H196" s="6" t="s">
        <v>13</v>
      </c>
      <c r="I196" s="6" t="s">
        <v>14</v>
      </c>
      <c r="J196" s="6" t="s">
        <v>15</v>
      </c>
      <c r="K196" s="7">
        <v>11</v>
      </c>
      <c r="L196" s="6" t="s">
        <v>1516</v>
      </c>
      <c r="M196" s="6" t="s">
        <v>1517</v>
      </c>
      <c r="N196" s="6" t="s">
        <v>684</v>
      </c>
      <c r="O196" s="6" t="s">
        <v>674</v>
      </c>
      <c r="P196" s="21">
        <v>12</v>
      </c>
      <c r="Q196" s="2">
        <f t="shared" ca="1" si="0"/>
        <v>0.97</v>
      </c>
      <c r="R196" s="2">
        <f ca="1">Q196*(IF(J196="Yes",1.25,1))</f>
        <v>1.2124999999999999</v>
      </c>
      <c r="S196" s="2">
        <f ca="1">R196*(IF(OR(VALUE(P196)&gt;8,VALUE(D196)&gt;80),1.25,1))</f>
        <v>1.515625</v>
      </c>
      <c r="T196" s="2">
        <f ca="1">S196*(IF(H196="Mass Customer",0.85,1))</f>
        <v>1.28828125</v>
      </c>
      <c r="U196" s="2">
        <f>RANK(W196,W1:W1001,0)</f>
        <v>195</v>
      </c>
      <c r="V196" s="2">
        <v>195</v>
      </c>
      <c r="W196" s="2">
        <v>1.1475</v>
      </c>
      <c r="X196" s="1"/>
      <c r="Y196" s="1"/>
      <c r="Z196" s="1"/>
    </row>
    <row r="197" spans="1:26" ht="15.75" customHeight="1" x14ac:dyDescent="0.35">
      <c r="A197" s="6" t="s">
        <v>1518</v>
      </c>
      <c r="B197" s="6" t="s">
        <v>1519</v>
      </c>
      <c r="C197" s="6" t="s">
        <v>16</v>
      </c>
      <c r="D197" s="21">
        <v>6</v>
      </c>
      <c r="E197" s="6" t="s">
        <v>1520</v>
      </c>
      <c r="F197" s="15" t="s">
        <v>139</v>
      </c>
      <c r="G197" s="6" t="s">
        <v>20</v>
      </c>
      <c r="H197" s="6" t="s">
        <v>25</v>
      </c>
      <c r="I197" s="6" t="s">
        <v>14</v>
      </c>
      <c r="J197" s="6" t="s">
        <v>22</v>
      </c>
      <c r="K197" s="7">
        <v>16</v>
      </c>
      <c r="L197" s="6" t="s">
        <v>1521</v>
      </c>
      <c r="M197" s="6" t="s">
        <v>1522</v>
      </c>
      <c r="N197" s="6" t="s">
        <v>684</v>
      </c>
      <c r="O197" s="6" t="s">
        <v>674</v>
      </c>
      <c r="P197" s="21">
        <v>3</v>
      </c>
      <c r="Q197" s="2">
        <f t="shared" ca="1" si="0"/>
        <v>0.79</v>
      </c>
      <c r="R197" s="2">
        <f ca="1">Q197*(IF(J197="Yes",1.25,1))</f>
        <v>0.79</v>
      </c>
      <c r="S197" s="2">
        <f ca="1">R197*(IF(OR(VALUE(P197)&gt;8,VALUE(D197)&gt;80),1.25,1))</f>
        <v>0.79</v>
      </c>
      <c r="T197" s="2">
        <f ca="1">S197*(IF(H197="Mass Customer",0.85,1))</f>
        <v>0.79</v>
      </c>
      <c r="U197" s="2">
        <f>RANK(W197,W1:W1001,0)</f>
        <v>195</v>
      </c>
      <c r="V197" s="2">
        <v>195</v>
      </c>
      <c r="W197" s="2">
        <v>1.1475</v>
      </c>
      <c r="X197" s="1"/>
      <c r="Y197" s="1"/>
      <c r="Z197" s="1"/>
    </row>
    <row r="198" spans="1:26" ht="15.75" customHeight="1" x14ac:dyDescent="0.35">
      <c r="A198" s="6" t="s">
        <v>447</v>
      </c>
      <c r="B198" s="6" t="s">
        <v>1523</v>
      </c>
      <c r="C198" s="6" t="s">
        <v>23</v>
      </c>
      <c r="D198" s="21">
        <v>60</v>
      </c>
      <c r="E198" s="6" t="s">
        <v>1524</v>
      </c>
      <c r="F198" s="15" t="s">
        <v>29</v>
      </c>
      <c r="G198" s="6" t="s">
        <v>4549</v>
      </c>
      <c r="H198" s="6" t="s">
        <v>27</v>
      </c>
      <c r="I198" s="6" t="s">
        <v>14</v>
      </c>
      <c r="J198" s="6" t="s">
        <v>22</v>
      </c>
      <c r="K198" s="7">
        <v>7</v>
      </c>
      <c r="L198" s="6" t="s">
        <v>1525</v>
      </c>
      <c r="M198" s="6" t="s">
        <v>1526</v>
      </c>
      <c r="N198" s="6" t="s">
        <v>673</v>
      </c>
      <c r="O198" s="6" t="s">
        <v>674</v>
      </c>
      <c r="P198" s="21">
        <v>9</v>
      </c>
      <c r="Q198" s="2">
        <f t="shared" ca="1" si="0"/>
        <v>0.84</v>
      </c>
      <c r="R198" s="2">
        <f ca="1">Q198*(IF(J198="Yes",1.25,1))</f>
        <v>0.84</v>
      </c>
      <c r="S198" s="2">
        <f ca="1">R198*(IF(OR(VALUE(P198)&gt;8,VALUE(D198)&gt;80),1.25,1))</f>
        <v>1.05</v>
      </c>
      <c r="T198" s="2">
        <f ca="1">S198*(IF(H198="Mass Customer",0.85,1))</f>
        <v>1.05</v>
      </c>
      <c r="U198" s="2">
        <f>RANK(W198,W1:W1001,0)</f>
        <v>195</v>
      </c>
      <c r="V198" s="2">
        <v>195</v>
      </c>
      <c r="W198" s="2">
        <v>1.1475</v>
      </c>
      <c r="X198" s="1"/>
      <c r="Y198" s="1"/>
      <c r="Z198" s="1"/>
    </row>
    <row r="199" spans="1:26" ht="15.75" customHeight="1" x14ac:dyDescent="0.35">
      <c r="A199" s="6" t="s">
        <v>1527</v>
      </c>
      <c r="B199" s="6" t="s">
        <v>227</v>
      </c>
      <c r="C199" s="6" t="s">
        <v>23</v>
      </c>
      <c r="D199" s="21">
        <v>66</v>
      </c>
      <c r="E199" s="6" t="s">
        <v>1528</v>
      </c>
      <c r="F199" s="15" t="s">
        <v>55</v>
      </c>
      <c r="G199" s="6" t="s">
        <v>4549</v>
      </c>
      <c r="H199" s="6" t="s">
        <v>27</v>
      </c>
      <c r="I199" s="6" t="s">
        <v>14</v>
      </c>
      <c r="J199" s="6" t="s">
        <v>22</v>
      </c>
      <c r="K199" s="7">
        <v>2</v>
      </c>
      <c r="L199" s="6" t="s">
        <v>1529</v>
      </c>
      <c r="M199" s="6" t="s">
        <v>1530</v>
      </c>
      <c r="N199" s="6" t="s">
        <v>680</v>
      </c>
      <c r="O199" s="6" t="s">
        <v>674</v>
      </c>
      <c r="P199" s="21">
        <v>9</v>
      </c>
      <c r="Q199" s="2">
        <f t="shared" ca="1" si="0"/>
        <v>1.06</v>
      </c>
      <c r="R199" s="2">
        <f ca="1">Q199*(IF(J199="Yes",1.25,1))</f>
        <v>1.06</v>
      </c>
      <c r="S199" s="2">
        <f ca="1">R199*(IF(OR(VALUE(P199)&gt;8,VALUE(D199)&gt;80),1.25,1))</f>
        <v>1.3250000000000002</v>
      </c>
      <c r="T199" s="2">
        <f ca="1">S199*(IF(H199="Mass Customer",0.85,1))</f>
        <v>1.3250000000000002</v>
      </c>
      <c r="U199" s="2">
        <f>RANK(W199,W1:W1001,0)</f>
        <v>195</v>
      </c>
      <c r="V199" s="2">
        <v>195</v>
      </c>
      <c r="W199" s="2">
        <v>1.1475</v>
      </c>
      <c r="X199" s="1"/>
      <c r="Y199" s="1"/>
      <c r="Z199" s="1"/>
    </row>
    <row r="200" spans="1:26" ht="15.75" customHeight="1" x14ac:dyDescent="0.35">
      <c r="A200" s="6" t="s">
        <v>1531</v>
      </c>
      <c r="B200" s="6" t="s">
        <v>1532</v>
      </c>
      <c r="C200" s="6" t="s">
        <v>16</v>
      </c>
      <c r="D200" s="21">
        <v>44</v>
      </c>
      <c r="E200" s="6" t="s">
        <v>1533</v>
      </c>
      <c r="F200" s="15" t="s">
        <v>138</v>
      </c>
      <c r="G200" s="6" t="s">
        <v>4549</v>
      </c>
      <c r="H200" s="6" t="s">
        <v>25</v>
      </c>
      <c r="I200" s="6" t="s">
        <v>14</v>
      </c>
      <c r="J200" s="6" t="s">
        <v>22</v>
      </c>
      <c r="K200" s="7">
        <v>3</v>
      </c>
      <c r="L200" s="6" t="s">
        <v>1534</v>
      </c>
      <c r="M200" s="6" t="s">
        <v>1535</v>
      </c>
      <c r="N200" s="6" t="s">
        <v>680</v>
      </c>
      <c r="O200" s="6" t="s">
        <v>674</v>
      </c>
      <c r="P200" s="21">
        <v>3</v>
      </c>
      <c r="Q200" s="2">
        <f t="shared" ca="1" si="0"/>
        <v>0.83</v>
      </c>
      <c r="R200" s="2">
        <f ca="1">Q200*(IF(J200="Yes",1.25,1))</f>
        <v>0.83</v>
      </c>
      <c r="S200" s="2">
        <f ca="1">R200*(IF(OR(VALUE(P200)&gt;8,VALUE(D200)&gt;80),1.25,1))</f>
        <v>0.83</v>
      </c>
      <c r="T200" s="2">
        <f ca="1">S200*(IF(H200="Mass Customer",0.85,1))</f>
        <v>0.83</v>
      </c>
      <c r="U200" s="2">
        <f>RANK(W200,W1:W1001,0)</f>
        <v>195</v>
      </c>
      <c r="V200" s="2">
        <v>195</v>
      </c>
      <c r="W200" s="2">
        <v>1.1475</v>
      </c>
      <c r="X200" s="1"/>
      <c r="Y200" s="1"/>
      <c r="Z200" s="1"/>
    </row>
    <row r="201" spans="1:26" ht="15.75" customHeight="1" x14ac:dyDescent="0.35">
      <c r="A201" s="6" t="s">
        <v>448</v>
      </c>
      <c r="B201" s="6" t="s">
        <v>1536</v>
      </c>
      <c r="C201" s="6" t="s">
        <v>23</v>
      </c>
      <c r="D201" s="21">
        <v>55</v>
      </c>
      <c r="E201" s="6" t="s">
        <v>1537</v>
      </c>
      <c r="F201" s="15" t="s">
        <v>41</v>
      </c>
      <c r="G201" s="6" t="s">
        <v>33</v>
      </c>
      <c r="H201" s="6" t="s">
        <v>27</v>
      </c>
      <c r="I201" s="6" t="s">
        <v>14</v>
      </c>
      <c r="J201" s="6" t="s">
        <v>15</v>
      </c>
      <c r="K201" s="7">
        <v>12</v>
      </c>
      <c r="L201" s="6" t="s">
        <v>1538</v>
      </c>
      <c r="M201" s="6" t="s">
        <v>1157</v>
      </c>
      <c r="N201" s="6" t="s">
        <v>673</v>
      </c>
      <c r="O201" s="6" t="s">
        <v>674</v>
      </c>
      <c r="P201" s="21">
        <v>4</v>
      </c>
      <c r="Q201" s="2">
        <f t="shared" ca="1" si="0"/>
        <v>0.72</v>
      </c>
      <c r="R201" s="2">
        <f ca="1">Q201*(IF(J201="Yes",1.25,1))</f>
        <v>0.89999999999999991</v>
      </c>
      <c r="S201" s="2">
        <f ca="1">R201*(IF(OR(VALUE(P201)&gt;8,VALUE(D201)&gt;80),1.25,1))</f>
        <v>0.89999999999999991</v>
      </c>
      <c r="T201" s="2">
        <f ca="1">S201*(IF(H201="Mass Customer",0.85,1))</f>
        <v>0.89999999999999991</v>
      </c>
      <c r="U201" s="2">
        <f>RANK(W201,W1:W1001,0)</f>
        <v>195</v>
      </c>
      <c r="V201" s="2">
        <v>195</v>
      </c>
      <c r="W201" s="2">
        <v>1.1475</v>
      </c>
      <c r="X201" s="1"/>
      <c r="Y201" s="1"/>
      <c r="Z201" s="1"/>
    </row>
    <row r="202" spans="1:26" ht="15.75" customHeight="1" x14ac:dyDescent="0.35">
      <c r="A202" s="6" t="s">
        <v>432</v>
      </c>
      <c r="B202" s="6" t="s">
        <v>1539</v>
      </c>
      <c r="C202" s="6" t="s">
        <v>16</v>
      </c>
      <c r="D202" s="21">
        <v>70</v>
      </c>
      <c r="E202" s="6" t="s">
        <v>1540</v>
      </c>
      <c r="F202" s="16" t="s">
        <v>4541</v>
      </c>
      <c r="G202" s="6" t="s">
        <v>4549</v>
      </c>
      <c r="H202" s="6" t="s">
        <v>13</v>
      </c>
      <c r="I202" s="6" t="s">
        <v>14</v>
      </c>
      <c r="J202" s="6" t="s">
        <v>15</v>
      </c>
      <c r="K202" s="7">
        <v>13</v>
      </c>
      <c r="L202" s="6" t="s">
        <v>1541</v>
      </c>
      <c r="M202" s="6" t="s">
        <v>1316</v>
      </c>
      <c r="N202" s="6" t="s">
        <v>684</v>
      </c>
      <c r="O202" s="6" t="s">
        <v>674</v>
      </c>
      <c r="P202" s="21">
        <v>7</v>
      </c>
      <c r="Q202" s="2">
        <f t="shared" ca="1" si="0"/>
        <v>0.53</v>
      </c>
      <c r="R202" s="2">
        <f ca="1">Q202*(IF(J202="Yes",1.25,1))</f>
        <v>0.66250000000000009</v>
      </c>
      <c r="S202" s="2">
        <f ca="1">R202*(IF(OR(VALUE(P202)&gt;8,VALUE(D202)&gt;80),1.25,1))</f>
        <v>0.66250000000000009</v>
      </c>
      <c r="T202" s="2">
        <f ca="1">S202*(IF(H202="Mass Customer",0.85,1))</f>
        <v>0.5631250000000001</v>
      </c>
      <c r="U202" s="2">
        <f>RANK(W202,W1:W1001,0)</f>
        <v>201</v>
      </c>
      <c r="V202" s="2">
        <v>201</v>
      </c>
      <c r="W202" s="2">
        <v>1.1421874999999999</v>
      </c>
      <c r="X202" s="1"/>
      <c r="Y202" s="1"/>
      <c r="Z202" s="1"/>
    </row>
    <row r="203" spans="1:26" ht="15.75" customHeight="1" x14ac:dyDescent="0.35">
      <c r="A203" s="6" t="s">
        <v>486</v>
      </c>
      <c r="B203" s="6" t="s">
        <v>1542</v>
      </c>
      <c r="C203" s="6" t="s">
        <v>23</v>
      </c>
      <c r="D203" s="21">
        <v>84</v>
      </c>
      <c r="E203" s="6" t="s">
        <v>1543</v>
      </c>
      <c r="F203" s="16" t="s">
        <v>4541</v>
      </c>
      <c r="G203" s="6" t="s">
        <v>12</v>
      </c>
      <c r="H203" s="6" t="s">
        <v>13</v>
      </c>
      <c r="I203" s="6" t="s">
        <v>14</v>
      </c>
      <c r="J203" s="6" t="s">
        <v>22</v>
      </c>
      <c r="K203" s="7">
        <v>15</v>
      </c>
      <c r="L203" s="6" t="s">
        <v>1544</v>
      </c>
      <c r="M203" s="6" t="s">
        <v>1506</v>
      </c>
      <c r="N203" s="6" t="s">
        <v>680</v>
      </c>
      <c r="O203" s="6" t="s">
        <v>674</v>
      </c>
      <c r="P203" s="21">
        <v>8</v>
      </c>
      <c r="Q203" s="2">
        <f t="shared" ca="1" si="0"/>
        <v>0.56000000000000005</v>
      </c>
      <c r="R203" s="2">
        <f ca="1">Q203*(IF(J203="Yes",1.25,1))</f>
        <v>0.56000000000000005</v>
      </c>
      <c r="S203" s="2">
        <f ca="1">R203*(IF(OR(VALUE(P203)&gt;8,VALUE(D203)&gt;80),1.25,1))</f>
        <v>0.70000000000000007</v>
      </c>
      <c r="T203" s="2">
        <f ca="1">S203*(IF(H203="Mass Customer",0.85,1))</f>
        <v>0.59500000000000008</v>
      </c>
      <c r="U203" s="2">
        <f>RANK(W203,W1:W1001,0)</f>
        <v>202</v>
      </c>
      <c r="V203" s="2">
        <v>202</v>
      </c>
      <c r="W203" s="2">
        <v>1.140625</v>
      </c>
      <c r="X203" s="1"/>
      <c r="Y203" s="1"/>
      <c r="Z203" s="1"/>
    </row>
    <row r="204" spans="1:26" ht="15.75" customHeight="1" x14ac:dyDescent="0.35">
      <c r="A204" s="6" t="s">
        <v>111</v>
      </c>
      <c r="B204" s="13" t="s">
        <v>4541</v>
      </c>
      <c r="C204" s="6" t="s">
        <v>16</v>
      </c>
      <c r="D204" s="21">
        <v>47</v>
      </c>
      <c r="E204" s="6" t="s">
        <v>1545</v>
      </c>
      <c r="F204" s="15" t="s">
        <v>107</v>
      </c>
      <c r="G204" s="6" t="s">
        <v>33</v>
      </c>
      <c r="H204" s="6" t="s">
        <v>25</v>
      </c>
      <c r="I204" s="6" t="s">
        <v>14</v>
      </c>
      <c r="J204" s="6" t="s">
        <v>15</v>
      </c>
      <c r="K204" s="7">
        <v>21</v>
      </c>
      <c r="L204" s="6" t="s">
        <v>1546</v>
      </c>
      <c r="M204" s="6" t="s">
        <v>1547</v>
      </c>
      <c r="N204" s="6" t="s">
        <v>680</v>
      </c>
      <c r="O204" s="6" t="s">
        <v>674</v>
      </c>
      <c r="P204" s="21">
        <v>9</v>
      </c>
      <c r="Q204" s="2">
        <f t="shared" ca="1" si="0"/>
        <v>0.88</v>
      </c>
      <c r="R204" s="2">
        <f ca="1">Q204*(IF(J204="Yes",1.25,1))</f>
        <v>1.1000000000000001</v>
      </c>
      <c r="S204" s="2">
        <f ca="1">R204*(IF(OR(VALUE(P204)&gt;8,VALUE(D204)&gt;80),1.25,1))</f>
        <v>1.375</v>
      </c>
      <c r="T204" s="2">
        <f ca="1">S204*(IF(H204="Mass Customer",0.85,1))</f>
        <v>1.375</v>
      </c>
      <c r="U204" s="2">
        <f>RANK(W204,W1:W1001,0)</f>
        <v>202</v>
      </c>
      <c r="V204" s="2">
        <v>202</v>
      </c>
      <c r="W204" s="2">
        <v>1.140625</v>
      </c>
      <c r="X204" s="1"/>
      <c r="Y204" s="1"/>
      <c r="Z204" s="1"/>
    </row>
    <row r="205" spans="1:26" ht="15.75" customHeight="1" x14ac:dyDescent="0.35">
      <c r="A205" s="6" t="s">
        <v>1548</v>
      </c>
      <c r="B205" s="6" t="s">
        <v>1549</v>
      </c>
      <c r="C205" s="6" t="s">
        <v>23</v>
      </c>
      <c r="D205" s="21">
        <v>44</v>
      </c>
      <c r="E205" s="6" t="s">
        <v>1550</v>
      </c>
      <c r="F205" s="15" t="s">
        <v>95</v>
      </c>
      <c r="G205" s="6" t="s">
        <v>26</v>
      </c>
      <c r="H205" s="6" t="s">
        <v>13</v>
      </c>
      <c r="I205" s="6" t="s">
        <v>14</v>
      </c>
      <c r="J205" s="6" t="s">
        <v>15</v>
      </c>
      <c r="K205" s="7">
        <v>7</v>
      </c>
      <c r="L205" s="6" t="s">
        <v>1551</v>
      </c>
      <c r="M205" s="6" t="s">
        <v>1552</v>
      </c>
      <c r="N205" s="6" t="s">
        <v>673</v>
      </c>
      <c r="O205" s="6" t="s">
        <v>674</v>
      </c>
      <c r="P205" s="21">
        <v>1</v>
      </c>
      <c r="Q205" s="2">
        <f t="shared" ca="1" si="0"/>
        <v>0.51</v>
      </c>
      <c r="R205" s="2">
        <f ca="1">Q205*(IF(J205="Yes",1.25,1))</f>
        <v>0.63749999999999996</v>
      </c>
      <c r="S205" s="2">
        <f ca="1">R205*(IF(OR(VALUE(P205)&gt;8,VALUE(D205)&gt;80),1.25,1))</f>
        <v>0.63749999999999996</v>
      </c>
      <c r="T205" s="2">
        <f ca="1">S205*(IF(H205="Mass Customer",0.85,1))</f>
        <v>0.541875</v>
      </c>
      <c r="U205" s="2">
        <f>RANK(W205,W1:W1001,0)</f>
        <v>202</v>
      </c>
      <c r="V205" s="2">
        <v>202</v>
      </c>
      <c r="W205" s="2">
        <v>1.140625</v>
      </c>
      <c r="X205" s="1"/>
      <c r="Y205" s="1"/>
      <c r="Z205" s="1"/>
    </row>
    <row r="206" spans="1:26" ht="15.75" customHeight="1" x14ac:dyDescent="0.35">
      <c r="A206" s="6" t="s">
        <v>1553</v>
      </c>
      <c r="B206" s="6" t="s">
        <v>1554</v>
      </c>
      <c r="C206" s="6" t="s">
        <v>16</v>
      </c>
      <c r="D206" s="21">
        <v>2</v>
      </c>
      <c r="E206" s="6" t="s">
        <v>1555</v>
      </c>
      <c r="F206" s="15" t="s">
        <v>19</v>
      </c>
      <c r="G206" s="6" t="s">
        <v>4549</v>
      </c>
      <c r="H206" s="6" t="s">
        <v>13</v>
      </c>
      <c r="I206" s="6" t="s">
        <v>14</v>
      </c>
      <c r="J206" s="6" t="s">
        <v>22</v>
      </c>
      <c r="K206" s="7">
        <v>2</v>
      </c>
      <c r="L206" s="6" t="s">
        <v>1556</v>
      </c>
      <c r="M206" s="6" t="s">
        <v>1557</v>
      </c>
      <c r="N206" s="6" t="s">
        <v>680</v>
      </c>
      <c r="O206" s="6" t="s">
        <v>674</v>
      </c>
      <c r="P206" s="21">
        <v>7</v>
      </c>
      <c r="Q206" s="2">
        <f t="shared" ca="1" si="0"/>
        <v>0.57999999999999996</v>
      </c>
      <c r="R206" s="2">
        <f ca="1">Q206*(IF(J206="Yes",1.25,1))</f>
        <v>0.57999999999999996</v>
      </c>
      <c r="S206" s="2">
        <f ca="1">R206*(IF(OR(VALUE(P206)&gt;8,VALUE(D206)&gt;80),1.25,1))</f>
        <v>0.57999999999999996</v>
      </c>
      <c r="T206" s="2">
        <f ca="1">S206*(IF(H206="Mass Customer",0.85,1))</f>
        <v>0.49299999999999994</v>
      </c>
      <c r="U206" s="2">
        <f>RANK(W206,W1:W1001,0)</f>
        <v>202</v>
      </c>
      <c r="V206" s="2">
        <v>202</v>
      </c>
      <c r="W206" s="2">
        <v>1.140625</v>
      </c>
      <c r="X206" s="1"/>
      <c r="Y206" s="1"/>
      <c r="Z206" s="1"/>
    </row>
    <row r="207" spans="1:26" ht="15.75" customHeight="1" x14ac:dyDescent="0.35">
      <c r="A207" s="6" t="s">
        <v>1558</v>
      </c>
      <c r="B207" s="6" t="s">
        <v>1559</v>
      </c>
      <c r="C207" s="6" t="s">
        <v>23</v>
      </c>
      <c r="D207" s="21">
        <v>19</v>
      </c>
      <c r="E207" s="6" t="s">
        <v>1560</v>
      </c>
      <c r="F207" s="15" t="s">
        <v>190</v>
      </c>
      <c r="G207" s="6" t="s">
        <v>4549</v>
      </c>
      <c r="H207" s="6" t="s">
        <v>25</v>
      </c>
      <c r="I207" s="6" t="s">
        <v>14</v>
      </c>
      <c r="J207" s="6" t="s">
        <v>15</v>
      </c>
      <c r="K207" s="7">
        <v>12</v>
      </c>
      <c r="L207" s="6" t="s">
        <v>1561</v>
      </c>
      <c r="M207" s="6" t="s">
        <v>1349</v>
      </c>
      <c r="N207" s="6" t="s">
        <v>680</v>
      </c>
      <c r="O207" s="6" t="s">
        <v>674</v>
      </c>
      <c r="P207" s="21">
        <v>8</v>
      </c>
      <c r="Q207" s="2">
        <f t="shared" ca="1" si="0"/>
        <v>0.88</v>
      </c>
      <c r="R207" s="2">
        <f ca="1">Q207*(IF(J207="Yes",1.25,1))</f>
        <v>1.1000000000000001</v>
      </c>
      <c r="S207" s="2">
        <f ca="1">R207*(IF(OR(VALUE(P207)&gt;8,VALUE(D207)&gt;80),1.25,1))</f>
        <v>1.1000000000000001</v>
      </c>
      <c r="T207" s="2">
        <f ca="1">S207*(IF(H207="Mass Customer",0.85,1))</f>
        <v>1.1000000000000001</v>
      </c>
      <c r="U207" s="2">
        <f>RANK(W207,W1:W1001,0)</f>
        <v>206</v>
      </c>
      <c r="V207" s="2">
        <v>206</v>
      </c>
      <c r="W207" s="2">
        <v>1.1375</v>
      </c>
      <c r="X207" s="1"/>
      <c r="Y207" s="1"/>
      <c r="Z207" s="1"/>
    </row>
    <row r="208" spans="1:26" ht="15.75" customHeight="1" x14ac:dyDescent="0.35">
      <c r="A208" s="6" t="s">
        <v>657</v>
      </c>
      <c r="B208" s="6" t="s">
        <v>1562</v>
      </c>
      <c r="C208" s="6" t="s">
        <v>16</v>
      </c>
      <c r="D208" s="21">
        <v>31</v>
      </c>
      <c r="E208" s="6" t="s">
        <v>1563</v>
      </c>
      <c r="F208" s="15" t="s">
        <v>273</v>
      </c>
      <c r="G208" s="6" t="s">
        <v>50</v>
      </c>
      <c r="H208" s="6" t="s">
        <v>25</v>
      </c>
      <c r="I208" s="6" t="s">
        <v>14</v>
      </c>
      <c r="J208" s="6" t="s">
        <v>22</v>
      </c>
      <c r="K208" s="7">
        <v>9</v>
      </c>
      <c r="L208" s="6" t="s">
        <v>1564</v>
      </c>
      <c r="M208" s="6" t="s">
        <v>1565</v>
      </c>
      <c r="N208" s="6" t="s">
        <v>673</v>
      </c>
      <c r="O208" s="6" t="s">
        <v>674</v>
      </c>
      <c r="P208" s="21">
        <v>7</v>
      </c>
      <c r="Q208" s="2">
        <f t="shared" ca="1" si="0"/>
        <v>0.9</v>
      </c>
      <c r="R208" s="2">
        <f ca="1">Q208*(IF(J208="Yes",1.25,1))</f>
        <v>0.9</v>
      </c>
      <c r="S208" s="2">
        <f ca="1">R208*(IF(OR(VALUE(P208)&gt;8,VALUE(D208)&gt;80),1.25,1))</f>
        <v>0.9</v>
      </c>
      <c r="T208" s="2">
        <f ca="1">S208*(IF(H208="Mass Customer",0.85,1))</f>
        <v>0.9</v>
      </c>
      <c r="U208" s="2">
        <f>RANK(W208,W1:W1001,0)</f>
        <v>206</v>
      </c>
      <c r="V208" s="2">
        <v>206</v>
      </c>
      <c r="W208" s="2">
        <v>1.1375</v>
      </c>
      <c r="X208" s="1"/>
      <c r="Y208" s="1"/>
      <c r="Z208" s="1"/>
    </row>
    <row r="209" spans="1:26" ht="15.75" customHeight="1" x14ac:dyDescent="0.35">
      <c r="A209" s="6" t="s">
        <v>584</v>
      </c>
      <c r="B209" s="6" t="s">
        <v>1566</v>
      </c>
      <c r="C209" s="6" t="s">
        <v>23</v>
      </c>
      <c r="D209" s="21">
        <v>70</v>
      </c>
      <c r="E209" s="6" t="s">
        <v>1567</v>
      </c>
      <c r="F209" s="16" t="s">
        <v>4541</v>
      </c>
      <c r="G209" s="6" t="s">
        <v>4549</v>
      </c>
      <c r="H209" s="6" t="s">
        <v>13</v>
      </c>
      <c r="I209" s="6" t="s">
        <v>14</v>
      </c>
      <c r="J209" s="6" t="s">
        <v>15</v>
      </c>
      <c r="K209" s="7">
        <v>11</v>
      </c>
      <c r="L209" s="6" t="s">
        <v>1568</v>
      </c>
      <c r="M209" s="6" t="s">
        <v>845</v>
      </c>
      <c r="N209" s="6" t="s">
        <v>680</v>
      </c>
      <c r="O209" s="6" t="s">
        <v>674</v>
      </c>
      <c r="P209" s="21">
        <v>7</v>
      </c>
      <c r="Q209" s="2">
        <f t="shared" ca="1" si="0"/>
        <v>0.63</v>
      </c>
      <c r="R209" s="2">
        <f ca="1">Q209*(IF(J209="Yes",1.25,1))</f>
        <v>0.78749999999999998</v>
      </c>
      <c r="S209" s="2">
        <f ca="1">R209*(IF(OR(VALUE(P209)&gt;8,VALUE(D209)&gt;80),1.25,1))</f>
        <v>0.78749999999999998</v>
      </c>
      <c r="T209" s="2">
        <f ca="1">S209*(IF(H209="Mass Customer",0.85,1))</f>
        <v>0.66937499999999994</v>
      </c>
      <c r="U209" s="2">
        <f>RANK(W209,W1:W1001,0)</f>
        <v>206</v>
      </c>
      <c r="V209" s="2">
        <v>206</v>
      </c>
      <c r="W209" s="2">
        <v>1.1375</v>
      </c>
      <c r="X209" s="1"/>
      <c r="Y209" s="1"/>
      <c r="Z209" s="1"/>
    </row>
    <row r="210" spans="1:26" ht="15.75" customHeight="1" x14ac:dyDescent="0.35">
      <c r="A210" s="6" t="s">
        <v>1569</v>
      </c>
      <c r="B210" s="6" t="s">
        <v>1570</v>
      </c>
      <c r="C210" s="6" t="s">
        <v>23</v>
      </c>
      <c r="D210" s="21">
        <v>12</v>
      </c>
      <c r="E210" s="6" t="s">
        <v>1571</v>
      </c>
      <c r="F210" s="15" t="s">
        <v>58</v>
      </c>
      <c r="G210" s="6" t="s">
        <v>12</v>
      </c>
      <c r="H210" s="6" t="s">
        <v>27</v>
      </c>
      <c r="I210" s="6" t="s">
        <v>14</v>
      </c>
      <c r="J210" s="6" t="s">
        <v>22</v>
      </c>
      <c r="K210" s="7">
        <v>19</v>
      </c>
      <c r="L210" s="6" t="s">
        <v>1572</v>
      </c>
      <c r="M210" s="6" t="s">
        <v>1573</v>
      </c>
      <c r="N210" s="6" t="s">
        <v>680</v>
      </c>
      <c r="O210" s="6" t="s">
        <v>674</v>
      </c>
      <c r="P210" s="21">
        <v>9</v>
      </c>
      <c r="Q210" s="2">
        <f t="shared" ca="1" si="0"/>
        <v>0.71</v>
      </c>
      <c r="R210" s="2">
        <f ca="1">Q210*(IF(J210="Yes",1.25,1))</f>
        <v>0.71</v>
      </c>
      <c r="S210" s="2">
        <f ca="1">R210*(IF(OR(VALUE(P210)&gt;8,VALUE(D210)&gt;80),1.25,1))</f>
        <v>0.88749999999999996</v>
      </c>
      <c r="T210" s="2">
        <f ca="1">S210*(IF(H210="Mass Customer",0.85,1))</f>
        <v>0.88749999999999996</v>
      </c>
      <c r="U210" s="2">
        <f>RANK(W210,W1:W1001,0)</f>
        <v>206</v>
      </c>
      <c r="V210" s="2">
        <v>206</v>
      </c>
      <c r="W210" s="2">
        <v>1.1375</v>
      </c>
      <c r="X210" s="1"/>
      <c r="Y210" s="1"/>
      <c r="Z210" s="1"/>
    </row>
    <row r="211" spans="1:26" ht="15.75" customHeight="1" x14ac:dyDescent="0.35">
      <c r="A211" s="6" t="s">
        <v>1574</v>
      </c>
      <c r="B211" s="6" t="s">
        <v>1575</v>
      </c>
      <c r="C211" s="6" t="s">
        <v>16</v>
      </c>
      <c r="D211" s="21">
        <v>92</v>
      </c>
      <c r="E211" s="6" t="s">
        <v>1576</v>
      </c>
      <c r="F211" s="15" t="s">
        <v>187</v>
      </c>
      <c r="G211" s="6" t="s">
        <v>18</v>
      </c>
      <c r="H211" s="6" t="s">
        <v>25</v>
      </c>
      <c r="I211" s="6" t="s">
        <v>14</v>
      </c>
      <c r="J211" s="6" t="s">
        <v>22</v>
      </c>
      <c r="K211" s="7">
        <v>4</v>
      </c>
      <c r="L211" s="6" t="s">
        <v>1577</v>
      </c>
      <c r="M211" s="6" t="s">
        <v>1578</v>
      </c>
      <c r="N211" s="6" t="s">
        <v>673</v>
      </c>
      <c r="O211" s="6" t="s">
        <v>674</v>
      </c>
      <c r="P211" s="21">
        <v>4</v>
      </c>
      <c r="Q211" s="2">
        <f t="shared" ca="1" si="0"/>
        <v>0.4</v>
      </c>
      <c r="R211" s="2">
        <f ca="1">Q211*(IF(J211="Yes",1.25,1))</f>
        <v>0.4</v>
      </c>
      <c r="S211" s="2">
        <f ca="1">R211*(IF(OR(VALUE(P211)&gt;8,VALUE(D211)&gt;80),1.25,1))</f>
        <v>0.5</v>
      </c>
      <c r="T211" s="2">
        <f ca="1">S211*(IF(H211="Mass Customer",0.85,1))</f>
        <v>0.5</v>
      </c>
      <c r="U211" s="2">
        <f>RANK(W211,W1:W1001,0)</f>
        <v>206</v>
      </c>
      <c r="V211" s="2">
        <v>206</v>
      </c>
      <c r="W211" s="2">
        <v>1.1375</v>
      </c>
      <c r="X211" s="1"/>
      <c r="Y211" s="1"/>
      <c r="Z211" s="1"/>
    </row>
    <row r="212" spans="1:26" ht="15.75" customHeight="1" x14ac:dyDescent="0.35">
      <c r="A212" s="6" t="s">
        <v>508</v>
      </c>
      <c r="B212" s="6" t="s">
        <v>623</v>
      </c>
      <c r="C212" s="6" t="s">
        <v>16</v>
      </c>
      <c r="D212" s="21">
        <v>32</v>
      </c>
      <c r="E212" s="6" t="s">
        <v>1579</v>
      </c>
      <c r="F212" s="15" t="s">
        <v>60</v>
      </c>
      <c r="G212" s="6" t="s">
        <v>18</v>
      </c>
      <c r="H212" s="6" t="s">
        <v>13</v>
      </c>
      <c r="I212" s="6" t="s">
        <v>14</v>
      </c>
      <c r="J212" s="6" t="s">
        <v>22</v>
      </c>
      <c r="K212" s="7">
        <v>16</v>
      </c>
      <c r="L212" s="6" t="s">
        <v>1580</v>
      </c>
      <c r="M212" s="6" t="s">
        <v>729</v>
      </c>
      <c r="N212" s="6" t="s">
        <v>680</v>
      </c>
      <c r="O212" s="6" t="s">
        <v>674</v>
      </c>
      <c r="P212" s="21">
        <v>10</v>
      </c>
      <c r="Q212" s="2">
        <f t="shared" ca="1" si="0"/>
        <v>0.56999999999999995</v>
      </c>
      <c r="R212" s="2">
        <f ca="1">Q212*(IF(J212="Yes",1.25,1))</f>
        <v>0.56999999999999995</v>
      </c>
      <c r="S212" s="2">
        <f ca="1">R212*(IF(OR(VALUE(P212)&gt;8,VALUE(D212)&gt;80),1.25,1))</f>
        <v>0.71249999999999991</v>
      </c>
      <c r="T212" s="2">
        <f ca="1">S212*(IF(H212="Mass Customer",0.85,1))</f>
        <v>0.60562499999999986</v>
      </c>
      <c r="U212" s="2">
        <f>RANK(W212,W1:W1001,0)</f>
        <v>206</v>
      </c>
      <c r="V212" s="2">
        <v>206</v>
      </c>
      <c r="W212" s="2">
        <v>1.1375</v>
      </c>
      <c r="X212" s="1"/>
      <c r="Y212" s="1"/>
      <c r="Z212" s="1"/>
    </row>
    <row r="213" spans="1:26" ht="15.75" customHeight="1" x14ac:dyDescent="0.35">
      <c r="A213" s="6" t="s">
        <v>1581</v>
      </c>
      <c r="B213" s="6" t="s">
        <v>1582</v>
      </c>
      <c r="C213" s="6" t="s">
        <v>16</v>
      </c>
      <c r="D213" s="21">
        <v>82</v>
      </c>
      <c r="E213" s="6" t="s">
        <v>1583</v>
      </c>
      <c r="F213" s="16" t="s">
        <v>4541</v>
      </c>
      <c r="G213" s="6" t="s">
        <v>12</v>
      </c>
      <c r="H213" s="6" t="s">
        <v>27</v>
      </c>
      <c r="I213" s="6" t="s">
        <v>14</v>
      </c>
      <c r="J213" s="6" t="s">
        <v>15</v>
      </c>
      <c r="K213" s="7">
        <v>5</v>
      </c>
      <c r="L213" s="6" t="s">
        <v>1584</v>
      </c>
      <c r="M213" s="6" t="s">
        <v>953</v>
      </c>
      <c r="N213" s="6" t="s">
        <v>680</v>
      </c>
      <c r="O213" s="6" t="s">
        <v>674</v>
      </c>
      <c r="P213" s="21">
        <v>8</v>
      </c>
      <c r="Q213" s="2">
        <f t="shared" ca="1" si="0"/>
        <v>1</v>
      </c>
      <c r="R213" s="2">
        <f ca="1">Q213*(IF(J213="Yes",1.25,1))</f>
        <v>1.25</v>
      </c>
      <c r="S213" s="2">
        <f ca="1">R213*(IF(OR(VALUE(P213)&gt;8,VALUE(D213)&gt;80),1.25,1))</f>
        <v>1.5625</v>
      </c>
      <c r="T213" s="2">
        <f ca="1">S213*(IF(H213="Mass Customer",0.85,1))</f>
        <v>1.5625</v>
      </c>
      <c r="U213" s="2">
        <f>RANK(W213,W1:W1001,0)</f>
        <v>212</v>
      </c>
      <c r="V213" s="2">
        <v>212</v>
      </c>
      <c r="W213" s="2">
        <v>1.1368750000000001</v>
      </c>
      <c r="X213" s="1"/>
      <c r="Y213" s="1"/>
      <c r="Z213" s="1"/>
    </row>
    <row r="214" spans="1:26" ht="15.75" customHeight="1" x14ac:dyDescent="0.35">
      <c r="A214" s="6" t="s">
        <v>509</v>
      </c>
      <c r="B214" s="6" t="s">
        <v>1585</v>
      </c>
      <c r="C214" s="6" t="s">
        <v>16</v>
      </c>
      <c r="D214" s="21">
        <v>12</v>
      </c>
      <c r="E214" s="6" t="s">
        <v>1586</v>
      </c>
      <c r="F214" s="15" t="s">
        <v>76</v>
      </c>
      <c r="G214" s="6" t="s">
        <v>26</v>
      </c>
      <c r="H214" s="6" t="s">
        <v>13</v>
      </c>
      <c r="I214" s="6" t="s">
        <v>14</v>
      </c>
      <c r="J214" s="6" t="s">
        <v>22</v>
      </c>
      <c r="K214" s="7">
        <v>6</v>
      </c>
      <c r="L214" s="6" t="s">
        <v>1587</v>
      </c>
      <c r="M214" s="6" t="s">
        <v>1588</v>
      </c>
      <c r="N214" s="6" t="s">
        <v>684</v>
      </c>
      <c r="O214" s="6" t="s">
        <v>674</v>
      </c>
      <c r="P214" s="21">
        <v>6</v>
      </c>
      <c r="Q214" s="2">
        <f t="shared" ca="1" si="0"/>
        <v>0.79</v>
      </c>
      <c r="R214" s="2">
        <f ca="1">Q214*(IF(J214="Yes",1.25,1))</f>
        <v>0.79</v>
      </c>
      <c r="S214" s="2">
        <f ca="1">R214*(IF(OR(VALUE(P214)&gt;8,VALUE(D214)&gt;80),1.25,1))</f>
        <v>0.79</v>
      </c>
      <c r="T214" s="2">
        <f ca="1">S214*(IF(H214="Mass Customer",0.85,1))</f>
        <v>0.67149999999999999</v>
      </c>
      <c r="U214" s="2">
        <f>RANK(W214,W1:W1001,0)</f>
        <v>212</v>
      </c>
      <c r="V214" s="2">
        <v>212</v>
      </c>
      <c r="W214" s="2">
        <v>1.1368750000000001</v>
      </c>
      <c r="X214" s="1"/>
      <c r="Y214" s="1"/>
      <c r="Z214" s="1"/>
    </row>
    <row r="215" spans="1:26" ht="15.75" customHeight="1" x14ac:dyDescent="0.35">
      <c r="A215" s="6" t="s">
        <v>195</v>
      </c>
      <c r="B215" s="6" t="s">
        <v>1589</v>
      </c>
      <c r="C215" s="6" t="s">
        <v>16</v>
      </c>
      <c r="D215" s="21">
        <v>28</v>
      </c>
      <c r="E215" s="6" t="s">
        <v>1590</v>
      </c>
      <c r="F215" s="15" t="s">
        <v>35</v>
      </c>
      <c r="G215" s="6" t="s">
        <v>63</v>
      </c>
      <c r="H215" s="6" t="s">
        <v>27</v>
      </c>
      <c r="I215" s="6" t="s">
        <v>14</v>
      </c>
      <c r="J215" s="6" t="s">
        <v>22</v>
      </c>
      <c r="K215" s="7">
        <v>10</v>
      </c>
      <c r="L215" s="6" t="s">
        <v>1591</v>
      </c>
      <c r="M215" s="6" t="s">
        <v>1592</v>
      </c>
      <c r="N215" s="6" t="s">
        <v>680</v>
      </c>
      <c r="O215" s="6" t="s">
        <v>674</v>
      </c>
      <c r="P215" s="21">
        <v>8</v>
      </c>
      <c r="Q215" s="2">
        <f t="shared" ca="1" si="0"/>
        <v>0.52</v>
      </c>
      <c r="R215" s="2">
        <f ca="1">Q215*(IF(J215="Yes",1.25,1))</f>
        <v>0.52</v>
      </c>
      <c r="S215" s="2">
        <f ca="1">R215*(IF(OR(VALUE(P215)&gt;8,VALUE(D215)&gt;80),1.25,1))</f>
        <v>0.52</v>
      </c>
      <c r="T215" s="2">
        <f ca="1">S215*(IF(H215="Mass Customer",0.85,1))</f>
        <v>0.52</v>
      </c>
      <c r="U215" s="2">
        <f>RANK(W215,W1:W1001,0)</f>
        <v>212</v>
      </c>
      <c r="V215" s="2">
        <v>212</v>
      </c>
      <c r="W215" s="2">
        <v>1.1368750000000001</v>
      </c>
      <c r="X215" s="1"/>
      <c r="Y215" s="1"/>
      <c r="Z215" s="1"/>
    </row>
    <row r="216" spans="1:26" ht="15.75" customHeight="1" x14ac:dyDescent="0.35">
      <c r="A216" s="6" t="s">
        <v>1593</v>
      </c>
      <c r="B216" s="6" t="s">
        <v>1594</v>
      </c>
      <c r="C216" s="6" t="s">
        <v>23</v>
      </c>
      <c r="D216" s="21">
        <v>9</v>
      </c>
      <c r="E216" s="6" t="s">
        <v>1595</v>
      </c>
      <c r="F216" s="15" t="s">
        <v>55</v>
      </c>
      <c r="G216" s="6" t="s">
        <v>20</v>
      </c>
      <c r="H216" s="6" t="s">
        <v>13</v>
      </c>
      <c r="I216" s="6" t="s">
        <v>14</v>
      </c>
      <c r="J216" s="6" t="s">
        <v>15</v>
      </c>
      <c r="K216" s="7">
        <v>22</v>
      </c>
      <c r="L216" s="6" t="s">
        <v>1596</v>
      </c>
      <c r="M216" s="6" t="s">
        <v>1597</v>
      </c>
      <c r="N216" s="6" t="s">
        <v>673</v>
      </c>
      <c r="O216" s="6" t="s">
        <v>674</v>
      </c>
      <c r="P216" s="21">
        <v>7</v>
      </c>
      <c r="Q216" s="2">
        <f t="shared" ca="1" si="0"/>
        <v>0.54</v>
      </c>
      <c r="R216" s="2">
        <f ca="1">Q216*(IF(J216="Yes",1.25,1))</f>
        <v>0.67500000000000004</v>
      </c>
      <c r="S216" s="2">
        <f ca="1">R216*(IF(OR(VALUE(P216)&gt;8,VALUE(D216)&gt;80),1.25,1))</f>
        <v>0.67500000000000004</v>
      </c>
      <c r="T216" s="2">
        <f ca="1">S216*(IF(H216="Mass Customer",0.85,1))</f>
        <v>0.57374999999999998</v>
      </c>
      <c r="U216" s="2">
        <f>RANK(W216,W1:W1001,0)</f>
        <v>215</v>
      </c>
      <c r="V216" s="2">
        <v>215</v>
      </c>
      <c r="W216" s="2">
        <v>1.12890625</v>
      </c>
      <c r="X216" s="1"/>
      <c r="Y216" s="1"/>
      <c r="Z216" s="1"/>
    </row>
    <row r="217" spans="1:26" ht="15.75" customHeight="1" x14ac:dyDescent="0.35">
      <c r="A217" s="6" t="s">
        <v>243</v>
      </c>
      <c r="B217" s="6" t="s">
        <v>1598</v>
      </c>
      <c r="C217" s="6" t="s">
        <v>16</v>
      </c>
      <c r="D217" s="21">
        <v>11</v>
      </c>
      <c r="E217" s="6" t="s">
        <v>1599</v>
      </c>
      <c r="F217" s="15" t="s">
        <v>51</v>
      </c>
      <c r="G217" s="6" t="s">
        <v>33</v>
      </c>
      <c r="H217" s="6" t="s">
        <v>13</v>
      </c>
      <c r="I217" s="6" t="s">
        <v>14</v>
      </c>
      <c r="J217" s="6" t="s">
        <v>22</v>
      </c>
      <c r="K217" s="7">
        <v>4</v>
      </c>
      <c r="L217" s="6" t="s">
        <v>1600</v>
      </c>
      <c r="M217" s="6" t="s">
        <v>1065</v>
      </c>
      <c r="N217" s="6" t="s">
        <v>680</v>
      </c>
      <c r="O217" s="6" t="s">
        <v>674</v>
      </c>
      <c r="P217" s="21">
        <v>11</v>
      </c>
      <c r="Q217" s="2">
        <f t="shared" ca="1" si="0"/>
        <v>0.45</v>
      </c>
      <c r="R217" s="2">
        <f ca="1">Q217*(IF(J217="Yes",1.25,1))</f>
        <v>0.45</v>
      </c>
      <c r="S217" s="2">
        <f ca="1">R217*(IF(OR(VALUE(P217)&gt;8,VALUE(D217)&gt;80),1.25,1))</f>
        <v>0.5625</v>
      </c>
      <c r="T217" s="2">
        <f ca="1">S217*(IF(H217="Mass Customer",0.85,1))</f>
        <v>0.47812499999999997</v>
      </c>
      <c r="U217" s="2">
        <f>RANK(W217,W1:W1001,0)</f>
        <v>215</v>
      </c>
      <c r="V217" s="2">
        <v>215</v>
      </c>
      <c r="W217" s="2">
        <v>1.12890625</v>
      </c>
      <c r="X217" s="1"/>
      <c r="Y217" s="1"/>
      <c r="Z217" s="1"/>
    </row>
    <row r="218" spans="1:26" ht="15.75" customHeight="1" x14ac:dyDescent="0.35">
      <c r="A218" s="6" t="s">
        <v>1601</v>
      </c>
      <c r="B218" s="6" t="s">
        <v>1602</v>
      </c>
      <c r="C218" s="6" t="s">
        <v>23</v>
      </c>
      <c r="D218" s="21">
        <v>50</v>
      </c>
      <c r="E218" s="6" t="s">
        <v>1603</v>
      </c>
      <c r="F218" s="15" t="s">
        <v>29</v>
      </c>
      <c r="G218" s="6" t="s">
        <v>4549</v>
      </c>
      <c r="H218" s="6" t="s">
        <v>13</v>
      </c>
      <c r="I218" s="6" t="s">
        <v>14</v>
      </c>
      <c r="J218" s="6" t="s">
        <v>22</v>
      </c>
      <c r="K218" s="7">
        <v>5</v>
      </c>
      <c r="L218" s="6" t="s">
        <v>1604</v>
      </c>
      <c r="M218" s="6" t="s">
        <v>1605</v>
      </c>
      <c r="N218" s="6" t="s">
        <v>680</v>
      </c>
      <c r="O218" s="6" t="s">
        <v>674</v>
      </c>
      <c r="P218" s="21">
        <v>7</v>
      </c>
      <c r="Q218" s="2">
        <f t="shared" ca="1" si="0"/>
        <v>1.0900000000000001</v>
      </c>
      <c r="R218" s="2">
        <f ca="1">Q218*(IF(J218="Yes",1.25,1))</f>
        <v>1.0900000000000001</v>
      </c>
      <c r="S218" s="2">
        <f ca="1">R218*(IF(OR(VALUE(P218)&gt;8,VALUE(D218)&gt;80),1.25,1))</f>
        <v>1.0900000000000001</v>
      </c>
      <c r="T218" s="2">
        <f ca="1">S218*(IF(H218="Mass Customer",0.85,1))</f>
        <v>0.92649999999999999</v>
      </c>
      <c r="U218" s="2">
        <f>RANK(W218,W1:W1001,0)</f>
        <v>215</v>
      </c>
      <c r="V218" s="2">
        <v>215</v>
      </c>
      <c r="W218" s="2">
        <v>1.12890625</v>
      </c>
      <c r="X218" s="1"/>
      <c r="Y218" s="1"/>
      <c r="Z218" s="1"/>
    </row>
    <row r="219" spans="1:26" ht="15.75" customHeight="1" x14ac:dyDescent="0.35">
      <c r="A219" s="6" t="s">
        <v>1606</v>
      </c>
      <c r="B219" s="6" t="s">
        <v>1607</v>
      </c>
      <c r="C219" s="6" t="s">
        <v>23</v>
      </c>
      <c r="D219" s="21">
        <v>8</v>
      </c>
      <c r="E219" s="6" t="s">
        <v>1608</v>
      </c>
      <c r="F219" s="15" t="s">
        <v>96</v>
      </c>
      <c r="G219" s="6" t="s">
        <v>12</v>
      </c>
      <c r="H219" s="6" t="s">
        <v>25</v>
      </c>
      <c r="I219" s="6" t="s">
        <v>14</v>
      </c>
      <c r="J219" s="6" t="s">
        <v>15</v>
      </c>
      <c r="K219" s="7">
        <v>18</v>
      </c>
      <c r="L219" s="6" t="s">
        <v>1609</v>
      </c>
      <c r="M219" s="6" t="s">
        <v>1610</v>
      </c>
      <c r="N219" s="6" t="s">
        <v>673</v>
      </c>
      <c r="O219" s="6" t="s">
        <v>674</v>
      </c>
      <c r="P219" s="21">
        <v>2</v>
      </c>
      <c r="Q219" s="2">
        <f t="shared" ca="1" si="0"/>
        <v>1.03</v>
      </c>
      <c r="R219" s="2">
        <f ca="1">Q219*(IF(J219="Yes",1.25,1))</f>
        <v>1.2875000000000001</v>
      </c>
      <c r="S219" s="2">
        <f ca="1">R219*(IF(OR(VALUE(P219)&gt;8,VALUE(D219)&gt;80),1.25,1))</f>
        <v>1.2875000000000001</v>
      </c>
      <c r="T219" s="2">
        <f ca="1">S219*(IF(H219="Mass Customer",0.85,1))</f>
        <v>1.2875000000000001</v>
      </c>
      <c r="U219" s="2">
        <f>RANK(W219,W1:W1001,0)</f>
        <v>218</v>
      </c>
      <c r="V219" s="2">
        <v>218</v>
      </c>
      <c r="W219" s="2">
        <v>1.12625</v>
      </c>
      <c r="X219" s="1"/>
      <c r="Y219" s="1"/>
      <c r="Z219" s="1"/>
    </row>
    <row r="220" spans="1:26" ht="15.75" customHeight="1" x14ac:dyDescent="0.35">
      <c r="A220" s="6" t="s">
        <v>319</v>
      </c>
      <c r="B220" s="6" t="s">
        <v>1611</v>
      </c>
      <c r="C220" s="6" t="s">
        <v>16</v>
      </c>
      <c r="D220" s="21">
        <v>78</v>
      </c>
      <c r="E220" s="6" t="s">
        <v>1612</v>
      </c>
      <c r="F220" s="15" t="s">
        <v>156</v>
      </c>
      <c r="G220" s="6" t="s">
        <v>18</v>
      </c>
      <c r="H220" s="6" t="s">
        <v>13</v>
      </c>
      <c r="I220" s="6" t="s">
        <v>14</v>
      </c>
      <c r="J220" s="6" t="s">
        <v>15</v>
      </c>
      <c r="K220" s="7">
        <v>18</v>
      </c>
      <c r="L220" s="6" t="s">
        <v>1613</v>
      </c>
      <c r="M220" s="6" t="s">
        <v>1049</v>
      </c>
      <c r="N220" s="6" t="s">
        <v>680</v>
      </c>
      <c r="O220" s="6" t="s">
        <v>674</v>
      </c>
      <c r="P220" s="21">
        <v>11</v>
      </c>
      <c r="Q220" s="2">
        <f t="shared" ca="1" si="0"/>
        <v>0.91</v>
      </c>
      <c r="R220" s="2">
        <f ca="1">Q220*(IF(J220="Yes",1.25,1))</f>
        <v>1.1375</v>
      </c>
      <c r="S220" s="2">
        <f ca="1">R220*(IF(OR(VALUE(P220)&gt;8,VALUE(D220)&gt;80),1.25,1))</f>
        <v>1.421875</v>
      </c>
      <c r="T220" s="2">
        <f ca="1">S220*(IF(H220="Mass Customer",0.85,1))</f>
        <v>1.2085937499999999</v>
      </c>
      <c r="U220" s="2">
        <f>RANK(W220,W1:W1001,0)</f>
        <v>219</v>
      </c>
      <c r="V220" s="2">
        <v>219</v>
      </c>
      <c r="W220" s="2">
        <v>1.125</v>
      </c>
      <c r="X220" s="1"/>
      <c r="Y220" s="1"/>
      <c r="Z220" s="1"/>
    </row>
    <row r="221" spans="1:26" ht="15.75" customHeight="1" x14ac:dyDescent="0.35">
      <c r="A221" s="6" t="s">
        <v>61</v>
      </c>
      <c r="B221" s="6" t="s">
        <v>1614</v>
      </c>
      <c r="C221" s="6" t="s">
        <v>16</v>
      </c>
      <c r="D221" s="21">
        <v>7</v>
      </c>
      <c r="E221" s="6" t="s">
        <v>1615</v>
      </c>
      <c r="F221" s="16" t="s">
        <v>4541</v>
      </c>
      <c r="G221" s="6" t="s">
        <v>21</v>
      </c>
      <c r="H221" s="6" t="s">
        <v>25</v>
      </c>
      <c r="I221" s="6" t="s">
        <v>14</v>
      </c>
      <c r="J221" s="6" t="s">
        <v>22</v>
      </c>
      <c r="K221" s="7">
        <v>3</v>
      </c>
      <c r="L221" s="6" t="s">
        <v>1616</v>
      </c>
      <c r="M221" s="6" t="s">
        <v>1394</v>
      </c>
      <c r="N221" s="6" t="s">
        <v>680</v>
      </c>
      <c r="O221" s="6" t="s">
        <v>674</v>
      </c>
      <c r="P221" s="21">
        <v>8</v>
      </c>
      <c r="Q221" s="2">
        <f t="shared" ca="1" si="0"/>
        <v>0.92</v>
      </c>
      <c r="R221" s="2">
        <f ca="1">Q221*(IF(J221="Yes",1.25,1))</f>
        <v>0.92</v>
      </c>
      <c r="S221" s="2">
        <f ca="1">R221*(IF(OR(VALUE(P221)&gt;8,VALUE(D221)&gt;80),1.25,1))</f>
        <v>0.92</v>
      </c>
      <c r="T221" s="2">
        <f ca="1">S221*(IF(H221="Mass Customer",0.85,1))</f>
        <v>0.92</v>
      </c>
      <c r="U221" s="2">
        <f>RANK(W221,W1:W1001,0)</f>
        <v>219</v>
      </c>
      <c r="V221" s="2">
        <v>219</v>
      </c>
      <c r="W221" s="2">
        <v>1.125</v>
      </c>
      <c r="X221" s="1"/>
      <c r="Y221" s="1"/>
      <c r="Z221" s="1"/>
    </row>
    <row r="222" spans="1:26" ht="15.75" customHeight="1" x14ac:dyDescent="0.35">
      <c r="A222" s="6" t="s">
        <v>344</v>
      </c>
      <c r="B222" s="6" t="s">
        <v>244</v>
      </c>
      <c r="C222" s="6" t="s">
        <v>16</v>
      </c>
      <c r="D222" s="21">
        <v>68</v>
      </c>
      <c r="E222" s="6" t="s">
        <v>1617</v>
      </c>
      <c r="F222" s="15" t="s">
        <v>64</v>
      </c>
      <c r="G222" s="6" t="s">
        <v>26</v>
      </c>
      <c r="H222" s="6" t="s">
        <v>13</v>
      </c>
      <c r="I222" s="6" t="s">
        <v>14</v>
      </c>
      <c r="J222" s="6" t="s">
        <v>15</v>
      </c>
      <c r="K222" s="7">
        <v>15</v>
      </c>
      <c r="L222" s="6" t="s">
        <v>1618</v>
      </c>
      <c r="M222" s="6" t="s">
        <v>1362</v>
      </c>
      <c r="N222" s="6" t="s">
        <v>684</v>
      </c>
      <c r="O222" s="6" t="s">
        <v>674</v>
      </c>
      <c r="P222" s="21">
        <v>8</v>
      </c>
      <c r="Q222" s="2">
        <f t="shared" ca="1" si="0"/>
        <v>1.1000000000000001</v>
      </c>
      <c r="R222" s="2">
        <f ca="1">Q222*(IF(J222="Yes",1.25,1))</f>
        <v>1.375</v>
      </c>
      <c r="S222" s="2">
        <f ca="1">R222*(IF(OR(VALUE(P222)&gt;8,VALUE(D222)&gt;80),1.25,1))</f>
        <v>1.375</v>
      </c>
      <c r="T222" s="2">
        <f ca="1">S222*(IF(H222="Mass Customer",0.85,1))</f>
        <v>1.16875</v>
      </c>
      <c r="U222" s="2">
        <f>RANK(W222,W1:W1001,0)</f>
        <v>219</v>
      </c>
      <c r="V222" s="2">
        <v>219</v>
      </c>
      <c r="W222" s="2">
        <v>1.125</v>
      </c>
      <c r="X222" s="1"/>
      <c r="Y222" s="1"/>
      <c r="Z222" s="1"/>
    </row>
    <row r="223" spans="1:26" ht="15.75" customHeight="1" x14ac:dyDescent="0.35">
      <c r="A223" s="6" t="s">
        <v>1619</v>
      </c>
      <c r="B223" s="6" t="s">
        <v>650</v>
      </c>
      <c r="C223" s="6" t="s">
        <v>16</v>
      </c>
      <c r="D223" s="21">
        <v>66</v>
      </c>
      <c r="E223" s="8">
        <v>28891</v>
      </c>
      <c r="F223" s="15" t="s">
        <v>177</v>
      </c>
      <c r="G223" s="6" t="s">
        <v>12</v>
      </c>
      <c r="H223" s="6" t="s">
        <v>13</v>
      </c>
      <c r="I223" s="6" t="s">
        <v>14</v>
      </c>
      <c r="J223" s="6" t="s">
        <v>15</v>
      </c>
      <c r="K223" s="7">
        <v>7</v>
      </c>
      <c r="L223" s="6" t="s">
        <v>1620</v>
      </c>
      <c r="M223" s="6" t="s">
        <v>841</v>
      </c>
      <c r="N223" s="6" t="s">
        <v>680</v>
      </c>
      <c r="O223" s="6" t="s">
        <v>674</v>
      </c>
      <c r="P223" s="21">
        <v>9</v>
      </c>
      <c r="Q223" s="2">
        <f t="shared" ca="1" si="0"/>
        <v>0.51</v>
      </c>
      <c r="R223" s="2">
        <f ca="1">Q223*(IF(J223="Yes",1.25,1))</f>
        <v>0.63749999999999996</v>
      </c>
      <c r="S223" s="2">
        <f ca="1">R223*(IF(OR(VALUE(P223)&gt;8,VALUE(D223)&gt;80),1.25,1))</f>
        <v>0.796875</v>
      </c>
      <c r="T223" s="2">
        <f ca="1">S223*(IF(H223="Mass Customer",0.85,1))</f>
        <v>0.67734375000000002</v>
      </c>
      <c r="U223" s="2">
        <f>RANK(W223,W1:W1001,0)</f>
        <v>219</v>
      </c>
      <c r="V223" s="2">
        <v>219</v>
      </c>
      <c r="W223" s="2">
        <v>1.125</v>
      </c>
      <c r="X223" s="1"/>
      <c r="Y223" s="1"/>
      <c r="Z223" s="1"/>
    </row>
    <row r="224" spans="1:26" ht="15.75" customHeight="1" x14ac:dyDescent="0.35">
      <c r="A224" s="6" t="s">
        <v>1621</v>
      </c>
      <c r="B224" s="6" t="s">
        <v>1622</v>
      </c>
      <c r="C224" s="6" t="s">
        <v>23</v>
      </c>
      <c r="D224" s="21">
        <v>62</v>
      </c>
      <c r="E224" s="6" t="s">
        <v>1623</v>
      </c>
      <c r="F224" s="16" t="s">
        <v>4541</v>
      </c>
      <c r="G224" s="6" t="s">
        <v>4549</v>
      </c>
      <c r="H224" s="6" t="s">
        <v>13</v>
      </c>
      <c r="I224" s="6" t="s">
        <v>14</v>
      </c>
      <c r="J224" s="6" t="s">
        <v>22</v>
      </c>
      <c r="K224" s="7">
        <v>18</v>
      </c>
      <c r="L224" s="6" t="s">
        <v>1624</v>
      </c>
      <c r="M224" s="6" t="s">
        <v>1625</v>
      </c>
      <c r="N224" s="6" t="s">
        <v>680</v>
      </c>
      <c r="O224" s="6" t="s">
        <v>674</v>
      </c>
      <c r="P224" s="21">
        <v>11</v>
      </c>
      <c r="Q224" s="2">
        <f t="shared" ca="1" si="0"/>
        <v>0.59</v>
      </c>
      <c r="R224" s="2">
        <f ca="1">Q224*(IF(J224="Yes",1.25,1))</f>
        <v>0.59</v>
      </c>
      <c r="S224" s="2">
        <f ca="1">R224*(IF(OR(VALUE(P224)&gt;8,VALUE(D224)&gt;80),1.25,1))</f>
        <v>0.73749999999999993</v>
      </c>
      <c r="T224" s="2">
        <f ca="1">S224*(IF(H224="Mass Customer",0.85,1))</f>
        <v>0.62687499999999996</v>
      </c>
      <c r="U224" s="2">
        <f>RANK(W224,W1:W1001,0)</f>
        <v>223</v>
      </c>
      <c r="V224" s="2">
        <v>223</v>
      </c>
      <c r="W224" s="2">
        <v>1.1156250000000001</v>
      </c>
      <c r="X224" s="1"/>
      <c r="Y224" s="1"/>
      <c r="Z224" s="1"/>
    </row>
    <row r="225" spans="1:26" ht="15.75" customHeight="1" x14ac:dyDescent="0.35">
      <c r="A225" s="6" t="s">
        <v>1626</v>
      </c>
      <c r="B225" s="6" t="s">
        <v>1627</v>
      </c>
      <c r="C225" s="6" t="s">
        <v>16</v>
      </c>
      <c r="D225" s="21">
        <v>66</v>
      </c>
      <c r="E225" s="6" t="s">
        <v>1628</v>
      </c>
      <c r="F225" s="15" t="s">
        <v>76</v>
      </c>
      <c r="G225" s="6" t="s">
        <v>12</v>
      </c>
      <c r="H225" s="6" t="s">
        <v>27</v>
      </c>
      <c r="I225" s="6" t="s">
        <v>14</v>
      </c>
      <c r="J225" s="6" t="s">
        <v>22</v>
      </c>
      <c r="K225" s="7">
        <v>9</v>
      </c>
      <c r="L225" s="6" t="s">
        <v>1629</v>
      </c>
      <c r="M225" s="6" t="s">
        <v>1630</v>
      </c>
      <c r="N225" s="6" t="s">
        <v>680</v>
      </c>
      <c r="O225" s="6" t="s">
        <v>674</v>
      </c>
      <c r="P225" s="21">
        <v>8</v>
      </c>
      <c r="Q225" s="2">
        <f t="shared" ca="1" si="0"/>
        <v>1.01</v>
      </c>
      <c r="R225" s="2">
        <f ca="1">Q225*(IF(J225="Yes",1.25,1))</f>
        <v>1.01</v>
      </c>
      <c r="S225" s="2">
        <f ca="1">R225*(IF(OR(VALUE(P225)&gt;8,VALUE(D225)&gt;80),1.25,1))</f>
        <v>1.01</v>
      </c>
      <c r="T225" s="2">
        <f ca="1">S225*(IF(H225="Mass Customer",0.85,1))</f>
        <v>1.01</v>
      </c>
      <c r="U225" s="2">
        <f>RANK(W225,W1:W1001,0)</f>
        <v>223</v>
      </c>
      <c r="V225" s="2">
        <v>223</v>
      </c>
      <c r="W225" s="2">
        <v>1.1156250000000001</v>
      </c>
      <c r="X225" s="1"/>
      <c r="Y225" s="1"/>
      <c r="Z225" s="1"/>
    </row>
    <row r="226" spans="1:26" ht="15.75" customHeight="1" x14ac:dyDescent="0.35">
      <c r="A226" s="6" t="s">
        <v>1631</v>
      </c>
      <c r="B226" s="6" t="s">
        <v>1632</v>
      </c>
      <c r="C226" s="6" t="s">
        <v>16</v>
      </c>
      <c r="D226" s="21">
        <v>91</v>
      </c>
      <c r="E226" s="8">
        <v>28465</v>
      </c>
      <c r="F226" s="16" t="s">
        <v>4541</v>
      </c>
      <c r="G226" s="6" t="s">
        <v>21</v>
      </c>
      <c r="H226" s="6" t="s">
        <v>13</v>
      </c>
      <c r="I226" s="6" t="s">
        <v>14</v>
      </c>
      <c r="J226" s="6" t="s">
        <v>22</v>
      </c>
      <c r="K226" s="7">
        <v>17</v>
      </c>
      <c r="L226" s="6" t="s">
        <v>1633</v>
      </c>
      <c r="M226" s="6" t="s">
        <v>1634</v>
      </c>
      <c r="N226" s="6" t="s">
        <v>673</v>
      </c>
      <c r="O226" s="6" t="s">
        <v>674</v>
      </c>
      <c r="P226" s="21">
        <v>1</v>
      </c>
      <c r="Q226" s="2">
        <f t="shared" ca="1" si="0"/>
        <v>0.94</v>
      </c>
      <c r="R226" s="2">
        <f ca="1">Q226*(IF(J226="Yes",1.25,1))</f>
        <v>0.94</v>
      </c>
      <c r="S226" s="2">
        <f ca="1">R226*(IF(OR(VALUE(P226)&gt;8,VALUE(D226)&gt;80),1.25,1))</f>
        <v>1.1749999999999998</v>
      </c>
      <c r="T226" s="2">
        <f ca="1">S226*(IF(H226="Mass Customer",0.85,1))</f>
        <v>0.9987499999999998</v>
      </c>
      <c r="U226" s="2">
        <f>RANK(W226,W1:W1001,0)</f>
        <v>223</v>
      </c>
      <c r="V226" s="2">
        <v>223</v>
      </c>
      <c r="W226" s="2">
        <v>1.1156250000000001</v>
      </c>
      <c r="X226" s="1"/>
      <c r="Y226" s="1"/>
      <c r="Z226" s="1"/>
    </row>
    <row r="227" spans="1:26" ht="15.75" customHeight="1" x14ac:dyDescent="0.35">
      <c r="A227" s="6" t="s">
        <v>1635</v>
      </c>
      <c r="B227" s="6" t="s">
        <v>1636</v>
      </c>
      <c r="C227" s="6" t="s">
        <v>16</v>
      </c>
      <c r="D227" s="21">
        <v>0</v>
      </c>
      <c r="E227" s="6" t="s">
        <v>1637</v>
      </c>
      <c r="F227" s="15" t="s">
        <v>177</v>
      </c>
      <c r="G227" s="6" t="s">
        <v>33</v>
      </c>
      <c r="H227" s="6" t="s">
        <v>13</v>
      </c>
      <c r="I227" s="6" t="s">
        <v>14</v>
      </c>
      <c r="J227" s="6" t="s">
        <v>15</v>
      </c>
      <c r="K227" s="7">
        <v>15</v>
      </c>
      <c r="L227" s="6" t="s">
        <v>1638</v>
      </c>
      <c r="M227" s="6" t="s">
        <v>1639</v>
      </c>
      <c r="N227" s="6" t="s">
        <v>673</v>
      </c>
      <c r="O227" s="6" t="s">
        <v>674</v>
      </c>
      <c r="P227" s="21">
        <v>8</v>
      </c>
      <c r="Q227" s="2">
        <f t="shared" ca="1" si="0"/>
        <v>0.85</v>
      </c>
      <c r="R227" s="2">
        <f ca="1">Q227*(IF(J227="Yes",1.25,1))</f>
        <v>1.0625</v>
      </c>
      <c r="S227" s="2">
        <f ca="1">R227*(IF(OR(VALUE(P227)&gt;8,VALUE(D227)&gt;80),1.25,1))</f>
        <v>1.0625</v>
      </c>
      <c r="T227" s="2">
        <f ca="1">S227*(IF(H227="Mass Customer",0.85,1))</f>
        <v>0.90312499999999996</v>
      </c>
      <c r="U227" s="2">
        <f>RANK(W227,W1:W1001,0)</f>
        <v>226</v>
      </c>
      <c r="V227" s="2">
        <v>226</v>
      </c>
      <c r="W227" s="2">
        <v>1.1125</v>
      </c>
      <c r="X227" s="1"/>
      <c r="Y227" s="1"/>
      <c r="Z227" s="1"/>
    </row>
    <row r="228" spans="1:26" ht="15.75" customHeight="1" x14ac:dyDescent="0.35">
      <c r="A228" s="6" t="s">
        <v>1640</v>
      </c>
      <c r="B228" s="6" t="s">
        <v>1641</v>
      </c>
      <c r="C228" s="6" t="s">
        <v>54</v>
      </c>
      <c r="D228" s="21">
        <v>35</v>
      </c>
      <c r="E228" s="11"/>
      <c r="F228" s="15" t="s">
        <v>51</v>
      </c>
      <c r="G228" s="6" t="s">
        <v>21</v>
      </c>
      <c r="H228" s="6" t="s">
        <v>25</v>
      </c>
      <c r="I228" s="6" t="s">
        <v>14</v>
      </c>
      <c r="J228" s="6" t="s">
        <v>15</v>
      </c>
      <c r="K228" s="7">
        <v>11</v>
      </c>
      <c r="L228" s="6" t="s">
        <v>1642</v>
      </c>
      <c r="M228" s="6" t="s">
        <v>1643</v>
      </c>
      <c r="N228" s="6" t="s">
        <v>680</v>
      </c>
      <c r="O228" s="6" t="s">
        <v>674</v>
      </c>
      <c r="P228" s="21">
        <v>9</v>
      </c>
      <c r="Q228" s="2">
        <f t="shared" ca="1" si="0"/>
        <v>0.55000000000000004</v>
      </c>
      <c r="R228" s="2">
        <f ca="1">Q228*(IF(J228="Yes",1.25,1))</f>
        <v>0.6875</v>
      </c>
      <c r="S228" s="2">
        <f ca="1">R228*(IF(OR(VALUE(P228)&gt;8,VALUE(D228)&gt;80),1.25,1))</f>
        <v>0.859375</v>
      </c>
      <c r="T228" s="2">
        <f ca="1">S228*(IF(H228="Mass Customer",0.85,1))</f>
        <v>0.859375</v>
      </c>
      <c r="U228" s="2">
        <f>RANK(W228,W1:W1001,0)</f>
        <v>226</v>
      </c>
      <c r="V228" s="2">
        <v>226</v>
      </c>
      <c r="W228" s="2">
        <v>1.1125</v>
      </c>
      <c r="X228" s="1"/>
      <c r="Y228" s="1"/>
      <c r="Z228" s="1"/>
    </row>
    <row r="229" spans="1:26" ht="15.75" customHeight="1" x14ac:dyDescent="0.35">
      <c r="A229" s="6" t="s">
        <v>1644</v>
      </c>
      <c r="B229" s="6" t="s">
        <v>1645</v>
      </c>
      <c r="C229" s="6" t="s">
        <v>16</v>
      </c>
      <c r="D229" s="21">
        <v>54</v>
      </c>
      <c r="E229" s="6" t="s">
        <v>1646</v>
      </c>
      <c r="F229" s="15" t="s">
        <v>140</v>
      </c>
      <c r="G229" s="6" t="s">
        <v>18</v>
      </c>
      <c r="H229" s="6" t="s">
        <v>27</v>
      </c>
      <c r="I229" s="6" t="s">
        <v>14</v>
      </c>
      <c r="J229" s="6" t="s">
        <v>22</v>
      </c>
      <c r="K229" s="7">
        <v>8</v>
      </c>
      <c r="L229" s="6" t="s">
        <v>1647</v>
      </c>
      <c r="M229" s="6" t="s">
        <v>1648</v>
      </c>
      <c r="N229" s="6" t="s">
        <v>680</v>
      </c>
      <c r="O229" s="6" t="s">
        <v>674</v>
      </c>
      <c r="P229" s="21">
        <v>9</v>
      </c>
      <c r="Q229" s="2">
        <f t="shared" ca="1" si="0"/>
        <v>0.47</v>
      </c>
      <c r="R229" s="2">
        <f ca="1">Q229*(IF(J229="Yes",1.25,1))</f>
        <v>0.47</v>
      </c>
      <c r="S229" s="2">
        <f ca="1">R229*(IF(OR(VALUE(P229)&gt;8,VALUE(D229)&gt;80),1.25,1))</f>
        <v>0.58749999999999991</v>
      </c>
      <c r="T229" s="2">
        <f ca="1">S229*(IF(H229="Mass Customer",0.85,1))</f>
        <v>0.58749999999999991</v>
      </c>
      <c r="U229" s="2">
        <f>RANK(W229,W1:W1001,0)</f>
        <v>226</v>
      </c>
      <c r="V229" s="2">
        <v>226</v>
      </c>
      <c r="W229" s="2">
        <v>1.1125</v>
      </c>
      <c r="X229" s="1"/>
      <c r="Y229" s="1"/>
      <c r="Z229" s="1"/>
    </row>
    <row r="230" spans="1:26" ht="15.75" customHeight="1" x14ac:dyDescent="0.35">
      <c r="A230" s="6" t="s">
        <v>110</v>
      </c>
      <c r="B230" s="6" t="s">
        <v>1649</v>
      </c>
      <c r="C230" s="6" t="s">
        <v>23</v>
      </c>
      <c r="D230" s="21">
        <v>46</v>
      </c>
      <c r="E230" s="6" t="s">
        <v>1650</v>
      </c>
      <c r="F230" s="15" t="s">
        <v>118</v>
      </c>
      <c r="G230" s="6" t="s">
        <v>18</v>
      </c>
      <c r="H230" s="6" t="s">
        <v>13</v>
      </c>
      <c r="I230" s="6" t="s">
        <v>14</v>
      </c>
      <c r="J230" s="6" t="s">
        <v>22</v>
      </c>
      <c r="K230" s="7">
        <v>7</v>
      </c>
      <c r="L230" s="6" t="s">
        <v>1651</v>
      </c>
      <c r="M230" s="6" t="s">
        <v>1652</v>
      </c>
      <c r="N230" s="6" t="s">
        <v>680</v>
      </c>
      <c r="O230" s="6" t="s">
        <v>674</v>
      </c>
      <c r="P230" s="21">
        <v>8</v>
      </c>
      <c r="Q230" s="2">
        <f t="shared" ca="1" si="0"/>
        <v>1.04</v>
      </c>
      <c r="R230" s="2">
        <f ca="1">Q230*(IF(J230="Yes",1.25,1))</f>
        <v>1.04</v>
      </c>
      <c r="S230" s="2">
        <f ca="1">R230*(IF(OR(VALUE(P230)&gt;8,VALUE(D230)&gt;80),1.25,1))</f>
        <v>1.04</v>
      </c>
      <c r="T230" s="2">
        <f ca="1">S230*(IF(H230="Mass Customer",0.85,1))</f>
        <v>0.88400000000000001</v>
      </c>
      <c r="U230" s="2">
        <f>RANK(W230,W1:W1001,0)</f>
        <v>226</v>
      </c>
      <c r="V230" s="2">
        <v>226</v>
      </c>
      <c r="W230" s="2">
        <v>1.1125</v>
      </c>
      <c r="X230" s="1"/>
      <c r="Y230" s="1"/>
      <c r="Z230" s="1"/>
    </row>
    <row r="231" spans="1:26" ht="15.75" customHeight="1" x14ac:dyDescent="0.35">
      <c r="A231" s="6" t="s">
        <v>1653</v>
      </c>
      <c r="B231" s="6" t="s">
        <v>1654</v>
      </c>
      <c r="C231" s="6" t="s">
        <v>23</v>
      </c>
      <c r="D231" s="21">
        <v>48</v>
      </c>
      <c r="E231" s="6" t="s">
        <v>1655</v>
      </c>
      <c r="F231" s="15" t="s">
        <v>157</v>
      </c>
      <c r="G231" s="6" t="s">
        <v>12</v>
      </c>
      <c r="H231" s="6" t="s">
        <v>25</v>
      </c>
      <c r="I231" s="6" t="s">
        <v>14</v>
      </c>
      <c r="J231" s="6" t="s">
        <v>15</v>
      </c>
      <c r="K231" s="7">
        <v>14</v>
      </c>
      <c r="L231" s="6" t="s">
        <v>1656</v>
      </c>
      <c r="M231" s="6" t="s">
        <v>1157</v>
      </c>
      <c r="N231" s="6" t="s">
        <v>673</v>
      </c>
      <c r="O231" s="6" t="s">
        <v>674</v>
      </c>
      <c r="P231" s="21">
        <v>4</v>
      </c>
      <c r="Q231" s="2">
        <f t="shared" ca="1" si="0"/>
        <v>0.79</v>
      </c>
      <c r="R231" s="2">
        <f ca="1">Q231*(IF(J231="Yes",1.25,1))</f>
        <v>0.98750000000000004</v>
      </c>
      <c r="S231" s="2">
        <f ca="1">R231*(IF(OR(VALUE(P231)&gt;8,VALUE(D231)&gt;80),1.25,1))</f>
        <v>0.98750000000000004</v>
      </c>
      <c r="T231" s="2">
        <f ca="1">S231*(IF(H231="Mass Customer",0.85,1))</f>
        <v>0.98750000000000004</v>
      </c>
      <c r="U231" s="2">
        <f>RANK(W231,W1:W1001,0)</f>
        <v>230</v>
      </c>
      <c r="V231" s="2">
        <v>230</v>
      </c>
      <c r="W231" s="2">
        <v>1.109375</v>
      </c>
      <c r="X231" s="1"/>
      <c r="Y231" s="1"/>
      <c r="Z231" s="1"/>
    </row>
    <row r="232" spans="1:26" ht="15.75" customHeight="1" x14ac:dyDescent="0.35">
      <c r="A232" s="6" t="s">
        <v>436</v>
      </c>
      <c r="B232" s="6" t="s">
        <v>1657</v>
      </c>
      <c r="C232" s="6" t="s">
        <v>16</v>
      </c>
      <c r="D232" s="21">
        <v>52</v>
      </c>
      <c r="E232" s="6" t="s">
        <v>1658</v>
      </c>
      <c r="F232" s="15" t="s">
        <v>282</v>
      </c>
      <c r="G232" s="6" t="s">
        <v>12</v>
      </c>
      <c r="H232" s="6" t="s">
        <v>13</v>
      </c>
      <c r="I232" s="6" t="s">
        <v>14</v>
      </c>
      <c r="J232" s="6" t="s">
        <v>15</v>
      </c>
      <c r="K232" s="7">
        <v>14</v>
      </c>
      <c r="L232" s="6" t="s">
        <v>1659</v>
      </c>
      <c r="M232" s="6" t="s">
        <v>1501</v>
      </c>
      <c r="N232" s="6" t="s">
        <v>680</v>
      </c>
      <c r="O232" s="6" t="s">
        <v>674</v>
      </c>
      <c r="P232" s="21">
        <v>10</v>
      </c>
      <c r="Q232" s="2">
        <f t="shared" ca="1" si="0"/>
        <v>0.88</v>
      </c>
      <c r="R232" s="2">
        <f ca="1">Q232*(IF(J232="Yes",1.25,1))</f>
        <v>1.1000000000000001</v>
      </c>
      <c r="S232" s="2">
        <f ca="1">R232*(IF(OR(VALUE(P232)&gt;8,VALUE(D232)&gt;80),1.25,1))</f>
        <v>1.375</v>
      </c>
      <c r="T232" s="2">
        <f ca="1">S232*(IF(H232="Mass Customer",0.85,1))</f>
        <v>1.16875</v>
      </c>
      <c r="U232" s="2">
        <f>RANK(W232,W1:W1001,0)</f>
        <v>231</v>
      </c>
      <c r="V232" s="2">
        <v>231</v>
      </c>
      <c r="W232" s="2">
        <v>1.105</v>
      </c>
      <c r="X232" s="1"/>
      <c r="Y232" s="1"/>
      <c r="Z232" s="1"/>
    </row>
    <row r="233" spans="1:26" ht="15.75" customHeight="1" x14ac:dyDescent="0.35">
      <c r="A233" s="6" t="s">
        <v>1660</v>
      </c>
      <c r="B233" s="6" t="s">
        <v>1661</v>
      </c>
      <c r="C233" s="6" t="s">
        <v>16</v>
      </c>
      <c r="D233" s="21">
        <v>50</v>
      </c>
      <c r="E233" s="6" t="s">
        <v>1662</v>
      </c>
      <c r="F233" s="15" t="s">
        <v>156</v>
      </c>
      <c r="G233" s="6" t="s">
        <v>33</v>
      </c>
      <c r="H233" s="6" t="s">
        <v>13</v>
      </c>
      <c r="I233" s="6" t="s">
        <v>14</v>
      </c>
      <c r="J233" s="6" t="s">
        <v>15</v>
      </c>
      <c r="K233" s="7">
        <v>18</v>
      </c>
      <c r="L233" s="6" t="s">
        <v>1663</v>
      </c>
      <c r="M233" s="6" t="s">
        <v>1664</v>
      </c>
      <c r="N233" s="6" t="s">
        <v>680</v>
      </c>
      <c r="O233" s="6" t="s">
        <v>674</v>
      </c>
      <c r="P233" s="21">
        <v>9</v>
      </c>
      <c r="Q233" s="2">
        <f t="shared" ca="1" si="0"/>
        <v>0.42</v>
      </c>
      <c r="R233" s="2">
        <f ca="1">Q233*(IF(J233="Yes",1.25,1))</f>
        <v>0.52500000000000002</v>
      </c>
      <c r="S233" s="2">
        <f ca="1">R233*(IF(OR(VALUE(P233)&gt;8,VALUE(D233)&gt;80),1.25,1))</f>
        <v>0.65625</v>
      </c>
      <c r="T233" s="2">
        <f ca="1">S233*(IF(H233="Mass Customer",0.85,1))</f>
        <v>0.55781249999999993</v>
      </c>
      <c r="U233" s="2">
        <f>RANK(W233,W1:W1001,0)</f>
        <v>231</v>
      </c>
      <c r="V233" s="2">
        <v>231</v>
      </c>
      <c r="W233" s="2">
        <v>1.105</v>
      </c>
      <c r="X233" s="1"/>
      <c r="Y233" s="1"/>
      <c r="Z233" s="1"/>
    </row>
    <row r="234" spans="1:26" ht="15.75" customHeight="1" x14ac:dyDescent="0.35">
      <c r="A234" s="6" t="s">
        <v>1665</v>
      </c>
      <c r="B234" s="6" t="s">
        <v>1666</v>
      </c>
      <c r="C234" s="6" t="s">
        <v>16</v>
      </c>
      <c r="D234" s="21">
        <v>94</v>
      </c>
      <c r="E234" s="6" t="s">
        <v>1667</v>
      </c>
      <c r="F234" s="15" t="s">
        <v>341</v>
      </c>
      <c r="G234" s="6" t="s">
        <v>4549</v>
      </c>
      <c r="H234" s="6" t="s">
        <v>13</v>
      </c>
      <c r="I234" s="6" t="s">
        <v>14</v>
      </c>
      <c r="J234" s="6" t="s">
        <v>22</v>
      </c>
      <c r="K234" s="7">
        <v>14</v>
      </c>
      <c r="L234" s="6" t="s">
        <v>1668</v>
      </c>
      <c r="M234" s="6" t="s">
        <v>1458</v>
      </c>
      <c r="N234" s="6" t="s">
        <v>680</v>
      </c>
      <c r="O234" s="6" t="s">
        <v>674</v>
      </c>
      <c r="P234" s="21">
        <v>9</v>
      </c>
      <c r="Q234" s="2">
        <f t="shared" ca="1" si="0"/>
        <v>0.88</v>
      </c>
      <c r="R234" s="2">
        <f ca="1">Q234*(IF(J234="Yes",1.25,1))</f>
        <v>0.88</v>
      </c>
      <c r="S234" s="2">
        <f ca="1">R234*(IF(OR(VALUE(P234)&gt;8,VALUE(D234)&gt;80),1.25,1))</f>
        <v>1.1000000000000001</v>
      </c>
      <c r="T234" s="2">
        <f ca="1">S234*(IF(H234="Mass Customer",0.85,1))</f>
        <v>0.93500000000000005</v>
      </c>
      <c r="U234" s="2">
        <f>RANK(W234,W1:W1001,0)</f>
        <v>233</v>
      </c>
      <c r="V234" s="2">
        <v>233</v>
      </c>
      <c r="W234" s="2">
        <v>1.1000000000000001</v>
      </c>
      <c r="X234" s="1"/>
      <c r="Y234" s="1"/>
      <c r="Z234" s="1"/>
    </row>
    <row r="235" spans="1:26" ht="15.75" customHeight="1" x14ac:dyDescent="0.35">
      <c r="A235" s="6" t="s">
        <v>1669</v>
      </c>
      <c r="B235" s="6" t="s">
        <v>269</v>
      </c>
      <c r="C235" s="6" t="s">
        <v>23</v>
      </c>
      <c r="D235" s="21">
        <v>53</v>
      </c>
      <c r="E235" s="6" t="s">
        <v>1670</v>
      </c>
      <c r="F235" s="15" t="s">
        <v>87</v>
      </c>
      <c r="G235" s="6" t="s">
        <v>20</v>
      </c>
      <c r="H235" s="6" t="s">
        <v>13</v>
      </c>
      <c r="I235" s="6" t="s">
        <v>14</v>
      </c>
      <c r="J235" s="6" t="s">
        <v>22</v>
      </c>
      <c r="K235" s="7">
        <v>16</v>
      </c>
      <c r="L235" s="6" t="s">
        <v>1671</v>
      </c>
      <c r="M235" s="6" t="s">
        <v>1672</v>
      </c>
      <c r="N235" s="6" t="s">
        <v>680</v>
      </c>
      <c r="O235" s="6" t="s">
        <v>674</v>
      </c>
      <c r="P235" s="21">
        <v>7</v>
      </c>
      <c r="Q235" s="2">
        <f t="shared" ca="1" si="0"/>
        <v>0.4</v>
      </c>
      <c r="R235" s="2">
        <f ca="1">Q235*(IF(J235="Yes",1.25,1))</f>
        <v>0.4</v>
      </c>
      <c r="S235" s="2">
        <f ca="1">R235*(IF(OR(VALUE(P235)&gt;8,VALUE(D235)&gt;80),1.25,1))</f>
        <v>0.4</v>
      </c>
      <c r="T235" s="2">
        <f ca="1">S235*(IF(H235="Mass Customer",0.85,1))</f>
        <v>0.34</v>
      </c>
      <c r="U235" s="2">
        <f>RANK(W235,W1:W1001,0)</f>
        <v>233</v>
      </c>
      <c r="V235" s="2">
        <v>233</v>
      </c>
      <c r="W235" s="2">
        <v>1.1000000000000001</v>
      </c>
      <c r="X235" s="1"/>
      <c r="Y235" s="1"/>
      <c r="Z235" s="1"/>
    </row>
    <row r="236" spans="1:26" ht="15.75" customHeight="1" x14ac:dyDescent="0.35">
      <c r="A236" s="6" t="s">
        <v>1673</v>
      </c>
      <c r="B236" s="6" t="s">
        <v>1674</v>
      </c>
      <c r="C236" s="6" t="s">
        <v>23</v>
      </c>
      <c r="D236" s="21">
        <v>25</v>
      </c>
      <c r="E236" s="6" t="s">
        <v>1675</v>
      </c>
      <c r="F236" s="15" t="s">
        <v>246</v>
      </c>
      <c r="G236" s="6" t="s">
        <v>4549</v>
      </c>
      <c r="H236" s="6" t="s">
        <v>13</v>
      </c>
      <c r="I236" s="6" t="s">
        <v>14</v>
      </c>
      <c r="J236" s="6" t="s">
        <v>15</v>
      </c>
      <c r="K236" s="7">
        <v>13</v>
      </c>
      <c r="L236" s="6" t="s">
        <v>1676</v>
      </c>
      <c r="M236" s="6" t="s">
        <v>1677</v>
      </c>
      <c r="N236" s="6" t="s">
        <v>684</v>
      </c>
      <c r="O236" s="6" t="s">
        <v>674</v>
      </c>
      <c r="P236" s="21">
        <v>8</v>
      </c>
      <c r="Q236" s="2">
        <f t="shared" ca="1" si="0"/>
        <v>1.05</v>
      </c>
      <c r="R236" s="2">
        <f ca="1">Q236*(IF(J236="Yes",1.25,1))</f>
        <v>1.3125</v>
      </c>
      <c r="S236" s="2">
        <f ca="1">R236*(IF(OR(VALUE(P236)&gt;8,VALUE(D236)&gt;80),1.25,1))</f>
        <v>1.3125</v>
      </c>
      <c r="T236" s="2">
        <f ca="1">S236*(IF(H236="Mass Customer",0.85,1))</f>
        <v>1.1156249999999999</v>
      </c>
      <c r="U236" s="2">
        <f>RANK(W236,W1:W1001,0)</f>
        <v>233</v>
      </c>
      <c r="V236" s="2">
        <v>233</v>
      </c>
      <c r="W236" s="2">
        <v>1.1000000000000001</v>
      </c>
      <c r="X236" s="1"/>
      <c r="Y236" s="1"/>
      <c r="Z236" s="1"/>
    </row>
    <row r="237" spans="1:26" ht="15.75" customHeight="1" x14ac:dyDescent="0.35">
      <c r="A237" s="6" t="s">
        <v>1678</v>
      </c>
      <c r="B237" s="6" t="s">
        <v>1679</v>
      </c>
      <c r="C237" s="6" t="s">
        <v>16</v>
      </c>
      <c r="D237" s="21">
        <v>41</v>
      </c>
      <c r="E237" s="6" t="s">
        <v>1680</v>
      </c>
      <c r="F237" s="16" t="s">
        <v>4541</v>
      </c>
      <c r="G237" s="6" t="s">
        <v>12</v>
      </c>
      <c r="H237" s="6" t="s">
        <v>25</v>
      </c>
      <c r="I237" s="6" t="s">
        <v>14</v>
      </c>
      <c r="J237" s="6" t="s">
        <v>22</v>
      </c>
      <c r="K237" s="7">
        <v>8</v>
      </c>
      <c r="L237" s="6" t="s">
        <v>4542</v>
      </c>
      <c r="M237" s="6" t="s">
        <v>710</v>
      </c>
      <c r="N237" s="6" t="s">
        <v>680</v>
      </c>
      <c r="O237" s="6" t="s">
        <v>674</v>
      </c>
      <c r="P237" s="21">
        <v>8</v>
      </c>
      <c r="Q237" s="2">
        <f t="shared" ca="1" si="0"/>
        <v>0.9</v>
      </c>
      <c r="R237" s="2">
        <f ca="1">Q237*(IF(J237="Yes",1.25,1))</f>
        <v>0.9</v>
      </c>
      <c r="S237" s="2">
        <f ca="1">R237*(IF(OR(VALUE(P237)&gt;8,VALUE(D237)&gt;80),1.25,1))</f>
        <v>0.9</v>
      </c>
      <c r="T237" s="2">
        <f ca="1">S237*(IF(H237="Mass Customer",0.85,1))</f>
        <v>0.9</v>
      </c>
      <c r="U237" s="2">
        <f>RANK(W237,W1:W1001,0)</f>
        <v>233</v>
      </c>
      <c r="V237" s="2">
        <v>233</v>
      </c>
      <c r="W237" s="2">
        <v>1.1000000000000001</v>
      </c>
      <c r="X237" s="1"/>
      <c r="Y237" s="1"/>
      <c r="Z237" s="1"/>
    </row>
    <row r="238" spans="1:26" ht="15.75" customHeight="1" x14ac:dyDescent="0.35">
      <c r="A238" s="6" t="s">
        <v>417</v>
      </c>
      <c r="B238" s="6" t="s">
        <v>1681</v>
      </c>
      <c r="C238" s="6" t="s">
        <v>23</v>
      </c>
      <c r="D238" s="21">
        <v>97</v>
      </c>
      <c r="E238" s="6" t="s">
        <v>1682</v>
      </c>
      <c r="F238" s="15" t="s">
        <v>341</v>
      </c>
      <c r="G238" s="6" t="s">
        <v>50</v>
      </c>
      <c r="H238" s="6" t="s">
        <v>27</v>
      </c>
      <c r="I238" s="6" t="s">
        <v>14</v>
      </c>
      <c r="J238" s="6" t="s">
        <v>15</v>
      </c>
      <c r="K238" s="7">
        <v>13</v>
      </c>
      <c r="L238" s="6" t="s">
        <v>1683</v>
      </c>
      <c r="M238" s="6" t="s">
        <v>1684</v>
      </c>
      <c r="N238" s="6" t="s">
        <v>680</v>
      </c>
      <c r="O238" s="6" t="s">
        <v>674</v>
      </c>
      <c r="P238" s="21">
        <v>8</v>
      </c>
      <c r="Q238" s="2">
        <f t="shared" ca="1" si="0"/>
        <v>0.93</v>
      </c>
      <c r="R238" s="2">
        <f ca="1">Q238*(IF(J238="Yes",1.25,1))</f>
        <v>1.1625000000000001</v>
      </c>
      <c r="S238" s="2">
        <f ca="1">R238*(IF(OR(VALUE(P238)&gt;8,VALUE(D238)&gt;80),1.25,1))</f>
        <v>1.453125</v>
      </c>
      <c r="T238" s="2">
        <f ca="1">S238*(IF(H238="Mass Customer",0.85,1))</f>
        <v>1.453125</v>
      </c>
      <c r="U238" s="2">
        <f>RANK(W238,W1:W1001,0)</f>
        <v>237</v>
      </c>
      <c r="V238" s="2">
        <v>237</v>
      </c>
      <c r="W238" s="2">
        <v>1.0943750000000001</v>
      </c>
      <c r="X238" s="1"/>
      <c r="Y238" s="1"/>
      <c r="Z238" s="1"/>
    </row>
    <row r="239" spans="1:26" ht="15.75" customHeight="1" x14ac:dyDescent="0.35">
      <c r="A239" s="6" t="s">
        <v>1685</v>
      </c>
      <c r="B239" s="6" t="s">
        <v>615</v>
      </c>
      <c r="C239" s="6" t="s">
        <v>23</v>
      </c>
      <c r="D239" s="21">
        <v>30</v>
      </c>
      <c r="E239" s="6" t="s">
        <v>1686</v>
      </c>
      <c r="F239" s="15" t="s">
        <v>67</v>
      </c>
      <c r="G239" s="6" t="s">
        <v>4549</v>
      </c>
      <c r="H239" s="6" t="s">
        <v>13</v>
      </c>
      <c r="I239" s="6" t="s">
        <v>14</v>
      </c>
      <c r="J239" s="6" t="s">
        <v>15</v>
      </c>
      <c r="K239" s="7">
        <v>8</v>
      </c>
      <c r="L239" s="6" t="s">
        <v>1687</v>
      </c>
      <c r="M239" s="6" t="s">
        <v>1688</v>
      </c>
      <c r="N239" s="6" t="s">
        <v>680</v>
      </c>
      <c r="O239" s="6" t="s">
        <v>674</v>
      </c>
      <c r="P239" s="21">
        <v>10</v>
      </c>
      <c r="Q239" s="2">
        <f t="shared" ca="1" si="0"/>
        <v>1.05</v>
      </c>
      <c r="R239" s="2">
        <f ca="1">Q239*(IF(J239="Yes",1.25,1))</f>
        <v>1.3125</v>
      </c>
      <c r="S239" s="2">
        <f ca="1">R239*(IF(OR(VALUE(P239)&gt;8,VALUE(D239)&gt;80),1.25,1))</f>
        <v>1.640625</v>
      </c>
      <c r="T239" s="2">
        <f ca="1">S239*(IF(H239="Mass Customer",0.85,1))</f>
        <v>1.39453125</v>
      </c>
      <c r="U239" s="2">
        <f>RANK(W239,W1:W1001,0)</f>
        <v>237</v>
      </c>
      <c r="V239" s="2">
        <v>237</v>
      </c>
      <c r="W239" s="2">
        <v>1.0943750000000001</v>
      </c>
      <c r="X239" s="1"/>
      <c r="Y239" s="1"/>
      <c r="Z239" s="1"/>
    </row>
    <row r="240" spans="1:26" ht="15.75" customHeight="1" x14ac:dyDescent="0.35">
      <c r="A240" s="6" t="s">
        <v>1689</v>
      </c>
      <c r="B240" s="6" t="s">
        <v>1690</v>
      </c>
      <c r="C240" s="6" t="s">
        <v>23</v>
      </c>
      <c r="D240" s="21">
        <v>84</v>
      </c>
      <c r="E240" s="6" t="s">
        <v>1691</v>
      </c>
      <c r="F240" s="15" t="s">
        <v>154</v>
      </c>
      <c r="G240" s="6" t="s">
        <v>63</v>
      </c>
      <c r="H240" s="6" t="s">
        <v>13</v>
      </c>
      <c r="I240" s="6" t="s">
        <v>14</v>
      </c>
      <c r="J240" s="6" t="s">
        <v>15</v>
      </c>
      <c r="K240" s="7">
        <v>15</v>
      </c>
      <c r="L240" s="6" t="s">
        <v>1692</v>
      </c>
      <c r="M240" s="6" t="s">
        <v>1693</v>
      </c>
      <c r="N240" s="6" t="s">
        <v>673</v>
      </c>
      <c r="O240" s="6" t="s">
        <v>674</v>
      </c>
      <c r="P240" s="21">
        <v>1</v>
      </c>
      <c r="Q240" s="2">
        <f t="shared" ca="1" si="0"/>
        <v>0.4</v>
      </c>
      <c r="R240" s="2">
        <f ca="1">Q240*(IF(J240="Yes",1.25,1))</f>
        <v>0.5</v>
      </c>
      <c r="S240" s="2">
        <f ca="1">R240*(IF(OR(VALUE(P240)&gt;8,VALUE(D240)&gt;80),1.25,1))</f>
        <v>0.625</v>
      </c>
      <c r="T240" s="2">
        <f ca="1">S240*(IF(H240="Mass Customer",0.85,1))</f>
        <v>0.53125</v>
      </c>
      <c r="U240" s="2">
        <f>RANK(W240,W1:W1001,0)</f>
        <v>237</v>
      </c>
      <c r="V240" s="2">
        <v>237</v>
      </c>
      <c r="W240" s="2">
        <v>1.0943750000000001</v>
      </c>
      <c r="X240" s="1"/>
      <c r="Y240" s="1"/>
      <c r="Z240" s="1"/>
    </row>
    <row r="241" spans="1:26" ht="15.75" customHeight="1" x14ac:dyDescent="0.35">
      <c r="A241" s="6" t="s">
        <v>1694</v>
      </c>
      <c r="B241" s="6" t="s">
        <v>1695</v>
      </c>
      <c r="C241" s="6" t="s">
        <v>16</v>
      </c>
      <c r="D241" s="21">
        <v>4</v>
      </c>
      <c r="E241" s="6" t="s">
        <v>1696</v>
      </c>
      <c r="F241" s="15" t="s">
        <v>40</v>
      </c>
      <c r="G241" s="6" t="s">
        <v>4549</v>
      </c>
      <c r="H241" s="6" t="s">
        <v>13</v>
      </c>
      <c r="I241" s="6" t="s">
        <v>14</v>
      </c>
      <c r="J241" s="6" t="s">
        <v>15</v>
      </c>
      <c r="K241" s="7">
        <v>5</v>
      </c>
      <c r="L241" s="6" t="s">
        <v>1697</v>
      </c>
      <c r="M241" s="6" t="s">
        <v>1698</v>
      </c>
      <c r="N241" s="6" t="s">
        <v>673</v>
      </c>
      <c r="O241" s="6" t="s">
        <v>674</v>
      </c>
      <c r="P241" s="21">
        <v>8</v>
      </c>
      <c r="Q241" s="2">
        <f t="shared" ca="1" si="0"/>
        <v>0.93</v>
      </c>
      <c r="R241" s="2">
        <f ca="1">Q241*(IF(J241="Yes",1.25,1))</f>
        <v>1.1625000000000001</v>
      </c>
      <c r="S241" s="2">
        <f ca="1">R241*(IF(OR(VALUE(P241)&gt;8,VALUE(D241)&gt;80),1.25,1))</f>
        <v>1.1625000000000001</v>
      </c>
      <c r="T241" s="2">
        <f ca="1">S241*(IF(H241="Mass Customer",0.85,1))</f>
        <v>0.98812500000000003</v>
      </c>
      <c r="U241" s="2">
        <f>RANK(W241,W1:W1001,0)</f>
        <v>240</v>
      </c>
      <c r="V241" s="2">
        <v>240</v>
      </c>
      <c r="W241" s="2">
        <v>1.0900000000000001</v>
      </c>
      <c r="X241" s="1"/>
      <c r="Y241" s="1"/>
      <c r="Z241" s="1"/>
    </row>
    <row r="242" spans="1:26" ht="15.75" customHeight="1" x14ac:dyDescent="0.35">
      <c r="A242" s="6" t="s">
        <v>624</v>
      </c>
      <c r="B242" s="6" t="s">
        <v>1699</v>
      </c>
      <c r="C242" s="6" t="s">
        <v>23</v>
      </c>
      <c r="D242" s="21">
        <v>18</v>
      </c>
      <c r="E242" s="6" t="s">
        <v>1700</v>
      </c>
      <c r="F242" s="15" t="s">
        <v>56</v>
      </c>
      <c r="G242" s="6" t="s">
        <v>33</v>
      </c>
      <c r="H242" s="6" t="s">
        <v>27</v>
      </c>
      <c r="I242" s="6" t="s">
        <v>14</v>
      </c>
      <c r="J242" s="6" t="s">
        <v>15</v>
      </c>
      <c r="K242" s="7">
        <v>9</v>
      </c>
      <c r="L242" s="6" t="s">
        <v>1701</v>
      </c>
      <c r="M242" s="6" t="s">
        <v>1702</v>
      </c>
      <c r="N242" s="6" t="s">
        <v>684</v>
      </c>
      <c r="O242" s="6" t="s">
        <v>674</v>
      </c>
      <c r="P242" s="21">
        <v>9</v>
      </c>
      <c r="Q242" s="2">
        <f t="shared" ca="1" si="0"/>
        <v>1.04</v>
      </c>
      <c r="R242" s="2">
        <f ca="1">Q242*(IF(J242="Yes",1.25,1))</f>
        <v>1.3</v>
      </c>
      <c r="S242" s="2">
        <f ca="1">R242*(IF(OR(VALUE(P242)&gt;8,VALUE(D242)&gt;80),1.25,1))</f>
        <v>1.625</v>
      </c>
      <c r="T242" s="2">
        <f ca="1">S242*(IF(H242="Mass Customer",0.85,1))</f>
        <v>1.625</v>
      </c>
      <c r="U242" s="2">
        <f>RANK(W242,W1:W1001,0)</f>
        <v>241</v>
      </c>
      <c r="V242" s="2">
        <v>241</v>
      </c>
      <c r="W242" s="2">
        <v>1.0874999999999999</v>
      </c>
      <c r="X242" s="1"/>
      <c r="Y242" s="1"/>
      <c r="Z242" s="1"/>
    </row>
    <row r="243" spans="1:26" ht="15.75" customHeight="1" x14ac:dyDescent="0.35">
      <c r="A243" s="6" t="s">
        <v>1703</v>
      </c>
      <c r="B243" s="6" t="s">
        <v>1704</v>
      </c>
      <c r="C243" s="6" t="s">
        <v>23</v>
      </c>
      <c r="D243" s="21">
        <v>94</v>
      </c>
      <c r="E243" s="6" t="s">
        <v>1705</v>
      </c>
      <c r="F243" s="15" t="s">
        <v>108</v>
      </c>
      <c r="G243" s="6" t="s">
        <v>33</v>
      </c>
      <c r="H243" s="6" t="s">
        <v>13</v>
      </c>
      <c r="I243" s="6" t="s">
        <v>14</v>
      </c>
      <c r="J243" s="6" t="s">
        <v>22</v>
      </c>
      <c r="K243" s="7">
        <v>5</v>
      </c>
      <c r="L243" s="6" t="s">
        <v>1706</v>
      </c>
      <c r="M243" s="6" t="s">
        <v>1707</v>
      </c>
      <c r="N243" s="6" t="s">
        <v>673</v>
      </c>
      <c r="O243" s="6" t="s">
        <v>674</v>
      </c>
      <c r="P243" s="21">
        <v>9</v>
      </c>
      <c r="Q243" s="2">
        <f t="shared" ca="1" si="0"/>
        <v>0.4</v>
      </c>
      <c r="R243" s="2">
        <f ca="1">Q243*(IF(J243="Yes",1.25,1))</f>
        <v>0.4</v>
      </c>
      <c r="S243" s="2">
        <f ca="1">R243*(IF(OR(VALUE(P243)&gt;8,VALUE(D243)&gt;80),1.25,1))</f>
        <v>0.5</v>
      </c>
      <c r="T243" s="2">
        <f ca="1">S243*(IF(H243="Mass Customer",0.85,1))</f>
        <v>0.42499999999999999</v>
      </c>
      <c r="U243" s="2">
        <f>RANK(W243,W1:W1001,0)</f>
        <v>241</v>
      </c>
      <c r="V243" s="2">
        <v>241</v>
      </c>
      <c r="W243" s="2">
        <v>1.0874999999999999</v>
      </c>
      <c r="X243" s="1"/>
      <c r="Y243" s="1"/>
      <c r="Z243" s="1"/>
    </row>
    <row r="244" spans="1:26" ht="15.75" customHeight="1" x14ac:dyDescent="0.35">
      <c r="A244" s="6" t="s">
        <v>1708</v>
      </c>
      <c r="B244" s="6" t="s">
        <v>1709</v>
      </c>
      <c r="C244" s="6" t="s">
        <v>16</v>
      </c>
      <c r="D244" s="21">
        <v>57</v>
      </c>
      <c r="E244" s="6" t="s">
        <v>1710</v>
      </c>
      <c r="F244" s="15" t="s">
        <v>118</v>
      </c>
      <c r="G244" s="6" t="s">
        <v>33</v>
      </c>
      <c r="H244" s="6" t="s">
        <v>25</v>
      </c>
      <c r="I244" s="6" t="s">
        <v>14</v>
      </c>
      <c r="J244" s="6" t="s">
        <v>15</v>
      </c>
      <c r="K244" s="7">
        <v>16</v>
      </c>
      <c r="L244" s="6" t="s">
        <v>1711</v>
      </c>
      <c r="M244" s="6" t="s">
        <v>1712</v>
      </c>
      <c r="N244" s="6" t="s">
        <v>684</v>
      </c>
      <c r="O244" s="6" t="s">
        <v>674</v>
      </c>
      <c r="P244" s="21">
        <v>4</v>
      </c>
      <c r="Q244" s="2">
        <f t="shared" ca="1" si="0"/>
        <v>1.01</v>
      </c>
      <c r="R244" s="2">
        <f ca="1">Q244*(IF(J244="Yes",1.25,1))</f>
        <v>1.2625</v>
      </c>
      <c r="S244" s="2">
        <f ca="1">R244*(IF(OR(VALUE(P244)&gt;8,VALUE(D244)&gt;80),1.25,1))</f>
        <v>1.2625</v>
      </c>
      <c r="T244" s="2">
        <f ca="1">S244*(IF(H244="Mass Customer",0.85,1))</f>
        <v>1.2625</v>
      </c>
      <c r="U244" s="2">
        <f>RANK(W244,W1:W1001,0)</f>
        <v>241</v>
      </c>
      <c r="V244" s="2">
        <v>241</v>
      </c>
      <c r="W244" s="2">
        <v>1.0874999999999999</v>
      </c>
      <c r="X244" s="1"/>
      <c r="Y244" s="1"/>
      <c r="Z244" s="1"/>
    </row>
    <row r="245" spans="1:26" ht="15.75" customHeight="1" x14ac:dyDescent="0.35">
      <c r="A245" s="6" t="s">
        <v>635</v>
      </c>
      <c r="B245" s="6" t="s">
        <v>268</v>
      </c>
      <c r="C245" s="6" t="s">
        <v>16</v>
      </c>
      <c r="D245" s="21">
        <v>29</v>
      </c>
      <c r="E245" s="6" t="s">
        <v>1713</v>
      </c>
      <c r="F245" s="15" t="s">
        <v>36</v>
      </c>
      <c r="G245" s="6" t="s">
        <v>12</v>
      </c>
      <c r="H245" s="6" t="s">
        <v>13</v>
      </c>
      <c r="I245" s="6" t="s">
        <v>14</v>
      </c>
      <c r="J245" s="6" t="s">
        <v>22</v>
      </c>
      <c r="K245" s="7">
        <v>12</v>
      </c>
      <c r="L245" s="6" t="s">
        <v>1714</v>
      </c>
      <c r="M245" s="6" t="s">
        <v>1715</v>
      </c>
      <c r="N245" s="6" t="s">
        <v>673</v>
      </c>
      <c r="O245" s="6" t="s">
        <v>674</v>
      </c>
      <c r="P245" s="21">
        <v>8</v>
      </c>
      <c r="Q245" s="2">
        <f t="shared" ca="1" si="0"/>
        <v>0.67</v>
      </c>
      <c r="R245" s="2">
        <f ca="1">Q245*(IF(J245="Yes",1.25,1))</f>
        <v>0.67</v>
      </c>
      <c r="S245" s="2">
        <f ca="1">R245*(IF(OR(VALUE(P245)&gt;8,VALUE(D245)&gt;80),1.25,1))</f>
        <v>0.67</v>
      </c>
      <c r="T245" s="2">
        <f ca="1">S245*(IF(H245="Mass Customer",0.85,1))</f>
        <v>0.56950000000000001</v>
      </c>
      <c r="U245" s="2">
        <f>RANK(W245,W1:W1001,0)</f>
        <v>244</v>
      </c>
      <c r="V245" s="2">
        <v>244</v>
      </c>
      <c r="W245" s="2">
        <v>1.08375</v>
      </c>
      <c r="X245" s="1"/>
      <c r="Y245" s="1"/>
      <c r="Z245" s="1"/>
    </row>
    <row r="246" spans="1:26" ht="15.75" customHeight="1" x14ac:dyDescent="0.35">
      <c r="A246" s="6" t="s">
        <v>330</v>
      </c>
      <c r="B246" s="6" t="s">
        <v>1716</v>
      </c>
      <c r="C246" s="6" t="s">
        <v>23</v>
      </c>
      <c r="D246" s="21">
        <v>2</v>
      </c>
      <c r="E246" s="6" t="s">
        <v>1717</v>
      </c>
      <c r="F246" s="15" t="s">
        <v>151</v>
      </c>
      <c r="G246" s="6" t="s">
        <v>4549</v>
      </c>
      <c r="H246" s="6" t="s">
        <v>13</v>
      </c>
      <c r="I246" s="6" t="s">
        <v>14</v>
      </c>
      <c r="J246" s="6" t="s">
        <v>15</v>
      </c>
      <c r="K246" s="7">
        <v>19</v>
      </c>
      <c r="L246" s="6" t="s">
        <v>1718</v>
      </c>
      <c r="M246" s="6" t="s">
        <v>1719</v>
      </c>
      <c r="N246" s="6" t="s">
        <v>673</v>
      </c>
      <c r="O246" s="6" t="s">
        <v>674</v>
      </c>
      <c r="P246" s="21">
        <v>5</v>
      </c>
      <c r="Q246" s="2">
        <f t="shared" ca="1" si="0"/>
        <v>0.7</v>
      </c>
      <c r="R246" s="2">
        <f ca="1">Q246*(IF(J246="Yes",1.25,1))</f>
        <v>0.875</v>
      </c>
      <c r="S246" s="2">
        <f ca="1">R246*(IF(OR(VALUE(P246)&gt;8,VALUE(D246)&gt;80),1.25,1))</f>
        <v>0.875</v>
      </c>
      <c r="T246" s="2">
        <f ca="1">S246*(IF(H246="Mass Customer",0.85,1))</f>
        <v>0.74375000000000002</v>
      </c>
      <c r="U246" s="2">
        <f>RANK(W246,W1:W1001,0)</f>
        <v>244</v>
      </c>
      <c r="V246" s="2">
        <v>244</v>
      </c>
      <c r="W246" s="2">
        <v>1.08375</v>
      </c>
      <c r="X246" s="1"/>
      <c r="Y246" s="1"/>
      <c r="Z246" s="1"/>
    </row>
    <row r="247" spans="1:26" ht="15.75" customHeight="1" x14ac:dyDescent="0.35">
      <c r="A247" s="6" t="s">
        <v>1720</v>
      </c>
      <c r="B247" s="6" t="s">
        <v>1721</v>
      </c>
      <c r="C247" s="6" t="s">
        <v>23</v>
      </c>
      <c r="D247" s="21">
        <v>8</v>
      </c>
      <c r="E247" s="6" t="s">
        <v>1722</v>
      </c>
      <c r="F247" s="15" t="s">
        <v>134</v>
      </c>
      <c r="G247" s="6" t="s">
        <v>33</v>
      </c>
      <c r="H247" s="6" t="s">
        <v>25</v>
      </c>
      <c r="I247" s="6" t="s">
        <v>14</v>
      </c>
      <c r="J247" s="6" t="s">
        <v>15</v>
      </c>
      <c r="K247" s="7">
        <v>4</v>
      </c>
      <c r="L247" s="6" t="s">
        <v>1723</v>
      </c>
      <c r="M247" s="6" t="s">
        <v>1724</v>
      </c>
      <c r="N247" s="6" t="s">
        <v>684</v>
      </c>
      <c r="O247" s="6" t="s">
        <v>674</v>
      </c>
      <c r="P247" s="21">
        <v>10</v>
      </c>
      <c r="Q247" s="2">
        <f t="shared" ca="1" si="0"/>
        <v>0.48</v>
      </c>
      <c r="R247" s="2">
        <f ca="1">Q247*(IF(J247="Yes",1.25,1))</f>
        <v>0.6</v>
      </c>
      <c r="S247" s="2">
        <f ca="1">R247*(IF(OR(VALUE(P247)&gt;8,VALUE(D247)&gt;80),1.25,1))</f>
        <v>0.75</v>
      </c>
      <c r="T247" s="2">
        <f ca="1">S247*(IF(H247="Mass Customer",0.85,1))</f>
        <v>0.75</v>
      </c>
      <c r="U247" s="2">
        <f>RANK(W247,W1:W1001,0)</f>
        <v>244</v>
      </c>
      <c r="V247" s="2">
        <v>244</v>
      </c>
      <c r="W247" s="2">
        <v>1.08375</v>
      </c>
      <c r="X247" s="1"/>
      <c r="Y247" s="1"/>
      <c r="Z247" s="1"/>
    </row>
    <row r="248" spans="1:26" ht="15.75" customHeight="1" x14ac:dyDescent="0.35">
      <c r="A248" s="6" t="s">
        <v>320</v>
      </c>
      <c r="B248" s="6" t="s">
        <v>1725</v>
      </c>
      <c r="C248" s="6" t="s">
        <v>23</v>
      </c>
      <c r="D248" s="21">
        <v>74</v>
      </c>
      <c r="E248" s="6" t="s">
        <v>1726</v>
      </c>
      <c r="F248" s="15" t="s">
        <v>29</v>
      </c>
      <c r="G248" s="6" t="s">
        <v>18</v>
      </c>
      <c r="H248" s="6" t="s">
        <v>27</v>
      </c>
      <c r="I248" s="6" t="s">
        <v>14</v>
      </c>
      <c r="J248" s="6" t="s">
        <v>22</v>
      </c>
      <c r="K248" s="7">
        <v>14</v>
      </c>
      <c r="L248" s="6" t="s">
        <v>1727</v>
      </c>
      <c r="M248" s="6" t="s">
        <v>1728</v>
      </c>
      <c r="N248" s="6" t="s">
        <v>673</v>
      </c>
      <c r="O248" s="6" t="s">
        <v>674</v>
      </c>
      <c r="P248" s="21">
        <v>3</v>
      </c>
      <c r="Q248" s="2">
        <f t="shared" ca="1" si="0"/>
        <v>0.67</v>
      </c>
      <c r="R248" s="2">
        <f ca="1">Q248*(IF(J248="Yes",1.25,1))</f>
        <v>0.67</v>
      </c>
      <c r="S248" s="2">
        <f ca="1">R248*(IF(OR(VALUE(P248)&gt;8,VALUE(D248)&gt;80),1.25,1))</f>
        <v>0.67</v>
      </c>
      <c r="T248" s="2">
        <f ca="1">S248*(IF(H248="Mass Customer",0.85,1))</f>
        <v>0.67</v>
      </c>
      <c r="U248" s="2">
        <f>RANK(W248,W1:W1001,0)</f>
        <v>244</v>
      </c>
      <c r="V248" s="2">
        <v>244</v>
      </c>
      <c r="W248" s="2">
        <v>1.08375</v>
      </c>
      <c r="X248" s="1"/>
      <c r="Y248" s="1"/>
      <c r="Z248" s="1"/>
    </row>
    <row r="249" spans="1:26" ht="15.75" customHeight="1" x14ac:dyDescent="0.35">
      <c r="A249" s="6" t="s">
        <v>1729</v>
      </c>
      <c r="B249" s="6" t="s">
        <v>1730</v>
      </c>
      <c r="C249" s="6" t="s">
        <v>16</v>
      </c>
      <c r="D249" s="21">
        <v>49</v>
      </c>
      <c r="E249" s="6" t="s">
        <v>1731</v>
      </c>
      <c r="F249" s="15" t="s">
        <v>60</v>
      </c>
      <c r="G249" s="6" t="s">
        <v>18</v>
      </c>
      <c r="H249" s="6" t="s">
        <v>25</v>
      </c>
      <c r="I249" s="6" t="s">
        <v>14</v>
      </c>
      <c r="J249" s="6" t="s">
        <v>15</v>
      </c>
      <c r="K249" s="7">
        <v>10</v>
      </c>
      <c r="L249" s="6" t="s">
        <v>1732</v>
      </c>
      <c r="M249" s="6" t="s">
        <v>967</v>
      </c>
      <c r="N249" s="6" t="s">
        <v>673</v>
      </c>
      <c r="O249" s="6" t="s">
        <v>674</v>
      </c>
      <c r="P249" s="21">
        <v>7</v>
      </c>
      <c r="Q249" s="2">
        <f t="shared" ca="1" si="0"/>
        <v>0.92</v>
      </c>
      <c r="R249" s="2">
        <f ca="1">Q249*(IF(J249="Yes",1.25,1))</f>
        <v>1.1500000000000001</v>
      </c>
      <c r="S249" s="2">
        <f ca="1">R249*(IF(OR(VALUE(P249)&gt;8,VALUE(D249)&gt;80),1.25,1))</f>
        <v>1.1500000000000001</v>
      </c>
      <c r="T249" s="2">
        <f ca="1">S249*(IF(H249="Mass Customer",0.85,1))</f>
        <v>1.1500000000000001</v>
      </c>
      <c r="U249" s="2">
        <f>RANK(W249,W1:W1001,0)</f>
        <v>248</v>
      </c>
      <c r="V249" s="2">
        <v>248</v>
      </c>
      <c r="W249" s="2">
        <v>1.078125</v>
      </c>
      <c r="X249" s="1"/>
      <c r="Y249" s="1"/>
      <c r="Z249" s="1"/>
    </row>
    <row r="250" spans="1:26" ht="15.75" customHeight="1" x14ac:dyDescent="0.35">
      <c r="A250" s="6" t="s">
        <v>1733</v>
      </c>
      <c r="B250" s="6" t="s">
        <v>1734</v>
      </c>
      <c r="C250" s="6" t="s">
        <v>16</v>
      </c>
      <c r="D250" s="21">
        <v>59</v>
      </c>
      <c r="E250" s="6" t="s">
        <v>1735</v>
      </c>
      <c r="F250" s="15" t="s">
        <v>53</v>
      </c>
      <c r="G250" s="6" t="s">
        <v>20</v>
      </c>
      <c r="H250" s="6" t="s">
        <v>27</v>
      </c>
      <c r="I250" s="6" t="s">
        <v>14</v>
      </c>
      <c r="J250" s="6" t="s">
        <v>15</v>
      </c>
      <c r="K250" s="7">
        <v>11</v>
      </c>
      <c r="L250" s="6" t="s">
        <v>1736</v>
      </c>
      <c r="M250" s="6" t="s">
        <v>1274</v>
      </c>
      <c r="N250" s="6" t="s">
        <v>680</v>
      </c>
      <c r="O250" s="6" t="s">
        <v>674</v>
      </c>
      <c r="P250" s="21">
        <v>4</v>
      </c>
      <c r="Q250" s="2">
        <f t="shared" ca="1" si="0"/>
        <v>0.57999999999999996</v>
      </c>
      <c r="R250" s="2">
        <f ca="1">Q250*(IF(J250="Yes",1.25,1))</f>
        <v>0.72499999999999998</v>
      </c>
      <c r="S250" s="2">
        <f ca="1">R250*(IF(OR(VALUE(P250)&gt;8,VALUE(D250)&gt;80),1.25,1))</f>
        <v>0.72499999999999998</v>
      </c>
      <c r="T250" s="2">
        <f ca="1">S250*(IF(H250="Mass Customer",0.85,1))</f>
        <v>0.72499999999999998</v>
      </c>
      <c r="U250" s="2">
        <f>RANK(W250,W1:W1001,0)</f>
        <v>249</v>
      </c>
      <c r="V250" s="2">
        <v>249</v>
      </c>
      <c r="W250" s="2">
        <v>1.0757812499999999</v>
      </c>
      <c r="X250" s="1"/>
      <c r="Y250" s="1"/>
      <c r="Z250" s="1"/>
    </row>
    <row r="251" spans="1:26" ht="15.75" customHeight="1" x14ac:dyDescent="0.35">
      <c r="A251" s="6" t="s">
        <v>1737</v>
      </c>
      <c r="B251" s="6" t="s">
        <v>1738</v>
      </c>
      <c r="C251" s="6" t="s">
        <v>16</v>
      </c>
      <c r="D251" s="21">
        <v>57</v>
      </c>
      <c r="E251" s="6" t="s">
        <v>1739</v>
      </c>
      <c r="F251" s="15" t="s">
        <v>139</v>
      </c>
      <c r="G251" s="6" t="s">
        <v>63</v>
      </c>
      <c r="H251" s="6" t="s">
        <v>27</v>
      </c>
      <c r="I251" s="6" t="s">
        <v>14</v>
      </c>
      <c r="J251" s="6" t="s">
        <v>22</v>
      </c>
      <c r="K251" s="7">
        <v>18</v>
      </c>
      <c r="L251" s="6" t="s">
        <v>1740</v>
      </c>
      <c r="M251" s="6" t="s">
        <v>1741</v>
      </c>
      <c r="N251" s="6" t="s">
        <v>673</v>
      </c>
      <c r="O251" s="6" t="s">
        <v>674</v>
      </c>
      <c r="P251" s="21">
        <v>3</v>
      </c>
      <c r="Q251" s="2">
        <f t="shared" ca="1" si="0"/>
        <v>0.56000000000000005</v>
      </c>
      <c r="R251" s="2">
        <f ca="1">Q251*(IF(J251="Yes",1.25,1))</f>
        <v>0.56000000000000005</v>
      </c>
      <c r="S251" s="2">
        <f ca="1">R251*(IF(OR(VALUE(P251)&gt;8,VALUE(D251)&gt;80),1.25,1))</f>
        <v>0.56000000000000005</v>
      </c>
      <c r="T251" s="2">
        <f ca="1">S251*(IF(H251="Mass Customer",0.85,1))</f>
        <v>0.56000000000000005</v>
      </c>
      <c r="U251" s="2">
        <f>RANK(W251,W1:W1001,0)</f>
        <v>250</v>
      </c>
      <c r="V251" s="2">
        <v>250</v>
      </c>
      <c r="W251" s="2">
        <v>1.075</v>
      </c>
      <c r="X251" s="1"/>
      <c r="Y251" s="1"/>
      <c r="Z251" s="1"/>
    </row>
    <row r="252" spans="1:26" ht="15.75" customHeight="1" x14ac:dyDescent="0.35">
      <c r="A252" s="6" t="s">
        <v>115</v>
      </c>
      <c r="B252" s="6" t="s">
        <v>1742</v>
      </c>
      <c r="C252" s="6" t="s">
        <v>23</v>
      </c>
      <c r="D252" s="21">
        <v>90</v>
      </c>
      <c r="E252" s="6" t="s">
        <v>1743</v>
      </c>
      <c r="F252" s="15" t="s">
        <v>140</v>
      </c>
      <c r="G252" s="6" t="s">
        <v>18</v>
      </c>
      <c r="H252" s="6" t="s">
        <v>13</v>
      </c>
      <c r="I252" s="6" t="s">
        <v>14</v>
      </c>
      <c r="J252" s="6" t="s">
        <v>22</v>
      </c>
      <c r="K252" s="7">
        <v>11</v>
      </c>
      <c r="L252" s="6" t="s">
        <v>1744</v>
      </c>
      <c r="M252" s="6" t="s">
        <v>1198</v>
      </c>
      <c r="N252" s="6" t="s">
        <v>680</v>
      </c>
      <c r="O252" s="6" t="s">
        <v>674</v>
      </c>
      <c r="P252" s="21">
        <v>10</v>
      </c>
      <c r="Q252" s="2">
        <f t="shared" ca="1" si="0"/>
        <v>0.93</v>
      </c>
      <c r="R252" s="2">
        <f ca="1">Q252*(IF(J252="Yes",1.25,1))</f>
        <v>0.93</v>
      </c>
      <c r="S252" s="2">
        <f ca="1">R252*(IF(OR(VALUE(P252)&gt;8,VALUE(D252)&gt;80),1.25,1))</f>
        <v>1.1625000000000001</v>
      </c>
      <c r="T252" s="2">
        <f ca="1">S252*(IF(H252="Mass Customer",0.85,1))</f>
        <v>0.98812500000000003</v>
      </c>
      <c r="U252" s="2">
        <f>RANK(W252,W1:W1001,0)</f>
        <v>250</v>
      </c>
      <c r="V252" s="2">
        <v>250</v>
      </c>
      <c r="W252" s="2">
        <v>1.075</v>
      </c>
      <c r="X252" s="1"/>
      <c r="Y252" s="1"/>
      <c r="Z252" s="1"/>
    </row>
    <row r="253" spans="1:26" ht="15.75" customHeight="1" x14ac:dyDescent="0.35">
      <c r="A253" s="6" t="s">
        <v>1745</v>
      </c>
      <c r="B253" s="6" t="s">
        <v>1746</v>
      </c>
      <c r="C253" s="6" t="s">
        <v>16</v>
      </c>
      <c r="D253" s="21">
        <v>85</v>
      </c>
      <c r="E253" s="6" t="s">
        <v>1747</v>
      </c>
      <c r="F253" s="15" t="s">
        <v>302</v>
      </c>
      <c r="G253" s="6" t="s">
        <v>12</v>
      </c>
      <c r="H253" s="6" t="s">
        <v>25</v>
      </c>
      <c r="I253" s="6" t="s">
        <v>14</v>
      </c>
      <c r="J253" s="6" t="s">
        <v>15</v>
      </c>
      <c r="K253" s="7">
        <v>6</v>
      </c>
      <c r="L253" s="6" t="s">
        <v>1748</v>
      </c>
      <c r="M253" s="6" t="s">
        <v>1749</v>
      </c>
      <c r="N253" s="6" t="s">
        <v>673</v>
      </c>
      <c r="O253" s="6" t="s">
        <v>674</v>
      </c>
      <c r="P253" s="21">
        <v>2</v>
      </c>
      <c r="Q253" s="2">
        <f t="shared" ca="1" si="0"/>
        <v>0.49</v>
      </c>
      <c r="R253" s="2">
        <f ca="1">Q253*(IF(J253="Yes",1.25,1))</f>
        <v>0.61250000000000004</v>
      </c>
      <c r="S253" s="2">
        <f ca="1">R253*(IF(OR(VALUE(P253)&gt;8,VALUE(D253)&gt;80),1.25,1))</f>
        <v>0.765625</v>
      </c>
      <c r="T253" s="2">
        <f ca="1">S253*(IF(H253="Mass Customer",0.85,1))</f>
        <v>0.765625</v>
      </c>
      <c r="U253" s="2">
        <f>RANK(W253,W1:W1001,0)</f>
        <v>252</v>
      </c>
      <c r="V253" s="2">
        <v>252</v>
      </c>
      <c r="W253" s="2">
        <v>1.0731250000000001</v>
      </c>
      <c r="X253" s="1"/>
      <c r="Y253" s="1"/>
      <c r="Z253" s="1"/>
    </row>
    <row r="254" spans="1:26" ht="15.75" customHeight="1" x14ac:dyDescent="0.35">
      <c r="A254" s="6" t="s">
        <v>1750</v>
      </c>
      <c r="B254" s="6" t="s">
        <v>1751</v>
      </c>
      <c r="C254" s="6" t="s">
        <v>23</v>
      </c>
      <c r="D254" s="21">
        <v>13</v>
      </c>
      <c r="E254" s="6" t="s">
        <v>1752</v>
      </c>
      <c r="F254" s="15" t="s">
        <v>183</v>
      </c>
      <c r="G254" s="6" t="s">
        <v>26</v>
      </c>
      <c r="H254" s="6" t="s">
        <v>13</v>
      </c>
      <c r="I254" s="6" t="s">
        <v>14</v>
      </c>
      <c r="J254" s="6" t="s">
        <v>22</v>
      </c>
      <c r="K254" s="7">
        <v>9</v>
      </c>
      <c r="L254" s="6" t="s">
        <v>1753</v>
      </c>
      <c r="M254" s="6" t="s">
        <v>1193</v>
      </c>
      <c r="N254" s="6" t="s">
        <v>680</v>
      </c>
      <c r="O254" s="6" t="s">
        <v>674</v>
      </c>
      <c r="P254" s="21">
        <v>9</v>
      </c>
      <c r="Q254" s="2">
        <f t="shared" ca="1" si="0"/>
        <v>1.06</v>
      </c>
      <c r="R254" s="2">
        <f ca="1">Q254*(IF(J254="Yes",1.25,1))</f>
        <v>1.06</v>
      </c>
      <c r="S254" s="2">
        <f ca="1">R254*(IF(OR(VALUE(P254)&gt;8,VALUE(D254)&gt;80),1.25,1))</f>
        <v>1.3250000000000002</v>
      </c>
      <c r="T254" s="2">
        <f ca="1">S254*(IF(H254="Mass Customer",0.85,1))</f>
        <v>1.1262500000000002</v>
      </c>
      <c r="U254" s="2">
        <f>RANK(W254,W1:W1001,0)</f>
        <v>252</v>
      </c>
      <c r="V254" s="2">
        <v>252</v>
      </c>
      <c r="W254" s="2">
        <v>1.0731250000000001</v>
      </c>
      <c r="X254" s="1"/>
      <c r="Y254" s="1"/>
      <c r="Z254" s="1"/>
    </row>
    <row r="255" spans="1:26" ht="15.75" customHeight="1" x14ac:dyDescent="0.35">
      <c r="A255" s="6" t="s">
        <v>1754</v>
      </c>
      <c r="B255" s="6" t="s">
        <v>386</v>
      </c>
      <c r="C255" s="6" t="s">
        <v>23</v>
      </c>
      <c r="D255" s="21">
        <v>91</v>
      </c>
      <c r="E255" s="6" t="s">
        <v>1755</v>
      </c>
      <c r="F255" s="15" t="s">
        <v>53</v>
      </c>
      <c r="G255" s="6" t="s">
        <v>21</v>
      </c>
      <c r="H255" s="6" t="s">
        <v>13</v>
      </c>
      <c r="I255" s="6" t="s">
        <v>14</v>
      </c>
      <c r="J255" s="6" t="s">
        <v>22</v>
      </c>
      <c r="K255" s="7">
        <v>9</v>
      </c>
      <c r="L255" s="6" t="s">
        <v>1756</v>
      </c>
      <c r="M255" s="6" t="s">
        <v>1757</v>
      </c>
      <c r="N255" s="6" t="s">
        <v>680</v>
      </c>
      <c r="O255" s="6" t="s">
        <v>674</v>
      </c>
      <c r="P255" s="21">
        <v>9</v>
      </c>
      <c r="Q255" s="2">
        <f t="shared" ca="1" si="0"/>
        <v>0.82</v>
      </c>
      <c r="R255" s="2">
        <f ca="1">Q255*(IF(J255="Yes",1.25,1))</f>
        <v>0.82</v>
      </c>
      <c r="S255" s="2">
        <f ca="1">R255*(IF(OR(VALUE(P255)&gt;8,VALUE(D255)&gt;80),1.25,1))</f>
        <v>1.0249999999999999</v>
      </c>
      <c r="T255" s="2">
        <f ca="1">S255*(IF(H255="Mass Customer",0.85,1))</f>
        <v>0.87124999999999986</v>
      </c>
      <c r="U255" s="2">
        <f>RANK(W255,W1:W1001,0)</f>
        <v>252</v>
      </c>
      <c r="V255" s="2">
        <v>252</v>
      </c>
      <c r="W255" s="2">
        <v>1.0731250000000001</v>
      </c>
      <c r="X255" s="1"/>
      <c r="Y255" s="1"/>
      <c r="Z255" s="1"/>
    </row>
    <row r="256" spans="1:26" ht="15.75" customHeight="1" x14ac:dyDescent="0.35">
      <c r="A256" s="6" t="s">
        <v>1758</v>
      </c>
      <c r="B256" s="6" t="s">
        <v>1759</v>
      </c>
      <c r="C256" s="6" t="s">
        <v>23</v>
      </c>
      <c r="D256" s="21">
        <v>75</v>
      </c>
      <c r="E256" s="6" t="s">
        <v>1760</v>
      </c>
      <c r="F256" s="15" t="s">
        <v>142</v>
      </c>
      <c r="G256" s="6" t="s">
        <v>18</v>
      </c>
      <c r="H256" s="6" t="s">
        <v>27</v>
      </c>
      <c r="I256" s="6" t="s">
        <v>14</v>
      </c>
      <c r="J256" s="6" t="s">
        <v>22</v>
      </c>
      <c r="K256" s="7">
        <v>12</v>
      </c>
      <c r="L256" s="6" t="s">
        <v>1761</v>
      </c>
      <c r="M256" s="6" t="s">
        <v>1049</v>
      </c>
      <c r="N256" s="6" t="s">
        <v>680</v>
      </c>
      <c r="O256" s="6" t="s">
        <v>674</v>
      </c>
      <c r="P256" s="21">
        <v>12</v>
      </c>
      <c r="Q256" s="2">
        <f t="shared" ca="1" si="0"/>
        <v>0.96</v>
      </c>
      <c r="R256" s="2">
        <f ca="1">Q256*(IF(J256="Yes",1.25,1))</f>
        <v>0.96</v>
      </c>
      <c r="S256" s="2">
        <f ca="1">R256*(IF(OR(VALUE(P256)&gt;8,VALUE(D256)&gt;80),1.25,1))</f>
        <v>1.2</v>
      </c>
      <c r="T256" s="2">
        <f ca="1">S256*(IF(H256="Mass Customer",0.85,1))</f>
        <v>1.2</v>
      </c>
      <c r="U256" s="2">
        <f>RANK(W256,W1:W1001,0)</f>
        <v>252</v>
      </c>
      <c r="V256" s="2">
        <v>252</v>
      </c>
      <c r="W256" s="2">
        <v>1.0731250000000001</v>
      </c>
      <c r="X256" s="1"/>
      <c r="Y256" s="1"/>
      <c r="Z256" s="1"/>
    </row>
    <row r="257" spans="1:26" ht="15.75" customHeight="1" x14ac:dyDescent="0.35">
      <c r="A257" s="6" t="s">
        <v>371</v>
      </c>
      <c r="B257" s="6" t="s">
        <v>1762</v>
      </c>
      <c r="C257" s="6" t="s">
        <v>23</v>
      </c>
      <c r="D257" s="21">
        <v>17</v>
      </c>
      <c r="E257" s="6" t="s">
        <v>1763</v>
      </c>
      <c r="F257" s="15" t="s">
        <v>32</v>
      </c>
      <c r="G257" s="6" t="s">
        <v>33</v>
      </c>
      <c r="H257" s="6" t="s">
        <v>13</v>
      </c>
      <c r="I257" s="6" t="s">
        <v>14</v>
      </c>
      <c r="J257" s="6" t="s">
        <v>22</v>
      </c>
      <c r="K257" s="7">
        <v>16</v>
      </c>
      <c r="L257" s="6" t="s">
        <v>1764</v>
      </c>
      <c r="M257" s="6" t="s">
        <v>1765</v>
      </c>
      <c r="N257" s="6" t="s">
        <v>684</v>
      </c>
      <c r="O257" s="6" t="s">
        <v>674</v>
      </c>
      <c r="P257" s="21">
        <v>10</v>
      </c>
      <c r="Q257" s="2">
        <f t="shared" ca="1" si="0"/>
        <v>0.52</v>
      </c>
      <c r="R257" s="2">
        <f ca="1">Q257*(IF(J257="Yes",1.25,1))</f>
        <v>0.52</v>
      </c>
      <c r="S257" s="2">
        <f ca="1">R257*(IF(OR(VALUE(P257)&gt;8,VALUE(D257)&gt;80),1.25,1))</f>
        <v>0.65</v>
      </c>
      <c r="T257" s="2">
        <f ca="1">S257*(IF(H257="Mass Customer",0.85,1))</f>
        <v>0.55249999999999999</v>
      </c>
      <c r="U257" s="2">
        <f>RANK(W257,W1:W1001,0)</f>
        <v>252</v>
      </c>
      <c r="V257" s="2">
        <v>252</v>
      </c>
      <c r="W257" s="2">
        <v>1.0731250000000001</v>
      </c>
      <c r="X257" s="1"/>
      <c r="Y257" s="1"/>
      <c r="Z257" s="1"/>
    </row>
    <row r="258" spans="1:26" ht="15.75" customHeight="1" x14ac:dyDescent="0.35">
      <c r="A258" s="6" t="s">
        <v>1766</v>
      </c>
      <c r="B258" s="6" t="s">
        <v>1767</v>
      </c>
      <c r="C258" s="6" t="s">
        <v>23</v>
      </c>
      <c r="D258" s="21">
        <v>49</v>
      </c>
      <c r="E258" s="6" t="s">
        <v>1768</v>
      </c>
      <c r="F258" s="15" t="s">
        <v>172</v>
      </c>
      <c r="G258" s="6" t="s">
        <v>26</v>
      </c>
      <c r="H258" s="6" t="s">
        <v>13</v>
      </c>
      <c r="I258" s="6" t="s">
        <v>14</v>
      </c>
      <c r="J258" s="6" t="s">
        <v>22</v>
      </c>
      <c r="K258" s="7">
        <v>15</v>
      </c>
      <c r="L258" s="6" t="s">
        <v>1769</v>
      </c>
      <c r="M258" s="6" t="s">
        <v>1770</v>
      </c>
      <c r="N258" s="6" t="s">
        <v>684</v>
      </c>
      <c r="O258" s="6" t="s">
        <v>674</v>
      </c>
      <c r="P258" s="21">
        <v>12</v>
      </c>
      <c r="Q258" s="2">
        <f t="shared" ca="1" si="0"/>
        <v>0.97</v>
      </c>
      <c r="R258" s="2">
        <f ca="1">Q258*(IF(J258="Yes",1.25,1))</f>
        <v>0.97</v>
      </c>
      <c r="S258" s="2">
        <f ca="1">R258*(IF(OR(VALUE(P258)&gt;8,VALUE(D258)&gt;80),1.25,1))</f>
        <v>1.2124999999999999</v>
      </c>
      <c r="T258" s="2">
        <f ca="1">S258*(IF(H258="Mass Customer",0.85,1))</f>
        <v>1.0306249999999999</v>
      </c>
      <c r="U258" s="2">
        <f>RANK(W258,W1:W1001,0)</f>
        <v>252</v>
      </c>
      <c r="V258" s="2">
        <v>252</v>
      </c>
      <c r="W258" s="2">
        <v>1.0731250000000001</v>
      </c>
      <c r="X258" s="1"/>
      <c r="Y258" s="1"/>
      <c r="Z258" s="1"/>
    </row>
    <row r="259" spans="1:26" ht="15.75" customHeight="1" x14ac:dyDescent="0.35">
      <c r="A259" s="6" t="s">
        <v>283</v>
      </c>
      <c r="B259" s="6" t="s">
        <v>1771</v>
      </c>
      <c r="C259" s="6" t="s">
        <v>16</v>
      </c>
      <c r="D259" s="21">
        <v>37</v>
      </c>
      <c r="E259" s="6" t="s">
        <v>1772</v>
      </c>
      <c r="F259" s="15" t="s">
        <v>98</v>
      </c>
      <c r="G259" s="6" t="s">
        <v>4549</v>
      </c>
      <c r="H259" s="6" t="s">
        <v>13</v>
      </c>
      <c r="I259" s="6" t="s">
        <v>14</v>
      </c>
      <c r="J259" s="6" t="s">
        <v>22</v>
      </c>
      <c r="K259" s="7">
        <v>5</v>
      </c>
      <c r="L259" s="6" t="s">
        <v>1773</v>
      </c>
      <c r="M259" s="6" t="s">
        <v>1774</v>
      </c>
      <c r="N259" s="6" t="s">
        <v>673</v>
      </c>
      <c r="O259" s="6" t="s">
        <v>674</v>
      </c>
      <c r="P259" s="21">
        <v>3</v>
      </c>
      <c r="Q259" s="2">
        <f t="shared" ca="1" si="0"/>
        <v>0.93</v>
      </c>
      <c r="R259" s="2">
        <f ca="1">Q259*(IF(J259="Yes",1.25,1))</f>
        <v>0.93</v>
      </c>
      <c r="S259" s="2">
        <f ca="1">R259*(IF(OR(VALUE(P259)&gt;8,VALUE(D259)&gt;80),1.25,1))</f>
        <v>0.93</v>
      </c>
      <c r="T259" s="2">
        <f ca="1">S259*(IF(H259="Mass Customer",0.85,1))</f>
        <v>0.79049999999999998</v>
      </c>
      <c r="U259" s="2">
        <f>RANK(W259,W1:W1001,0)</f>
        <v>252</v>
      </c>
      <c r="V259" s="2">
        <v>252</v>
      </c>
      <c r="W259" s="2">
        <v>1.0731250000000001</v>
      </c>
      <c r="X259" s="1"/>
      <c r="Y259" s="1"/>
      <c r="Z259" s="1"/>
    </row>
    <row r="260" spans="1:26" ht="15.75" customHeight="1" x14ac:dyDescent="0.35">
      <c r="A260" s="6" t="s">
        <v>604</v>
      </c>
      <c r="B260" s="6" t="s">
        <v>1775</v>
      </c>
      <c r="C260" s="6" t="s">
        <v>23</v>
      </c>
      <c r="D260" s="21">
        <v>45</v>
      </c>
      <c r="E260" s="6" t="s">
        <v>1776</v>
      </c>
      <c r="F260" s="15" t="s">
        <v>53</v>
      </c>
      <c r="G260" s="6" t="s">
        <v>4549</v>
      </c>
      <c r="H260" s="6" t="s">
        <v>13</v>
      </c>
      <c r="I260" s="6" t="s">
        <v>14</v>
      </c>
      <c r="J260" s="6" t="s">
        <v>15</v>
      </c>
      <c r="K260" s="7">
        <v>9</v>
      </c>
      <c r="L260" s="6" t="s">
        <v>1777</v>
      </c>
      <c r="M260" s="6" t="s">
        <v>1778</v>
      </c>
      <c r="N260" s="6" t="s">
        <v>673</v>
      </c>
      <c r="O260" s="6" t="s">
        <v>674</v>
      </c>
      <c r="P260" s="21">
        <v>6</v>
      </c>
      <c r="Q260" s="2">
        <f t="shared" ca="1" si="0"/>
        <v>1.02</v>
      </c>
      <c r="R260" s="2">
        <f ca="1">Q260*(IF(J260="Yes",1.25,1))</f>
        <v>1.2749999999999999</v>
      </c>
      <c r="S260" s="2">
        <f ca="1">R260*(IF(OR(VALUE(P260)&gt;8,VALUE(D260)&gt;80),1.25,1))</f>
        <v>1.2749999999999999</v>
      </c>
      <c r="T260" s="2">
        <f ca="1">S260*(IF(H260="Mass Customer",0.85,1))</f>
        <v>1.08375</v>
      </c>
      <c r="U260" s="2">
        <f>RANK(W260,W1:W1001,0)</f>
        <v>259</v>
      </c>
      <c r="V260" s="2">
        <v>259</v>
      </c>
      <c r="W260" s="2">
        <v>1.0625</v>
      </c>
      <c r="X260" s="1"/>
      <c r="Y260" s="1"/>
      <c r="Z260" s="1"/>
    </row>
    <row r="261" spans="1:26" ht="15.75" customHeight="1" x14ac:dyDescent="0.35">
      <c r="A261" s="6" t="s">
        <v>408</v>
      </c>
      <c r="B261" s="6" t="s">
        <v>1779</v>
      </c>
      <c r="C261" s="6" t="s">
        <v>23</v>
      </c>
      <c r="D261" s="21">
        <v>41</v>
      </c>
      <c r="E261" s="6" t="s">
        <v>1780</v>
      </c>
      <c r="F261" s="15" t="s">
        <v>41</v>
      </c>
      <c r="G261" s="6" t="s">
        <v>33</v>
      </c>
      <c r="H261" s="6" t="s">
        <v>27</v>
      </c>
      <c r="I261" s="6" t="s">
        <v>14</v>
      </c>
      <c r="J261" s="6" t="s">
        <v>22</v>
      </c>
      <c r="K261" s="7">
        <v>19</v>
      </c>
      <c r="L261" s="6" t="s">
        <v>1781</v>
      </c>
      <c r="M261" s="6" t="s">
        <v>1782</v>
      </c>
      <c r="N261" s="6" t="s">
        <v>680</v>
      </c>
      <c r="O261" s="6" t="s">
        <v>674</v>
      </c>
      <c r="P261" s="21">
        <v>10</v>
      </c>
      <c r="Q261" s="2">
        <f t="shared" ca="1" si="0"/>
        <v>0.57999999999999996</v>
      </c>
      <c r="R261" s="2">
        <f ca="1">Q261*(IF(J261="Yes",1.25,1))</f>
        <v>0.57999999999999996</v>
      </c>
      <c r="S261" s="2">
        <f ca="1">R261*(IF(OR(VALUE(P261)&gt;8,VALUE(D261)&gt;80),1.25,1))</f>
        <v>0.72499999999999998</v>
      </c>
      <c r="T261" s="2">
        <f ca="1">S261*(IF(H261="Mass Customer",0.85,1))</f>
        <v>0.72499999999999998</v>
      </c>
      <c r="U261" s="2">
        <f>RANK(W261,W1:W1001,0)</f>
        <v>259</v>
      </c>
      <c r="V261" s="2">
        <v>259</v>
      </c>
      <c r="W261" s="2">
        <v>1.0625</v>
      </c>
      <c r="X261" s="1"/>
      <c r="Y261" s="1"/>
      <c r="Z261" s="1"/>
    </row>
    <row r="262" spans="1:26" ht="15.75" customHeight="1" x14ac:dyDescent="0.35">
      <c r="A262" s="6" t="s">
        <v>353</v>
      </c>
      <c r="B262" s="6" t="s">
        <v>1783</v>
      </c>
      <c r="C262" s="6" t="s">
        <v>23</v>
      </c>
      <c r="D262" s="21">
        <v>9</v>
      </c>
      <c r="E262" s="6" t="s">
        <v>1784</v>
      </c>
      <c r="F262" s="15" t="s">
        <v>19</v>
      </c>
      <c r="G262" s="6" t="s">
        <v>26</v>
      </c>
      <c r="H262" s="6" t="s">
        <v>13</v>
      </c>
      <c r="I262" s="6" t="s">
        <v>14</v>
      </c>
      <c r="J262" s="6" t="s">
        <v>15</v>
      </c>
      <c r="K262" s="7">
        <v>14</v>
      </c>
      <c r="L262" s="6" t="s">
        <v>1785</v>
      </c>
      <c r="M262" s="6" t="s">
        <v>1786</v>
      </c>
      <c r="N262" s="6" t="s">
        <v>684</v>
      </c>
      <c r="O262" s="6" t="s">
        <v>674</v>
      </c>
      <c r="P262" s="21">
        <v>9</v>
      </c>
      <c r="Q262" s="2">
        <f t="shared" ca="1" si="0"/>
        <v>1.04</v>
      </c>
      <c r="R262" s="2">
        <f ca="1">Q262*(IF(J262="Yes",1.25,1))</f>
        <v>1.3</v>
      </c>
      <c r="S262" s="2">
        <f ca="1">R262*(IF(OR(VALUE(P262)&gt;8,VALUE(D262)&gt;80),1.25,1))</f>
        <v>1.625</v>
      </c>
      <c r="T262" s="2">
        <f ca="1">S262*(IF(H262="Mass Customer",0.85,1))</f>
        <v>1.3812499999999999</v>
      </c>
      <c r="U262" s="2">
        <f>RANK(W262,W1:W1001,0)</f>
        <v>259</v>
      </c>
      <c r="V262" s="2">
        <v>259</v>
      </c>
      <c r="W262" s="2">
        <v>1.0625</v>
      </c>
      <c r="X262" s="1"/>
      <c r="Y262" s="1"/>
      <c r="Z262" s="1"/>
    </row>
    <row r="263" spans="1:26" ht="15.75" customHeight="1" x14ac:dyDescent="0.35">
      <c r="A263" s="6" t="s">
        <v>644</v>
      </c>
      <c r="B263" s="6" t="s">
        <v>1787</v>
      </c>
      <c r="C263" s="6" t="s">
        <v>23</v>
      </c>
      <c r="D263" s="21">
        <v>21</v>
      </c>
      <c r="E263" s="6" t="s">
        <v>1788</v>
      </c>
      <c r="F263" s="15" t="s">
        <v>139</v>
      </c>
      <c r="G263" s="6" t="s">
        <v>30</v>
      </c>
      <c r="H263" s="6" t="s">
        <v>27</v>
      </c>
      <c r="I263" s="6" t="s">
        <v>14</v>
      </c>
      <c r="J263" s="6" t="s">
        <v>22</v>
      </c>
      <c r="K263" s="7">
        <v>6</v>
      </c>
      <c r="L263" s="6" t="s">
        <v>1789</v>
      </c>
      <c r="M263" s="6" t="s">
        <v>1790</v>
      </c>
      <c r="N263" s="6" t="s">
        <v>673</v>
      </c>
      <c r="O263" s="6" t="s">
        <v>674</v>
      </c>
      <c r="P263" s="21">
        <v>6</v>
      </c>
      <c r="Q263" s="2">
        <f t="shared" ca="1" si="0"/>
        <v>0.89</v>
      </c>
      <c r="R263" s="2">
        <f ca="1">Q263*(IF(J263="Yes",1.25,1))</f>
        <v>0.89</v>
      </c>
      <c r="S263" s="2">
        <f ca="1">R263*(IF(OR(VALUE(P263)&gt;8,VALUE(D263)&gt;80),1.25,1))</f>
        <v>0.89</v>
      </c>
      <c r="T263" s="2">
        <f ca="1">S263*(IF(H263="Mass Customer",0.85,1))</f>
        <v>0.89</v>
      </c>
      <c r="U263" s="2">
        <f>RANK(W263,W1:W1001,0)</f>
        <v>259</v>
      </c>
      <c r="V263" s="2">
        <v>259</v>
      </c>
      <c r="W263" s="2">
        <v>1.0625</v>
      </c>
      <c r="X263" s="1"/>
      <c r="Y263" s="1"/>
      <c r="Z263" s="1"/>
    </row>
    <row r="264" spans="1:26" ht="15.75" customHeight="1" x14ac:dyDescent="0.35">
      <c r="A264" s="6" t="s">
        <v>1791</v>
      </c>
      <c r="B264" s="6" t="s">
        <v>1792</v>
      </c>
      <c r="C264" s="6" t="s">
        <v>16</v>
      </c>
      <c r="D264" s="21">
        <v>88</v>
      </c>
      <c r="E264" s="6" t="s">
        <v>1793</v>
      </c>
      <c r="F264" s="15" t="s">
        <v>264</v>
      </c>
      <c r="G264" s="6" t="s">
        <v>21</v>
      </c>
      <c r="H264" s="6" t="s">
        <v>13</v>
      </c>
      <c r="I264" s="6" t="s">
        <v>14</v>
      </c>
      <c r="J264" s="6" t="s">
        <v>15</v>
      </c>
      <c r="K264" s="7">
        <v>10</v>
      </c>
      <c r="L264" s="6" t="s">
        <v>1794</v>
      </c>
      <c r="M264" s="6" t="s">
        <v>1795</v>
      </c>
      <c r="N264" s="6" t="s">
        <v>673</v>
      </c>
      <c r="O264" s="6" t="s">
        <v>674</v>
      </c>
      <c r="P264" s="21">
        <v>9</v>
      </c>
      <c r="Q264" s="2">
        <f t="shared" ca="1" si="0"/>
        <v>0.88</v>
      </c>
      <c r="R264" s="2">
        <f ca="1">Q264*(IF(J264="Yes",1.25,1))</f>
        <v>1.1000000000000001</v>
      </c>
      <c r="S264" s="2">
        <f ca="1">R264*(IF(OR(VALUE(P264)&gt;8,VALUE(D264)&gt;80),1.25,1))</f>
        <v>1.375</v>
      </c>
      <c r="T264" s="2">
        <f ca="1">S264*(IF(H264="Mass Customer",0.85,1))</f>
        <v>1.16875</v>
      </c>
      <c r="U264" s="2">
        <f>RANK(W264,W1:W1001,0)</f>
        <v>259</v>
      </c>
      <c r="V264" s="2">
        <v>259</v>
      </c>
      <c r="W264" s="2">
        <v>1.0625</v>
      </c>
      <c r="X264" s="1"/>
      <c r="Y264" s="1"/>
      <c r="Z264" s="1"/>
    </row>
    <row r="265" spans="1:26" ht="15.75" customHeight="1" x14ac:dyDescent="0.35">
      <c r="A265" s="6" t="s">
        <v>1796</v>
      </c>
      <c r="B265" s="6" t="s">
        <v>1797</v>
      </c>
      <c r="C265" s="6" t="s">
        <v>23</v>
      </c>
      <c r="D265" s="21">
        <v>36</v>
      </c>
      <c r="E265" s="6" t="s">
        <v>1798</v>
      </c>
      <c r="F265" s="15" t="s">
        <v>140</v>
      </c>
      <c r="G265" s="6" t="s">
        <v>18</v>
      </c>
      <c r="H265" s="6" t="s">
        <v>13</v>
      </c>
      <c r="I265" s="6" t="s">
        <v>14</v>
      </c>
      <c r="J265" s="6" t="s">
        <v>15</v>
      </c>
      <c r="K265" s="7">
        <v>7</v>
      </c>
      <c r="L265" s="6" t="s">
        <v>1799</v>
      </c>
      <c r="M265" s="6" t="s">
        <v>1082</v>
      </c>
      <c r="N265" s="6" t="s">
        <v>673</v>
      </c>
      <c r="O265" s="6" t="s">
        <v>674</v>
      </c>
      <c r="P265" s="21">
        <v>5</v>
      </c>
      <c r="Q265" s="2">
        <f t="shared" ca="1" si="0"/>
        <v>0.71</v>
      </c>
      <c r="R265" s="2">
        <f ca="1">Q265*(IF(J265="Yes",1.25,1))</f>
        <v>0.88749999999999996</v>
      </c>
      <c r="S265" s="2">
        <f ca="1">R265*(IF(OR(VALUE(P265)&gt;8,VALUE(D265)&gt;80),1.25,1))</f>
        <v>0.88749999999999996</v>
      </c>
      <c r="T265" s="2">
        <f ca="1">S265*(IF(H265="Mass Customer",0.85,1))</f>
        <v>0.75437499999999991</v>
      </c>
      <c r="U265" s="2">
        <f>RANK(W265,W1:W1001,0)</f>
        <v>259</v>
      </c>
      <c r="V265" s="2">
        <v>259</v>
      </c>
      <c r="W265" s="2">
        <v>1.0625</v>
      </c>
      <c r="X265" s="1"/>
      <c r="Y265" s="1"/>
      <c r="Z265" s="1"/>
    </row>
    <row r="266" spans="1:26" ht="15.75" customHeight="1" x14ac:dyDescent="0.35">
      <c r="A266" s="6" t="s">
        <v>648</v>
      </c>
      <c r="B266" s="6" t="s">
        <v>1800</v>
      </c>
      <c r="C266" s="6" t="s">
        <v>16</v>
      </c>
      <c r="D266" s="21">
        <v>57</v>
      </c>
      <c r="E266" s="6" t="s">
        <v>1801</v>
      </c>
      <c r="F266" s="15" t="s">
        <v>35</v>
      </c>
      <c r="G266" s="6" t="s">
        <v>33</v>
      </c>
      <c r="H266" s="6" t="s">
        <v>25</v>
      </c>
      <c r="I266" s="6" t="s">
        <v>14</v>
      </c>
      <c r="J266" s="6" t="s">
        <v>15</v>
      </c>
      <c r="K266" s="7">
        <v>2</v>
      </c>
      <c r="L266" s="6" t="s">
        <v>1802</v>
      </c>
      <c r="M266" s="9">
        <v>4000</v>
      </c>
      <c r="N266" s="6" t="s">
        <v>673</v>
      </c>
      <c r="O266" s="6" t="s">
        <v>674</v>
      </c>
      <c r="P266" s="10">
        <v>6</v>
      </c>
      <c r="Q266" s="2">
        <f t="shared" ca="1" si="0"/>
        <v>0.43</v>
      </c>
      <c r="R266" s="2">
        <f ca="1">Q266*(IF(J266="Yes",1.25,1))</f>
        <v>0.53749999999999998</v>
      </c>
      <c r="S266" s="2">
        <f ca="1">R266*(IF(OR(VALUE(P266)&gt;8,VALUE(D266)&gt;80),1.25,1))</f>
        <v>0.53749999999999998</v>
      </c>
      <c r="T266" s="2">
        <f ca="1">S266*(IF(H266="Mass Customer",0.85,1))</f>
        <v>0.53749999999999998</v>
      </c>
      <c r="U266" s="2">
        <f>RANK(W266,W1:W1001,0)</f>
        <v>259</v>
      </c>
      <c r="V266" s="2">
        <v>259</v>
      </c>
      <c r="W266" s="2">
        <v>1.0625</v>
      </c>
      <c r="X266" s="1"/>
      <c r="Y266" s="1"/>
      <c r="Z266" s="1"/>
    </row>
    <row r="267" spans="1:26" ht="15.75" customHeight="1" x14ac:dyDescent="0.35">
      <c r="A267" s="6" t="s">
        <v>1803</v>
      </c>
      <c r="B267" s="6" t="s">
        <v>1804</v>
      </c>
      <c r="C267" s="6" t="s">
        <v>23</v>
      </c>
      <c r="D267" s="21">
        <v>56</v>
      </c>
      <c r="E267" s="6" t="s">
        <v>1805</v>
      </c>
      <c r="F267" s="16" t="s">
        <v>4541</v>
      </c>
      <c r="G267" s="6" t="s">
        <v>4549</v>
      </c>
      <c r="H267" s="6" t="s">
        <v>13</v>
      </c>
      <c r="I267" s="6" t="s">
        <v>14</v>
      </c>
      <c r="J267" s="6" t="s">
        <v>22</v>
      </c>
      <c r="K267" s="7">
        <v>10</v>
      </c>
      <c r="L267" s="6" t="s">
        <v>1806</v>
      </c>
      <c r="M267" s="6" t="s">
        <v>1176</v>
      </c>
      <c r="N267" s="6" t="s">
        <v>680</v>
      </c>
      <c r="O267" s="6" t="s">
        <v>674</v>
      </c>
      <c r="P267" s="21">
        <v>12</v>
      </c>
      <c r="Q267" s="2">
        <f t="shared" ca="1" si="0"/>
        <v>0.71</v>
      </c>
      <c r="R267" s="2">
        <f ca="1">Q267*(IF(J267="Yes",1.25,1))</f>
        <v>0.71</v>
      </c>
      <c r="S267" s="2">
        <f ca="1">R267*(IF(OR(VALUE(P267)&gt;8,VALUE(D267)&gt;80),1.25,1))</f>
        <v>0.88749999999999996</v>
      </c>
      <c r="T267" s="2">
        <f ca="1">S267*(IF(H267="Mass Customer",0.85,1))</f>
        <v>0.75437499999999991</v>
      </c>
      <c r="U267" s="2">
        <f>RANK(W267,W1:W1001,0)</f>
        <v>259</v>
      </c>
      <c r="V267" s="2">
        <v>259</v>
      </c>
      <c r="W267" s="2">
        <v>1.0625</v>
      </c>
      <c r="X267" s="1"/>
      <c r="Y267" s="1"/>
      <c r="Z267" s="1"/>
    </row>
    <row r="268" spans="1:26" ht="15.75" customHeight="1" x14ac:dyDescent="0.35">
      <c r="A268" s="6" t="s">
        <v>482</v>
      </c>
      <c r="B268" s="6" t="s">
        <v>1807</v>
      </c>
      <c r="C268" s="6" t="s">
        <v>23</v>
      </c>
      <c r="D268" s="21">
        <v>81</v>
      </c>
      <c r="E268" s="6" t="s">
        <v>1808</v>
      </c>
      <c r="F268" s="15" t="s">
        <v>158</v>
      </c>
      <c r="G268" s="6" t="s">
        <v>20</v>
      </c>
      <c r="H268" s="6" t="s">
        <v>13</v>
      </c>
      <c r="I268" s="6" t="s">
        <v>14</v>
      </c>
      <c r="J268" s="6" t="s">
        <v>15</v>
      </c>
      <c r="K268" s="7">
        <v>18</v>
      </c>
      <c r="L268" s="6" t="s">
        <v>1809</v>
      </c>
      <c r="M268" s="6" t="s">
        <v>1810</v>
      </c>
      <c r="N268" s="6" t="s">
        <v>680</v>
      </c>
      <c r="O268" s="6" t="s">
        <v>674</v>
      </c>
      <c r="P268" s="21">
        <v>8</v>
      </c>
      <c r="Q268" s="2">
        <f t="shared" ca="1" si="0"/>
        <v>1.0900000000000001</v>
      </c>
      <c r="R268" s="2">
        <f ca="1">Q268*(IF(J268="Yes",1.25,1))</f>
        <v>1.3625</v>
      </c>
      <c r="S268" s="2">
        <f ca="1">R268*(IF(OR(VALUE(P268)&gt;8,VALUE(D268)&gt;80),1.25,1))</f>
        <v>1.703125</v>
      </c>
      <c r="T268" s="2">
        <f ca="1">S268*(IF(H268="Mass Customer",0.85,1))</f>
        <v>1.4476562499999999</v>
      </c>
      <c r="U268" s="2">
        <f>RANK(W268,W1:W1001,0)</f>
        <v>259</v>
      </c>
      <c r="V268" s="2">
        <v>259</v>
      </c>
      <c r="W268" s="2">
        <v>1.0625</v>
      </c>
      <c r="X268" s="1"/>
      <c r="Y268" s="1"/>
      <c r="Z268" s="1"/>
    </row>
    <row r="269" spans="1:26" ht="15.75" customHeight="1" x14ac:dyDescent="0.35">
      <c r="A269" s="6" t="s">
        <v>1811</v>
      </c>
      <c r="B269" s="6" t="s">
        <v>1812</v>
      </c>
      <c r="C269" s="6" t="s">
        <v>23</v>
      </c>
      <c r="D269" s="21">
        <v>82</v>
      </c>
      <c r="E269" s="6" t="s">
        <v>1813</v>
      </c>
      <c r="F269" s="15" t="s">
        <v>159</v>
      </c>
      <c r="G269" s="6" t="s">
        <v>18</v>
      </c>
      <c r="H269" s="6" t="s">
        <v>13</v>
      </c>
      <c r="I269" s="6" t="s">
        <v>14</v>
      </c>
      <c r="J269" s="6" t="s">
        <v>22</v>
      </c>
      <c r="K269" s="7">
        <v>7</v>
      </c>
      <c r="L269" s="6" t="s">
        <v>1814</v>
      </c>
      <c r="M269" s="6" t="s">
        <v>896</v>
      </c>
      <c r="N269" s="6" t="s">
        <v>684</v>
      </c>
      <c r="O269" s="6" t="s">
        <v>674</v>
      </c>
      <c r="P269" s="21">
        <v>7</v>
      </c>
      <c r="Q269" s="2">
        <f t="shared" ca="1" si="0"/>
        <v>0.48</v>
      </c>
      <c r="R269" s="2">
        <f ca="1">Q269*(IF(J269="Yes",1.25,1))</f>
        <v>0.48</v>
      </c>
      <c r="S269" s="2">
        <f ca="1">R269*(IF(OR(VALUE(P269)&gt;8,VALUE(D269)&gt;80),1.25,1))</f>
        <v>0.6</v>
      </c>
      <c r="T269" s="2">
        <f ca="1">S269*(IF(H269="Mass Customer",0.85,1))</f>
        <v>0.51</v>
      </c>
      <c r="U269" s="2">
        <f>RANK(W269,W1:W1001,0)</f>
        <v>259</v>
      </c>
      <c r="V269" s="2">
        <v>259</v>
      </c>
      <c r="W269" s="2">
        <v>1.0625</v>
      </c>
      <c r="X269" s="1"/>
      <c r="Y269" s="1"/>
      <c r="Z269" s="1"/>
    </row>
    <row r="270" spans="1:26" ht="15.75" customHeight="1" x14ac:dyDescent="0.35">
      <c r="A270" s="6" t="s">
        <v>235</v>
      </c>
      <c r="B270" s="6" t="s">
        <v>1815</v>
      </c>
      <c r="C270" s="6" t="s">
        <v>16</v>
      </c>
      <c r="D270" s="21">
        <v>70</v>
      </c>
      <c r="E270" s="6" t="s">
        <v>1816</v>
      </c>
      <c r="F270" s="15" t="s">
        <v>347</v>
      </c>
      <c r="G270" s="6" t="s">
        <v>33</v>
      </c>
      <c r="H270" s="6" t="s">
        <v>25</v>
      </c>
      <c r="I270" s="6" t="s">
        <v>14</v>
      </c>
      <c r="J270" s="6" t="s">
        <v>15</v>
      </c>
      <c r="K270" s="7">
        <v>14</v>
      </c>
      <c r="L270" s="6" t="s">
        <v>1817</v>
      </c>
      <c r="M270" s="6" t="s">
        <v>1316</v>
      </c>
      <c r="N270" s="6" t="s">
        <v>684</v>
      </c>
      <c r="O270" s="6" t="s">
        <v>674</v>
      </c>
      <c r="P270" s="21">
        <v>7</v>
      </c>
      <c r="Q270" s="2">
        <f t="shared" ca="1" si="0"/>
        <v>0.53</v>
      </c>
      <c r="R270" s="2">
        <f ca="1">Q270*(IF(J270="Yes",1.25,1))</f>
        <v>0.66250000000000009</v>
      </c>
      <c r="S270" s="2">
        <f ca="1">R270*(IF(OR(VALUE(P270)&gt;8,VALUE(D270)&gt;80),1.25,1))</f>
        <v>0.66250000000000009</v>
      </c>
      <c r="T270" s="2">
        <f ca="1">S270*(IF(H270="Mass Customer",0.85,1))</f>
        <v>0.66250000000000009</v>
      </c>
      <c r="U270" s="2">
        <f>RANK(W270,W1:W1001,0)</f>
        <v>259</v>
      </c>
      <c r="V270" s="2">
        <v>259</v>
      </c>
      <c r="W270" s="2">
        <v>1.0625</v>
      </c>
      <c r="X270" s="1"/>
      <c r="Y270" s="1"/>
      <c r="Z270" s="1"/>
    </row>
    <row r="271" spans="1:26" ht="15.75" customHeight="1" x14ac:dyDescent="0.35">
      <c r="A271" s="6" t="s">
        <v>1818</v>
      </c>
      <c r="B271" s="6" t="s">
        <v>1819</v>
      </c>
      <c r="C271" s="6" t="s">
        <v>23</v>
      </c>
      <c r="D271" s="21">
        <v>89</v>
      </c>
      <c r="E271" s="6" t="s">
        <v>1820</v>
      </c>
      <c r="F271" s="15" t="s">
        <v>191</v>
      </c>
      <c r="G271" s="6" t="s">
        <v>12</v>
      </c>
      <c r="H271" s="6" t="s">
        <v>27</v>
      </c>
      <c r="I271" s="6" t="s">
        <v>14</v>
      </c>
      <c r="J271" s="6" t="s">
        <v>22</v>
      </c>
      <c r="K271" s="7">
        <v>8</v>
      </c>
      <c r="L271" s="6" t="s">
        <v>1821</v>
      </c>
      <c r="M271" s="6" t="s">
        <v>935</v>
      </c>
      <c r="N271" s="6" t="s">
        <v>680</v>
      </c>
      <c r="O271" s="6" t="s">
        <v>674</v>
      </c>
      <c r="P271" s="21">
        <v>8</v>
      </c>
      <c r="Q271" s="2">
        <f t="shared" ca="1" si="0"/>
        <v>0.45</v>
      </c>
      <c r="R271" s="2">
        <f ca="1">Q271*(IF(J271="Yes",1.25,1))</f>
        <v>0.45</v>
      </c>
      <c r="S271" s="2">
        <f ca="1">R271*(IF(OR(VALUE(P271)&gt;8,VALUE(D271)&gt;80),1.25,1))</f>
        <v>0.5625</v>
      </c>
      <c r="T271" s="2">
        <f ca="1">S271*(IF(H271="Mass Customer",0.85,1))</f>
        <v>0.5625</v>
      </c>
      <c r="U271" s="2">
        <f>RANK(W271,W1:W1001,0)</f>
        <v>259</v>
      </c>
      <c r="V271" s="2">
        <v>259</v>
      </c>
      <c r="W271" s="2">
        <v>1.0625</v>
      </c>
      <c r="X271" s="1"/>
      <c r="Y271" s="1"/>
      <c r="Z271" s="1"/>
    </row>
    <row r="272" spans="1:26" ht="15.75" customHeight="1" x14ac:dyDescent="0.35">
      <c r="A272" s="6" t="s">
        <v>1822</v>
      </c>
      <c r="B272" s="6" t="s">
        <v>1823</v>
      </c>
      <c r="C272" s="6" t="s">
        <v>16</v>
      </c>
      <c r="D272" s="21">
        <v>84</v>
      </c>
      <c r="E272" s="6" t="s">
        <v>1824</v>
      </c>
      <c r="F272" s="15" t="s">
        <v>128</v>
      </c>
      <c r="G272" s="6" t="s">
        <v>33</v>
      </c>
      <c r="H272" s="6" t="s">
        <v>27</v>
      </c>
      <c r="I272" s="6" t="s">
        <v>14</v>
      </c>
      <c r="J272" s="6" t="s">
        <v>15</v>
      </c>
      <c r="K272" s="7">
        <v>1</v>
      </c>
      <c r="L272" s="6" t="s">
        <v>1825</v>
      </c>
      <c r="M272" s="6" t="s">
        <v>1826</v>
      </c>
      <c r="N272" s="6" t="s">
        <v>684</v>
      </c>
      <c r="O272" s="6" t="s">
        <v>674</v>
      </c>
      <c r="P272" s="21">
        <v>7</v>
      </c>
      <c r="Q272" s="2">
        <f t="shared" ca="1" si="0"/>
        <v>0.76</v>
      </c>
      <c r="R272" s="2">
        <f ca="1">Q272*(IF(J272="Yes",1.25,1))</f>
        <v>0.95</v>
      </c>
      <c r="S272" s="2">
        <f ca="1">R272*(IF(OR(VALUE(P272)&gt;8,VALUE(D272)&gt;80),1.25,1))</f>
        <v>1.1875</v>
      </c>
      <c r="T272" s="2">
        <f ca="1">S272*(IF(H272="Mass Customer",0.85,1))</f>
        <v>1.1875</v>
      </c>
      <c r="U272" s="2">
        <f>RANK(W272,W1:W1001,0)</f>
        <v>271</v>
      </c>
      <c r="V272" s="2">
        <v>271</v>
      </c>
      <c r="W272" s="2">
        <v>1.06</v>
      </c>
      <c r="X272" s="1"/>
      <c r="Y272" s="1"/>
      <c r="Z272" s="1"/>
    </row>
    <row r="273" spans="1:26" ht="15.75" customHeight="1" x14ac:dyDescent="0.35">
      <c r="A273" s="6" t="s">
        <v>416</v>
      </c>
      <c r="B273" s="6" t="s">
        <v>1827</v>
      </c>
      <c r="C273" s="6" t="s">
        <v>16</v>
      </c>
      <c r="D273" s="21">
        <v>70</v>
      </c>
      <c r="E273" s="6" t="s">
        <v>1828</v>
      </c>
      <c r="F273" s="16" t="s">
        <v>4541</v>
      </c>
      <c r="G273" s="6" t="s">
        <v>30</v>
      </c>
      <c r="H273" s="6" t="s">
        <v>13</v>
      </c>
      <c r="I273" s="6" t="s">
        <v>14</v>
      </c>
      <c r="J273" s="6" t="s">
        <v>15</v>
      </c>
      <c r="K273" s="7">
        <v>5</v>
      </c>
      <c r="L273" s="6" t="s">
        <v>1829</v>
      </c>
      <c r="M273" s="6" t="s">
        <v>1830</v>
      </c>
      <c r="N273" s="6" t="s">
        <v>680</v>
      </c>
      <c r="O273" s="6" t="s">
        <v>674</v>
      </c>
      <c r="P273" s="21">
        <v>3</v>
      </c>
      <c r="Q273" s="2">
        <f t="shared" ca="1" si="0"/>
        <v>0.8</v>
      </c>
      <c r="R273" s="2">
        <f ca="1">Q273*(IF(J273="Yes",1.25,1))</f>
        <v>1</v>
      </c>
      <c r="S273" s="2">
        <f ca="1">R273*(IF(OR(VALUE(P273)&gt;8,VALUE(D273)&gt;80),1.25,1))</f>
        <v>1</v>
      </c>
      <c r="T273" s="2">
        <f ca="1">S273*(IF(H273="Mass Customer",0.85,1))</f>
        <v>0.85</v>
      </c>
      <c r="U273" s="2">
        <f>RANK(W273,W1:W1001,0)</f>
        <v>271</v>
      </c>
      <c r="V273" s="2">
        <v>271</v>
      </c>
      <c r="W273" s="2">
        <v>1.06</v>
      </c>
      <c r="X273" s="1"/>
      <c r="Y273" s="1"/>
      <c r="Z273" s="1"/>
    </row>
    <row r="274" spans="1:26" ht="15.75" customHeight="1" x14ac:dyDescent="0.35">
      <c r="A274" s="6" t="s">
        <v>1831</v>
      </c>
      <c r="B274" s="6" t="s">
        <v>1832</v>
      </c>
      <c r="C274" s="6" t="s">
        <v>23</v>
      </c>
      <c r="D274" s="21">
        <v>99</v>
      </c>
      <c r="E274" s="6" t="s">
        <v>1833</v>
      </c>
      <c r="F274" s="15" t="s">
        <v>66</v>
      </c>
      <c r="G274" s="6" t="s">
        <v>33</v>
      </c>
      <c r="H274" s="6" t="s">
        <v>13</v>
      </c>
      <c r="I274" s="6" t="s">
        <v>14</v>
      </c>
      <c r="J274" s="6" t="s">
        <v>22</v>
      </c>
      <c r="K274" s="7">
        <v>3</v>
      </c>
      <c r="L274" s="6" t="s">
        <v>1834</v>
      </c>
      <c r="M274" s="6" t="s">
        <v>1835</v>
      </c>
      <c r="N274" s="6" t="s">
        <v>680</v>
      </c>
      <c r="O274" s="6" t="s">
        <v>674</v>
      </c>
      <c r="P274" s="21">
        <v>10</v>
      </c>
      <c r="Q274" s="2">
        <f t="shared" ca="1" si="0"/>
        <v>1.08</v>
      </c>
      <c r="R274" s="2">
        <f ca="1">Q274*(IF(J274="Yes",1.25,1))</f>
        <v>1.08</v>
      </c>
      <c r="S274" s="2">
        <f ca="1">R274*(IF(OR(VALUE(P274)&gt;8,VALUE(D274)&gt;80),1.25,1))</f>
        <v>1.35</v>
      </c>
      <c r="T274" s="2">
        <f ca="1">S274*(IF(H274="Mass Customer",0.85,1))</f>
        <v>1.1475</v>
      </c>
      <c r="U274" s="2">
        <f>RANK(W274,W1:W1001,0)</f>
        <v>271</v>
      </c>
      <c r="V274" s="2">
        <v>271</v>
      </c>
      <c r="W274" s="2">
        <v>1.06</v>
      </c>
      <c r="X274" s="1"/>
      <c r="Y274" s="1"/>
      <c r="Z274" s="1"/>
    </row>
    <row r="275" spans="1:26" ht="15.75" customHeight="1" x14ac:dyDescent="0.35">
      <c r="A275" s="6" t="s">
        <v>464</v>
      </c>
      <c r="B275" s="6" t="s">
        <v>1836</v>
      </c>
      <c r="C275" s="6" t="s">
        <v>16</v>
      </c>
      <c r="D275" s="21">
        <v>48</v>
      </c>
      <c r="E275" s="6" t="s">
        <v>1837</v>
      </c>
      <c r="F275" s="15" t="s">
        <v>11</v>
      </c>
      <c r="G275" s="6" t="s">
        <v>33</v>
      </c>
      <c r="H275" s="6" t="s">
        <v>13</v>
      </c>
      <c r="I275" s="6" t="s">
        <v>14</v>
      </c>
      <c r="J275" s="6" t="s">
        <v>22</v>
      </c>
      <c r="K275" s="7">
        <v>6</v>
      </c>
      <c r="L275" s="6" t="s">
        <v>1838</v>
      </c>
      <c r="M275" s="6" t="s">
        <v>1466</v>
      </c>
      <c r="N275" s="6" t="s">
        <v>680</v>
      </c>
      <c r="O275" s="6" t="s">
        <v>674</v>
      </c>
      <c r="P275" s="21">
        <v>9</v>
      </c>
      <c r="Q275" s="2">
        <f t="shared" ca="1" si="0"/>
        <v>0.83</v>
      </c>
      <c r="R275" s="2">
        <f ca="1">Q275*(IF(J275="Yes",1.25,1))</f>
        <v>0.83</v>
      </c>
      <c r="S275" s="2">
        <f ca="1">R275*(IF(OR(VALUE(P275)&gt;8,VALUE(D275)&gt;80),1.25,1))</f>
        <v>1.0374999999999999</v>
      </c>
      <c r="T275" s="2">
        <f ca="1">S275*(IF(H275="Mass Customer",0.85,1))</f>
        <v>0.88187499999999985</v>
      </c>
      <c r="U275" s="2">
        <f>RANK(W275,W1:W1001,0)</f>
        <v>274</v>
      </c>
      <c r="V275" s="2">
        <v>274</v>
      </c>
      <c r="W275" s="2">
        <v>1.0518749999999999</v>
      </c>
      <c r="X275" s="1"/>
      <c r="Y275" s="1"/>
      <c r="Z275" s="1"/>
    </row>
    <row r="276" spans="1:26" ht="15.75" customHeight="1" x14ac:dyDescent="0.35">
      <c r="A276" s="6" t="s">
        <v>1839</v>
      </c>
      <c r="B276" s="6" t="s">
        <v>1840</v>
      </c>
      <c r="C276" s="6" t="s">
        <v>16</v>
      </c>
      <c r="D276" s="21">
        <v>35</v>
      </c>
      <c r="E276" s="8">
        <v>27922</v>
      </c>
      <c r="F276" s="15" t="s">
        <v>149</v>
      </c>
      <c r="G276" s="6" t="s">
        <v>33</v>
      </c>
      <c r="H276" s="6" t="s">
        <v>25</v>
      </c>
      <c r="I276" s="6" t="s">
        <v>14</v>
      </c>
      <c r="J276" s="6" t="s">
        <v>22</v>
      </c>
      <c r="K276" s="7">
        <v>13</v>
      </c>
      <c r="L276" s="6" t="s">
        <v>1841</v>
      </c>
      <c r="M276" s="6" t="s">
        <v>953</v>
      </c>
      <c r="N276" s="6" t="s">
        <v>680</v>
      </c>
      <c r="O276" s="6" t="s">
        <v>674</v>
      </c>
      <c r="P276" s="21">
        <v>9</v>
      </c>
      <c r="Q276" s="2">
        <f t="shared" ca="1" si="0"/>
        <v>0.92</v>
      </c>
      <c r="R276" s="2">
        <f ca="1">Q276*(IF(J276="Yes",1.25,1))</f>
        <v>0.92</v>
      </c>
      <c r="S276" s="2">
        <f ca="1">R276*(IF(OR(VALUE(P276)&gt;8,VALUE(D276)&gt;80),1.25,1))</f>
        <v>1.1500000000000001</v>
      </c>
      <c r="T276" s="2">
        <f ca="1">S276*(IF(H276="Mass Customer",0.85,1))</f>
        <v>1.1500000000000001</v>
      </c>
      <c r="U276" s="2">
        <f>RANK(W276,W1:W1001,0)</f>
        <v>274</v>
      </c>
      <c r="V276" s="2">
        <v>274</v>
      </c>
      <c r="W276" s="2">
        <v>1.0518749999999999</v>
      </c>
      <c r="X276" s="1"/>
      <c r="Y276" s="1"/>
      <c r="Z276" s="1"/>
    </row>
    <row r="277" spans="1:26" ht="15.75" customHeight="1" x14ac:dyDescent="0.35">
      <c r="A277" s="6" t="s">
        <v>84</v>
      </c>
      <c r="B277" s="6" t="s">
        <v>1842</v>
      </c>
      <c r="C277" s="6" t="s">
        <v>23</v>
      </c>
      <c r="D277" s="21">
        <v>90</v>
      </c>
      <c r="E277" s="6" t="s">
        <v>1843</v>
      </c>
      <c r="F277" s="15" t="s">
        <v>201</v>
      </c>
      <c r="G277" s="6" t="s">
        <v>4549</v>
      </c>
      <c r="H277" s="6" t="s">
        <v>25</v>
      </c>
      <c r="I277" s="6" t="s">
        <v>14</v>
      </c>
      <c r="J277" s="6" t="s">
        <v>15</v>
      </c>
      <c r="K277" s="7">
        <v>7</v>
      </c>
      <c r="L277" s="6" t="s">
        <v>1844</v>
      </c>
      <c r="M277" s="6" t="s">
        <v>1845</v>
      </c>
      <c r="N277" s="6" t="s">
        <v>684</v>
      </c>
      <c r="O277" s="6" t="s">
        <v>674</v>
      </c>
      <c r="P277" s="21">
        <v>3</v>
      </c>
      <c r="Q277" s="2">
        <f t="shared" ca="1" si="0"/>
        <v>0.79</v>
      </c>
      <c r="R277" s="2">
        <f ca="1">Q277*(IF(J277="Yes",1.25,1))</f>
        <v>0.98750000000000004</v>
      </c>
      <c r="S277" s="2">
        <f ca="1">R277*(IF(OR(VALUE(P277)&gt;8,VALUE(D277)&gt;80),1.25,1))</f>
        <v>1.234375</v>
      </c>
      <c r="T277" s="2">
        <f ca="1">S277*(IF(H277="Mass Customer",0.85,1))</f>
        <v>1.234375</v>
      </c>
      <c r="U277" s="2">
        <f>RANK(W277,W1:W1001,0)</f>
        <v>274</v>
      </c>
      <c r="V277" s="2">
        <v>274</v>
      </c>
      <c r="W277" s="2">
        <v>1.0518749999999999</v>
      </c>
      <c r="X277" s="1"/>
      <c r="Y277" s="1"/>
      <c r="Z277" s="1"/>
    </row>
    <row r="278" spans="1:26" ht="15.75" customHeight="1" x14ac:dyDescent="0.35">
      <c r="A278" s="6" t="s">
        <v>628</v>
      </c>
      <c r="B278" s="6" t="s">
        <v>1846</v>
      </c>
      <c r="C278" s="6" t="s">
        <v>23</v>
      </c>
      <c r="D278" s="21">
        <v>70</v>
      </c>
      <c r="E278" s="6" t="s">
        <v>1847</v>
      </c>
      <c r="F278" s="15" t="s">
        <v>133</v>
      </c>
      <c r="G278" s="6" t="s">
        <v>50</v>
      </c>
      <c r="H278" s="6" t="s">
        <v>27</v>
      </c>
      <c r="I278" s="6" t="s">
        <v>14</v>
      </c>
      <c r="J278" s="6" t="s">
        <v>22</v>
      </c>
      <c r="K278" s="7">
        <v>6</v>
      </c>
      <c r="L278" s="6" t="s">
        <v>1848</v>
      </c>
      <c r="M278" s="6" t="s">
        <v>1849</v>
      </c>
      <c r="N278" s="6" t="s">
        <v>680</v>
      </c>
      <c r="O278" s="6" t="s">
        <v>674</v>
      </c>
      <c r="P278" s="21">
        <v>12</v>
      </c>
      <c r="Q278" s="2">
        <f t="shared" ca="1" si="0"/>
        <v>0.96</v>
      </c>
      <c r="R278" s="2">
        <f ca="1">Q278*(IF(J278="Yes",1.25,1))</f>
        <v>0.96</v>
      </c>
      <c r="S278" s="2">
        <f ca="1">R278*(IF(OR(VALUE(P278)&gt;8,VALUE(D278)&gt;80),1.25,1))</f>
        <v>1.2</v>
      </c>
      <c r="T278" s="2">
        <f ca="1">S278*(IF(H278="Mass Customer",0.85,1))</f>
        <v>1.2</v>
      </c>
      <c r="U278" s="2">
        <f>RANK(W278,W1:W1001,0)</f>
        <v>274</v>
      </c>
      <c r="V278" s="2">
        <v>274</v>
      </c>
      <c r="W278" s="2">
        <v>1.0518749999999999</v>
      </c>
      <c r="X278" s="1"/>
      <c r="Y278" s="1"/>
      <c r="Z278" s="1"/>
    </row>
    <row r="279" spans="1:26" ht="15.75" customHeight="1" x14ac:dyDescent="0.35">
      <c r="A279" s="6" t="s">
        <v>355</v>
      </c>
      <c r="B279" s="6" t="s">
        <v>597</v>
      </c>
      <c r="C279" s="6" t="s">
        <v>16</v>
      </c>
      <c r="D279" s="21">
        <v>50</v>
      </c>
      <c r="E279" s="6" t="s">
        <v>1850</v>
      </c>
      <c r="F279" s="15" t="s">
        <v>85</v>
      </c>
      <c r="G279" s="6" t="s">
        <v>12</v>
      </c>
      <c r="H279" s="6" t="s">
        <v>25</v>
      </c>
      <c r="I279" s="6" t="s">
        <v>14</v>
      </c>
      <c r="J279" s="6" t="s">
        <v>15</v>
      </c>
      <c r="K279" s="7">
        <v>5</v>
      </c>
      <c r="L279" s="6" t="s">
        <v>1851</v>
      </c>
      <c r="M279" s="6" t="s">
        <v>1852</v>
      </c>
      <c r="N279" s="6" t="s">
        <v>684</v>
      </c>
      <c r="O279" s="6" t="s">
        <v>674</v>
      </c>
      <c r="P279" s="21">
        <v>9</v>
      </c>
      <c r="Q279" s="2">
        <f t="shared" ca="1" si="0"/>
        <v>0.82</v>
      </c>
      <c r="R279" s="2">
        <f ca="1">Q279*(IF(J279="Yes",1.25,1))</f>
        <v>1.0249999999999999</v>
      </c>
      <c r="S279" s="2">
        <f ca="1">R279*(IF(OR(VALUE(P279)&gt;8,VALUE(D279)&gt;80),1.25,1))</f>
        <v>1.28125</v>
      </c>
      <c r="T279" s="2">
        <f ca="1">S279*(IF(H279="Mass Customer",0.85,1))</f>
        <v>1.28125</v>
      </c>
      <c r="U279" s="2">
        <f>RANK(W279,W1:W1001,0)</f>
        <v>278</v>
      </c>
      <c r="V279" s="2">
        <v>278</v>
      </c>
      <c r="W279" s="2">
        <v>1.05</v>
      </c>
      <c r="X279" s="1"/>
      <c r="Y279" s="1"/>
      <c r="Z279" s="1"/>
    </row>
    <row r="280" spans="1:26" ht="15.75" customHeight="1" x14ac:dyDescent="0.35">
      <c r="A280" s="6" t="s">
        <v>1853</v>
      </c>
      <c r="B280" s="6" t="s">
        <v>1854</v>
      </c>
      <c r="C280" s="6" t="s">
        <v>23</v>
      </c>
      <c r="D280" s="21">
        <v>64</v>
      </c>
      <c r="E280" s="8">
        <v>27826</v>
      </c>
      <c r="F280" s="15" t="s">
        <v>196</v>
      </c>
      <c r="G280" s="6" t="s">
        <v>18</v>
      </c>
      <c r="H280" s="6" t="s">
        <v>13</v>
      </c>
      <c r="I280" s="6" t="s">
        <v>14</v>
      </c>
      <c r="J280" s="6" t="s">
        <v>15</v>
      </c>
      <c r="K280" s="7">
        <v>16</v>
      </c>
      <c r="L280" s="6" t="s">
        <v>1855</v>
      </c>
      <c r="M280" s="6" t="s">
        <v>1856</v>
      </c>
      <c r="N280" s="6" t="s">
        <v>684</v>
      </c>
      <c r="O280" s="6" t="s">
        <v>674</v>
      </c>
      <c r="P280" s="21">
        <v>9</v>
      </c>
      <c r="Q280" s="2">
        <f t="shared" ca="1" si="0"/>
        <v>0.41</v>
      </c>
      <c r="R280" s="2">
        <f ca="1">Q280*(IF(J280="Yes",1.25,1))</f>
        <v>0.51249999999999996</v>
      </c>
      <c r="S280" s="2">
        <f ca="1">R280*(IF(OR(VALUE(P280)&gt;8,VALUE(D280)&gt;80),1.25,1))</f>
        <v>0.640625</v>
      </c>
      <c r="T280" s="2">
        <f ca="1">S280*(IF(H280="Mass Customer",0.85,1))</f>
        <v>0.54453125000000002</v>
      </c>
      <c r="U280" s="2">
        <f>RANK(W280,W1:W1001,0)</f>
        <v>278</v>
      </c>
      <c r="V280" s="2">
        <v>278</v>
      </c>
      <c r="W280" s="2">
        <v>1.05</v>
      </c>
      <c r="X280" s="1"/>
      <c r="Y280" s="1"/>
      <c r="Z280" s="1"/>
    </row>
    <row r="281" spans="1:26" ht="15.75" customHeight="1" x14ac:dyDescent="0.35">
      <c r="A281" s="6" t="s">
        <v>608</v>
      </c>
      <c r="B281" s="6" t="s">
        <v>52</v>
      </c>
      <c r="C281" s="6" t="s">
        <v>23</v>
      </c>
      <c r="D281" s="21">
        <v>81</v>
      </c>
      <c r="E281" s="6" t="s">
        <v>1239</v>
      </c>
      <c r="F281" s="15" t="s">
        <v>107</v>
      </c>
      <c r="G281" s="6" t="s">
        <v>18</v>
      </c>
      <c r="H281" s="6" t="s">
        <v>25</v>
      </c>
      <c r="I281" s="6" t="s">
        <v>14</v>
      </c>
      <c r="J281" s="6" t="s">
        <v>22</v>
      </c>
      <c r="K281" s="7">
        <v>17</v>
      </c>
      <c r="L281" s="6" t="s">
        <v>1857</v>
      </c>
      <c r="M281" s="6" t="s">
        <v>1858</v>
      </c>
      <c r="N281" s="6" t="s">
        <v>684</v>
      </c>
      <c r="O281" s="6" t="s">
        <v>674</v>
      </c>
      <c r="P281" s="21">
        <v>9</v>
      </c>
      <c r="Q281" s="2">
        <f t="shared" ca="1" si="0"/>
        <v>1.01</v>
      </c>
      <c r="R281" s="2">
        <f ca="1">Q281*(IF(J281="Yes",1.25,1))</f>
        <v>1.01</v>
      </c>
      <c r="S281" s="2">
        <f ca="1">R281*(IF(OR(VALUE(P281)&gt;8,VALUE(D281)&gt;80),1.25,1))</f>
        <v>1.2625</v>
      </c>
      <c r="T281" s="2">
        <f ca="1">S281*(IF(H281="Mass Customer",0.85,1))</f>
        <v>1.2625</v>
      </c>
      <c r="U281" s="2">
        <f>RANK(W281,W1:W1001,0)</f>
        <v>278</v>
      </c>
      <c r="V281" s="2">
        <v>278</v>
      </c>
      <c r="W281" s="2">
        <v>1.05</v>
      </c>
      <c r="X281" s="1"/>
      <c r="Y281" s="1"/>
      <c r="Z281" s="1"/>
    </row>
    <row r="282" spans="1:26" ht="15.75" customHeight="1" x14ac:dyDescent="0.35">
      <c r="A282" s="6" t="s">
        <v>485</v>
      </c>
      <c r="B282" s="6" t="s">
        <v>1859</v>
      </c>
      <c r="C282" s="6" t="s">
        <v>16</v>
      </c>
      <c r="D282" s="21">
        <v>7</v>
      </c>
      <c r="E282" s="6" t="s">
        <v>1860</v>
      </c>
      <c r="F282" s="15" t="s">
        <v>121</v>
      </c>
      <c r="G282" s="6" t="s">
        <v>4549</v>
      </c>
      <c r="H282" s="6" t="s">
        <v>13</v>
      </c>
      <c r="I282" s="6" t="s">
        <v>14</v>
      </c>
      <c r="J282" s="6" t="s">
        <v>22</v>
      </c>
      <c r="K282" s="7">
        <v>6</v>
      </c>
      <c r="L282" s="6" t="s">
        <v>1861</v>
      </c>
      <c r="M282" s="6" t="s">
        <v>1862</v>
      </c>
      <c r="N282" s="6" t="s">
        <v>680</v>
      </c>
      <c r="O282" s="6" t="s">
        <v>674</v>
      </c>
      <c r="P282" s="21">
        <v>12</v>
      </c>
      <c r="Q282" s="2">
        <f t="shared" ca="1" si="0"/>
        <v>0.52</v>
      </c>
      <c r="R282" s="2">
        <f ca="1">Q282*(IF(J282="Yes",1.25,1))</f>
        <v>0.52</v>
      </c>
      <c r="S282" s="2">
        <f ca="1">R282*(IF(OR(VALUE(P282)&gt;8,VALUE(D282)&gt;80),1.25,1))</f>
        <v>0.65</v>
      </c>
      <c r="T282" s="2">
        <f ca="1">S282*(IF(H282="Mass Customer",0.85,1))</f>
        <v>0.55249999999999999</v>
      </c>
      <c r="U282" s="2">
        <f>RANK(W282,W1:W1001,0)</f>
        <v>278</v>
      </c>
      <c r="V282" s="2">
        <v>278</v>
      </c>
      <c r="W282" s="2">
        <v>1.05</v>
      </c>
      <c r="X282" s="1"/>
      <c r="Y282" s="1"/>
      <c r="Z282" s="1"/>
    </row>
    <row r="283" spans="1:26" ht="15.75" customHeight="1" x14ac:dyDescent="0.35">
      <c r="A283" s="6" t="s">
        <v>153</v>
      </c>
      <c r="B283" s="6" t="s">
        <v>542</v>
      </c>
      <c r="C283" s="6" t="s">
        <v>23</v>
      </c>
      <c r="D283" s="21">
        <v>26</v>
      </c>
      <c r="E283" s="6" t="s">
        <v>1863</v>
      </c>
      <c r="F283" s="15" t="s">
        <v>154</v>
      </c>
      <c r="G283" s="6" t="s">
        <v>50</v>
      </c>
      <c r="H283" s="6" t="s">
        <v>13</v>
      </c>
      <c r="I283" s="6" t="s">
        <v>14</v>
      </c>
      <c r="J283" s="6" t="s">
        <v>15</v>
      </c>
      <c r="K283" s="7">
        <v>10</v>
      </c>
      <c r="L283" s="6" t="s">
        <v>1864</v>
      </c>
      <c r="M283" s="6" t="s">
        <v>1588</v>
      </c>
      <c r="N283" s="6" t="s">
        <v>684</v>
      </c>
      <c r="O283" s="6" t="s">
        <v>674</v>
      </c>
      <c r="P283" s="21">
        <v>8</v>
      </c>
      <c r="Q283" s="2">
        <f t="shared" ca="1" si="0"/>
        <v>0.99</v>
      </c>
      <c r="R283" s="2">
        <f ca="1">Q283*(IF(J283="Yes",1.25,1))</f>
        <v>1.2375</v>
      </c>
      <c r="S283" s="2">
        <f ca="1">R283*(IF(OR(VALUE(P283)&gt;8,VALUE(D283)&gt;80),1.25,1))</f>
        <v>1.2375</v>
      </c>
      <c r="T283" s="2">
        <f ca="1">S283*(IF(H283="Mass Customer",0.85,1))</f>
        <v>1.0518750000000001</v>
      </c>
      <c r="U283" s="2">
        <f>RANK(W283,W1:W1001,0)</f>
        <v>282</v>
      </c>
      <c r="V283" s="2">
        <v>282</v>
      </c>
      <c r="W283" s="2">
        <v>1.0492187500000001</v>
      </c>
      <c r="X283" s="1"/>
      <c r="Y283" s="1"/>
      <c r="Z283" s="1"/>
    </row>
    <row r="284" spans="1:26" ht="15.75" customHeight="1" x14ac:dyDescent="0.35">
      <c r="A284" s="6" t="s">
        <v>562</v>
      </c>
      <c r="B284" s="6" t="s">
        <v>326</v>
      </c>
      <c r="C284" s="6" t="s">
        <v>23</v>
      </c>
      <c r="D284" s="21">
        <v>37</v>
      </c>
      <c r="E284" s="8">
        <v>28582</v>
      </c>
      <c r="F284" s="15" t="s">
        <v>118</v>
      </c>
      <c r="G284" s="6" t="s">
        <v>33</v>
      </c>
      <c r="H284" s="6" t="s">
        <v>13</v>
      </c>
      <c r="I284" s="6" t="s">
        <v>14</v>
      </c>
      <c r="J284" s="6" t="s">
        <v>22</v>
      </c>
      <c r="K284" s="7">
        <v>19</v>
      </c>
      <c r="L284" s="6" t="s">
        <v>1865</v>
      </c>
      <c r="M284" s="6" t="s">
        <v>1091</v>
      </c>
      <c r="N284" s="6" t="s">
        <v>684</v>
      </c>
      <c r="O284" s="6" t="s">
        <v>674</v>
      </c>
      <c r="P284" s="21">
        <v>2</v>
      </c>
      <c r="Q284" s="2">
        <f t="shared" ca="1" si="0"/>
        <v>0.73</v>
      </c>
      <c r="R284" s="2">
        <f ca="1">Q284*(IF(J284="Yes",1.25,1))</f>
        <v>0.73</v>
      </c>
      <c r="S284" s="2">
        <f ca="1">R284*(IF(OR(VALUE(P284)&gt;8,VALUE(D284)&gt;80),1.25,1))</f>
        <v>0.73</v>
      </c>
      <c r="T284" s="2">
        <f ca="1">S284*(IF(H284="Mass Customer",0.85,1))</f>
        <v>0.62049999999999994</v>
      </c>
      <c r="U284" s="2">
        <f>RANK(W284,W1:W1001,0)</f>
        <v>282</v>
      </c>
      <c r="V284" s="2">
        <v>282</v>
      </c>
      <c r="W284" s="2">
        <v>1.0492187500000001</v>
      </c>
      <c r="X284" s="1"/>
      <c r="Y284" s="1"/>
      <c r="Z284" s="1"/>
    </row>
    <row r="285" spans="1:26" ht="15.75" customHeight="1" x14ac:dyDescent="0.35">
      <c r="A285" s="6" t="s">
        <v>290</v>
      </c>
      <c r="B285" s="6" t="s">
        <v>1866</v>
      </c>
      <c r="C285" s="6" t="s">
        <v>16</v>
      </c>
      <c r="D285" s="21">
        <v>81</v>
      </c>
      <c r="E285" s="6" t="s">
        <v>1867</v>
      </c>
      <c r="F285" s="15" t="s">
        <v>98</v>
      </c>
      <c r="G285" s="6" t="s">
        <v>4549</v>
      </c>
      <c r="H285" s="6" t="s">
        <v>13</v>
      </c>
      <c r="I285" s="6" t="s">
        <v>14</v>
      </c>
      <c r="J285" s="6" t="s">
        <v>22</v>
      </c>
      <c r="K285" s="7">
        <v>17</v>
      </c>
      <c r="L285" s="6" t="s">
        <v>1868</v>
      </c>
      <c r="M285" s="6" t="s">
        <v>1869</v>
      </c>
      <c r="N285" s="6" t="s">
        <v>673</v>
      </c>
      <c r="O285" s="6" t="s">
        <v>674</v>
      </c>
      <c r="P285" s="21">
        <v>7</v>
      </c>
      <c r="Q285" s="2">
        <f t="shared" ca="1" si="0"/>
        <v>0.96</v>
      </c>
      <c r="R285" s="2">
        <f ca="1">Q285*(IF(J285="Yes",1.25,1))</f>
        <v>0.96</v>
      </c>
      <c r="S285" s="2">
        <f ca="1">R285*(IF(OR(VALUE(P285)&gt;8,VALUE(D285)&gt;80),1.25,1))</f>
        <v>1.2</v>
      </c>
      <c r="T285" s="2">
        <f ca="1">S285*(IF(H285="Mass Customer",0.85,1))</f>
        <v>1.02</v>
      </c>
      <c r="U285" s="2">
        <f>RANK(W285,W1:W1001,0)</f>
        <v>284</v>
      </c>
      <c r="V285" s="2">
        <v>284</v>
      </c>
      <c r="W285" s="2">
        <v>1.046875</v>
      </c>
      <c r="X285" s="1"/>
      <c r="Y285" s="1"/>
      <c r="Z285" s="1"/>
    </row>
    <row r="286" spans="1:26" ht="15.75" customHeight="1" x14ac:dyDescent="0.35">
      <c r="A286" s="6" t="s">
        <v>1870</v>
      </c>
      <c r="B286" s="6" t="s">
        <v>256</v>
      </c>
      <c r="C286" s="6" t="s">
        <v>23</v>
      </c>
      <c r="D286" s="21">
        <v>88</v>
      </c>
      <c r="E286" s="6" t="s">
        <v>1871</v>
      </c>
      <c r="F286" s="15" t="s">
        <v>144</v>
      </c>
      <c r="G286" s="6" t="s">
        <v>12</v>
      </c>
      <c r="H286" s="6" t="s">
        <v>13</v>
      </c>
      <c r="I286" s="6" t="s">
        <v>14</v>
      </c>
      <c r="J286" s="6" t="s">
        <v>22</v>
      </c>
      <c r="K286" s="7">
        <v>11</v>
      </c>
      <c r="L286" s="6" t="s">
        <v>1872</v>
      </c>
      <c r="M286" s="6" t="s">
        <v>1873</v>
      </c>
      <c r="N286" s="6" t="s">
        <v>673</v>
      </c>
      <c r="O286" s="6" t="s">
        <v>674</v>
      </c>
      <c r="P286" s="21">
        <v>7</v>
      </c>
      <c r="Q286" s="2">
        <f t="shared" ca="1" si="0"/>
        <v>0.51</v>
      </c>
      <c r="R286" s="2">
        <f ca="1">Q286*(IF(J286="Yes",1.25,1))</f>
        <v>0.51</v>
      </c>
      <c r="S286" s="2">
        <f ca="1">R286*(IF(OR(VALUE(P286)&gt;8,VALUE(D286)&gt;80),1.25,1))</f>
        <v>0.63749999999999996</v>
      </c>
      <c r="T286" s="2">
        <f ca="1">S286*(IF(H286="Mass Customer",0.85,1))</f>
        <v>0.541875</v>
      </c>
      <c r="U286" s="2">
        <f>RANK(W286,W1:W1001,0)</f>
        <v>285</v>
      </c>
      <c r="V286" s="2">
        <v>285</v>
      </c>
      <c r="W286" s="2">
        <v>1.04125</v>
      </c>
      <c r="X286" s="1"/>
      <c r="Y286" s="1"/>
      <c r="Z286" s="1"/>
    </row>
    <row r="287" spans="1:26" ht="15.75" customHeight="1" x14ac:dyDescent="0.35">
      <c r="A287" s="6" t="s">
        <v>1874</v>
      </c>
      <c r="B287" s="6" t="s">
        <v>1875</v>
      </c>
      <c r="C287" s="6" t="s">
        <v>16</v>
      </c>
      <c r="D287" s="21">
        <v>3</v>
      </c>
      <c r="E287" s="6" t="s">
        <v>1876</v>
      </c>
      <c r="F287" s="15" t="s">
        <v>64</v>
      </c>
      <c r="G287" s="6" t="s">
        <v>18</v>
      </c>
      <c r="H287" s="6" t="s">
        <v>27</v>
      </c>
      <c r="I287" s="6" t="s">
        <v>14</v>
      </c>
      <c r="J287" s="6" t="s">
        <v>15</v>
      </c>
      <c r="K287" s="7">
        <v>19</v>
      </c>
      <c r="L287" s="6" t="s">
        <v>1877</v>
      </c>
      <c r="M287" s="6" t="s">
        <v>1878</v>
      </c>
      <c r="N287" s="6" t="s">
        <v>680</v>
      </c>
      <c r="O287" s="6" t="s">
        <v>674</v>
      </c>
      <c r="P287" s="21">
        <v>3</v>
      </c>
      <c r="Q287" s="2">
        <f t="shared" ca="1" si="0"/>
        <v>0.48</v>
      </c>
      <c r="R287" s="2">
        <f ca="1">Q287*(IF(J287="Yes",1.25,1))</f>
        <v>0.6</v>
      </c>
      <c r="S287" s="2">
        <f ca="1">R287*(IF(OR(VALUE(P287)&gt;8,VALUE(D287)&gt;80),1.25,1))</f>
        <v>0.6</v>
      </c>
      <c r="T287" s="2">
        <f ca="1">S287*(IF(H287="Mass Customer",0.85,1))</f>
        <v>0.6</v>
      </c>
      <c r="U287" s="2">
        <f>RANK(W287,W1:W1001,0)</f>
        <v>285</v>
      </c>
      <c r="V287" s="2">
        <v>285</v>
      </c>
      <c r="W287" s="2">
        <v>1.04125</v>
      </c>
      <c r="X287" s="1"/>
      <c r="Y287" s="1"/>
      <c r="Z287" s="1"/>
    </row>
    <row r="288" spans="1:26" ht="15.75" customHeight="1" x14ac:dyDescent="0.35">
      <c r="A288" s="6" t="s">
        <v>1879</v>
      </c>
      <c r="B288" s="6" t="s">
        <v>483</v>
      </c>
      <c r="C288" s="6" t="s">
        <v>16</v>
      </c>
      <c r="D288" s="21">
        <v>70</v>
      </c>
      <c r="E288" s="6" t="s">
        <v>1880</v>
      </c>
      <c r="F288" s="15" t="s">
        <v>190</v>
      </c>
      <c r="G288" s="6" t="s">
        <v>30</v>
      </c>
      <c r="H288" s="6" t="s">
        <v>25</v>
      </c>
      <c r="I288" s="6" t="s">
        <v>14</v>
      </c>
      <c r="J288" s="6" t="s">
        <v>22</v>
      </c>
      <c r="K288" s="7">
        <v>13</v>
      </c>
      <c r="L288" s="6" t="s">
        <v>1881</v>
      </c>
      <c r="M288" s="6" t="s">
        <v>1882</v>
      </c>
      <c r="N288" s="6" t="s">
        <v>673</v>
      </c>
      <c r="O288" s="6" t="s">
        <v>674</v>
      </c>
      <c r="P288" s="21">
        <v>8</v>
      </c>
      <c r="Q288" s="2">
        <f t="shared" ca="1" si="0"/>
        <v>0.74</v>
      </c>
      <c r="R288" s="2">
        <f ca="1">Q288*(IF(J288="Yes",1.25,1))</f>
        <v>0.74</v>
      </c>
      <c r="S288" s="2">
        <f ca="1">R288*(IF(OR(VALUE(P288)&gt;8,VALUE(D288)&gt;80),1.25,1))</f>
        <v>0.74</v>
      </c>
      <c r="T288" s="2">
        <f ca="1">S288*(IF(H288="Mass Customer",0.85,1))</f>
        <v>0.74</v>
      </c>
      <c r="U288" s="2">
        <f>RANK(W288,W1:W1001,0)</f>
        <v>287</v>
      </c>
      <c r="V288" s="2">
        <v>287</v>
      </c>
      <c r="W288" s="2">
        <v>1.04</v>
      </c>
      <c r="X288" s="1"/>
      <c r="Y288" s="1"/>
      <c r="Z288" s="1"/>
    </row>
    <row r="289" spans="1:26" ht="15.75" customHeight="1" x14ac:dyDescent="0.35">
      <c r="A289" s="6" t="s">
        <v>206</v>
      </c>
      <c r="B289" s="6" t="s">
        <v>1883</v>
      </c>
      <c r="C289" s="6" t="s">
        <v>23</v>
      </c>
      <c r="D289" s="21">
        <v>2</v>
      </c>
      <c r="E289" s="6" t="s">
        <v>1884</v>
      </c>
      <c r="F289" s="15" t="s">
        <v>177</v>
      </c>
      <c r="G289" s="6" t="s">
        <v>4549</v>
      </c>
      <c r="H289" s="6" t="s">
        <v>25</v>
      </c>
      <c r="I289" s="6" t="s">
        <v>14</v>
      </c>
      <c r="J289" s="6" t="s">
        <v>22</v>
      </c>
      <c r="K289" s="7">
        <v>6</v>
      </c>
      <c r="L289" s="6" t="s">
        <v>1885</v>
      </c>
      <c r="M289" s="6" t="s">
        <v>1886</v>
      </c>
      <c r="N289" s="6" t="s">
        <v>673</v>
      </c>
      <c r="O289" s="6" t="s">
        <v>674</v>
      </c>
      <c r="P289" s="21">
        <v>10</v>
      </c>
      <c r="Q289" s="2">
        <f t="shared" ca="1" si="0"/>
        <v>1.03</v>
      </c>
      <c r="R289" s="2">
        <f ca="1">Q289*(IF(J289="Yes",1.25,1))</f>
        <v>1.03</v>
      </c>
      <c r="S289" s="2">
        <f ca="1">R289*(IF(OR(VALUE(P289)&gt;8,VALUE(D289)&gt;80),1.25,1))</f>
        <v>1.2875000000000001</v>
      </c>
      <c r="T289" s="2">
        <f ca="1">S289*(IF(H289="Mass Customer",0.85,1))</f>
        <v>1.2875000000000001</v>
      </c>
      <c r="U289" s="2">
        <f>RANK(W289,W1:W1001,0)</f>
        <v>287</v>
      </c>
      <c r="V289" s="2">
        <v>287</v>
      </c>
      <c r="W289" s="2">
        <v>1.04</v>
      </c>
      <c r="X289" s="1"/>
      <c r="Y289" s="1"/>
      <c r="Z289" s="1"/>
    </row>
    <row r="290" spans="1:26" ht="15.75" customHeight="1" x14ac:dyDescent="0.35">
      <c r="A290" s="6" t="s">
        <v>1887</v>
      </c>
      <c r="B290" s="6" t="s">
        <v>1888</v>
      </c>
      <c r="C290" s="6" t="s">
        <v>23</v>
      </c>
      <c r="D290" s="21">
        <v>96</v>
      </c>
      <c r="E290" s="6" t="s">
        <v>1889</v>
      </c>
      <c r="F290" s="15" t="s">
        <v>204</v>
      </c>
      <c r="G290" s="6" t="s">
        <v>26</v>
      </c>
      <c r="H290" s="6" t="s">
        <v>25</v>
      </c>
      <c r="I290" s="6" t="s">
        <v>14</v>
      </c>
      <c r="J290" s="6" t="s">
        <v>15</v>
      </c>
      <c r="K290" s="7">
        <v>9</v>
      </c>
      <c r="L290" s="6" t="s">
        <v>1890</v>
      </c>
      <c r="M290" s="6" t="s">
        <v>1891</v>
      </c>
      <c r="N290" s="6" t="s">
        <v>680</v>
      </c>
      <c r="O290" s="6" t="s">
        <v>674</v>
      </c>
      <c r="P290" s="21">
        <v>7</v>
      </c>
      <c r="Q290" s="2">
        <f t="shared" ca="1" si="0"/>
        <v>0.49</v>
      </c>
      <c r="R290" s="2">
        <f ca="1">Q290*(IF(J290="Yes",1.25,1))</f>
        <v>0.61250000000000004</v>
      </c>
      <c r="S290" s="2">
        <f ca="1">R290*(IF(OR(VALUE(P290)&gt;8,VALUE(D290)&gt;80),1.25,1))</f>
        <v>0.765625</v>
      </c>
      <c r="T290" s="2">
        <f ca="1">S290*(IF(H290="Mass Customer",0.85,1))</f>
        <v>0.765625</v>
      </c>
      <c r="U290" s="2">
        <f>RANK(W290,W1:W1001,0)</f>
        <v>289</v>
      </c>
      <c r="V290" s="2">
        <v>289</v>
      </c>
      <c r="W290" s="2">
        <v>1.0375000000000001</v>
      </c>
      <c r="X290" s="1"/>
      <c r="Y290" s="1"/>
      <c r="Z290" s="1"/>
    </row>
    <row r="291" spans="1:26" ht="15.75" customHeight="1" x14ac:dyDescent="0.35">
      <c r="A291" s="6" t="s">
        <v>1892</v>
      </c>
      <c r="B291" s="6" t="s">
        <v>1893</v>
      </c>
      <c r="C291" s="6" t="s">
        <v>16</v>
      </c>
      <c r="D291" s="21">
        <v>50</v>
      </c>
      <c r="E291" s="6" t="s">
        <v>1894</v>
      </c>
      <c r="F291" s="15" t="s">
        <v>172</v>
      </c>
      <c r="G291" s="6" t="s">
        <v>33</v>
      </c>
      <c r="H291" s="6" t="s">
        <v>27</v>
      </c>
      <c r="I291" s="6" t="s">
        <v>14</v>
      </c>
      <c r="J291" s="6" t="s">
        <v>15</v>
      </c>
      <c r="K291" s="7">
        <v>10</v>
      </c>
      <c r="L291" s="6" t="s">
        <v>1895</v>
      </c>
      <c r="M291" s="6" t="s">
        <v>1896</v>
      </c>
      <c r="N291" s="6" t="s">
        <v>684</v>
      </c>
      <c r="O291" s="6" t="s">
        <v>674</v>
      </c>
      <c r="P291" s="21">
        <v>1</v>
      </c>
      <c r="Q291" s="2">
        <f t="shared" ca="1" si="0"/>
        <v>0.63</v>
      </c>
      <c r="R291" s="2">
        <f ca="1">Q291*(IF(J291="Yes",1.25,1))</f>
        <v>0.78749999999999998</v>
      </c>
      <c r="S291" s="2">
        <f ca="1">R291*(IF(OR(VALUE(P291)&gt;8,VALUE(D291)&gt;80),1.25,1))</f>
        <v>0.78749999999999998</v>
      </c>
      <c r="T291" s="2">
        <f ca="1">S291*(IF(H291="Mass Customer",0.85,1))</f>
        <v>0.78749999999999998</v>
      </c>
      <c r="U291" s="2">
        <f>RANK(W291,W1:W1001,0)</f>
        <v>289</v>
      </c>
      <c r="V291" s="2">
        <v>289</v>
      </c>
      <c r="W291" s="2">
        <v>1.0375000000000001</v>
      </c>
      <c r="X291" s="1"/>
      <c r="Y291" s="1"/>
      <c r="Z291" s="1"/>
    </row>
    <row r="292" spans="1:26" ht="15.75" customHeight="1" x14ac:dyDescent="0.35">
      <c r="A292" s="6" t="s">
        <v>1897</v>
      </c>
      <c r="B292" s="6" t="s">
        <v>463</v>
      </c>
      <c r="C292" s="6" t="s">
        <v>23</v>
      </c>
      <c r="D292" s="21">
        <v>95</v>
      </c>
      <c r="E292" s="6" t="s">
        <v>1898</v>
      </c>
      <c r="F292" s="15" t="s">
        <v>44</v>
      </c>
      <c r="G292" s="6" t="s">
        <v>4549</v>
      </c>
      <c r="H292" s="6" t="s">
        <v>27</v>
      </c>
      <c r="I292" s="6" t="s">
        <v>14</v>
      </c>
      <c r="J292" s="6" t="s">
        <v>22</v>
      </c>
      <c r="K292" s="7">
        <v>12</v>
      </c>
      <c r="L292" s="6" t="s">
        <v>1899</v>
      </c>
      <c r="M292" s="6" t="s">
        <v>1900</v>
      </c>
      <c r="N292" s="6" t="s">
        <v>680</v>
      </c>
      <c r="O292" s="6" t="s">
        <v>674</v>
      </c>
      <c r="P292" s="21">
        <v>11</v>
      </c>
      <c r="Q292" s="2">
        <f t="shared" ca="1" si="0"/>
        <v>0.94</v>
      </c>
      <c r="R292" s="2">
        <f ca="1">Q292*(IF(J292="Yes",1.25,1))</f>
        <v>0.94</v>
      </c>
      <c r="S292" s="2">
        <f ca="1">R292*(IF(OR(VALUE(P292)&gt;8,VALUE(D292)&gt;80),1.25,1))</f>
        <v>1.1749999999999998</v>
      </c>
      <c r="T292" s="2">
        <f ca="1">S292*(IF(H292="Mass Customer",0.85,1))</f>
        <v>1.1749999999999998</v>
      </c>
      <c r="U292" s="2">
        <f>RANK(W292,W1:W1001,0)</f>
        <v>291</v>
      </c>
      <c r="V292" s="2">
        <v>291</v>
      </c>
      <c r="W292" s="2">
        <v>1.0359375</v>
      </c>
      <c r="X292" s="1"/>
      <c r="Y292" s="1"/>
      <c r="Z292" s="1"/>
    </row>
    <row r="293" spans="1:26" ht="15.75" customHeight="1" x14ac:dyDescent="0.35">
      <c r="A293" s="6" t="s">
        <v>573</v>
      </c>
      <c r="B293" s="6" t="s">
        <v>1901</v>
      </c>
      <c r="C293" s="6" t="s">
        <v>16</v>
      </c>
      <c r="D293" s="21">
        <v>15</v>
      </c>
      <c r="E293" s="6" t="s">
        <v>1902</v>
      </c>
      <c r="F293" s="15" t="s">
        <v>32</v>
      </c>
      <c r="G293" s="6" t="s">
        <v>33</v>
      </c>
      <c r="H293" s="6" t="s">
        <v>25</v>
      </c>
      <c r="I293" s="6" t="s">
        <v>14</v>
      </c>
      <c r="J293" s="6" t="s">
        <v>22</v>
      </c>
      <c r="K293" s="7">
        <v>9</v>
      </c>
      <c r="L293" s="6" t="s">
        <v>1903</v>
      </c>
      <c r="M293" s="6" t="s">
        <v>1826</v>
      </c>
      <c r="N293" s="6" t="s">
        <v>684</v>
      </c>
      <c r="O293" s="6" t="s">
        <v>674</v>
      </c>
      <c r="P293" s="21">
        <v>8</v>
      </c>
      <c r="Q293" s="2">
        <f t="shared" ca="1" si="0"/>
        <v>0.67</v>
      </c>
      <c r="R293" s="2">
        <f ca="1">Q293*(IF(J293="Yes",1.25,1))</f>
        <v>0.67</v>
      </c>
      <c r="S293" s="2">
        <f ca="1">R293*(IF(OR(VALUE(P293)&gt;8,VALUE(D293)&gt;80),1.25,1))</f>
        <v>0.67</v>
      </c>
      <c r="T293" s="2">
        <f ca="1">S293*(IF(H293="Mass Customer",0.85,1))</f>
        <v>0.67</v>
      </c>
      <c r="U293" s="2">
        <f>RANK(W293,W1:W1001,0)</f>
        <v>291</v>
      </c>
      <c r="V293" s="2">
        <v>291</v>
      </c>
      <c r="W293" s="2">
        <v>1.0359375</v>
      </c>
      <c r="X293" s="1"/>
      <c r="Y293" s="1"/>
      <c r="Z293" s="1"/>
    </row>
    <row r="294" spans="1:26" ht="15.75" customHeight="1" x14ac:dyDescent="0.35">
      <c r="A294" s="6" t="s">
        <v>400</v>
      </c>
      <c r="B294" s="6" t="s">
        <v>1904</v>
      </c>
      <c r="C294" s="6" t="s">
        <v>16</v>
      </c>
      <c r="D294" s="21">
        <v>89</v>
      </c>
      <c r="E294" s="6" t="s">
        <v>1905</v>
      </c>
      <c r="F294" s="15" t="s">
        <v>76</v>
      </c>
      <c r="G294" s="6" t="s">
        <v>4549</v>
      </c>
      <c r="H294" s="6" t="s">
        <v>25</v>
      </c>
      <c r="I294" s="6" t="s">
        <v>14</v>
      </c>
      <c r="J294" s="6" t="s">
        <v>22</v>
      </c>
      <c r="K294" s="7">
        <v>20</v>
      </c>
      <c r="L294" s="6" t="s">
        <v>1906</v>
      </c>
      <c r="M294" s="6" t="s">
        <v>1907</v>
      </c>
      <c r="N294" s="6" t="s">
        <v>684</v>
      </c>
      <c r="O294" s="6" t="s">
        <v>674</v>
      </c>
      <c r="P294" s="21">
        <v>6</v>
      </c>
      <c r="Q294" s="2">
        <f t="shared" ca="1" si="0"/>
        <v>0.86</v>
      </c>
      <c r="R294" s="2">
        <f ca="1">Q294*(IF(J294="Yes",1.25,1))</f>
        <v>0.86</v>
      </c>
      <c r="S294" s="2">
        <f ca="1">R294*(IF(OR(VALUE(P294)&gt;8,VALUE(D294)&gt;80),1.25,1))</f>
        <v>1.075</v>
      </c>
      <c r="T294" s="2">
        <f ca="1">S294*(IF(H294="Mass Customer",0.85,1))</f>
        <v>1.075</v>
      </c>
      <c r="U294" s="2">
        <f>RANK(W294,W1:W1001,0)</f>
        <v>291</v>
      </c>
      <c r="V294" s="2">
        <v>291</v>
      </c>
      <c r="W294" s="2">
        <v>1.0359375</v>
      </c>
      <c r="X294" s="1"/>
      <c r="Y294" s="1"/>
      <c r="Z294" s="1"/>
    </row>
    <row r="295" spans="1:26" ht="15.75" customHeight="1" x14ac:dyDescent="0.35">
      <c r="A295" s="6" t="s">
        <v>545</v>
      </c>
      <c r="B295" s="6" t="s">
        <v>1908</v>
      </c>
      <c r="C295" s="6" t="s">
        <v>23</v>
      </c>
      <c r="D295" s="21">
        <v>88</v>
      </c>
      <c r="E295" s="6" t="s">
        <v>1909</v>
      </c>
      <c r="F295" s="15" t="s">
        <v>118</v>
      </c>
      <c r="G295" s="6" t="s">
        <v>12</v>
      </c>
      <c r="H295" s="6" t="s">
        <v>13</v>
      </c>
      <c r="I295" s="6" t="s">
        <v>14</v>
      </c>
      <c r="J295" s="6" t="s">
        <v>15</v>
      </c>
      <c r="K295" s="7">
        <v>6</v>
      </c>
      <c r="L295" s="6" t="s">
        <v>1910</v>
      </c>
      <c r="M295" s="6" t="s">
        <v>1911</v>
      </c>
      <c r="N295" s="6" t="s">
        <v>684</v>
      </c>
      <c r="O295" s="6" t="s">
        <v>674</v>
      </c>
      <c r="P295" s="21">
        <v>7</v>
      </c>
      <c r="Q295" s="2">
        <f t="shared" ca="1" si="0"/>
        <v>0.57999999999999996</v>
      </c>
      <c r="R295" s="2">
        <f ca="1">Q295*(IF(J295="Yes",1.25,1))</f>
        <v>0.72499999999999998</v>
      </c>
      <c r="S295" s="2">
        <f ca="1">R295*(IF(OR(VALUE(P295)&gt;8,VALUE(D295)&gt;80),1.25,1))</f>
        <v>0.90625</v>
      </c>
      <c r="T295" s="2">
        <f ca="1">S295*(IF(H295="Mass Customer",0.85,1))</f>
        <v>0.77031249999999996</v>
      </c>
      <c r="U295" s="2">
        <f>RANK(W295,W1:W1001,0)</f>
        <v>291</v>
      </c>
      <c r="V295" s="2">
        <v>291</v>
      </c>
      <c r="W295" s="2">
        <v>1.0359375</v>
      </c>
      <c r="X295" s="1"/>
      <c r="Y295" s="1"/>
      <c r="Z295" s="1"/>
    </row>
    <row r="296" spans="1:26" ht="15.75" customHeight="1" x14ac:dyDescent="0.35">
      <c r="A296" s="6" t="s">
        <v>1912</v>
      </c>
      <c r="B296" s="6" t="s">
        <v>1913</v>
      </c>
      <c r="C296" s="6" t="s">
        <v>16</v>
      </c>
      <c r="D296" s="21">
        <v>36</v>
      </c>
      <c r="E296" s="6" t="s">
        <v>1914</v>
      </c>
      <c r="F296" s="15" t="s">
        <v>127</v>
      </c>
      <c r="G296" s="6" t="s">
        <v>18</v>
      </c>
      <c r="H296" s="6" t="s">
        <v>13</v>
      </c>
      <c r="I296" s="6" t="s">
        <v>14</v>
      </c>
      <c r="J296" s="6" t="s">
        <v>22</v>
      </c>
      <c r="K296" s="7">
        <v>4</v>
      </c>
      <c r="L296" s="6" t="s">
        <v>1915</v>
      </c>
      <c r="M296" s="6" t="s">
        <v>958</v>
      </c>
      <c r="N296" s="6" t="s">
        <v>673</v>
      </c>
      <c r="O296" s="6" t="s">
        <v>674</v>
      </c>
      <c r="P296" s="21">
        <v>8</v>
      </c>
      <c r="Q296" s="2">
        <f t="shared" ca="1" si="0"/>
        <v>0.59</v>
      </c>
      <c r="R296" s="2">
        <f ca="1">Q296*(IF(J296="Yes",1.25,1))</f>
        <v>0.59</v>
      </c>
      <c r="S296" s="2">
        <f ca="1">R296*(IF(OR(VALUE(P296)&gt;8,VALUE(D296)&gt;80),1.25,1))</f>
        <v>0.59</v>
      </c>
      <c r="T296" s="2">
        <f ca="1">S296*(IF(H296="Mass Customer",0.85,1))</f>
        <v>0.50149999999999995</v>
      </c>
      <c r="U296" s="2">
        <f>RANK(W296,W1:W1001,0)</f>
        <v>295</v>
      </c>
      <c r="V296" s="2">
        <v>295</v>
      </c>
      <c r="W296" s="2">
        <v>1.03125</v>
      </c>
      <c r="X296" s="1"/>
      <c r="Y296" s="1"/>
      <c r="Z296" s="1"/>
    </row>
    <row r="297" spans="1:26" ht="15.75" customHeight="1" x14ac:dyDescent="0.35">
      <c r="A297" s="6" t="s">
        <v>1916</v>
      </c>
      <c r="B297" s="6" t="s">
        <v>440</v>
      </c>
      <c r="C297" s="6" t="s">
        <v>23</v>
      </c>
      <c r="D297" s="21">
        <v>68</v>
      </c>
      <c r="E297" s="6" t="s">
        <v>1917</v>
      </c>
      <c r="F297" s="15" t="s">
        <v>68</v>
      </c>
      <c r="G297" s="6" t="s">
        <v>18</v>
      </c>
      <c r="H297" s="6" t="s">
        <v>13</v>
      </c>
      <c r="I297" s="6" t="s">
        <v>14</v>
      </c>
      <c r="J297" s="6" t="s">
        <v>15</v>
      </c>
      <c r="K297" s="7">
        <v>5</v>
      </c>
      <c r="L297" s="6" t="s">
        <v>1918</v>
      </c>
      <c r="M297" s="6" t="s">
        <v>1919</v>
      </c>
      <c r="N297" s="6" t="s">
        <v>680</v>
      </c>
      <c r="O297" s="6" t="s">
        <v>674</v>
      </c>
      <c r="P297" s="21">
        <v>7</v>
      </c>
      <c r="Q297" s="2">
        <f t="shared" ca="1" si="0"/>
        <v>0.9</v>
      </c>
      <c r="R297" s="2">
        <f ca="1">Q297*(IF(J297="Yes",1.25,1))</f>
        <v>1.125</v>
      </c>
      <c r="S297" s="2">
        <f ca="1">R297*(IF(OR(VALUE(P297)&gt;8,VALUE(D297)&gt;80),1.25,1))</f>
        <v>1.125</v>
      </c>
      <c r="T297" s="2">
        <f ca="1">S297*(IF(H297="Mass Customer",0.85,1))</f>
        <v>0.95624999999999993</v>
      </c>
      <c r="U297" s="2">
        <f>RANK(W297,W1:W1001,0)</f>
        <v>295</v>
      </c>
      <c r="V297" s="2">
        <v>295</v>
      </c>
      <c r="W297" s="2">
        <v>1.03125</v>
      </c>
      <c r="X297" s="1"/>
      <c r="Y297" s="1"/>
      <c r="Z297" s="1"/>
    </row>
    <row r="298" spans="1:26" ht="15.75" customHeight="1" x14ac:dyDescent="0.35">
      <c r="A298" s="6" t="s">
        <v>429</v>
      </c>
      <c r="B298" s="6" t="s">
        <v>1920</v>
      </c>
      <c r="C298" s="6" t="s">
        <v>16</v>
      </c>
      <c r="D298" s="21">
        <v>73</v>
      </c>
      <c r="E298" s="6" t="s">
        <v>1921</v>
      </c>
      <c r="F298" s="16" t="s">
        <v>4541</v>
      </c>
      <c r="G298" s="6" t="s">
        <v>20</v>
      </c>
      <c r="H298" s="6" t="s">
        <v>27</v>
      </c>
      <c r="I298" s="6" t="s">
        <v>14</v>
      </c>
      <c r="J298" s="6" t="s">
        <v>22</v>
      </c>
      <c r="K298" s="7">
        <v>19</v>
      </c>
      <c r="L298" s="6" t="s">
        <v>4543</v>
      </c>
      <c r="M298" s="6" t="s">
        <v>1922</v>
      </c>
      <c r="N298" s="6" t="s">
        <v>680</v>
      </c>
      <c r="O298" s="6" t="s">
        <v>674</v>
      </c>
      <c r="P298" s="21">
        <v>8</v>
      </c>
      <c r="Q298" s="2">
        <f t="shared" ca="1" si="0"/>
        <v>0.45</v>
      </c>
      <c r="R298" s="2">
        <f ca="1">Q298*(IF(J298="Yes",1.25,1))</f>
        <v>0.45</v>
      </c>
      <c r="S298" s="2">
        <f ca="1">R298*(IF(OR(VALUE(P298)&gt;8,VALUE(D298)&gt;80),1.25,1))</f>
        <v>0.45</v>
      </c>
      <c r="T298" s="2">
        <f ca="1">S298*(IF(H298="Mass Customer",0.85,1))</f>
        <v>0.45</v>
      </c>
      <c r="U298" s="2">
        <f>RANK(W298,W1:W1001,0)</f>
        <v>297</v>
      </c>
      <c r="V298" s="2">
        <v>297</v>
      </c>
      <c r="W298" s="2">
        <v>1.0306249999999999</v>
      </c>
      <c r="X298" s="1"/>
      <c r="Y298" s="1"/>
      <c r="Z298" s="1"/>
    </row>
    <row r="299" spans="1:26" ht="15.75" customHeight="1" x14ac:dyDescent="0.35">
      <c r="A299" s="6" t="s">
        <v>45</v>
      </c>
      <c r="B299" s="6" t="s">
        <v>1923</v>
      </c>
      <c r="C299" s="6" t="s">
        <v>16</v>
      </c>
      <c r="D299" s="21">
        <v>97</v>
      </c>
      <c r="E299" s="6" t="s">
        <v>1924</v>
      </c>
      <c r="F299" s="15" t="s">
        <v>35</v>
      </c>
      <c r="G299" s="6" t="s">
        <v>18</v>
      </c>
      <c r="H299" s="6" t="s">
        <v>13</v>
      </c>
      <c r="I299" s="6" t="s">
        <v>14</v>
      </c>
      <c r="J299" s="6" t="s">
        <v>15</v>
      </c>
      <c r="K299" s="7">
        <v>4</v>
      </c>
      <c r="L299" s="6" t="s">
        <v>1925</v>
      </c>
      <c r="M299" s="6" t="s">
        <v>1458</v>
      </c>
      <c r="N299" s="6" t="s">
        <v>680</v>
      </c>
      <c r="O299" s="6" t="s">
        <v>674</v>
      </c>
      <c r="P299" s="21">
        <v>8</v>
      </c>
      <c r="Q299" s="2">
        <f t="shared" ca="1" si="0"/>
        <v>1</v>
      </c>
      <c r="R299" s="2">
        <f ca="1">Q299*(IF(J299="Yes",1.25,1))</f>
        <v>1.25</v>
      </c>
      <c r="S299" s="2">
        <f ca="1">R299*(IF(OR(VALUE(P299)&gt;8,VALUE(D299)&gt;80),1.25,1))</f>
        <v>1.5625</v>
      </c>
      <c r="T299" s="2">
        <f ca="1">S299*(IF(H299="Mass Customer",0.85,1))</f>
        <v>1.328125</v>
      </c>
      <c r="U299" s="2">
        <f>RANK(W299,W1:W1001,0)</f>
        <v>297</v>
      </c>
      <c r="V299" s="2">
        <v>297</v>
      </c>
      <c r="W299" s="2">
        <v>1.0306249999999999</v>
      </c>
      <c r="X299" s="1"/>
      <c r="Y299" s="1"/>
      <c r="Z299" s="1"/>
    </row>
    <row r="300" spans="1:26" ht="15.75" customHeight="1" x14ac:dyDescent="0.35">
      <c r="A300" s="6" t="s">
        <v>638</v>
      </c>
      <c r="B300" s="6" t="s">
        <v>1926</v>
      </c>
      <c r="C300" s="6" t="s">
        <v>23</v>
      </c>
      <c r="D300" s="21">
        <v>91</v>
      </c>
      <c r="E300" s="6" t="s">
        <v>1927</v>
      </c>
      <c r="F300" s="16" t="s">
        <v>4541</v>
      </c>
      <c r="G300" s="6" t="s">
        <v>30</v>
      </c>
      <c r="H300" s="6" t="s">
        <v>13</v>
      </c>
      <c r="I300" s="6" t="s">
        <v>14</v>
      </c>
      <c r="J300" s="6" t="s">
        <v>22</v>
      </c>
      <c r="K300" s="7">
        <v>10</v>
      </c>
      <c r="L300" s="6" t="s">
        <v>1928</v>
      </c>
      <c r="M300" s="6" t="s">
        <v>1232</v>
      </c>
      <c r="N300" s="6" t="s">
        <v>680</v>
      </c>
      <c r="O300" s="6" t="s">
        <v>674</v>
      </c>
      <c r="P300" s="21">
        <v>8</v>
      </c>
      <c r="Q300" s="2">
        <f t="shared" ca="1" si="0"/>
        <v>1.07</v>
      </c>
      <c r="R300" s="2">
        <f ca="1">Q300*(IF(J300="Yes",1.25,1))</f>
        <v>1.07</v>
      </c>
      <c r="S300" s="2">
        <f ca="1">R300*(IF(OR(VALUE(P300)&gt;8,VALUE(D300)&gt;80),1.25,1))</f>
        <v>1.3375000000000001</v>
      </c>
      <c r="T300" s="2">
        <f ca="1">S300*(IF(H300="Mass Customer",0.85,1))</f>
        <v>1.1368750000000001</v>
      </c>
      <c r="U300" s="2">
        <f>RANK(W300,W1:W1001,0)</f>
        <v>297</v>
      </c>
      <c r="V300" s="2">
        <v>297</v>
      </c>
      <c r="W300" s="2">
        <v>1.0306249999999999</v>
      </c>
      <c r="X300" s="1"/>
      <c r="Y300" s="1"/>
      <c r="Z300" s="1"/>
    </row>
    <row r="301" spans="1:26" ht="15.75" customHeight="1" x14ac:dyDescent="0.35">
      <c r="A301" s="6" t="s">
        <v>403</v>
      </c>
      <c r="B301" s="6" t="s">
        <v>1929</v>
      </c>
      <c r="C301" s="6" t="s">
        <v>23</v>
      </c>
      <c r="D301" s="21">
        <v>59</v>
      </c>
      <c r="E301" s="6" t="s">
        <v>1930</v>
      </c>
      <c r="F301" s="15" t="s">
        <v>77</v>
      </c>
      <c r="G301" s="6" t="s">
        <v>26</v>
      </c>
      <c r="H301" s="6" t="s">
        <v>13</v>
      </c>
      <c r="I301" s="6" t="s">
        <v>14</v>
      </c>
      <c r="J301" s="6" t="s">
        <v>22</v>
      </c>
      <c r="K301" s="7">
        <v>17</v>
      </c>
      <c r="L301" s="6" t="s">
        <v>1931</v>
      </c>
      <c r="M301" s="6" t="s">
        <v>1664</v>
      </c>
      <c r="N301" s="6" t="s">
        <v>680</v>
      </c>
      <c r="O301" s="6" t="s">
        <v>674</v>
      </c>
      <c r="P301" s="21">
        <v>11</v>
      </c>
      <c r="Q301" s="2">
        <f t="shared" ca="1" si="0"/>
        <v>0.75</v>
      </c>
      <c r="R301" s="2">
        <f ca="1">Q301*(IF(J301="Yes",1.25,1))</f>
        <v>0.75</v>
      </c>
      <c r="S301" s="2">
        <f ca="1">R301*(IF(OR(VALUE(P301)&gt;8,VALUE(D301)&gt;80),1.25,1))</f>
        <v>0.9375</v>
      </c>
      <c r="T301" s="2">
        <f ca="1">S301*(IF(H301="Mass Customer",0.85,1))</f>
        <v>0.796875</v>
      </c>
      <c r="U301" s="2">
        <f>RANK(W301,W1:W1001,0)</f>
        <v>297</v>
      </c>
      <c r="V301" s="2">
        <v>297</v>
      </c>
      <c r="W301" s="2">
        <v>1.0306249999999999</v>
      </c>
      <c r="X301" s="1"/>
      <c r="Y301" s="1"/>
      <c r="Z301" s="1"/>
    </row>
    <row r="302" spans="1:26" ht="15.75" customHeight="1" x14ac:dyDescent="0.35">
      <c r="A302" s="6" t="s">
        <v>525</v>
      </c>
      <c r="B302" s="6" t="s">
        <v>1932</v>
      </c>
      <c r="C302" s="6" t="s">
        <v>16</v>
      </c>
      <c r="D302" s="21">
        <v>39</v>
      </c>
      <c r="E302" s="6" t="s">
        <v>1933</v>
      </c>
      <c r="F302" s="15" t="s">
        <v>258</v>
      </c>
      <c r="G302" s="6" t="s">
        <v>26</v>
      </c>
      <c r="H302" s="6" t="s">
        <v>13</v>
      </c>
      <c r="I302" s="6" t="s">
        <v>14</v>
      </c>
      <c r="J302" s="6" t="s">
        <v>15</v>
      </c>
      <c r="K302" s="7">
        <v>10</v>
      </c>
      <c r="L302" s="6" t="s">
        <v>1934</v>
      </c>
      <c r="M302" s="6" t="s">
        <v>1935</v>
      </c>
      <c r="N302" s="6" t="s">
        <v>673</v>
      </c>
      <c r="O302" s="6" t="s">
        <v>674</v>
      </c>
      <c r="P302" s="21">
        <v>5</v>
      </c>
      <c r="Q302" s="2">
        <f t="shared" ca="1" si="0"/>
        <v>1.1000000000000001</v>
      </c>
      <c r="R302" s="2">
        <f ca="1">Q302*(IF(J302="Yes",1.25,1))</f>
        <v>1.375</v>
      </c>
      <c r="S302" s="2">
        <f ca="1">R302*(IF(OR(VALUE(P302)&gt;8,VALUE(D302)&gt;80),1.25,1))</f>
        <v>1.375</v>
      </c>
      <c r="T302" s="2">
        <f ca="1">S302*(IF(H302="Mass Customer",0.85,1))</f>
        <v>1.16875</v>
      </c>
      <c r="U302" s="2">
        <f>RANK(W302,W1:W1001,0)</f>
        <v>297</v>
      </c>
      <c r="V302" s="2">
        <v>297</v>
      </c>
      <c r="W302" s="2">
        <v>1.0306249999999999</v>
      </c>
      <c r="X302" s="1"/>
      <c r="Y302" s="1"/>
      <c r="Z302" s="1"/>
    </row>
    <row r="303" spans="1:26" ht="15.75" customHeight="1" x14ac:dyDescent="0.35">
      <c r="A303" s="6" t="s">
        <v>1322</v>
      </c>
      <c r="B303" s="6" t="s">
        <v>1936</v>
      </c>
      <c r="C303" s="6" t="s">
        <v>23</v>
      </c>
      <c r="D303" s="21">
        <v>97</v>
      </c>
      <c r="E303" s="6" t="s">
        <v>1937</v>
      </c>
      <c r="F303" s="15" t="s">
        <v>140</v>
      </c>
      <c r="G303" s="6" t="s">
        <v>18</v>
      </c>
      <c r="H303" s="6" t="s">
        <v>13</v>
      </c>
      <c r="I303" s="6" t="s">
        <v>14</v>
      </c>
      <c r="J303" s="6" t="s">
        <v>22</v>
      </c>
      <c r="K303" s="7">
        <v>7</v>
      </c>
      <c r="L303" s="6" t="s">
        <v>1938</v>
      </c>
      <c r="M303" s="6" t="s">
        <v>1939</v>
      </c>
      <c r="N303" s="6" t="s">
        <v>684</v>
      </c>
      <c r="O303" s="6" t="s">
        <v>674</v>
      </c>
      <c r="P303" s="21">
        <v>9</v>
      </c>
      <c r="Q303" s="2">
        <f t="shared" ca="1" si="0"/>
        <v>0.87</v>
      </c>
      <c r="R303" s="2">
        <f ca="1">Q303*(IF(J303="Yes",1.25,1))</f>
        <v>0.87</v>
      </c>
      <c r="S303" s="2">
        <f ca="1">R303*(IF(OR(VALUE(P303)&gt;8,VALUE(D303)&gt;80),1.25,1))</f>
        <v>1.0874999999999999</v>
      </c>
      <c r="T303" s="2">
        <f ca="1">S303*(IF(H303="Mass Customer",0.85,1))</f>
        <v>0.92437499999999995</v>
      </c>
      <c r="U303" s="2">
        <f>RANK(W303,W1:W1001,0)</f>
        <v>302</v>
      </c>
      <c r="V303" s="2">
        <v>302</v>
      </c>
      <c r="W303" s="2">
        <v>1.03</v>
      </c>
      <c r="X303" s="1"/>
      <c r="Y303" s="1"/>
      <c r="Z303" s="1"/>
    </row>
    <row r="304" spans="1:26" ht="15.75" customHeight="1" x14ac:dyDescent="0.35">
      <c r="A304" s="6" t="s">
        <v>570</v>
      </c>
      <c r="B304" s="6" t="s">
        <v>1940</v>
      </c>
      <c r="C304" s="6" t="s">
        <v>16</v>
      </c>
      <c r="D304" s="21">
        <v>79</v>
      </c>
      <c r="E304" s="6" t="s">
        <v>1941</v>
      </c>
      <c r="F304" s="15" t="s">
        <v>515</v>
      </c>
      <c r="G304" s="6" t="s">
        <v>12</v>
      </c>
      <c r="H304" s="6" t="s">
        <v>25</v>
      </c>
      <c r="I304" s="6" t="s">
        <v>14</v>
      </c>
      <c r="J304" s="6" t="s">
        <v>15</v>
      </c>
      <c r="K304" s="7">
        <v>11</v>
      </c>
      <c r="L304" s="6" t="s">
        <v>1942</v>
      </c>
      <c r="M304" s="6" t="s">
        <v>1049</v>
      </c>
      <c r="N304" s="6" t="s">
        <v>680</v>
      </c>
      <c r="O304" s="6" t="s">
        <v>674</v>
      </c>
      <c r="P304" s="21">
        <v>12</v>
      </c>
      <c r="Q304" s="2">
        <f t="shared" ca="1" si="0"/>
        <v>0.47</v>
      </c>
      <c r="R304" s="2">
        <f ca="1">Q304*(IF(J304="Yes",1.25,1))</f>
        <v>0.58749999999999991</v>
      </c>
      <c r="S304" s="2">
        <f ca="1">R304*(IF(OR(VALUE(P304)&gt;8,VALUE(D304)&gt;80),1.25,1))</f>
        <v>0.73437499999999989</v>
      </c>
      <c r="T304" s="2">
        <f ca="1">S304*(IF(H304="Mass Customer",0.85,1))</f>
        <v>0.73437499999999989</v>
      </c>
      <c r="U304" s="2">
        <f>RANK(W304,W1:W1001,0)</f>
        <v>302</v>
      </c>
      <c r="V304" s="2">
        <v>302</v>
      </c>
      <c r="W304" s="2">
        <v>1.03</v>
      </c>
      <c r="X304" s="1"/>
      <c r="Y304" s="1"/>
      <c r="Z304" s="1"/>
    </row>
    <row r="305" spans="1:26" ht="15.75" customHeight="1" x14ac:dyDescent="0.35">
      <c r="A305" s="6" t="s">
        <v>480</v>
      </c>
      <c r="B305" s="6" t="s">
        <v>1943</v>
      </c>
      <c r="C305" s="6" t="s">
        <v>23</v>
      </c>
      <c r="D305" s="21">
        <v>56</v>
      </c>
      <c r="E305" s="6" t="s">
        <v>1944</v>
      </c>
      <c r="F305" s="15" t="s">
        <v>35</v>
      </c>
      <c r="G305" s="6" t="s">
        <v>4549</v>
      </c>
      <c r="H305" s="6" t="s">
        <v>25</v>
      </c>
      <c r="I305" s="6" t="s">
        <v>14</v>
      </c>
      <c r="J305" s="6" t="s">
        <v>22</v>
      </c>
      <c r="K305" s="7">
        <v>11</v>
      </c>
      <c r="L305" s="6" t="s">
        <v>1945</v>
      </c>
      <c r="M305" s="6" t="s">
        <v>1946</v>
      </c>
      <c r="N305" s="6" t="s">
        <v>680</v>
      </c>
      <c r="O305" s="6" t="s">
        <v>674</v>
      </c>
      <c r="P305" s="21">
        <v>11</v>
      </c>
      <c r="Q305" s="2">
        <f t="shared" ca="1" si="0"/>
        <v>1.01</v>
      </c>
      <c r="R305" s="2">
        <f ca="1">Q305*(IF(J305="Yes",1.25,1))</f>
        <v>1.01</v>
      </c>
      <c r="S305" s="2">
        <f ca="1">R305*(IF(OR(VALUE(P305)&gt;8,VALUE(D305)&gt;80),1.25,1))</f>
        <v>1.2625</v>
      </c>
      <c r="T305" s="2">
        <f ca="1">S305*(IF(H305="Mass Customer",0.85,1))</f>
        <v>1.2625</v>
      </c>
      <c r="U305" s="2">
        <f>RANK(W305,W1:W1001,0)</f>
        <v>304</v>
      </c>
      <c r="V305" s="2">
        <v>304</v>
      </c>
      <c r="W305" s="2">
        <v>1.0249999999999999</v>
      </c>
      <c r="X305" s="1"/>
      <c r="Y305" s="1"/>
      <c r="Z305" s="1"/>
    </row>
    <row r="306" spans="1:26" ht="15.75" customHeight="1" x14ac:dyDescent="0.35">
      <c r="A306" s="6" t="s">
        <v>512</v>
      </c>
      <c r="B306" s="6" t="s">
        <v>1947</v>
      </c>
      <c r="C306" s="6" t="s">
        <v>23</v>
      </c>
      <c r="D306" s="21">
        <v>42</v>
      </c>
      <c r="E306" s="6" t="s">
        <v>1948</v>
      </c>
      <c r="F306" s="15" t="s">
        <v>137</v>
      </c>
      <c r="G306" s="6" t="s">
        <v>18</v>
      </c>
      <c r="H306" s="6" t="s">
        <v>27</v>
      </c>
      <c r="I306" s="6" t="s">
        <v>14</v>
      </c>
      <c r="J306" s="6" t="s">
        <v>15</v>
      </c>
      <c r="K306" s="7">
        <v>13</v>
      </c>
      <c r="L306" s="6" t="s">
        <v>1949</v>
      </c>
      <c r="M306" s="6" t="s">
        <v>948</v>
      </c>
      <c r="N306" s="6" t="s">
        <v>673</v>
      </c>
      <c r="O306" s="6" t="s">
        <v>674</v>
      </c>
      <c r="P306" s="21">
        <v>8</v>
      </c>
      <c r="Q306" s="2">
        <f t="shared" ca="1" si="0"/>
        <v>0.67</v>
      </c>
      <c r="R306" s="2">
        <f ca="1">Q306*(IF(J306="Yes",1.25,1))</f>
        <v>0.83750000000000002</v>
      </c>
      <c r="S306" s="2">
        <f ca="1">R306*(IF(OR(VALUE(P306)&gt;8,VALUE(D306)&gt;80),1.25,1))</f>
        <v>0.83750000000000002</v>
      </c>
      <c r="T306" s="2">
        <f ca="1">S306*(IF(H306="Mass Customer",0.85,1))</f>
        <v>0.83750000000000002</v>
      </c>
      <c r="U306" s="2">
        <f>RANK(W306,W1:W1001,0)</f>
        <v>304</v>
      </c>
      <c r="V306" s="2">
        <v>304</v>
      </c>
      <c r="W306" s="2">
        <v>1.0249999999999999</v>
      </c>
      <c r="X306" s="1"/>
      <c r="Y306" s="1"/>
      <c r="Z306" s="1"/>
    </row>
    <row r="307" spans="1:26" ht="15.75" customHeight="1" x14ac:dyDescent="0.35">
      <c r="A307" s="6" t="s">
        <v>1950</v>
      </c>
      <c r="B307" s="6" t="s">
        <v>1951</v>
      </c>
      <c r="C307" s="6" t="s">
        <v>23</v>
      </c>
      <c r="D307" s="21">
        <v>81</v>
      </c>
      <c r="E307" s="6" t="s">
        <v>1952</v>
      </c>
      <c r="F307" s="15" t="s">
        <v>19</v>
      </c>
      <c r="G307" s="6" t="s">
        <v>18</v>
      </c>
      <c r="H307" s="6" t="s">
        <v>13</v>
      </c>
      <c r="I307" s="6" t="s">
        <v>14</v>
      </c>
      <c r="J307" s="6" t="s">
        <v>22</v>
      </c>
      <c r="K307" s="7">
        <v>6</v>
      </c>
      <c r="L307" s="6" t="s">
        <v>1953</v>
      </c>
      <c r="M307" s="6" t="s">
        <v>1954</v>
      </c>
      <c r="N307" s="6" t="s">
        <v>673</v>
      </c>
      <c r="O307" s="6" t="s">
        <v>674</v>
      </c>
      <c r="P307" s="21">
        <v>7</v>
      </c>
      <c r="Q307" s="2">
        <f t="shared" ca="1" si="0"/>
        <v>1.01</v>
      </c>
      <c r="R307" s="2">
        <f ca="1">Q307*(IF(J307="Yes",1.25,1))</f>
        <v>1.01</v>
      </c>
      <c r="S307" s="2">
        <f ca="1">R307*(IF(OR(VALUE(P307)&gt;8,VALUE(D307)&gt;80),1.25,1))</f>
        <v>1.2625</v>
      </c>
      <c r="T307" s="2">
        <f ca="1">S307*(IF(H307="Mass Customer",0.85,1))</f>
        <v>1.0731249999999999</v>
      </c>
      <c r="U307" s="2">
        <f>RANK(W307,W1:W1001,0)</f>
        <v>304</v>
      </c>
      <c r="V307" s="2">
        <v>304</v>
      </c>
      <c r="W307" s="2">
        <v>1.0249999999999999</v>
      </c>
      <c r="X307" s="1"/>
      <c r="Y307" s="1"/>
      <c r="Z307" s="1"/>
    </row>
    <row r="308" spans="1:26" ht="15.75" customHeight="1" x14ac:dyDescent="0.35">
      <c r="A308" s="6" t="s">
        <v>169</v>
      </c>
      <c r="B308" s="6" t="s">
        <v>500</v>
      </c>
      <c r="C308" s="6" t="s">
        <v>16</v>
      </c>
      <c r="D308" s="21">
        <v>1</v>
      </c>
      <c r="E308" s="6" t="s">
        <v>1955</v>
      </c>
      <c r="F308" s="15" t="s">
        <v>113</v>
      </c>
      <c r="G308" s="6" t="s">
        <v>4549</v>
      </c>
      <c r="H308" s="6" t="s">
        <v>25</v>
      </c>
      <c r="I308" s="6" t="s">
        <v>14</v>
      </c>
      <c r="J308" s="6" t="s">
        <v>15</v>
      </c>
      <c r="K308" s="7">
        <v>11</v>
      </c>
      <c r="L308" s="6" t="s">
        <v>1956</v>
      </c>
      <c r="M308" s="6" t="s">
        <v>1957</v>
      </c>
      <c r="N308" s="6" t="s">
        <v>680</v>
      </c>
      <c r="O308" s="6" t="s">
        <v>674</v>
      </c>
      <c r="P308" s="21">
        <v>9</v>
      </c>
      <c r="Q308" s="2">
        <f t="shared" ca="1" si="0"/>
        <v>0.86</v>
      </c>
      <c r="R308" s="2">
        <f ca="1">Q308*(IF(J308="Yes",1.25,1))</f>
        <v>1.075</v>
      </c>
      <c r="S308" s="2">
        <f ca="1">R308*(IF(OR(VALUE(P308)&gt;8,VALUE(D308)&gt;80),1.25,1))</f>
        <v>1.34375</v>
      </c>
      <c r="T308" s="2">
        <f ca="1">S308*(IF(H308="Mass Customer",0.85,1))</f>
        <v>1.34375</v>
      </c>
      <c r="U308" s="2">
        <f>RANK(W308,W1:W1001,0)</f>
        <v>304</v>
      </c>
      <c r="V308" s="2">
        <v>304</v>
      </c>
      <c r="W308" s="2">
        <v>1.0249999999999999</v>
      </c>
      <c r="X308" s="1"/>
      <c r="Y308" s="1"/>
      <c r="Z308" s="1"/>
    </row>
    <row r="309" spans="1:26" ht="15.75" customHeight="1" x14ac:dyDescent="0.35">
      <c r="A309" s="6" t="s">
        <v>1958</v>
      </c>
      <c r="B309" s="6" t="s">
        <v>1959</v>
      </c>
      <c r="C309" s="6" t="s">
        <v>23</v>
      </c>
      <c r="D309" s="21">
        <v>63</v>
      </c>
      <c r="E309" s="6" t="s">
        <v>1960</v>
      </c>
      <c r="F309" s="16" t="s">
        <v>4541</v>
      </c>
      <c r="G309" s="6" t="s">
        <v>18</v>
      </c>
      <c r="H309" s="6" t="s">
        <v>27</v>
      </c>
      <c r="I309" s="6" t="s">
        <v>14</v>
      </c>
      <c r="J309" s="6" t="s">
        <v>15</v>
      </c>
      <c r="K309" s="7">
        <v>18</v>
      </c>
      <c r="L309" s="6" t="s">
        <v>1961</v>
      </c>
      <c r="M309" s="6" t="s">
        <v>1962</v>
      </c>
      <c r="N309" s="6" t="s">
        <v>680</v>
      </c>
      <c r="O309" s="6" t="s">
        <v>674</v>
      </c>
      <c r="P309" s="21">
        <v>3</v>
      </c>
      <c r="Q309" s="2">
        <f t="shared" ca="1" si="0"/>
        <v>0.6</v>
      </c>
      <c r="R309" s="2">
        <f ca="1">Q309*(IF(J309="Yes",1.25,1))</f>
        <v>0.75</v>
      </c>
      <c r="S309" s="2">
        <f ca="1">R309*(IF(OR(VALUE(P309)&gt;8,VALUE(D309)&gt;80),1.25,1))</f>
        <v>0.75</v>
      </c>
      <c r="T309" s="2">
        <f ca="1">S309*(IF(H309="Mass Customer",0.85,1))</f>
        <v>0.75</v>
      </c>
      <c r="U309" s="2">
        <f>RANK(W309,W1:W1001,0)</f>
        <v>304</v>
      </c>
      <c r="V309" s="2">
        <v>304</v>
      </c>
      <c r="W309" s="2">
        <v>1.0249999999999999</v>
      </c>
      <c r="X309" s="1"/>
      <c r="Y309" s="1"/>
      <c r="Z309" s="1"/>
    </row>
    <row r="310" spans="1:26" ht="15.75" customHeight="1" x14ac:dyDescent="0.35">
      <c r="A310" s="6" t="s">
        <v>1963</v>
      </c>
      <c r="B310" s="6" t="s">
        <v>1964</v>
      </c>
      <c r="C310" s="6" t="s">
        <v>23</v>
      </c>
      <c r="D310" s="21">
        <v>45</v>
      </c>
      <c r="E310" s="6" t="s">
        <v>1965</v>
      </c>
      <c r="F310" s="15" t="s">
        <v>96</v>
      </c>
      <c r="G310" s="6" t="s">
        <v>12</v>
      </c>
      <c r="H310" s="6" t="s">
        <v>13</v>
      </c>
      <c r="I310" s="6" t="s">
        <v>14</v>
      </c>
      <c r="J310" s="6" t="s">
        <v>22</v>
      </c>
      <c r="K310" s="7">
        <v>11</v>
      </c>
      <c r="L310" s="6" t="s">
        <v>1966</v>
      </c>
      <c r="M310" s="6" t="s">
        <v>1188</v>
      </c>
      <c r="N310" s="6" t="s">
        <v>680</v>
      </c>
      <c r="O310" s="6" t="s">
        <v>674</v>
      </c>
      <c r="P310" s="21">
        <v>6</v>
      </c>
      <c r="Q310" s="2">
        <f t="shared" ca="1" si="0"/>
        <v>0.72</v>
      </c>
      <c r="R310" s="2">
        <f ca="1">Q310*(IF(J310="Yes",1.25,1))</f>
        <v>0.72</v>
      </c>
      <c r="S310" s="2">
        <f ca="1">R310*(IF(OR(VALUE(P310)&gt;8,VALUE(D310)&gt;80),1.25,1))</f>
        <v>0.72</v>
      </c>
      <c r="T310" s="2">
        <f ca="1">S310*(IF(H310="Mass Customer",0.85,1))</f>
        <v>0.61199999999999999</v>
      </c>
      <c r="U310" s="2">
        <f>RANK(W310,W1:W1001,0)</f>
        <v>304</v>
      </c>
      <c r="V310" s="2">
        <v>304</v>
      </c>
      <c r="W310" s="2">
        <v>1.0249999999999999</v>
      </c>
      <c r="X310" s="1"/>
      <c r="Y310" s="1"/>
      <c r="Z310" s="1"/>
    </row>
    <row r="311" spans="1:26" ht="15.75" customHeight="1" x14ac:dyDescent="0.35">
      <c r="A311" s="6" t="s">
        <v>1967</v>
      </c>
      <c r="B311" s="6" t="s">
        <v>1968</v>
      </c>
      <c r="C311" s="6" t="s">
        <v>16</v>
      </c>
      <c r="D311" s="21">
        <v>21</v>
      </c>
      <c r="E311" s="6" t="s">
        <v>1969</v>
      </c>
      <c r="F311" s="16" t="s">
        <v>4541</v>
      </c>
      <c r="G311" s="6" t="s">
        <v>33</v>
      </c>
      <c r="H311" s="6" t="s">
        <v>13</v>
      </c>
      <c r="I311" s="6" t="s">
        <v>14</v>
      </c>
      <c r="J311" s="6" t="s">
        <v>15</v>
      </c>
      <c r="K311" s="7">
        <v>14</v>
      </c>
      <c r="L311" s="6" t="s">
        <v>1970</v>
      </c>
      <c r="M311" s="6" t="s">
        <v>1171</v>
      </c>
      <c r="N311" s="6" t="s">
        <v>680</v>
      </c>
      <c r="O311" s="6" t="s">
        <v>674</v>
      </c>
      <c r="P311" s="21">
        <v>6</v>
      </c>
      <c r="Q311" s="2">
        <f t="shared" ca="1" si="0"/>
        <v>0.51</v>
      </c>
      <c r="R311" s="2">
        <f ca="1">Q311*(IF(J311="Yes",1.25,1))</f>
        <v>0.63749999999999996</v>
      </c>
      <c r="S311" s="2">
        <f ca="1">R311*(IF(OR(VALUE(P311)&gt;8,VALUE(D311)&gt;80),1.25,1))</f>
        <v>0.63749999999999996</v>
      </c>
      <c r="T311" s="2">
        <f ca="1">S311*(IF(H311="Mass Customer",0.85,1))</f>
        <v>0.541875</v>
      </c>
      <c r="U311" s="2">
        <f>RANK(W311,W1:W1001,0)</f>
        <v>310</v>
      </c>
      <c r="V311" s="2">
        <v>310</v>
      </c>
      <c r="W311" s="2">
        <v>1.02265625</v>
      </c>
      <c r="X311" s="1"/>
      <c r="Y311" s="1"/>
      <c r="Z311" s="1"/>
    </row>
    <row r="312" spans="1:26" ht="15.75" customHeight="1" x14ac:dyDescent="0.35">
      <c r="A312" s="6" t="s">
        <v>1971</v>
      </c>
      <c r="B312" s="6" t="s">
        <v>1972</v>
      </c>
      <c r="C312" s="6" t="s">
        <v>23</v>
      </c>
      <c r="D312" s="21">
        <v>39</v>
      </c>
      <c r="E312" s="6" t="s">
        <v>1973</v>
      </c>
      <c r="F312" s="16" t="s">
        <v>4541</v>
      </c>
      <c r="G312" s="6" t="s">
        <v>20</v>
      </c>
      <c r="H312" s="6" t="s">
        <v>27</v>
      </c>
      <c r="I312" s="6" t="s">
        <v>14</v>
      </c>
      <c r="J312" s="6" t="s">
        <v>15</v>
      </c>
      <c r="K312" s="7">
        <v>10</v>
      </c>
      <c r="L312" s="6" t="s">
        <v>1974</v>
      </c>
      <c r="M312" s="6" t="s">
        <v>1770</v>
      </c>
      <c r="N312" s="6" t="s">
        <v>684</v>
      </c>
      <c r="O312" s="6" t="s">
        <v>674</v>
      </c>
      <c r="P312" s="21">
        <v>11</v>
      </c>
      <c r="Q312" s="2">
        <f t="shared" ca="1" si="0"/>
        <v>0.59</v>
      </c>
      <c r="R312" s="2">
        <f ca="1">Q312*(IF(J312="Yes",1.25,1))</f>
        <v>0.73749999999999993</v>
      </c>
      <c r="S312" s="2">
        <f ca="1">R312*(IF(OR(VALUE(P312)&gt;8,VALUE(D312)&gt;80),1.25,1))</f>
        <v>0.92187499999999989</v>
      </c>
      <c r="T312" s="2">
        <f ca="1">S312*(IF(H312="Mass Customer",0.85,1))</f>
        <v>0.92187499999999989</v>
      </c>
      <c r="U312" s="2">
        <f>RANK(W312,W1:W1001,0)</f>
        <v>310</v>
      </c>
      <c r="V312" s="2">
        <v>310</v>
      </c>
      <c r="W312" s="2">
        <v>1.02265625</v>
      </c>
      <c r="X312" s="1"/>
      <c r="Y312" s="1"/>
      <c r="Z312" s="1"/>
    </row>
    <row r="313" spans="1:26" ht="15.75" customHeight="1" x14ac:dyDescent="0.35">
      <c r="A313" s="6" t="s">
        <v>789</v>
      </c>
      <c r="B313" s="6" t="s">
        <v>180</v>
      </c>
      <c r="C313" s="6" t="s">
        <v>23</v>
      </c>
      <c r="D313" s="21">
        <v>28</v>
      </c>
      <c r="E313" s="6" t="s">
        <v>1975</v>
      </c>
      <c r="F313" s="15" t="s">
        <v>154</v>
      </c>
      <c r="G313" s="6" t="s">
        <v>12</v>
      </c>
      <c r="H313" s="6" t="s">
        <v>13</v>
      </c>
      <c r="I313" s="6" t="s">
        <v>14</v>
      </c>
      <c r="J313" s="6" t="s">
        <v>22</v>
      </c>
      <c r="K313" s="7">
        <v>5</v>
      </c>
      <c r="L313" s="6" t="s">
        <v>1976</v>
      </c>
      <c r="M313" s="6" t="s">
        <v>1316</v>
      </c>
      <c r="N313" s="6" t="s">
        <v>684</v>
      </c>
      <c r="O313" s="6" t="s">
        <v>674</v>
      </c>
      <c r="P313" s="21">
        <v>5</v>
      </c>
      <c r="Q313" s="2">
        <f t="shared" ca="1" si="0"/>
        <v>0.82</v>
      </c>
      <c r="R313" s="2">
        <f ca="1">Q313*(IF(J313="Yes",1.25,1))</f>
        <v>0.82</v>
      </c>
      <c r="S313" s="2">
        <f ca="1">R313*(IF(OR(VALUE(P313)&gt;8,VALUE(D313)&gt;80),1.25,1))</f>
        <v>0.82</v>
      </c>
      <c r="T313" s="2">
        <f ca="1">S313*(IF(H313="Mass Customer",0.85,1))</f>
        <v>0.69699999999999995</v>
      </c>
      <c r="U313" s="2">
        <f>RANK(W313,W1:W1001,0)</f>
        <v>312</v>
      </c>
      <c r="V313" s="2">
        <v>312</v>
      </c>
      <c r="W313" s="2">
        <v>1.02</v>
      </c>
      <c r="X313" s="1"/>
      <c r="Y313" s="1"/>
      <c r="Z313" s="1"/>
    </row>
    <row r="314" spans="1:26" ht="15.75" customHeight="1" x14ac:dyDescent="0.35">
      <c r="A314" s="6" t="s">
        <v>1977</v>
      </c>
      <c r="B314" s="6" t="s">
        <v>1978</v>
      </c>
      <c r="C314" s="6" t="s">
        <v>16</v>
      </c>
      <c r="D314" s="21">
        <v>61</v>
      </c>
      <c r="E314" s="6" t="s">
        <v>1979</v>
      </c>
      <c r="F314" s="15" t="s">
        <v>87</v>
      </c>
      <c r="G314" s="6" t="s">
        <v>33</v>
      </c>
      <c r="H314" s="6" t="s">
        <v>27</v>
      </c>
      <c r="I314" s="6" t="s">
        <v>14</v>
      </c>
      <c r="J314" s="6" t="s">
        <v>22</v>
      </c>
      <c r="K314" s="7">
        <v>7</v>
      </c>
      <c r="L314" s="6" t="s">
        <v>1980</v>
      </c>
      <c r="M314" s="6" t="s">
        <v>1981</v>
      </c>
      <c r="N314" s="6" t="s">
        <v>680</v>
      </c>
      <c r="O314" s="6" t="s">
        <v>674</v>
      </c>
      <c r="P314" s="21">
        <v>8</v>
      </c>
      <c r="Q314" s="2">
        <f t="shared" ca="1" si="0"/>
        <v>0.41</v>
      </c>
      <c r="R314" s="2">
        <f ca="1">Q314*(IF(J314="Yes",1.25,1))</f>
        <v>0.41</v>
      </c>
      <c r="S314" s="2">
        <f ca="1">R314*(IF(OR(VALUE(P314)&gt;8,VALUE(D314)&gt;80),1.25,1))</f>
        <v>0.41</v>
      </c>
      <c r="T314" s="2">
        <f ca="1">S314*(IF(H314="Mass Customer",0.85,1))</f>
        <v>0.41</v>
      </c>
      <c r="U314" s="2">
        <f>RANK(W314,W1:W1001,0)</f>
        <v>312</v>
      </c>
      <c r="V314" s="2">
        <v>312</v>
      </c>
      <c r="W314" s="2">
        <v>1.02</v>
      </c>
      <c r="X314" s="1"/>
      <c r="Y314" s="1"/>
      <c r="Z314" s="1"/>
    </row>
    <row r="315" spans="1:26" ht="15.75" customHeight="1" x14ac:dyDescent="0.35">
      <c r="A315" s="6" t="s">
        <v>1982</v>
      </c>
      <c r="B315" s="6" t="s">
        <v>1983</v>
      </c>
      <c r="C315" s="6" t="s">
        <v>16</v>
      </c>
      <c r="D315" s="21">
        <v>95</v>
      </c>
      <c r="E315" s="6" t="s">
        <v>1984</v>
      </c>
      <c r="F315" s="15" t="s">
        <v>190</v>
      </c>
      <c r="G315" s="6" t="s">
        <v>33</v>
      </c>
      <c r="H315" s="6" t="s">
        <v>13</v>
      </c>
      <c r="I315" s="6" t="s">
        <v>14</v>
      </c>
      <c r="J315" s="6" t="s">
        <v>22</v>
      </c>
      <c r="K315" s="7">
        <v>7</v>
      </c>
      <c r="L315" s="6" t="s">
        <v>1985</v>
      </c>
      <c r="M315" s="6" t="s">
        <v>1394</v>
      </c>
      <c r="N315" s="6" t="s">
        <v>680</v>
      </c>
      <c r="O315" s="6" t="s">
        <v>674</v>
      </c>
      <c r="P315" s="21">
        <v>11</v>
      </c>
      <c r="Q315" s="2">
        <f t="shared" ca="1" si="0"/>
        <v>1</v>
      </c>
      <c r="R315" s="2">
        <f ca="1">Q315*(IF(J315="Yes",1.25,1))</f>
        <v>1</v>
      </c>
      <c r="S315" s="2">
        <f ca="1">R315*(IF(OR(VALUE(P315)&gt;8,VALUE(D315)&gt;80),1.25,1))</f>
        <v>1.25</v>
      </c>
      <c r="T315" s="2">
        <f ca="1">S315*(IF(H315="Mass Customer",0.85,1))</f>
        <v>1.0625</v>
      </c>
      <c r="U315" s="2">
        <f>RANK(W315,W1:W1001,0)</f>
        <v>312</v>
      </c>
      <c r="V315" s="2">
        <v>312</v>
      </c>
      <c r="W315" s="2">
        <v>1.02</v>
      </c>
      <c r="X315" s="1"/>
      <c r="Y315" s="1"/>
      <c r="Z315" s="1"/>
    </row>
    <row r="316" spans="1:26" ht="15.75" customHeight="1" x14ac:dyDescent="0.35">
      <c r="A316" s="6" t="s">
        <v>1986</v>
      </c>
      <c r="B316" s="6" t="s">
        <v>1987</v>
      </c>
      <c r="C316" s="6" t="s">
        <v>23</v>
      </c>
      <c r="D316" s="21">
        <v>73</v>
      </c>
      <c r="E316" s="6" t="s">
        <v>1988</v>
      </c>
      <c r="F316" s="15" t="s">
        <v>135</v>
      </c>
      <c r="G316" s="6" t="s">
        <v>4549</v>
      </c>
      <c r="H316" s="6" t="s">
        <v>27</v>
      </c>
      <c r="I316" s="6" t="s">
        <v>14</v>
      </c>
      <c r="J316" s="6" t="s">
        <v>15</v>
      </c>
      <c r="K316" s="7">
        <v>3</v>
      </c>
      <c r="L316" s="6" t="s">
        <v>1989</v>
      </c>
      <c r="M316" s="6" t="s">
        <v>1990</v>
      </c>
      <c r="N316" s="6" t="s">
        <v>673</v>
      </c>
      <c r="O316" s="6" t="s">
        <v>674</v>
      </c>
      <c r="P316" s="21">
        <v>8</v>
      </c>
      <c r="Q316" s="2">
        <f t="shared" ca="1" si="0"/>
        <v>0.59</v>
      </c>
      <c r="R316" s="2">
        <f ca="1">Q316*(IF(J316="Yes",1.25,1))</f>
        <v>0.73749999999999993</v>
      </c>
      <c r="S316" s="2">
        <f ca="1">R316*(IF(OR(VALUE(P316)&gt;8,VALUE(D316)&gt;80),1.25,1))</f>
        <v>0.73749999999999993</v>
      </c>
      <c r="T316" s="2">
        <f ca="1">S316*(IF(H316="Mass Customer",0.85,1))</f>
        <v>0.73749999999999993</v>
      </c>
      <c r="U316" s="2">
        <f>RANK(W316,W1:W1001,0)</f>
        <v>312</v>
      </c>
      <c r="V316" s="2">
        <v>312</v>
      </c>
      <c r="W316" s="2">
        <v>1.02</v>
      </c>
      <c r="X316" s="1"/>
      <c r="Y316" s="1"/>
      <c r="Z316" s="1"/>
    </row>
    <row r="317" spans="1:26" ht="15.75" customHeight="1" x14ac:dyDescent="0.35">
      <c r="A317" s="6" t="s">
        <v>617</v>
      </c>
      <c r="B317" s="6" t="s">
        <v>1991</v>
      </c>
      <c r="C317" s="6" t="s">
        <v>23</v>
      </c>
      <c r="D317" s="21">
        <v>96</v>
      </c>
      <c r="E317" s="6" t="s">
        <v>1992</v>
      </c>
      <c r="F317" s="15" t="s">
        <v>334</v>
      </c>
      <c r="G317" s="6" t="s">
        <v>33</v>
      </c>
      <c r="H317" s="6" t="s">
        <v>27</v>
      </c>
      <c r="I317" s="6" t="s">
        <v>14</v>
      </c>
      <c r="J317" s="6" t="s">
        <v>22</v>
      </c>
      <c r="K317" s="7">
        <v>18</v>
      </c>
      <c r="L317" s="6" t="s">
        <v>1993</v>
      </c>
      <c r="M317" s="6" t="s">
        <v>1994</v>
      </c>
      <c r="N317" s="6" t="s">
        <v>684</v>
      </c>
      <c r="O317" s="6" t="s">
        <v>674</v>
      </c>
      <c r="P317" s="21">
        <v>9</v>
      </c>
      <c r="Q317" s="2">
        <f t="shared" ca="1" si="0"/>
        <v>0.93</v>
      </c>
      <c r="R317" s="2">
        <f ca="1">Q317*(IF(J317="Yes",1.25,1))</f>
        <v>0.93</v>
      </c>
      <c r="S317" s="2">
        <f ca="1">R317*(IF(OR(VALUE(P317)&gt;8,VALUE(D317)&gt;80),1.25,1))</f>
        <v>1.1625000000000001</v>
      </c>
      <c r="T317" s="2">
        <f ca="1">S317*(IF(H317="Mass Customer",0.85,1))</f>
        <v>1.1625000000000001</v>
      </c>
      <c r="U317" s="2">
        <f>RANK(W317,W1:W1001,0)</f>
        <v>312</v>
      </c>
      <c r="V317" s="2">
        <v>312</v>
      </c>
      <c r="W317" s="2">
        <v>1.02</v>
      </c>
      <c r="X317" s="1"/>
      <c r="Y317" s="1"/>
      <c r="Z317" s="1"/>
    </row>
    <row r="318" spans="1:26" ht="15.75" customHeight="1" x14ac:dyDescent="0.35">
      <c r="A318" s="6" t="s">
        <v>150</v>
      </c>
      <c r="B318" s="6" t="s">
        <v>1995</v>
      </c>
      <c r="C318" s="6" t="s">
        <v>23</v>
      </c>
      <c r="D318" s="21">
        <v>3</v>
      </c>
      <c r="E318" s="6" t="s">
        <v>1996</v>
      </c>
      <c r="F318" s="15" t="s">
        <v>144</v>
      </c>
      <c r="G318" s="6" t="s">
        <v>12</v>
      </c>
      <c r="H318" s="6" t="s">
        <v>13</v>
      </c>
      <c r="I318" s="6" t="s">
        <v>14</v>
      </c>
      <c r="J318" s="6" t="s">
        <v>15</v>
      </c>
      <c r="K318" s="7">
        <v>15</v>
      </c>
      <c r="L318" s="6" t="s">
        <v>1997</v>
      </c>
      <c r="M318" s="6" t="s">
        <v>1998</v>
      </c>
      <c r="N318" s="6" t="s">
        <v>684</v>
      </c>
      <c r="O318" s="6" t="s">
        <v>674</v>
      </c>
      <c r="P318" s="21">
        <v>6</v>
      </c>
      <c r="Q318" s="2">
        <f t="shared" ca="1" si="0"/>
        <v>0.91</v>
      </c>
      <c r="R318" s="2">
        <f ca="1">Q318*(IF(J318="Yes",1.25,1))</f>
        <v>1.1375</v>
      </c>
      <c r="S318" s="2">
        <f ca="1">R318*(IF(OR(VALUE(P318)&gt;8,VALUE(D318)&gt;80),1.25,1))</f>
        <v>1.1375</v>
      </c>
      <c r="T318" s="2">
        <f ca="1">S318*(IF(H318="Mass Customer",0.85,1))</f>
        <v>0.96687499999999993</v>
      </c>
      <c r="U318" s="2">
        <f>RANK(W318,W1:W1001,0)</f>
        <v>312</v>
      </c>
      <c r="V318" s="2">
        <v>312</v>
      </c>
      <c r="W318" s="2">
        <v>1.02</v>
      </c>
      <c r="X318" s="1"/>
      <c r="Y318" s="1"/>
      <c r="Z318" s="1"/>
    </row>
    <row r="319" spans="1:26" ht="15.75" customHeight="1" x14ac:dyDescent="0.35">
      <c r="A319" s="6" t="s">
        <v>548</v>
      </c>
      <c r="B319" s="6" t="s">
        <v>1999</v>
      </c>
      <c r="C319" s="6" t="s">
        <v>23</v>
      </c>
      <c r="D319" s="21">
        <v>20</v>
      </c>
      <c r="E319" s="6" t="s">
        <v>2000</v>
      </c>
      <c r="F319" s="16" t="s">
        <v>4541</v>
      </c>
      <c r="G319" s="6" t="s">
        <v>20</v>
      </c>
      <c r="H319" s="6" t="s">
        <v>13</v>
      </c>
      <c r="I319" s="6" t="s">
        <v>14</v>
      </c>
      <c r="J319" s="6" t="s">
        <v>15</v>
      </c>
      <c r="K319" s="7">
        <v>15</v>
      </c>
      <c r="L319" s="6" t="s">
        <v>2001</v>
      </c>
      <c r="M319" s="6" t="s">
        <v>1353</v>
      </c>
      <c r="N319" s="6" t="s">
        <v>673</v>
      </c>
      <c r="O319" s="6" t="s">
        <v>674</v>
      </c>
      <c r="P319" s="21">
        <v>7</v>
      </c>
      <c r="Q319" s="2">
        <f t="shared" ca="1" si="0"/>
        <v>0.96</v>
      </c>
      <c r="R319" s="2">
        <f ca="1">Q319*(IF(J319="Yes",1.25,1))</f>
        <v>1.2</v>
      </c>
      <c r="S319" s="2">
        <f ca="1">R319*(IF(OR(VALUE(P319)&gt;8,VALUE(D319)&gt;80),1.25,1))</f>
        <v>1.2</v>
      </c>
      <c r="T319" s="2">
        <f ca="1">S319*(IF(H319="Mass Customer",0.85,1))</f>
        <v>1.02</v>
      </c>
      <c r="U319" s="2">
        <f>RANK(W319,W1:W1001,0)</f>
        <v>312</v>
      </c>
      <c r="V319" s="2">
        <v>312</v>
      </c>
      <c r="W319" s="2">
        <v>1.02</v>
      </c>
      <c r="X319" s="1"/>
      <c r="Y319" s="1"/>
      <c r="Z319" s="1"/>
    </row>
    <row r="320" spans="1:26" ht="15.75" customHeight="1" x14ac:dyDescent="0.35">
      <c r="A320" s="6" t="s">
        <v>2002</v>
      </c>
      <c r="B320" s="6" t="s">
        <v>2003</v>
      </c>
      <c r="C320" s="6" t="s">
        <v>23</v>
      </c>
      <c r="D320" s="21">
        <v>74</v>
      </c>
      <c r="E320" s="6" t="s">
        <v>2004</v>
      </c>
      <c r="F320" s="15" t="s">
        <v>340</v>
      </c>
      <c r="G320" s="6" t="s">
        <v>12</v>
      </c>
      <c r="H320" s="6" t="s">
        <v>25</v>
      </c>
      <c r="I320" s="6" t="s">
        <v>14</v>
      </c>
      <c r="J320" s="6" t="s">
        <v>15</v>
      </c>
      <c r="K320" s="7">
        <v>14</v>
      </c>
      <c r="L320" s="6" t="s">
        <v>2005</v>
      </c>
      <c r="M320" s="6" t="s">
        <v>2006</v>
      </c>
      <c r="N320" s="6" t="s">
        <v>680</v>
      </c>
      <c r="O320" s="6" t="s">
        <v>674</v>
      </c>
      <c r="P320" s="21">
        <v>8</v>
      </c>
      <c r="Q320" s="2">
        <f t="shared" ca="1" si="0"/>
        <v>1.01</v>
      </c>
      <c r="R320" s="2">
        <f ca="1">Q320*(IF(J320="Yes",1.25,1))</f>
        <v>1.2625</v>
      </c>
      <c r="S320" s="2">
        <f ca="1">R320*(IF(OR(VALUE(P320)&gt;8,VALUE(D320)&gt;80),1.25,1))</f>
        <v>1.2625</v>
      </c>
      <c r="T320" s="2">
        <f ca="1">S320*(IF(H320="Mass Customer",0.85,1))</f>
        <v>1.2625</v>
      </c>
      <c r="U320" s="2">
        <f>RANK(W320,W1:W1001,0)</f>
        <v>312</v>
      </c>
      <c r="V320" s="2">
        <v>312</v>
      </c>
      <c r="W320" s="2">
        <v>1.02</v>
      </c>
      <c r="X320" s="1"/>
      <c r="Y320" s="1"/>
      <c r="Z320" s="1"/>
    </row>
    <row r="321" spans="1:26" ht="15.75" customHeight="1" x14ac:dyDescent="0.35">
      <c r="A321" s="6" t="s">
        <v>351</v>
      </c>
      <c r="B321" s="6" t="s">
        <v>2007</v>
      </c>
      <c r="C321" s="6" t="s">
        <v>16</v>
      </c>
      <c r="D321" s="21">
        <v>87</v>
      </c>
      <c r="E321" s="6" t="s">
        <v>2008</v>
      </c>
      <c r="F321" s="15" t="s">
        <v>95</v>
      </c>
      <c r="G321" s="6" t="s">
        <v>18</v>
      </c>
      <c r="H321" s="6" t="s">
        <v>25</v>
      </c>
      <c r="I321" s="6" t="s">
        <v>14</v>
      </c>
      <c r="J321" s="6" t="s">
        <v>15</v>
      </c>
      <c r="K321" s="7">
        <v>4</v>
      </c>
      <c r="L321" s="6" t="s">
        <v>2009</v>
      </c>
      <c r="M321" s="6" t="s">
        <v>1810</v>
      </c>
      <c r="N321" s="6" t="s">
        <v>680</v>
      </c>
      <c r="O321" s="6" t="s">
        <v>674</v>
      </c>
      <c r="P321" s="21">
        <v>9</v>
      </c>
      <c r="Q321" s="2">
        <f t="shared" ca="1" si="0"/>
        <v>0.89</v>
      </c>
      <c r="R321" s="2">
        <f ca="1">Q321*(IF(J321="Yes",1.25,1))</f>
        <v>1.1125</v>
      </c>
      <c r="S321" s="2">
        <f ca="1">R321*(IF(OR(VALUE(P321)&gt;8,VALUE(D321)&gt;80),1.25,1))</f>
        <v>1.390625</v>
      </c>
      <c r="T321" s="2">
        <f ca="1">S321*(IF(H321="Mass Customer",0.85,1))</f>
        <v>1.390625</v>
      </c>
      <c r="U321" s="2">
        <f>RANK(W321,W1:W1001,0)</f>
        <v>320</v>
      </c>
      <c r="V321" s="2">
        <v>320</v>
      </c>
      <c r="W321" s="2">
        <v>1.015625</v>
      </c>
      <c r="X321" s="1"/>
      <c r="Y321" s="1"/>
      <c r="Z321" s="1"/>
    </row>
    <row r="322" spans="1:26" ht="15.75" customHeight="1" x14ac:dyDescent="0.35">
      <c r="A322" s="6" t="s">
        <v>2010</v>
      </c>
      <c r="B322" s="6" t="s">
        <v>2011</v>
      </c>
      <c r="C322" s="6" t="s">
        <v>16</v>
      </c>
      <c r="D322" s="21">
        <v>78</v>
      </c>
      <c r="E322" s="8">
        <v>28070</v>
      </c>
      <c r="F322" s="15" t="s">
        <v>55</v>
      </c>
      <c r="G322" s="6" t="s">
        <v>4549</v>
      </c>
      <c r="H322" s="6" t="s">
        <v>27</v>
      </c>
      <c r="I322" s="6" t="s">
        <v>14</v>
      </c>
      <c r="J322" s="6" t="s">
        <v>15</v>
      </c>
      <c r="K322" s="7">
        <v>7</v>
      </c>
      <c r="L322" s="6" t="s">
        <v>2012</v>
      </c>
      <c r="M322" s="6" t="s">
        <v>1588</v>
      </c>
      <c r="N322" s="6" t="s">
        <v>684</v>
      </c>
      <c r="O322" s="6" t="s">
        <v>674</v>
      </c>
      <c r="P322" s="21">
        <v>7</v>
      </c>
      <c r="Q322" s="2">
        <f t="shared" ca="1" si="0"/>
        <v>0.54</v>
      </c>
      <c r="R322" s="2">
        <f ca="1">Q322*(IF(J322="Yes",1.25,1))</f>
        <v>0.67500000000000004</v>
      </c>
      <c r="S322" s="2">
        <f ca="1">R322*(IF(OR(VALUE(P322)&gt;8,VALUE(D322)&gt;80),1.25,1))</f>
        <v>0.67500000000000004</v>
      </c>
      <c r="T322" s="2">
        <f ca="1">S322*(IF(H322="Mass Customer",0.85,1))</f>
        <v>0.67500000000000004</v>
      </c>
      <c r="U322" s="2">
        <f>RANK(W322,W1:W1001,0)</f>
        <v>320</v>
      </c>
      <c r="V322" s="2">
        <v>320</v>
      </c>
      <c r="W322" s="2">
        <v>1.015625</v>
      </c>
      <c r="X322" s="1"/>
      <c r="Y322" s="1"/>
      <c r="Z322" s="1"/>
    </row>
    <row r="323" spans="1:26" ht="15.75" customHeight="1" x14ac:dyDescent="0.35">
      <c r="A323" s="6" t="s">
        <v>2013</v>
      </c>
      <c r="B323" s="6" t="s">
        <v>2014</v>
      </c>
      <c r="C323" s="6" t="s">
        <v>16</v>
      </c>
      <c r="D323" s="21">
        <v>23</v>
      </c>
      <c r="E323" s="6" t="s">
        <v>2015</v>
      </c>
      <c r="F323" s="15" t="s">
        <v>221</v>
      </c>
      <c r="G323" s="6" t="s">
        <v>18</v>
      </c>
      <c r="H323" s="6" t="s">
        <v>27</v>
      </c>
      <c r="I323" s="6" t="s">
        <v>14</v>
      </c>
      <c r="J323" s="6" t="s">
        <v>22</v>
      </c>
      <c r="K323" s="7">
        <v>12</v>
      </c>
      <c r="L323" s="6" t="s">
        <v>2016</v>
      </c>
      <c r="M323" s="6" t="s">
        <v>1592</v>
      </c>
      <c r="N323" s="6" t="s">
        <v>680</v>
      </c>
      <c r="O323" s="6" t="s">
        <v>674</v>
      </c>
      <c r="P323" s="21">
        <v>6</v>
      </c>
      <c r="Q323" s="2">
        <f t="shared" ca="1" si="0"/>
        <v>0.51</v>
      </c>
      <c r="R323" s="2">
        <f ca="1">Q323*(IF(J323="Yes",1.25,1))</f>
        <v>0.51</v>
      </c>
      <c r="S323" s="2">
        <f ca="1">R323*(IF(OR(VALUE(P323)&gt;8,VALUE(D323)&gt;80),1.25,1))</f>
        <v>0.51</v>
      </c>
      <c r="T323" s="2">
        <f ca="1">S323*(IF(H323="Mass Customer",0.85,1))</f>
        <v>0.51</v>
      </c>
      <c r="U323" s="2">
        <f>RANK(W323,W1:W1001,0)</f>
        <v>322</v>
      </c>
      <c r="V323" s="2">
        <v>322</v>
      </c>
      <c r="W323" s="2">
        <v>1.0125</v>
      </c>
      <c r="X323" s="1"/>
      <c r="Y323" s="1"/>
      <c r="Z323" s="1"/>
    </row>
    <row r="324" spans="1:26" ht="15.75" customHeight="1" x14ac:dyDescent="0.35">
      <c r="A324" s="6" t="s">
        <v>2017</v>
      </c>
      <c r="B324" s="6" t="s">
        <v>2018</v>
      </c>
      <c r="C324" s="6" t="s">
        <v>23</v>
      </c>
      <c r="D324" s="21">
        <v>0</v>
      </c>
      <c r="E324" s="6" t="s">
        <v>2019</v>
      </c>
      <c r="F324" s="15" t="s">
        <v>375</v>
      </c>
      <c r="G324" s="6" t="s">
        <v>20</v>
      </c>
      <c r="H324" s="6" t="s">
        <v>13</v>
      </c>
      <c r="I324" s="6" t="s">
        <v>14</v>
      </c>
      <c r="J324" s="6" t="s">
        <v>22</v>
      </c>
      <c r="K324" s="7">
        <v>17</v>
      </c>
      <c r="L324" s="6" t="s">
        <v>2020</v>
      </c>
      <c r="M324" s="6" t="s">
        <v>2021</v>
      </c>
      <c r="N324" s="6" t="s">
        <v>680</v>
      </c>
      <c r="O324" s="6" t="s">
        <v>674</v>
      </c>
      <c r="P324" s="21">
        <v>9</v>
      </c>
      <c r="Q324" s="2">
        <f t="shared" ca="1" si="0"/>
        <v>0.68</v>
      </c>
      <c r="R324" s="2">
        <f ca="1">Q324*(IF(J324="Yes",1.25,1))</f>
        <v>0.68</v>
      </c>
      <c r="S324" s="2">
        <f ca="1">R324*(IF(OR(VALUE(P324)&gt;8,VALUE(D324)&gt;80),1.25,1))</f>
        <v>0.85000000000000009</v>
      </c>
      <c r="T324" s="2">
        <f ca="1">S324*(IF(H324="Mass Customer",0.85,1))</f>
        <v>0.72250000000000003</v>
      </c>
      <c r="U324" s="2">
        <f>RANK(W324,W1:W1001,0)</f>
        <v>322</v>
      </c>
      <c r="V324" s="2">
        <v>322</v>
      </c>
      <c r="W324" s="2">
        <v>1.0125</v>
      </c>
      <c r="X324" s="1"/>
      <c r="Y324" s="1"/>
      <c r="Z324" s="1"/>
    </row>
    <row r="325" spans="1:26" ht="15.75" customHeight="1" x14ac:dyDescent="0.35">
      <c r="A325" s="6" t="s">
        <v>2022</v>
      </c>
      <c r="B325" s="6" t="s">
        <v>2023</v>
      </c>
      <c r="C325" s="6" t="s">
        <v>16</v>
      </c>
      <c r="D325" s="21">
        <v>35</v>
      </c>
      <c r="E325" s="6" t="s">
        <v>2024</v>
      </c>
      <c r="F325" s="15" t="s">
        <v>312</v>
      </c>
      <c r="G325" s="6" t="s">
        <v>33</v>
      </c>
      <c r="H325" s="6" t="s">
        <v>27</v>
      </c>
      <c r="I325" s="6" t="s">
        <v>14</v>
      </c>
      <c r="J325" s="6" t="s">
        <v>22</v>
      </c>
      <c r="K325" s="7">
        <v>9</v>
      </c>
      <c r="L325" s="6" t="s">
        <v>2025</v>
      </c>
      <c r="M325" s="6" t="s">
        <v>2026</v>
      </c>
      <c r="N325" s="6" t="s">
        <v>684</v>
      </c>
      <c r="O325" s="6" t="s">
        <v>674</v>
      </c>
      <c r="P325" s="21">
        <v>9</v>
      </c>
      <c r="Q325" s="2">
        <f t="shared" ca="1" si="0"/>
        <v>1.08</v>
      </c>
      <c r="R325" s="2">
        <f ca="1">Q325*(IF(J325="Yes",1.25,1))</f>
        <v>1.08</v>
      </c>
      <c r="S325" s="2">
        <f ca="1">R325*(IF(OR(VALUE(P325)&gt;8,VALUE(D325)&gt;80),1.25,1))</f>
        <v>1.35</v>
      </c>
      <c r="T325" s="2">
        <f ca="1">S325*(IF(H325="Mass Customer",0.85,1))</f>
        <v>1.35</v>
      </c>
      <c r="U325" s="2">
        <f>RANK(W325,W1:W1001,0)</f>
        <v>324</v>
      </c>
      <c r="V325" s="2">
        <v>324</v>
      </c>
      <c r="W325" s="2">
        <v>1.01</v>
      </c>
      <c r="X325" s="1"/>
      <c r="Y325" s="1"/>
      <c r="Z325" s="1"/>
    </row>
    <row r="326" spans="1:26" ht="15.75" customHeight="1" x14ac:dyDescent="0.35">
      <c r="A326" s="6" t="s">
        <v>534</v>
      </c>
      <c r="B326" s="6" t="s">
        <v>2027</v>
      </c>
      <c r="C326" s="6" t="s">
        <v>54</v>
      </c>
      <c r="D326" s="21">
        <v>69</v>
      </c>
      <c r="E326" s="11"/>
      <c r="F326" s="15" t="s">
        <v>51</v>
      </c>
      <c r="G326" s="6" t="s">
        <v>21</v>
      </c>
      <c r="H326" s="6" t="s">
        <v>13</v>
      </c>
      <c r="I326" s="6" t="s">
        <v>14</v>
      </c>
      <c r="J326" s="6" t="s">
        <v>15</v>
      </c>
      <c r="K326" s="7">
        <v>3</v>
      </c>
      <c r="L326" s="6" t="s">
        <v>2028</v>
      </c>
      <c r="M326" s="6" t="s">
        <v>1428</v>
      </c>
      <c r="N326" s="6" t="s">
        <v>684</v>
      </c>
      <c r="O326" s="6" t="s">
        <v>674</v>
      </c>
      <c r="P326" s="21">
        <v>3</v>
      </c>
      <c r="Q326" s="2">
        <f t="shared" ca="1" si="0"/>
        <v>1.03</v>
      </c>
      <c r="R326" s="2">
        <f ca="1">Q326*(IF(J326="Yes",1.25,1))</f>
        <v>1.2875000000000001</v>
      </c>
      <c r="S326" s="2">
        <f ca="1">R326*(IF(OR(VALUE(P326)&gt;8,VALUE(D326)&gt;80),1.25,1))</f>
        <v>1.2875000000000001</v>
      </c>
      <c r="T326" s="2">
        <f ca="1">S326*(IF(H326="Mass Customer",0.85,1))</f>
        <v>1.0943750000000001</v>
      </c>
      <c r="U326" s="2">
        <f>RANK(W326,W1:W1001,0)</f>
        <v>324</v>
      </c>
      <c r="V326" s="2">
        <v>324</v>
      </c>
      <c r="W326" s="2">
        <v>1.01</v>
      </c>
      <c r="X326" s="1"/>
      <c r="Y326" s="1"/>
      <c r="Z326" s="1"/>
    </row>
    <row r="327" spans="1:26" ht="15.75" customHeight="1" x14ac:dyDescent="0.35">
      <c r="A327" s="6" t="s">
        <v>2029</v>
      </c>
      <c r="B327" s="6" t="s">
        <v>2030</v>
      </c>
      <c r="C327" s="6" t="s">
        <v>23</v>
      </c>
      <c r="D327" s="21">
        <v>14</v>
      </c>
      <c r="E327" s="6" t="s">
        <v>2031</v>
      </c>
      <c r="F327" s="15" t="s">
        <v>173</v>
      </c>
      <c r="G327" s="6" t="s">
        <v>12</v>
      </c>
      <c r="H327" s="6" t="s">
        <v>27</v>
      </c>
      <c r="I327" s="6" t="s">
        <v>14</v>
      </c>
      <c r="J327" s="6" t="s">
        <v>22</v>
      </c>
      <c r="K327" s="7">
        <v>7</v>
      </c>
      <c r="L327" s="6" t="s">
        <v>2032</v>
      </c>
      <c r="M327" s="6" t="s">
        <v>2033</v>
      </c>
      <c r="N327" s="6" t="s">
        <v>684</v>
      </c>
      <c r="O327" s="6" t="s">
        <v>674</v>
      </c>
      <c r="P327" s="21">
        <v>1</v>
      </c>
      <c r="Q327" s="2">
        <f t="shared" ca="1" si="0"/>
        <v>0.96</v>
      </c>
      <c r="R327" s="2">
        <f ca="1">Q327*(IF(J327="Yes",1.25,1))</f>
        <v>0.96</v>
      </c>
      <c r="S327" s="2">
        <f ca="1">R327*(IF(OR(VALUE(P327)&gt;8,VALUE(D327)&gt;80),1.25,1))</f>
        <v>0.96</v>
      </c>
      <c r="T327" s="2">
        <f ca="1">S327*(IF(H327="Mass Customer",0.85,1))</f>
        <v>0.96</v>
      </c>
      <c r="U327" s="2">
        <f>RANK(W327,W1:W1001,0)</f>
        <v>326</v>
      </c>
      <c r="V327" s="2">
        <v>326</v>
      </c>
      <c r="W327" s="2">
        <v>1.0093749999999999</v>
      </c>
      <c r="X327" s="1"/>
      <c r="Y327" s="1"/>
      <c r="Z327" s="1"/>
    </row>
    <row r="328" spans="1:26" ht="15.75" customHeight="1" x14ac:dyDescent="0.35">
      <c r="A328" s="6" t="s">
        <v>2034</v>
      </c>
      <c r="B328" s="13" t="s">
        <v>4541</v>
      </c>
      <c r="C328" s="6" t="s">
        <v>23</v>
      </c>
      <c r="D328" s="21">
        <v>17</v>
      </c>
      <c r="E328" s="6" t="s">
        <v>2035</v>
      </c>
      <c r="F328" s="15" t="s">
        <v>190</v>
      </c>
      <c r="G328" s="6" t="s">
        <v>18</v>
      </c>
      <c r="H328" s="6" t="s">
        <v>13</v>
      </c>
      <c r="I328" s="6" t="s">
        <v>14</v>
      </c>
      <c r="J328" s="6" t="s">
        <v>15</v>
      </c>
      <c r="K328" s="7">
        <v>18</v>
      </c>
      <c r="L328" s="6" t="s">
        <v>2036</v>
      </c>
      <c r="M328" s="6" t="s">
        <v>2037</v>
      </c>
      <c r="N328" s="6" t="s">
        <v>673</v>
      </c>
      <c r="O328" s="6" t="s">
        <v>674</v>
      </c>
      <c r="P328" s="21">
        <v>4</v>
      </c>
      <c r="Q328" s="2">
        <f t="shared" ca="1" si="0"/>
        <v>0.88</v>
      </c>
      <c r="R328" s="2">
        <f ca="1">Q328*(IF(J328="Yes",1.25,1))</f>
        <v>1.1000000000000001</v>
      </c>
      <c r="S328" s="2">
        <f ca="1">R328*(IF(OR(VALUE(P328)&gt;8,VALUE(D328)&gt;80),1.25,1))</f>
        <v>1.1000000000000001</v>
      </c>
      <c r="T328" s="2">
        <f ca="1">S328*(IF(H328="Mass Customer",0.85,1))</f>
        <v>0.93500000000000005</v>
      </c>
      <c r="U328" s="2">
        <f>RANK(W328,W1:W1001,0)</f>
        <v>326</v>
      </c>
      <c r="V328" s="2">
        <v>326</v>
      </c>
      <c r="W328" s="2">
        <v>1.0093749999999999</v>
      </c>
      <c r="X328" s="1"/>
      <c r="Y328" s="1"/>
      <c r="Z328" s="1"/>
    </row>
    <row r="329" spans="1:26" ht="15.75" customHeight="1" x14ac:dyDescent="0.35">
      <c r="A329" s="6" t="s">
        <v>2038</v>
      </c>
      <c r="B329" s="6" t="s">
        <v>2039</v>
      </c>
      <c r="C329" s="6" t="s">
        <v>16</v>
      </c>
      <c r="D329" s="21">
        <v>84</v>
      </c>
      <c r="E329" s="6" t="s">
        <v>2040</v>
      </c>
      <c r="F329" s="15" t="s">
        <v>75</v>
      </c>
      <c r="G329" s="6" t="s">
        <v>4549</v>
      </c>
      <c r="H329" s="6" t="s">
        <v>13</v>
      </c>
      <c r="I329" s="6" t="s">
        <v>14</v>
      </c>
      <c r="J329" s="6" t="s">
        <v>22</v>
      </c>
      <c r="K329" s="7">
        <v>12</v>
      </c>
      <c r="L329" s="6" t="s">
        <v>2041</v>
      </c>
      <c r="M329" s="6" t="s">
        <v>2042</v>
      </c>
      <c r="N329" s="6" t="s">
        <v>673</v>
      </c>
      <c r="O329" s="6" t="s">
        <v>674</v>
      </c>
      <c r="P329" s="21">
        <v>5</v>
      </c>
      <c r="Q329" s="2">
        <f t="shared" ca="1" si="0"/>
        <v>0.52</v>
      </c>
      <c r="R329" s="2">
        <f ca="1">Q329*(IF(J329="Yes",1.25,1))</f>
        <v>0.52</v>
      </c>
      <c r="S329" s="2">
        <f ca="1">R329*(IF(OR(VALUE(P329)&gt;8,VALUE(D329)&gt;80),1.25,1))</f>
        <v>0.65</v>
      </c>
      <c r="T329" s="2">
        <f ca="1">S329*(IF(H329="Mass Customer",0.85,1))</f>
        <v>0.55249999999999999</v>
      </c>
      <c r="U329" s="2">
        <f>RANK(W329,W1:W1001,0)</f>
        <v>326</v>
      </c>
      <c r="V329" s="2">
        <v>326</v>
      </c>
      <c r="W329" s="2">
        <v>1.0093749999999999</v>
      </c>
      <c r="X329" s="1"/>
      <c r="Y329" s="1"/>
      <c r="Z329" s="1"/>
    </row>
    <row r="330" spans="1:26" ht="15.75" customHeight="1" x14ac:dyDescent="0.35">
      <c r="A330" s="6" t="s">
        <v>2043</v>
      </c>
      <c r="B330" s="6" t="s">
        <v>2044</v>
      </c>
      <c r="C330" s="6" t="s">
        <v>16</v>
      </c>
      <c r="D330" s="21">
        <v>32</v>
      </c>
      <c r="E330" s="8">
        <v>28693</v>
      </c>
      <c r="F330" s="15" t="s">
        <v>177</v>
      </c>
      <c r="G330" s="6" t="s">
        <v>33</v>
      </c>
      <c r="H330" s="6" t="s">
        <v>27</v>
      </c>
      <c r="I330" s="6" t="s">
        <v>14</v>
      </c>
      <c r="J330" s="6" t="s">
        <v>22</v>
      </c>
      <c r="K330" s="7">
        <v>21</v>
      </c>
      <c r="L330" s="6" t="s">
        <v>2045</v>
      </c>
      <c r="M330" s="6" t="s">
        <v>1157</v>
      </c>
      <c r="N330" s="6" t="s">
        <v>673</v>
      </c>
      <c r="O330" s="6" t="s">
        <v>674</v>
      </c>
      <c r="P330" s="21">
        <v>6</v>
      </c>
      <c r="Q330" s="2">
        <f t="shared" ca="1" si="0"/>
        <v>0.81</v>
      </c>
      <c r="R330" s="2">
        <f ca="1">Q330*(IF(J330="Yes",1.25,1))</f>
        <v>0.81</v>
      </c>
      <c r="S330" s="2">
        <f ca="1">R330*(IF(OR(VALUE(P330)&gt;8,VALUE(D330)&gt;80),1.25,1))</f>
        <v>0.81</v>
      </c>
      <c r="T330" s="2">
        <f ca="1">S330*(IF(H330="Mass Customer",0.85,1))</f>
        <v>0.81</v>
      </c>
      <c r="U330" s="2">
        <f>RANK(W330,W1:W1001,0)</f>
        <v>329</v>
      </c>
      <c r="V330" s="2">
        <v>329</v>
      </c>
      <c r="W330" s="2">
        <v>1</v>
      </c>
      <c r="X330" s="1"/>
      <c r="Y330" s="1"/>
      <c r="Z330" s="1"/>
    </row>
    <row r="331" spans="1:26" ht="15.75" customHeight="1" x14ac:dyDescent="0.35">
      <c r="A331" s="6" t="s">
        <v>321</v>
      </c>
      <c r="B331" s="6" t="s">
        <v>2046</v>
      </c>
      <c r="C331" s="6" t="s">
        <v>23</v>
      </c>
      <c r="D331" s="21">
        <v>32</v>
      </c>
      <c r="E331" s="6" t="s">
        <v>2047</v>
      </c>
      <c r="F331" s="15" t="s">
        <v>132</v>
      </c>
      <c r="G331" s="6" t="s">
        <v>20</v>
      </c>
      <c r="H331" s="6" t="s">
        <v>13</v>
      </c>
      <c r="I331" s="6" t="s">
        <v>14</v>
      </c>
      <c r="J331" s="6" t="s">
        <v>22</v>
      </c>
      <c r="K331" s="7">
        <v>11</v>
      </c>
      <c r="L331" s="6" t="s">
        <v>2048</v>
      </c>
      <c r="M331" s="6" t="s">
        <v>2049</v>
      </c>
      <c r="N331" s="6" t="s">
        <v>680</v>
      </c>
      <c r="O331" s="6" t="s">
        <v>674</v>
      </c>
      <c r="P331" s="21">
        <v>4</v>
      </c>
      <c r="Q331" s="2">
        <f t="shared" ca="1" si="0"/>
        <v>0.96</v>
      </c>
      <c r="R331" s="2">
        <f ca="1">Q331*(IF(J331="Yes",1.25,1))</f>
        <v>0.96</v>
      </c>
      <c r="S331" s="2">
        <f ca="1">R331*(IF(OR(VALUE(P331)&gt;8,VALUE(D331)&gt;80),1.25,1))</f>
        <v>0.96</v>
      </c>
      <c r="T331" s="2">
        <f ca="1">S331*(IF(H331="Mass Customer",0.85,1))</f>
        <v>0.81599999999999995</v>
      </c>
      <c r="U331" s="2">
        <f>RANK(W331,W1:W1001,0)</f>
        <v>329</v>
      </c>
      <c r="V331" s="2">
        <v>329</v>
      </c>
      <c r="W331" s="2">
        <v>1</v>
      </c>
      <c r="X331" s="1"/>
      <c r="Y331" s="1"/>
      <c r="Z331" s="1"/>
    </row>
    <row r="332" spans="1:26" ht="15.75" customHeight="1" x14ac:dyDescent="0.35">
      <c r="A332" s="6" t="s">
        <v>2050</v>
      </c>
      <c r="B332" s="13" t="s">
        <v>4541</v>
      </c>
      <c r="C332" s="6" t="s">
        <v>16</v>
      </c>
      <c r="D332" s="21">
        <v>17</v>
      </c>
      <c r="E332" s="6" t="s">
        <v>2051</v>
      </c>
      <c r="F332" s="15" t="s">
        <v>315</v>
      </c>
      <c r="G332" s="6" t="s">
        <v>4549</v>
      </c>
      <c r="H332" s="6" t="s">
        <v>25</v>
      </c>
      <c r="I332" s="6" t="s">
        <v>14</v>
      </c>
      <c r="J332" s="6" t="s">
        <v>22</v>
      </c>
      <c r="K332" s="7">
        <v>9</v>
      </c>
      <c r="L332" s="6" t="s">
        <v>2052</v>
      </c>
      <c r="M332" s="6" t="s">
        <v>1886</v>
      </c>
      <c r="N332" s="6" t="s">
        <v>673</v>
      </c>
      <c r="O332" s="6" t="s">
        <v>674</v>
      </c>
      <c r="P332" s="21">
        <v>3</v>
      </c>
      <c r="Q332" s="2">
        <f t="shared" ca="1" si="0"/>
        <v>0.59</v>
      </c>
      <c r="R332" s="2">
        <f ca="1">Q332*(IF(J332="Yes",1.25,1))</f>
        <v>0.59</v>
      </c>
      <c r="S332" s="2">
        <f ca="1">R332*(IF(OR(VALUE(P332)&gt;8,VALUE(D332)&gt;80),1.25,1))</f>
        <v>0.59</v>
      </c>
      <c r="T332" s="2">
        <f ca="1">S332*(IF(H332="Mass Customer",0.85,1))</f>
        <v>0.59</v>
      </c>
      <c r="U332" s="2">
        <f>RANK(W332,W1:W1001,0)</f>
        <v>329</v>
      </c>
      <c r="V332" s="2">
        <v>329</v>
      </c>
      <c r="W332" s="2">
        <v>1</v>
      </c>
      <c r="X332" s="1"/>
      <c r="Y332" s="1"/>
      <c r="Z332" s="1"/>
    </row>
    <row r="333" spans="1:26" ht="15.75" customHeight="1" x14ac:dyDescent="0.35">
      <c r="A333" s="6" t="s">
        <v>406</v>
      </c>
      <c r="B333" s="6" t="s">
        <v>2053</v>
      </c>
      <c r="C333" s="6" t="s">
        <v>16</v>
      </c>
      <c r="D333" s="21">
        <v>46</v>
      </c>
      <c r="E333" s="6" t="s">
        <v>2054</v>
      </c>
      <c r="F333" s="15" t="s">
        <v>113</v>
      </c>
      <c r="G333" s="6" t="s">
        <v>4549</v>
      </c>
      <c r="H333" s="6" t="s">
        <v>27</v>
      </c>
      <c r="I333" s="6" t="s">
        <v>14</v>
      </c>
      <c r="J333" s="6" t="s">
        <v>15</v>
      </c>
      <c r="K333" s="7">
        <v>15</v>
      </c>
      <c r="L333" s="6" t="s">
        <v>2055</v>
      </c>
      <c r="M333" s="6" t="s">
        <v>991</v>
      </c>
      <c r="N333" s="6" t="s">
        <v>680</v>
      </c>
      <c r="O333" s="6" t="s">
        <v>674</v>
      </c>
      <c r="P333" s="21">
        <v>9</v>
      </c>
      <c r="Q333" s="2">
        <f t="shared" ca="1" si="0"/>
        <v>1</v>
      </c>
      <c r="R333" s="2">
        <f ca="1">Q333*(IF(J333="Yes",1.25,1))</f>
        <v>1.25</v>
      </c>
      <c r="S333" s="2">
        <f ca="1">R333*(IF(OR(VALUE(P333)&gt;8,VALUE(D333)&gt;80),1.25,1))</f>
        <v>1.5625</v>
      </c>
      <c r="T333" s="2">
        <f ca="1">S333*(IF(H333="Mass Customer",0.85,1))</f>
        <v>1.5625</v>
      </c>
      <c r="U333" s="2">
        <f>RANK(W333,W1:W1001,0)</f>
        <v>329</v>
      </c>
      <c r="V333" s="2">
        <v>329</v>
      </c>
      <c r="W333" s="2">
        <v>1</v>
      </c>
      <c r="X333" s="1"/>
      <c r="Y333" s="1"/>
      <c r="Z333" s="1"/>
    </row>
    <row r="334" spans="1:26" ht="15.75" customHeight="1" x14ac:dyDescent="0.35">
      <c r="A334" s="6" t="s">
        <v>2056</v>
      </c>
      <c r="B334" s="6" t="s">
        <v>2057</v>
      </c>
      <c r="C334" s="6" t="s">
        <v>16</v>
      </c>
      <c r="D334" s="21">
        <v>64</v>
      </c>
      <c r="E334" s="6" t="s">
        <v>2058</v>
      </c>
      <c r="F334" s="15" t="s">
        <v>141</v>
      </c>
      <c r="G334" s="6" t="s">
        <v>63</v>
      </c>
      <c r="H334" s="6" t="s">
        <v>13</v>
      </c>
      <c r="I334" s="6" t="s">
        <v>14</v>
      </c>
      <c r="J334" s="6" t="s">
        <v>15</v>
      </c>
      <c r="K334" s="7">
        <v>7</v>
      </c>
      <c r="L334" s="6" t="s">
        <v>2059</v>
      </c>
      <c r="M334" s="6" t="s">
        <v>2060</v>
      </c>
      <c r="N334" s="6" t="s">
        <v>684</v>
      </c>
      <c r="O334" s="6" t="s">
        <v>674</v>
      </c>
      <c r="P334" s="21">
        <v>8</v>
      </c>
      <c r="Q334" s="2">
        <f t="shared" ca="1" si="0"/>
        <v>0.91</v>
      </c>
      <c r="R334" s="2">
        <f ca="1">Q334*(IF(J334="Yes",1.25,1))</f>
        <v>1.1375</v>
      </c>
      <c r="S334" s="2">
        <f ca="1">R334*(IF(OR(VALUE(P334)&gt;8,VALUE(D334)&gt;80),1.25,1))</f>
        <v>1.1375</v>
      </c>
      <c r="T334" s="2">
        <f ca="1">S334*(IF(H334="Mass Customer",0.85,1))</f>
        <v>0.96687499999999993</v>
      </c>
      <c r="U334" s="2">
        <f>RANK(W334,W1:W1001,0)</f>
        <v>329</v>
      </c>
      <c r="V334" s="2">
        <v>329</v>
      </c>
      <c r="W334" s="2">
        <v>1</v>
      </c>
      <c r="X334" s="1"/>
      <c r="Y334" s="1"/>
      <c r="Z334" s="1"/>
    </row>
    <row r="335" spans="1:26" ht="15.75" customHeight="1" x14ac:dyDescent="0.35">
      <c r="A335" s="6" t="s">
        <v>2061</v>
      </c>
      <c r="B335" s="6" t="s">
        <v>439</v>
      </c>
      <c r="C335" s="6" t="s">
        <v>16</v>
      </c>
      <c r="D335" s="21">
        <v>33</v>
      </c>
      <c r="E335" s="6" t="s">
        <v>2062</v>
      </c>
      <c r="F335" s="15" t="s">
        <v>28</v>
      </c>
      <c r="G335" s="6" t="s">
        <v>26</v>
      </c>
      <c r="H335" s="6" t="s">
        <v>25</v>
      </c>
      <c r="I335" s="6" t="s">
        <v>14</v>
      </c>
      <c r="J335" s="6" t="s">
        <v>15</v>
      </c>
      <c r="K335" s="7">
        <v>9</v>
      </c>
      <c r="L335" s="6" t="s">
        <v>2063</v>
      </c>
      <c r="M335" s="6" t="s">
        <v>2064</v>
      </c>
      <c r="N335" s="6" t="s">
        <v>684</v>
      </c>
      <c r="O335" s="6" t="s">
        <v>674</v>
      </c>
      <c r="P335" s="21">
        <v>2</v>
      </c>
      <c r="Q335" s="2">
        <f t="shared" ca="1" si="0"/>
        <v>0.95</v>
      </c>
      <c r="R335" s="2">
        <f ca="1">Q335*(IF(J335="Yes",1.25,1))</f>
        <v>1.1875</v>
      </c>
      <c r="S335" s="2">
        <f ca="1">R335*(IF(OR(VALUE(P335)&gt;8,VALUE(D335)&gt;80),1.25,1))</f>
        <v>1.1875</v>
      </c>
      <c r="T335" s="2">
        <f ca="1">S335*(IF(H335="Mass Customer",0.85,1))</f>
        <v>1.1875</v>
      </c>
      <c r="U335" s="2">
        <f>RANK(W335,W1:W1001,0)</f>
        <v>334</v>
      </c>
      <c r="V335" s="2">
        <v>334</v>
      </c>
      <c r="W335" s="2">
        <v>0.9987499999999998</v>
      </c>
      <c r="X335" s="1"/>
      <c r="Y335" s="1"/>
      <c r="Z335" s="1"/>
    </row>
    <row r="336" spans="1:26" ht="15.75" customHeight="1" x14ac:dyDescent="0.35">
      <c r="A336" s="6" t="s">
        <v>600</v>
      </c>
      <c r="B336" s="6" t="s">
        <v>2065</v>
      </c>
      <c r="C336" s="6" t="s">
        <v>23</v>
      </c>
      <c r="D336" s="21">
        <v>62</v>
      </c>
      <c r="E336" s="6" t="s">
        <v>2066</v>
      </c>
      <c r="F336" s="15" t="s">
        <v>127</v>
      </c>
      <c r="G336" s="6" t="s">
        <v>18</v>
      </c>
      <c r="H336" s="6" t="s">
        <v>13</v>
      </c>
      <c r="I336" s="6" t="s">
        <v>14</v>
      </c>
      <c r="J336" s="6" t="s">
        <v>15</v>
      </c>
      <c r="K336" s="7">
        <v>15</v>
      </c>
      <c r="L336" s="6" t="s">
        <v>2067</v>
      </c>
      <c r="M336" s="6" t="s">
        <v>1672</v>
      </c>
      <c r="N336" s="6" t="s">
        <v>680</v>
      </c>
      <c r="O336" s="6" t="s">
        <v>674</v>
      </c>
      <c r="P336" s="21">
        <v>10</v>
      </c>
      <c r="Q336" s="2">
        <f t="shared" ca="1" si="0"/>
        <v>0.79</v>
      </c>
      <c r="R336" s="2">
        <f ca="1">Q336*(IF(J336="Yes",1.25,1))</f>
        <v>0.98750000000000004</v>
      </c>
      <c r="S336" s="2">
        <f ca="1">R336*(IF(OR(VALUE(P336)&gt;8,VALUE(D336)&gt;80),1.25,1))</f>
        <v>1.234375</v>
      </c>
      <c r="T336" s="2">
        <f ca="1">S336*(IF(H336="Mass Customer",0.85,1))</f>
        <v>1.0492187499999999</v>
      </c>
      <c r="U336" s="2">
        <f>RANK(W336,W1:W1001,0)</f>
        <v>334</v>
      </c>
      <c r="V336" s="2">
        <v>334</v>
      </c>
      <c r="W336" s="2">
        <v>0.9987499999999998</v>
      </c>
      <c r="X336" s="1"/>
      <c r="Y336" s="1"/>
      <c r="Z336" s="1"/>
    </row>
    <row r="337" spans="1:26" ht="15.75" customHeight="1" x14ac:dyDescent="0.35">
      <c r="A337" s="6" t="s">
        <v>2068</v>
      </c>
      <c r="B337" s="6" t="s">
        <v>2069</v>
      </c>
      <c r="C337" s="6" t="s">
        <v>16</v>
      </c>
      <c r="D337" s="21">
        <v>81</v>
      </c>
      <c r="E337" s="6" t="s">
        <v>2070</v>
      </c>
      <c r="F337" s="15" t="s">
        <v>101</v>
      </c>
      <c r="G337" s="6" t="s">
        <v>33</v>
      </c>
      <c r="H337" s="6" t="s">
        <v>13</v>
      </c>
      <c r="I337" s="6" t="s">
        <v>14</v>
      </c>
      <c r="J337" s="6" t="s">
        <v>22</v>
      </c>
      <c r="K337" s="7">
        <v>7</v>
      </c>
      <c r="L337" s="6" t="s">
        <v>2071</v>
      </c>
      <c r="M337" s="6" t="s">
        <v>1193</v>
      </c>
      <c r="N337" s="6" t="s">
        <v>680</v>
      </c>
      <c r="O337" s="6" t="s">
        <v>674</v>
      </c>
      <c r="P337" s="21">
        <v>9</v>
      </c>
      <c r="Q337" s="2">
        <f t="shared" ca="1" si="0"/>
        <v>0.46</v>
      </c>
      <c r="R337" s="2">
        <f ca="1">Q337*(IF(J337="Yes",1.25,1))</f>
        <v>0.46</v>
      </c>
      <c r="S337" s="2">
        <f ca="1">R337*(IF(OR(VALUE(P337)&gt;8,VALUE(D337)&gt;80),1.25,1))</f>
        <v>0.57500000000000007</v>
      </c>
      <c r="T337" s="2">
        <f ca="1">S337*(IF(H337="Mass Customer",0.85,1))</f>
        <v>0.48875000000000002</v>
      </c>
      <c r="U337" s="2">
        <f>RANK(W337,W1:W1001,0)</f>
        <v>334</v>
      </c>
      <c r="V337" s="2">
        <v>334</v>
      </c>
      <c r="W337" s="2">
        <v>0.9987499999999998</v>
      </c>
      <c r="X337" s="1"/>
      <c r="Y337" s="1"/>
      <c r="Z337" s="1"/>
    </row>
    <row r="338" spans="1:26" ht="15.75" customHeight="1" x14ac:dyDescent="0.35">
      <c r="A338" s="6" t="s">
        <v>80</v>
      </c>
      <c r="B338" s="6" t="s">
        <v>651</v>
      </c>
      <c r="C338" s="6" t="s">
        <v>23</v>
      </c>
      <c r="D338" s="21">
        <v>8</v>
      </c>
      <c r="E338" s="6" t="s">
        <v>2072</v>
      </c>
      <c r="F338" s="15" t="s">
        <v>138</v>
      </c>
      <c r="G338" s="6" t="s">
        <v>18</v>
      </c>
      <c r="H338" s="6" t="s">
        <v>13</v>
      </c>
      <c r="I338" s="6" t="s">
        <v>14</v>
      </c>
      <c r="J338" s="6" t="s">
        <v>15</v>
      </c>
      <c r="K338" s="7">
        <v>16</v>
      </c>
      <c r="L338" s="6" t="s">
        <v>2073</v>
      </c>
      <c r="M338" s="6" t="s">
        <v>1998</v>
      </c>
      <c r="N338" s="6" t="s">
        <v>684</v>
      </c>
      <c r="O338" s="6" t="s">
        <v>674</v>
      </c>
      <c r="P338" s="21">
        <v>7</v>
      </c>
      <c r="Q338" s="2">
        <f t="shared" ca="1" si="0"/>
        <v>0.85</v>
      </c>
      <c r="R338" s="2">
        <f ca="1">Q338*(IF(J338="Yes",1.25,1))</f>
        <v>1.0625</v>
      </c>
      <c r="S338" s="2">
        <f ca="1">R338*(IF(OR(VALUE(P338)&gt;8,VALUE(D338)&gt;80),1.25,1))</f>
        <v>1.0625</v>
      </c>
      <c r="T338" s="2">
        <f ca="1">S338*(IF(H338="Mass Customer",0.85,1))</f>
        <v>0.90312499999999996</v>
      </c>
      <c r="U338" s="2">
        <f>RANK(W338,W1:W1001,0)</f>
        <v>334</v>
      </c>
      <c r="V338" s="2">
        <v>334</v>
      </c>
      <c r="W338" s="2">
        <v>0.9987499999999998</v>
      </c>
      <c r="X338" s="1"/>
      <c r="Y338" s="1"/>
      <c r="Z338" s="1"/>
    </row>
    <row r="339" spans="1:26" ht="15.75" customHeight="1" x14ac:dyDescent="0.35">
      <c r="A339" s="6" t="s">
        <v>2074</v>
      </c>
      <c r="B339" s="6" t="s">
        <v>2075</v>
      </c>
      <c r="C339" s="6" t="s">
        <v>16</v>
      </c>
      <c r="D339" s="21">
        <v>53</v>
      </c>
      <c r="E339" s="6" t="s">
        <v>2076</v>
      </c>
      <c r="F339" s="15" t="s">
        <v>76</v>
      </c>
      <c r="G339" s="6" t="s">
        <v>4549</v>
      </c>
      <c r="H339" s="6" t="s">
        <v>25</v>
      </c>
      <c r="I339" s="6" t="s">
        <v>14</v>
      </c>
      <c r="J339" s="6" t="s">
        <v>22</v>
      </c>
      <c r="K339" s="7">
        <v>14</v>
      </c>
      <c r="L339" s="6" t="s">
        <v>2077</v>
      </c>
      <c r="M339" s="6" t="s">
        <v>2078</v>
      </c>
      <c r="N339" s="6" t="s">
        <v>684</v>
      </c>
      <c r="O339" s="6" t="s">
        <v>674</v>
      </c>
      <c r="P339" s="21">
        <v>8</v>
      </c>
      <c r="Q339" s="2">
        <f t="shared" ca="1" si="0"/>
        <v>0.77</v>
      </c>
      <c r="R339" s="2">
        <f ca="1">Q339*(IF(J339="Yes",1.25,1))</f>
        <v>0.77</v>
      </c>
      <c r="S339" s="2">
        <f ca="1">R339*(IF(OR(VALUE(P339)&gt;8,VALUE(D339)&gt;80),1.25,1))</f>
        <v>0.77</v>
      </c>
      <c r="T339" s="2">
        <f ca="1">S339*(IF(H339="Mass Customer",0.85,1))</f>
        <v>0.77</v>
      </c>
      <c r="U339" s="2">
        <f>RANK(W339,W1:W1001,0)</f>
        <v>338</v>
      </c>
      <c r="V339" s="2">
        <v>338</v>
      </c>
      <c r="W339" s="2">
        <v>0.99609375</v>
      </c>
      <c r="X339" s="1"/>
      <c r="Y339" s="1"/>
      <c r="Z339" s="1"/>
    </row>
    <row r="340" spans="1:26" ht="15.75" customHeight="1" x14ac:dyDescent="0.35">
      <c r="A340" s="6" t="s">
        <v>419</v>
      </c>
      <c r="B340" s="6" t="s">
        <v>2079</v>
      </c>
      <c r="C340" s="6" t="s">
        <v>16</v>
      </c>
      <c r="D340" s="21">
        <v>18</v>
      </c>
      <c r="E340" s="6" t="s">
        <v>2080</v>
      </c>
      <c r="F340" s="16" t="s">
        <v>4541</v>
      </c>
      <c r="G340" s="6" t="s">
        <v>33</v>
      </c>
      <c r="H340" s="6" t="s">
        <v>13</v>
      </c>
      <c r="I340" s="6" t="s">
        <v>14</v>
      </c>
      <c r="J340" s="6" t="s">
        <v>15</v>
      </c>
      <c r="K340" s="7">
        <v>18</v>
      </c>
      <c r="L340" s="6" t="s">
        <v>2081</v>
      </c>
      <c r="M340" s="6" t="s">
        <v>788</v>
      </c>
      <c r="N340" s="6" t="s">
        <v>680</v>
      </c>
      <c r="O340" s="6" t="s">
        <v>674</v>
      </c>
      <c r="P340" s="21">
        <v>4</v>
      </c>
      <c r="Q340" s="2">
        <f t="shared" ca="1" si="0"/>
        <v>1.0900000000000001</v>
      </c>
      <c r="R340" s="2">
        <f ca="1">Q340*(IF(J340="Yes",1.25,1))</f>
        <v>1.3625</v>
      </c>
      <c r="S340" s="2">
        <f ca="1">R340*(IF(OR(VALUE(P340)&gt;8,VALUE(D340)&gt;80),1.25,1))</f>
        <v>1.3625</v>
      </c>
      <c r="T340" s="2">
        <f ca="1">S340*(IF(H340="Mass Customer",0.85,1))</f>
        <v>1.1581250000000001</v>
      </c>
      <c r="U340" s="2">
        <f>RANK(W340,W1:W1001,0)</f>
        <v>338</v>
      </c>
      <c r="V340" s="2">
        <v>338</v>
      </c>
      <c r="W340" s="2">
        <v>0.99609375</v>
      </c>
      <c r="X340" s="1"/>
      <c r="Y340" s="1"/>
      <c r="Z340" s="1"/>
    </row>
    <row r="341" spans="1:26" ht="15.75" customHeight="1" x14ac:dyDescent="0.35">
      <c r="A341" s="6" t="s">
        <v>2082</v>
      </c>
      <c r="B341" s="6" t="s">
        <v>2083</v>
      </c>
      <c r="C341" s="6" t="s">
        <v>23</v>
      </c>
      <c r="D341" s="21">
        <v>80</v>
      </c>
      <c r="E341" s="6" t="s">
        <v>2084</v>
      </c>
      <c r="F341" s="15" t="s">
        <v>47</v>
      </c>
      <c r="G341" s="6" t="s">
        <v>4549</v>
      </c>
      <c r="H341" s="6" t="s">
        <v>27</v>
      </c>
      <c r="I341" s="6" t="s">
        <v>14</v>
      </c>
      <c r="J341" s="6" t="s">
        <v>15</v>
      </c>
      <c r="K341" s="7">
        <v>7</v>
      </c>
      <c r="L341" s="6" t="s">
        <v>2085</v>
      </c>
      <c r="M341" s="6" t="s">
        <v>2086</v>
      </c>
      <c r="N341" s="6" t="s">
        <v>684</v>
      </c>
      <c r="O341" s="6" t="s">
        <v>674</v>
      </c>
      <c r="P341" s="21">
        <v>9</v>
      </c>
      <c r="Q341" s="2">
        <f t="shared" ca="1" si="0"/>
        <v>0.92</v>
      </c>
      <c r="R341" s="2">
        <f ca="1">Q341*(IF(J341="Yes",1.25,1))</f>
        <v>1.1500000000000001</v>
      </c>
      <c r="S341" s="2">
        <f ca="1">R341*(IF(OR(VALUE(P341)&gt;8,VALUE(D341)&gt;80),1.25,1))</f>
        <v>1.4375000000000002</v>
      </c>
      <c r="T341" s="2">
        <f ca="1">S341*(IF(H341="Mass Customer",0.85,1))</f>
        <v>1.4375000000000002</v>
      </c>
      <c r="U341" s="2">
        <f>RANK(W341,W1:W1001,0)</f>
        <v>338</v>
      </c>
      <c r="V341" s="2">
        <v>338</v>
      </c>
      <c r="W341" s="2">
        <v>0.99609375</v>
      </c>
      <c r="X341" s="1"/>
      <c r="Y341" s="1"/>
      <c r="Z341" s="1"/>
    </row>
    <row r="342" spans="1:26" ht="15.75" customHeight="1" x14ac:dyDescent="0.35">
      <c r="A342" s="6" t="s">
        <v>212</v>
      </c>
      <c r="B342" s="6" t="s">
        <v>2087</v>
      </c>
      <c r="C342" s="6" t="s">
        <v>23</v>
      </c>
      <c r="D342" s="21">
        <v>93</v>
      </c>
      <c r="E342" s="6" t="s">
        <v>2088</v>
      </c>
      <c r="F342" s="15" t="s">
        <v>209</v>
      </c>
      <c r="G342" s="6" t="s">
        <v>12</v>
      </c>
      <c r="H342" s="6" t="s">
        <v>25</v>
      </c>
      <c r="I342" s="6" t="s">
        <v>14</v>
      </c>
      <c r="J342" s="6" t="s">
        <v>15</v>
      </c>
      <c r="K342" s="7">
        <v>17</v>
      </c>
      <c r="L342" s="6" t="s">
        <v>2089</v>
      </c>
      <c r="M342" s="6" t="s">
        <v>2090</v>
      </c>
      <c r="N342" s="6" t="s">
        <v>673</v>
      </c>
      <c r="O342" s="6" t="s">
        <v>674</v>
      </c>
      <c r="P342" s="21">
        <v>3</v>
      </c>
      <c r="Q342" s="2">
        <f t="shared" ca="1" si="0"/>
        <v>0.8</v>
      </c>
      <c r="R342" s="2">
        <f ca="1">Q342*(IF(J342="Yes",1.25,1))</f>
        <v>1</v>
      </c>
      <c r="S342" s="2">
        <f ca="1">R342*(IF(OR(VALUE(P342)&gt;8,VALUE(D342)&gt;80),1.25,1))</f>
        <v>1.25</v>
      </c>
      <c r="T342" s="2">
        <f ca="1">S342*(IF(H342="Mass Customer",0.85,1))</f>
        <v>1.25</v>
      </c>
      <c r="U342" s="2">
        <f>RANK(W342,W1:W1001,0)</f>
        <v>341</v>
      </c>
      <c r="V342" s="2">
        <v>341</v>
      </c>
      <c r="W342" s="2">
        <v>0.99</v>
      </c>
      <c r="X342" s="1"/>
      <c r="Y342" s="1"/>
      <c r="Z342" s="1"/>
    </row>
    <row r="343" spans="1:26" ht="15.75" customHeight="1" x14ac:dyDescent="0.35">
      <c r="A343" s="6" t="s">
        <v>2091</v>
      </c>
      <c r="B343" s="6" t="s">
        <v>2092</v>
      </c>
      <c r="C343" s="6" t="s">
        <v>23</v>
      </c>
      <c r="D343" s="21">
        <v>38</v>
      </c>
      <c r="E343" s="6" t="s">
        <v>2093</v>
      </c>
      <c r="F343" s="15" t="s">
        <v>228</v>
      </c>
      <c r="G343" s="6" t="s">
        <v>21</v>
      </c>
      <c r="H343" s="6" t="s">
        <v>13</v>
      </c>
      <c r="I343" s="6" t="s">
        <v>14</v>
      </c>
      <c r="J343" s="6" t="s">
        <v>15</v>
      </c>
      <c r="K343" s="7">
        <v>11</v>
      </c>
      <c r="L343" s="6" t="s">
        <v>2094</v>
      </c>
      <c r="M343" s="6" t="s">
        <v>2095</v>
      </c>
      <c r="N343" s="6" t="s">
        <v>684</v>
      </c>
      <c r="O343" s="6" t="s">
        <v>674</v>
      </c>
      <c r="P343" s="21">
        <v>10</v>
      </c>
      <c r="Q343" s="2">
        <f t="shared" ca="1" si="0"/>
        <v>0.98</v>
      </c>
      <c r="R343" s="2">
        <f ca="1">Q343*(IF(J343="Yes",1.25,1))</f>
        <v>1.2250000000000001</v>
      </c>
      <c r="S343" s="2">
        <f ca="1">R343*(IF(OR(VALUE(P343)&gt;8,VALUE(D343)&gt;80),1.25,1))</f>
        <v>1.53125</v>
      </c>
      <c r="T343" s="2">
        <f ca="1">S343*(IF(H343="Mass Customer",0.85,1))</f>
        <v>1.3015625</v>
      </c>
      <c r="U343" s="2">
        <f>RANK(W343,W1:W1001,0)</f>
        <v>341</v>
      </c>
      <c r="V343" s="2">
        <v>341</v>
      </c>
      <c r="W343" s="2">
        <v>0.99</v>
      </c>
      <c r="X343" s="1"/>
      <c r="Y343" s="1"/>
      <c r="Z343" s="1"/>
    </row>
    <row r="344" spans="1:26" ht="15.75" customHeight="1" x14ac:dyDescent="0.35">
      <c r="A344" s="6" t="s">
        <v>1574</v>
      </c>
      <c r="B344" s="6" t="s">
        <v>2096</v>
      </c>
      <c r="C344" s="6" t="s">
        <v>16</v>
      </c>
      <c r="D344" s="21">
        <v>84</v>
      </c>
      <c r="E344" s="6" t="s">
        <v>2097</v>
      </c>
      <c r="F344" s="15" t="s">
        <v>91</v>
      </c>
      <c r="G344" s="6" t="s">
        <v>21</v>
      </c>
      <c r="H344" s="6" t="s">
        <v>25</v>
      </c>
      <c r="I344" s="6" t="s">
        <v>14</v>
      </c>
      <c r="J344" s="6" t="s">
        <v>22</v>
      </c>
      <c r="K344" s="7">
        <v>10</v>
      </c>
      <c r="L344" s="6" t="s">
        <v>2098</v>
      </c>
      <c r="M344" s="6" t="s">
        <v>962</v>
      </c>
      <c r="N344" s="6" t="s">
        <v>673</v>
      </c>
      <c r="O344" s="6" t="s">
        <v>674</v>
      </c>
      <c r="P344" s="21">
        <v>6</v>
      </c>
      <c r="Q344" s="2">
        <f t="shared" ca="1" si="0"/>
        <v>0.65</v>
      </c>
      <c r="R344" s="2">
        <f ca="1">Q344*(IF(J344="Yes",1.25,1))</f>
        <v>0.65</v>
      </c>
      <c r="S344" s="2">
        <f ca="1">R344*(IF(OR(VALUE(P344)&gt;8,VALUE(D344)&gt;80),1.25,1))</f>
        <v>0.8125</v>
      </c>
      <c r="T344" s="2">
        <f ca="1">S344*(IF(H344="Mass Customer",0.85,1))</f>
        <v>0.8125</v>
      </c>
      <c r="U344" s="2">
        <f>RANK(W344,W1:W1001,0)</f>
        <v>341</v>
      </c>
      <c r="V344" s="2">
        <v>341</v>
      </c>
      <c r="W344" s="2">
        <v>0.99</v>
      </c>
      <c r="X344" s="1"/>
      <c r="Y344" s="1"/>
      <c r="Z344" s="1"/>
    </row>
    <row r="345" spans="1:26" ht="15.75" customHeight="1" x14ac:dyDescent="0.35">
      <c r="A345" s="6" t="s">
        <v>2099</v>
      </c>
      <c r="B345" s="6" t="s">
        <v>603</v>
      </c>
      <c r="C345" s="6" t="s">
        <v>23</v>
      </c>
      <c r="D345" s="21">
        <v>22</v>
      </c>
      <c r="E345" s="6" t="s">
        <v>2100</v>
      </c>
      <c r="F345" s="15" t="s">
        <v>157</v>
      </c>
      <c r="G345" s="6" t="s">
        <v>33</v>
      </c>
      <c r="H345" s="6" t="s">
        <v>13</v>
      </c>
      <c r="I345" s="6" t="s">
        <v>14</v>
      </c>
      <c r="J345" s="6" t="s">
        <v>15</v>
      </c>
      <c r="K345" s="7">
        <v>16</v>
      </c>
      <c r="L345" s="6" t="s">
        <v>2101</v>
      </c>
      <c r="M345" s="6" t="s">
        <v>697</v>
      </c>
      <c r="N345" s="6" t="s">
        <v>673</v>
      </c>
      <c r="O345" s="6" t="s">
        <v>674</v>
      </c>
      <c r="P345" s="21">
        <v>10</v>
      </c>
      <c r="Q345" s="2">
        <f t="shared" ca="1" si="0"/>
        <v>0.95</v>
      </c>
      <c r="R345" s="2">
        <f ca="1">Q345*(IF(J345="Yes",1.25,1))</f>
        <v>1.1875</v>
      </c>
      <c r="S345" s="2">
        <f ca="1">R345*(IF(OR(VALUE(P345)&gt;8,VALUE(D345)&gt;80),1.25,1))</f>
        <v>1.484375</v>
      </c>
      <c r="T345" s="2">
        <f ca="1">S345*(IF(H345="Mass Customer",0.85,1))</f>
        <v>1.26171875</v>
      </c>
      <c r="U345" s="2">
        <f>RANK(W345,W1:W1001,0)</f>
        <v>341</v>
      </c>
      <c r="V345" s="2">
        <v>341</v>
      </c>
      <c r="W345" s="2">
        <v>0.99</v>
      </c>
      <c r="X345" s="1"/>
      <c r="Y345" s="1"/>
      <c r="Z345" s="1"/>
    </row>
    <row r="346" spans="1:26" ht="15.75" customHeight="1" x14ac:dyDescent="0.35">
      <c r="A346" s="6" t="s">
        <v>561</v>
      </c>
      <c r="B346" s="6" t="s">
        <v>2102</v>
      </c>
      <c r="C346" s="6" t="s">
        <v>16</v>
      </c>
      <c r="D346" s="21">
        <v>17</v>
      </c>
      <c r="E346" s="6" t="s">
        <v>2103</v>
      </c>
      <c r="F346" s="15" t="s">
        <v>29</v>
      </c>
      <c r="G346" s="6" t="s">
        <v>33</v>
      </c>
      <c r="H346" s="6" t="s">
        <v>25</v>
      </c>
      <c r="I346" s="6" t="s">
        <v>14</v>
      </c>
      <c r="J346" s="6" t="s">
        <v>15</v>
      </c>
      <c r="K346" s="7">
        <v>13</v>
      </c>
      <c r="L346" s="6" t="s">
        <v>2104</v>
      </c>
      <c r="M346" s="6" t="s">
        <v>2105</v>
      </c>
      <c r="N346" s="6" t="s">
        <v>673</v>
      </c>
      <c r="O346" s="6" t="s">
        <v>674</v>
      </c>
      <c r="P346" s="21">
        <v>7</v>
      </c>
      <c r="Q346" s="2">
        <f t="shared" ca="1" si="0"/>
        <v>1.03</v>
      </c>
      <c r="R346" s="2">
        <f ca="1">Q346*(IF(J346="Yes",1.25,1))</f>
        <v>1.2875000000000001</v>
      </c>
      <c r="S346" s="2">
        <f ca="1">R346*(IF(OR(VALUE(P346)&gt;8,VALUE(D346)&gt;80),1.25,1))</f>
        <v>1.2875000000000001</v>
      </c>
      <c r="T346" s="2">
        <f ca="1">S346*(IF(H346="Mass Customer",0.85,1))</f>
        <v>1.2875000000000001</v>
      </c>
      <c r="U346" s="2">
        <f>RANK(W346,W1:W1001,0)</f>
        <v>345</v>
      </c>
      <c r="V346" s="2">
        <v>345</v>
      </c>
      <c r="W346" s="2">
        <v>0.98812500000000003</v>
      </c>
      <c r="X346" s="1"/>
      <c r="Y346" s="1"/>
      <c r="Z346" s="1"/>
    </row>
    <row r="347" spans="1:26" ht="15.75" customHeight="1" x14ac:dyDescent="0.35">
      <c r="A347" s="6" t="s">
        <v>2106</v>
      </c>
      <c r="B347" s="6" t="s">
        <v>1327</v>
      </c>
      <c r="C347" s="6" t="s">
        <v>23</v>
      </c>
      <c r="D347" s="21">
        <v>71</v>
      </c>
      <c r="E347" s="6" t="s">
        <v>2107</v>
      </c>
      <c r="F347" s="16" t="s">
        <v>4541</v>
      </c>
      <c r="G347" s="6" t="s">
        <v>21</v>
      </c>
      <c r="H347" s="6" t="s">
        <v>13</v>
      </c>
      <c r="I347" s="6" t="s">
        <v>14</v>
      </c>
      <c r="J347" s="6" t="s">
        <v>15</v>
      </c>
      <c r="K347" s="7">
        <v>7</v>
      </c>
      <c r="L347" s="6" t="s">
        <v>2108</v>
      </c>
      <c r="M347" s="6" t="s">
        <v>914</v>
      </c>
      <c r="N347" s="6" t="s">
        <v>680</v>
      </c>
      <c r="O347" s="6" t="s">
        <v>674</v>
      </c>
      <c r="P347" s="21">
        <v>8</v>
      </c>
      <c r="Q347" s="2">
        <f t="shared" ca="1" si="0"/>
        <v>0.94</v>
      </c>
      <c r="R347" s="2">
        <f ca="1">Q347*(IF(J347="Yes",1.25,1))</f>
        <v>1.1749999999999998</v>
      </c>
      <c r="S347" s="2">
        <f ca="1">R347*(IF(OR(VALUE(P347)&gt;8,VALUE(D347)&gt;80),1.25,1))</f>
        <v>1.1749999999999998</v>
      </c>
      <c r="T347" s="2">
        <f ca="1">S347*(IF(H347="Mass Customer",0.85,1))</f>
        <v>0.9987499999999998</v>
      </c>
      <c r="U347" s="2">
        <f>RANK(W347,W1:W1001,0)</f>
        <v>345</v>
      </c>
      <c r="V347" s="2">
        <v>345</v>
      </c>
      <c r="W347" s="2">
        <v>0.98812500000000003</v>
      </c>
      <c r="X347" s="1"/>
      <c r="Y347" s="1"/>
      <c r="Z347" s="1"/>
    </row>
    <row r="348" spans="1:26" ht="15.75" customHeight="1" x14ac:dyDescent="0.35">
      <c r="A348" s="6" t="s">
        <v>533</v>
      </c>
      <c r="B348" s="6" t="s">
        <v>2109</v>
      </c>
      <c r="C348" s="6" t="s">
        <v>23</v>
      </c>
      <c r="D348" s="21">
        <v>43</v>
      </c>
      <c r="E348" s="6" t="s">
        <v>2110</v>
      </c>
      <c r="F348" s="15" t="s">
        <v>118</v>
      </c>
      <c r="G348" s="6" t="s">
        <v>20</v>
      </c>
      <c r="H348" s="6" t="s">
        <v>13</v>
      </c>
      <c r="I348" s="6" t="s">
        <v>14</v>
      </c>
      <c r="J348" s="6" t="s">
        <v>15</v>
      </c>
      <c r="K348" s="7">
        <v>7</v>
      </c>
      <c r="L348" s="6" t="s">
        <v>2111</v>
      </c>
      <c r="M348" s="6" t="s">
        <v>2112</v>
      </c>
      <c r="N348" s="6" t="s">
        <v>680</v>
      </c>
      <c r="O348" s="6" t="s">
        <v>674</v>
      </c>
      <c r="P348" s="21">
        <v>9</v>
      </c>
      <c r="Q348" s="2">
        <f t="shared" ca="1" si="0"/>
        <v>0.75</v>
      </c>
      <c r="R348" s="2">
        <f ca="1">Q348*(IF(J348="Yes",1.25,1))</f>
        <v>0.9375</v>
      </c>
      <c r="S348" s="2">
        <f ca="1">R348*(IF(OR(VALUE(P348)&gt;8,VALUE(D348)&gt;80),1.25,1))</f>
        <v>1.171875</v>
      </c>
      <c r="T348" s="2">
        <f ca="1">S348*(IF(H348="Mass Customer",0.85,1))</f>
        <v>0.99609375</v>
      </c>
      <c r="U348" s="2">
        <f>RANK(W348,W1:W1001,0)</f>
        <v>345</v>
      </c>
      <c r="V348" s="2">
        <v>345</v>
      </c>
      <c r="W348" s="2">
        <v>0.98812500000000003</v>
      </c>
      <c r="X348" s="1"/>
      <c r="Y348" s="1"/>
      <c r="Z348" s="1"/>
    </row>
    <row r="349" spans="1:26" ht="15.75" customHeight="1" x14ac:dyDescent="0.35">
      <c r="A349" s="6" t="s">
        <v>564</v>
      </c>
      <c r="B349" s="6" t="s">
        <v>2113</v>
      </c>
      <c r="C349" s="6" t="s">
        <v>16</v>
      </c>
      <c r="D349" s="21">
        <v>22</v>
      </c>
      <c r="E349" s="6" t="s">
        <v>2114</v>
      </c>
      <c r="F349" s="15" t="s">
        <v>228</v>
      </c>
      <c r="G349" s="6" t="s">
        <v>18</v>
      </c>
      <c r="H349" s="6" t="s">
        <v>27</v>
      </c>
      <c r="I349" s="6" t="s">
        <v>14</v>
      </c>
      <c r="J349" s="6" t="s">
        <v>15</v>
      </c>
      <c r="K349" s="7">
        <v>17</v>
      </c>
      <c r="L349" s="6" t="s">
        <v>2115</v>
      </c>
      <c r="M349" s="6" t="s">
        <v>2116</v>
      </c>
      <c r="N349" s="6" t="s">
        <v>673</v>
      </c>
      <c r="O349" s="6" t="s">
        <v>674</v>
      </c>
      <c r="P349" s="21">
        <v>6</v>
      </c>
      <c r="Q349" s="2">
        <f t="shared" ca="1" si="0"/>
        <v>1.1000000000000001</v>
      </c>
      <c r="R349" s="2">
        <f ca="1">Q349*(IF(J349="Yes",1.25,1))</f>
        <v>1.375</v>
      </c>
      <c r="S349" s="2">
        <f ca="1">R349*(IF(OR(VALUE(P349)&gt;8,VALUE(D349)&gt;80),1.25,1))</f>
        <v>1.375</v>
      </c>
      <c r="T349" s="2">
        <f ca="1">S349*(IF(H349="Mass Customer",0.85,1))</f>
        <v>1.375</v>
      </c>
      <c r="U349" s="2">
        <f>RANK(W349,W1:W1001,0)</f>
        <v>345</v>
      </c>
      <c r="V349" s="2">
        <v>345</v>
      </c>
      <c r="W349" s="2">
        <v>0.98812500000000003</v>
      </c>
      <c r="X349" s="1"/>
      <c r="Y349" s="1"/>
      <c r="Z349" s="1"/>
    </row>
    <row r="350" spans="1:26" ht="15.75" customHeight="1" x14ac:dyDescent="0.35">
      <c r="A350" s="6" t="s">
        <v>2117</v>
      </c>
      <c r="B350" s="6" t="s">
        <v>2118</v>
      </c>
      <c r="C350" s="6" t="s">
        <v>23</v>
      </c>
      <c r="D350" s="21">
        <v>11</v>
      </c>
      <c r="E350" s="6" t="s">
        <v>2119</v>
      </c>
      <c r="F350" s="15" t="s">
        <v>58</v>
      </c>
      <c r="G350" s="6" t="s">
        <v>12</v>
      </c>
      <c r="H350" s="6" t="s">
        <v>13</v>
      </c>
      <c r="I350" s="6" t="s">
        <v>14</v>
      </c>
      <c r="J350" s="6" t="s">
        <v>22</v>
      </c>
      <c r="K350" s="7">
        <v>5</v>
      </c>
      <c r="L350" s="6" t="s">
        <v>2120</v>
      </c>
      <c r="M350" s="6" t="s">
        <v>1223</v>
      </c>
      <c r="N350" s="6" t="s">
        <v>680</v>
      </c>
      <c r="O350" s="6" t="s">
        <v>674</v>
      </c>
      <c r="P350" s="21">
        <v>1</v>
      </c>
      <c r="Q350" s="2">
        <f t="shared" ca="1" si="0"/>
        <v>0.99</v>
      </c>
      <c r="R350" s="2">
        <f ca="1">Q350*(IF(J350="Yes",1.25,1))</f>
        <v>0.99</v>
      </c>
      <c r="S350" s="2">
        <f ca="1">R350*(IF(OR(VALUE(P350)&gt;8,VALUE(D350)&gt;80),1.25,1))</f>
        <v>0.99</v>
      </c>
      <c r="T350" s="2">
        <f ca="1">S350*(IF(H350="Mass Customer",0.85,1))</f>
        <v>0.84150000000000003</v>
      </c>
      <c r="U350" s="2">
        <f>RANK(W350,W1:W1001,0)</f>
        <v>349</v>
      </c>
      <c r="V350" s="2">
        <v>349</v>
      </c>
      <c r="W350" s="2">
        <v>0.98750000000000004</v>
      </c>
      <c r="X350" s="1"/>
      <c r="Y350" s="1"/>
      <c r="Z350" s="1"/>
    </row>
    <row r="351" spans="1:26" ht="15.75" customHeight="1" x14ac:dyDescent="0.35">
      <c r="A351" s="6" t="s">
        <v>257</v>
      </c>
      <c r="B351" s="6" t="s">
        <v>2121</v>
      </c>
      <c r="C351" s="6" t="s">
        <v>16</v>
      </c>
      <c r="D351" s="21">
        <v>67</v>
      </c>
      <c r="E351" s="6" t="s">
        <v>2122</v>
      </c>
      <c r="F351" s="15" t="s">
        <v>292</v>
      </c>
      <c r="G351" s="6" t="s">
        <v>33</v>
      </c>
      <c r="H351" s="6" t="s">
        <v>27</v>
      </c>
      <c r="I351" s="6" t="s">
        <v>14</v>
      </c>
      <c r="J351" s="6" t="s">
        <v>22</v>
      </c>
      <c r="K351" s="7">
        <v>12</v>
      </c>
      <c r="L351" s="6" t="s">
        <v>2123</v>
      </c>
      <c r="M351" s="6" t="s">
        <v>2124</v>
      </c>
      <c r="N351" s="6" t="s">
        <v>684</v>
      </c>
      <c r="O351" s="6" t="s">
        <v>674</v>
      </c>
      <c r="P351" s="21">
        <v>10</v>
      </c>
      <c r="Q351" s="2">
        <f t="shared" ca="1" si="0"/>
        <v>0.5</v>
      </c>
      <c r="R351" s="2">
        <f ca="1">Q351*(IF(J351="Yes",1.25,1))</f>
        <v>0.5</v>
      </c>
      <c r="S351" s="2">
        <f ca="1">R351*(IF(OR(VALUE(P351)&gt;8,VALUE(D351)&gt;80),1.25,1))</f>
        <v>0.625</v>
      </c>
      <c r="T351" s="2">
        <f ca="1">S351*(IF(H351="Mass Customer",0.85,1))</f>
        <v>0.625</v>
      </c>
      <c r="U351" s="2">
        <f>RANK(W351,W1:W1001,0)</f>
        <v>349</v>
      </c>
      <c r="V351" s="2">
        <v>349</v>
      </c>
      <c r="W351" s="2">
        <v>0.98750000000000004</v>
      </c>
      <c r="X351" s="1"/>
      <c r="Y351" s="1"/>
      <c r="Z351" s="1"/>
    </row>
    <row r="352" spans="1:26" ht="15.75" customHeight="1" x14ac:dyDescent="0.35">
      <c r="A352" s="6" t="s">
        <v>2125</v>
      </c>
      <c r="B352" s="6" t="s">
        <v>2126</v>
      </c>
      <c r="C352" s="6" t="s">
        <v>16</v>
      </c>
      <c r="D352" s="21">
        <v>18</v>
      </c>
      <c r="E352" s="6" t="s">
        <v>2127</v>
      </c>
      <c r="F352" s="15" t="s">
        <v>145</v>
      </c>
      <c r="G352" s="6" t="s">
        <v>4549</v>
      </c>
      <c r="H352" s="6" t="s">
        <v>13</v>
      </c>
      <c r="I352" s="6" t="s">
        <v>14</v>
      </c>
      <c r="J352" s="6" t="s">
        <v>22</v>
      </c>
      <c r="K352" s="7">
        <v>17</v>
      </c>
      <c r="L352" s="6" t="s">
        <v>2128</v>
      </c>
      <c r="M352" s="6" t="s">
        <v>1715</v>
      </c>
      <c r="N352" s="6" t="s">
        <v>673</v>
      </c>
      <c r="O352" s="6" t="s">
        <v>674</v>
      </c>
      <c r="P352" s="21">
        <v>8</v>
      </c>
      <c r="Q352" s="2">
        <f t="shared" ca="1" si="0"/>
        <v>0.81</v>
      </c>
      <c r="R352" s="2">
        <f ca="1">Q352*(IF(J352="Yes",1.25,1))</f>
        <v>0.81</v>
      </c>
      <c r="S352" s="2">
        <f ca="1">R352*(IF(OR(VALUE(P352)&gt;8,VALUE(D352)&gt;80),1.25,1))</f>
        <v>0.81</v>
      </c>
      <c r="T352" s="2">
        <f ca="1">S352*(IF(H352="Mass Customer",0.85,1))</f>
        <v>0.6885</v>
      </c>
      <c r="U352" s="2">
        <f>RANK(W352,W1:W1001,0)</f>
        <v>349</v>
      </c>
      <c r="V352" s="2">
        <v>349</v>
      </c>
      <c r="W352" s="2">
        <v>0.98750000000000004</v>
      </c>
      <c r="X352" s="1"/>
      <c r="Y352" s="1"/>
      <c r="Z352" s="1"/>
    </row>
    <row r="353" spans="1:26" ht="15.75" customHeight="1" x14ac:dyDescent="0.35">
      <c r="A353" s="6" t="s">
        <v>2129</v>
      </c>
      <c r="B353" s="6" t="s">
        <v>2130</v>
      </c>
      <c r="C353" s="6" t="s">
        <v>23</v>
      </c>
      <c r="D353" s="21">
        <v>59</v>
      </c>
      <c r="E353" s="6" t="s">
        <v>2131</v>
      </c>
      <c r="F353" s="16" t="s">
        <v>4541</v>
      </c>
      <c r="G353" s="6" t="s">
        <v>18</v>
      </c>
      <c r="H353" s="6" t="s">
        <v>13</v>
      </c>
      <c r="I353" s="6" t="s">
        <v>14</v>
      </c>
      <c r="J353" s="6" t="s">
        <v>22</v>
      </c>
      <c r="K353" s="7">
        <v>13</v>
      </c>
      <c r="L353" s="6" t="s">
        <v>2132</v>
      </c>
      <c r="M353" s="6" t="s">
        <v>1672</v>
      </c>
      <c r="N353" s="6" t="s">
        <v>680</v>
      </c>
      <c r="O353" s="6" t="s">
        <v>674</v>
      </c>
      <c r="P353" s="21">
        <v>6</v>
      </c>
      <c r="Q353" s="2">
        <f t="shared" ca="1" si="0"/>
        <v>0.49</v>
      </c>
      <c r="R353" s="2">
        <f ca="1">Q353*(IF(J353="Yes",1.25,1))</f>
        <v>0.49</v>
      </c>
      <c r="S353" s="2">
        <f ca="1">R353*(IF(OR(VALUE(P353)&gt;8,VALUE(D353)&gt;80),1.25,1))</f>
        <v>0.49</v>
      </c>
      <c r="T353" s="2">
        <f ca="1">S353*(IF(H353="Mass Customer",0.85,1))</f>
        <v>0.41649999999999998</v>
      </c>
      <c r="U353" s="2">
        <f>RANK(W353,W1:W1001,0)</f>
        <v>349</v>
      </c>
      <c r="V353" s="2">
        <v>349</v>
      </c>
      <c r="W353" s="2">
        <v>0.98750000000000004</v>
      </c>
      <c r="X353" s="1"/>
      <c r="Y353" s="1"/>
      <c r="Z353" s="1"/>
    </row>
    <row r="354" spans="1:26" ht="15.75" customHeight="1" x14ac:dyDescent="0.35">
      <c r="A354" s="6" t="s">
        <v>2133</v>
      </c>
      <c r="B354" s="6" t="s">
        <v>2134</v>
      </c>
      <c r="C354" s="6" t="s">
        <v>23</v>
      </c>
      <c r="D354" s="21">
        <v>74</v>
      </c>
      <c r="E354" s="6" t="s">
        <v>2135</v>
      </c>
      <c r="F354" s="15" t="s">
        <v>201</v>
      </c>
      <c r="G354" s="6" t="s">
        <v>30</v>
      </c>
      <c r="H354" s="6" t="s">
        <v>13</v>
      </c>
      <c r="I354" s="6" t="s">
        <v>14</v>
      </c>
      <c r="J354" s="6" t="s">
        <v>15</v>
      </c>
      <c r="K354" s="7">
        <v>17</v>
      </c>
      <c r="L354" s="6" t="s">
        <v>2136</v>
      </c>
      <c r="M354" s="6" t="s">
        <v>2137</v>
      </c>
      <c r="N354" s="6" t="s">
        <v>684</v>
      </c>
      <c r="O354" s="6" t="s">
        <v>674</v>
      </c>
      <c r="P354" s="21">
        <v>10</v>
      </c>
      <c r="Q354" s="2">
        <f t="shared" ca="1" si="0"/>
        <v>0.69</v>
      </c>
      <c r="R354" s="2">
        <f ca="1">Q354*(IF(J354="Yes",1.25,1))</f>
        <v>0.86249999999999993</v>
      </c>
      <c r="S354" s="2">
        <f ca="1">R354*(IF(OR(VALUE(P354)&gt;8,VALUE(D354)&gt;80),1.25,1))</f>
        <v>1.078125</v>
      </c>
      <c r="T354" s="2">
        <f ca="1">S354*(IF(H354="Mass Customer",0.85,1))</f>
        <v>0.91640624999999998</v>
      </c>
      <c r="U354" s="2">
        <f>RANK(W354,W1:W1001,0)</f>
        <v>349</v>
      </c>
      <c r="V354" s="2">
        <v>349</v>
      </c>
      <c r="W354" s="2">
        <v>0.98750000000000004</v>
      </c>
      <c r="X354" s="1"/>
      <c r="Y354" s="1"/>
      <c r="Z354" s="1"/>
    </row>
    <row r="355" spans="1:26" ht="15.75" customHeight="1" x14ac:dyDescent="0.35">
      <c r="A355" s="6" t="s">
        <v>589</v>
      </c>
      <c r="B355" s="6" t="s">
        <v>2138</v>
      </c>
      <c r="C355" s="6" t="s">
        <v>16</v>
      </c>
      <c r="D355" s="21">
        <v>19</v>
      </c>
      <c r="E355" s="6" t="s">
        <v>2139</v>
      </c>
      <c r="F355" s="15" t="s">
        <v>144</v>
      </c>
      <c r="G355" s="6" t="s">
        <v>12</v>
      </c>
      <c r="H355" s="6" t="s">
        <v>25</v>
      </c>
      <c r="I355" s="6" t="s">
        <v>14</v>
      </c>
      <c r="J355" s="6" t="s">
        <v>15</v>
      </c>
      <c r="K355" s="7">
        <v>12</v>
      </c>
      <c r="L355" s="6" t="s">
        <v>2140</v>
      </c>
      <c r="M355" s="6" t="s">
        <v>2141</v>
      </c>
      <c r="N355" s="6" t="s">
        <v>680</v>
      </c>
      <c r="O355" s="6" t="s">
        <v>674</v>
      </c>
      <c r="P355" s="21">
        <v>8</v>
      </c>
      <c r="Q355" s="2">
        <f t="shared" ca="1" si="0"/>
        <v>0.66</v>
      </c>
      <c r="R355" s="2">
        <f ca="1">Q355*(IF(J355="Yes",1.25,1))</f>
        <v>0.82500000000000007</v>
      </c>
      <c r="S355" s="2">
        <f ca="1">R355*(IF(OR(VALUE(P355)&gt;8,VALUE(D355)&gt;80),1.25,1))</f>
        <v>0.82500000000000007</v>
      </c>
      <c r="T355" s="2">
        <f ca="1">S355*(IF(H355="Mass Customer",0.85,1))</f>
        <v>0.82500000000000007</v>
      </c>
      <c r="U355" s="2">
        <f>RANK(W355,W1:W1001,0)</f>
        <v>349</v>
      </c>
      <c r="V355" s="2">
        <v>349</v>
      </c>
      <c r="W355" s="2">
        <v>0.98750000000000004</v>
      </c>
      <c r="X355" s="1"/>
      <c r="Y355" s="1"/>
      <c r="Z355" s="1"/>
    </row>
    <row r="356" spans="1:26" ht="15.75" customHeight="1" x14ac:dyDescent="0.35">
      <c r="A356" s="6" t="s">
        <v>2142</v>
      </c>
      <c r="B356" s="6" t="s">
        <v>503</v>
      </c>
      <c r="C356" s="6" t="s">
        <v>23</v>
      </c>
      <c r="D356" s="21">
        <v>59</v>
      </c>
      <c r="E356" s="6" t="s">
        <v>2143</v>
      </c>
      <c r="F356" s="15" t="s">
        <v>177</v>
      </c>
      <c r="G356" s="6" t="s">
        <v>4549</v>
      </c>
      <c r="H356" s="6" t="s">
        <v>25</v>
      </c>
      <c r="I356" s="6" t="s">
        <v>14</v>
      </c>
      <c r="J356" s="6" t="s">
        <v>15</v>
      </c>
      <c r="K356" s="7">
        <v>14</v>
      </c>
      <c r="L356" s="6" t="s">
        <v>2144</v>
      </c>
      <c r="M356" s="6" t="s">
        <v>926</v>
      </c>
      <c r="N356" s="6" t="s">
        <v>684</v>
      </c>
      <c r="O356" s="6" t="s">
        <v>674</v>
      </c>
      <c r="P356" s="21">
        <v>5</v>
      </c>
      <c r="Q356" s="2">
        <f t="shared" ca="1" si="0"/>
        <v>0.48</v>
      </c>
      <c r="R356" s="2">
        <f ca="1">Q356*(IF(J356="Yes",1.25,1))</f>
        <v>0.6</v>
      </c>
      <c r="S356" s="2">
        <f ca="1">R356*(IF(OR(VALUE(P356)&gt;8,VALUE(D356)&gt;80),1.25,1))</f>
        <v>0.6</v>
      </c>
      <c r="T356" s="2">
        <f ca="1">S356*(IF(H356="Mass Customer",0.85,1))</f>
        <v>0.6</v>
      </c>
      <c r="U356" s="2">
        <f>RANK(W356,W1:W1001,0)</f>
        <v>355</v>
      </c>
      <c r="V356" s="2">
        <v>355</v>
      </c>
      <c r="W356" s="2">
        <v>0.984375</v>
      </c>
      <c r="X356" s="1"/>
      <c r="Y356" s="1"/>
      <c r="Z356" s="1"/>
    </row>
    <row r="357" spans="1:26" ht="15.75" customHeight="1" x14ac:dyDescent="0.35">
      <c r="A357" s="6" t="s">
        <v>489</v>
      </c>
      <c r="B357" s="6" t="s">
        <v>2145</v>
      </c>
      <c r="C357" s="6" t="s">
        <v>23</v>
      </c>
      <c r="D357" s="21">
        <v>45</v>
      </c>
      <c r="E357" s="6" t="s">
        <v>2146</v>
      </c>
      <c r="F357" s="15" t="s">
        <v>69</v>
      </c>
      <c r="G357" s="6" t="s">
        <v>12</v>
      </c>
      <c r="H357" s="6" t="s">
        <v>25</v>
      </c>
      <c r="I357" s="6" t="s">
        <v>14</v>
      </c>
      <c r="J357" s="6" t="s">
        <v>22</v>
      </c>
      <c r="K357" s="7">
        <v>10</v>
      </c>
      <c r="L357" s="6" t="s">
        <v>2147</v>
      </c>
      <c r="M357" s="6" t="s">
        <v>2148</v>
      </c>
      <c r="N357" s="6" t="s">
        <v>680</v>
      </c>
      <c r="O357" s="6" t="s">
        <v>674</v>
      </c>
      <c r="P357" s="21">
        <v>8</v>
      </c>
      <c r="Q357" s="2">
        <f t="shared" ca="1" si="0"/>
        <v>0.78</v>
      </c>
      <c r="R357" s="2">
        <f ca="1">Q357*(IF(J357="Yes",1.25,1))</f>
        <v>0.78</v>
      </c>
      <c r="S357" s="2">
        <f ca="1">R357*(IF(OR(VALUE(P357)&gt;8,VALUE(D357)&gt;80),1.25,1))</f>
        <v>0.78</v>
      </c>
      <c r="T357" s="2">
        <f ca="1">S357*(IF(H357="Mass Customer",0.85,1))</f>
        <v>0.78</v>
      </c>
      <c r="U357" s="2">
        <f>RANK(W357,W1:W1001,0)</f>
        <v>356</v>
      </c>
      <c r="V357" s="2">
        <v>356</v>
      </c>
      <c r="W357" s="2">
        <v>0.98281249999999998</v>
      </c>
      <c r="X357" s="1"/>
      <c r="Y357" s="1"/>
      <c r="Z357" s="1"/>
    </row>
    <row r="358" spans="1:26" ht="15.75" customHeight="1" x14ac:dyDescent="0.35">
      <c r="A358" s="6" t="s">
        <v>2149</v>
      </c>
      <c r="B358" s="6" t="s">
        <v>2150</v>
      </c>
      <c r="C358" s="6" t="s">
        <v>23</v>
      </c>
      <c r="D358" s="21">
        <v>30</v>
      </c>
      <c r="E358" s="6" t="s">
        <v>2151</v>
      </c>
      <c r="F358" s="15" t="s">
        <v>209</v>
      </c>
      <c r="G358" s="6" t="s">
        <v>12</v>
      </c>
      <c r="H358" s="6" t="s">
        <v>13</v>
      </c>
      <c r="I358" s="6" t="s">
        <v>14</v>
      </c>
      <c r="J358" s="6" t="s">
        <v>15</v>
      </c>
      <c r="K358" s="7">
        <v>11</v>
      </c>
      <c r="L358" s="6" t="s">
        <v>2152</v>
      </c>
      <c r="M358" s="6" t="s">
        <v>2153</v>
      </c>
      <c r="N358" s="6" t="s">
        <v>684</v>
      </c>
      <c r="O358" s="6" t="s">
        <v>674</v>
      </c>
      <c r="P358" s="21">
        <v>7</v>
      </c>
      <c r="Q358" s="2">
        <f t="shared" ca="1" si="0"/>
        <v>0.63</v>
      </c>
      <c r="R358" s="2">
        <f ca="1">Q358*(IF(J358="Yes",1.25,1))</f>
        <v>0.78749999999999998</v>
      </c>
      <c r="S358" s="2">
        <f ca="1">R358*(IF(OR(VALUE(P358)&gt;8,VALUE(D358)&gt;80),1.25,1))</f>
        <v>0.78749999999999998</v>
      </c>
      <c r="T358" s="2">
        <f ca="1">S358*(IF(H358="Mass Customer",0.85,1))</f>
        <v>0.66937499999999994</v>
      </c>
      <c r="U358" s="2">
        <f>RANK(W358,W1:W1001,0)</f>
        <v>356</v>
      </c>
      <c r="V358" s="2">
        <v>356</v>
      </c>
      <c r="W358" s="2">
        <v>0.98281249999999998</v>
      </c>
      <c r="X358" s="1"/>
      <c r="Y358" s="1"/>
      <c r="Z358" s="1"/>
    </row>
    <row r="359" spans="1:26" ht="15.75" customHeight="1" x14ac:dyDescent="0.35">
      <c r="A359" s="6" t="s">
        <v>767</v>
      </c>
      <c r="B359" s="13" t="s">
        <v>4541</v>
      </c>
      <c r="C359" s="6" t="s">
        <v>16</v>
      </c>
      <c r="D359" s="21">
        <v>59</v>
      </c>
      <c r="E359" s="6" t="s">
        <v>2154</v>
      </c>
      <c r="F359" s="15" t="s">
        <v>162</v>
      </c>
      <c r="G359" s="6" t="s">
        <v>33</v>
      </c>
      <c r="H359" s="6" t="s">
        <v>25</v>
      </c>
      <c r="I359" s="6" t="s">
        <v>14</v>
      </c>
      <c r="J359" s="6" t="s">
        <v>22</v>
      </c>
      <c r="K359" s="7">
        <v>12</v>
      </c>
      <c r="L359" s="6" t="s">
        <v>2155</v>
      </c>
      <c r="M359" s="6" t="s">
        <v>2156</v>
      </c>
      <c r="N359" s="6" t="s">
        <v>680</v>
      </c>
      <c r="O359" s="6" t="s">
        <v>674</v>
      </c>
      <c r="P359" s="21">
        <v>11</v>
      </c>
      <c r="Q359" s="2">
        <f t="shared" ca="1" si="0"/>
        <v>0.93</v>
      </c>
      <c r="R359" s="2">
        <f ca="1">Q359*(IF(J359="Yes",1.25,1))</f>
        <v>0.93</v>
      </c>
      <c r="S359" s="2">
        <f ca="1">R359*(IF(OR(VALUE(P359)&gt;8,VALUE(D359)&gt;80),1.25,1))</f>
        <v>1.1625000000000001</v>
      </c>
      <c r="T359" s="2">
        <f ca="1">S359*(IF(H359="Mass Customer",0.85,1))</f>
        <v>1.1625000000000001</v>
      </c>
      <c r="U359" s="2">
        <f>RANK(W359,W1:W1001,0)</f>
        <v>358</v>
      </c>
      <c r="V359" s="2">
        <v>358</v>
      </c>
      <c r="W359" s="2">
        <v>0.98</v>
      </c>
      <c r="X359" s="1"/>
      <c r="Y359" s="1"/>
      <c r="Z359" s="1"/>
    </row>
    <row r="360" spans="1:26" ht="15.75" customHeight="1" x14ac:dyDescent="0.35">
      <c r="A360" s="6" t="s">
        <v>2157</v>
      </c>
      <c r="B360" s="6" t="s">
        <v>2158</v>
      </c>
      <c r="C360" s="6" t="s">
        <v>54</v>
      </c>
      <c r="D360" s="21">
        <v>65</v>
      </c>
      <c r="E360" s="11"/>
      <c r="F360" s="15" t="s">
        <v>62</v>
      </c>
      <c r="G360" s="6" t="s">
        <v>63</v>
      </c>
      <c r="H360" s="6" t="s">
        <v>25</v>
      </c>
      <c r="I360" s="6" t="s">
        <v>14</v>
      </c>
      <c r="J360" s="6" t="s">
        <v>22</v>
      </c>
      <c r="K360" s="7">
        <v>5</v>
      </c>
      <c r="L360" s="6" t="s">
        <v>2159</v>
      </c>
      <c r="M360" s="6" t="s">
        <v>2160</v>
      </c>
      <c r="N360" s="6" t="s">
        <v>673</v>
      </c>
      <c r="O360" s="6" t="s">
        <v>674</v>
      </c>
      <c r="P360" s="21">
        <v>8</v>
      </c>
      <c r="Q360" s="2">
        <f t="shared" ca="1" si="0"/>
        <v>0.74</v>
      </c>
      <c r="R360" s="2">
        <f ca="1">Q360*(IF(J360="Yes",1.25,1))</f>
        <v>0.74</v>
      </c>
      <c r="S360" s="2">
        <f ca="1">R360*(IF(OR(VALUE(P360)&gt;8,VALUE(D360)&gt;80),1.25,1))</f>
        <v>0.74</v>
      </c>
      <c r="T360" s="2">
        <f ca="1">S360*(IF(H360="Mass Customer",0.85,1))</f>
        <v>0.74</v>
      </c>
      <c r="U360" s="2">
        <f>RANK(W360,W1:W1001,0)</f>
        <v>358</v>
      </c>
      <c r="V360" s="2">
        <v>358</v>
      </c>
      <c r="W360" s="2">
        <v>0.98</v>
      </c>
      <c r="X360" s="1"/>
      <c r="Y360" s="1"/>
      <c r="Z360" s="1"/>
    </row>
    <row r="361" spans="1:26" ht="15.75" customHeight="1" x14ac:dyDescent="0.35">
      <c r="A361" s="6" t="s">
        <v>2161</v>
      </c>
      <c r="B361" s="6" t="s">
        <v>2162</v>
      </c>
      <c r="C361" s="6" t="s">
        <v>16</v>
      </c>
      <c r="D361" s="21">
        <v>99</v>
      </c>
      <c r="E361" s="6" t="s">
        <v>2163</v>
      </c>
      <c r="F361" s="15" t="s">
        <v>38</v>
      </c>
      <c r="G361" s="6" t="s">
        <v>26</v>
      </c>
      <c r="H361" s="6" t="s">
        <v>27</v>
      </c>
      <c r="I361" s="6" t="s">
        <v>14</v>
      </c>
      <c r="J361" s="6" t="s">
        <v>22</v>
      </c>
      <c r="K361" s="7">
        <v>10</v>
      </c>
      <c r="L361" s="6" t="s">
        <v>2164</v>
      </c>
      <c r="M361" s="6" t="s">
        <v>1441</v>
      </c>
      <c r="N361" s="6" t="s">
        <v>684</v>
      </c>
      <c r="O361" s="6" t="s">
        <v>674</v>
      </c>
      <c r="P361" s="21">
        <v>7</v>
      </c>
      <c r="Q361" s="2">
        <f t="shared" ca="1" si="0"/>
        <v>0.65</v>
      </c>
      <c r="R361" s="2">
        <f ca="1">Q361*(IF(J361="Yes",1.25,1))</f>
        <v>0.65</v>
      </c>
      <c r="S361" s="2">
        <f ca="1">R361*(IF(OR(VALUE(P361)&gt;8,VALUE(D361)&gt;80),1.25,1))</f>
        <v>0.8125</v>
      </c>
      <c r="T361" s="2">
        <f ca="1">S361*(IF(H361="Mass Customer",0.85,1))</f>
        <v>0.8125</v>
      </c>
      <c r="U361" s="2">
        <f>RANK(W361,W1:W1001,0)</f>
        <v>358</v>
      </c>
      <c r="V361" s="2">
        <v>358</v>
      </c>
      <c r="W361" s="2">
        <v>0.98</v>
      </c>
      <c r="X361" s="1"/>
      <c r="Y361" s="1"/>
      <c r="Z361" s="1"/>
    </row>
    <row r="362" spans="1:26" ht="15.75" customHeight="1" x14ac:dyDescent="0.35">
      <c r="A362" s="6" t="s">
        <v>2165</v>
      </c>
      <c r="B362" s="6" t="s">
        <v>2166</v>
      </c>
      <c r="C362" s="6" t="s">
        <v>54</v>
      </c>
      <c r="D362" s="21">
        <v>71</v>
      </c>
      <c r="E362" s="11"/>
      <c r="F362" s="15" t="s">
        <v>216</v>
      </c>
      <c r="G362" s="6" t="s">
        <v>21</v>
      </c>
      <c r="H362" s="6" t="s">
        <v>13</v>
      </c>
      <c r="I362" s="6" t="s">
        <v>14</v>
      </c>
      <c r="J362" s="6" t="s">
        <v>15</v>
      </c>
      <c r="K362" s="7">
        <v>11</v>
      </c>
      <c r="L362" s="6" t="s">
        <v>2167</v>
      </c>
      <c r="M362" s="6" t="s">
        <v>1009</v>
      </c>
      <c r="N362" s="6" t="s">
        <v>684</v>
      </c>
      <c r="O362" s="6" t="s">
        <v>674</v>
      </c>
      <c r="P362" s="21">
        <v>7</v>
      </c>
      <c r="Q362" s="2">
        <f t="shared" ca="1" si="0"/>
        <v>0.55000000000000004</v>
      </c>
      <c r="R362" s="2">
        <f ca="1">Q362*(IF(J362="Yes",1.25,1))</f>
        <v>0.6875</v>
      </c>
      <c r="S362" s="2">
        <f ca="1">R362*(IF(OR(VALUE(P362)&gt;8,VALUE(D362)&gt;80),1.25,1))</f>
        <v>0.6875</v>
      </c>
      <c r="T362" s="2">
        <f ca="1">S362*(IF(H362="Mass Customer",0.85,1))</f>
        <v>0.58437499999999998</v>
      </c>
      <c r="U362" s="2">
        <f>RANK(W362,W1:W1001,0)</f>
        <v>361</v>
      </c>
      <c r="V362" s="2">
        <v>361</v>
      </c>
      <c r="W362" s="2">
        <v>0.97750000000000004</v>
      </c>
      <c r="X362" s="1"/>
      <c r="Y362" s="1"/>
      <c r="Z362" s="1"/>
    </row>
    <row r="363" spans="1:26" ht="15.75" customHeight="1" x14ac:dyDescent="0.35">
      <c r="A363" s="6" t="s">
        <v>2168</v>
      </c>
      <c r="B363" s="6" t="s">
        <v>2169</v>
      </c>
      <c r="C363" s="6" t="s">
        <v>16</v>
      </c>
      <c r="D363" s="21">
        <v>7</v>
      </c>
      <c r="E363" s="6" t="s">
        <v>2170</v>
      </c>
      <c r="F363" s="15" t="s">
        <v>24</v>
      </c>
      <c r="G363" s="6" t="s">
        <v>50</v>
      </c>
      <c r="H363" s="6" t="s">
        <v>13</v>
      </c>
      <c r="I363" s="6" t="s">
        <v>14</v>
      </c>
      <c r="J363" s="6" t="s">
        <v>22</v>
      </c>
      <c r="K363" s="7">
        <v>12</v>
      </c>
      <c r="L363" s="6" t="s">
        <v>2171</v>
      </c>
      <c r="M363" s="6" t="s">
        <v>734</v>
      </c>
      <c r="N363" s="6" t="s">
        <v>680</v>
      </c>
      <c r="O363" s="6" t="s">
        <v>674</v>
      </c>
      <c r="P363" s="21">
        <v>10</v>
      </c>
      <c r="Q363" s="2">
        <f t="shared" ca="1" si="0"/>
        <v>0.62</v>
      </c>
      <c r="R363" s="2">
        <f ca="1">Q363*(IF(J363="Yes",1.25,1))</f>
        <v>0.62</v>
      </c>
      <c r="S363" s="2">
        <f ca="1">R363*(IF(OR(VALUE(P363)&gt;8,VALUE(D363)&gt;80),1.25,1))</f>
        <v>0.77500000000000002</v>
      </c>
      <c r="T363" s="2">
        <f ca="1">S363*(IF(H363="Mass Customer",0.85,1))</f>
        <v>0.65874999999999995</v>
      </c>
      <c r="U363" s="2">
        <f>RANK(W363,W1:W1001,0)</f>
        <v>361</v>
      </c>
      <c r="V363" s="2">
        <v>361</v>
      </c>
      <c r="W363" s="2">
        <v>0.97750000000000004</v>
      </c>
      <c r="X363" s="1"/>
      <c r="Y363" s="1"/>
      <c r="Z363" s="1"/>
    </row>
    <row r="364" spans="1:26" ht="15.75" customHeight="1" x14ac:dyDescent="0.35">
      <c r="A364" s="6" t="s">
        <v>2172</v>
      </c>
      <c r="B364" s="6" t="s">
        <v>2173</v>
      </c>
      <c r="C364" s="6" t="s">
        <v>23</v>
      </c>
      <c r="D364" s="21">
        <v>67</v>
      </c>
      <c r="E364" s="6" t="s">
        <v>2174</v>
      </c>
      <c r="F364" s="15" t="s">
        <v>108</v>
      </c>
      <c r="G364" s="6" t="s">
        <v>18</v>
      </c>
      <c r="H364" s="6" t="s">
        <v>13</v>
      </c>
      <c r="I364" s="6" t="s">
        <v>14</v>
      </c>
      <c r="J364" s="6" t="s">
        <v>15</v>
      </c>
      <c r="K364" s="7">
        <v>10</v>
      </c>
      <c r="L364" s="6" t="s">
        <v>2175</v>
      </c>
      <c r="M364" s="6" t="s">
        <v>2176</v>
      </c>
      <c r="N364" s="6" t="s">
        <v>680</v>
      </c>
      <c r="O364" s="6" t="s">
        <v>674</v>
      </c>
      <c r="P364" s="21">
        <v>2</v>
      </c>
      <c r="Q364" s="2">
        <f t="shared" ca="1" si="0"/>
        <v>0.67</v>
      </c>
      <c r="R364" s="2">
        <f ca="1">Q364*(IF(J364="Yes",1.25,1))</f>
        <v>0.83750000000000002</v>
      </c>
      <c r="S364" s="2">
        <f ca="1">R364*(IF(OR(VALUE(P364)&gt;8,VALUE(D364)&gt;80),1.25,1))</f>
        <v>0.83750000000000002</v>
      </c>
      <c r="T364" s="2">
        <f ca="1">S364*(IF(H364="Mass Customer",0.85,1))</f>
        <v>0.71187500000000004</v>
      </c>
      <c r="U364" s="2">
        <f>RANK(W364,W1:W1001,0)</f>
        <v>361</v>
      </c>
      <c r="V364" s="2">
        <v>361</v>
      </c>
      <c r="W364" s="2">
        <v>0.97750000000000004</v>
      </c>
      <c r="X364" s="1"/>
      <c r="Y364" s="1"/>
      <c r="Z364" s="1"/>
    </row>
    <row r="365" spans="1:26" ht="15.75" customHeight="1" x14ac:dyDescent="0.35">
      <c r="A365" s="6" t="s">
        <v>461</v>
      </c>
      <c r="B365" s="6" t="s">
        <v>2177</v>
      </c>
      <c r="C365" s="6" t="s">
        <v>16</v>
      </c>
      <c r="D365" s="21">
        <v>13</v>
      </c>
      <c r="E365" s="6" t="s">
        <v>2178</v>
      </c>
      <c r="F365" s="15" t="s">
        <v>177</v>
      </c>
      <c r="G365" s="6" t="s">
        <v>18</v>
      </c>
      <c r="H365" s="6" t="s">
        <v>13</v>
      </c>
      <c r="I365" s="6" t="s">
        <v>14</v>
      </c>
      <c r="J365" s="6" t="s">
        <v>22</v>
      </c>
      <c r="K365" s="7">
        <v>13</v>
      </c>
      <c r="L365" s="6" t="s">
        <v>2179</v>
      </c>
      <c r="M365" s="6" t="s">
        <v>2180</v>
      </c>
      <c r="N365" s="6" t="s">
        <v>684</v>
      </c>
      <c r="O365" s="6" t="s">
        <v>674</v>
      </c>
      <c r="P365" s="21">
        <v>11</v>
      </c>
      <c r="Q365" s="2">
        <f t="shared" ca="1" si="0"/>
        <v>0.74</v>
      </c>
      <c r="R365" s="2">
        <f ca="1">Q365*(IF(J365="Yes",1.25,1))</f>
        <v>0.74</v>
      </c>
      <c r="S365" s="2">
        <f ca="1">R365*(IF(OR(VALUE(P365)&gt;8,VALUE(D365)&gt;80),1.25,1))</f>
        <v>0.92500000000000004</v>
      </c>
      <c r="T365" s="2">
        <f ca="1">S365*(IF(H365="Mass Customer",0.85,1))</f>
        <v>0.78625</v>
      </c>
      <c r="U365" s="2">
        <f>RANK(W365,W1:W1001,0)</f>
        <v>361</v>
      </c>
      <c r="V365" s="2">
        <v>361</v>
      </c>
      <c r="W365" s="2">
        <v>0.97750000000000004</v>
      </c>
      <c r="X365" s="1"/>
      <c r="Y365" s="1"/>
      <c r="Z365" s="1"/>
    </row>
    <row r="366" spans="1:26" ht="15.75" customHeight="1" x14ac:dyDescent="0.35">
      <c r="A366" s="6" t="s">
        <v>649</v>
      </c>
      <c r="B366" s="6" t="s">
        <v>2181</v>
      </c>
      <c r="C366" s="6" t="s">
        <v>23</v>
      </c>
      <c r="D366" s="21">
        <v>62</v>
      </c>
      <c r="E366" s="6" t="s">
        <v>2182</v>
      </c>
      <c r="F366" s="15" t="s">
        <v>71</v>
      </c>
      <c r="G366" s="6" t="s">
        <v>18</v>
      </c>
      <c r="H366" s="6" t="s">
        <v>13</v>
      </c>
      <c r="I366" s="6" t="s">
        <v>14</v>
      </c>
      <c r="J366" s="6" t="s">
        <v>15</v>
      </c>
      <c r="K366" s="7">
        <v>15</v>
      </c>
      <c r="L366" s="6" t="s">
        <v>2183</v>
      </c>
      <c r="M366" s="6" t="s">
        <v>2184</v>
      </c>
      <c r="N366" s="6" t="s">
        <v>680</v>
      </c>
      <c r="O366" s="6" t="s">
        <v>674</v>
      </c>
      <c r="P366" s="21">
        <v>4</v>
      </c>
      <c r="Q366" s="2">
        <f t="shared" ca="1" si="0"/>
        <v>0.56999999999999995</v>
      </c>
      <c r="R366" s="2">
        <f ca="1">Q366*(IF(J366="Yes",1.25,1))</f>
        <v>0.71249999999999991</v>
      </c>
      <c r="S366" s="2">
        <f ca="1">R366*(IF(OR(VALUE(P366)&gt;8,VALUE(D366)&gt;80),1.25,1))</f>
        <v>0.71249999999999991</v>
      </c>
      <c r="T366" s="2">
        <f ca="1">S366*(IF(H366="Mass Customer",0.85,1))</f>
        <v>0.60562499999999986</v>
      </c>
      <c r="U366" s="2">
        <f>RANK(W366,W1:W1001,0)</f>
        <v>361</v>
      </c>
      <c r="V366" s="2">
        <v>361</v>
      </c>
      <c r="W366" s="2">
        <v>0.97750000000000004</v>
      </c>
      <c r="X366" s="1"/>
      <c r="Y366" s="1"/>
      <c r="Z366" s="1"/>
    </row>
    <row r="367" spans="1:26" ht="15.75" customHeight="1" x14ac:dyDescent="0.35">
      <c r="A367" s="6" t="s">
        <v>481</v>
      </c>
      <c r="B367" s="6" t="s">
        <v>2185</v>
      </c>
      <c r="C367" s="6" t="s">
        <v>16</v>
      </c>
      <c r="D367" s="21">
        <v>60</v>
      </c>
      <c r="E367" s="6" t="s">
        <v>2186</v>
      </c>
      <c r="F367" s="16" t="s">
        <v>4541</v>
      </c>
      <c r="G367" s="6" t="s">
        <v>12</v>
      </c>
      <c r="H367" s="6" t="s">
        <v>25</v>
      </c>
      <c r="I367" s="6" t="s">
        <v>14</v>
      </c>
      <c r="J367" s="6" t="s">
        <v>22</v>
      </c>
      <c r="K367" s="7">
        <v>18</v>
      </c>
      <c r="L367" s="6" t="s">
        <v>2187</v>
      </c>
      <c r="M367" s="6" t="s">
        <v>2188</v>
      </c>
      <c r="N367" s="6" t="s">
        <v>673</v>
      </c>
      <c r="O367" s="6" t="s">
        <v>674</v>
      </c>
      <c r="P367" s="21">
        <v>10</v>
      </c>
      <c r="Q367" s="2">
        <f t="shared" ca="1" si="0"/>
        <v>0.61</v>
      </c>
      <c r="R367" s="2">
        <f ca="1">Q367*(IF(J367="Yes",1.25,1))</f>
        <v>0.61</v>
      </c>
      <c r="S367" s="2">
        <f ca="1">R367*(IF(OR(VALUE(P367)&gt;8,VALUE(D367)&gt;80),1.25,1))</f>
        <v>0.76249999999999996</v>
      </c>
      <c r="T367" s="2">
        <f ca="1">S367*(IF(H367="Mass Customer",0.85,1))</f>
        <v>0.76249999999999996</v>
      </c>
      <c r="U367" s="2">
        <f>RANK(W367,W1:W1001,0)</f>
        <v>366</v>
      </c>
      <c r="V367" s="2">
        <v>366</v>
      </c>
      <c r="W367" s="2">
        <v>0.97500000000000009</v>
      </c>
      <c r="X367" s="1"/>
      <c r="Y367" s="1"/>
      <c r="Z367" s="1"/>
    </row>
    <row r="368" spans="1:26" ht="15.75" customHeight="1" x14ac:dyDescent="0.35">
      <c r="A368" s="6" t="s">
        <v>591</v>
      </c>
      <c r="B368" s="6" t="s">
        <v>2189</v>
      </c>
      <c r="C368" s="6" t="s">
        <v>23</v>
      </c>
      <c r="D368" s="21">
        <v>84</v>
      </c>
      <c r="E368" s="6" t="s">
        <v>2190</v>
      </c>
      <c r="F368" s="15" t="s">
        <v>29</v>
      </c>
      <c r="G368" s="6" t="s">
        <v>18</v>
      </c>
      <c r="H368" s="6" t="s">
        <v>13</v>
      </c>
      <c r="I368" s="6" t="s">
        <v>14</v>
      </c>
      <c r="J368" s="6" t="s">
        <v>22</v>
      </c>
      <c r="K368" s="7">
        <v>11</v>
      </c>
      <c r="L368" s="6" t="s">
        <v>2191</v>
      </c>
      <c r="M368" s="6" t="s">
        <v>2192</v>
      </c>
      <c r="N368" s="6" t="s">
        <v>680</v>
      </c>
      <c r="O368" s="6" t="s">
        <v>674</v>
      </c>
      <c r="P368" s="21">
        <v>8</v>
      </c>
      <c r="Q368" s="2">
        <f t="shared" ca="1" si="0"/>
        <v>1.07</v>
      </c>
      <c r="R368" s="2">
        <f ca="1">Q368*(IF(J368="Yes",1.25,1))</f>
        <v>1.07</v>
      </c>
      <c r="S368" s="2">
        <f ca="1">R368*(IF(OR(VALUE(P368)&gt;8,VALUE(D368)&gt;80),1.25,1))</f>
        <v>1.3375000000000001</v>
      </c>
      <c r="T368" s="2">
        <f ca="1">S368*(IF(H368="Mass Customer",0.85,1))</f>
        <v>1.1368750000000001</v>
      </c>
      <c r="U368" s="2">
        <f>RANK(W368,W1:W1001,0)</f>
        <v>366</v>
      </c>
      <c r="V368" s="2">
        <v>366</v>
      </c>
      <c r="W368" s="2">
        <v>0.97500000000000009</v>
      </c>
      <c r="X368" s="1"/>
      <c r="Y368" s="1"/>
      <c r="Z368" s="1"/>
    </row>
    <row r="369" spans="1:26" ht="15.75" customHeight="1" x14ac:dyDescent="0.35">
      <c r="A369" s="6" t="s">
        <v>2193</v>
      </c>
      <c r="B369" s="6" t="s">
        <v>2194</v>
      </c>
      <c r="C369" s="6" t="s">
        <v>16</v>
      </c>
      <c r="D369" s="21">
        <v>18</v>
      </c>
      <c r="E369" s="6" t="s">
        <v>2195</v>
      </c>
      <c r="F369" s="15" t="s">
        <v>74</v>
      </c>
      <c r="G369" s="6" t="s">
        <v>18</v>
      </c>
      <c r="H369" s="6" t="s">
        <v>27</v>
      </c>
      <c r="I369" s="6" t="s">
        <v>14</v>
      </c>
      <c r="J369" s="6" t="s">
        <v>15</v>
      </c>
      <c r="K369" s="7">
        <v>9</v>
      </c>
      <c r="L369" s="6" t="s">
        <v>2196</v>
      </c>
      <c r="M369" s="6" t="s">
        <v>2197</v>
      </c>
      <c r="N369" s="6" t="s">
        <v>684</v>
      </c>
      <c r="O369" s="6" t="s">
        <v>674</v>
      </c>
      <c r="P369" s="21">
        <v>7</v>
      </c>
      <c r="Q369" s="2">
        <f t="shared" ca="1" si="0"/>
        <v>0.43</v>
      </c>
      <c r="R369" s="2">
        <f ca="1">Q369*(IF(J369="Yes",1.25,1))</f>
        <v>0.53749999999999998</v>
      </c>
      <c r="S369" s="2">
        <f ca="1">R369*(IF(OR(VALUE(P369)&gt;8,VALUE(D369)&gt;80),1.25,1))</f>
        <v>0.53749999999999998</v>
      </c>
      <c r="T369" s="2">
        <f ca="1">S369*(IF(H369="Mass Customer",0.85,1))</f>
        <v>0.53749999999999998</v>
      </c>
      <c r="U369" s="2">
        <f>RANK(W369,W1:W1001,0)</f>
        <v>366</v>
      </c>
      <c r="V369" s="2">
        <v>366</v>
      </c>
      <c r="W369" s="2">
        <v>0.97500000000000009</v>
      </c>
      <c r="X369" s="1"/>
      <c r="Y369" s="1"/>
      <c r="Z369" s="1"/>
    </row>
    <row r="370" spans="1:26" ht="15.75" customHeight="1" x14ac:dyDescent="0.35">
      <c r="A370" s="6" t="s">
        <v>369</v>
      </c>
      <c r="B370" s="6" t="s">
        <v>2198</v>
      </c>
      <c r="C370" s="6" t="s">
        <v>23</v>
      </c>
      <c r="D370" s="21">
        <v>6</v>
      </c>
      <c r="E370" s="6" t="s">
        <v>2199</v>
      </c>
      <c r="F370" s="15" t="s">
        <v>19</v>
      </c>
      <c r="G370" s="6" t="s">
        <v>4549</v>
      </c>
      <c r="H370" s="6" t="s">
        <v>13</v>
      </c>
      <c r="I370" s="6" t="s">
        <v>14</v>
      </c>
      <c r="J370" s="6" t="s">
        <v>15</v>
      </c>
      <c r="K370" s="7">
        <v>20</v>
      </c>
      <c r="L370" s="6" t="s">
        <v>2200</v>
      </c>
      <c r="M370" s="6" t="s">
        <v>1049</v>
      </c>
      <c r="N370" s="6" t="s">
        <v>680</v>
      </c>
      <c r="O370" s="6" t="s">
        <v>674</v>
      </c>
      <c r="P370" s="21">
        <v>9</v>
      </c>
      <c r="Q370" s="2">
        <f t="shared" ca="1" si="0"/>
        <v>0.76</v>
      </c>
      <c r="R370" s="2">
        <f ca="1">Q370*(IF(J370="Yes",1.25,1))</f>
        <v>0.95</v>
      </c>
      <c r="S370" s="2">
        <f ca="1">R370*(IF(OR(VALUE(P370)&gt;8,VALUE(D370)&gt;80),1.25,1))</f>
        <v>1.1875</v>
      </c>
      <c r="T370" s="2">
        <f ca="1">S370*(IF(H370="Mass Customer",0.85,1))</f>
        <v>1.0093749999999999</v>
      </c>
      <c r="U370" s="2">
        <f>RANK(W370,W1:W1001,0)</f>
        <v>366</v>
      </c>
      <c r="V370" s="2">
        <v>366</v>
      </c>
      <c r="W370" s="2">
        <v>0.97500000000000009</v>
      </c>
      <c r="X370" s="1"/>
      <c r="Y370" s="1"/>
      <c r="Z370" s="1"/>
    </row>
    <row r="371" spans="1:26" ht="15.75" customHeight="1" x14ac:dyDescent="0.35">
      <c r="A371" s="6" t="s">
        <v>521</v>
      </c>
      <c r="B371" s="6" t="s">
        <v>2201</v>
      </c>
      <c r="C371" s="6" t="s">
        <v>16</v>
      </c>
      <c r="D371" s="21">
        <v>50</v>
      </c>
      <c r="E371" s="6" t="s">
        <v>2202</v>
      </c>
      <c r="F371" s="15" t="s">
        <v>237</v>
      </c>
      <c r="G371" s="6" t="s">
        <v>21</v>
      </c>
      <c r="H371" s="6" t="s">
        <v>27</v>
      </c>
      <c r="I371" s="6" t="s">
        <v>14</v>
      </c>
      <c r="J371" s="6" t="s">
        <v>22</v>
      </c>
      <c r="K371" s="7">
        <v>4</v>
      </c>
      <c r="L371" s="6" t="s">
        <v>2203</v>
      </c>
      <c r="M371" s="6" t="s">
        <v>2204</v>
      </c>
      <c r="N371" s="6" t="s">
        <v>684</v>
      </c>
      <c r="O371" s="6" t="s">
        <v>674</v>
      </c>
      <c r="P371" s="21">
        <v>4</v>
      </c>
      <c r="Q371" s="2">
        <f t="shared" ca="1" si="0"/>
        <v>0.64</v>
      </c>
      <c r="R371" s="2">
        <f ca="1">Q371*(IF(J371="Yes",1.25,1))</f>
        <v>0.64</v>
      </c>
      <c r="S371" s="2">
        <f ca="1">R371*(IF(OR(VALUE(P371)&gt;8,VALUE(D371)&gt;80),1.25,1))</f>
        <v>0.64</v>
      </c>
      <c r="T371" s="2">
        <f ca="1">S371*(IF(H371="Mass Customer",0.85,1))</f>
        <v>0.64</v>
      </c>
      <c r="U371" s="2">
        <f>RANK(W371,W1:W1001,0)</f>
        <v>370</v>
      </c>
      <c r="V371" s="2">
        <v>370</v>
      </c>
      <c r="W371" s="2">
        <v>0.97</v>
      </c>
      <c r="X371" s="1"/>
      <c r="Y371" s="1"/>
      <c r="Z371" s="1"/>
    </row>
    <row r="372" spans="1:26" ht="15.75" customHeight="1" x14ac:dyDescent="0.35">
      <c r="A372" s="6" t="s">
        <v>2205</v>
      </c>
      <c r="B372" s="6" t="s">
        <v>2206</v>
      </c>
      <c r="C372" s="6" t="s">
        <v>23</v>
      </c>
      <c r="D372" s="21">
        <v>57</v>
      </c>
      <c r="E372" s="8">
        <v>28704</v>
      </c>
      <c r="F372" s="15" t="s">
        <v>237</v>
      </c>
      <c r="G372" s="6" t="s">
        <v>4549</v>
      </c>
      <c r="H372" s="6" t="s">
        <v>13</v>
      </c>
      <c r="I372" s="6" t="s">
        <v>14</v>
      </c>
      <c r="J372" s="6" t="s">
        <v>22</v>
      </c>
      <c r="K372" s="7">
        <v>11</v>
      </c>
      <c r="L372" s="6" t="s">
        <v>2207</v>
      </c>
      <c r="M372" s="6" t="s">
        <v>1886</v>
      </c>
      <c r="N372" s="6" t="s">
        <v>673</v>
      </c>
      <c r="O372" s="6" t="s">
        <v>674</v>
      </c>
      <c r="P372" s="21">
        <v>11</v>
      </c>
      <c r="Q372" s="2">
        <f t="shared" ca="1" si="0"/>
        <v>0.97</v>
      </c>
      <c r="R372" s="2">
        <f ca="1">Q372*(IF(J372="Yes",1.25,1))</f>
        <v>0.97</v>
      </c>
      <c r="S372" s="2">
        <f ca="1">R372*(IF(OR(VALUE(P372)&gt;8,VALUE(D372)&gt;80),1.25,1))</f>
        <v>1.2124999999999999</v>
      </c>
      <c r="T372" s="2">
        <f ca="1">S372*(IF(H372="Mass Customer",0.85,1))</f>
        <v>1.0306249999999999</v>
      </c>
      <c r="U372" s="2">
        <f>RANK(W372,W1:W1001,0)</f>
        <v>371</v>
      </c>
      <c r="V372" s="2">
        <v>371</v>
      </c>
      <c r="W372" s="2">
        <v>0.96875</v>
      </c>
      <c r="X372" s="1"/>
      <c r="Y372" s="1"/>
      <c r="Z372" s="1"/>
    </row>
    <row r="373" spans="1:26" ht="15.75" customHeight="1" x14ac:dyDescent="0.35">
      <c r="A373" s="6" t="s">
        <v>2208</v>
      </c>
      <c r="B373" s="6" t="s">
        <v>2209</v>
      </c>
      <c r="C373" s="6" t="s">
        <v>16</v>
      </c>
      <c r="D373" s="21">
        <v>30</v>
      </c>
      <c r="E373" s="6" t="s">
        <v>2210</v>
      </c>
      <c r="F373" s="15" t="s">
        <v>65</v>
      </c>
      <c r="G373" s="6" t="s">
        <v>12</v>
      </c>
      <c r="H373" s="6" t="s">
        <v>13</v>
      </c>
      <c r="I373" s="6" t="s">
        <v>14</v>
      </c>
      <c r="J373" s="6" t="s">
        <v>15</v>
      </c>
      <c r="K373" s="7">
        <v>6</v>
      </c>
      <c r="L373" s="6" t="s">
        <v>2211</v>
      </c>
      <c r="M373" s="6" t="s">
        <v>2212</v>
      </c>
      <c r="N373" s="6" t="s">
        <v>680</v>
      </c>
      <c r="O373" s="6" t="s">
        <v>674</v>
      </c>
      <c r="P373" s="21">
        <v>9</v>
      </c>
      <c r="Q373" s="2">
        <f t="shared" ca="1" si="0"/>
        <v>0.56000000000000005</v>
      </c>
      <c r="R373" s="2">
        <f ca="1">Q373*(IF(J373="Yes",1.25,1))</f>
        <v>0.70000000000000007</v>
      </c>
      <c r="S373" s="2">
        <f ca="1">R373*(IF(OR(VALUE(P373)&gt;8,VALUE(D373)&gt;80),1.25,1))</f>
        <v>0.87500000000000011</v>
      </c>
      <c r="T373" s="2">
        <f ca="1">S373*(IF(H373="Mass Customer",0.85,1))</f>
        <v>0.74375000000000002</v>
      </c>
      <c r="U373" s="2">
        <f>RANK(W373,W1:W1001,0)</f>
        <v>372</v>
      </c>
      <c r="V373" s="2">
        <v>372</v>
      </c>
      <c r="W373" s="2">
        <v>0.96687499999999993</v>
      </c>
      <c r="X373" s="1"/>
      <c r="Y373" s="1"/>
      <c r="Z373" s="1"/>
    </row>
    <row r="374" spans="1:26" ht="15.75" customHeight="1" x14ac:dyDescent="0.35">
      <c r="A374" s="6" t="s">
        <v>2213</v>
      </c>
      <c r="B374" s="6" t="s">
        <v>2214</v>
      </c>
      <c r="C374" s="6" t="s">
        <v>16</v>
      </c>
      <c r="D374" s="21">
        <v>4</v>
      </c>
      <c r="E374" s="6" t="s">
        <v>2215</v>
      </c>
      <c r="F374" s="15" t="s">
        <v>141</v>
      </c>
      <c r="G374" s="6" t="s">
        <v>63</v>
      </c>
      <c r="H374" s="6" t="s">
        <v>13</v>
      </c>
      <c r="I374" s="6" t="s">
        <v>14</v>
      </c>
      <c r="J374" s="6" t="s">
        <v>22</v>
      </c>
      <c r="K374" s="7">
        <v>9</v>
      </c>
      <c r="L374" s="6" t="s">
        <v>2216</v>
      </c>
      <c r="M374" s="6" t="s">
        <v>1198</v>
      </c>
      <c r="N374" s="6" t="s">
        <v>680</v>
      </c>
      <c r="O374" s="6" t="s">
        <v>674</v>
      </c>
      <c r="P374" s="21">
        <v>10</v>
      </c>
      <c r="Q374" s="2">
        <f t="shared" ca="1" si="0"/>
        <v>0.91</v>
      </c>
      <c r="R374" s="2">
        <f ca="1">Q374*(IF(J374="Yes",1.25,1))</f>
        <v>0.91</v>
      </c>
      <c r="S374" s="2">
        <f ca="1">R374*(IF(OR(VALUE(P374)&gt;8,VALUE(D374)&gt;80),1.25,1))</f>
        <v>1.1375</v>
      </c>
      <c r="T374" s="2">
        <f ca="1">S374*(IF(H374="Mass Customer",0.85,1))</f>
        <v>0.96687499999999993</v>
      </c>
      <c r="U374" s="2">
        <f>RANK(W374,W1:W1001,0)</f>
        <v>372</v>
      </c>
      <c r="V374" s="2">
        <v>372</v>
      </c>
      <c r="W374" s="2">
        <v>0.96687499999999993</v>
      </c>
      <c r="X374" s="1"/>
      <c r="Y374" s="1"/>
      <c r="Z374" s="1"/>
    </row>
    <row r="375" spans="1:26" ht="15.75" customHeight="1" x14ac:dyDescent="0.35">
      <c r="A375" s="6" t="s">
        <v>2217</v>
      </c>
      <c r="B375" s="6" t="s">
        <v>2218</v>
      </c>
      <c r="C375" s="6" t="s">
        <v>16</v>
      </c>
      <c r="D375" s="21">
        <v>54</v>
      </c>
      <c r="E375" s="6" t="s">
        <v>2219</v>
      </c>
      <c r="F375" s="15" t="s">
        <v>129</v>
      </c>
      <c r="G375" s="6" t="s">
        <v>18</v>
      </c>
      <c r="H375" s="6" t="s">
        <v>25</v>
      </c>
      <c r="I375" s="6" t="s">
        <v>14</v>
      </c>
      <c r="J375" s="6" t="s">
        <v>22</v>
      </c>
      <c r="K375" s="7">
        <v>11</v>
      </c>
      <c r="L375" s="6" t="s">
        <v>2220</v>
      </c>
      <c r="M375" s="6" t="s">
        <v>2221</v>
      </c>
      <c r="N375" s="6" t="s">
        <v>684</v>
      </c>
      <c r="O375" s="6" t="s">
        <v>674</v>
      </c>
      <c r="P375" s="21">
        <v>11</v>
      </c>
      <c r="Q375" s="2">
        <f t="shared" ca="1" si="0"/>
        <v>0.48</v>
      </c>
      <c r="R375" s="2">
        <f ca="1">Q375*(IF(J375="Yes",1.25,1))</f>
        <v>0.48</v>
      </c>
      <c r="S375" s="2">
        <f ca="1">R375*(IF(OR(VALUE(P375)&gt;8,VALUE(D375)&gt;80),1.25,1))</f>
        <v>0.6</v>
      </c>
      <c r="T375" s="2">
        <f ca="1">S375*(IF(H375="Mass Customer",0.85,1))</f>
        <v>0.6</v>
      </c>
      <c r="U375" s="2">
        <f>RANK(W375,W1:W1001,0)</f>
        <v>372</v>
      </c>
      <c r="V375" s="2">
        <v>372</v>
      </c>
      <c r="W375" s="2">
        <v>0.96687499999999993</v>
      </c>
      <c r="X375" s="1"/>
      <c r="Y375" s="1"/>
      <c r="Z375" s="1"/>
    </row>
    <row r="376" spans="1:26" ht="15.75" customHeight="1" x14ac:dyDescent="0.35">
      <c r="A376" s="6" t="s">
        <v>409</v>
      </c>
      <c r="B376" s="6" t="s">
        <v>2222</v>
      </c>
      <c r="C376" s="6" t="s">
        <v>54</v>
      </c>
      <c r="D376" s="21">
        <v>66</v>
      </c>
      <c r="E376" s="11"/>
      <c r="F376" s="15" t="s">
        <v>142</v>
      </c>
      <c r="G376" s="6" t="s">
        <v>21</v>
      </c>
      <c r="H376" s="6" t="s">
        <v>13</v>
      </c>
      <c r="I376" s="6" t="s">
        <v>14</v>
      </c>
      <c r="J376" s="6" t="s">
        <v>22</v>
      </c>
      <c r="K376" s="7">
        <v>15</v>
      </c>
      <c r="L376" s="6" t="s">
        <v>2223</v>
      </c>
      <c r="M376" s="6" t="s">
        <v>1157</v>
      </c>
      <c r="N376" s="6" t="s">
        <v>673</v>
      </c>
      <c r="O376" s="6" t="s">
        <v>674</v>
      </c>
      <c r="P376" s="21">
        <v>6</v>
      </c>
      <c r="Q376" s="2">
        <f t="shared" ca="1" si="0"/>
        <v>0.74</v>
      </c>
      <c r="R376" s="2">
        <f ca="1">Q376*(IF(J376="Yes",1.25,1))</f>
        <v>0.74</v>
      </c>
      <c r="S376" s="2">
        <f ca="1">R376*(IF(OR(VALUE(P376)&gt;8,VALUE(D376)&gt;80),1.25,1))</f>
        <v>0.74</v>
      </c>
      <c r="T376" s="2">
        <f ca="1">S376*(IF(H376="Mass Customer",0.85,1))</f>
        <v>0.629</v>
      </c>
      <c r="U376" s="2">
        <f>RANK(W376,W1:W1001,0)</f>
        <v>375</v>
      </c>
      <c r="V376" s="2">
        <v>375</v>
      </c>
      <c r="W376" s="2">
        <v>0.96</v>
      </c>
      <c r="X376" s="1"/>
      <c r="Y376" s="1"/>
      <c r="Z376" s="1"/>
    </row>
    <row r="377" spans="1:26" ht="15.75" customHeight="1" x14ac:dyDescent="0.35">
      <c r="A377" s="6" t="s">
        <v>171</v>
      </c>
      <c r="B377" s="6" t="s">
        <v>2224</v>
      </c>
      <c r="C377" s="6" t="s">
        <v>16</v>
      </c>
      <c r="D377" s="21">
        <v>7</v>
      </c>
      <c r="E377" s="6" t="s">
        <v>2225</v>
      </c>
      <c r="F377" s="15" t="s">
        <v>67</v>
      </c>
      <c r="G377" s="6" t="s">
        <v>4549</v>
      </c>
      <c r="H377" s="6" t="s">
        <v>27</v>
      </c>
      <c r="I377" s="6" t="s">
        <v>14</v>
      </c>
      <c r="J377" s="6" t="s">
        <v>15</v>
      </c>
      <c r="K377" s="7">
        <v>20</v>
      </c>
      <c r="L377" s="6" t="s">
        <v>2226</v>
      </c>
      <c r="M377" s="6" t="s">
        <v>2227</v>
      </c>
      <c r="N377" s="6" t="s">
        <v>673</v>
      </c>
      <c r="O377" s="6" t="s">
        <v>674</v>
      </c>
      <c r="P377" s="21">
        <v>8</v>
      </c>
      <c r="Q377" s="2">
        <f t="shared" ca="1" si="0"/>
        <v>0.45</v>
      </c>
      <c r="R377" s="2">
        <f ca="1">Q377*(IF(J377="Yes",1.25,1))</f>
        <v>0.5625</v>
      </c>
      <c r="S377" s="2">
        <f ca="1">R377*(IF(OR(VALUE(P377)&gt;8,VALUE(D377)&gt;80),1.25,1))</f>
        <v>0.5625</v>
      </c>
      <c r="T377" s="2">
        <f ca="1">S377*(IF(H377="Mass Customer",0.85,1))</f>
        <v>0.5625</v>
      </c>
      <c r="U377" s="2">
        <f>RANK(W377,W1:W1001,0)</f>
        <v>375</v>
      </c>
      <c r="V377" s="2">
        <v>375</v>
      </c>
      <c r="W377" s="2">
        <v>0.96</v>
      </c>
      <c r="X377" s="1"/>
      <c r="Y377" s="1"/>
      <c r="Z377" s="1"/>
    </row>
    <row r="378" spans="1:26" ht="15.75" customHeight="1" x14ac:dyDescent="0.35">
      <c r="A378" s="6" t="s">
        <v>2228</v>
      </c>
      <c r="B378" s="6" t="s">
        <v>567</v>
      </c>
      <c r="C378" s="6" t="s">
        <v>16</v>
      </c>
      <c r="D378" s="21">
        <v>60</v>
      </c>
      <c r="E378" s="8">
        <v>27342</v>
      </c>
      <c r="F378" s="16" t="s">
        <v>4541</v>
      </c>
      <c r="G378" s="6" t="s">
        <v>21</v>
      </c>
      <c r="H378" s="6" t="s">
        <v>27</v>
      </c>
      <c r="I378" s="6" t="s">
        <v>14</v>
      </c>
      <c r="J378" s="6" t="s">
        <v>22</v>
      </c>
      <c r="K378" s="7">
        <v>10</v>
      </c>
      <c r="L378" s="6" t="s">
        <v>2229</v>
      </c>
      <c r="M378" s="6" t="s">
        <v>2230</v>
      </c>
      <c r="N378" s="6" t="s">
        <v>673</v>
      </c>
      <c r="O378" s="6" t="s">
        <v>674</v>
      </c>
      <c r="P378" s="21">
        <v>2</v>
      </c>
      <c r="Q378" s="2">
        <f t="shared" ca="1" si="0"/>
        <v>1.1000000000000001</v>
      </c>
      <c r="R378" s="2">
        <f ca="1">Q378*(IF(J378="Yes",1.25,1))</f>
        <v>1.1000000000000001</v>
      </c>
      <c r="S378" s="2">
        <f ca="1">R378*(IF(OR(VALUE(P378)&gt;8,VALUE(D378)&gt;80),1.25,1))</f>
        <v>1.1000000000000001</v>
      </c>
      <c r="T378" s="2">
        <f ca="1">S378*(IF(H378="Mass Customer",0.85,1))</f>
        <v>1.1000000000000001</v>
      </c>
      <c r="U378" s="2">
        <f>RANK(W378,W1:W1001,0)</f>
        <v>375</v>
      </c>
      <c r="V378" s="2">
        <v>375</v>
      </c>
      <c r="W378" s="2">
        <v>0.96</v>
      </c>
      <c r="X378" s="1"/>
      <c r="Y378" s="1"/>
      <c r="Z378" s="1"/>
    </row>
    <row r="379" spans="1:26" ht="15.75" customHeight="1" x14ac:dyDescent="0.35">
      <c r="A379" s="6" t="s">
        <v>2231</v>
      </c>
      <c r="B379" s="6" t="s">
        <v>2232</v>
      </c>
      <c r="C379" s="6" t="s">
        <v>23</v>
      </c>
      <c r="D379" s="21">
        <v>81</v>
      </c>
      <c r="E379" s="6" t="s">
        <v>2233</v>
      </c>
      <c r="F379" s="15" t="s">
        <v>242</v>
      </c>
      <c r="G379" s="6" t="s">
        <v>18</v>
      </c>
      <c r="H379" s="6" t="s">
        <v>27</v>
      </c>
      <c r="I379" s="6" t="s">
        <v>14</v>
      </c>
      <c r="J379" s="6" t="s">
        <v>22</v>
      </c>
      <c r="K379" s="7">
        <v>2</v>
      </c>
      <c r="L379" s="6" t="s">
        <v>2234</v>
      </c>
      <c r="M379" s="6" t="s">
        <v>2235</v>
      </c>
      <c r="N379" s="6" t="s">
        <v>684</v>
      </c>
      <c r="O379" s="6" t="s">
        <v>674</v>
      </c>
      <c r="P379" s="21">
        <v>1</v>
      </c>
      <c r="Q379" s="2">
        <f t="shared" ca="1" si="0"/>
        <v>0.87</v>
      </c>
      <c r="R379" s="2">
        <f ca="1">Q379*(IF(J379="Yes",1.25,1))</f>
        <v>0.87</v>
      </c>
      <c r="S379" s="2">
        <f ca="1">R379*(IF(OR(VALUE(P379)&gt;8,VALUE(D379)&gt;80),1.25,1))</f>
        <v>1.0874999999999999</v>
      </c>
      <c r="T379" s="2">
        <f ca="1">S379*(IF(H379="Mass Customer",0.85,1))</f>
        <v>1.0874999999999999</v>
      </c>
      <c r="U379" s="2">
        <f>RANK(W379,W1:W1001,0)</f>
        <v>378</v>
      </c>
      <c r="V379" s="2">
        <v>378</v>
      </c>
      <c r="W379" s="2">
        <v>0.95624999999999993</v>
      </c>
      <c r="X379" s="1"/>
      <c r="Y379" s="1"/>
      <c r="Z379" s="1"/>
    </row>
    <row r="380" spans="1:26" ht="15.75" customHeight="1" x14ac:dyDescent="0.35">
      <c r="A380" s="6" t="s">
        <v>2236</v>
      </c>
      <c r="B380" s="6" t="s">
        <v>2237</v>
      </c>
      <c r="C380" s="6" t="s">
        <v>23</v>
      </c>
      <c r="D380" s="21">
        <v>34</v>
      </c>
      <c r="E380" s="6" t="s">
        <v>2238</v>
      </c>
      <c r="F380" s="15" t="s">
        <v>32</v>
      </c>
      <c r="G380" s="6" t="s">
        <v>33</v>
      </c>
      <c r="H380" s="6" t="s">
        <v>25</v>
      </c>
      <c r="I380" s="6" t="s">
        <v>14</v>
      </c>
      <c r="J380" s="6" t="s">
        <v>22</v>
      </c>
      <c r="K380" s="7">
        <v>14</v>
      </c>
      <c r="L380" s="6" t="s">
        <v>2239</v>
      </c>
      <c r="M380" s="6" t="s">
        <v>1826</v>
      </c>
      <c r="N380" s="6" t="s">
        <v>684</v>
      </c>
      <c r="O380" s="6" t="s">
        <v>674</v>
      </c>
      <c r="P380" s="21">
        <v>6</v>
      </c>
      <c r="Q380" s="2">
        <f t="shared" ca="1" si="0"/>
        <v>0.78</v>
      </c>
      <c r="R380" s="2">
        <f ca="1">Q380*(IF(J380="Yes",1.25,1))</f>
        <v>0.78</v>
      </c>
      <c r="S380" s="2">
        <f ca="1">R380*(IF(OR(VALUE(P380)&gt;8,VALUE(D380)&gt;80),1.25,1))</f>
        <v>0.78</v>
      </c>
      <c r="T380" s="2">
        <f ca="1">S380*(IF(H380="Mass Customer",0.85,1))</f>
        <v>0.78</v>
      </c>
      <c r="U380" s="2">
        <f>RANK(W380,W1:W1001,0)</f>
        <v>378</v>
      </c>
      <c r="V380" s="2">
        <v>378</v>
      </c>
      <c r="W380" s="2">
        <v>0.95624999999999993</v>
      </c>
      <c r="X380" s="1"/>
      <c r="Y380" s="1"/>
      <c r="Z380" s="1"/>
    </row>
    <row r="381" spans="1:26" ht="15.75" customHeight="1" x14ac:dyDescent="0.35">
      <c r="A381" s="6" t="s">
        <v>1569</v>
      </c>
      <c r="B381" s="6" t="s">
        <v>2240</v>
      </c>
      <c r="C381" s="6" t="s">
        <v>23</v>
      </c>
      <c r="D381" s="21">
        <v>40</v>
      </c>
      <c r="E381" s="6" t="s">
        <v>2241</v>
      </c>
      <c r="F381" s="15" t="s">
        <v>91</v>
      </c>
      <c r="G381" s="6" t="s">
        <v>18</v>
      </c>
      <c r="H381" s="6" t="s">
        <v>13</v>
      </c>
      <c r="I381" s="6" t="s">
        <v>14</v>
      </c>
      <c r="J381" s="6" t="s">
        <v>15</v>
      </c>
      <c r="K381" s="7">
        <v>16</v>
      </c>
      <c r="L381" s="6" t="s">
        <v>2242</v>
      </c>
      <c r="M381" s="6" t="s">
        <v>987</v>
      </c>
      <c r="N381" s="6" t="s">
        <v>673</v>
      </c>
      <c r="O381" s="6" t="s">
        <v>674</v>
      </c>
      <c r="P381" s="21">
        <v>5</v>
      </c>
      <c r="Q381" s="2">
        <f t="shared" ca="1" si="0"/>
        <v>1.0900000000000001</v>
      </c>
      <c r="R381" s="2">
        <f ca="1">Q381*(IF(J381="Yes",1.25,1))</f>
        <v>1.3625</v>
      </c>
      <c r="S381" s="2">
        <f ca="1">R381*(IF(OR(VALUE(P381)&gt;8,VALUE(D381)&gt;80),1.25,1))</f>
        <v>1.3625</v>
      </c>
      <c r="T381" s="2">
        <f ca="1">S381*(IF(H381="Mass Customer",0.85,1))</f>
        <v>1.1581250000000001</v>
      </c>
      <c r="U381" s="2">
        <f>RANK(W381,W1:W1001,0)</f>
        <v>378</v>
      </c>
      <c r="V381" s="2">
        <v>378</v>
      </c>
      <c r="W381" s="2">
        <v>0.95624999999999993</v>
      </c>
      <c r="X381" s="1"/>
      <c r="Y381" s="1"/>
      <c r="Z381" s="1"/>
    </row>
    <row r="382" spans="1:26" ht="15.75" customHeight="1" x14ac:dyDescent="0.35">
      <c r="A382" s="6" t="s">
        <v>514</v>
      </c>
      <c r="B382" s="6" t="s">
        <v>454</v>
      </c>
      <c r="C382" s="6" t="s">
        <v>23</v>
      </c>
      <c r="D382" s="21">
        <v>7</v>
      </c>
      <c r="E382" s="6" t="s">
        <v>2243</v>
      </c>
      <c r="F382" s="15" t="s">
        <v>36</v>
      </c>
      <c r="G382" s="6" t="s">
        <v>33</v>
      </c>
      <c r="H382" s="6" t="s">
        <v>13</v>
      </c>
      <c r="I382" s="6" t="s">
        <v>14</v>
      </c>
      <c r="J382" s="6" t="s">
        <v>22</v>
      </c>
      <c r="K382" s="7">
        <v>12</v>
      </c>
      <c r="L382" s="6" t="s">
        <v>2244</v>
      </c>
      <c r="M382" s="6" t="s">
        <v>2245</v>
      </c>
      <c r="N382" s="6" t="s">
        <v>680</v>
      </c>
      <c r="O382" s="6" t="s">
        <v>674</v>
      </c>
      <c r="P382" s="21">
        <v>6</v>
      </c>
      <c r="Q382" s="2">
        <f t="shared" ca="1" si="0"/>
        <v>0.75</v>
      </c>
      <c r="R382" s="2">
        <f ca="1">Q382*(IF(J382="Yes",1.25,1))</f>
        <v>0.75</v>
      </c>
      <c r="S382" s="2">
        <f ca="1">R382*(IF(OR(VALUE(P382)&gt;8,VALUE(D382)&gt;80),1.25,1))</f>
        <v>0.75</v>
      </c>
      <c r="T382" s="2">
        <f ca="1">S382*(IF(H382="Mass Customer",0.85,1))</f>
        <v>0.63749999999999996</v>
      </c>
      <c r="U382" s="2">
        <f>RANK(W382,W1:W1001,0)</f>
        <v>378</v>
      </c>
      <c r="V382" s="2">
        <v>378</v>
      </c>
      <c r="W382" s="2">
        <v>0.95624999999999993</v>
      </c>
      <c r="X382" s="1"/>
      <c r="Y382" s="1"/>
      <c r="Z382" s="1"/>
    </row>
    <row r="383" spans="1:26" ht="15.75" customHeight="1" x14ac:dyDescent="0.35">
      <c r="A383" s="6" t="s">
        <v>609</v>
      </c>
      <c r="B383" s="6" t="s">
        <v>2246</v>
      </c>
      <c r="C383" s="6" t="s">
        <v>23</v>
      </c>
      <c r="D383" s="21">
        <v>4</v>
      </c>
      <c r="E383" s="6" t="s">
        <v>2247</v>
      </c>
      <c r="F383" s="15" t="s">
        <v>88</v>
      </c>
      <c r="G383" s="6" t="s">
        <v>18</v>
      </c>
      <c r="H383" s="6" t="s">
        <v>25</v>
      </c>
      <c r="I383" s="6" t="s">
        <v>14</v>
      </c>
      <c r="J383" s="6" t="s">
        <v>15</v>
      </c>
      <c r="K383" s="7">
        <v>2</v>
      </c>
      <c r="L383" s="6" t="s">
        <v>2248</v>
      </c>
      <c r="M383" s="6" t="s">
        <v>1134</v>
      </c>
      <c r="N383" s="6" t="s">
        <v>680</v>
      </c>
      <c r="O383" s="6" t="s">
        <v>674</v>
      </c>
      <c r="P383" s="21">
        <v>12</v>
      </c>
      <c r="Q383" s="2">
        <f t="shared" ca="1" si="0"/>
        <v>1.0900000000000001</v>
      </c>
      <c r="R383" s="2">
        <f ca="1">Q383*(IF(J383="Yes",1.25,1))</f>
        <v>1.3625</v>
      </c>
      <c r="S383" s="2">
        <f ca="1">R383*(IF(OR(VALUE(P383)&gt;8,VALUE(D383)&gt;80),1.25,1))</f>
        <v>1.703125</v>
      </c>
      <c r="T383" s="2">
        <f ca="1">S383*(IF(H383="Mass Customer",0.85,1))</f>
        <v>1.703125</v>
      </c>
      <c r="U383" s="2">
        <f>RANK(W383,W1:W1001,0)</f>
        <v>382</v>
      </c>
      <c r="V383" s="2">
        <v>382</v>
      </c>
      <c r="W383" s="2">
        <v>0.95</v>
      </c>
      <c r="X383" s="1"/>
      <c r="Y383" s="1"/>
      <c r="Z383" s="1"/>
    </row>
    <row r="384" spans="1:26" ht="15.75" customHeight="1" x14ac:dyDescent="0.35">
      <c r="A384" s="6" t="s">
        <v>521</v>
      </c>
      <c r="B384" s="6" t="s">
        <v>2249</v>
      </c>
      <c r="C384" s="6" t="s">
        <v>16</v>
      </c>
      <c r="D384" s="21">
        <v>85</v>
      </c>
      <c r="E384" s="6" t="s">
        <v>2250</v>
      </c>
      <c r="F384" s="15" t="s">
        <v>91</v>
      </c>
      <c r="G384" s="6" t="s">
        <v>12</v>
      </c>
      <c r="H384" s="6" t="s">
        <v>13</v>
      </c>
      <c r="I384" s="6" t="s">
        <v>14</v>
      </c>
      <c r="J384" s="6" t="s">
        <v>15</v>
      </c>
      <c r="K384" s="7">
        <v>8</v>
      </c>
      <c r="L384" s="6" t="s">
        <v>2251</v>
      </c>
      <c r="M384" s="6" t="s">
        <v>2252</v>
      </c>
      <c r="N384" s="6" t="s">
        <v>680</v>
      </c>
      <c r="O384" s="6" t="s">
        <v>674</v>
      </c>
      <c r="P384" s="21">
        <v>10</v>
      </c>
      <c r="Q384" s="2">
        <f t="shared" ca="1" si="0"/>
        <v>0.52</v>
      </c>
      <c r="R384" s="2">
        <f ca="1">Q384*(IF(J384="Yes",1.25,1))</f>
        <v>0.65</v>
      </c>
      <c r="S384" s="2">
        <f ca="1">R384*(IF(OR(VALUE(P384)&gt;8,VALUE(D384)&gt;80),1.25,1))</f>
        <v>0.8125</v>
      </c>
      <c r="T384" s="2">
        <f ca="1">S384*(IF(H384="Mass Customer",0.85,1))</f>
        <v>0.69062499999999993</v>
      </c>
      <c r="U384" s="2">
        <f>RANK(W384,W1:W1001,0)</f>
        <v>382</v>
      </c>
      <c r="V384" s="2">
        <v>382</v>
      </c>
      <c r="W384" s="2">
        <v>0.95</v>
      </c>
      <c r="X384" s="1"/>
      <c r="Y384" s="1"/>
      <c r="Z384" s="1"/>
    </row>
    <row r="385" spans="1:26" ht="15.75" customHeight="1" x14ac:dyDescent="0.35">
      <c r="A385" s="6" t="s">
        <v>551</v>
      </c>
      <c r="B385" s="6" t="s">
        <v>2253</v>
      </c>
      <c r="C385" s="6" t="s">
        <v>23</v>
      </c>
      <c r="D385" s="21">
        <v>65</v>
      </c>
      <c r="E385" s="6" t="s">
        <v>2254</v>
      </c>
      <c r="F385" s="15" t="s">
        <v>53</v>
      </c>
      <c r="G385" s="6" t="s">
        <v>63</v>
      </c>
      <c r="H385" s="6" t="s">
        <v>25</v>
      </c>
      <c r="I385" s="6" t="s">
        <v>14</v>
      </c>
      <c r="J385" s="6" t="s">
        <v>22</v>
      </c>
      <c r="K385" s="7">
        <v>17</v>
      </c>
      <c r="L385" s="6" t="s">
        <v>2255</v>
      </c>
      <c r="M385" s="6" t="s">
        <v>2256</v>
      </c>
      <c r="N385" s="6" t="s">
        <v>680</v>
      </c>
      <c r="O385" s="6" t="s">
        <v>674</v>
      </c>
      <c r="P385" s="21">
        <v>7</v>
      </c>
      <c r="Q385" s="2">
        <f t="shared" ca="1" si="0"/>
        <v>0.47</v>
      </c>
      <c r="R385" s="2">
        <f ca="1">Q385*(IF(J385="Yes",1.25,1))</f>
        <v>0.47</v>
      </c>
      <c r="S385" s="2">
        <f ca="1">R385*(IF(OR(VALUE(P385)&gt;8,VALUE(D385)&gt;80),1.25,1))</f>
        <v>0.47</v>
      </c>
      <c r="T385" s="2">
        <f ca="1">S385*(IF(H385="Mass Customer",0.85,1))</f>
        <v>0.47</v>
      </c>
      <c r="U385" s="2">
        <f>RANK(W385,W1:W1001,0)</f>
        <v>382</v>
      </c>
      <c r="V385" s="2">
        <v>382</v>
      </c>
      <c r="W385" s="2">
        <v>0.95</v>
      </c>
      <c r="X385" s="1"/>
      <c r="Y385" s="1"/>
      <c r="Z385" s="1"/>
    </row>
    <row r="386" spans="1:26" ht="15.75" customHeight="1" x14ac:dyDescent="0.35">
      <c r="A386" s="6" t="s">
        <v>2257</v>
      </c>
      <c r="B386" s="6" t="s">
        <v>2258</v>
      </c>
      <c r="C386" s="6" t="s">
        <v>16</v>
      </c>
      <c r="D386" s="21">
        <v>82</v>
      </c>
      <c r="E386" s="6" t="s">
        <v>2259</v>
      </c>
      <c r="F386" s="15" t="s">
        <v>114</v>
      </c>
      <c r="G386" s="6" t="s">
        <v>18</v>
      </c>
      <c r="H386" s="6" t="s">
        <v>25</v>
      </c>
      <c r="I386" s="6" t="s">
        <v>14</v>
      </c>
      <c r="J386" s="6" t="s">
        <v>15</v>
      </c>
      <c r="K386" s="7">
        <v>9</v>
      </c>
      <c r="L386" s="6" t="s">
        <v>2260</v>
      </c>
      <c r="M386" s="6" t="s">
        <v>2261</v>
      </c>
      <c r="N386" s="6" t="s">
        <v>684</v>
      </c>
      <c r="O386" s="6" t="s">
        <v>674</v>
      </c>
      <c r="P386" s="21">
        <v>6</v>
      </c>
      <c r="Q386" s="2">
        <f t="shared" ca="1" si="0"/>
        <v>0.49</v>
      </c>
      <c r="R386" s="2">
        <f ca="1">Q386*(IF(J386="Yes",1.25,1))</f>
        <v>0.61250000000000004</v>
      </c>
      <c r="S386" s="2">
        <f ca="1">R386*(IF(OR(VALUE(P386)&gt;8,VALUE(D386)&gt;80),1.25,1))</f>
        <v>0.765625</v>
      </c>
      <c r="T386" s="2">
        <f ca="1">S386*(IF(H386="Mass Customer",0.85,1))</f>
        <v>0.765625</v>
      </c>
      <c r="U386" s="2">
        <f>RANK(W386,W1:W1001,0)</f>
        <v>382</v>
      </c>
      <c r="V386" s="2">
        <v>382</v>
      </c>
      <c r="W386" s="2">
        <v>0.95</v>
      </c>
      <c r="X386" s="1"/>
      <c r="Y386" s="1"/>
      <c r="Z386" s="1"/>
    </row>
    <row r="387" spans="1:26" ht="15.75" customHeight="1" x14ac:dyDescent="0.35">
      <c r="A387" s="6" t="s">
        <v>2262</v>
      </c>
      <c r="B387" s="6" t="s">
        <v>2263</v>
      </c>
      <c r="C387" s="6" t="s">
        <v>16</v>
      </c>
      <c r="D387" s="21">
        <v>46</v>
      </c>
      <c r="E387" s="6" t="s">
        <v>2264</v>
      </c>
      <c r="F387" s="15" t="s">
        <v>79</v>
      </c>
      <c r="G387" s="6" t="s">
        <v>33</v>
      </c>
      <c r="H387" s="6" t="s">
        <v>27</v>
      </c>
      <c r="I387" s="6" t="s">
        <v>14</v>
      </c>
      <c r="J387" s="6" t="s">
        <v>15</v>
      </c>
      <c r="K387" s="7">
        <v>9</v>
      </c>
      <c r="L387" s="6" t="s">
        <v>2265</v>
      </c>
      <c r="M387" s="6" t="s">
        <v>2266</v>
      </c>
      <c r="N387" s="6" t="s">
        <v>673</v>
      </c>
      <c r="O387" s="6" t="s">
        <v>674</v>
      </c>
      <c r="P387" s="21">
        <v>7</v>
      </c>
      <c r="Q387" s="2">
        <f t="shared" ca="1" si="0"/>
        <v>0.81</v>
      </c>
      <c r="R387" s="2">
        <f ca="1">Q387*(IF(J387="Yes",1.25,1))</f>
        <v>1.0125000000000002</v>
      </c>
      <c r="S387" s="2">
        <f ca="1">R387*(IF(OR(VALUE(P387)&gt;8,VALUE(D387)&gt;80),1.25,1))</f>
        <v>1.0125000000000002</v>
      </c>
      <c r="T387" s="2">
        <f ca="1">S387*(IF(H387="Mass Customer",0.85,1))</f>
        <v>1.0125000000000002</v>
      </c>
      <c r="U387" s="2">
        <f>RANK(W387,W1:W1001,0)</f>
        <v>386</v>
      </c>
      <c r="V387" s="2">
        <v>386</v>
      </c>
      <c r="W387" s="2">
        <v>0.94562500000000005</v>
      </c>
      <c r="X387" s="1"/>
      <c r="Y387" s="1"/>
      <c r="Z387" s="1"/>
    </row>
    <row r="388" spans="1:26" ht="15.75" customHeight="1" x14ac:dyDescent="0.35">
      <c r="A388" s="6" t="s">
        <v>2267</v>
      </c>
      <c r="B388" s="6" t="s">
        <v>2268</v>
      </c>
      <c r="C388" s="6" t="s">
        <v>23</v>
      </c>
      <c r="D388" s="21">
        <v>11</v>
      </c>
      <c r="E388" s="6" t="s">
        <v>2269</v>
      </c>
      <c r="F388" s="16" t="s">
        <v>4541</v>
      </c>
      <c r="G388" s="6" t="s">
        <v>12</v>
      </c>
      <c r="H388" s="6" t="s">
        <v>13</v>
      </c>
      <c r="I388" s="6" t="s">
        <v>14</v>
      </c>
      <c r="J388" s="6" t="s">
        <v>22</v>
      </c>
      <c r="K388" s="7">
        <v>13</v>
      </c>
      <c r="L388" s="6" t="s">
        <v>2270</v>
      </c>
      <c r="M388" s="6" t="s">
        <v>2271</v>
      </c>
      <c r="N388" s="6" t="s">
        <v>680</v>
      </c>
      <c r="O388" s="6" t="s">
        <v>674</v>
      </c>
      <c r="P388" s="21">
        <v>8</v>
      </c>
      <c r="Q388" s="2">
        <f t="shared" ca="1" si="0"/>
        <v>0.66</v>
      </c>
      <c r="R388" s="2">
        <f ca="1">Q388*(IF(J388="Yes",1.25,1))</f>
        <v>0.66</v>
      </c>
      <c r="S388" s="2">
        <f ca="1">R388*(IF(OR(VALUE(P388)&gt;8,VALUE(D388)&gt;80),1.25,1))</f>
        <v>0.66</v>
      </c>
      <c r="T388" s="2">
        <f ca="1">S388*(IF(H388="Mass Customer",0.85,1))</f>
        <v>0.56100000000000005</v>
      </c>
      <c r="U388" s="2">
        <f>RANK(W388,W1:W1001,0)</f>
        <v>386</v>
      </c>
      <c r="V388" s="2">
        <v>386</v>
      </c>
      <c r="W388" s="2">
        <v>0.94562500000000005</v>
      </c>
      <c r="X388" s="1"/>
      <c r="Y388" s="1"/>
      <c r="Z388" s="1"/>
    </row>
    <row r="389" spans="1:26" ht="15.75" customHeight="1" x14ac:dyDescent="0.35">
      <c r="A389" s="6" t="s">
        <v>497</v>
      </c>
      <c r="B389" s="6" t="s">
        <v>2272</v>
      </c>
      <c r="C389" s="6" t="s">
        <v>23</v>
      </c>
      <c r="D389" s="21">
        <v>15</v>
      </c>
      <c r="E389" s="6" t="s">
        <v>2273</v>
      </c>
      <c r="F389" s="15" t="s">
        <v>35</v>
      </c>
      <c r="G389" s="6" t="s">
        <v>4549</v>
      </c>
      <c r="H389" s="6" t="s">
        <v>25</v>
      </c>
      <c r="I389" s="6" t="s">
        <v>14</v>
      </c>
      <c r="J389" s="6" t="s">
        <v>15</v>
      </c>
      <c r="K389" s="7">
        <v>8</v>
      </c>
      <c r="L389" s="6" t="s">
        <v>2274</v>
      </c>
      <c r="M389" s="6" t="s">
        <v>1139</v>
      </c>
      <c r="N389" s="6" t="s">
        <v>684</v>
      </c>
      <c r="O389" s="6" t="s">
        <v>674</v>
      </c>
      <c r="P389" s="21">
        <v>5</v>
      </c>
      <c r="Q389" s="2">
        <f t="shared" ca="1" si="0"/>
        <v>0.51</v>
      </c>
      <c r="R389" s="2">
        <f ca="1">Q389*(IF(J389="Yes",1.25,1))</f>
        <v>0.63749999999999996</v>
      </c>
      <c r="S389" s="2">
        <f ca="1">R389*(IF(OR(VALUE(P389)&gt;8,VALUE(D389)&gt;80),1.25,1))</f>
        <v>0.63749999999999996</v>
      </c>
      <c r="T389" s="2">
        <f ca="1">S389*(IF(H389="Mass Customer",0.85,1))</f>
        <v>0.63749999999999996</v>
      </c>
      <c r="U389" s="2">
        <f>RANK(W389,W1:W1001,0)</f>
        <v>386</v>
      </c>
      <c r="V389" s="2">
        <v>386</v>
      </c>
      <c r="W389" s="2">
        <v>0.94562500000000005</v>
      </c>
      <c r="X389" s="1"/>
      <c r="Y389" s="1"/>
      <c r="Z389" s="1"/>
    </row>
    <row r="390" spans="1:26" ht="15.75" customHeight="1" x14ac:dyDescent="0.35">
      <c r="A390" s="6" t="s">
        <v>2275</v>
      </c>
      <c r="B390" s="6" t="s">
        <v>2276</v>
      </c>
      <c r="C390" s="6" t="s">
        <v>16</v>
      </c>
      <c r="D390" s="21">
        <v>51</v>
      </c>
      <c r="E390" s="6" t="s">
        <v>2277</v>
      </c>
      <c r="F390" s="15" t="s">
        <v>149</v>
      </c>
      <c r="G390" s="6" t="s">
        <v>50</v>
      </c>
      <c r="H390" s="6" t="s">
        <v>25</v>
      </c>
      <c r="I390" s="6" t="s">
        <v>14</v>
      </c>
      <c r="J390" s="6" t="s">
        <v>22</v>
      </c>
      <c r="K390" s="7">
        <v>5</v>
      </c>
      <c r="L390" s="6" t="s">
        <v>2278</v>
      </c>
      <c r="M390" s="6" t="s">
        <v>2279</v>
      </c>
      <c r="N390" s="6" t="s">
        <v>673</v>
      </c>
      <c r="O390" s="6" t="s">
        <v>674</v>
      </c>
      <c r="P390" s="21">
        <v>3</v>
      </c>
      <c r="Q390" s="2">
        <f t="shared" ca="1" si="0"/>
        <v>1.01</v>
      </c>
      <c r="R390" s="2">
        <f ca="1">Q390*(IF(J390="Yes",1.25,1))</f>
        <v>1.01</v>
      </c>
      <c r="S390" s="2">
        <f ca="1">R390*(IF(OR(VALUE(P390)&gt;8,VALUE(D390)&gt;80),1.25,1))</f>
        <v>1.01</v>
      </c>
      <c r="T390" s="2">
        <f ca="1">S390*(IF(H390="Mass Customer",0.85,1))</f>
        <v>1.01</v>
      </c>
      <c r="U390" s="2">
        <f>RANK(W390,W1:W1001,0)</f>
        <v>386</v>
      </c>
      <c r="V390" s="2">
        <v>386</v>
      </c>
      <c r="W390" s="2">
        <v>0.94562500000000005</v>
      </c>
      <c r="X390" s="1"/>
      <c r="Y390" s="1"/>
      <c r="Z390" s="1"/>
    </row>
    <row r="391" spans="1:26" ht="15.75" customHeight="1" x14ac:dyDescent="0.35">
      <c r="A391" s="6" t="s">
        <v>2280</v>
      </c>
      <c r="B391" s="6" t="s">
        <v>2281</v>
      </c>
      <c r="C391" s="6" t="s">
        <v>23</v>
      </c>
      <c r="D391" s="21">
        <v>75</v>
      </c>
      <c r="E391" s="6" t="s">
        <v>2282</v>
      </c>
      <c r="F391" s="15" t="s">
        <v>98</v>
      </c>
      <c r="G391" s="6" t="s">
        <v>4549</v>
      </c>
      <c r="H391" s="6" t="s">
        <v>13</v>
      </c>
      <c r="I391" s="6" t="s">
        <v>14</v>
      </c>
      <c r="J391" s="6" t="s">
        <v>22</v>
      </c>
      <c r="K391" s="7">
        <v>22</v>
      </c>
      <c r="L391" s="6" t="s">
        <v>2283</v>
      </c>
      <c r="M391" s="6" t="s">
        <v>953</v>
      </c>
      <c r="N391" s="6" t="s">
        <v>680</v>
      </c>
      <c r="O391" s="6" t="s">
        <v>674</v>
      </c>
      <c r="P391" s="21">
        <v>7</v>
      </c>
      <c r="Q391" s="2">
        <f t="shared" ca="1" si="0"/>
        <v>0.68</v>
      </c>
      <c r="R391" s="2">
        <f ca="1">Q391*(IF(J391="Yes",1.25,1))</f>
        <v>0.68</v>
      </c>
      <c r="S391" s="2">
        <f ca="1">R391*(IF(OR(VALUE(P391)&gt;8,VALUE(D391)&gt;80),1.25,1))</f>
        <v>0.68</v>
      </c>
      <c r="T391" s="2">
        <f ca="1">S391*(IF(H391="Mass Customer",0.85,1))</f>
        <v>0.57800000000000007</v>
      </c>
      <c r="U391" s="2">
        <f>RANK(W391,W1:W1001,0)</f>
        <v>386</v>
      </c>
      <c r="V391" s="2">
        <v>386</v>
      </c>
      <c r="W391" s="2">
        <v>0.94562500000000005</v>
      </c>
      <c r="X391" s="1"/>
      <c r="Y391" s="1"/>
      <c r="Z391" s="1"/>
    </row>
    <row r="392" spans="1:26" ht="15.75" customHeight="1" x14ac:dyDescent="0.35">
      <c r="A392" s="6" t="s">
        <v>271</v>
      </c>
      <c r="B392" s="6" t="s">
        <v>2284</v>
      </c>
      <c r="C392" s="6" t="s">
        <v>23</v>
      </c>
      <c r="D392" s="21">
        <v>25</v>
      </c>
      <c r="E392" s="8">
        <v>28912</v>
      </c>
      <c r="F392" s="15" t="s">
        <v>76</v>
      </c>
      <c r="G392" s="6" t="s">
        <v>4549</v>
      </c>
      <c r="H392" s="6" t="s">
        <v>27</v>
      </c>
      <c r="I392" s="6" t="s">
        <v>14</v>
      </c>
      <c r="J392" s="6" t="s">
        <v>22</v>
      </c>
      <c r="K392" s="7">
        <v>21</v>
      </c>
      <c r="L392" s="6" t="s">
        <v>2285</v>
      </c>
      <c r="M392" s="6" t="s">
        <v>1316</v>
      </c>
      <c r="N392" s="6" t="s">
        <v>684</v>
      </c>
      <c r="O392" s="6" t="s">
        <v>674</v>
      </c>
      <c r="P392" s="21">
        <v>6</v>
      </c>
      <c r="Q392" s="2">
        <f t="shared" ca="1" si="0"/>
        <v>0.83</v>
      </c>
      <c r="R392" s="2">
        <f ca="1">Q392*(IF(J392="Yes",1.25,1))</f>
        <v>0.83</v>
      </c>
      <c r="S392" s="2">
        <f ca="1">R392*(IF(OR(VALUE(P392)&gt;8,VALUE(D392)&gt;80),1.25,1))</f>
        <v>0.83</v>
      </c>
      <c r="T392" s="2">
        <f ca="1">S392*(IF(H392="Mass Customer",0.85,1))</f>
        <v>0.83</v>
      </c>
      <c r="U392" s="2">
        <f>RANK(W392,W1:W1001,0)</f>
        <v>386</v>
      </c>
      <c r="V392" s="2">
        <v>386</v>
      </c>
      <c r="W392" s="2">
        <v>0.94562500000000005</v>
      </c>
      <c r="X392" s="1"/>
      <c r="Y392" s="1"/>
      <c r="Z392" s="1"/>
    </row>
    <row r="393" spans="1:26" ht="15.75" customHeight="1" x14ac:dyDescent="0.35">
      <c r="A393" s="6" t="s">
        <v>2286</v>
      </c>
      <c r="B393" s="6" t="s">
        <v>2287</v>
      </c>
      <c r="C393" s="6" t="s">
        <v>23</v>
      </c>
      <c r="D393" s="21">
        <v>92</v>
      </c>
      <c r="E393" s="6" t="s">
        <v>2288</v>
      </c>
      <c r="F393" s="15" t="s">
        <v>24</v>
      </c>
      <c r="G393" s="6" t="s">
        <v>33</v>
      </c>
      <c r="H393" s="6" t="s">
        <v>25</v>
      </c>
      <c r="I393" s="6" t="s">
        <v>14</v>
      </c>
      <c r="J393" s="6" t="s">
        <v>22</v>
      </c>
      <c r="K393" s="7">
        <v>10</v>
      </c>
      <c r="L393" s="6" t="s">
        <v>2289</v>
      </c>
      <c r="M393" s="6" t="s">
        <v>2290</v>
      </c>
      <c r="N393" s="6" t="s">
        <v>680</v>
      </c>
      <c r="O393" s="6" t="s">
        <v>674</v>
      </c>
      <c r="P393" s="21">
        <v>10</v>
      </c>
      <c r="Q393" s="2">
        <f t="shared" ca="1" si="0"/>
        <v>0.55000000000000004</v>
      </c>
      <c r="R393" s="2">
        <f ca="1">Q393*(IF(J393="Yes",1.25,1))</f>
        <v>0.55000000000000004</v>
      </c>
      <c r="S393" s="2">
        <f ca="1">R393*(IF(OR(VALUE(P393)&gt;8,VALUE(D393)&gt;80),1.25,1))</f>
        <v>0.6875</v>
      </c>
      <c r="T393" s="2">
        <f ca="1">S393*(IF(H393="Mass Customer",0.85,1))</f>
        <v>0.6875</v>
      </c>
      <c r="U393" s="2">
        <f>RANK(W393,W1:W1001,0)</f>
        <v>386</v>
      </c>
      <c r="V393" s="2">
        <v>386</v>
      </c>
      <c r="W393" s="2">
        <v>0.94562500000000005</v>
      </c>
      <c r="X393" s="1"/>
      <c r="Y393" s="1"/>
      <c r="Z393" s="1"/>
    </row>
    <row r="394" spans="1:26" ht="15.75" customHeight="1" x14ac:dyDescent="0.35">
      <c r="A394" s="6" t="s">
        <v>2291</v>
      </c>
      <c r="B394" s="6" t="s">
        <v>2292</v>
      </c>
      <c r="C394" s="6" t="s">
        <v>16</v>
      </c>
      <c r="D394" s="21">
        <v>36</v>
      </c>
      <c r="E394" s="6" t="s">
        <v>2293</v>
      </c>
      <c r="F394" s="15" t="s">
        <v>91</v>
      </c>
      <c r="G394" s="6" t="s">
        <v>26</v>
      </c>
      <c r="H394" s="6" t="s">
        <v>13</v>
      </c>
      <c r="I394" s="6" t="s">
        <v>14</v>
      </c>
      <c r="J394" s="6" t="s">
        <v>15</v>
      </c>
      <c r="K394" s="7">
        <v>6</v>
      </c>
      <c r="L394" s="6" t="s">
        <v>2294</v>
      </c>
      <c r="M394" s="6" t="s">
        <v>2295</v>
      </c>
      <c r="N394" s="6" t="s">
        <v>680</v>
      </c>
      <c r="O394" s="6" t="s">
        <v>674</v>
      </c>
      <c r="P394" s="21">
        <v>11</v>
      </c>
      <c r="Q394" s="2">
        <f t="shared" ca="1" si="0"/>
        <v>1.01</v>
      </c>
      <c r="R394" s="2">
        <f ca="1">Q394*(IF(J394="Yes",1.25,1))</f>
        <v>1.2625</v>
      </c>
      <c r="S394" s="2">
        <f ca="1">R394*(IF(OR(VALUE(P394)&gt;8,VALUE(D394)&gt;80),1.25,1))</f>
        <v>1.578125</v>
      </c>
      <c r="T394" s="2">
        <f ca="1">S394*(IF(H394="Mass Customer",0.85,1))</f>
        <v>1.3414062499999999</v>
      </c>
      <c r="U394" s="2">
        <f>RANK(W394,W1:W1001,0)</f>
        <v>386</v>
      </c>
      <c r="V394" s="2">
        <v>386</v>
      </c>
      <c r="W394" s="2">
        <v>0.94562500000000005</v>
      </c>
      <c r="X394" s="1"/>
      <c r="Y394" s="1"/>
      <c r="Z394" s="1"/>
    </row>
    <row r="395" spans="1:26" ht="15.75" customHeight="1" x14ac:dyDescent="0.35">
      <c r="A395" s="6" t="s">
        <v>2296</v>
      </c>
      <c r="B395" s="6" t="s">
        <v>2297</v>
      </c>
      <c r="C395" s="6" t="s">
        <v>16</v>
      </c>
      <c r="D395" s="21">
        <v>10</v>
      </c>
      <c r="E395" s="6" t="s">
        <v>2298</v>
      </c>
      <c r="F395" s="15" t="s">
        <v>137</v>
      </c>
      <c r="G395" s="6" t="s">
        <v>18</v>
      </c>
      <c r="H395" s="6" t="s">
        <v>13</v>
      </c>
      <c r="I395" s="6" t="s">
        <v>14</v>
      </c>
      <c r="J395" s="6" t="s">
        <v>22</v>
      </c>
      <c r="K395" s="7">
        <v>19</v>
      </c>
      <c r="L395" s="6" t="s">
        <v>2299</v>
      </c>
      <c r="M395" s="6" t="s">
        <v>2300</v>
      </c>
      <c r="N395" s="6" t="s">
        <v>684</v>
      </c>
      <c r="O395" s="6" t="s">
        <v>674</v>
      </c>
      <c r="P395" s="21">
        <v>9</v>
      </c>
      <c r="Q395" s="2">
        <f t="shared" ca="1" si="0"/>
        <v>0.84</v>
      </c>
      <c r="R395" s="2">
        <f ca="1">Q395*(IF(J395="Yes",1.25,1))</f>
        <v>0.84</v>
      </c>
      <c r="S395" s="2">
        <f ca="1">R395*(IF(OR(VALUE(P395)&gt;8,VALUE(D395)&gt;80),1.25,1))</f>
        <v>1.05</v>
      </c>
      <c r="T395" s="2">
        <f ca="1">S395*(IF(H395="Mass Customer",0.85,1))</f>
        <v>0.89249999999999996</v>
      </c>
      <c r="U395" s="2">
        <f>RANK(W395,W1:W1001,0)</f>
        <v>386</v>
      </c>
      <c r="V395" s="2">
        <v>386</v>
      </c>
      <c r="W395" s="2">
        <v>0.94562500000000005</v>
      </c>
      <c r="X395" s="1"/>
      <c r="Y395" s="1"/>
      <c r="Z395" s="1"/>
    </row>
    <row r="396" spans="1:26" ht="15.75" customHeight="1" x14ac:dyDescent="0.35">
      <c r="A396" s="6" t="s">
        <v>2301</v>
      </c>
      <c r="B396" s="6" t="s">
        <v>2302</v>
      </c>
      <c r="C396" s="6" t="s">
        <v>16</v>
      </c>
      <c r="D396" s="21">
        <v>74</v>
      </c>
      <c r="E396" s="6" t="s">
        <v>2303</v>
      </c>
      <c r="F396" s="16" t="s">
        <v>4541</v>
      </c>
      <c r="G396" s="6" t="s">
        <v>33</v>
      </c>
      <c r="H396" s="6" t="s">
        <v>13</v>
      </c>
      <c r="I396" s="6" t="s">
        <v>14</v>
      </c>
      <c r="J396" s="6" t="s">
        <v>15</v>
      </c>
      <c r="K396" s="7">
        <v>5</v>
      </c>
      <c r="L396" s="6" t="s">
        <v>2304</v>
      </c>
      <c r="M396" s="6" t="s">
        <v>800</v>
      </c>
      <c r="N396" s="6" t="s">
        <v>684</v>
      </c>
      <c r="O396" s="6" t="s">
        <v>674</v>
      </c>
      <c r="P396" s="21">
        <v>9</v>
      </c>
      <c r="Q396" s="2">
        <f t="shared" ca="1" si="0"/>
        <v>0.84</v>
      </c>
      <c r="R396" s="2">
        <f ca="1">Q396*(IF(J396="Yes",1.25,1))</f>
        <v>1.05</v>
      </c>
      <c r="S396" s="2">
        <f ca="1">R396*(IF(OR(VALUE(P396)&gt;8,VALUE(D396)&gt;80),1.25,1))</f>
        <v>1.3125</v>
      </c>
      <c r="T396" s="2">
        <f ca="1">S396*(IF(H396="Mass Customer",0.85,1))</f>
        <v>1.1156249999999999</v>
      </c>
      <c r="U396" s="2">
        <f>RANK(W396,W1:W1001,0)</f>
        <v>395</v>
      </c>
      <c r="V396" s="2">
        <v>395</v>
      </c>
      <c r="W396" s="2">
        <v>0.94</v>
      </c>
      <c r="X396" s="1"/>
      <c r="Y396" s="1"/>
      <c r="Z396" s="1"/>
    </row>
    <row r="397" spans="1:26" ht="15.75" customHeight="1" x14ac:dyDescent="0.35">
      <c r="A397" s="6" t="s">
        <v>527</v>
      </c>
      <c r="B397" s="6" t="s">
        <v>2305</v>
      </c>
      <c r="C397" s="6" t="s">
        <v>23</v>
      </c>
      <c r="D397" s="21">
        <v>73</v>
      </c>
      <c r="E397" s="6" t="s">
        <v>2306</v>
      </c>
      <c r="F397" s="15" t="s">
        <v>62</v>
      </c>
      <c r="G397" s="6" t="s">
        <v>63</v>
      </c>
      <c r="H397" s="6" t="s">
        <v>13</v>
      </c>
      <c r="I397" s="6" t="s">
        <v>14</v>
      </c>
      <c r="J397" s="6" t="s">
        <v>15</v>
      </c>
      <c r="K397" s="7">
        <v>9</v>
      </c>
      <c r="L397" s="6" t="s">
        <v>2307</v>
      </c>
      <c r="M397" s="6" t="s">
        <v>1023</v>
      </c>
      <c r="N397" s="6" t="s">
        <v>680</v>
      </c>
      <c r="O397" s="6" t="s">
        <v>674</v>
      </c>
      <c r="P397" s="21">
        <v>12</v>
      </c>
      <c r="Q397" s="2">
        <f t="shared" ca="1" si="0"/>
        <v>0.69</v>
      </c>
      <c r="R397" s="2">
        <f ca="1">Q397*(IF(J397="Yes",1.25,1))</f>
        <v>0.86249999999999993</v>
      </c>
      <c r="S397" s="2">
        <f ca="1">R397*(IF(OR(VALUE(P397)&gt;8,VALUE(D397)&gt;80),1.25,1))</f>
        <v>1.078125</v>
      </c>
      <c r="T397" s="2">
        <f ca="1">S397*(IF(H397="Mass Customer",0.85,1))</f>
        <v>0.91640624999999998</v>
      </c>
      <c r="U397" s="2">
        <f>RANK(W397,W1:W1001,0)</f>
        <v>396</v>
      </c>
      <c r="V397" s="2">
        <v>396</v>
      </c>
      <c r="W397" s="2">
        <v>0.9375</v>
      </c>
      <c r="X397" s="1"/>
      <c r="Y397" s="1"/>
      <c r="Z397" s="1"/>
    </row>
    <row r="398" spans="1:26" ht="15.75" customHeight="1" x14ac:dyDescent="0.35">
      <c r="A398" s="6" t="s">
        <v>311</v>
      </c>
      <c r="B398" s="6" t="s">
        <v>2308</v>
      </c>
      <c r="C398" s="6" t="s">
        <v>23</v>
      </c>
      <c r="D398" s="21">
        <v>66</v>
      </c>
      <c r="E398" s="6" t="s">
        <v>2309</v>
      </c>
      <c r="F398" s="15" t="s">
        <v>75</v>
      </c>
      <c r="G398" s="6" t="s">
        <v>12</v>
      </c>
      <c r="H398" s="6" t="s">
        <v>13</v>
      </c>
      <c r="I398" s="6" t="s">
        <v>14</v>
      </c>
      <c r="J398" s="6" t="s">
        <v>15</v>
      </c>
      <c r="K398" s="7">
        <v>4</v>
      </c>
      <c r="L398" s="6" t="s">
        <v>2310</v>
      </c>
      <c r="M398" s="6" t="s">
        <v>1597</v>
      </c>
      <c r="N398" s="6" t="s">
        <v>673</v>
      </c>
      <c r="O398" s="6" t="s">
        <v>674</v>
      </c>
      <c r="P398" s="21">
        <v>3</v>
      </c>
      <c r="Q398" s="2">
        <f t="shared" ca="1" si="0"/>
        <v>0.44</v>
      </c>
      <c r="R398" s="2">
        <f ca="1">Q398*(IF(J398="Yes",1.25,1))</f>
        <v>0.55000000000000004</v>
      </c>
      <c r="S398" s="2">
        <f ca="1">R398*(IF(OR(VALUE(P398)&gt;8,VALUE(D398)&gt;80),1.25,1))</f>
        <v>0.55000000000000004</v>
      </c>
      <c r="T398" s="2">
        <f ca="1">S398*(IF(H398="Mass Customer",0.85,1))</f>
        <v>0.46750000000000003</v>
      </c>
      <c r="U398" s="2">
        <f>RANK(W398,W1:W1001,0)</f>
        <v>396</v>
      </c>
      <c r="V398" s="2">
        <v>396</v>
      </c>
      <c r="W398" s="2">
        <v>0.9375</v>
      </c>
      <c r="X398" s="1"/>
      <c r="Y398" s="1"/>
      <c r="Z398" s="1"/>
    </row>
    <row r="399" spans="1:26" ht="15.75" customHeight="1" x14ac:dyDescent="0.35">
      <c r="A399" s="6" t="s">
        <v>2311</v>
      </c>
      <c r="B399" s="6" t="s">
        <v>81</v>
      </c>
      <c r="C399" s="6" t="s">
        <v>23</v>
      </c>
      <c r="D399" s="21">
        <v>84</v>
      </c>
      <c r="E399" s="6" t="s">
        <v>2312</v>
      </c>
      <c r="F399" s="16" t="s">
        <v>4541</v>
      </c>
      <c r="G399" s="6" t="s">
        <v>63</v>
      </c>
      <c r="H399" s="6" t="s">
        <v>27</v>
      </c>
      <c r="I399" s="6" t="s">
        <v>14</v>
      </c>
      <c r="J399" s="6" t="s">
        <v>15</v>
      </c>
      <c r="K399" s="7">
        <v>15</v>
      </c>
      <c r="L399" s="6" t="s">
        <v>2313</v>
      </c>
      <c r="M399" s="6" t="s">
        <v>2314</v>
      </c>
      <c r="N399" s="6" t="s">
        <v>673</v>
      </c>
      <c r="O399" s="6" t="s">
        <v>674</v>
      </c>
      <c r="P399" s="21">
        <v>5</v>
      </c>
      <c r="Q399" s="2">
        <f t="shared" ca="1" si="0"/>
        <v>0.64</v>
      </c>
      <c r="R399" s="2">
        <f ca="1">Q399*(IF(J399="Yes",1.25,1))</f>
        <v>0.8</v>
      </c>
      <c r="S399" s="2">
        <f ca="1">R399*(IF(OR(VALUE(P399)&gt;8,VALUE(D399)&gt;80),1.25,1))</f>
        <v>1</v>
      </c>
      <c r="T399" s="2">
        <f ca="1">S399*(IF(H399="Mass Customer",0.85,1))</f>
        <v>1</v>
      </c>
      <c r="U399" s="2">
        <f>RANK(W399,W1:W1001,0)</f>
        <v>396</v>
      </c>
      <c r="V399" s="2">
        <v>396</v>
      </c>
      <c r="W399" s="2">
        <v>0.9375</v>
      </c>
      <c r="X399" s="1"/>
      <c r="Y399" s="1"/>
      <c r="Z399" s="1"/>
    </row>
    <row r="400" spans="1:26" ht="15.75" customHeight="1" x14ac:dyDescent="0.35">
      <c r="A400" s="6" t="s">
        <v>518</v>
      </c>
      <c r="B400" s="6" t="s">
        <v>2315</v>
      </c>
      <c r="C400" s="6" t="s">
        <v>16</v>
      </c>
      <c r="D400" s="21">
        <v>54</v>
      </c>
      <c r="E400" s="6" t="s">
        <v>2316</v>
      </c>
      <c r="F400" s="15" t="s">
        <v>201</v>
      </c>
      <c r="G400" s="6" t="s">
        <v>12</v>
      </c>
      <c r="H400" s="6" t="s">
        <v>13</v>
      </c>
      <c r="I400" s="6" t="s">
        <v>14</v>
      </c>
      <c r="J400" s="6" t="s">
        <v>15</v>
      </c>
      <c r="K400" s="7">
        <v>21</v>
      </c>
      <c r="L400" s="6" t="s">
        <v>2317</v>
      </c>
      <c r="M400" s="6" t="s">
        <v>1900</v>
      </c>
      <c r="N400" s="6" t="s">
        <v>680</v>
      </c>
      <c r="O400" s="6" t="s">
        <v>674</v>
      </c>
      <c r="P400" s="21">
        <v>8</v>
      </c>
      <c r="Q400" s="2">
        <f t="shared" ca="1" si="0"/>
        <v>0.4</v>
      </c>
      <c r="R400" s="2">
        <f ca="1">Q400*(IF(J400="Yes",1.25,1))</f>
        <v>0.5</v>
      </c>
      <c r="S400" s="2">
        <f ca="1">R400*(IF(OR(VALUE(P400)&gt;8,VALUE(D400)&gt;80),1.25,1))</f>
        <v>0.5</v>
      </c>
      <c r="T400" s="2">
        <f ca="1">S400*(IF(H400="Mass Customer",0.85,1))</f>
        <v>0.42499999999999999</v>
      </c>
      <c r="U400" s="2">
        <f>RANK(W400,W1:W1001,0)</f>
        <v>396</v>
      </c>
      <c r="V400" s="2">
        <v>396</v>
      </c>
      <c r="W400" s="2">
        <v>0.9375</v>
      </c>
      <c r="X400" s="1"/>
      <c r="Y400" s="1"/>
      <c r="Z400" s="1"/>
    </row>
    <row r="401" spans="1:26" ht="15.75" customHeight="1" x14ac:dyDescent="0.35">
      <c r="A401" s="6" t="s">
        <v>511</v>
      </c>
      <c r="B401" s="6" t="s">
        <v>2318</v>
      </c>
      <c r="C401" s="6" t="s">
        <v>16</v>
      </c>
      <c r="D401" s="21">
        <v>72</v>
      </c>
      <c r="E401" s="6" t="s">
        <v>2319</v>
      </c>
      <c r="F401" s="15" t="s">
        <v>127</v>
      </c>
      <c r="G401" s="6" t="s">
        <v>18</v>
      </c>
      <c r="H401" s="6" t="s">
        <v>25</v>
      </c>
      <c r="I401" s="6" t="s">
        <v>14</v>
      </c>
      <c r="J401" s="6" t="s">
        <v>22</v>
      </c>
      <c r="K401" s="7">
        <v>18</v>
      </c>
      <c r="L401" s="6" t="s">
        <v>2320</v>
      </c>
      <c r="M401" s="6" t="s">
        <v>734</v>
      </c>
      <c r="N401" s="6" t="s">
        <v>680</v>
      </c>
      <c r="O401" s="6" t="s">
        <v>674</v>
      </c>
      <c r="P401" s="21">
        <v>10</v>
      </c>
      <c r="Q401" s="2">
        <f t="shared" ca="1" si="0"/>
        <v>0.7</v>
      </c>
      <c r="R401" s="2">
        <f ca="1">Q401*(IF(J401="Yes",1.25,1))</f>
        <v>0.7</v>
      </c>
      <c r="S401" s="2">
        <f ca="1">R401*(IF(OR(VALUE(P401)&gt;8,VALUE(D401)&gt;80),1.25,1))</f>
        <v>0.875</v>
      </c>
      <c r="T401" s="2">
        <f ca="1">S401*(IF(H401="Mass Customer",0.85,1))</f>
        <v>0.875</v>
      </c>
      <c r="U401" s="2">
        <f>RANK(W401,W1:W1001,0)</f>
        <v>396</v>
      </c>
      <c r="V401" s="2">
        <v>396</v>
      </c>
      <c r="W401" s="2">
        <v>0.9375</v>
      </c>
      <c r="X401" s="1"/>
      <c r="Y401" s="1"/>
      <c r="Z401" s="1"/>
    </row>
    <row r="402" spans="1:26" ht="15.75" customHeight="1" x14ac:dyDescent="0.35">
      <c r="A402" s="6" t="s">
        <v>2321</v>
      </c>
      <c r="B402" s="6" t="s">
        <v>2322</v>
      </c>
      <c r="C402" s="6" t="s">
        <v>16</v>
      </c>
      <c r="D402" s="21">
        <v>53</v>
      </c>
      <c r="E402" s="6" t="s">
        <v>2323</v>
      </c>
      <c r="F402" s="15" t="s">
        <v>228</v>
      </c>
      <c r="G402" s="6" t="s">
        <v>21</v>
      </c>
      <c r="H402" s="6" t="s">
        <v>13</v>
      </c>
      <c r="I402" s="6" t="s">
        <v>14</v>
      </c>
      <c r="J402" s="6" t="s">
        <v>22</v>
      </c>
      <c r="K402" s="7">
        <v>12</v>
      </c>
      <c r="L402" s="6" t="s">
        <v>2324</v>
      </c>
      <c r="M402" s="6" t="s">
        <v>2325</v>
      </c>
      <c r="N402" s="6" t="s">
        <v>680</v>
      </c>
      <c r="O402" s="6" t="s">
        <v>674</v>
      </c>
      <c r="P402" s="21">
        <v>5</v>
      </c>
      <c r="Q402" s="2">
        <f t="shared" ca="1" si="0"/>
        <v>0.97</v>
      </c>
      <c r="R402" s="2">
        <f ca="1">Q402*(IF(J402="Yes",1.25,1))</f>
        <v>0.97</v>
      </c>
      <c r="S402" s="2">
        <f ca="1">R402*(IF(OR(VALUE(P402)&gt;8,VALUE(D402)&gt;80),1.25,1))</f>
        <v>0.97</v>
      </c>
      <c r="T402" s="2">
        <f ca="1">S402*(IF(H402="Mass Customer",0.85,1))</f>
        <v>0.82450000000000001</v>
      </c>
      <c r="U402" s="2">
        <f>RANK(W402,W1:W1001,0)</f>
        <v>401</v>
      </c>
      <c r="V402" s="2">
        <v>401</v>
      </c>
      <c r="W402" s="2">
        <v>0.93500000000000005</v>
      </c>
      <c r="X402" s="1"/>
      <c r="Y402" s="1"/>
      <c r="Z402" s="1"/>
    </row>
    <row r="403" spans="1:26" ht="15.75" customHeight="1" x14ac:dyDescent="0.35">
      <c r="A403" s="6" t="s">
        <v>2326</v>
      </c>
      <c r="B403" s="6" t="s">
        <v>2327</v>
      </c>
      <c r="C403" s="6" t="s">
        <v>23</v>
      </c>
      <c r="D403" s="21">
        <v>91</v>
      </c>
      <c r="E403" s="6" t="s">
        <v>2328</v>
      </c>
      <c r="F403" s="15" t="s">
        <v>68</v>
      </c>
      <c r="G403" s="6" t="s">
        <v>18</v>
      </c>
      <c r="H403" s="6" t="s">
        <v>13</v>
      </c>
      <c r="I403" s="6" t="s">
        <v>14</v>
      </c>
      <c r="J403" s="6" t="s">
        <v>15</v>
      </c>
      <c r="K403" s="7">
        <v>13</v>
      </c>
      <c r="L403" s="6" t="s">
        <v>2329</v>
      </c>
      <c r="M403" s="6" t="s">
        <v>2330</v>
      </c>
      <c r="N403" s="6" t="s">
        <v>684</v>
      </c>
      <c r="O403" s="6" t="s">
        <v>674</v>
      </c>
      <c r="P403" s="21">
        <v>10</v>
      </c>
      <c r="Q403" s="2">
        <f t="shared" ca="1" si="0"/>
        <v>0.96</v>
      </c>
      <c r="R403" s="2">
        <f ca="1">Q403*(IF(J403="Yes",1.25,1))</f>
        <v>1.2</v>
      </c>
      <c r="S403" s="2">
        <f ca="1">R403*(IF(OR(VALUE(P403)&gt;8,VALUE(D403)&gt;80),1.25,1))</f>
        <v>1.5</v>
      </c>
      <c r="T403" s="2">
        <f ca="1">S403*(IF(H403="Mass Customer",0.85,1))</f>
        <v>1.2749999999999999</v>
      </c>
      <c r="U403" s="2">
        <f>RANK(W403,W1:W1001,0)</f>
        <v>401</v>
      </c>
      <c r="V403" s="2">
        <v>401</v>
      </c>
      <c r="W403" s="2">
        <v>0.93500000000000005</v>
      </c>
      <c r="X403" s="1"/>
      <c r="Y403" s="1"/>
      <c r="Z403" s="1"/>
    </row>
    <row r="404" spans="1:26" ht="15.75" customHeight="1" x14ac:dyDescent="0.35">
      <c r="A404" s="6" t="s">
        <v>2331</v>
      </c>
      <c r="B404" s="6" t="s">
        <v>2332</v>
      </c>
      <c r="C404" s="6" t="s">
        <v>16</v>
      </c>
      <c r="D404" s="21">
        <v>56</v>
      </c>
      <c r="E404" s="6" t="s">
        <v>2333</v>
      </c>
      <c r="F404" s="15" t="s">
        <v>95</v>
      </c>
      <c r="G404" s="6" t="s">
        <v>4549</v>
      </c>
      <c r="H404" s="6" t="s">
        <v>13</v>
      </c>
      <c r="I404" s="6" t="s">
        <v>14</v>
      </c>
      <c r="J404" s="6" t="s">
        <v>15</v>
      </c>
      <c r="K404" s="7">
        <v>13</v>
      </c>
      <c r="L404" s="6" t="s">
        <v>2334</v>
      </c>
      <c r="M404" s="6" t="s">
        <v>1340</v>
      </c>
      <c r="N404" s="6" t="s">
        <v>684</v>
      </c>
      <c r="O404" s="6" t="s">
        <v>674</v>
      </c>
      <c r="P404" s="21">
        <v>7</v>
      </c>
      <c r="Q404" s="2">
        <f t="shared" ca="1" si="0"/>
        <v>1.0900000000000001</v>
      </c>
      <c r="R404" s="2">
        <f ca="1">Q404*(IF(J404="Yes",1.25,1))</f>
        <v>1.3625</v>
      </c>
      <c r="S404" s="2">
        <f ca="1">R404*(IF(OR(VALUE(P404)&gt;8,VALUE(D404)&gt;80),1.25,1))</f>
        <v>1.3625</v>
      </c>
      <c r="T404" s="2">
        <f ca="1">S404*(IF(H404="Mass Customer",0.85,1))</f>
        <v>1.1581250000000001</v>
      </c>
      <c r="U404" s="2">
        <f>RANK(W404,W1:W1001,0)</f>
        <v>401</v>
      </c>
      <c r="V404" s="2">
        <v>401</v>
      </c>
      <c r="W404" s="2">
        <v>0.93500000000000005</v>
      </c>
      <c r="X404" s="1"/>
      <c r="Y404" s="1"/>
      <c r="Z404" s="1"/>
    </row>
    <row r="405" spans="1:26" ht="15.75" customHeight="1" x14ac:dyDescent="0.35">
      <c r="A405" s="6" t="s">
        <v>2335</v>
      </c>
      <c r="B405" s="6" t="s">
        <v>2336</v>
      </c>
      <c r="C405" s="6" t="s">
        <v>16</v>
      </c>
      <c r="D405" s="21">
        <v>80</v>
      </c>
      <c r="E405" s="8">
        <v>28511</v>
      </c>
      <c r="F405" s="15" t="s">
        <v>140</v>
      </c>
      <c r="G405" s="6" t="s">
        <v>18</v>
      </c>
      <c r="H405" s="6" t="s">
        <v>25</v>
      </c>
      <c r="I405" s="6" t="s">
        <v>14</v>
      </c>
      <c r="J405" s="6" t="s">
        <v>15</v>
      </c>
      <c r="K405" s="7">
        <v>17</v>
      </c>
      <c r="L405" s="6" t="s">
        <v>2337</v>
      </c>
      <c r="M405" s="6" t="s">
        <v>1160</v>
      </c>
      <c r="N405" s="6" t="s">
        <v>680</v>
      </c>
      <c r="O405" s="6" t="s">
        <v>674</v>
      </c>
      <c r="P405" s="21">
        <v>11</v>
      </c>
      <c r="Q405" s="2">
        <f t="shared" ca="1" si="0"/>
        <v>0.79</v>
      </c>
      <c r="R405" s="2">
        <f ca="1">Q405*(IF(J405="Yes",1.25,1))</f>
        <v>0.98750000000000004</v>
      </c>
      <c r="S405" s="2">
        <f ca="1">R405*(IF(OR(VALUE(P405)&gt;8,VALUE(D405)&gt;80),1.25,1))</f>
        <v>1.234375</v>
      </c>
      <c r="T405" s="2">
        <f ca="1">S405*(IF(H405="Mass Customer",0.85,1))</f>
        <v>1.234375</v>
      </c>
      <c r="U405" s="2">
        <f>RANK(W405,W1:W1001,0)</f>
        <v>401</v>
      </c>
      <c r="V405" s="2">
        <v>401</v>
      </c>
      <c r="W405" s="2">
        <v>0.93500000000000005</v>
      </c>
      <c r="X405" s="1"/>
      <c r="Y405" s="1"/>
      <c r="Z405" s="1"/>
    </row>
    <row r="406" spans="1:26" ht="15.75" customHeight="1" x14ac:dyDescent="0.35">
      <c r="A406" s="6" t="s">
        <v>452</v>
      </c>
      <c r="B406" s="6" t="s">
        <v>2338</v>
      </c>
      <c r="C406" s="6" t="s">
        <v>23</v>
      </c>
      <c r="D406" s="21">
        <v>67</v>
      </c>
      <c r="E406" s="6" t="s">
        <v>2339</v>
      </c>
      <c r="F406" s="15" t="s">
        <v>79</v>
      </c>
      <c r="G406" s="6" t="s">
        <v>33</v>
      </c>
      <c r="H406" s="6" t="s">
        <v>27</v>
      </c>
      <c r="I406" s="6" t="s">
        <v>14</v>
      </c>
      <c r="J406" s="6" t="s">
        <v>15</v>
      </c>
      <c r="K406" s="7">
        <v>16</v>
      </c>
      <c r="L406" s="6" t="s">
        <v>2340</v>
      </c>
      <c r="M406" s="6" t="s">
        <v>2341</v>
      </c>
      <c r="N406" s="6" t="s">
        <v>684</v>
      </c>
      <c r="O406" s="6" t="s">
        <v>674</v>
      </c>
      <c r="P406" s="21">
        <v>7</v>
      </c>
      <c r="Q406" s="2">
        <f t="shared" ca="1" si="0"/>
        <v>0.45</v>
      </c>
      <c r="R406" s="2">
        <f ca="1">Q406*(IF(J406="Yes",1.25,1))</f>
        <v>0.5625</v>
      </c>
      <c r="S406" s="2">
        <f ca="1">R406*(IF(OR(VALUE(P406)&gt;8,VALUE(D406)&gt;80),1.25,1))</f>
        <v>0.5625</v>
      </c>
      <c r="T406" s="2">
        <f ca="1">S406*(IF(H406="Mass Customer",0.85,1))</f>
        <v>0.5625</v>
      </c>
      <c r="U406" s="2">
        <f>RANK(W406,W1:W1001,0)</f>
        <v>405</v>
      </c>
      <c r="V406" s="2">
        <v>405</v>
      </c>
      <c r="W406" s="2">
        <v>0.93</v>
      </c>
      <c r="X406" s="1"/>
      <c r="Y406" s="1"/>
      <c r="Z406" s="1"/>
    </row>
    <row r="407" spans="1:26" ht="15.75" customHeight="1" x14ac:dyDescent="0.35">
      <c r="A407" s="6" t="s">
        <v>571</v>
      </c>
      <c r="B407" s="6" t="s">
        <v>2342</v>
      </c>
      <c r="C407" s="6" t="s">
        <v>23</v>
      </c>
      <c r="D407" s="21">
        <v>5</v>
      </c>
      <c r="E407" s="6" t="s">
        <v>2343</v>
      </c>
      <c r="F407" s="16" t="s">
        <v>4541</v>
      </c>
      <c r="G407" s="6" t="s">
        <v>18</v>
      </c>
      <c r="H407" s="6" t="s">
        <v>13</v>
      </c>
      <c r="I407" s="6" t="s">
        <v>14</v>
      </c>
      <c r="J407" s="6" t="s">
        <v>15</v>
      </c>
      <c r="K407" s="7">
        <v>13</v>
      </c>
      <c r="L407" s="6" t="s">
        <v>2344</v>
      </c>
      <c r="M407" s="6" t="s">
        <v>1260</v>
      </c>
      <c r="N407" s="6" t="s">
        <v>680</v>
      </c>
      <c r="O407" s="6" t="s">
        <v>674</v>
      </c>
      <c r="P407" s="21">
        <v>11</v>
      </c>
      <c r="Q407" s="2">
        <f t="shared" ca="1" si="0"/>
        <v>0.96</v>
      </c>
      <c r="R407" s="2">
        <f ca="1">Q407*(IF(J407="Yes",1.25,1))</f>
        <v>1.2</v>
      </c>
      <c r="S407" s="2">
        <f ca="1">R407*(IF(OR(VALUE(P407)&gt;8,VALUE(D407)&gt;80),1.25,1))</f>
        <v>1.5</v>
      </c>
      <c r="T407" s="2">
        <f ca="1">S407*(IF(H407="Mass Customer",0.85,1))</f>
        <v>1.2749999999999999</v>
      </c>
      <c r="U407" s="2">
        <f>RANK(W407,W1:W1001,0)</f>
        <v>405</v>
      </c>
      <c r="V407" s="2">
        <v>405</v>
      </c>
      <c r="W407" s="2">
        <v>0.93</v>
      </c>
      <c r="X407" s="1"/>
      <c r="Y407" s="1"/>
      <c r="Z407" s="1"/>
    </row>
    <row r="408" spans="1:26" ht="15.75" customHeight="1" x14ac:dyDescent="0.35">
      <c r="A408" s="6" t="s">
        <v>2345</v>
      </c>
      <c r="B408" s="6" t="s">
        <v>2346</v>
      </c>
      <c r="C408" s="6" t="s">
        <v>16</v>
      </c>
      <c r="D408" s="21">
        <v>21</v>
      </c>
      <c r="E408" s="6" t="s">
        <v>2347</v>
      </c>
      <c r="F408" s="15" t="s">
        <v>121</v>
      </c>
      <c r="G408" s="6" t="s">
        <v>12</v>
      </c>
      <c r="H408" s="6" t="s">
        <v>13</v>
      </c>
      <c r="I408" s="6" t="s">
        <v>14</v>
      </c>
      <c r="J408" s="6" t="s">
        <v>22</v>
      </c>
      <c r="K408" s="7">
        <v>19</v>
      </c>
      <c r="L408" s="6" t="s">
        <v>2348</v>
      </c>
      <c r="M408" s="6" t="s">
        <v>1176</v>
      </c>
      <c r="N408" s="6" t="s">
        <v>680</v>
      </c>
      <c r="O408" s="6" t="s">
        <v>674</v>
      </c>
      <c r="P408" s="21">
        <v>11</v>
      </c>
      <c r="Q408" s="2">
        <f t="shared" ca="1" si="0"/>
        <v>1.06</v>
      </c>
      <c r="R408" s="2">
        <f ca="1">Q408*(IF(J408="Yes",1.25,1))</f>
        <v>1.06</v>
      </c>
      <c r="S408" s="2">
        <f ca="1">R408*(IF(OR(VALUE(P408)&gt;8,VALUE(D408)&gt;80),1.25,1))</f>
        <v>1.3250000000000002</v>
      </c>
      <c r="T408" s="2">
        <f ca="1">S408*(IF(H408="Mass Customer",0.85,1))</f>
        <v>1.1262500000000002</v>
      </c>
      <c r="U408" s="2">
        <f>RANK(W408,W1:W1001,0)</f>
        <v>405</v>
      </c>
      <c r="V408" s="2">
        <v>405</v>
      </c>
      <c r="W408" s="2">
        <v>0.93</v>
      </c>
      <c r="X408" s="1"/>
      <c r="Y408" s="1"/>
      <c r="Z408" s="1"/>
    </row>
    <row r="409" spans="1:26" ht="15.75" customHeight="1" x14ac:dyDescent="0.35">
      <c r="A409" s="6" t="s">
        <v>856</v>
      </c>
      <c r="B409" s="6" t="s">
        <v>2349</v>
      </c>
      <c r="C409" s="6" t="s">
        <v>23</v>
      </c>
      <c r="D409" s="21">
        <v>24</v>
      </c>
      <c r="E409" s="6" t="s">
        <v>2350</v>
      </c>
      <c r="F409" s="15" t="s">
        <v>173</v>
      </c>
      <c r="G409" s="6" t="s">
        <v>12</v>
      </c>
      <c r="H409" s="6" t="s">
        <v>27</v>
      </c>
      <c r="I409" s="6" t="s">
        <v>14</v>
      </c>
      <c r="J409" s="6" t="s">
        <v>22</v>
      </c>
      <c r="K409" s="7">
        <v>12</v>
      </c>
      <c r="L409" s="6" t="s">
        <v>2351</v>
      </c>
      <c r="M409" s="6" t="s">
        <v>2352</v>
      </c>
      <c r="N409" s="6" t="s">
        <v>684</v>
      </c>
      <c r="O409" s="6" t="s">
        <v>674</v>
      </c>
      <c r="P409" s="21">
        <v>7</v>
      </c>
      <c r="Q409" s="2">
        <f t="shared" ca="1" si="0"/>
        <v>0.49</v>
      </c>
      <c r="R409" s="2">
        <f ca="1">Q409*(IF(J409="Yes",1.25,1))</f>
        <v>0.49</v>
      </c>
      <c r="S409" s="2">
        <f ca="1">R409*(IF(OR(VALUE(P409)&gt;8,VALUE(D409)&gt;80),1.25,1))</f>
        <v>0.49</v>
      </c>
      <c r="T409" s="2">
        <f ca="1">S409*(IF(H409="Mass Customer",0.85,1))</f>
        <v>0.49</v>
      </c>
      <c r="U409" s="2">
        <f>RANK(W409,W1:W1001,0)</f>
        <v>408</v>
      </c>
      <c r="V409" s="2">
        <v>408</v>
      </c>
      <c r="W409" s="2">
        <v>0.9296875</v>
      </c>
      <c r="X409" s="1"/>
      <c r="Y409" s="1"/>
      <c r="Z409" s="1"/>
    </row>
    <row r="410" spans="1:26" ht="15.75" customHeight="1" x14ac:dyDescent="0.35">
      <c r="A410" s="6" t="s">
        <v>57</v>
      </c>
      <c r="B410" s="6" t="s">
        <v>199</v>
      </c>
      <c r="C410" s="6" t="s">
        <v>23</v>
      </c>
      <c r="D410" s="21">
        <v>75</v>
      </c>
      <c r="E410" s="6" t="s">
        <v>2353</v>
      </c>
      <c r="F410" s="15" t="s">
        <v>58</v>
      </c>
      <c r="G410" s="6" t="s">
        <v>12</v>
      </c>
      <c r="H410" s="6" t="s">
        <v>27</v>
      </c>
      <c r="I410" s="6" t="s">
        <v>14</v>
      </c>
      <c r="J410" s="6" t="s">
        <v>22</v>
      </c>
      <c r="K410" s="7">
        <v>10</v>
      </c>
      <c r="L410" s="6" t="s">
        <v>2354</v>
      </c>
      <c r="M410" s="6" t="s">
        <v>2355</v>
      </c>
      <c r="N410" s="6" t="s">
        <v>684</v>
      </c>
      <c r="O410" s="6" t="s">
        <v>674</v>
      </c>
      <c r="P410" s="21">
        <v>10</v>
      </c>
      <c r="Q410" s="2">
        <f t="shared" ca="1" si="0"/>
        <v>0.42</v>
      </c>
      <c r="R410" s="2">
        <f ca="1">Q410*(IF(J410="Yes",1.25,1))</f>
        <v>0.42</v>
      </c>
      <c r="S410" s="2">
        <f ca="1">R410*(IF(OR(VALUE(P410)&gt;8,VALUE(D410)&gt;80),1.25,1))</f>
        <v>0.52500000000000002</v>
      </c>
      <c r="T410" s="2">
        <f ca="1">S410*(IF(H410="Mass Customer",0.85,1))</f>
        <v>0.52500000000000002</v>
      </c>
      <c r="U410" s="2">
        <f>RANK(W410,W1:W1001,0)</f>
        <v>409</v>
      </c>
      <c r="V410" s="2">
        <v>409</v>
      </c>
      <c r="W410" s="2">
        <v>0.92500000000000004</v>
      </c>
      <c r="X410" s="1"/>
      <c r="Y410" s="1"/>
      <c r="Z410" s="1"/>
    </row>
    <row r="411" spans="1:26" ht="15.75" customHeight="1" x14ac:dyDescent="0.35">
      <c r="A411" s="6" t="s">
        <v>2356</v>
      </c>
      <c r="B411" s="6" t="s">
        <v>587</v>
      </c>
      <c r="C411" s="6" t="s">
        <v>23</v>
      </c>
      <c r="D411" s="21">
        <v>15</v>
      </c>
      <c r="E411" s="6" t="s">
        <v>2357</v>
      </c>
      <c r="F411" s="15" t="s">
        <v>97</v>
      </c>
      <c r="G411" s="6" t="s">
        <v>4549</v>
      </c>
      <c r="H411" s="6" t="s">
        <v>25</v>
      </c>
      <c r="I411" s="6" t="s">
        <v>14</v>
      </c>
      <c r="J411" s="6" t="s">
        <v>22</v>
      </c>
      <c r="K411" s="7">
        <v>18</v>
      </c>
      <c r="L411" s="6" t="s">
        <v>2358</v>
      </c>
      <c r="M411" s="6" t="s">
        <v>1501</v>
      </c>
      <c r="N411" s="6" t="s">
        <v>680</v>
      </c>
      <c r="O411" s="6" t="s">
        <v>674</v>
      </c>
      <c r="P411" s="21">
        <v>7</v>
      </c>
      <c r="Q411" s="2">
        <f t="shared" ca="1" si="0"/>
        <v>0.47</v>
      </c>
      <c r="R411" s="2">
        <f ca="1">Q411*(IF(J411="Yes",1.25,1))</f>
        <v>0.47</v>
      </c>
      <c r="S411" s="2">
        <f ca="1">R411*(IF(OR(VALUE(P411)&gt;8,VALUE(D411)&gt;80),1.25,1))</f>
        <v>0.47</v>
      </c>
      <c r="T411" s="2">
        <f ca="1">S411*(IF(H411="Mass Customer",0.85,1))</f>
        <v>0.47</v>
      </c>
      <c r="U411" s="2">
        <f>RANK(W411,W1:W1001,0)</f>
        <v>409</v>
      </c>
      <c r="V411" s="2">
        <v>409</v>
      </c>
      <c r="W411" s="2">
        <v>0.92500000000000004</v>
      </c>
      <c r="X411" s="1"/>
      <c r="Y411" s="1"/>
      <c r="Z411" s="1"/>
    </row>
    <row r="412" spans="1:26" ht="15.75" customHeight="1" x14ac:dyDescent="0.35">
      <c r="A412" s="6" t="s">
        <v>523</v>
      </c>
      <c r="B412" s="6" t="s">
        <v>2359</v>
      </c>
      <c r="C412" s="6" t="s">
        <v>23</v>
      </c>
      <c r="D412" s="21">
        <v>81</v>
      </c>
      <c r="E412" s="6" t="s">
        <v>2360</v>
      </c>
      <c r="F412" s="16" t="s">
        <v>4541</v>
      </c>
      <c r="G412" s="6" t="s">
        <v>4549</v>
      </c>
      <c r="H412" s="6" t="s">
        <v>13</v>
      </c>
      <c r="I412" s="6" t="s">
        <v>14</v>
      </c>
      <c r="J412" s="6" t="s">
        <v>15</v>
      </c>
      <c r="K412" s="7">
        <v>21</v>
      </c>
      <c r="L412" s="6" t="s">
        <v>2361</v>
      </c>
      <c r="M412" s="6" t="s">
        <v>2362</v>
      </c>
      <c r="N412" s="6" t="s">
        <v>680</v>
      </c>
      <c r="O412" s="6" t="s">
        <v>674</v>
      </c>
      <c r="P412" s="21">
        <v>8</v>
      </c>
      <c r="Q412" s="2">
        <f t="shared" ca="1" si="0"/>
        <v>0.64</v>
      </c>
      <c r="R412" s="2">
        <f ca="1">Q412*(IF(J412="Yes",1.25,1))</f>
        <v>0.8</v>
      </c>
      <c r="S412" s="2">
        <f ca="1">R412*(IF(OR(VALUE(P412)&gt;8,VALUE(D412)&gt;80),1.25,1))</f>
        <v>1</v>
      </c>
      <c r="T412" s="2">
        <f ca="1">S412*(IF(H412="Mass Customer",0.85,1))</f>
        <v>0.85</v>
      </c>
      <c r="U412" s="2">
        <f>RANK(W412,W1:W1001,0)</f>
        <v>409</v>
      </c>
      <c r="V412" s="2">
        <v>409</v>
      </c>
      <c r="W412" s="2">
        <v>0.92500000000000004</v>
      </c>
      <c r="X412" s="1"/>
      <c r="Y412" s="1"/>
      <c r="Z412" s="1"/>
    </row>
    <row r="413" spans="1:26" ht="15.75" customHeight="1" x14ac:dyDescent="0.35">
      <c r="A413" s="6" t="s">
        <v>501</v>
      </c>
      <c r="B413" s="6" t="s">
        <v>2363</v>
      </c>
      <c r="C413" s="6" t="s">
        <v>16</v>
      </c>
      <c r="D413" s="21">
        <v>84</v>
      </c>
      <c r="E413" s="6" t="s">
        <v>2364</v>
      </c>
      <c r="F413" s="15" t="s">
        <v>32</v>
      </c>
      <c r="G413" s="6" t="s">
        <v>33</v>
      </c>
      <c r="H413" s="6" t="s">
        <v>13</v>
      </c>
      <c r="I413" s="6" t="s">
        <v>14</v>
      </c>
      <c r="J413" s="6" t="s">
        <v>22</v>
      </c>
      <c r="K413" s="7">
        <v>14</v>
      </c>
      <c r="L413" s="6" t="s">
        <v>2365</v>
      </c>
      <c r="M413" s="6" t="s">
        <v>2366</v>
      </c>
      <c r="N413" s="6" t="s">
        <v>684</v>
      </c>
      <c r="O413" s="6" t="s">
        <v>674</v>
      </c>
      <c r="P413" s="21">
        <v>11</v>
      </c>
      <c r="Q413" s="2">
        <f t="shared" ca="1" si="0"/>
        <v>0.93</v>
      </c>
      <c r="R413" s="2">
        <f ca="1">Q413*(IF(J413="Yes",1.25,1))</f>
        <v>0.93</v>
      </c>
      <c r="S413" s="2">
        <f ca="1">R413*(IF(OR(VALUE(P413)&gt;8,VALUE(D413)&gt;80),1.25,1))</f>
        <v>1.1625000000000001</v>
      </c>
      <c r="T413" s="2">
        <f ca="1">S413*(IF(H413="Mass Customer",0.85,1))</f>
        <v>0.98812500000000003</v>
      </c>
      <c r="U413" s="2">
        <f>RANK(W413,W1:W1001,0)</f>
        <v>409</v>
      </c>
      <c r="V413" s="2">
        <v>409</v>
      </c>
      <c r="W413" s="2">
        <v>0.92500000000000004</v>
      </c>
      <c r="X413" s="1"/>
      <c r="Y413" s="1"/>
      <c r="Z413" s="1"/>
    </row>
    <row r="414" spans="1:26" ht="15.75" customHeight="1" x14ac:dyDescent="0.35">
      <c r="A414" s="6" t="s">
        <v>2367</v>
      </c>
      <c r="B414" s="6" t="s">
        <v>2368</v>
      </c>
      <c r="C414" s="6" t="s">
        <v>16</v>
      </c>
      <c r="D414" s="21">
        <v>65</v>
      </c>
      <c r="E414" s="6" t="s">
        <v>2369</v>
      </c>
      <c r="F414" s="15" t="s">
        <v>101</v>
      </c>
      <c r="G414" s="6" t="s">
        <v>33</v>
      </c>
      <c r="H414" s="6" t="s">
        <v>13</v>
      </c>
      <c r="I414" s="6" t="s">
        <v>14</v>
      </c>
      <c r="J414" s="6" t="s">
        <v>22</v>
      </c>
      <c r="K414" s="7">
        <v>17</v>
      </c>
      <c r="L414" s="6" t="s">
        <v>2370</v>
      </c>
      <c r="M414" s="6" t="s">
        <v>2371</v>
      </c>
      <c r="N414" s="6" t="s">
        <v>680</v>
      </c>
      <c r="O414" s="6" t="s">
        <v>674</v>
      </c>
      <c r="P414" s="21">
        <v>8</v>
      </c>
      <c r="Q414" s="2">
        <f t="shared" ca="1" si="0"/>
        <v>0.86</v>
      </c>
      <c r="R414" s="2">
        <f ca="1">Q414*(IF(J414="Yes",1.25,1))</f>
        <v>0.86</v>
      </c>
      <c r="S414" s="2">
        <f ca="1">R414*(IF(OR(VALUE(P414)&gt;8,VALUE(D414)&gt;80),1.25,1))</f>
        <v>0.86</v>
      </c>
      <c r="T414" s="2">
        <f ca="1">S414*(IF(H414="Mass Customer",0.85,1))</f>
        <v>0.73099999999999998</v>
      </c>
      <c r="U414" s="2">
        <f>RANK(W414,W1:W1001,0)</f>
        <v>409</v>
      </c>
      <c r="V414" s="2">
        <v>409</v>
      </c>
      <c r="W414" s="2">
        <v>0.92500000000000004</v>
      </c>
      <c r="X414" s="1"/>
      <c r="Y414" s="1"/>
      <c r="Z414" s="1"/>
    </row>
    <row r="415" spans="1:26" ht="15.75" customHeight="1" x14ac:dyDescent="0.35">
      <c r="A415" s="6" t="s">
        <v>2372</v>
      </c>
      <c r="B415" s="6" t="s">
        <v>2373</v>
      </c>
      <c r="C415" s="6" t="s">
        <v>23</v>
      </c>
      <c r="D415" s="21">
        <v>48</v>
      </c>
      <c r="E415" s="6" t="s">
        <v>2374</v>
      </c>
      <c r="F415" s="15" t="s">
        <v>282</v>
      </c>
      <c r="G415" s="6" t="s">
        <v>12</v>
      </c>
      <c r="H415" s="6" t="s">
        <v>27</v>
      </c>
      <c r="I415" s="6" t="s">
        <v>14</v>
      </c>
      <c r="J415" s="6" t="s">
        <v>22</v>
      </c>
      <c r="K415" s="7">
        <v>11</v>
      </c>
      <c r="L415" s="6" t="s">
        <v>2375</v>
      </c>
      <c r="M415" s="6" t="s">
        <v>1053</v>
      </c>
      <c r="N415" s="6" t="s">
        <v>680</v>
      </c>
      <c r="O415" s="6" t="s">
        <v>674</v>
      </c>
      <c r="P415" s="21">
        <v>12</v>
      </c>
      <c r="Q415" s="2">
        <f t="shared" ca="1" si="0"/>
        <v>0.84</v>
      </c>
      <c r="R415" s="2">
        <f ca="1">Q415*(IF(J415="Yes",1.25,1))</f>
        <v>0.84</v>
      </c>
      <c r="S415" s="2">
        <f ca="1">R415*(IF(OR(VALUE(P415)&gt;8,VALUE(D415)&gt;80),1.25,1))</f>
        <v>1.05</v>
      </c>
      <c r="T415" s="2">
        <f ca="1">S415*(IF(H415="Mass Customer",0.85,1))</f>
        <v>1.05</v>
      </c>
      <c r="U415" s="2">
        <f>RANK(W415,W1:W1001,0)</f>
        <v>414</v>
      </c>
      <c r="V415" s="2">
        <v>414</v>
      </c>
      <c r="W415" s="2">
        <v>0.92437499999999995</v>
      </c>
      <c r="X415" s="1"/>
      <c r="Y415" s="1"/>
      <c r="Z415" s="1"/>
    </row>
    <row r="416" spans="1:26" ht="15.75" customHeight="1" x14ac:dyDescent="0.35">
      <c r="A416" s="6" t="s">
        <v>1644</v>
      </c>
      <c r="B416" s="6" t="s">
        <v>2376</v>
      </c>
      <c r="C416" s="6" t="s">
        <v>16</v>
      </c>
      <c r="D416" s="21">
        <v>37</v>
      </c>
      <c r="E416" s="6" t="s">
        <v>2377</v>
      </c>
      <c r="F416" s="16" t="s">
        <v>4541</v>
      </c>
      <c r="G416" s="6" t="s">
        <v>33</v>
      </c>
      <c r="H416" s="6" t="s">
        <v>13</v>
      </c>
      <c r="I416" s="6" t="s">
        <v>14</v>
      </c>
      <c r="J416" s="6" t="s">
        <v>22</v>
      </c>
      <c r="K416" s="7">
        <v>9</v>
      </c>
      <c r="L416" s="6" t="s">
        <v>2378</v>
      </c>
      <c r="M416" s="6" t="s">
        <v>2379</v>
      </c>
      <c r="N416" s="6" t="s">
        <v>680</v>
      </c>
      <c r="O416" s="6" t="s">
        <v>674</v>
      </c>
      <c r="P416" s="21">
        <v>9</v>
      </c>
      <c r="Q416" s="2">
        <f t="shared" ca="1" si="0"/>
        <v>0.99</v>
      </c>
      <c r="R416" s="2">
        <f ca="1">Q416*(IF(J416="Yes",1.25,1))</f>
        <v>0.99</v>
      </c>
      <c r="S416" s="2">
        <f ca="1">R416*(IF(OR(VALUE(P416)&gt;8,VALUE(D416)&gt;80),1.25,1))</f>
        <v>1.2375</v>
      </c>
      <c r="T416" s="2">
        <f ca="1">S416*(IF(H416="Mass Customer",0.85,1))</f>
        <v>1.0518750000000001</v>
      </c>
      <c r="U416" s="2">
        <f>RANK(W416,W1:W1001,0)</f>
        <v>415</v>
      </c>
      <c r="V416" s="2">
        <v>415</v>
      </c>
      <c r="W416" s="2">
        <v>0.92187499999999989</v>
      </c>
      <c r="X416" s="1"/>
      <c r="Y416" s="1"/>
      <c r="Z416" s="1"/>
    </row>
    <row r="417" spans="1:26" ht="15.75" customHeight="1" x14ac:dyDescent="0.35">
      <c r="A417" s="6" t="s">
        <v>169</v>
      </c>
      <c r="B417" s="6" t="s">
        <v>2380</v>
      </c>
      <c r="C417" s="6" t="s">
        <v>16</v>
      </c>
      <c r="D417" s="21">
        <v>57</v>
      </c>
      <c r="E417" s="6" t="s">
        <v>2381</v>
      </c>
      <c r="F417" s="15" t="s">
        <v>91</v>
      </c>
      <c r="G417" s="6" t="s">
        <v>30</v>
      </c>
      <c r="H417" s="6" t="s">
        <v>13</v>
      </c>
      <c r="I417" s="6" t="s">
        <v>14</v>
      </c>
      <c r="J417" s="6" t="s">
        <v>15</v>
      </c>
      <c r="K417" s="7">
        <v>15</v>
      </c>
      <c r="L417" s="6" t="s">
        <v>2382</v>
      </c>
      <c r="M417" s="6" t="s">
        <v>1345</v>
      </c>
      <c r="N417" s="6" t="s">
        <v>673</v>
      </c>
      <c r="O417" s="6" t="s">
        <v>674</v>
      </c>
      <c r="P417" s="21">
        <v>2</v>
      </c>
      <c r="Q417" s="2">
        <f t="shared" ca="1" si="0"/>
        <v>0.6</v>
      </c>
      <c r="R417" s="2">
        <f ca="1">Q417*(IF(J417="Yes",1.25,1))</f>
        <v>0.75</v>
      </c>
      <c r="S417" s="2">
        <f ca="1">R417*(IF(OR(VALUE(P417)&gt;8,VALUE(D417)&gt;80),1.25,1))</f>
        <v>0.75</v>
      </c>
      <c r="T417" s="2">
        <f ca="1">S417*(IF(H417="Mass Customer",0.85,1))</f>
        <v>0.63749999999999996</v>
      </c>
      <c r="U417" s="2">
        <f>RANK(W417,W1:W1001,0)</f>
        <v>415</v>
      </c>
      <c r="V417" s="2">
        <v>415</v>
      </c>
      <c r="W417" s="2">
        <v>0.92187499999999989</v>
      </c>
      <c r="X417" s="1"/>
      <c r="Y417" s="1"/>
      <c r="Z417" s="1"/>
    </row>
    <row r="418" spans="1:26" ht="15.75" customHeight="1" x14ac:dyDescent="0.35">
      <c r="A418" s="6" t="s">
        <v>2383</v>
      </c>
      <c r="B418" s="6" t="s">
        <v>2384</v>
      </c>
      <c r="C418" s="6" t="s">
        <v>16</v>
      </c>
      <c r="D418" s="21">
        <v>57</v>
      </c>
      <c r="E418" s="6" t="s">
        <v>2385</v>
      </c>
      <c r="F418" s="15" t="s">
        <v>62</v>
      </c>
      <c r="G418" s="6" t="s">
        <v>63</v>
      </c>
      <c r="H418" s="6" t="s">
        <v>25</v>
      </c>
      <c r="I418" s="6" t="s">
        <v>14</v>
      </c>
      <c r="J418" s="6" t="s">
        <v>22</v>
      </c>
      <c r="K418" s="7">
        <v>17</v>
      </c>
      <c r="L418" s="6" t="s">
        <v>2386</v>
      </c>
      <c r="M418" s="6" t="s">
        <v>1091</v>
      </c>
      <c r="N418" s="6" t="s">
        <v>684</v>
      </c>
      <c r="O418" s="6" t="s">
        <v>674</v>
      </c>
      <c r="P418" s="21">
        <v>3</v>
      </c>
      <c r="Q418" s="2">
        <f t="shared" ca="1" si="0"/>
        <v>0.68</v>
      </c>
      <c r="R418" s="2">
        <f ca="1">Q418*(IF(J418="Yes",1.25,1))</f>
        <v>0.68</v>
      </c>
      <c r="S418" s="2">
        <f ca="1">R418*(IF(OR(VALUE(P418)&gt;8,VALUE(D418)&gt;80),1.25,1))</f>
        <v>0.68</v>
      </c>
      <c r="T418" s="2">
        <f ca="1">S418*(IF(H418="Mass Customer",0.85,1))</f>
        <v>0.68</v>
      </c>
      <c r="U418" s="2">
        <f>RANK(W418,W1:W1001,0)</f>
        <v>415</v>
      </c>
      <c r="V418" s="2">
        <v>415</v>
      </c>
      <c r="W418" s="2">
        <v>0.92187499999999989</v>
      </c>
      <c r="X418" s="1"/>
      <c r="Y418" s="1"/>
      <c r="Z418" s="1"/>
    </row>
    <row r="419" spans="1:26" ht="15.75" customHeight="1" x14ac:dyDescent="0.35">
      <c r="A419" s="6" t="s">
        <v>550</v>
      </c>
      <c r="B419" s="6" t="s">
        <v>2387</v>
      </c>
      <c r="C419" s="6" t="s">
        <v>23</v>
      </c>
      <c r="D419" s="21">
        <v>46</v>
      </c>
      <c r="E419" s="6" t="s">
        <v>2388</v>
      </c>
      <c r="F419" s="15" t="s">
        <v>53</v>
      </c>
      <c r="G419" s="6" t="s">
        <v>18</v>
      </c>
      <c r="H419" s="6" t="s">
        <v>13</v>
      </c>
      <c r="I419" s="6" t="s">
        <v>14</v>
      </c>
      <c r="J419" s="6" t="s">
        <v>22</v>
      </c>
      <c r="K419" s="7">
        <v>7</v>
      </c>
      <c r="L419" s="6" t="s">
        <v>2389</v>
      </c>
      <c r="M419" s="6" t="s">
        <v>2390</v>
      </c>
      <c r="N419" s="6" t="s">
        <v>680</v>
      </c>
      <c r="O419" s="6" t="s">
        <v>674</v>
      </c>
      <c r="P419" s="21">
        <v>3</v>
      </c>
      <c r="Q419" s="2">
        <f t="shared" ca="1" si="0"/>
        <v>0.61</v>
      </c>
      <c r="R419" s="2">
        <f ca="1">Q419*(IF(J419="Yes",1.25,1))</f>
        <v>0.61</v>
      </c>
      <c r="S419" s="2">
        <f ca="1">R419*(IF(OR(VALUE(P419)&gt;8,VALUE(D419)&gt;80),1.25,1))</f>
        <v>0.61</v>
      </c>
      <c r="T419" s="2">
        <f ca="1">S419*(IF(H419="Mass Customer",0.85,1))</f>
        <v>0.51849999999999996</v>
      </c>
      <c r="U419" s="2">
        <f>RANK(W419,W1:W1001,0)</f>
        <v>418</v>
      </c>
      <c r="V419" s="2">
        <v>418</v>
      </c>
      <c r="W419" s="2">
        <v>0.91800000000000004</v>
      </c>
      <c r="X419" s="1"/>
      <c r="Y419" s="1"/>
      <c r="Z419" s="1"/>
    </row>
    <row r="420" spans="1:26" ht="15.75" customHeight="1" x14ac:dyDescent="0.35">
      <c r="A420" s="6" t="s">
        <v>2391</v>
      </c>
      <c r="B420" s="6" t="s">
        <v>2392</v>
      </c>
      <c r="C420" s="6" t="s">
        <v>16</v>
      </c>
      <c r="D420" s="21">
        <v>76</v>
      </c>
      <c r="E420" s="6" t="s">
        <v>2393</v>
      </c>
      <c r="F420" s="15" t="s">
        <v>347</v>
      </c>
      <c r="G420" s="6" t="s">
        <v>18</v>
      </c>
      <c r="H420" s="6" t="s">
        <v>25</v>
      </c>
      <c r="I420" s="6" t="s">
        <v>14</v>
      </c>
      <c r="J420" s="6" t="s">
        <v>15</v>
      </c>
      <c r="K420" s="7">
        <v>1</v>
      </c>
      <c r="L420" s="6" t="s">
        <v>2394</v>
      </c>
      <c r="M420" s="6" t="s">
        <v>2395</v>
      </c>
      <c r="N420" s="6" t="s">
        <v>680</v>
      </c>
      <c r="O420" s="6" t="s">
        <v>674</v>
      </c>
      <c r="P420" s="21">
        <v>10</v>
      </c>
      <c r="Q420" s="2">
        <f t="shared" ca="1" si="0"/>
        <v>1.02</v>
      </c>
      <c r="R420" s="2">
        <f ca="1">Q420*(IF(J420="Yes",1.25,1))</f>
        <v>1.2749999999999999</v>
      </c>
      <c r="S420" s="2">
        <f ca="1">R420*(IF(OR(VALUE(P420)&gt;8,VALUE(D420)&gt;80),1.25,1))</f>
        <v>1.59375</v>
      </c>
      <c r="T420" s="2">
        <f ca="1">S420*(IF(H420="Mass Customer",0.85,1))</f>
        <v>1.59375</v>
      </c>
      <c r="U420" s="2">
        <f>RANK(W420,W1:W1001,0)</f>
        <v>419</v>
      </c>
      <c r="V420" s="2">
        <v>419</v>
      </c>
      <c r="W420" s="2">
        <v>0.91640624999999998</v>
      </c>
      <c r="X420" s="1"/>
      <c r="Y420" s="1"/>
      <c r="Z420" s="1"/>
    </row>
    <row r="421" spans="1:26" ht="15.75" customHeight="1" x14ac:dyDescent="0.35">
      <c r="A421" s="6" t="s">
        <v>2396</v>
      </c>
      <c r="B421" s="13" t="s">
        <v>4541</v>
      </c>
      <c r="C421" s="6" t="s">
        <v>23</v>
      </c>
      <c r="D421" s="21">
        <v>33</v>
      </c>
      <c r="E421" s="6" t="s">
        <v>2397</v>
      </c>
      <c r="F421" s="15" t="s">
        <v>55</v>
      </c>
      <c r="G421" s="6" t="s">
        <v>18</v>
      </c>
      <c r="H421" s="6" t="s">
        <v>13</v>
      </c>
      <c r="I421" s="6" t="s">
        <v>14</v>
      </c>
      <c r="J421" s="6" t="s">
        <v>22</v>
      </c>
      <c r="K421" s="7">
        <v>3</v>
      </c>
      <c r="L421" s="6" t="s">
        <v>2398</v>
      </c>
      <c r="M421" s="6" t="s">
        <v>2399</v>
      </c>
      <c r="N421" s="6" t="s">
        <v>680</v>
      </c>
      <c r="O421" s="6" t="s">
        <v>674</v>
      </c>
      <c r="P421" s="21">
        <v>1</v>
      </c>
      <c r="Q421" s="2">
        <f t="shared" ca="1" si="0"/>
        <v>0.78</v>
      </c>
      <c r="R421" s="2">
        <f ca="1">Q421*(IF(J421="Yes",1.25,1))</f>
        <v>0.78</v>
      </c>
      <c r="S421" s="2">
        <f ca="1">R421*(IF(OR(VALUE(P421)&gt;8,VALUE(D421)&gt;80),1.25,1))</f>
        <v>0.78</v>
      </c>
      <c r="T421" s="2">
        <f ca="1">S421*(IF(H421="Mass Customer",0.85,1))</f>
        <v>0.66300000000000003</v>
      </c>
      <c r="U421" s="2">
        <f>RANK(W421,W1:W1001,0)</f>
        <v>420</v>
      </c>
      <c r="V421" s="2">
        <v>420</v>
      </c>
      <c r="W421" s="2">
        <v>0.91374999999999995</v>
      </c>
      <c r="X421" s="1"/>
      <c r="Y421" s="1"/>
      <c r="Z421" s="1"/>
    </row>
    <row r="422" spans="1:26" ht="15.75" customHeight="1" x14ac:dyDescent="0.35">
      <c r="A422" s="6" t="s">
        <v>560</v>
      </c>
      <c r="B422" s="6" t="s">
        <v>2400</v>
      </c>
      <c r="C422" s="6" t="s">
        <v>23</v>
      </c>
      <c r="D422" s="21">
        <v>90</v>
      </c>
      <c r="E422" s="6" t="s">
        <v>2401</v>
      </c>
      <c r="F422" s="16" t="s">
        <v>4541</v>
      </c>
      <c r="G422" s="6" t="s">
        <v>20</v>
      </c>
      <c r="H422" s="6" t="s">
        <v>13</v>
      </c>
      <c r="I422" s="6" t="s">
        <v>14</v>
      </c>
      <c r="J422" s="6" t="s">
        <v>22</v>
      </c>
      <c r="K422" s="7">
        <v>12</v>
      </c>
      <c r="L422" s="6" t="s">
        <v>2402</v>
      </c>
      <c r="M422" s="6" t="s">
        <v>1389</v>
      </c>
      <c r="N422" s="6" t="s">
        <v>680</v>
      </c>
      <c r="O422" s="6" t="s">
        <v>674</v>
      </c>
      <c r="P422" s="21">
        <v>11</v>
      </c>
      <c r="Q422" s="2">
        <f t="shared" ca="1" si="0"/>
        <v>0.82</v>
      </c>
      <c r="R422" s="2">
        <f ca="1">Q422*(IF(J422="Yes",1.25,1))</f>
        <v>0.82</v>
      </c>
      <c r="S422" s="2">
        <f ca="1">R422*(IF(OR(VALUE(P422)&gt;8,VALUE(D422)&gt;80),1.25,1))</f>
        <v>1.0249999999999999</v>
      </c>
      <c r="T422" s="2">
        <f ca="1">S422*(IF(H422="Mass Customer",0.85,1))</f>
        <v>0.87124999999999986</v>
      </c>
      <c r="U422" s="2">
        <f>RANK(W422,W1:W1001,0)</f>
        <v>420</v>
      </c>
      <c r="V422" s="2">
        <v>420</v>
      </c>
      <c r="W422" s="2">
        <v>0.91374999999999995</v>
      </c>
      <c r="X422" s="1"/>
      <c r="Y422" s="1"/>
      <c r="Z422" s="1"/>
    </row>
    <row r="423" spans="1:26" ht="15.75" customHeight="1" x14ac:dyDescent="0.35">
      <c r="A423" s="6" t="s">
        <v>262</v>
      </c>
      <c r="B423" s="6" t="s">
        <v>2403</v>
      </c>
      <c r="C423" s="6" t="s">
        <v>16</v>
      </c>
      <c r="D423" s="21">
        <v>97</v>
      </c>
      <c r="E423" s="6" t="s">
        <v>2404</v>
      </c>
      <c r="F423" s="15" t="s">
        <v>135</v>
      </c>
      <c r="G423" s="6" t="s">
        <v>30</v>
      </c>
      <c r="H423" s="6" t="s">
        <v>13</v>
      </c>
      <c r="I423" s="6" t="s">
        <v>14</v>
      </c>
      <c r="J423" s="6" t="s">
        <v>15</v>
      </c>
      <c r="K423" s="7">
        <v>10</v>
      </c>
      <c r="L423" s="6" t="s">
        <v>2405</v>
      </c>
      <c r="M423" s="6" t="s">
        <v>1506</v>
      </c>
      <c r="N423" s="6" t="s">
        <v>680</v>
      </c>
      <c r="O423" s="6" t="s">
        <v>674</v>
      </c>
      <c r="P423" s="21">
        <v>8</v>
      </c>
      <c r="Q423" s="2">
        <f t="shared" ca="1" si="0"/>
        <v>0.69</v>
      </c>
      <c r="R423" s="2">
        <f ca="1">Q423*(IF(J423="Yes",1.25,1))</f>
        <v>0.86249999999999993</v>
      </c>
      <c r="S423" s="2">
        <f ca="1">R423*(IF(OR(VALUE(P423)&gt;8,VALUE(D423)&gt;80),1.25,1))</f>
        <v>1.078125</v>
      </c>
      <c r="T423" s="2">
        <f ca="1">S423*(IF(H423="Mass Customer",0.85,1))</f>
        <v>0.91640624999999998</v>
      </c>
      <c r="U423" s="2">
        <f>RANK(W423,W1:W1001,0)</f>
        <v>420</v>
      </c>
      <c r="V423" s="2">
        <v>420</v>
      </c>
      <c r="W423" s="2">
        <v>0.91374999999999995</v>
      </c>
      <c r="X423" s="1"/>
      <c r="Y423" s="1"/>
      <c r="Z423" s="1"/>
    </row>
    <row r="424" spans="1:26" ht="15.75" customHeight="1" x14ac:dyDescent="0.35">
      <c r="A424" s="6" t="s">
        <v>2406</v>
      </c>
      <c r="B424" s="6" t="s">
        <v>2407</v>
      </c>
      <c r="C424" s="6" t="s">
        <v>16</v>
      </c>
      <c r="D424" s="21">
        <v>3</v>
      </c>
      <c r="E424" s="6" t="s">
        <v>2408</v>
      </c>
      <c r="F424" s="15" t="s">
        <v>125</v>
      </c>
      <c r="G424" s="6" t="s">
        <v>20</v>
      </c>
      <c r="H424" s="6" t="s">
        <v>13</v>
      </c>
      <c r="I424" s="6" t="s">
        <v>14</v>
      </c>
      <c r="J424" s="6" t="s">
        <v>22</v>
      </c>
      <c r="K424" s="7">
        <v>12</v>
      </c>
      <c r="L424" s="6" t="s">
        <v>2409</v>
      </c>
      <c r="M424" s="6" t="s">
        <v>2410</v>
      </c>
      <c r="N424" s="6" t="s">
        <v>680</v>
      </c>
      <c r="O424" s="6" t="s">
        <v>674</v>
      </c>
      <c r="P424" s="21">
        <v>9</v>
      </c>
      <c r="Q424" s="2">
        <f t="shared" ca="1" si="0"/>
        <v>1.08</v>
      </c>
      <c r="R424" s="2">
        <f ca="1">Q424*(IF(J424="Yes",1.25,1))</f>
        <v>1.08</v>
      </c>
      <c r="S424" s="2">
        <f ca="1">R424*(IF(OR(VALUE(P424)&gt;8,VALUE(D424)&gt;80),1.25,1))</f>
        <v>1.35</v>
      </c>
      <c r="T424" s="2">
        <f ca="1">S424*(IF(H424="Mass Customer",0.85,1))</f>
        <v>1.1475</v>
      </c>
      <c r="U424" s="2">
        <f>RANK(W424,W1:W1001,0)</f>
        <v>420</v>
      </c>
      <c r="V424" s="2">
        <v>420</v>
      </c>
      <c r="W424" s="2">
        <v>0.91374999999999995</v>
      </c>
      <c r="X424" s="1"/>
      <c r="Y424" s="1"/>
      <c r="Z424" s="1"/>
    </row>
    <row r="425" spans="1:26" ht="15.75" customHeight="1" x14ac:dyDescent="0.35">
      <c r="A425" s="6" t="s">
        <v>2411</v>
      </c>
      <c r="B425" s="6" t="s">
        <v>2412</v>
      </c>
      <c r="C425" s="6" t="s">
        <v>16</v>
      </c>
      <c r="D425" s="21">
        <v>87</v>
      </c>
      <c r="E425" s="6" t="s">
        <v>2413</v>
      </c>
      <c r="F425" s="15" t="s">
        <v>183</v>
      </c>
      <c r="G425" s="6" t="s">
        <v>26</v>
      </c>
      <c r="H425" s="6" t="s">
        <v>25</v>
      </c>
      <c r="I425" s="6" t="s">
        <v>14</v>
      </c>
      <c r="J425" s="6" t="s">
        <v>22</v>
      </c>
      <c r="K425" s="7">
        <v>15</v>
      </c>
      <c r="L425" s="6" t="s">
        <v>2414</v>
      </c>
      <c r="M425" s="6" t="s">
        <v>1218</v>
      </c>
      <c r="N425" s="6" t="s">
        <v>684</v>
      </c>
      <c r="O425" s="6" t="s">
        <v>674</v>
      </c>
      <c r="P425" s="21">
        <v>5</v>
      </c>
      <c r="Q425" s="2">
        <f t="shared" ca="1" si="0"/>
        <v>0.65</v>
      </c>
      <c r="R425" s="2">
        <f ca="1">Q425*(IF(J425="Yes",1.25,1))</f>
        <v>0.65</v>
      </c>
      <c r="S425" s="2">
        <f ca="1">R425*(IF(OR(VALUE(P425)&gt;8,VALUE(D425)&gt;80),1.25,1))</f>
        <v>0.8125</v>
      </c>
      <c r="T425" s="2">
        <f ca="1">S425*(IF(H425="Mass Customer",0.85,1))</f>
        <v>0.8125</v>
      </c>
      <c r="U425" s="2">
        <f>RANK(W425,W1:W1001,0)</f>
        <v>420</v>
      </c>
      <c r="V425" s="2">
        <v>420</v>
      </c>
      <c r="W425" s="2">
        <v>0.91374999999999995</v>
      </c>
      <c r="X425" s="1"/>
      <c r="Y425" s="1"/>
      <c r="Z425" s="1"/>
    </row>
    <row r="426" spans="1:26" ht="15.75" customHeight="1" x14ac:dyDescent="0.35">
      <c r="A426" s="6" t="s">
        <v>2415</v>
      </c>
      <c r="B426" s="6" t="s">
        <v>2416</v>
      </c>
      <c r="C426" s="6" t="s">
        <v>16</v>
      </c>
      <c r="D426" s="21">
        <v>70</v>
      </c>
      <c r="E426" s="6" t="s">
        <v>2417</v>
      </c>
      <c r="F426" s="15" t="s">
        <v>102</v>
      </c>
      <c r="G426" s="6" t="s">
        <v>33</v>
      </c>
      <c r="H426" s="6" t="s">
        <v>13</v>
      </c>
      <c r="I426" s="6" t="s">
        <v>14</v>
      </c>
      <c r="J426" s="6" t="s">
        <v>15</v>
      </c>
      <c r="K426" s="7">
        <v>19</v>
      </c>
      <c r="L426" s="6" t="s">
        <v>2418</v>
      </c>
      <c r="M426" s="6" t="s">
        <v>2006</v>
      </c>
      <c r="N426" s="6" t="s">
        <v>680</v>
      </c>
      <c r="O426" s="6" t="s">
        <v>674</v>
      </c>
      <c r="P426" s="21">
        <v>9</v>
      </c>
      <c r="Q426" s="2">
        <f t="shared" ca="1" si="0"/>
        <v>0.92</v>
      </c>
      <c r="R426" s="2">
        <f ca="1">Q426*(IF(J426="Yes",1.25,1))</f>
        <v>1.1500000000000001</v>
      </c>
      <c r="S426" s="2">
        <f ca="1">R426*(IF(OR(VALUE(P426)&gt;8,VALUE(D426)&gt;80),1.25,1))</f>
        <v>1.4375000000000002</v>
      </c>
      <c r="T426" s="2">
        <f ca="1">S426*(IF(H426="Mass Customer",0.85,1))</f>
        <v>1.2218750000000003</v>
      </c>
      <c r="U426" s="2">
        <f>RANK(W426,W1:W1001,0)</f>
        <v>420</v>
      </c>
      <c r="V426" s="2">
        <v>420</v>
      </c>
      <c r="W426" s="2">
        <v>0.91374999999999995</v>
      </c>
      <c r="X426" s="1"/>
      <c r="Y426" s="1"/>
      <c r="Z426" s="1"/>
    </row>
    <row r="427" spans="1:26" ht="15.75" customHeight="1" x14ac:dyDescent="0.35">
      <c r="A427" s="6" t="s">
        <v>2419</v>
      </c>
      <c r="B427" s="6" t="s">
        <v>2420</v>
      </c>
      <c r="C427" s="6" t="s">
        <v>23</v>
      </c>
      <c r="D427" s="21">
        <v>13</v>
      </c>
      <c r="E427" s="6" t="s">
        <v>2421</v>
      </c>
      <c r="F427" s="15" t="s">
        <v>68</v>
      </c>
      <c r="G427" s="6" t="s">
        <v>18</v>
      </c>
      <c r="H427" s="6" t="s">
        <v>13</v>
      </c>
      <c r="I427" s="6" t="s">
        <v>14</v>
      </c>
      <c r="J427" s="6" t="s">
        <v>15</v>
      </c>
      <c r="K427" s="7">
        <v>20</v>
      </c>
      <c r="L427" s="6" t="s">
        <v>2422</v>
      </c>
      <c r="M427" s="6" t="s">
        <v>2188</v>
      </c>
      <c r="N427" s="6" t="s">
        <v>673</v>
      </c>
      <c r="O427" s="6" t="s">
        <v>674</v>
      </c>
      <c r="P427" s="21">
        <v>9</v>
      </c>
      <c r="Q427" s="2">
        <f t="shared" ca="1" si="0"/>
        <v>1.02</v>
      </c>
      <c r="R427" s="2">
        <f ca="1">Q427*(IF(J427="Yes",1.25,1))</f>
        <v>1.2749999999999999</v>
      </c>
      <c r="S427" s="2">
        <f ca="1">R427*(IF(OR(VALUE(P427)&gt;8,VALUE(D427)&gt;80),1.25,1))</f>
        <v>1.59375</v>
      </c>
      <c r="T427" s="2">
        <f ca="1">S427*(IF(H427="Mass Customer",0.85,1))</f>
        <v>1.3546875</v>
      </c>
      <c r="U427" s="2">
        <f>RANK(W427,W1:W1001,0)</f>
        <v>420</v>
      </c>
      <c r="V427" s="2">
        <v>420</v>
      </c>
      <c r="W427" s="2">
        <v>0.91374999999999995</v>
      </c>
      <c r="X427" s="1"/>
      <c r="Y427" s="1"/>
      <c r="Z427" s="1"/>
    </row>
    <row r="428" spans="1:26" ht="15.75" customHeight="1" x14ac:dyDescent="0.35">
      <c r="A428" s="6" t="s">
        <v>2423</v>
      </c>
      <c r="B428" s="6" t="s">
        <v>2424</v>
      </c>
      <c r="C428" s="6" t="s">
        <v>23</v>
      </c>
      <c r="D428" s="21">
        <v>96</v>
      </c>
      <c r="E428" s="6" t="s">
        <v>2425</v>
      </c>
      <c r="F428" s="15" t="s">
        <v>194</v>
      </c>
      <c r="G428" s="6" t="s">
        <v>4549</v>
      </c>
      <c r="H428" s="6" t="s">
        <v>13</v>
      </c>
      <c r="I428" s="6" t="s">
        <v>14</v>
      </c>
      <c r="J428" s="6" t="s">
        <v>15</v>
      </c>
      <c r="K428" s="7">
        <v>18</v>
      </c>
      <c r="L428" s="6" t="s">
        <v>2426</v>
      </c>
      <c r="M428" s="6" t="s">
        <v>2427</v>
      </c>
      <c r="N428" s="6" t="s">
        <v>680</v>
      </c>
      <c r="O428" s="6" t="s">
        <v>674</v>
      </c>
      <c r="P428" s="21">
        <v>7</v>
      </c>
      <c r="Q428" s="2">
        <f t="shared" ca="1" si="0"/>
        <v>0.75</v>
      </c>
      <c r="R428" s="2">
        <f ca="1">Q428*(IF(J428="Yes",1.25,1))</f>
        <v>0.9375</v>
      </c>
      <c r="S428" s="2">
        <f ca="1">R428*(IF(OR(VALUE(P428)&gt;8,VALUE(D428)&gt;80),1.25,1))</f>
        <v>1.171875</v>
      </c>
      <c r="T428" s="2">
        <f ca="1">S428*(IF(H428="Mass Customer",0.85,1))</f>
        <v>0.99609375</v>
      </c>
      <c r="U428" s="2">
        <f>RANK(W428,W1:W1001,0)</f>
        <v>427</v>
      </c>
      <c r="V428" s="2">
        <v>427</v>
      </c>
      <c r="W428" s="2">
        <v>0.91249999999999998</v>
      </c>
      <c r="X428" s="1"/>
      <c r="Y428" s="1"/>
      <c r="Z428" s="1"/>
    </row>
    <row r="429" spans="1:26" ht="15.75" customHeight="1" x14ac:dyDescent="0.35">
      <c r="A429" s="6" t="s">
        <v>203</v>
      </c>
      <c r="B429" s="6" t="s">
        <v>2428</v>
      </c>
      <c r="C429" s="6" t="s">
        <v>23</v>
      </c>
      <c r="D429" s="21">
        <v>52</v>
      </c>
      <c r="E429" s="6" t="s">
        <v>2429</v>
      </c>
      <c r="F429" s="15" t="s">
        <v>128</v>
      </c>
      <c r="G429" s="6" t="s">
        <v>33</v>
      </c>
      <c r="H429" s="6" t="s">
        <v>27</v>
      </c>
      <c r="I429" s="6" t="s">
        <v>14</v>
      </c>
      <c r="J429" s="6" t="s">
        <v>22</v>
      </c>
      <c r="K429" s="7">
        <v>13</v>
      </c>
      <c r="L429" s="6" t="s">
        <v>2430</v>
      </c>
      <c r="M429" s="6" t="s">
        <v>2431</v>
      </c>
      <c r="N429" s="6" t="s">
        <v>680</v>
      </c>
      <c r="O429" s="6" t="s">
        <v>674</v>
      </c>
      <c r="P429" s="21">
        <v>9</v>
      </c>
      <c r="Q429" s="2">
        <f t="shared" ca="1" si="0"/>
        <v>0.59</v>
      </c>
      <c r="R429" s="2">
        <f ca="1">Q429*(IF(J429="Yes",1.25,1))</f>
        <v>0.59</v>
      </c>
      <c r="S429" s="2">
        <f ca="1">R429*(IF(OR(VALUE(P429)&gt;8,VALUE(D429)&gt;80),1.25,1))</f>
        <v>0.73749999999999993</v>
      </c>
      <c r="T429" s="2">
        <f ca="1">S429*(IF(H429="Mass Customer",0.85,1))</f>
        <v>0.73749999999999993</v>
      </c>
      <c r="U429" s="2">
        <f>RANK(W429,W1:W1001,0)</f>
        <v>427</v>
      </c>
      <c r="V429" s="2">
        <v>427</v>
      </c>
      <c r="W429" s="2">
        <v>0.91249999999999998</v>
      </c>
      <c r="X429" s="1"/>
      <c r="Y429" s="1"/>
      <c r="Z429" s="1"/>
    </row>
    <row r="430" spans="1:26" ht="15.75" customHeight="1" x14ac:dyDescent="0.35">
      <c r="A430" s="6" t="s">
        <v>465</v>
      </c>
      <c r="B430" s="6" t="s">
        <v>2432</v>
      </c>
      <c r="C430" s="6" t="s">
        <v>23</v>
      </c>
      <c r="D430" s="21">
        <v>6</v>
      </c>
      <c r="E430" s="8">
        <v>28394</v>
      </c>
      <c r="F430" s="15" t="s">
        <v>191</v>
      </c>
      <c r="G430" s="6" t="s">
        <v>20</v>
      </c>
      <c r="H430" s="6" t="s">
        <v>25</v>
      </c>
      <c r="I430" s="6" t="s">
        <v>14</v>
      </c>
      <c r="J430" s="6" t="s">
        <v>15</v>
      </c>
      <c r="K430" s="7">
        <v>20</v>
      </c>
      <c r="L430" s="6" t="s">
        <v>2433</v>
      </c>
      <c r="M430" s="6" t="s">
        <v>1445</v>
      </c>
      <c r="N430" s="6" t="s">
        <v>680</v>
      </c>
      <c r="O430" s="6" t="s">
        <v>674</v>
      </c>
      <c r="P430" s="21">
        <v>9</v>
      </c>
      <c r="Q430" s="2">
        <f t="shared" ca="1" si="0"/>
        <v>0.56999999999999995</v>
      </c>
      <c r="R430" s="2">
        <f ca="1">Q430*(IF(J430="Yes",1.25,1))</f>
        <v>0.71249999999999991</v>
      </c>
      <c r="S430" s="2">
        <f ca="1">R430*(IF(OR(VALUE(P430)&gt;8,VALUE(D430)&gt;80),1.25,1))</f>
        <v>0.89062499999999989</v>
      </c>
      <c r="T430" s="2">
        <f ca="1">S430*(IF(H430="Mass Customer",0.85,1))</f>
        <v>0.89062499999999989</v>
      </c>
      <c r="U430" s="2">
        <f>RANK(W430,W1:W1001,0)</f>
        <v>429</v>
      </c>
      <c r="V430" s="2">
        <v>429</v>
      </c>
      <c r="W430" s="2">
        <v>0.91</v>
      </c>
      <c r="X430" s="1"/>
      <c r="Y430" s="1"/>
      <c r="Z430" s="1"/>
    </row>
    <row r="431" spans="1:26" ht="15.75" customHeight="1" x14ac:dyDescent="0.35">
      <c r="A431" s="6" t="s">
        <v>555</v>
      </c>
      <c r="B431" s="6" t="s">
        <v>2434</v>
      </c>
      <c r="C431" s="6" t="s">
        <v>23</v>
      </c>
      <c r="D431" s="21">
        <v>51</v>
      </c>
      <c r="E431" s="6" t="s">
        <v>2435</v>
      </c>
      <c r="F431" s="15" t="s">
        <v>201</v>
      </c>
      <c r="G431" s="6" t="s">
        <v>4549</v>
      </c>
      <c r="H431" s="6" t="s">
        <v>25</v>
      </c>
      <c r="I431" s="6" t="s">
        <v>14</v>
      </c>
      <c r="J431" s="6" t="s">
        <v>22</v>
      </c>
      <c r="K431" s="7">
        <v>8</v>
      </c>
      <c r="L431" s="6" t="s">
        <v>2436</v>
      </c>
      <c r="M431" s="6" t="s">
        <v>2437</v>
      </c>
      <c r="N431" s="6" t="s">
        <v>680</v>
      </c>
      <c r="O431" s="6" t="s">
        <v>674</v>
      </c>
      <c r="P431" s="21">
        <v>4</v>
      </c>
      <c r="Q431" s="2">
        <f t="shared" ca="1" si="0"/>
        <v>0.46</v>
      </c>
      <c r="R431" s="2">
        <f ca="1">Q431*(IF(J431="Yes",1.25,1))</f>
        <v>0.46</v>
      </c>
      <c r="S431" s="2">
        <f ca="1">R431*(IF(OR(VALUE(P431)&gt;8,VALUE(D431)&gt;80),1.25,1))</f>
        <v>0.46</v>
      </c>
      <c r="T431" s="2">
        <f ca="1">S431*(IF(H431="Mass Customer",0.85,1))</f>
        <v>0.46</v>
      </c>
      <c r="U431" s="2">
        <f>RANK(W431,W1:W1001,0)</f>
        <v>430</v>
      </c>
      <c r="V431" s="2">
        <v>430</v>
      </c>
      <c r="W431" s="2">
        <v>0.90949999999999998</v>
      </c>
      <c r="X431" s="1"/>
      <c r="Y431" s="1"/>
      <c r="Z431" s="1"/>
    </row>
    <row r="432" spans="1:26" ht="15.75" customHeight="1" x14ac:dyDescent="0.35">
      <c r="A432" s="6" t="s">
        <v>381</v>
      </c>
      <c r="B432" s="6" t="s">
        <v>2438</v>
      </c>
      <c r="C432" s="6" t="s">
        <v>16</v>
      </c>
      <c r="D432" s="21">
        <v>23</v>
      </c>
      <c r="E432" s="6" t="s">
        <v>2439</v>
      </c>
      <c r="F432" s="15" t="s">
        <v>308</v>
      </c>
      <c r="G432" s="6" t="s">
        <v>30</v>
      </c>
      <c r="H432" s="6" t="s">
        <v>13</v>
      </c>
      <c r="I432" s="6" t="s">
        <v>14</v>
      </c>
      <c r="J432" s="6" t="s">
        <v>15</v>
      </c>
      <c r="K432" s="7">
        <v>4</v>
      </c>
      <c r="L432" s="6" t="s">
        <v>2440</v>
      </c>
      <c r="M432" s="6" t="s">
        <v>2441</v>
      </c>
      <c r="N432" s="6" t="s">
        <v>680</v>
      </c>
      <c r="O432" s="6" t="s">
        <v>674</v>
      </c>
      <c r="P432" s="21">
        <v>8</v>
      </c>
      <c r="Q432" s="2">
        <f t="shared" ca="1" si="0"/>
        <v>0.77</v>
      </c>
      <c r="R432" s="2">
        <f ca="1">Q432*(IF(J432="Yes",1.25,1))</f>
        <v>0.96250000000000002</v>
      </c>
      <c r="S432" s="2">
        <f ca="1">R432*(IF(OR(VALUE(P432)&gt;8,VALUE(D432)&gt;80),1.25,1))</f>
        <v>0.96250000000000002</v>
      </c>
      <c r="T432" s="2">
        <f ca="1">S432*(IF(H432="Mass Customer",0.85,1))</f>
        <v>0.81812499999999999</v>
      </c>
      <c r="U432" s="2">
        <f>RANK(W432,W1:W1001,0)</f>
        <v>430</v>
      </c>
      <c r="V432" s="2">
        <v>430</v>
      </c>
      <c r="W432" s="2">
        <v>0.90949999999999998</v>
      </c>
      <c r="X432" s="1"/>
      <c r="Y432" s="1"/>
      <c r="Z432" s="1"/>
    </row>
    <row r="433" spans="1:26" ht="15.75" customHeight="1" x14ac:dyDescent="0.35">
      <c r="A433" s="6" t="s">
        <v>2442</v>
      </c>
      <c r="B433" s="6" t="s">
        <v>2443</v>
      </c>
      <c r="C433" s="6" t="s">
        <v>23</v>
      </c>
      <c r="D433" s="21">
        <v>58</v>
      </c>
      <c r="E433" s="6" t="s">
        <v>2444</v>
      </c>
      <c r="F433" s="15" t="s">
        <v>35</v>
      </c>
      <c r="G433" s="6" t="s">
        <v>21</v>
      </c>
      <c r="H433" s="6" t="s">
        <v>13</v>
      </c>
      <c r="I433" s="6" t="s">
        <v>14</v>
      </c>
      <c r="J433" s="6" t="s">
        <v>15</v>
      </c>
      <c r="K433" s="7">
        <v>17</v>
      </c>
      <c r="L433" s="6" t="s">
        <v>2445</v>
      </c>
      <c r="M433" s="6" t="s">
        <v>996</v>
      </c>
      <c r="N433" s="6" t="s">
        <v>680</v>
      </c>
      <c r="O433" s="6" t="s">
        <v>674</v>
      </c>
      <c r="P433" s="21">
        <v>9</v>
      </c>
      <c r="Q433" s="2">
        <f t="shared" ca="1" si="0"/>
        <v>0.45</v>
      </c>
      <c r="R433" s="2">
        <f ca="1">Q433*(IF(J433="Yes",1.25,1))</f>
        <v>0.5625</v>
      </c>
      <c r="S433" s="2">
        <f ca="1">R433*(IF(OR(VALUE(P433)&gt;8,VALUE(D433)&gt;80),1.25,1))</f>
        <v>0.703125</v>
      </c>
      <c r="T433" s="2">
        <f ca="1">S433*(IF(H433="Mass Customer",0.85,1))</f>
        <v>0.59765625</v>
      </c>
      <c r="U433" s="2">
        <f>RANK(W433,W1:W1001,0)</f>
        <v>430</v>
      </c>
      <c r="V433" s="2">
        <v>430</v>
      </c>
      <c r="W433" s="2">
        <v>0.90949999999999998</v>
      </c>
      <c r="X433" s="1"/>
      <c r="Y433" s="1"/>
      <c r="Z433" s="1"/>
    </row>
    <row r="434" spans="1:26" ht="15.75" customHeight="1" x14ac:dyDescent="0.35">
      <c r="A434" s="6" t="s">
        <v>2446</v>
      </c>
      <c r="B434" s="6" t="s">
        <v>2447</v>
      </c>
      <c r="C434" s="6" t="s">
        <v>16</v>
      </c>
      <c r="D434" s="21">
        <v>72</v>
      </c>
      <c r="E434" s="6" t="s">
        <v>2448</v>
      </c>
      <c r="F434" s="15" t="s">
        <v>108</v>
      </c>
      <c r="G434" s="6" t="s">
        <v>12</v>
      </c>
      <c r="H434" s="6" t="s">
        <v>13</v>
      </c>
      <c r="I434" s="6" t="s">
        <v>14</v>
      </c>
      <c r="J434" s="6" t="s">
        <v>22</v>
      </c>
      <c r="K434" s="7">
        <v>16</v>
      </c>
      <c r="L434" s="6" t="s">
        <v>2449</v>
      </c>
      <c r="M434" s="6" t="s">
        <v>1634</v>
      </c>
      <c r="N434" s="6" t="s">
        <v>673</v>
      </c>
      <c r="O434" s="6" t="s">
        <v>674</v>
      </c>
      <c r="P434" s="21">
        <v>4</v>
      </c>
      <c r="Q434" s="2">
        <f t="shared" ca="1" si="0"/>
        <v>0.52</v>
      </c>
      <c r="R434" s="2">
        <f ca="1">Q434*(IF(J434="Yes",1.25,1))</f>
        <v>0.52</v>
      </c>
      <c r="S434" s="2">
        <f ca="1">R434*(IF(OR(VALUE(P434)&gt;8,VALUE(D434)&gt;80),1.25,1))</f>
        <v>0.52</v>
      </c>
      <c r="T434" s="2">
        <f ca="1">S434*(IF(H434="Mass Customer",0.85,1))</f>
        <v>0.442</v>
      </c>
      <c r="U434" s="2">
        <f>RANK(W434,W1:W1001,0)</f>
        <v>433</v>
      </c>
      <c r="V434" s="2">
        <v>433</v>
      </c>
      <c r="W434" s="2">
        <v>0.90625</v>
      </c>
      <c r="X434" s="1"/>
      <c r="Y434" s="1"/>
      <c r="Z434" s="1"/>
    </row>
    <row r="435" spans="1:26" ht="15.75" customHeight="1" x14ac:dyDescent="0.35">
      <c r="A435" s="6" t="s">
        <v>2450</v>
      </c>
      <c r="B435" s="6" t="s">
        <v>2451</v>
      </c>
      <c r="C435" s="6" t="s">
        <v>16</v>
      </c>
      <c r="D435" s="21">
        <v>61</v>
      </c>
      <c r="E435" s="6" t="s">
        <v>2452</v>
      </c>
      <c r="F435" s="15" t="s">
        <v>67</v>
      </c>
      <c r="G435" s="6" t="s">
        <v>20</v>
      </c>
      <c r="H435" s="6" t="s">
        <v>25</v>
      </c>
      <c r="I435" s="6" t="s">
        <v>14</v>
      </c>
      <c r="J435" s="6" t="s">
        <v>22</v>
      </c>
      <c r="K435" s="7">
        <v>12</v>
      </c>
      <c r="L435" s="6" t="s">
        <v>2453</v>
      </c>
      <c r="M435" s="6" t="s">
        <v>922</v>
      </c>
      <c r="N435" s="6" t="s">
        <v>684</v>
      </c>
      <c r="O435" s="6" t="s">
        <v>674</v>
      </c>
      <c r="P435" s="21">
        <v>8</v>
      </c>
      <c r="Q435" s="2">
        <f t="shared" ca="1" si="0"/>
        <v>0.54</v>
      </c>
      <c r="R435" s="2">
        <f ca="1">Q435*(IF(J435="Yes",1.25,1))</f>
        <v>0.54</v>
      </c>
      <c r="S435" s="2">
        <f ca="1">R435*(IF(OR(VALUE(P435)&gt;8,VALUE(D435)&gt;80),1.25,1))</f>
        <v>0.54</v>
      </c>
      <c r="T435" s="2">
        <f ca="1">S435*(IF(H435="Mass Customer",0.85,1))</f>
        <v>0.54</v>
      </c>
      <c r="U435" s="2">
        <f>RANK(W435,W1:W1001,0)</f>
        <v>433</v>
      </c>
      <c r="V435" s="2">
        <v>433</v>
      </c>
      <c r="W435" s="2">
        <v>0.90625</v>
      </c>
      <c r="X435" s="1"/>
      <c r="Y435" s="1"/>
      <c r="Z435" s="1"/>
    </row>
    <row r="436" spans="1:26" ht="15.75" customHeight="1" x14ac:dyDescent="0.35">
      <c r="A436" s="6" t="s">
        <v>296</v>
      </c>
      <c r="B436" s="6" t="s">
        <v>2454</v>
      </c>
      <c r="C436" s="6" t="s">
        <v>54</v>
      </c>
      <c r="D436" s="21">
        <v>52</v>
      </c>
      <c r="E436" s="11"/>
      <c r="F436" s="15" t="s">
        <v>94</v>
      </c>
      <c r="G436" s="6" t="s">
        <v>21</v>
      </c>
      <c r="H436" s="6" t="s">
        <v>13</v>
      </c>
      <c r="I436" s="6" t="s">
        <v>14</v>
      </c>
      <c r="J436" s="6" t="s">
        <v>22</v>
      </c>
      <c r="K436" s="7">
        <v>7</v>
      </c>
      <c r="L436" s="6" t="s">
        <v>2455</v>
      </c>
      <c r="M436" s="6" t="s">
        <v>2456</v>
      </c>
      <c r="N436" s="6" t="s">
        <v>684</v>
      </c>
      <c r="O436" s="6" t="s">
        <v>674</v>
      </c>
      <c r="P436" s="21">
        <v>5</v>
      </c>
      <c r="Q436" s="2">
        <f t="shared" ca="1" si="0"/>
        <v>1.0900000000000001</v>
      </c>
      <c r="R436" s="2">
        <f ca="1">Q436*(IF(J436="Yes",1.25,1))</f>
        <v>1.0900000000000001</v>
      </c>
      <c r="S436" s="2">
        <f ca="1">R436*(IF(OR(VALUE(P436)&gt;8,VALUE(D436)&gt;80),1.25,1))</f>
        <v>1.0900000000000001</v>
      </c>
      <c r="T436" s="2">
        <f ca="1">S436*(IF(H436="Mass Customer",0.85,1))</f>
        <v>0.92649999999999999</v>
      </c>
      <c r="U436" s="2">
        <f>RANK(W436,W1:W1001,0)</f>
        <v>433</v>
      </c>
      <c r="V436" s="2">
        <v>433</v>
      </c>
      <c r="W436" s="2">
        <v>0.90625</v>
      </c>
      <c r="X436" s="1"/>
      <c r="Y436" s="1"/>
      <c r="Z436" s="1"/>
    </row>
    <row r="437" spans="1:26" ht="15.75" customHeight="1" x14ac:dyDescent="0.35">
      <c r="A437" s="6" t="s">
        <v>467</v>
      </c>
      <c r="B437" s="6" t="s">
        <v>2457</v>
      </c>
      <c r="C437" s="6" t="s">
        <v>16</v>
      </c>
      <c r="D437" s="21">
        <v>15</v>
      </c>
      <c r="E437" s="8">
        <v>26982</v>
      </c>
      <c r="F437" s="15" t="s">
        <v>103</v>
      </c>
      <c r="G437" s="6" t="s">
        <v>63</v>
      </c>
      <c r="H437" s="6" t="s">
        <v>27</v>
      </c>
      <c r="I437" s="6" t="s">
        <v>14</v>
      </c>
      <c r="J437" s="6" t="s">
        <v>15</v>
      </c>
      <c r="K437" s="7">
        <v>22</v>
      </c>
      <c r="L437" s="6" t="s">
        <v>2458</v>
      </c>
      <c r="M437" s="6" t="s">
        <v>1998</v>
      </c>
      <c r="N437" s="6" t="s">
        <v>684</v>
      </c>
      <c r="O437" s="6" t="s">
        <v>674</v>
      </c>
      <c r="P437" s="21">
        <v>7</v>
      </c>
      <c r="Q437" s="2">
        <f t="shared" ca="1" si="0"/>
        <v>0.72</v>
      </c>
      <c r="R437" s="2">
        <f ca="1">Q437*(IF(J437="Yes",1.25,1))</f>
        <v>0.89999999999999991</v>
      </c>
      <c r="S437" s="2">
        <f ca="1">R437*(IF(OR(VALUE(P437)&gt;8,VALUE(D437)&gt;80),1.25,1))</f>
        <v>0.89999999999999991</v>
      </c>
      <c r="T437" s="2">
        <f ca="1">S437*(IF(H437="Mass Customer",0.85,1))</f>
        <v>0.89999999999999991</v>
      </c>
      <c r="U437" s="2">
        <f>RANK(W437,W1:W1001,0)</f>
        <v>436</v>
      </c>
      <c r="V437" s="2">
        <v>436</v>
      </c>
      <c r="W437" s="2">
        <v>0.90312499999999996</v>
      </c>
      <c r="X437" s="1"/>
      <c r="Y437" s="1"/>
      <c r="Z437" s="1"/>
    </row>
    <row r="438" spans="1:26" ht="15.75" customHeight="1" x14ac:dyDescent="0.35">
      <c r="A438" s="6" t="s">
        <v>2459</v>
      </c>
      <c r="B438" s="6" t="s">
        <v>2460</v>
      </c>
      <c r="C438" s="6" t="s">
        <v>16</v>
      </c>
      <c r="D438" s="21">
        <v>37</v>
      </c>
      <c r="E438" s="6" t="s">
        <v>2461</v>
      </c>
      <c r="F438" s="15" t="s">
        <v>32</v>
      </c>
      <c r="G438" s="6" t="s">
        <v>33</v>
      </c>
      <c r="H438" s="6" t="s">
        <v>27</v>
      </c>
      <c r="I438" s="6" t="s">
        <v>14</v>
      </c>
      <c r="J438" s="6" t="s">
        <v>15</v>
      </c>
      <c r="K438" s="7">
        <v>10</v>
      </c>
      <c r="L438" s="6" t="s">
        <v>2462</v>
      </c>
      <c r="M438" s="6" t="s">
        <v>2463</v>
      </c>
      <c r="N438" s="6" t="s">
        <v>680</v>
      </c>
      <c r="O438" s="6" t="s">
        <v>674</v>
      </c>
      <c r="P438" s="21">
        <v>8</v>
      </c>
      <c r="Q438" s="2">
        <f t="shared" ca="1" si="0"/>
        <v>0.67</v>
      </c>
      <c r="R438" s="2">
        <f ca="1">Q438*(IF(J438="Yes",1.25,1))</f>
        <v>0.83750000000000002</v>
      </c>
      <c r="S438" s="2">
        <f ca="1">R438*(IF(OR(VALUE(P438)&gt;8,VALUE(D438)&gt;80),1.25,1))</f>
        <v>0.83750000000000002</v>
      </c>
      <c r="T438" s="2">
        <f ca="1">S438*(IF(H438="Mass Customer",0.85,1))</f>
        <v>0.83750000000000002</v>
      </c>
      <c r="U438" s="2">
        <f>RANK(W438,W1:W1001,0)</f>
        <v>436</v>
      </c>
      <c r="V438" s="2">
        <v>436</v>
      </c>
      <c r="W438" s="2">
        <v>0.90312499999999996</v>
      </c>
      <c r="X438" s="1"/>
      <c r="Y438" s="1"/>
      <c r="Z438" s="1"/>
    </row>
    <row r="439" spans="1:26" ht="15.75" customHeight="1" x14ac:dyDescent="0.35">
      <c r="A439" s="6" t="s">
        <v>2464</v>
      </c>
      <c r="B439" s="6" t="s">
        <v>2465</v>
      </c>
      <c r="C439" s="6" t="s">
        <v>16</v>
      </c>
      <c r="D439" s="21">
        <v>28</v>
      </c>
      <c r="E439" s="6" t="s">
        <v>2466</v>
      </c>
      <c r="F439" s="15" t="s">
        <v>147</v>
      </c>
      <c r="G439" s="6" t="s">
        <v>20</v>
      </c>
      <c r="H439" s="6" t="s">
        <v>25</v>
      </c>
      <c r="I439" s="6" t="s">
        <v>14</v>
      </c>
      <c r="J439" s="6" t="s">
        <v>15</v>
      </c>
      <c r="K439" s="7">
        <v>7</v>
      </c>
      <c r="L439" s="6" t="s">
        <v>2467</v>
      </c>
      <c r="M439" s="6" t="s">
        <v>2468</v>
      </c>
      <c r="N439" s="6" t="s">
        <v>684</v>
      </c>
      <c r="O439" s="6" t="s">
        <v>674</v>
      </c>
      <c r="P439" s="21">
        <v>2</v>
      </c>
      <c r="Q439" s="2">
        <f t="shared" ca="1" si="0"/>
        <v>1.01</v>
      </c>
      <c r="R439" s="2">
        <f ca="1">Q439*(IF(J439="Yes",1.25,1))</f>
        <v>1.2625</v>
      </c>
      <c r="S439" s="2">
        <f ca="1">R439*(IF(OR(VALUE(P439)&gt;8,VALUE(D439)&gt;80),1.25,1))</f>
        <v>1.2625</v>
      </c>
      <c r="T439" s="2">
        <f ca="1">S439*(IF(H439="Mass Customer",0.85,1))</f>
        <v>1.2625</v>
      </c>
      <c r="U439" s="2">
        <f>RANK(W439,W1:W1001,0)</f>
        <v>436</v>
      </c>
      <c r="V439" s="2">
        <v>436</v>
      </c>
      <c r="W439" s="2">
        <v>0.90312499999999996</v>
      </c>
      <c r="X439" s="1"/>
      <c r="Y439" s="1"/>
      <c r="Z439" s="1"/>
    </row>
    <row r="440" spans="1:26" ht="15.75" customHeight="1" x14ac:dyDescent="0.35">
      <c r="A440" s="6" t="s">
        <v>2469</v>
      </c>
      <c r="B440" s="6" t="s">
        <v>2470</v>
      </c>
      <c r="C440" s="6" t="s">
        <v>16</v>
      </c>
      <c r="D440" s="21">
        <v>47</v>
      </c>
      <c r="E440" s="6" t="s">
        <v>2471</v>
      </c>
      <c r="F440" s="15" t="s">
        <v>159</v>
      </c>
      <c r="G440" s="6" t="s">
        <v>18</v>
      </c>
      <c r="H440" s="6" t="s">
        <v>13</v>
      </c>
      <c r="I440" s="6" t="s">
        <v>14</v>
      </c>
      <c r="J440" s="6" t="s">
        <v>22</v>
      </c>
      <c r="K440" s="7">
        <v>7</v>
      </c>
      <c r="L440" s="6" t="s">
        <v>2472</v>
      </c>
      <c r="M440" s="6" t="s">
        <v>1065</v>
      </c>
      <c r="N440" s="6" t="s">
        <v>680</v>
      </c>
      <c r="O440" s="6" t="s">
        <v>674</v>
      </c>
      <c r="P440" s="21">
        <v>10</v>
      </c>
      <c r="Q440" s="2">
        <f t="shared" ca="1" si="0"/>
        <v>0.99</v>
      </c>
      <c r="R440" s="2">
        <f ca="1">Q440*(IF(J440="Yes",1.25,1))</f>
        <v>0.99</v>
      </c>
      <c r="S440" s="2">
        <f ca="1">R440*(IF(OR(VALUE(P440)&gt;8,VALUE(D440)&gt;80),1.25,1))</f>
        <v>1.2375</v>
      </c>
      <c r="T440" s="2">
        <f ca="1">S440*(IF(H440="Mass Customer",0.85,1))</f>
        <v>1.0518750000000001</v>
      </c>
      <c r="U440" s="2">
        <f>RANK(W440,W1:W1001,0)</f>
        <v>436</v>
      </c>
      <c r="V440" s="2">
        <v>436</v>
      </c>
      <c r="W440" s="2">
        <v>0.90312499999999996</v>
      </c>
      <c r="X440" s="1"/>
      <c r="Y440" s="1"/>
      <c r="Z440" s="1"/>
    </row>
    <row r="441" spans="1:26" ht="15.75" customHeight="1" x14ac:dyDescent="0.35">
      <c r="A441" s="6" t="s">
        <v>2473</v>
      </c>
      <c r="B441" s="6" t="s">
        <v>2474</v>
      </c>
      <c r="C441" s="6" t="s">
        <v>54</v>
      </c>
      <c r="D441" s="21">
        <v>93</v>
      </c>
      <c r="E441" s="11"/>
      <c r="F441" s="15" t="s">
        <v>163</v>
      </c>
      <c r="G441" s="6" t="s">
        <v>21</v>
      </c>
      <c r="H441" s="6" t="s">
        <v>13</v>
      </c>
      <c r="I441" s="6" t="s">
        <v>14</v>
      </c>
      <c r="J441" s="6" t="s">
        <v>15</v>
      </c>
      <c r="K441" s="7">
        <v>14</v>
      </c>
      <c r="L441" s="6" t="s">
        <v>2475</v>
      </c>
      <c r="M441" s="6" t="s">
        <v>2476</v>
      </c>
      <c r="N441" s="6" t="s">
        <v>684</v>
      </c>
      <c r="O441" s="6" t="s">
        <v>674</v>
      </c>
      <c r="P441" s="21">
        <v>6</v>
      </c>
      <c r="Q441" s="2">
        <f t="shared" ca="1" si="0"/>
        <v>1.02</v>
      </c>
      <c r="R441" s="2">
        <f ca="1">Q441*(IF(J441="Yes",1.25,1))</f>
        <v>1.2749999999999999</v>
      </c>
      <c r="S441" s="2">
        <f ca="1">R441*(IF(OR(VALUE(P441)&gt;8,VALUE(D441)&gt;80),1.25,1))</f>
        <v>1.59375</v>
      </c>
      <c r="T441" s="2">
        <f ca="1">S441*(IF(H441="Mass Customer",0.85,1))</f>
        <v>1.3546875</v>
      </c>
      <c r="U441" s="2">
        <f>RANK(W441,W1:W1001,0)</f>
        <v>436</v>
      </c>
      <c r="V441" s="2">
        <v>436</v>
      </c>
      <c r="W441" s="2">
        <v>0.90312499999999996</v>
      </c>
      <c r="X441" s="1"/>
      <c r="Y441" s="1"/>
      <c r="Z441" s="1"/>
    </row>
    <row r="442" spans="1:26" ht="15.75" customHeight="1" x14ac:dyDescent="0.35">
      <c r="A442" s="6" t="s">
        <v>2477</v>
      </c>
      <c r="B442" s="6" t="s">
        <v>2478</v>
      </c>
      <c r="C442" s="6" t="s">
        <v>23</v>
      </c>
      <c r="D442" s="21">
        <v>59</v>
      </c>
      <c r="E442" s="6" t="s">
        <v>2479</v>
      </c>
      <c r="F442" s="15" t="s">
        <v>141</v>
      </c>
      <c r="G442" s="6" t="s">
        <v>63</v>
      </c>
      <c r="H442" s="6" t="s">
        <v>27</v>
      </c>
      <c r="I442" s="6" t="s">
        <v>14</v>
      </c>
      <c r="J442" s="6" t="s">
        <v>15</v>
      </c>
      <c r="K442" s="7">
        <v>14</v>
      </c>
      <c r="L442" s="6" t="s">
        <v>2480</v>
      </c>
      <c r="M442" s="6" t="s">
        <v>2481</v>
      </c>
      <c r="N442" s="6" t="s">
        <v>680</v>
      </c>
      <c r="O442" s="6" t="s">
        <v>674</v>
      </c>
      <c r="P442" s="21">
        <v>1</v>
      </c>
      <c r="Q442" s="2">
        <f t="shared" ca="1" si="0"/>
        <v>0.44</v>
      </c>
      <c r="R442" s="2">
        <f ca="1">Q442*(IF(J442="Yes",1.25,1))</f>
        <v>0.55000000000000004</v>
      </c>
      <c r="S442" s="2">
        <f ca="1">R442*(IF(OR(VALUE(P442)&gt;8,VALUE(D442)&gt;80),1.25,1))</f>
        <v>0.55000000000000004</v>
      </c>
      <c r="T442" s="2">
        <f ca="1">S442*(IF(H442="Mass Customer",0.85,1))</f>
        <v>0.55000000000000004</v>
      </c>
      <c r="U442" s="2">
        <f>RANK(W442,W1:W1001,0)</f>
        <v>441</v>
      </c>
      <c r="V442" s="2">
        <v>441</v>
      </c>
      <c r="W442" s="2">
        <v>0.90100000000000002</v>
      </c>
      <c r="X442" s="1"/>
      <c r="Y442" s="1"/>
      <c r="Z442" s="1"/>
    </row>
    <row r="443" spans="1:26" ht="15.75" customHeight="1" x14ac:dyDescent="0.35">
      <c r="A443" s="6" t="s">
        <v>2482</v>
      </c>
      <c r="B443" s="6" t="s">
        <v>2483</v>
      </c>
      <c r="C443" s="6" t="s">
        <v>16</v>
      </c>
      <c r="D443" s="21">
        <v>16</v>
      </c>
      <c r="E443" s="6" t="s">
        <v>2484</v>
      </c>
      <c r="F443" s="15" t="s">
        <v>228</v>
      </c>
      <c r="G443" s="6" t="s">
        <v>18</v>
      </c>
      <c r="H443" s="6" t="s">
        <v>25</v>
      </c>
      <c r="I443" s="6" t="s">
        <v>14</v>
      </c>
      <c r="J443" s="6" t="s">
        <v>22</v>
      </c>
      <c r="K443" s="7">
        <v>15</v>
      </c>
      <c r="L443" s="6" t="s">
        <v>2485</v>
      </c>
      <c r="M443" s="6" t="s">
        <v>1009</v>
      </c>
      <c r="N443" s="6" t="s">
        <v>684</v>
      </c>
      <c r="O443" s="6" t="s">
        <v>674</v>
      </c>
      <c r="P443" s="21">
        <v>8</v>
      </c>
      <c r="Q443" s="2">
        <f t="shared" ca="1" si="0"/>
        <v>1.0900000000000001</v>
      </c>
      <c r="R443" s="2">
        <f ca="1">Q443*(IF(J443="Yes",1.25,1))</f>
        <v>1.0900000000000001</v>
      </c>
      <c r="S443" s="2">
        <f ca="1">R443*(IF(OR(VALUE(P443)&gt;8,VALUE(D443)&gt;80),1.25,1))</f>
        <v>1.0900000000000001</v>
      </c>
      <c r="T443" s="2">
        <f ca="1">S443*(IF(H443="Mass Customer",0.85,1))</f>
        <v>1.0900000000000001</v>
      </c>
      <c r="U443" s="2">
        <f>RANK(W443,W1:W1001,0)</f>
        <v>441</v>
      </c>
      <c r="V443" s="2">
        <v>441</v>
      </c>
      <c r="W443" s="2">
        <v>0.90100000000000002</v>
      </c>
      <c r="X443" s="1"/>
      <c r="Y443" s="1"/>
      <c r="Z443" s="1"/>
    </row>
    <row r="444" spans="1:26" ht="15.75" customHeight="1" x14ac:dyDescent="0.35">
      <c r="A444" s="6" t="s">
        <v>2486</v>
      </c>
      <c r="B444" s="13" t="s">
        <v>4541</v>
      </c>
      <c r="C444" s="6" t="s">
        <v>23</v>
      </c>
      <c r="D444" s="21">
        <v>30</v>
      </c>
      <c r="E444" s="6" t="s">
        <v>2487</v>
      </c>
      <c r="F444" s="15" t="s">
        <v>107</v>
      </c>
      <c r="G444" s="6" t="s">
        <v>30</v>
      </c>
      <c r="H444" s="6" t="s">
        <v>13</v>
      </c>
      <c r="I444" s="6" t="s">
        <v>14</v>
      </c>
      <c r="J444" s="6" t="s">
        <v>15</v>
      </c>
      <c r="K444" s="7">
        <v>14</v>
      </c>
      <c r="L444" s="6" t="s">
        <v>2488</v>
      </c>
      <c r="M444" s="6" t="s">
        <v>1237</v>
      </c>
      <c r="N444" s="6" t="s">
        <v>680</v>
      </c>
      <c r="O444" s="6" t="s">
        <v>674</v>
      </c>
      <c r="P444" s="21">
        <v>2</v>
      </c>
      <c r="Q444" s="2">
        <f t="shared" ca="1" si="0"/>
        <v>0.56999999999999995</v>
      </c>
      <c r="R444" s="2">
        <f ca="1">Q444*(IF(J444="Yes",1.25,1))</f>
        <v>0.71249999999999991</v>
      </c>
      <c r="S444" s="2">
        <f ca="1">R444*(IF(OR(VALUE(P444)&gt;8,VALUE(D444)&gt;80),1.25,1))</f>
        <v>0.71249999999999991</v>
      </c>
      <c r="T444" s="2">
        <f ca="1">S444*(IF(H444="Mass Customer",0.85,1))</f>
        <v>0.60562499999999986</v>
      </c>
      <c r="U444" s="2">
        <f>RANK(W444,W1:W1001,0)</f>
        <v>441</v>
      </c>
      <c r="V444" s="2">
        <v>441</v>
      </c>
      <c r="W444" s="2">
        <v>0.90100000000000002</v>
      </c>
      <c r="X444" s="1"/>
      <c r="Y444" s="1"/>
      <c r="Z444" s="1"/>
    </row>
    <row r="445" spans="1:26" ht="15.75" customHeight="1" x14ac:dyDescent="0.35">
      <c r="A445" s="6" t="s">
        <v>92</v>
      </c>
      <c r="B445" s="6" t="s">
        <v>2489</v>
      </c>
      <c r="C445" s="6" t="s">
        <v>23</v>
      </c>
      <c r="D445" s="21">
        <v>59</v>
      </c>
      <c r="E445" s="6" t="s">
        <v>2490</v>
      </c>
      <c r="F445" s="15" t="s">
        <v>132</v>
      </c>
      <c r="G445" s="6" t="s">
        <v>21</v>
      </c>
      <c r="H445" s="6" t="s">
        <v>13</v>
      </c>
      <c r="I445" s="6" t="s">
        <v>14</v>
      </c>
      <c r="J445" s="6" t="s">
        <v>22</v>
      </c>
      <c r="K445" s="7">
        <v>6</v>
      </c>
      <c r="L445" s="6" t="s">
        <v>2491</v>
      </c>
      <c r="M445" s="6" t="s">
        <v>2492</v>
      </c>
      <c r="N445" s="6" t="s">
        <v>680</v>
      </c>
      <c r="O445" s="6" t="s">
        <v>674</v>
      </c>
      <c r="P445" s="21">
        <v>2</v>
      </c>
      <c r="Q445" s="2">
        <f t="shared" ca="1" si="0"/>
        <v>0.83</v>
      </c>
      <c r="R445" s="2">
        <f ca="1">Q445*(IF(J445="Yes",1.25,1))</f>
        <v>0.83</v>
      </c>
      <c r="S445" s="2">
        <f ca="1">R445*(IF(OR(VALUE(P445)&gt;8,VALUE(D445)&gt;80),1.25,1))</f>
        <v>0.83</v>
      </c>
      <c r="T445" s="2">
        <f ca="1">S445*(IF(H445="Mass Customer",0.85,1))</f>
        <v>0.7054999999999999</v>
      </c>
      <c r="U445" s="2">
        <f>RANK(W445,W1:W1001,0)</f>
        <v>444</v>
      </c>
      <c r="V445" s="2">
        <v>444</v>
      </c>
      <c r="W445" s="2">
        <v>0.9</v>
      </c>
      <c r="X445" s="1"/>
      <c r="Y445" s="1"/>
      <c r="Z445" s="1"/>
    </row>
    <row r="446" spans="1:26" ht="15.75" customHeight="1" x14ac:dyDescent="0.35">
      <c r="A446" s="6" t="s">
        <v>240</v>
      </c>
      <c r="B446" s="6" t="s">
        <v>2493</v>
      </c>
      <c r="C446" s="6" t="s">
        <v>23</v>
      </c>
      <c r="D446" s="21">
        <v>76</v>
      </c>
      <c r="E446" s="6" t="s">
        <v>2494</v>
      </c>
      <c r="F446" s="15" t="s">
        <v>85</v>
      </c>
      <c r="G446" s="6" t="s">
        <v>18</v>
      </c>
      <c r="H446" s="6" t="s">
        <v>13</v>
      </c>
      <c r="I446" s="6" t="s">
        <v>14</v>
      </c>
      <c r="J446" s="6" t="s">
        <v>15</v>
      </c>
      <c r="K446" s="7">
        <v>10</v>
      </c>
      <c r="L446" s="6" t="s">
        <v>2495</v>
      </c>
      <c r="M446" s="6" t="s">
        <v>2496</v>
      </c>
      <c r="N446" s="6" t="s">
        <v>673</v>
      </c>
      <c r="O446" s="6" t="s">
        <v>674</v>
      </c>
      <c r="P446" s="21">
        <v>7</v>
      </c>
      <c r="Q446" s="2">
        <f t="shared" ca="1" si="0"/>
        <v>0.48</v>
      </c>
      <c r="R446" s="2">
        <f ca="1">Q446*(IF(J446="Yes",1.25,1))</f>
        <v>0.6</v>
      </c>
      <c r="S446" s="2">
        <f ca="1">R446*(IF(OR(VALUE(P446)&gt;8,VALUE(D446)&gt;80),1.25,1))</f>
        <v>0.6</v>
      </c>
      <c r="T446" s="2">
        <f ca="1">S446*(IF(H446="Mass Customer",0.85,1))</f>
        <v>0.51</v>
      </c>
      <c r="U446" s="2">
        <f>RANK(W446,W1:W1001,0)</f>
        <v>444</v>
      </c>
      <c r="V446" s="2">
        <v>444</v>
      </c>
      <c r="W446" s="2">
        <v>0.9</v>
      </c>
      <c r="X446" s="1"/>
      <c r="Y446" s="1"/>
      <c r="Z446" s="1"/>
    </row>
    <row r="447" spans="1:26" ht="15.75" customHeight="1" x14ac:dyDescent="0.35">
      <c r="A447" s="6" t="s">
        <v>2497</v>
      </c>
      <c r="B447" s="6" t="s">
        <v>2498</v>
      </c>
      <c r="C447" s="6" t="s">
        <v>16</v>
      </c>
      <c r="D447" s="21">
        <v>67</v>
      </c>
      <c r="E447" s="6" t="s">
        <v>2499</v>
      </c>
      <c r="F447" s="15" t="s">
        <v>75</v>
      </c>
      <c r="G447" s="6" t="s">
        <v>18</v>
      </c>
      <c r="H447" s="6" t="s">
        <v>25</v>
      </c>
      <c r="I447" s="6" t="s">
        <v>14</v>
      </c>
      <c r="J447" s="6" t="s">
        <v>22</v>
      </c>
      <c r="K447" s="7">
        <v>8</v>
      </c>
      <c r="L447" s="6" t="s">
        <v>2500</v>
      </c>
      <c r="M447" s="6" t="s">
        <v>1293</v>
      </c>
      <c r="N447" s="6" t="s">
        <v>673</v>
      </c>
      <c r="O447" s="6" t="s">
        <v>674</v>
      </c>
      <c r="P447" s="21">
        <v>5</v>
      </c>
      <c r="Q447" s="2">
        <f t="shared" ca="1" si="0"/>
        <v>1.02</v>
      </c>
      <c r="R447" s="2">
        <f ca="1">Q447*(IF(J447="Yes",1.25,1))</f>
        <v>1.02</v>
      </c>
      <c r="S447" s="2">
        <f ca="1">R447*(IF(OR(VALUE(P447)&gt;8,VALUE(D447)&gt;80),1.25,1))</f>
        <v>1.02</v>
      </c>
      <c r="T447" s="2">
        <f ca="1">S447*(IF(H447="Mass Customer",0.85,1))</f>
        <v>1.02</v>
      </c>
      <c r="U447" s="2">
        <f>RANK(W447,W1:W1001,0)</f>
        <v>444</v>
      </c>
      <c r="V447" s="2">
        <v>444</v>
      </c>
      <c r="W447" s="2">
        <v>0.9</v>
      </c>
      <c r="X447" s="1"/>
      <c r="Y447" s="1"/>
      <c r="Z447" s="1"/>
    </row>
    <row r="448" spans="1:26" ht="15.75" customHeight="1" x14ac:dyDescent="0.35">
      <c r="A448" s="6" t="s">
        <v>2501</v>
      </c>
      <c r="B448" s="6" t="s">
        <v>2502</v>
      </c>
      <c r="C448" s="6" t="s">
        <v>16</v>
      </c>
      <c r="D448" s="21">
        <v>54</v>
      </c>
      <c r="E448" s="6" t="s">
        <v>2503</v>
      </c>
      <c r="F448" s="15" t="s">
        <v>299</v>
      </c>
      <c r="G448" s="6" t="s">
        <v>20</v>
      </c>
      <c r="H448" s="6" t="s">
        <v>27</v>
      </c>
      <c r="I448" s="6" t="s">
        <v>14</v>
      </c>
      <c r="J448" s="6" t="s">
        <v>15</v>
      </c>
      <c r="K448" s="7">
        <v>5</v>
      </c>
      <c r="L448" s="6" t="s">
        <v>2504</v>
      </c>
      <c r="M448" s="6" t="s">
        <v>2505</v>
      </c>
      <c r="N448" s="6" t="s">
        <v>684</v>
      </c>
      <c r="O448" s="6" t="s">
        <v>674</v>
      </c>
      <c r="P448" s="21">
        <v>11</v>
      </c>
      <c r="Q448" s="2">
        <f t="shared" ca="1" si="0"/>
        <v>0.49</v>
      </c>
      <c r="R448" s="2">
        <f ca="1">Q448*(IF(J448="Yes",1.25,1))</f>
        <v>0.61250000000000004</v>
      </c>
      <c r="S448" s="2">
        <f ca="1">R448*(IF(OR(VALUE(P448)&gt;8,VALUE(D448)&gt;80),1.25,1))</f>
        <v>0.765625</v>
      </c>
      <c r="T448" s="2">
        <f ca="1">S448*(IF(H448="Mass Customer",0.85,1))</f>
        <v>0.765625</v>
      </c>
      <c r="U448" s="2">
        <f>RANK(W448,W1:W1001,0)</f>
        <v>444</v>
      </c>
      <c r="V448" s="2">
        <v>444</v>
      </c>
      <c r="W448" s="2">
        <v>0.9</v>
      </c>
      <c r="X448" s="1"/>
      <c r="Y448" s="1"/>
      <c r="Z448" s="1"/>
    </row>
    <row r="449" spans="1:26" ht="15.75" customHeight="1" x14ac:dyDescent="0.35">
      <c r="A449" s="6" t="s">
        <v>2506</v>
      </c>
      <c r="B449" s="6" t="s">
        <v>2507</v>
      </c>
      <c r="C449" s="6" t="s">
        <v>23</v>
      </c>
      <c r="D449" s="21">
        <v>83</v>
      </c>
      <c r="E449" s="6" t="s">
        <v>2508</v>
      </c>
      <c r="F449" s="15" t="s">
        <v>137</v>
      </c>
      <c r="G449" s="6" t="s">
        <v>33</v>
      </c>
      <c r="H449" s="6" t="s">
        <v>27</v>
      </c>
      <c r="I449" s="6" t="s">
        <v>14</v>
      </c>
      <c r="J449" s="6" t="s">
        <v>15</v>
      </c>
      <c r="K449" s="7">
        <v>8</v>
      </c>
      <c r="L449" s="6" t="s">
        <v>2509</v>
      </c>
      <c r="M449" s="6" t="s">
        <v>2510</v>
      </c>
      <c r="N449" s="6" t="s">
        <v>673</v>
      </c>
      <c r="O449" s="6" t="s">
        <v>674</v>
      </c>
      <c r="P449" s="21">
        <v>4</v>
      </c>
      <c r="Q449" s="2">
        <f t="shared" ca="1" si="0"/>
        <v>0.41</v>
      </c>
      <c r="R449" s="2">
        <f ca="1">Q449*(IF(J449="Yes",1.25,1))</f>
        <v>0.51249999999999996</v>
      </c>
      <c r="S449" s="2">
        <f ca="1">R449*(IF(OR(VALUE(P449)&gt;8,VALUE(D449)&gt;80),1.25,1))</f>
        <v>0.640625</v>
      </c>
      <c r="T449" s="2">
        <f ca="1">S449*(IF(H449="Mass Customer",0.85,1))</f>
        <v>0.640625</v>
      </c>
      <c r="U449" s="2">
        <f>RANK(W449,W1:W1001,0)</f>
        <v>444</v>
      </c>
      <c r="V449" s="2">
        <v>444</v>
      </c>
      <c r="W449" s="2">
        <v>0.9</v>
      </c>
      <c r="X449" s="1"/>
      <c r="Y449" s="1"/>
      <c r="Z449" s="1"/>
    </row>
    <row r="450" spans="1:26" ht="15.75" customHeight="1" x14ac:dyDescent="0.35">
      <c r="A450" s="6" t="s">
        <v>2511</v>
      </c>
      <c r="B450" s="6" t="s">
        <v>2512</v>
      </c>
      <c r="C450" s="6" t="s">
        <v>16</v>
      </c>
      <c r="D450" s="21">
        <v>61</v>
      </c>
      <c r="E450" s="6" t="s">
        <v>2513</v>
      </c>
      <c r="F450" s="15" t="s">
        <v>51</v>
      </c>
      <c r="G450" s="6" t="s">
        <v>26</v>
      </c>
      <c r="H450" s="6" t="s">
        <v>25</v>
      </c>
      <c r="I450" s="6" t="s">
        <v>14</v>
      </c>
      <c r="J450" s="6" t="s">
        <v>22</v>
      </c>
      <c r="K450" s="7">
        <v>11</v>
      </c>
      <c r="L450" s="6" t="s">
        <v>2514</v>
      </c>
      <c r="M450" s="6" t="s">
        <v>1782</v>
      </c>
      <c r="N450" s="6" t="s">
        <v>680</v>
      </c>
      <c r="O450" s="6" t="s">
        <v>674</v>
      </c>
      <c r="P450" s="21">
        <v>10</v>
      </c>
      <c r="Q450" s="2">
        <f t="shared" ca="1" si="0"/>
        <v>0.52</v>
      </c>
      <c r="R450" s="2">
        <f ca="1">Q450*(IF(J450="Yes",1.25,1))</f>
        <v>0.52</v>
      </c>
      <c r="S450" s="2">
        <f ca="1">R450*(IF(OR(VALUE(P450)&gt;8,VALUE(D450)&gt;80),1.25,1))</f>
        <v>0.65</v>
      </c>
      <c r="T450" s="2">
        <f ca="1">S450*(IF(H450="Mass Customer",0.85,1))</f>
        <v>0.65</v>
      </c>
      <c r="U450" s="2">
        <f>RANK(W450,W1:W1001,0)</f>
        <v>444</v>
      </c>
      <c r="V450" s="2">
        <v>444</v>
      </c>
      <c r="W450" s="2">
        <v>0.9</v>
      </c>
      <c r="X450" s="1"/>
      <c r="Y450" s="1"/>
      <c r="Z450" s="1"/>
    </row>
    <row r="451" spans="1:26" ht="15.75" customHeight="1" x14ac:dyDescent="0.35">
      <c r="A451" s="6" t="s">
        <v>2236</v>
      </c>
      <c r="B451" s="6" t="s">
        <v>2515</v>
      </c>
      <c r="C451" s="6" t="s">
        <v>23</v>
      </c>
      <c r="D451" s="21">
        <v>47</v>
      </c>
      <c r="E451" s="6" t="s">
        <v>2516</v>
      </c>
      <c r="F451" s="15" t="s">
        <v>209</v>
      </c>
      <c r="G451" s="6" t="s">
        <v>4549</v>
      </c>
      <c r="H451" s="6" t="s">
        <v>27</v>
      </c>
      <c r="I451" s="6" t="s">
        <v>14</v>
      </c>
      <c r="J451" s="6" t="s">
        <v>15</v>
      </c>
      <c r="K451" s="7">
        <v>3</v>
      </c>
      <c r="L451" s="6" t="s">
        <v>2517</v>
      </c>
      <c r="M451" s="6" t="s">
        <v>2518</v>
      </c>
      <c r="N451" s="6" t="s">
        <v>680</v>
      </c>
      <c r="O451" s="6" t="s">
        <v>674</v>
      </c>
      <c r="P451" s="21">
        <v>10</v>
      </c>
      <c r="Q451" s="2">
        <f t="shared" ca="1" si="0"/>
        <v>0.86</v>
      </c>
      <c r="R451" s="2">
        <f ca="1">Q451*(IF(J451="Yes",1.25,1))</f>
        <v>1.075</v>
      </c>
      <c r="S451" s="2">
        <f ca="1">R451*(IF(OR(VALUE(P451)&gt;8,VALUE(D451)&gt;80),1.25,1))</f>
        <v>1.34375</v>
      </c>
      <c r="T451" s="2">
        <f ca="1">S451*(IF(H451="Mass Customer",0.85,1))</f>
        <v>1.34375</v>
      </c>
      <c r="U451" s="2">
        <f>RANK(W451,W1:W1001,0)</f>
        <v>450</v>
      </c>
      <c r="V451" s="2">
        <v>450</v>
      </c>
      <c r="W451" s="2">
        <v>0.89999999999999991</v>
      </c>
      <c r="X451" s="1"/>
      <c r="Y451" s="1"/>
      <c r="Z451" s="1"/>
    </row>
    <row r="452" spans="1:26" ht="15.75" customHeight="1" x14ac:dyDescent="0.35">
      <c r="A452" s="6" t="s">
        <v>449</v>
      </c>
      <c r="B452" s="6" t="s">
        <v>578</v>
      </c>
      <c r="C452" s="6" t="s">
        <v>23</v>
      </c>
      <c r="D452" s="21">
        <v>84</v>
      </c>
      <c r="E452" s="6" t="s">
        <v>2519</v>
      </c>
      <c r="F452" s="15" t="s">
        <v>136</v>
      </c>
      <c r="G452" s="6" t="s">
        <v>18</v>
      </c>
      <c r="H452" s="6" t="s">
        <v>13</v>
      </c>
      <c r="I452" s="6" t="s">
        <v>14</v>
      </c>
      <c r="J452" s="6" t="s">
        <v>22</v>
      </c>
      <c r="K452" s="7">
        <v>9</v>
      </c>
      <c r="L452" s="6" t="s">
        <v>2520</v>
      </c>
      <c r="M452" s="6" t="s">
        <v>2521</v>
      </c>
      <c r="N452" s="6" t="s">
        <v>684</v>
      </c>
      <c r="O452" s="6" t="s">
        <v>674</v>
      </c>
      <c r="P452" s="21">
        <v>4</v>
      </c>
      <c r="Q452" s="2">
        <f t="shared" ca="1" si="0"/>
        <v>0.43</v>
      </c>
      <c r="R452" s="2">
        <f ca="1">Q452*(IF(J452="Yes",1.25,1))</f>
        <v>0.43</v>
      </c>
      <c r="S452" s="2">
        <f ca="1">R452*(IF(OR(VALUE(P452)&gt;8,VALUE(D452)&gt;80),1.25,1))</f>
        <v>0.53749999999999998</v>
      </c>
      <c r="T452" s="2">
        <f ca="1">S452*(IF(H452="Mass Customer",0.85,1))</f>
        <v>0.45687499999999998</v>
      </c>
      <c r="U452" s="2">
        <f>RANK(W452,W1:W1001,0)</f>
        <v>450</v>
      </c>
      <c r="V452" s="2">
        <v>450</v>
      </c>
      <c r="W452" s="2">
        <v>0.89999999999999991</v>
      </c>
      <c r="X452" s="1"/>
      <c r="Y452" s="1"/>
      <c r="Z452" s="1"/>
    </row>
    <row r="453" spans="1:26" ht="15.75" customHeight="1" x14ac:dyDescent="0.35">
      <c r="A453" s="6" t="s">
        <v>2522</v>
      </c>
      <c r="B453" s="6" t="s">
        <v>2523</v>
      </c>
      <c r="C453" s="6" t="s">
        <v>23</v>
      </c>
      <c r="D453" s="21">
        <v>0</v>
      </c>
      <c r="E453" s="6" t="s">
        <v>2524</v>
      </c>
      <c r="F453" s="15" t="s">
        <v>79</v>
      </c>
      <c r="G453" s="6" t="s">
        <v>26</v>
      </c>
      <c r="H453" s="6" t="s">
        <v>27</v>
      </c>
      <c r="I453" s="6" t="s">
        <v>14</v>
      </c>
      <c r="J453" s="6" t="s">
        <v>15</v>
      </c>
      <c r="K453" s="7">
        <v>14</v>
      </c>
      <c r="L453" s="6" t="s">
        <v>2525</v>
      </c>
      <c r="M453" s="6" t="s">
        <v>2526</v>
      </c>
      <c r="N453" s="6" t="s">
        <v>684</v>
      </c>
      <c r="O453" s="6" t="s">
        <v>674</v>
      </c>
      <c r="P453" s="21">
        <v>5</v>
      </c>
      <c r="Q453" s="2">
        <f t="shared" ca="1" si="0"/>
        <v>0.9</v>
      </c>
      <c r="R453" s="2">
        <f ca="1">Q453*(IF(J453="Yes",1.25,1))</f>
        <v>1.125</v>
      </c>
      <c r="S453" s="2">
        <f ca="1">R453*(IF(OR(VALUE(P453)&gt;8,VALUE(D453)&gt;80),1.25,1))</f>
        <v>1.125</v>
      </c>
      <c r="T453" s="2">
        <f ca="1">S453*(IF(H453="Mass Customer",0.85,1))</f>
        <v>1.125</v>
      </c>
      <c r="U453" s="2">
        <f>RANK(W453,W1:W1001,0)</f>
        <v>450</v>
      </c>
      <c r="V453" s="2">
        <v>450</v>
      </c>
      <c r="W453" s="2">
        <v>0.89999999999999991</v>
      </c>
      <c r="X453" s="1"/>
      <c r="Y453" s="1"/>
      <c r="Z453" s="1"/>
    </row>
    <row r="454" spans="1:26" ht="15.75" customHeight="1" x14ac:dyDescent="0.35">
      <c r="A454" s="6" t="s">
        <v>365</v>
      </c>
      <c r="B454" s="6" t="s">
        <v>2527</v>
      </c>
      <c r="C454" s="6" t="s">
        <v>23</v>
      </c>
      <c r="D454" s="21">
        <v>12</v>
      </c>
      <c r="E454" s="6" t="s">
        <v>2528</v>
      </c>
      <c r="F454" s="15" t="s">
        <v>128</v>
      </c>
      <c r="G454" s="6" t="s">
        <v>33</v>
      </c>
      <c r="H454" s="6" t="s">
        <v>27</v>
      </c>
      <c r="I454" s="6" t="s">
        <v>14</v>
      </c>
      <c r="J454" s="6" t="s">
        <v>22</v>
      </c>
      <c r="K454" s="7">
        <v>21</v>
      </c>
      <c r="L454" s="6" t="s">
        <v>2529</v>
      </c>
      <c r="M454" s="6" t="s">
        <v>1260</v>
      </c>
      <c r="N454" s="6" t="s">
        <v>680</v>
      </c>
      <c r="O454" s="6" t="s">
        <v>674</v>
      </c>
      <c r="P454" s="21">
        <v>9</v>
      </c>
      <c r="Q454" s="2">
        <f t="shared" ca="1" si="0"/>
        <v>0.85</v>
      </c>
      <c r="R454" s="2">
        <f ca="1">Q454*(IF(J454="Yes",1.25,1))</f>
        <v>0.85</v>
      </c>
      <c r="S454" s="2">
        <f ca="1">R454*(IF(OR(VALUE(P454)&gt;8,VALUE(D454)&gt;80),1.25,1))</f>
        <v>1.0625</v>
      </c>
      <c r="T454" s="2">
        <f ca="1">S454*(IF(H454="Mass Customer",0.85,1))</f>
        <v>1.0625</v>
      </c>
      <c r="U454" s="2">
        <f>RANK(W454,W1:W1001,0)</f>
        <v>450</v>
      </c>
      <c r="V454" s="2">
        <v>450</v>
      </c>
      <c r="W454" s="2">
        <v>0.89999999999999991</v>
      </c>
      <c r="X454" s="1"/>
      <c r="Y454" s="1"/>
      <c r="Z454" s="1"/>
    </row>
    <row r="455" spans="1:26" ht="15.75" customHeight="1" x14ac:dyDescent="0.35">
      <c r="A455" s="6" t="s">
        <v>2530</v>
      </c>
      <c r="B455" s="6" t="s">
        <v>2531</v>
      </c>
      <c r="C455" s="6" t="s">
        <v>16</v>
      </c>
      <c r="D455" s="21">
        <v>42</v>
      </c>
      <c r="E455" s="6" t="s">
        <v>2532</v>
      </c>
      <c r="F455" s="15" t="s">
        <v>90</v>
      </c>
      <c r="G455" s="6" t="s">
        <v>18</v>
      </c>
      <c r="H455" s="6" t="s">
        <v>27</v>
      </c>
      <c r="I455" s="6" t="s">
        <v>14</v>
      </c>
      <c r="J455" s="6" t="s">
        <v>22</v>
      </c>
      <c r="K455" s="7">
        <v>14</v>
      </c>
      <c r="L455" s="6" t="s">
        <v>2533</v>
      </c>
      <c r="M455" s="6" t="s">
        <v>2534</v>
      </c>
      <c r="N455" s="6" t="s">
        <v>680</v>
      </c>
      <c r="O455" s="6" t="s">
        <v>674</v>
      </c>
      <c r="P455" s="21">
        <v>11</v>
      </c>
      <c r="Q455" s="2">
        <f t="shared" ca="1" si="0"/>
        <v>0.61</v>
      </c>
      <c r="R455" s="2">
        <f ca="1">Q455*(IF(J455="Yes",1.25,1))</f>
        <v>0.61</v>
      </c>
      <c r="S455" s="2">
        <f ca="1">R455*(IF(OR(VALUE(P455)&gt;8,VALUE(D455)&gt;80),1.25,1))</f>
        <v>0.76249999999999996</v>
      </c>
      <c r="T455" s="2">
        <f ca="1">S455*(IF(H455="Mass Customer",0.85,1))</f>
        <v>0.76249999999999996</v>
      </c>
      <c r="U455" s="2">
        <f>RANK(W455,W1:W1001,0)</f>
        <v>450</v>
      </c>
      <c r="V455" s="2">
        <v>450</v>
      </c>
      <c r="W455" s="2">
        <v>0.89999999999999991</v>
      </c>
      <c r="X455" s="1"/>
      <c r="Y455" s="1"/>
      <c r="Z455" s="1"/>
    </row>
    <row r="456" spans="1:26" ht="15.75" customHeight="1" x14ac:dyDescent="0.35">
      <c r="A456" s="6" t="s">
        <v>544</v>
      </c>
      <c r="B456" s="6" t="s">
        <v>2535</v>
      </c>
      <c r="C456" s="6" t="s">
        <v>16</v>
      </c>
      <c r="D456" s="21">
        <v>70</v>
      </c>
      <c r="E456" s="6" t="s">
        <v>2536</v>
      </c>
      <c r="F456" s="15" t="s">
        <v>106</v>
      </c>
      <c r="G456" s="6" t="s">
        <v>18</v>
      </c>
      <c r="H456" s="6" t="s">
        <v>13</v>
      </c>
      <c r="I456" s="6" t="s">
        <v>14</v>
      </c>
      <c r="J456" s="6" t="s">
        <v>22</v>
      </c>
      <c r="K456" s="7">
        <v>17</v>
      </c>
      <c r="L456" s="6" t="s">
        <v>2537</v>
      </c>
      <c r="M456" s="6" t="s">
        <v>2534</v>
      </c>
      <c r="N456" s="6" t="s">
        <v>680</v>
      </c>
      <c r="O456" s="6" t="s">
        <v>674</v>
      </c>
      <c r="P456" s="21">
        <v>11</v>
      </c>
      <c r="Q456" s="2">
        <f t="shared" ca="1" si="0"/>
        <v>0.84</v>
      </c>
      <c r="R456" s="2">
        <f ca="1">Q456*(IF(J456="Yes",1.25,1))</f>
        <v>0.84</v>
      </c>
      <c r="S456" s="2">
        <f ca="1">R456*(IF(OR(VALUE(P456)&gt;8,VALUE(D456)&gt;80),1.25,1))</f>
        <v>1.05</v>
      </c>
      <c r="T456" s="2">
        <f ca="1">S456*(IF(H456="Mass Customer",0.85,1))</f>
        <v>0.89249999999999996</v>
      </c>
      <c r="U456" s="2">
        <f>RANK(W456,W1:W1001,0)</f>
        <v>455</v>
      </c>
      <c r="V456" s="2">
        <v>455</v>
      </c>
      <c r="W456" s="2">
        <v>0.89249999999999996</v>
      </c>
      <c r="X456" s="1"/>
      <c r="Y456" s="1"/>
      <c r="Z456" s="1"/>
    </row>
    <row r="457" spans="1:26" ht="15.75" customHeight="1" x14ac:dyDescent="0.35">
      <c r="A457" s="6" t="s">
        <v>2538</v>
      </c>
      <c r="B457" s="13" t="s">
        <v>4541</v>
      </c>
      <c r="C457" s="6" t="s">
        <v>23</v>
      </c>
      <c r="D457" s="21">
        <v>21</v>
      </c>
      <c r="E457" s="6" t="s">
        <v>2539</v>
      </c>
      <c r="F457" s="15" t="s">
        <v>75</v>
      </c>
      <c r="G457" s="6" t="s">
        <v>4549</v>
      </c>
      <c r="H457" s="6" t="s">
        <v>27</v>
      </c>
      <c r="I457" s="6" t="s">
        <v>14</v>
      </c>
      <c r="J457" s="6" t="s">
        <v>22</v>
      </c>
      <c r="K457" s="7">
        <v>10</v>
      </c>
      <c r="L457" s="6" t="s">
        <v>2540</v>
      </c>
      <c r="M457" s="6" t="s">
        <v>926</v>
      </c>
      <c r="N457" s="6" t="s">
        <v>684</v>
      </c>
      <c r="O457" s="6" t="s">
        <v>674</v>
      </c>
      <c r="P457" s="21">
        <v>6</v>
      </c>
      <c r="Q457" s="2">
        <f t="shared" ca="1" si="0"/>
        <v>0.81</v>
      </c>
      <c r="R457" s="2">
        <f ca="1">Q457*(IF(J457="Yes",1.25,1))</f>
        <v>0.81</v>
      </c>
      <c r="S457" s="2">
        <f ca="1">R457*(IF(OR(VALUE(P457)&gt;8,VALUE(D457)&gt;80),1.25,1))</f>
        <v>0.81</v>
      </c>
      <c r="T457" s="2">
        <f ca="1">S457*(IF(H457="Mass Customer",0.85,1))</f>
        <v>0.81</v>
      </c>
      <c r="U457" s="2">
        <f>RANK(W457,W1:W1001,0)</f>
        <v>455</v>
      </c>
      <c r="V457" s="2">
        <v>455</v>
      </c>
      <c r="W457" s="2">
        <v>0.89249999999999996</v>
      </c>
      <c r="X457" s="1"/>
      <c r="Y457" s="1"/>
      <c r="Z457" s="1"/>
    </row>
    <row r="458" spans="1:26" ht="15.75" customHeight="1" x14ac:dyDescent="0.35">
      <c r="A458" s="6" t="s">
        <v>2541</v>
      </c>
      <c r="B458" s="6" t="s">
        <v>2542</v>
      </c>
      <c r="C458" s="6" t="s">
        <v>23</v>
      </c>
      <c r="D458" s="21">
        <v>17</v>
      </c>
      <c r="E458" s="6" t="s">
        <v>2543</v>
      </c>
      <c r="F458" s="15" t="s">
        <v>55</v>
      </c>
      <c r="G458" s="6" t="s">
        <v>33</v>
      </c>
      <c r="H458" s="6" t="s">
        <v>27</v>
      </c>
      <c r="I458" s="6" t="s">
        <v>14</v>
      </c>
      <c r="J458" s="6" t="s">
        <v>22</v>
      </c>
      <c r="K458" s="7">
        <v>17</v>
      </c>
      <c r="L458" s="6" t="s">
        <v>2544</v>
      </c>
      <c r="M458" s="6" t="s">
        <v>1728</v>
      </c>
      <c r="N458" s="6" t="s">
        <v>673</v>
      </c>
      <c r="O458" s="6" t="s">
        <v>674</v>
      </c>
      <c r="P458" s="21">
        <v>3</v>
      </c>
      <c r="Q458" s="2">
        <f t="shared" ca="1" si="0"/>
        <v>0.64</v>
      </c>
      <c r="R458" s="2">
        <f ca="1">Q458*(IF(J458="Yes",1.25,1))</f>
        <v>0.64</v>
      </c>
      <c r="S458" s="2">
        <f ca="1">R458*(IF(OR(VALUE(P458)&gt;8,VALUE(D458)&gt;80),1.25,1))</f>
        <v>0.64</v>
      </c>
      <c r="T458" s="2">
        <f ca="1">S458*(IF(H458="Mass Customer",0.85,1))</f>
        <v>0.64</v>
      </c>
      <c r="U458" s="2">
        <f>RANK(W458,W1:W1001,0)</f>
        <v>455</v>
      </c>
      <c r="V458" s="2">
        <v>455</v>
      </c>
      <c r="W458" s="2">
        <v>0.89249999999999996</v>
      </c>
      <c r="X458" s="1"/>
      <c r="Y458" s="1"/>
      <c r="Z458" s="1"/>
    </row>
    <row r="459" spans="1:26" ht="15.75" customHeight="1" x14ac:dyDescent="0.35">
      <c r="A459" s="6" t="s">
        <v>227</v>
      </c>
      <c r="B459" s="6" t="s">
        <v>492</v>
      </c>
      <c r="C459" s="6" t="s">
        <v>23</v>
      </c>
      <c r="D459" s="21">
        <v>19</v>
      </c>
      <c r="E459" s="6" t="s">
        <v>2545</v>
      </c>
      <c r="F459" s="16" t="s">
        <v>4541</v>
      </c>
      <c r="G459" s="6" t="s">
        <v>4549</v>
      </c>
      <c r="H459" s="6" t="s">
        <v>25</v>
      </c>
      <c r="I459" s="6" t="s">
        <v>14</v>
      </c>
      <c r="J459" s="6" t="s">
        <v>15</v>
      </c>
      <c r="K459" s="7">
        <v>13</v>
      </c>
      <c r="L459" s="6" t="s">
        <v>2546</v>
      </c>
      <c r="M459" s="6" t="s">
        <v>2547</v>
      </c>
      <c r="N459" s="6" t="s">
        <v>673</v>
      </c>
      <c r="O459" s="6" t="s">
        <v>674</v>
      </c>
      <c r="P459" s="21">
        <v>8</v>
      </c>
      <c r="Q459" s="2">
        <f t="shared" ca="1" si="0"/>
        <v>0.75</v>
      </c>
      <c r="R459" s="2">
        <f ca="1">Q459*(IF(J459="Yes",1.25,1))</f>
        <v>0.9375</v>
      </c>
      <c r="S459" s="2">
        <f ca="1">R459*(IF(OR(VALUE(P459)&gt;8,VALUE(D459)&gt;80),1.25,1))</f>
        <v>0.9375</v>
      </c>
      <c r="T459" s="2">
        <f ca="1">S459*(IF(H459="Mass Customer",0.85,1))</f>
        <v>0.9375</v>
      </c>
      <c r="U459" s="2">
        <f>RANK(W459,W1:W1001,0)</f>
        <v>455</v>
      </c>
      <c r="V459" s="2">
        <v>455</v>
      </c>
      <c r="W459" s="2">
        <v>0.89249999999999996</v>
      </c>
      <c r="X459" s="1"/>
      <c r="Y459" s="1"/>
      <c r="Z459" s="1"/>
    </row>
    <row r="460" spans="1:26" ht="15.75" customHeight="1" x14ac:dyDescent="0.35">
      <c r="A460" s="6" t="s">
        <v>2548</v>
      </c>
      <c r="B460" s="6" t="s">
        <v>2549</v>
      </c>
      <c r="C460" s="6" t="s">
        <v>23</v>
      </c>
      <c r="D460" s="21">
        <v>60</v>
      </c>
      <c r="E460" s="6" t="s">
        <v>2550</v>
      </c>
      <c r="F460" s="15" t="s">
        <v>102</v>
      </c>
      <c r="G460" s="6" t="s">
        <v>18</v>
      </c>
      <c r="H460" s="6" t="s">
        <v>13</v>
      </c>
      <c r="I460" s="6" t="s">
        <v>14</v>
      </c>
      <c r="J460" s="6" t="s">
        <v>22</v>
      </c>
      <c r="K460" s="7">
        <v>16</v>
      </c>
      <c r="L460" s="6" t="s">
        <v>2551</v>
      </c>
      <c r="M460" s="6" t="s">
        <v>2552</v>
      </c>
      <c r="N460" s="6" t="s">
        <v>684</v>
      </c>
      <c r="O460" s="6" t="s">
        <v>674</v>
      </c>
      <c r="P460" s="21">
        <v>10</v>
      </c>
      <c r="Q460" s="2">
        <f t="shared" ca="1" si="0"/>
        <v>1.0900000000000001</v>
      </c>
      <c r="R460" s="2">
        <f ca="1">Q460*(IF(J460="Yes",1.25,1))</f>
        <v>1.0900000000000001</v>
      </c>
      <c r="S460" s="2">
        <f ca="1">R460*(IF(OR(VALUE(P460)&gt;8,VALUE(D460)&gt;80),1.25,1))</f>
        <v>1.3625</v>
      </c>
      <c r="T460" s="2">
        <f ca="1">S460*(IF(H460="Mass Customer",0.85,1))</f>
        <v>1.1581250000000001</v>
      </c>
      <c r="U460" s="2">
        <f>RANK(W460,W1:W1001,0)</f>
        <v>455</v>
      </c>
      <c r="V460" s="2">
        <v>455</v>
      </c>
      <c r="W460" s="2">
        <v>0.89249999999999996</v>
      </c>
      <c r="X460" s="1"/>
      <c r="Y460" s="1"/>
      <c r="Z460" s="1"/>
    </row>
    <row r="461" spans="1:26" ht="15.75" customHeight="1" x14ac:dyDescent="0.35">
      <c r="A461" s="6" t="s">
        <v>470</v>
      </c>
      <c r="B461" s="6" t="s">
        <v>596</v>
      </c>
      <c r="C461" s="6" t="s">
        <v>16</v>
      </c>
      <c r="D461" s="21">
        <v>7</v>
      </c>
      <c r="E461" s="6" t="s">
        <v>695</v>
      </c>
      <c r="F461" s="16" t="s">
        <v>4541</v>
      </c>
      <c r="G461" s="6" t="s">
        <v>26</v>
      </c>
      <c r="H461" s="6" t="s">
        <v>25</v>
      </c>
      <c r="I461" s="6" t="s">
        <v>14</v>
      </c>
      <c r="J461" s="6" t="s">
        <v>15</v>
      </c>
      <c r="K461" s="7">
        <v>21</v>
      </c>
      <c r="L461" s="6" t="s">
        <v>2553</v>
      </c>
      <c r="M461" s="6" t="s">
        <v>2554</v>
      </c>
      <c r="N461" s="6" t="s">
        <v>680</v>
      </c>
      <c r="O461" s="6" t="s">
        <v>674</v>
      </c>
      <c r="P461" s="21">
        <v>12</v>
      </c>
      <c r="Q461" s="2">
        <f t="shared" ca="1" si="0"/>
        <v>0.81</v>
      </c>
      <c r="R461" s="2">
        <f ca="1">Q461*(IF(J461="Yes",1.25,1))</f>
        <v>1.0125000000000002</v>
      </c>
      <c r="S461" s="2">
        <f ca="1">R461*(IF(OR(VALUE(P461)&gt;8,VALUE(D461)&gt;80),1.25,1))</f>
        <v>1.2656250000000002</v>
      </c>
      <c r="T461" s="2">
        <f ca="1">S461*(IF(H461="Mass Customer",0.85,1))</f>
        <v>1.2656250000000002</v>
      </c>
      <c r="U461" s="2">
        <f>RANK(W461,W1:W1001,0)</f>
        <v>455</v>
      </c>
      <c r="V461" s="2">
        <v>455</v>
      </c>
      <c r="W461" s="2">
        <v>0.89249999999999996</v>
      </c>
      <c r="X461" s="1"/>
      <c r="Y461" s="1"/>
      <c r="Z461" s="1"/>
    </row>
    <row r="462" spans="1:26" ht="15.75" customHeight="1" x14ac:dyDescent="0.35">
      <c r="A462" s="6" t="s">
        <v>359</v>
      </c>
      <c r="B462" s="6" t="s">
        <v>2555</v>
      </c>
      <c r="C462" s="6" t="s">
        <v>23</v>
      </c>
      <c r="D462" s="21">
        <v>67</v>
      </c>
      <c r="E462" s="6" t="s">
        <v>2556</v>
      </c>
      <c r="F462" s="16" t="s">
        <v>4541</v>
      </c>
      <c r="G462" s="6" t="s">
        <v>20</v>
      </c>
      <c r="H462" s="6" t="s">
        <v>13</v>
      </c>
      <c r="I462" s="6" t="s">
        <v>14</v>
      </c>
      <c r="J462" s="6" t="s">
        <v>15</v>
      </c>
      <c r="K462" s="7">
        <v>14</v>
      </c>
      <c r="L462" s="6" t="s">
        <v>2557</v>
      </c>
      <c r="M462" s="6" t="s">
        <v>2510</v>
      </c>
      <c r="N462" s="6" t="s">
        <v>673</v>
      </c>
      <c r="O462" s="6" t="s">
        <v>674</v>
      </c>
      <c r="P462" s="21">
        <v>3</v>
      </c>
      <c r="Q462" s="2">
        <f t="shared" ca="1" si="0"/>
        <v>1.0900000000000001</v>
      </c>
      <c r="R462" s="2">
        <f ca="1">Q462*(IF(J462="Yes",1.25,1))</f>
        <v>1.3625</v>
      </c>
      <c r="S462" s="2">
        <f ca="1">R462*(IF(OR(VALUE(P462)&gt;8,VALUE(D462)&gt;80),1.25,1))</f>
        <v>1.3625</v>
      </c>
      <c r="T462" s="2">
        <f ca="1">S462*(IF(H462="Mass Customer",0.85,1))</f>
        <v>1.1581250000000001</v>
      </c>
      <c r="U462" s="2">
        <f>RANK(W462,W1:W1001,0)</f>
        <v>455</v>
      </c>
      <c r="V462" s="2">
        <v>455</v>
      </c>
      <c r="W462" s="2">
        <v>0.89249999999999996</v>
      </c>
      <c r="X462" s="1"/>
      <c r="Y462" s="1"/>
      <c r="Z462" s="1"/>
    </row>
    <row r="463" spans="1:26" ht="15.75" customHeight="1" x14ac:dyDescent="0.35">
      <c r="A463" s="6" t="s">
        <v>594</v>
      </c>
      <c r="B463" s="6" t="s">
        <v>2558</v>
      </c>
      <c r="C463" s="6" t="s">
        <v>23</v>
      </c>
      <c r="D463" s="21">
        <v>59</v>
      </c>
      <c r="E463" s="6" t="s">
        <v>2559</v>
      </c>
      <c r="F463" s="15" t="s">
        <v>133</v>
      </c>
      <c r="G463" s="6" t="s">
        <v>4549</v>
      </c>
      <c r="H463" s="6" t="s">
        <v>13</v>
      </c>
      <c r="I463" s="6" t="s">
        <v>14</v>
      </c>
      <c r="J463" s="6" t="s">
        <v>15</v>
      </c>
      <c r="K463" s="7">
        <v>19</v>
      </c>
      <c r="L463" s="6" t="s">
        <v>2560</v>
      </c>
      <c r="M463" s="6" t="s">
        <v>2561</v>
      </c>
      <c r="N463" s="6" t="s">
        <v>680</v>
      </c>
      <c r="O463" s="6" t="s">
        <v>674</v>
      </c>
      <c r="P463" s="21">
        <v>9</v>
      </c>
      <c r="Q463" s="2">
        <f t="shared" ca="1" si="0"/>
        <v>0.75</v>
      </c>
      <c r="R463" s="2">
        <f ca="1">Q463*(IF(J463="Yes",1.25,1))</f>
        <v>0.9375</v>
      </c>
      <c r="S463" s="2">
        <f ca="1">R463*(IF(OR(VALUE(P463)&gt;8,VALUE(D463)&gt;80),1.25,1))</f>
        <v>1.171875</v>
      </c>
      <c r="T463" s="2">
        <f ca="1">S463*(IF(H463="Mass Customer",0.85,1))</f>
        <v>0.99609375</v>
      </c>
      <c r="U463" s="2">
        <f>RANK(W463,W1:W1001,0)</f>
        <v>455</v>
      </c>
      <c r="V463" s="2">
        <v>455</v>
      </c>
      <c r="W463" s="2">
        <v>0.89249999999999996</v>
      </c>
      <c r="X463" s="1"/>
      <c r="Y463" s="1"/>
      <c r="Z463" s="1"/>
    </row>
    <row r="464" spans="1:26" ht="15.75" customHeight="1" x14ac:dyDescent="0.35">
      <c r="A464" s="6" t="s">
        <v>2562</v>
      </c>
      <c r="B464" s="6" t="s">
        <v>2563</v>
      </c>
      <c r="C464" s="6" t="s">
        <v>23</v>
      </c>
      <c r="D464" s="21">
        <v>24</v>
      </c>
      <c r="E464" s="6" t="s">
        <v>2564</v>
      </c>
      <c r="F464" s="15" t="s">
        <v>76</v>
      </c>
      <c r="G464" s="6" t="s">
        <v>26</v>
      </c>
      <c r="H464" s="6" t="s">
        <v>13</v>
      </c>
      <c r="I464" s="6" t="s">
        <v>14</v>
      </c>
      <c r="J464" s="6" t="s">
        <v>22</v>
      </c>
      <c r="K464" s="7">
        <v>8</v>
      </c>
      <c r="L464" s="6" t="s">
        <v>2565</v>
      </c>
      <c r="M464" s="6" t="s">
        <v>2566</v>
      </c>
      <c r="N464" s="6" t="s">
        <v>684</v>
      </c>
      <c r="O464" s="6" t="s">
        <v>674</v>
      </c>
      <c r="P464" s="21">
        <v>4</v>
      </c>
      <c r="Q464" s="2">
        <f t="shared" ca="1" si="0"/>
        <v>0.82</v>
      </c>
      <c r="R464" s="2">
        <f ca="1">Q464*(IF(J464="Yes",1.25,1))</f>
        <v>0.82</v>
      </c>
      <c r="S464" s="2">
        <f ca="1">R464*(IF(OR(VALUE(P464)&gt;8,VALUE(D464)&gt;80),1.25,1))</f>
        <v>0.82</v>
      </c>
      <c r="T464" s="2">
        <f ca="1">S464*(IF(H464="Mass Customer",0.85,1))</f>
        <v>0.69699999999999995</v>
      </c>
      <c r="U464" s="2">
        <f>RANK(W464,W1:W1001,0)</f>
        <v>455</v>
      </c>
      <c r="V464" s="2">
        <v>455</v>
      </c>
      <c r="W464" s="2">
        <v>0.89249999999999996</v>
      </c>
      <c r="X464" s="1"/>
      <c r="Y464" s="1"/>
      <c r="Z464" s="1"/>
    </row>
    <row r="465" spans="1:26" ht="15.75" customHeight="1" x14ac:dyDescent="0.35">
      <c r="A465" s="6" t="s">
        <v>556</v>
      </c>
      <c r="B465" s="6" t="s">
        <v>2567</v>
      </c>
      <c r="C465" s="6" t="s">
        <v>16</v>
      </c>
      <c r="D465" s="21">
        <v>56</v>
      </c>
      <c r="E465" s="6" t="s">
        <v>2568</v>
      </c>
      <c r="F465" s="15" t="s">
        <v>302</v>
      </c>
      <c r="G465" s="6" t="s">
        <v>20</v>
      </c>
      <c r="H465" s="6" t="s">
        <v>13</v>
      </c>
      <c r="I465" s="6" t="s">
        <v>14</v>
      </c>
      <c r="J465" s="6" t="s">
        <v>15</v>
      </c>
      <c r="K465" s="7">
        <v>5</v>
      </c>
      <c r="L465" s="6" t="s">
        <v>2569</v>
      </c>
      <c r="M465" s="6" t="s">
        <v>977</v>
      </c>
      <c r="N465" s="6" t="s">
        <v>680</v>
      </c>
      <c r="O465" s="6" t="s">
        <v>674</v>
      </c>
      <c r="P465" s="21">
        <v>7</v>
      </c>
      <c r="Q465" s="2">
        <f t="shared" ca="1" si="0"/>
        <v>0.56999999999999995</v>
      </c>
      <c r="R465" s="2">
        <f ca="1">Q465*(IF(J465="Yes",1.25,1))</f>
        <v>0.71249999999999991</v>
      </c>
      <c r="S465" s="2">
        <f ca="1">R465*(IF(OR(VALUE(P465)&gt;8,VALUE(D465)&gt;80),1.25,1))</f>
        <v>0.71249999999999991</v>
      </c>
      <c r="T465" s="2">
        <f ca="1">S465*(IF(H465="Mass Customer",0.85,1))</f>
        <v>0.60562499999999986</v>
      </c>
      <c r="U465" s="2">
        <f>RANK(W465,W1:W1001,0)</f>
        <v>464</v>
      </c>
      <c r="V465" s="2">
        <v>464</v>
      </c>
      <c r="W465" s="2">
        <v>0.89062499999999989</v>
      </c>
      <c r="X465" s="1"/>
      <c r="Y465" s="1"/>
      <c r="Z465" s="1"/>
    </row>
    <row r="466" spans="1:26" ht="15.75" customHeight="1" x14ac:dyDescent="0.35">
      <c r="A466" s="6" t="s">
        <v>519</v>
      </c>
      <c r="B466" s="6" t="s">
        <v>2570</v>
      </c>
      <c r="C466" s="6" t="s">
        <v>23</v>
      </c>
      <c r="D466" s="21">
        <v>25</v>
      </c>
      <c r="E466" s="6" t="s">
        <v>2571</v>
      </c>
      <c r="F466" s="15" t="s">
        <v>137</v>
      </c>
      <c r="G466" s="6" t="s">
        <v>26</v>
      </c>
      <c r="H466" s="6" t="s">
        <v>13</v>
      </c>
      <c r="I466" s="6" t="s">
        <v>14</v>
      </c>
      <c r="J466" s="6" t="s">
        <v>22</v>
      </c>
      <c r="K466" s="7">
        <v>16</v>
      </c>
      <c r="L466" s="6" t="s">
        <v>2572</v>
      </c>
      <c r="M466" s="6" t="s">
        <v>2431</v>
      </c>
      <c r="N466" s="6" t="s">
        <v>680</v>
      </c>
      <c r="O466" s="6" t="s">
        <v>674</v>
      </c>
      <c r="P466" s="21">
        <v>11</v>
      </c>
      <c r="Q466" s="2">
        <f t="shared" ca="1" si="0"/>
        <v>0.46</v>
      </c>
      <c r="R466" s="2">
        <f ca="1">Q466*(IF(J466="Yes",1.25,1))</f>
        <v>0.46</v>
      </c>
      <c r="S466" s="2">
        <f ca="1">R466*(IF(OR(VALUE(P466)&gt;8,VALUE(D466)&gt;80),1.25,1))</f>
        <v>0.57500000000000007</v>
      </c>
      <c r="T466" s="2">
        <f ca="1">S466*(IF(H466="Mass Customer",0.85,1))</f>
        <v>0.48875000000000002</v>
      </c>
      <c r="U466" s="2">
        <f>RANK(W466,W1:W1001,0)</f>
        <v>464</v>
      </c>
      <c r="V466" s="2">
        <v>464</v>
      </c>
      <c r="W466" s="2">
        <v>0.89062499999999989</v>
      </c>
      <c r="X466" s="1"/>
      <c r="Y466" s="1"/>
      <c r="Z466" s="1"/>
    </row>
    <row r="467" spans="1:26" ht="15.75" customHeight="1" x14ac:dyDescent="0.35">
      <c r="A467" s="6" t="s">
        <v>2573</v>
      </c>
      <c r="B467" s="6" t="s">
        <v>2574</v>
      </c>
      <c r="C467" s="6" t="s">
        <v>23</v>
      </c>
      <c r="D467" s="21">
        <v>22</v>
      </c>
      <c r="E467" s="6" t="s">
        <v>2575</v>
      </c>
      <c r="F467" s="15" t="s">
        <v>58</v>
      </c>
      <c r="G467" s="6" t="s">
        <v>12</v>
      </c>
      <c r="H467" s="6" t="s">
        <v>27</v>
      </c>
      <c r="I467" s="6" t="s">
        <v>14</v>
      </c>
      <c r="J467" s="6" t="s">
        <v>15</v>
      </c>
      <c r="K467" s="7">
        <v>2</v>
      </c>
      <c r="L467" s="6" t="s">
        <v>2576</v>
      </c>
      <c r="M467" s="6" t="s">
        <v>1375</v>
      </c>
      <c r="N467" s="6" t="s">
        <v>684</v>
      </c>
      <c r="O467" s="6" t="s">
        <v>674</v>
      </c>
      <c r="P467" s="21">
        <v>10</v>
      </c>
      <c r="Q467" s="2">
        <f t="shared" ca="1" si="0"/>
        <v>0.52</v>
      </c>
      <c r="R467" s="2">
        <f ca="1">Q467*(IF(J467="Yes",1.25,1))</f>
        <v>0.65</v>
      </c>
      <c r="S467" s="2">
        <f ca="1">R467*(IF(OR(VALUE(P467)&gt;8,VALUE(D467)&gt;80),1.25,1))</f>
        <v>0.8125</v>
      </c>
      <c r="T467" s="2">
        <f ca="1">S467*(IF(H467="Mass Customer",0.85,1))</f>
        <v>0.8125</v>
      </c>
      <c r="U467" s="2">
        <f>RANK(W467,W1:W1001,0)</f>
        <v>466</v>
      </c>
      <c r="V467" s="2">
        <v>466</v>
      </c>
      <c r="W467" s="2">
        <v>0.89</v>
      </c>
      <c r="X467" s="1"/>
      <c r="Y467" s="1"/>
      <c r="Z467" s="1"/>
    </row>
    <row r="468" spans="1:26" ht="15.75" customHeight="1" x14ac:dyDescent="0.35">
      <c r="A468" s="6" t="s">
        <v>342</v>
      </c>
      <c r="B468" s="6" t="s">
        <v>2577</v>
      </c>
      <c r="C468" s="6" t="s">
        <v>16</v>
      </c>
      <c r="D468" s="21">
        <v>42</v>
      </c>
      <c r="E468" s="6" t="s">
        <v>2578</v>
      </c>
      <c r="F468" s="15" t="s">
        <v>29</v>
      </c>
      <c r="G468" s="6" t="s">
        <v>18</v>
      </c>
      <c r="H468" s="6" t="s">
        <v>13</v>
      </c>
      <c r="I468" s="6" t="s">
        <v>14</v>
      </c>
      <c r="J468" s="6" t="s">
        <v>22</v>
      </c>
      <c r="K468" s="7">
        <v>19</v>
      </c>
      <c r="L468" s="6" t="s">
        <v>2579</v>
      </c>
      <c r="M468" s="6" t="s">
        <v>1639</v>
      </c>
      <c r="N468" s="6" t="s">
        <v>673</v>
      </c>
      <c r="O468" s="6" t="s">
        <v>674</v>
      </c>
      <c r="P468" s="21">
        <v>8</v>
      </c>
      <c r="Q468" s="2">
        <f t="shared" ca="1" si="0"/>
        <v>0.55000000000000004</v>
      </c>
      <c r="R468" s="2">
        <f ca="1">Q468*(IF(J468="Yes",1.25,1))</f>
        <v>0.55000000000000004</v>
      </c>
      <c r="S468" s="2">
        <f ca="1">R468*(IF(OR(VALUE(P468)&gt;8,VALUE(D468)&gt;80),1.25,1))</f>
        <v>0.55000000000000004</v>
      </c>
      <c r="T468" s="2">
        <f ca="1">S468*(IF(H468="Mass Customer",0.85,1))</f>
        <v>0.46750000000000003</v>
      </c>
      <c r="U468" s="2">
        <f>RANK(W468,W1:W1001,0)</f>
        <v>466</v>
      </c>
      <c r="V468" s="2">
        <v>466</v>
      </c>
      <c r="W468" s="2">
        <v>0.89</v>
      </c>
      <c r="X468" s="1"/>
      <c r="Y468" s="1"/>
      <c r="Z468" s="1"/>
    </row>
    <row r="469" spans="1:26" ht="15.75" customHeight="1" x14ac:dyDescent="0.35">
      <c r="A469" s="6" t="s">
        <v>592</v>
      </c>
      <c r="B469" s="6" t="s">
        <v>2580</v>
      </c>
      <c r="C469" s="6" t="s">
        <v>23</v>
      </c>
      <c r="D469" s="21">
        <v>38</v>
      </c>
      <c r="E469" s="6" t="s">
        <v>2581</v>
      </c>
      <c r="F469" s="15" t="s">
        <v>136</v>
      </c>
      <c r="G469" s="6" t="s">
        <v>4549</v>
      </c>
      <c r="H469" s="6" t="s">
        <v>13</v>
      </c>
      <c r="I469" s="6" t="s">
        <v>14</v>
      </c>
      <c r="J469" s="6" t="s">
        <v>15</v>
      </c>
      <c r="K469" s="7">
        <v>18</v>
      </c>
      <c r="L469" s="6" t="s">
        <v>2582</v>
      </c>
      <c r="M469" s="6" t="s">
        <v>2583</v>
      </c>
      <c r="N469" s="6" t="s">
        <v>680</v>
      </c>
      <c r="O469" s="6" t="s">
        <v>674</v>
      </c>
      <c r="P469" s="21">
        <v>7</v>
      </c>
      <c r="Q469" s="2">
        <f t="shared" ca="1" si="0"/>
        <v>0.41</v>
      </c>
      <c r="R469" s="2">
        <f ca="1">Q469*(IF(J469="Yes",1.25,1))</f>
        <v>0.51249999999999996</v>
      </c>
      <c r="S469" s="2">
        <f ca="1">R469*(IF(OR(VALUE(P469)&gt;8,VALUE(D469)&gt;80),1.25,1))</f>
        <v>0.51249999999999996</v>
      </c>
      <c r="T469" s="2">
        <f ca="1">S469*(IF(H469="Mass Customer",0.85,1))</f>
        <v>0.43562499999999993</v>
      </c>
      <c r="U469" s="2">
        <f>RANK(W469,W1:W1001,0)</f>
        <v>468</v>
      </c>
      <c r="V469" s="2">
        <v>468</v>
      </c>
      <c r="W469" s="2">
        <v>0.88984374999999993</v>
      </c>
      <c r="X469" s="1"/>
      <c r="Y469" s="1"/>
      <c r="Z469" s="1"/>
    </row>
    <row r="470" spans="1:26" ht="15.75" customHeight="1" x14ac:dyDescent="0.35">
      <c r="A470" s="6" t="s">
        <v>2584</v>
      </c>
      <c r="B470" s="6" t="s">
        <v>2585</v>
      </c>
      <c r="C470" s="6" t="s">
        <v>23</v>
      </c>
      <c r="D470" s="21">
        <v>75</v>
      </c>
      <c r="E470" s="6" t="s">
        <v>2586</v>
      </c>
      <c r="F470" s="15" t="s">
        <v>145</v>
      </c>
      <c r="G470" s="6" t="s">
        <v>30</v>
      </c>
      <c r="H470" s="6" t="s">
        <v>13</v>
      </c>
      <c r="I470" s="6" t="s">
        <v>14</v>
      </c>
      <c r="J470" s="6" t="s">
        <v>22</v>
      </c>
      <c r="K470" s="7">
        <v>10</v>
      </c>
      <c r="L470" s="6" t="s">
        <v>2587</v>
      </c>
      <c r="M470" s="6" t="s">
        <v>1069</v>
      </c>
      <c r="N470" s="6" t="s">
        <v>680</v>
      </c>
      <c r="O470" s="6" t="s">
        <v>674</v>
      </c>
      <c r="P470" s="21">
        <v>9</v>
      </c>
      <c r="Q470" s="2">
        <f t="shared" ca="1" si="0"/>
        <v>0.88</v>
      </c>
      <c r="R470" s="2">
        <f ca="1">Q470*(IF(J470="Yes",1.25,1))</f>
        <v>0.88</v>
      </c>
      <c r="S470" s="2">
        <f ca="1">R470*(IF(OR(VALUE(P470)&gt;8,VALUE(D470)&gt;80),1.25,1))</f>
        <v>1.1000000000000001</v>
      </c>
      <c r="T470" s="2">
        <f ca="1">S470*(IF(H470="Mass Customer",0.85,1))</f>
        <v>0.93500000000000005</v>
      </c>
      <c r="U470" s="2">
        <f>RANK(W470,W1:W1001,0)</f>
        <v>468</v>
      </c>
      <c r="V470" s="2">
        <v>468</v>
      </c>
      <c r="W470" s="2">
        <v>0.88984374999999993</v>
      </c>
      <c r="X470" s="1"/>
      <c r="Y470" s="1"/>
      <c r="Z470" s="1"/>
    </row>
    <row r="471" spans="1:26" ht="15.75" customHeight="1" x14ac:dyDescent="0.35">
      <c r="A471" s="6" t="s">
        <v>218</v>
      </c>
      <c r="B471" s="6" t="s">
        <v>2588</v>
      </c>
      <c r="C471" s="6" t="s">
        <v>23</v>
      </c>
      <c r="D471" s="21">
        <v>50</v>
      </c>
      <c r="E471" s="6" t="s">
        <v>2589</v>
      </c>
      <c r="F471" s="15" t="s">
        <v>121</v>
      </c>
      <c r="G471" s="6" t="s">
        <v>21</v>
      </c>
      <c r="H471" s="6" t="s">
        <v>13</v>
      </c>
      <c r="I471" s="6" t="s">
        <v>14</v>
      </c>
      <c r="J471" s="6" t="s">
        <v>22</v>
      </c>
      <c r="K471" s="7">
        <v>14</v>
      </c>
      <c r="L471" s="6" t="s">
        <v>2590</v>
      </c>
      <c r="M471" s="6" t="s">
        <v>1375</v>
      </c>
      <c r="N471" s="6" t="s">
        <v>684</v>
      </c>
      <c r="O471" s="6" t="s">
        <v>674</v>
      </c>
      <c r="P471" s="21">
        <v>10</v>
      </c>
      <c r="Q471" s="2">
        <f t="shared" ca="1" si="0"/>
        <v>0.89</v>
      </c>
      <c r="R471" s="2">
        <f ca="1">Q471*(IF(J471="Yes",1.25,1))</f>
        <v>0.89</v>
      </c>
      <c r="S471" s="2">
        <f ca="1">R471*(IF(OR(VALUE(P471)&gt;8,VALUE(D471)&gt;80),1.25,1))</f>
        <v>1.1125</v>
      </c>
      <c r="T471" s="2">
        <f ca="1">S471*(IF(H471="Mass Customer",0.85,1))</f>
        <v>0.94562500000000005</v>
      </c>
      <c r="U471" s="2">
        <f>RANK(W471,W1:W1001,0)</f>
        <v>468</v>
      </c>
      <c r="V471" s="2">
        <v>468</v>
      </c>
      <c r="W471" s="2">
        <v>0.88984374999999993</v>
      </c>
      <c r="X471" s="1"/>
      <c r="Y471" s="1"/>
      <c r="Z471" s="1"/>
    </row>
    <row r="472" spans="1:26" ht="15.75" customHeight="1" x14ac:dyDescent="0.35">
      <c r="A472" s="6" t="s">
        <v>2591</v>
      </c>
      <c r="B472" s="6" t="s">
        <v>2592</v>
      </c>
      <c r="C472" s="6" t="s">
        <v>23</v>
      </c>
      <c r="D472" s="21">
        <v>50</v>
      </c>
      <c r="E472" s="6" t="s">
        <v>2593</v>
      </c>
      <c r="F472" s="15" t="s">
        <v>108</v>
      </c>
      <c r="G472" s="6" t="s">
        <v>26</v>
      </c>
      <c r="H472" s="6" t="s">
        <v>13</v>
      </c>
      <c r="I472" s="6" t="s">
        <v>14</v>
      </c>
      <c r="J472" s="6" t="s">
        <v>15</v>
      </c>
      <c r="K472" s="7">
        <v>4</v>
      </c>
      <c r="L472" s="6" t="s">
        <v>2594</v>
      </c>
      <c r="M472" s="6" t="s">
        <v>2595</v>
      </c>
      <c r="N472" s="6" t="s">
        <v>673</v>
      </c>
      <c r="O472" s="6" t="s">
        <v>674</v>
      </c>
      <c r="P472" s="21">
        <v>7</v>
      </c>
      <c r="Q472" s="2">
        <f t="shared" ca="1" si="0"/>
        <v>0.55000000000000004</v>
      </c>
      <c r="R472" s="2">
        <f ca="1">Q472*(IF(J472="Yes",1.25,1))</f>
        <v>0.6875</v>
      </c>
      <c r="S472" s="2">
        <f ca="1">R472*(IF(OR(VALUE(P472)&gt;8,VALUE(D472)&gt;80),1.25,1))</f>
        <v>0.6875</v>
      </c>
      <c r="T472" s="2">
        <f ca="1">S472*(IF(H472="Mass Customer",0.85,1))</f>
        <v>0.58437499999999998</v>
      </c>
      <c r="U472" s="2">
        <f>RANK(W472,W1:W1001,0)</f>
        <v>471</v>
      </c>
      <c r="V472" s="2">
        <v>471</v>
      </c>
      <c r="W472" s="2">
        <v>0.88749999999999996</v>
      </c>
      <c r="X472" s="1"/>
      <c r="Y472" s="1"/>
      <c r="Z472" s="1"/>
    </row>
    <row r="473" spans="1:26" ht="15.75" customHeight="1" x14ac:dyDescent="0.35">
      <c r="A473" s="6" t="s">
        <v>2596</v>
      </c>
      <c r="B473" s="6" t="s">
        <v>2597</v>
      </c>
      <c r="C473" s="6" t="s">
        <v>16</v>
      </c>
      <c r="D473" s="21">
        <v>95</v>
      </c>
      <c r="E473" s="6" t="s">
        <v>2598</v>
      </c>
      <c r="F473" s="15" t="s">
        <v>157</v>
      </c>
      <c r="G473" s="6" t="s">
        <v>50</v>
      </c>
      <c r="H473" s="6" t="s">
        <v>13</v>
      </c>
      <c r="I473" s="6" t="s">
        <v>14</v>
      </c>
      <c r="J473" s="6" t="s">
        <v>15</v>
      </c>
      <c r="K473" s="7">
        <v>18</v>
      </c>
      <c r="L473" s="6" t="s">
        <v>2599</v>
      </c>
      <c r="M473" s="6" t="s">
        <v>2600</v>
      </c>
      <c r="N473" s="6" t="s">
        <v>684</v>
      </c>
      <c r="O473" s="6" t="s">
        <v>674</v>
      </c>
      <c r="P473" s="21">
        <v>9</v>
      </c>
      <c r="Q473" s="2">
        <f t="shared" ca="1" si="0"/>
        <v>0.92</v>
      </c>
      <c r="R473" s="2">
        <f ca="1">Q473*(IF(J473="Yes",1.25,1))</f>
        <v>1.1500000000000001</v>
      </c>
      <c r="S473" s="2">
        <f ca="1">R473*(IF(OR(VALUE(P473)&gt;8,VALUE(D473)&gt;80),1.25,1))</f>
        <v>1.4375000000000002</v>
      </c>
      <c r="T473" s="2">
        <f ca="1">S473*(IF(H473="Mass Customer",0.85,1))</f>
        <v>1.2218750000000003</v>
      </c>
      <c r="U473" s="2">
        <f>RANK(W473,W1:W1001,0)</f>
        <v>471</v>
      </c>
      <c r="V473" s="2">
        <v>471</v>
      </c>
      <c r="W473" s="2">
        <v>0.88749999999999996</v>
      </c>
      <c r="X473" s="1"/>
      <c r="Y473" s="1"/>
      <c r="Z473" s="1"/>
    </row>
    <row r="474" spans="1:26" ht="15.75" customHeight="1" x14ac:dyDescent="0.35">
      <c r="A474" s="6" t="s">
        <v>2601</v>
      </c>
      <c r="B474" s="6" t="s">
        <v>2602</v>
      </c>
      <c r="C474" s="6" t="s">
        <v>16</v>
      </c>
      <c r="D474" s="21">
        <v>9</v>
      </c>
      <c r="E474" s="6" t="s">
        <v>2603</v>
      </c>
      <c r="F474" s="15" t="s">
        <v>277</v>
      </c>
      <c r="G474" s="6" t="s">
        <v>33</v>
      </c>
      <c r="H474" s="6" t="s">
        <v>25</v>
      </c>
      <c r="I474" s="6" t="s">
        <v>14</v>
      </c>
      <c r="J474" s="6" t="s">
        <v>22</v>
      </c>
      <c r="K474" s="7">
        <v>7</v>
      </c>
      <c r="L474" s="6" t="s">
        <v>2604</v>
      </c>
      <c r="M474" s="6" t="s">
        <v>1782</v>
      </c>
      <c r="N474" s="6" t="s">
        <v>680</v>
      </c>
      <c r="O474" s="6" t="s">
        <v>674</v>
      </c>
      <c r="P474" s="21">
        <v>10</v>
      </c>
      <c r="Q474" s="2">
        <f t="shared" ca="1" si="0"/>
        <v>0.52</v>
      </c>
      <c r="R474" s="2">
        <f ca="1">Q474*(IF(J474="Yes",1.25,1))</f>
        <v>0.52</v>
      </c>
      <c r="S474" s="2">
        <f ca="1">R474*(IF(OR(VALUE(P474)&gt;8,VALUE(D474)&gt;80),1.25,1))</f>
        <v>0.65</v>
      </c>
      <c r="T474" s="2">
        <f ca="1">S474*(IF(H474="Mass Customer",0.85,1))</f>
        <v>0.65</v>
      </c>
      <c r="U474" s="2">
        <f>RANK(W474,W1:W1001,0)</f>
        <v>473</v>
      </c>
      <c r="V474" s="2">
        <v>473</v>
      </c>
      <c r="W474" s="2">
        <v>0.88400000000000001</v>
      </c>
      <c r="X474" s="1"/>
      <c r="Y474" s="1"/>
      <c r="Z474" s="1"/>
    </row>
    <row r="475" spans="1:26" ht="15.75" customHeight="1" x14ac:dyDescent="0.35">
      <c r="A475" s="6" t="s">
        <v>580</v>
      </c>
      <c r="B475" s="6" t="s">
        <v>2605</v>
      </c>
      <c r="C475" s="6" t="s">
        <v>16</v>
      </c>
      <c r="D475" s="21">
        <v>99</v>
      </c>
      <c r="E475" s="6" t="s">
        <v>2606</v>
      </c>
      <c r="F475" s="15" t="s">
        <v>147</v>
      </c>
      <c r="G475" s="6" t="s">
        <v>21</v>
      </c>
      <c r="H475" s="6" t="s">
        <v>25</v>
      </c>
      <c r="I475" s="6" t="s">
        <v>14</v>
      </c>
      <c r="J475" s="6" t="s">
        <v>15</v>
      </c>
      <c r="K475" s="7">
        <v>20</v>
      </c>
      <c r="L475" s="6" t="s">
        <v>2607</v>
      </c>
      <c r="M475" s="6" t="s">
        <v>2608</v>
      </c>
      <c r="N475" s="6" t="s">
        <v>680</v>
      </c>
      <c r="O475" s="6" t="s">
        <v>674</v>
      </c>
      <c r="P475" s="21">
        <v>5</v>
      </c>
      <c r="Q475" s="2">
        <f t="shared" ca="1" si="0"/>
        <v>0.54</v>
      </c>
      <c r="R475" s="2">
        <f ca="1">Q475*(IF(J475="Yes",1.25,1))</f>
        <v>0.67500000000000004</v>
      </c>
      <c r="S475" s="2">
        <f ca="1">R475*(IF(OR(VALUE(P475)&gt;8,VALUE(D475)&gt;80),1.25,1))</f>
        <v>0.84375</v>
      </c>
      <c r="T475" s="2">
        <f ca="1">S475*(IF(H475="Mass Customer",0.85,1))</f>
        <v>0.84375</v>
      </c>
      <c r="U475" s="2">
        <f>RANK(W475,W1:W1001,0)</f>
        <v>473</v>
      </c>
      <c r="V475" s="2">
        <v>473</v>
      </c>
      <c r="W475" s="2">
        <v>0.88400000000000001</v>
      </c>
      <c r="X475" s="1"/>
      <c r="Y475" s="1"/>
      <c r="Z475" s="1"/>
    </row>
    <row r="476" spans="1:26" ht="15.75" customHeight="1" x14ac:dyDescent="0.35">
      <c r="A476" s="6" t="s">
        <v>57</v>
      </c>
      <c r="B476" s="13" t="s">
        <v>4541</v>
      </c>
      <c r="C476" s="6" t="s">
        <v>16</v>
      </c>
      <c r="D476" s="21">
        <v>31</v>
      </c>
      <c r="E476" s="6" t="s">
        <v>2609</v>
      </c>
      <c r="F476" s="15" t="s">
        <v>62</v>
      </c>
      <c r="G476" s="6" t="s">
        <v>63</v>
      </c>
      <c r="H476" s="6" t="s">
        <v>13</v>
      </c>
      <c r="I476" s="6" t="s">
        <v>14</v>
      </c>
      <c r="J476" s="6" t="s">
        <v>15</v>
      </c>
      <c r="K476" s="7">
        <v>15</v>
      </c>
      <c r="L476" s="6" t="s">
        <v>2610</v>
      </c>
      <c r="M476" s="6" t="s">
        <v>1530</v>
      </c>
      <c r="N476" s="6" t="s">
        <v>680</v>
      </c>
      <c r="O476" s="6" t="s">
        <v>674</v>
      </c>
      <c r="P476" s="21">
        <v>10</v>
      </c>
      <c r="Q476" s="2">
        <f t="shared" ca="1" si="0"/>
        <v>0.65</v>
      </c>
      <c r="R476" s="2">
        <f ca="1">Q476*(IF(J476="Yes",1.25,1))</f>
        <v>0.8125</v>
      </c>
      <c r="S476" s="2">
        <f ca="1">R476*(IF(OR(VALUE(P476)&gt;8,VALUE(D476)&gt;80),1.25,1))</f>
        <v>1.015625</v>
      </c>
      <c r="T476" s="2">
        <f ca="1">S476*(IF(H476="Mass Customer",0.85,1))</f>
        <v>0.86328125</v>
      </c>
      <c r="U476" s="2">
        <f>RANK(W476,W1:W1001,0)</f>
        <v>475</v>
      </c>
      <c r="V476" s="2">
        <v>475</v>
      </c>
      <c r="W476" s="2">
        <v>0.88187499999999985</v>
      </c>
      <c r="X476" s="1"/>
      <c r="Y476" s="1"/>
      <c r="Z476" s="1"/>
    </row>
    <row r="477" spans="1:26" ht="15.75" customHeight="1" x14ac:dyDescent="0.35">
      <c r="A477" s="6" t="s">
        <v>384</v>
      </c>
      <c r="B477" s="6" t="s">
        <v>2611</v>
      </c>
      <c r="C477" s="6" t="s">
        <v>16</v>
      </c>
      <c r="D477" s="21">
        <v>7</v>
      </c>
      <c r="E477" s="6" t="s">
        <v>2612</v>
      </c>
      <c r="F477" s="15" t="s">
        <v>65</v>
      </c>
      <c r="G477" s="6" t="s">
        <v>12</v>
      </c>
      <c r="H477" s="6" t="s">
        <v>25</v>
      </c>
      <c r="I477" s="6" t="s">
        <v>14</v>
      </c>
      <c r="J477" s="6" t="s">
        <v>15</v>
      </c>
      <c r="K477" s="7">
        <v>9</v>
      </c>
      <c r="L477" s="6" t="s">
        <v>2613</v>
      </c>
      <c r="M477" s="6" t="s">
        <v>1830</v>
      </c>
      <c r="N477" s="6" t="s">
        <v>680</v>
      </c>
      <c r="O477" s="6" t="s">
        <v>674</v>
      </c>
      <c r="P477" s="21">
        <v>3</v>
      </c>
      <c r="Q477" s="2">
        <f t="shared" ca="1" si="0"/>
        <v>1</v>
      </c>
      <c r="R477" s="2">
        <f ca="1">Q477*(IF(J477="Yes",1.25,1))</f>
        <v>1.25</v>
      </c>
      <c r="S477" s="2">
        <f ca="1">R477*(IF(OR(VALUE(P477)&gt;8,VALUE(D477)&gt;80),1.25,1))</f>
        <v>1.25</v>
      </c>
      <c r="T477" s="2">
        <f ca="1">S477*(IF(H477="Mass Customer",0.85,1))</f>
        <v>1.25</v>
      </c>
      <c r="U477" s="2">
        <f>RANK(W477,W1:W1001,0)</f>
        <v>475</v>
      </c>
      <c r="V477" s="2">
        <v>475</v>
      </c>
      <c r="W477" s="2">
        <v>0.88187499999999985</v>
      </c>
      <c r="X477" s="1"/>
      <c r="Y477" s="1"/>
      <c r="Z477" s="1"/>
    </row>
    <row r="478" spans="1:26" ht="15.75" customHeight="1" x14ac:dyDescent="0.35">
      <c r="A478" s="6" t="s">
        <v>200</v>
      </c>
      <c r="B478" s="6" t="s">
        <v>2614</v>
      </c>
      <c r="C478" s="6" t="s">
        <v>23</v>
      </c>
      <c r="D478" s="21">
        <v>25</v>
      </c>
      <c r="E478" s="6" t="s">
        <v>2615</v>
      </c>
      <c r="F478" s="15" t="s">
        <v>122</v>
      </c>
      <c r="G478" s="6" t="s">
        <v>63</v>
      </c>
      <c r="H478" s="6" t="s">
        <v>13</v>
      </c>
      <c r="I478" s="6" t="s">
        <v>14</v>
      </c>
      <c r="J478" s="6" t="s">
        <v>22</v>
      </c>
      <c r="K478" s="7">
        <v>16</v>
      </c>
      <c r="L478" s="6" t="s">
        <v>2616</v>
      </c>
      <c r="M478" s="6" t="s">
        <v>850</v>
      </c>
      <c r="N478" s="6" t="s">
        <v>684</v>
      </c>
      <c r="O478" s="6" t="s">
        <v>674</v>
      </c>
      <c r="P478" s="21">
        <v>10</v>
      </c>
      <c r="Q478" s="2">
        <f t="shared" ca="1" si="0"/>
        <v>0.61</v>
      </c>
      <c r="R478" s="2">
        <f ca="1">Q478*(IF(J478="Yes",1.25,1))</f>
        <v>0.61</v>
      </c>
      <c r="S478" s="2">
        <f ca="1">R478*(IF(OR(VALUE(P478)&gt;8,VALUE(D478)&gt;80),1.25,1))</f>
        <v>0.76249999999999996</v>
      </c>
      <c r="T478" s="2">
        <f ca="1">S478*(IF(H478="Mass Customer",0.85,1))</f>
        <v>0.64812499999999995</v>
      </c>
      <c r="U478" s="2">
        <f>RANK(W478,W1:W1001,0)</f>
        <v>475</v>
      </c>
      <c r="V478" s="2">
        <v>475</v>
      </c>
      <c r="W478" s="2">
        <v>0.88187499999999985</v>
      </c>
      <c r="X478" s="1"/>
      <c r="Y478" s="1"/>
      <c r="Z478" s="1"/>
    </row>
    <row r="479" spans="1:26" ht="15.75" customHeight="1" x14ac:dyDescent="0.35">
      <c r="A479" s="6" t="s">
        <v>2617</v>
      </c>
      <c r="B479" s="13" t="s">
        <v>4541</v>
      </c>
      <c r="C479" s="6" t="s">
        <v>23</v>
      </c>
      <c r="D479" s="21">
        <v>43</v>
      </c>
      <c r="E479" s="6" t="s">
        <v>2618</v>
      </c>
      <c r="F479" s="15" t="s">
        <v>159</v>
      </c>
      <c r="G479" s="6" t="s">
        <v>18</v>
      </c>
      <c r="H479" s="6" t="s">
        <v>27</v>
      </c>
      <c r="I479" s="6" t="s">
        <v>14</v>
      </c>
      <c r="J479" s="6" t="s">
        <v>22</v>
      </c>
      <c r="K479" s="7">
        <v>11</v>
      </c>
      <c r="L479" s="6" t="s">
        <v>2619</v>
      </c>
      <c r="M479" s="6" t="s">
        <v>2620</v>
      </c>
      <c r="N479" s="6" t="s">
        <v>680</v>
      </c>
      <c r="O479" s="6" t="s">
        <v>674</v>
      </c>
      <c r="P479" s="21">
        <v>8</v>
      </c>
      <c r="Q479" s="2">
        <f t="shared" ca="1" si="0"/>
        <v>0.95</v>
      </c>
      <c r="R479" s="2">
        <f ca="1">Q479*(IF(J479="Yes",1.25,1))</f>
        <v>0.95</v>
      </c>
      <c r="S479" s="2">
        <f ca="1">R479*(IF(OR(VALUE(P479)&gt;8,VALUE(D479)&gt;80),1.25,1))</f>
        <v>0.95</v>
      </c>
      <c r="T479" s="2">
        <f ca="1">S479*(IF(H479="Mass Customer",0.85,1))</f>
        <v>0.95</v>
      </c>
      <c r="U479" s="2">
        <f>RANK(W479,W1:W1001,0)</f>
        <v>478</v>
      </c>
      <c r="V479" s="2">
        <v>478</v>
      </c>
      <c r="W479" s="2">
        <v>0.88</v>
      </c>
      <c r="X479" s="1"/>
      <c r="Y479" s="1"/>
      <c r="Z479" s="1"/>
    </row>
    <row r="480" spans="1:26" ht="15.75" customHeight="1" x14ac:dyDescent="0.35">
      <c r="A480" s="6" t="s">
        <v>511</v>
      </c>
      <c r="B480" s="6" t="s">
        <v>2621</v>
      </c>
      <c r="C480" s="6" t="s">
        <v>16</v>
      </c>
      <c r="D480" s="21">
        <v>89</v>
      </c>
      <c r="E480" s="6" t="s">
        <v>2622</v>
      </c>
      <c r="F480" s="15" t="s">
        <v>56</v>
      </c>
      <c r="G480" s="6" t="s">
        <v>4549</v>
      </c>
      <c r="H480" s="6" t="s">
        <v>13</v>
      </c>
      <c r="I480" s="6" t="s">
        <v>14</v>
      </c>
      <c r="J480" s="6" t="s">
        <v>22</v>
      </c>
      <c r="K480" s="7">
        <v>12</v>
      </c>
      <c r="L480" s="6" t="s">
        <v>2623</v>
      </c>
      <c r="M480" s="6" t="s">
        <v>1193</v>
      </c>
      <c r="N480" s="6" t="s">
        <v>680</v>
      </c>
      <c r="O480" s="6" t="s">
        <v>674</v>
      </c>
      <c r="P480" s="21">
        <v>9</v>
      </c>
      <c r="Q480" s="2">
        <f t="shared" ca="1" si="0"/>
        <v>1.06</v>
      </c>
      <c r="R480" s="2">
        <f ca="1">Q480*(IF(J480="Yes",1.25,1))</f>
        <v>1.06</v>
      </c>
      <c r="S480" s="2">
        <f ca="1">R480*(IF(OR(VALUE(P480)&gt;8,VALUE(D480)&gt;80),1.25,1))</f>
        <v>1.3250000000000002</v>
      </c>
      <c r="T480" s="2">
        <f ca="1">S480*(IF(H480="Mass Customer",0.85,1))</f>
        <v>1.1262500000000002</v>
      </c>
      <c r="U480" s="2">
        <f>RANK(W480,W1:W1001,0)</f>
        <v>478</v>
      </c>
      <c r="V480" s="2">
        <v>478</v>
      </c>
      <c r="W480" s="2">
        <v>0.88</v>
      </c>
      <c r="X480" s="1"/>
      <c r="Y480" s="1"/>
      <c r="Z480" s="1"/>
    </row>
    <row r="481" spans="1:26" ht="15.75" customHeight="1" x14ac:dyDescent="0.35">
      <c r="A481" s="6" t="s">
        <v>2624</v>
      </c>
      <c r="B481" s="6" t="s">
        <v>2625</v>
      </c>
      <c r="C481" s="6" t="s">
        <v>23</v>
      </c>
      <c r="D481" s="21">
        <v>73</v>
      </c>
      <c r="E481" s="6" t="s">
        <v>2626</v>
      </c>
      <c r="F481" s="15" t="s">
        <v>182</v>
      </c>
      <c r="G481" s="6" t="s">
        <v>12</v>
      </c>
      <c r="H481" s="6" t="s">
        <v>27</v>
      </c>
      <c r="I481" s="6" t="s">
        <v>14</v>
      </c>
      <c r="J481" s="6" t="s">
        <v>22</v>
      </c>
      <c r="K481" s="7">
        <v>15</v>
      </c>
      <c r="L481" s="6" t="s">
        <v>2627</v>
      </c>
      <c r="M481" s="6" t="s">
        <v>1193</v>
      </c>
      <c r="N481" s="6" t="s">
        <v>680</v>
      </c>
      <c r="O481" s="6" t="s">
        <v>674</v>
      </c>
      <c r="P481" s="21">
        <v>7</v>
      </c>
      <c r="Q481" s="2">
        <f t="shared" ca="1" si="0"/>
        <v>1.04</v>
      </c>
      <c r="R481" s="2">
        <f ca="1">Q481*(IF(J481="Yes",1.25,1))</f>
        <v>1.04</v>
      </c>
      <c r="S481" s="2">
        <f ca="1">R481*(IF(OR(VALUE(P481)&gt;8,VALUE(D481)&gt;80),1.25,1))</f>
        <v>1.04</v>
      </c>
      <c r="T481" s="2">
        <f ca="1">S481*(IF(H481="Mass Customer",0.85,1))</f>
        <v>1.04</v>
      </c>
      <c r="U481" s="2">
        <f>RANK(W481,W1:W1001,0)</f>
        <v>478</v>
      </c>
      <c r="V481" s="2">
        <v>478</v>
      </c>
      <c r="W481" s="2">
        <v>0.88</v>
      </c>
      <c r="X481" s="1"/>
      <c r="Y481" s="1"/>
      <c r="Z481" s="1"/>
    </row>
    <row r="482" spans="1:26" ht="15.75" customHeight="1" x14ac:dyDescent="0.35">
      <c r="A482" s="6" t="s">
        <v>2628</v>
      </c>
      <c r="B482" s="6" t="s">
        <v>2629</v>
      </c>
      <c r="C482" s="6" t="s">
        <v>16</v>
      </c>
      <c r="D482" s="21">
        <v>25</v>
      </c>
      <c r="E482" s="6" t="s">
        <v>2609</v>
      </c>
      <c r="F482" s="15" t="s">
        <v>38</v>
      </c>
      <c r="G482" s="6" t="s">
        <v>12</v>
      </c>
      <c r="H482" s="6" t="s">
        <v>13</v>
      </c>
      <c r="I482" s="6" t="s">
        <v>14</v>
      </c>
      <c r="J482" s="6" t="s">
        <v>15</v>
      </c>
      <c r="K482" s="7">
        <v>10</v>
      </c>
      <c r="L482" s="6" t="s">
        <v>2630</v>
      </c>
      <c r="M482" s="6" t="s">
        <v>749</v>
      </c>
      <c r="N482" s="6" t="s">
        <v>684</v>
      </c>
      <c r="O482" s="6" t="s">
        <v>674</v>
      </c>
      <c r="P482" s="21">
        <v>7</v>
      </c>
      <c r="Q482" s="2">
        <f t="shared" ca="1" si="0"/>
        <v>0.63</v>
      </c>
      <c r="R482" s="2">
        <f ca="1">Q482*(IF(J482="Yes",1.25,1))</f>
        <v>0.78749999999999998</v>
      </c>
      <c r="S482" s="2">
        <f ca="1">R482*(IF(OR(VALUE(P482)&gt;8,VALUE(D482)&gt;80),1.25,1))</f>
        <v>0.78749999999999998</v>
      </c>
      <c r="T482" s="2">
        <f ca="1">S482*(IF(H482="Mass Customer",0.85,1))</f>
        <v>0.66937499999999994</v>
      </c>
      <c r="U482" s="2">
        <f>RANK(W482,W1:W1001,0)</f>
        <v>478</v>
      </c>
      <c r="V482" s="2">
        <v>478</v>
      </c>
      <c r="W482" s="2">
        <v>0.88</v>
      </c>
      <c r="X482" s="1"/>
      <c r="Y482" s="1"/>
      <c r="Z482" s="1"/>
    </row>
    <row r="483" spans="1:26" ht="15.75" customHeight="1" x14ac:dyDescent="0.35">
      <c r="A483" s="6" t="s">
        <v>2631</v>
      </c>
      <c r="B483" s="6" t="s">
        <v>2632</v>
      </c>
      <c r="C483" s="6" t="s">
        <v>16</v>
      </c>
      <c r="D483" s="21">
        <v>97</v>
      </c>
      <c r="E483" s="6" t="s">
        <v>2633</v>
      </c>
      <c r="F483" s="15" t="s">
        <v>124</v>
      </c>
      <c r="G483" s="6" t="s">
        <v>18</v>
      </c>
      <c r="H483" s="6" t="s">
        <v>13</v>
      </c>
      <c r="I483" s="6" t="s">
        <v>14</v>
      </c>
      <c r="J483" s="6" t="s">
        <v>15</v>
      </c>
      <c r="K483" s="7">
        <v>8</v>
      </c>
      <c r="L483" s="6" t="s">
        <v>2634</v>
      </c>
      <c r="M483" s="6" t="s">
        <v>725</v>
      </c>
      <c r="N483" s="6" t="s">
        <v>684</v>
      </c>
      <c r="O483" s="6" t="s">
        <v>674</v>
      </c>
      <c r="P483" s="21">
        <v>2</v>
      </c>
      <c r="Q483" s="2">
        <f t="shared" ca="1" si="0"/>
        <v>0.62</v>
      </c>
      <c r="R483" s="2">
        <f ca="1">Q483*(IF(J483="Yes",1.25,1))</f>
        <v>0.77500000000000002</v>
      </c>
      <c r="S483" s="2">
        <f ca="1">R483*(IF(OR(VALUE(P483)&gt;8,VALUE(D483)&gt;80),1.25,1))</f>
        <v>0.96875</v>
      </c>
      <c r="T483" s="2">
        <f ca="1">S483*(IF(H483="Mass Customer",0.85,1))</f>
        <v>0.82343749999999993</v>
      </c>
      <c r="U483" s="2">
        <f>RANK(W483,W1:W1001,0)</f>
        <v>478</v>
      </c>
      <c r="V483" s="2">
        <v>478</v>
      </c>
      <c r="W483" s="2">
        <v>0.88</v>
      </c>
      <c r="X483" s="1"/>
      <c r="Y483" s="1"/>
      <c r="Z483" s="1"/>
    </row>
    <row r="484" spans="1:26" ht="15.75" customHeight="1" x14ac:dyDescent="0.35">
      <c r="A484" s="6" t="s">
        <v>576</v>
      </c>
      <c r="B484" s="6" t="s">
        <v>442</v>
      </c>
      <c r="C484" s="6" t="s">
        <v>23</v>
      </c>
      <c r="D484" s="21">
        <v>13</v>
      </c>
      <c r="E484" s="6" t="s">
        <v>2635</v>
      </c>
      <c r="F484" s="15" t="s">
        <v>204</v>
      </c>
      <c r="G484" s="6" t="s">
        <v>26</v>
      </c>
      <c r="H484" s="6" t="s">
        <v>25</v>
      </c>
      <c r="I484" s="6" t="s">
        <v>14</v>
      </c>
      <c r="J484" s="6" t="s">
        <v>22</v>
      </c>
      <c r="K484" s="7">
        <v>13</v>
      </c>
      <c r="L484" s="6" t="s">
        <v>2636</v>
      </c>
      <c r="M484" s="6" t="s">
        <v>2561</v>
      </c>
      <c r="N484" s="6" t="s">
        <v>680</v>
      </c>
      <c r="O484" s="6" t="s">
        <v>674</v>
      </c>
      <c r="P484" s="21">
        <v>7</v>
      </c>
      <c r="Q484" s="2">
        <f t="shared" ca="1" si="0"/>
        <v>0.66</v>
      </c>
      <c r="R484" s="2">
        <f ca="1">Q484*(IF(J484="Yes",1.25,1))</f>
        <v>0.66</v>
      </c>
      <c r="S484" s="2">
        <f ca="1">R484*(IF(OR(VALUE(P484)&gt;8,VALUE(D484)&gt;80),1.25,1))</f>
        <v>0.66</v>
      </c>
      <c r="T484" s="2">
        <f ca="1">S484*(IF(H484="Mass Customer",0.85,1))</f>
        <v>0.66</v>
      </c>
      <c r="U484" s="2">
        <f>RANK(W484,W1:W1001,0)</f>
        <v>483</v>
      </c>
      <c r="V484" s="2">
        <v>483</v>
      </c>
      <c r="W484" s="2">
        <v>0.87656250000000002</v>
      </c>
      <c r="X484" s="1"/>
      <c r="Y484" s="1"/>
      <c r="Z484" s="1"/>
    </row>
    <row r="485" spans="1:26" ht="15.75" customHeight="1" x14ac:dyDescent="0.35">
      <c r="A485" s="6" t="s">
        <v>450</v>
      </c>
      <c r="B485" s="6" t="s">
        <v>2637</v>
      </c>
      <c r="C485" s="6" t="s">
        <v>16</v>
      </c>
      <c r="D485" s="21">
        <v>82</v>
      </c>
      <c r="E485" s="6" t="s">
        <v>2638</v>
      </c>
      <c r="F485" s="15" t="s">
        <v>211</v>
      </c>
      <c r="G485" s="6" t="s">
        <v>4549</v>
      </c>
      <c r="H485" s="6" t="s">
        <v>13</v>
      </c>
      <c r="I485" s="6" t="s">
        <v>14</v>
      </c>
      <c r="J485" s="6" t="s">
        <v>15</v>
      </c>
      <c r="K485" s="7">
        <v>14</v>
      </c>
      <c r="L485" s="6" t="s">
        <v>2639</v>
      </c>
      <c r="M485" s="6" t="s">
        <v>1891</v>
      </c>
      <c r="N485" s="6" t="s">
        <v>680</v>
      </c>
      <c r="O485" s="6" t="s">
        <v>674</v>
      </c>
      <c r="P485" s="21">
        <v>7</v>
      </c>
      <c r="Q485" s="2">
        <f t="shared" ca="1" si="0"/>
        <v>1.1000000000000001</v>
      </c>
      <c r="R485" s="2">
        <f ca="1">Q485*(IF(J485="Yes",1.25,1))</f>
        <v>1.375</v>
      </c>
      <c r="S485" s="2">
        <f ca="1">R485*(IF(OR(VALUE(P485)&gt;8,VALUE(D485)&gt;80),1.25,1))</f>
        <v>1.71875</v>
      </c>
      <c r="T485" s="2">
        <f ca="1">S485*(IF(H485="Mass Customer",0.85,1))</f>
        <v>1.4609375</v>
      </c>
      <c r="U485" s="2">
        <f>RANK(W485,W1:W1001,0)</f>
        <v>483</v>
      </c>
      <c r="V485" s="2">
        <v>483</v>
      </c>
      <c r="W485" s="2">
        <v>0.87656250000000002</v>
      </c>
      <c r="X485" s="1"/>
      <c r="Y485" s="1"/>
      <c r="Z485" s="1"/>
    </row>
    <row r="486" spans="1:26" ht="15.75" customHeight="1" x14ac:dyDescent="0.35">
      <c r="A486" s="6" t="s">
        <v>2640</v>
      </c>
      <c r="B486" s="13" t="s">
        <v>4541</v>
      </c>
      <c r="C486" s="6" t="s">
        <v>16</v>
      </c>
      <c r="D486" s="21">
        <v>29</v>
      </c>
      <c r="E486" s="6" t="s">
        <v>2641</v>
      </c>
      <c r="F486" s="15" t="s">
        <v>145</v>
      </c>
      <c r="G486" s="6" t="s">
        <v>33</v>
      </c>
      <c r="H486" s="6" t="s">
        <v>27</v>
      </c>
      <c r="I486" s="6" t="s">
        <v>14</v>
      </c>
      <c r="J486" s="6" t="s">
        <v>22</v>
      </c>
      <c r="K486" s="7">
        <v>11</v>
      </c>
      <c r="L486" s="6" t="s">
        <v>2642</v>
      </c>
      <c r="M486" s="6" t="s">
        <v>2643</v>
      </c>
      <c r="N486" s="6" t="s">
        <v>684</v>
      </c>
      <c r="O486" s="6" t="s">
        <v>674</v>
      </c>
      <c r="P486" s="21">
        <v>4</v>
      </c>
      <c r="Q486" s="2">
        <f t="shared" ca="1" si="0"/>
        <v>0.81</v>
      </c>
      <c r="R486" s="2">
        <f ca="1">Q486*(IF(J486="Yes",1.25,1))</f>
        <v>0.81</v>
      </c>
      <c r="S486" s="2">
        <f ca="1">R486*(IF(OR(VALUE(P486)&gt;8,VALUE(D486)&gt;80),1.25,1))</f>
        <v>0.81</v>
      </c>
      <c r="T486" s="2">
        <f ca="1">S486*(IF(H486="Mass Customer",0.85,1))</f>
        <v>0.81</v>
      </c>
      <c r="U486" s="2">
        <f>RANK(W486,W1:W1001,0)</f>
        <v>485</v>
      </c>
      <c r="V486" s="2">
        <v>485</v>
      </c>
      <c r="W486" s="2">
        <v>0.87549999999999994</v>
      </c>
      <c r="X486" s="1"/>
      <c r="Y486" s="1"/>
      <c r="Z486" s="1"/>
    </row>
    <row r="487" spans="1:26" ht="15.75" customHeight="1" x14ac:dyDescent="0.35">
      <c r="A487" s="6" t="s">
        <v>2644</v>
      </c>
      <c r="B487" s="6" t="s">
        <v>2645</v>
      </c>
      <c r="C487" s="6" t="s">
        <v>16</v>
      </c>
      <c r="D487" s="21">
        <v>46</v>
      </c>
      <c r="E487" s="6" t="s">
        <v>2646</v>
      </c>
      <c r="F487" s="15" t="s">
        <v>75</v>
      </c>
      <c r="G487" s="6" t="s">
        <v>18</v>
      </c>
      <c r="H487" s="6" t="s">
        <v>27</v>
      </c>
      <c r="I487" s="6" t="s">
        <v>14</v>
      </c>
      <c r="J487" s="6" t="s">
        <v>15</v>
      </c>
      <c r="K487" s="7">
        <v>13</v>
      </c>
      <c r="L487" s="6" t="s">
        <v>2647</v>
      </c>
      <c r="M487" s="6" t="s">
        <v>877</v>
      </c>
      <c r="N487" s="6" t="s">
        <v>673</v>
      </c>
      <c r="O487" s="6" t="s">
        <v>674</v>
      </c>
      <c r="P487" s="21">
        <v>4</v>
      </c>
      <c r="Q487" s="2">
        <f t="shared" ca="1" si="0"/>
        <v>0.44</v>
      </c>
      <c r="R487" s="2">
        <f ca="1">Q487*(IF(J487="Yes",1.25,1))</f>
        <v>0.55000000000000004</v>
      </c>
      <c r="S487" s="2">
        <f ca="1">R487*(IF(OR(VALUE(P487)&gt;8,VALUE(D487)&gt;80),1.25,1))</f>
        <v>0.55000000000000004</v>
      </c>
      <c r="T487" s="2">
        <f ca="1">S487*(IF(H487="Mass Customer",0.85,1))</f>
        <v>0.55000000000000004</v>
      </c>
      <c r="U487" s="2">
        <f>RANK(W487,W1:W1001,0)</f>
        <v>486</v>
      </c>
      <c r="V487" s="2">
        <v>486</v>
      </c>
      <c r="W487" s="2">
        <v>0.875</v>
      </c>
      <c r="X487" s="1"/>
      <c r="Y487" s="1"/>
      <c r="Z487" s="1"/>
    </row>
    <row r="488" spans="1:26" ht="15.75" customHeight="1" x14ac:dyDescent="0.35">
      <c r="A488" s="6" t="s">
        <v>611</v>
      </c>
      <c r="B488" s="6" t="s">
        <v>2648</v>
      </c>
      <c r="C488" s="6" t="s">
        <v>23</v>
      </c>
      <c r="D488" s="21">
        <v>69</v>
      </c>
      <c r="E488" s="6" t="s">
        <v>2649</v>
      </c>
      <c r="F488" s="15" t="s">
        <v>190</v>
      </c>
      <c r="G488" s="6" t="s">
        <v>18</v>
      </c>
      <c r="H488" s="6" t="s">
        <v>27</v>
      </c>
      <c r="I488" s="6" t="s">
        <v>14</v>
      </c>
      <c r="J488" s="6" t="s">
        <v>22</v>
      </c>
      <c r="K488" s="7">
        <v>8</v>
      </c>
      <c r="L488" s="6" t="s">
        <v>2650</v>
      </c>
      <c r="M488" s="6" t="s">
        <v>2651</v>
      </c>
      <c r="N488" s="6" t="s">
        <v>684</v>
      </c>
      <c r="O488" s="6" t="s">
        <v>674</v>
      </c>
      <c r="P488" s="21">
        <v>6</v>
      </c>
      <c r="Q488" s="2">
        <f t="shared" ca="1" si="0"/>
        <v>0.65</v>
      </c>
      <c r="R488" s="2">
        <f ca="1">Q488*(IF(J488="Yes",1.25,1))</f>
        <v>0.65</v>
      </c>
      <c r="S488" s="2">
        <f ca="1">R488*(IF(OR(VALUE(P488)&gt;8,VALUE(D488)&gt;80),1.25,1))</f>
        <v>0.65</v>
      </c>
      <c r="T488" s="2">
        <f ca="1">S488*(IF(H488="Mass Customer",0.85,1))</f>
        <v>0.65</v>
      </c>
      <c r="U488" s="2">
        <f>RANK(W488,W1:W1001,0)</f>
        <v>486</v>
      </c>
      <c r="V488" s="2">
        <v>486</v>
      </c>
      <c r="W488" s="2">
        <v>0.875</v>
      </c>
      <c r="X488" s="1"/>
      <c r="Y488" s="1"/>
      <c r="Z488" s="1"/>
    </row>
    <row r="489" spans="1:26" ht="15.75" customHeight="1" x14ac:dyDescent="0.35">
      <c r="A489" s="6" t="s">
        <v>2652</v>
      </c>
      <c r="B489" s="13" t="s">
        <v>4541</v>
      </c>
      <c r="C489" s="6" t="s">
        <v>16</v>
      </c>
      <c r="D489" s="21">
        <v>83</v>
      </c>
      <c r="E489" s="6" t="s">
        <v>2653</v>
      </c>
      <c r="F489" s="16" t="s">
        <v>4541</v>
      </c>
      <c r="G489" s="6" t="s">
        <v>18</v>
      </c>
      <c r="H489" s="6" t="s">
        <v>27</v>
      </c>
      <c r="I489" s="6" t="s">
        <v>14</v>
      </c>
      <c r="J489" s="6" t="s">
        <v>15</v>
      </c>
      <c r="K489" s="7">
        <v>19</v>
      </c>
      <c r="L489" s="6" t="s">
        <v>2654</v>
      </c>
      <c r="M489" s="6" t="s">
        <v>877</v>
      </c>
      <c r="N489" s="6" t="s">
        <v>673</v>
      </c>
      <c r="O489" s="6" t="s">
        <v>674</v>
      </c>
      <c r="P489" s="21">
        <v>3</v>
      </c>
      <c r="Q489" s="2">
        <f t="shared" ca="1" si="0"/>
        <v>1.0900000000000001</v>
      </c>
      <c r="R489" s="2">
        <f ca="1">Q489*(IF(J489="Yes",1.25,1))</f>
        <v>1.3625</v>
      </c>
      <c r="S489" s="2">
        <f ca="1">R489*(IF(OR(VALUE(P489)&gt;8,VALUE(D489)&gt;80),1.25,1))</f>
        <v>1.703125</v>
      </c>
      <c r="T489" s="2">
        <f ca="1">S489*(IF(H489="Mass Customer",0.85,1))</f>
        <v>1.703125</v>
      </c>
      <c r="U489" s="2">
        <f>RANK(W489,W1:W1001,0)</f>
        <v>486</v>
      </c>
      <c r="V489" s="2">
        <v>486</v>
      </c>
      <c r="W489" s="2">
        <v>0.875</v>
      </c>
      <c r="X489" s="1"/>
      <c r="Y489" s="1"/>
      <c r="Z489" s="1"/>
    </row>
    <row r="490" spans="1:26" ht="15.75" customHeight="1" x14ac:dyDescent="0.35">
      <c r="A490" s="6" t="s">
        <v>559</v>
      </c>
      <c r="B490" s="6" t="s">
        <v>2655</v>
      </c>
      <c r="C490" s="6" t="s">
        <v>16</v>
      </c>
      <c r="D490" s="21">
        <v>4</v>
      </c>
      <c r="E490" s="6" t="s">
        <v>2656</v>
      </c>
      <c r="F490" s="15" t="s">
        <v>209</v>
      </c>
      <c r="G490" s="6" t="s">
        <v>4549</v>
      </c>
      <c r="H490" s="6" t="s">
        <v>27</v>
      </c>
      <c r="I490" s="6" t="s">
        <v>14</v>
      </c>
      <c r="J490" s="6" t="s">
        <v>15</v>
      </c>
      <c r="K490" s="7">
        <v>6</v>
      </c>
      <c r="L490" s="6" t="s">
        <v>2657</v>
      </c>
      <c r="M490" s="6" t="s">
        <v>2064</v>
      </c>
      <c r="N490" s="6" t="s">
        <v>684</v>
      </c>
      <c r="O490" s="6" t="s">
        <v>674</v>
      </c>
      <c r="P490" s="21">
        <v>1</v>
      </c>
      <c r="Q490" s="2">
        <f t="shared" ca="1" si="0"/>
        <v>0.8</v>
      </c>
      <c r="R490" s="2">
        <f ca="1">Q490*(IF(J490="Yes",1.25,1))</f>
        <v>1</v>
      </c>
      <c r="S490" s="2">
        <f ca="1">R490*(IF(OR(VALUE(P490)&gt;8,VALUE(D490)&gt;80),1.25,1))</f>
        <v>1</v>
      </c>
      <c r="T490" s="2">
        <f ca="1">S490*(IF(H490="Mass Customer",0.85,1))</f>
        <v>1</v>
      </c>
      <c r="U490" s="2">
        <f>RANK(W490,W1:W1001,0)</f>
        <v>486</v>
      </c>
      <c r="V490" s="2">
        <v>486</v>
      </c>
      <c r="W490" s="2">
        <v>0.875</v>
      </c>
      <c r="X490" s="1"/>
      <c r="Y490" s="1"/>
      <c r="Z490" s="1"/>
    </row>
    <row r="491" spans="1:26" ht="15.75" customHeight="1" x14ac:dyDescent="0.35">
      <c r="A491" s="6" t="s">
        <v>293</v>
      </c>
      <c r="B491" s="6" t="s">
        <v>2658</v>
      </c>
      <c r="C491" s="6" t="s">
        <v>23</v>
      </c>
      <c r="D491" s="21">
        <v>68</v>
      </c>
      <c r="E491" s="6" t="s">
        <v>2659</v>
      </c>
      <c r="F491" s="15" t="s">
        <v>114</v>
      </c>
      <c r="G491" s="6" t="s">
        <v>4549</v>
      </c>
      <c r="H491" s="6" t="s">
        <v>25</v>
      </c>
      <c r="I491" s="6" t="s">
        <v>14</v>
      </c>
      <c r="J491" s="6" t="s">
        <v>15</v>
      </c>
      <c r="K491" s="7">
        <v>10</v>
      </c>
      <c r="L491" s="6" t="s">
        <v>2660</v>
      </c>
      <c r="M491" s="6" t="s">
        <v>2661</v>
      </c>
      <c r="N491" s="6" t="s">
        <v>680</v>
      </c>
      <c r="O491" s="6" t="s">
        <v>674</v>
      </c>
      <c r="P491" s="21">
        <v>3</v>
      </c>
      <c r="Q491" s="2">
        <f t="shared" ca="1" si="0"/>
        <v>0.63</v>
      </c>
      <c r="R491" s="2">
        <f ca="1">Q491*(IF(J491="Yes",1.25,1))</f>
        <v>0.78749999999999998</v>
      </c>
      <c r="S491" s="2">
        <f ca="1">R491*(IF(OR(VALUE(P491)&gt;8,VALUE(D491)&gt;80),1.25,1))</f>
        <v>0.78749999999999998</v>
      </c>
      <c r="T491" s="2">
        <f ca="1">S491*(IF(H491="Mass Customer",0.85,1))</f>
        <v>0.78749999999999998</v>
      </c>
      <c r="U491" s="2">
        <f>RANK(W491,W1:W1001,0)</f>
        <v>486</v>
      </c>
      <c r="V491" s="2">
        <v>486</v>
      </c>
      <c r="W491" s="2">
        <v>0.875</v>
      </c>
      <c r="X491" s="1"/>
      <c r="Y491" s="1"/>
      <c r="Z491" s="1"/>
    </row>
    <row r="492" spans="1:26" ht="15.75" customHeight="1" x14ac:dyDescent="0.35">
      <c r="A492" s="6" t="s">
        <v>2662</v>
      </c>
      <c r="B492" s="6" t="s">
        <v>2663</v>
      </c>
      <c r="C492" s="6" t="s">
        <v>23</v>
      </c>
      <c r="D492" s="21">
        <v>72</v>
      </c>
      <c r="E492" s="6" t="s">
        <v>2664</v>
      </c>
      <c r="F492" s="15" t="s">
        <v>288</v>
      </c>
      <c r="G492" s="6" t="s">
        <v>33</v>
      </c>
      <c r="H492" s="6" t="s">
        <v>13</v>
      </c>
      <c r="I492" s="6" t="s">
        <v>14</v>
      </c>
      <c r="J492" s="6" t="s">
        <v>15</v>
      </c>
      <c r="K492" s="7">
        <v>10</v>
      </c>
      <c r="L492" s="6" t="s">
        <v>2665</v>
      </c>
      <c r="M492" s="6" t="s">
        <v>2666</v>
      </c>
      <c r="N492" s="6" t="s">
        <v>680</v>
      </c>
      <c r="O492" s="6" t="s">
        <v>674</v>
      </c>
      <c r="P492" s="21">
        <v>9</v>
      </c>
      <c r="Q492" s="2">
        <f t="shared" ca="1" si="0"/>
        <v>1.05</v>
      </c>
      <c r="R492" s="2">
        <f ca="1">Q492*(IF(J492="Yes",1.25,1))</f>
        <v>1.3125</v>
      </c>
      <c r="S492" s="2">
        <f ca="1">R492*(IF(OR(VALUE(P492)&gt;8,VALUE(D492)&gt;80),1.25,1))</f>
        <v>1.640625</v>
      </c>
      <c r="T492" s="2">
        <f ca="1">S492*(IF(H492="Mass Customer",0.85,1))</f>
        <v>1.39453125</v>
      </c>
      <c r="U492" s="2">
        <f>RANK(W492,W1:W1001,0)</f>
        <v>486</v>
      </c>
      <c r="V492" s="2">
        <v>486</v>
      </c>
      <c r="W492" s="2">
        <v>0.875</v>
      </c>
      <c r="X492" s="1"/>
      <c r="Y492" s="1"/>
      <c r="Z492" s="1"/>
    </row>
    <row r="493" spans="1:26" ht="15.75" customHeight="1" x14ac:dyDescent="0.35">
      <c r="A493" s="6" t="s">
        <v>524</v>
      </c>
      <c r="B493" s="6" t="s">
        <v>2667</v>
      </c>
      <c r="C493" s="6" t="s">
        <v>23</v>
      </c>
      <c r="D493" s="21">
        <v>56</v>
      </c>
      <c r="E493" s="6" t="s">
        <v>2668</v>
      </c>
      <c r="F493" s="15" t="s">
        <v>286</v>
      </c>
      <c r="G493" s="6" t="s">
        <v>26</v>
      </c>
      <c r="H493" s="6" t="s">
        <v>13</v>
      </c>
      <c r="I493" s="6" t="s">
        <v>14</v>
      </c>
      <c r="J493" s="6" t="s">
        <v>22</v>
      </c>
      <c r="K493" s="7">
        <v>11</v>
      </c>
      <c r="L493" s="6" t="s">
        <v>2669</v>
      </c>
      <c r="M493" s="6" t="s">
        <v>2670</v>
      </c>
      <c r="N493" s="6" t="s">
        <v>684</v>
      </c>
      <c r="O493" s="6" t="s">
        <v>674</v>
      </c>
      <c r="P493" s="21">
        <v>8</v>
      </c>
      <c r="Q493" s="2">
        <f t="shared" ca="1" si="0"/>
        <v>0.8</v>
      </c>
      <c r="R493" s="2">
        <f ca="1">Q493*(IF(J493="Yes",1.25,1))</f>
        <v>0.8</v>
      </c>
      <c r="S493" s="2">
        <f ca="1">R493*(IF(OR(VALUE(P493)&gt;8,VALUE(D493)&gt;80),1.25,1))</f>
        <v>0.8</v>
      </c>
      <c r="T493" s="2">
        <f ca="1">S493*(IF(H493="Mass Customer",0.85,1))</f>
        <v>0.68</v>
      </c>
      <c r="U493" s="2">
        <f>RANK(W493,W1:W1001,0)</f>
        <v>492</v>
      </c>
      <c r="V493" s="2">
        <v>492</v>
      </c>
      <c r="W493" s="2">
        <v>0.87124999999999986</v>
      </c>
      <c r="X493" s="1"/>
      <c r="Y493" s="1"/>
      <c r="Z493" s="1"/>
    </row>
    <row r="494" spans="1:26" ht="15.75" customHeight="1" x14ac:dyDescent="0.35">
      <c r="A494" s="6" t="s">
        <v>2671</v>
      </c>
      <c r="B494" s="6" t="s">
        <v>2672</v>
      </c>
      <c r="C494" s="6" t="s">
        <v>23</v>
      </c>
      <c r="D494" s="21">
        <v>55</v>
      </c>
      <c r="E494" s="6" t="s">
        <v>2673</v>
      </c>
      <c r="F494" s="15" t="s">
        <v>17</v>
      </c>
      <c r="G494" s="6" t="s">
        <v>33</v>
      </c>
      <c r="H494" s="6" t="s">
        <v>13</v>
      </c>
      <c r="I494" s="6" t="s">
        <v>14</v>
      </c>
      <c r="J494" s="6" t="s">
        <v>22</v>
      </c>
      <c r="K494" s="7">
        <v>2</v>
      </c>
      <c r="L494" s="6" t="s">
        <v>2674</v>
      </c>
      <c r="M494" s="6" t="s">
        <v>1458</v>
      </c>
      <c r="N494" s="6" t="s">
        <v>680</v>
      </c>
      <c r="O494" s="6" t="s">
        <v>674</v>
      </c>
      <c r="P494" s="21">
        <v>8</v>
      </c>
      <c r="Q494" s="2">
        <f t="shared" ca="1" si="0"/>
        <v>0.97</v>
      </c>
      <c r="R494" s="2">
        <f ca="1">Q494*(IF(J494="Yes",1.25,1))</f>
        <v>0.97</v>
      </c>
      <c r="S494" s="2">
        <f ca="1">R494*(IF(OR(VALUE(P494)&gt;8,VALUE(D494)&gt;80),1.25,1))</f>
        <v>0.97</v>
      </c>
      <c r="T494" s="2">
        <f ca="1">S494*(IF(H494="Mass Customer",0.85,1))</f>
        <v>0.82450000000000001</v>
      </c>
      <c r="U494" s="2">
        <f>RANK(W494,W1:W1001,0)</f>
        <v>492</v>
      </c>
      <c r="V494" s="2">
        <v>492</v>
      </c>
      <c r="W494" s="2">
        <v>0.87124999999999986</v>
      </c>
      <c r="X494" s="1"/>
      <c r="Y494" s="1"/>
      <c r="Z494" s="1"/>
    </row>
    <row r="495" spans="1:26" ht="15.75" customHeight="1" x14ac:dyDescent="0.35">
      <c r="A495" s="6" t="s">
        <v>466</v>
      </c>
      <c r="B495" s="6" t="s">
        <v>2675</v>
      </c>
      <c r="C495" s="6" t="s">
        <v>23</v>
      </c>
      <c r="D495" s="21">
        <v>15</v>
      </c>
      <c r="E495" s="6" t="s">
        <v>2676</v>
      </c>
      <c r="F495" s="15" t="s">
        <v>216</v>
      </c>
      <c r="G495" s="6" t="s">
        <v>4549</v>
      </c>
      <c r="H495" s="6" t="s">
        <v>13</v>
      </c>
      <c r="I495" s="6" t="s">
        <v>14</v>
      </c>
      <c r="J495" s="6" t="s">
        <v>15</v>
      </c>
      <c r="K495" s="7">
        <v>21</v>
      </c>
      <c r="L495" s="6" t="s">
        <v>2677</v>
      </c>
      <c r="M495" s="6" t="s">
        <v>1724</v>
      </c>
      <c r="N495" s="6" t="s">
        <v>684</v>
      </c>
      <c r="O495" s="6" t="s">
        <v>674</v>
      </c>
      <c r="P495" s="21">
        <v>9</v>
      </c>
      <c r="Q495" s="2">
        <f t="shared" ca="1" si="0"/>
        <v>0.62</v>
      </c>
      <c r="R495" s="2">
        <f ca="1">Q495*(IF(J495="Yes",1.25,1))</f>
        <v>0.77500000000000002</v>
      </c>
      <c r="S495" s="2">
        <f ca="1">R495*(IF(OR(VALUE(P495)&gt;8,VALUE(D495)&gt;80),1.25,1))</f>
        <v>0.96875</v>
      </c>
      <c r="T495" s="2">
        <f ca="1">S495*(IF(H495="Mass Customer",0.85,1))</f>
        <v>0.82343749999999993</v>
      </c>
      <c r="U495" s="2">
        <f>RANK(W495,W1:W1001,0)</f>
        <v>494</v>
      </c>
      <c r="V495" s="2">
        <v>494</v>
      </c>
      <c r="W495" s="2">
        <v>0.86699999999999999</v>
      </c>
      <c r="X495" s="1"/>
      <c r="Y495" s="1"/>
      <c r="Z495" s="1"/>
    </row>
    <row r="496" spans="1:26" ht="15.75" customHeight="1" x14ac:dyDescent="0.35">
      <c r="A496" s="6" t="s">
        <v>2678</v>
      </c>
      <c r="B496" s="13" t="s">
        <v>4541</v>
      </c>
      <c r="C496" s="6" t="s">
        <v>16</v>
      </c>
      <c r="D496" s="21">
        <v>39</v>
      </c>
      <c r="E496" s="6" t="s">
        <v>2679</v>
      </c>
      <c r="F496" s="15" t="s">
        <v>108</v>
      </c>
      <c r="G496" s="6" t="s">
        <v>21</v>
      </c>
      <c r="H496" s="6" t="s">
        <v>25</v>
      </c>
      <c r="I496" s="6" t="s">
        <v>14</v>
      </c>
      <c r="J496" s="6" t="s">
        <v>22</v>
      </c>
      <c r="K496" s="7">
        <v>14</v>
      </c>
      <c r="L496" s="6" t="s">
        <v>2680</v>
      </c>
      <c r="M496" s="6" t="s">
        <v>1345</v>
      </c>
      <c r="N496" s="6" t="s">
        <v>673</v>
      </c>
      <c r="O496" s="6" t="s">
        <v>674</v>
      </c>
      <c r="P496" s="21">
        <v>7</v>
      </c>
      <c r="Q496" s="2">
        <f t="shared" ca="1" si="0"/>
        <v>0.9</v>
      </c>
      <c r="R496" s="2">
        <f ca="1">Q496*(IF(J496="Yes",1.25,1))</f>
        <v>0.9</v>
      </c>
      <c r="S496" s="2">
        <f ca="1">R496*(IF(OR(VALUE(P496)&gt;8,VALUE(D496)&gt;80),1.25,1))</f>
        <v>0.9</v>
      </c>
      <c r="T496" s="2">
        <f ca="1">S496*(IF(H496="Mass Customer",0.85,1))</f>
        <v>0.9</v>
      </c>
      <c r="U496" s="2">
        <f>RANK(W496,W1:W1001,0)</f>
        <v>495</v>
      </c>
      <c r="V496" s="2">
        <v>495</v>
      </c>
      <c r="W496" s="2">
        <v>0.86328125</v>
      </c>
      <c r="X496" s="1"/>
      <c r="Y496" s="1"/>
      <c r="Z496" s="1"/>
    </row>
    <row r="497" spans="1:26" ht="15.75" customHeight="1" x14ac:dyDescent="0.35">
      <c r="A497" s="6" t="s">
        <v>552</v>
      </c>
      <c r="B497" s="6" t="s">
        <v>2681</v>
      </c>
      <c r="C497" s="6" t="s">
        <v>16</v>
      </c>
      <c r="D497" s="21">
        <v>86</v>
      </c>
      <c r="E497" s="6" t="s">
        <v>2682</v>
      </c>
      <c r="F497" s="15" t="s">
        <v>245</v>
      </c>
      <c r="G497" s="6" t="s">
        <v>18</v>
      </c>
      <c r="H497" s="6" t="s">
        <v>25</v>
      </c>
      <c r="I497" s="6" t="s">
        <v>14</v>
      </c>
      <c r="J497" s="6" t="s">
        <v>15</v>
      </c>
      <c r="K497" s="7">
        <v>10</v>
      </c>
      <c r="L497" s="6" t="s">
        <v>2683</v>
      </c>
      <c r="M497" s="6" t="s">
        <v>1415</v>
      </c>
      <c r="N497" s="6" t="s">
        <v>680</v>
      </c>
      <c r="O497" s="6" t="s">
        <v>674</v>
      </c>
      <c r="P497" s="21">
        <v>10</v>
      </c>
      <c r="Q497" s="2">
        <f t="shared" ca="1" si="0"/>
        <v>0.48</v>
      </c>
      <c r="R497" s="2">
        <f ca="1">Q497*(IF(J497="Yes",1.25,1))</f>
        <v>0.6</v>
      </c>
      <c r="S497" s="2">
        <f ca="1">R497*(IF(OR(VALUE(P497)&gt;8,VALUE(D497)&gt;80),1.25,1))</f>
        <v>0.75</v>
      </c>
      <c r="T497" s="2">
        <f ca="1">S497*(IF(H497="Mass Customer",0.85,1))</f>
        <v>0.75</v>
      </c>
      <c r="U497" s="2">
        <f>RANK(W497,W1:W1001,0)</f>
        <v>495</v>
      </c>
      <c r="V497" s="2">
        <v>495</v>
      </c>
      <c r="W497" s="2">
        <v>0.86328125</v>
      </c>
      <c r="X497" s="1"/>
      <c r="Y497" s="1"/>
      <c r="Z497" s="1"/>
    </row>
    <row r="498" spans="1:26" ht="15.75" customHeight="1" x14ac:dyDescent="0.35">
      <c r="A498" s="6" t="s">
        <v>2684</v>
      </c>
      <c r="B498" s="6" t="s">
        <v>2685</v>
      </c>
      <c r="C498" s="6" t="s">
        <v>23</v>
      </c>
      <c r="D498" s="21">
        <v>59</v>
      </c>
      <c r="E498" s="6" t="s">
        <v>2686</v>
      </c>
      <c r="F498" s="15" t="s">
        <v>95</v>
      </c>
      <c r="G498" s="6" t="s">
        <v>20</v>
      </c>
      <c r="H498" s="6" t="s">
        <v>27</v>
      </c>
      <c r="I498" s="6" t="s">
        <v>14</v>
      </c>
      <c r="J498" s="6" t="s">
        <v>22</v>
      </c>
      <c r="K498" s="7">
        <v>13</v>
      </c>
      <c r="L498" s="6" t="s">
        <v>2687</v>
      </c>
      <c r="M498" s="6" t="s">
        <v>1946</v>
      </c>
      <c r="N498" s="6" t="s">
        <v>680</v>
      </c>
      <c r="O498" s="6" t="s">
        <v>674</v>
      </c>
      <c r="P498" s="21">
        <v>11</v>
      </c>
      <c r="Q498" s="2">
        <f t="shared" ca="1" si="0"/>
        <v>0.61</v>
      </c>
      <c r="R498" s="2">
        <f ca="1">Q498*(IF(J498="Yes",1.25,1))</f>
        <v>0.61</v>
      </c>
      <c r="S498" s="2">
        <f ca="1">R498*(IF(OR(VALUE(P498)&gt;8,VALUE(D498)&gt;80),1.25,1))</f>
        <v>0.76249999999999996</v>
      </c>
      <c r="T498" s="2">
        <f ca="1">S498*(IF(H498="Mass Customer",0.85,1))</f>
        <v>0.76249999999999996</v>
      </c>
      <c r="U498" s="2">
        <f>RANK(W498,W1:W1001,0)</f>
        <v>495</v>
      </c>
      <c r="V498" s="2">
        <v>495</v>
      </c>
      <c r="W498" s="2">
        <v>0.86328125</v>
      </c>
      <c r="X498" s="1"/>
      <c r="Y498" s="1"/>
      <c r="Z498" s="1"/>
    </row>
    <row r="499" spans="1:26" ht="15.75" customHeight="1" x14ac:dyDescent="0.35">
      <c r="A499" s="6" t="s">
        <v>2688</v>
      </c>
      <c r="B499" s="6" t="s">
        <v>699</v>
      </c>
      <c r="C499" s="6" t="s">
        <v>23</v>
      </c>
      <c r="D499" s="21">
        <v>69</v>
      </c>
      <c r="E499" s="6" t="s">
        <v>2689</v>
      </c>
      <c r="F499" s="15" t="s">
        <v>135</v>
      </c>
      <c r="G499" s="6" t="s">
        <v>4549</v>
      </c>
      <c r="H499" s="6" t="s">
        <v>25</v>
      </c>
      <c r="I499" s="6" t="s">
        <v>14</v>
      </c>
      <c r="J499" s="6" t="s">
        <v>22</v>
      </c>
      <c r="K499" s="7">
        <v>15</v>
      </c>
      <c r="L499" s="6" t="s">
        <v>2690</v>
      </c>
      <c r="M499" s="6" t="s">
        <v>1830</v>
      </c>
      <c r="N499" s="6" t="s">
        <v>680</v>
      </c>
      <c r="O499" s="6" t="s">
        <v>674</v>
      </c>
      <c r="P499" s="21">
        <v>4</v>
      </c>
      <c r="Q499" s="2">
        <f t="shared" ca="1" si="0"/>
        <v>0.86</v>
      </c>
      <c r="R499" s="2">
        <f ca="1">Q499*(IF(J499="Yes",1.25,1))</f>
        <v>0.86</v>
      </c>
      <c r="S499" s="2">
        <f ca="1">R499*(IF(OR(VALUE(P499)&gt;8,VALUE(D499)&gt;80),1.25,1))</f>
        <v>0.86</v>
      </c>
      <c r="T499" s="2">
        <f ca="1">S499*(IF(H499="Mass Customer",0.85,1))</f>
        <v>0.86</v>
      </c>
      <c r="U499" s="2">
        <f>RANK(W499,W1:W1001,0)</f>
        <v>498</v>
      </c>
      <c r="V499" s="2">
        <v>498</v>
      </c>
      <c r="W499" s="2">
        <v>0.86062500000000008</v>
      </c>
      <c r="X499" s="1"/>
      <c r="Y499" s="1"/>
      <c r="Z499" s="1"/>
    </row>
    <row r="500" spans="1:26" ht="15.75" customHeight="1" x14ac:dyDescent="0.35">
      <c r="A500" s="6" t="s">
        <v>2691</v>
      </c>
      <c r="B500" s="6" t="s">
        <v>2692</v>
      </c>
      <c r="C500" s="6" t="s">
        <v>23</v>
      </c>
      <c r="D500" s="21">
        <v>56</v>
      </c>
      <c r="E500" s="6" t="s">
        <v>2693</v>
      </c>
      <c r="F500" s="15" t="s">
        <v>145</v>
      </c>
      <c r="G500" s="6" t="s">
        <v>4549</v>
      </c>
      <c r="H500" s="6" t="s">
        <v>13</v>
      </c>
      <c r="I500" s="6" t="s">
        <v>14</v>
      </c>
      <c r="J500" s="6" t="s">
        <v>22</v>
      </c>
      <c r="K500" s="7">
        <v>6</v>
      </c>
      <c r="L500" s="6" t="s">
        <v>2694</v>
      </c>
      <c r="M500" s="6" t="s">
        <v>841</v>
      </c>
      <c r="N500" s="6" t="s">
        <v>680</v>
      </c>
      <c r="O500" s="6" t="s">
        <v>674</v>
      </c>
      <c r="P500" s="21">
        <v>9</v>
      </c>
      <c r="Q500" s="2">
        <f t="shared" ca="1" si="0"/>
        <v>0.98</v>
      </c>
      <c r="R500" s="2">
        <f ca="1">Q500*(IF(J500="Yes",1.25,1))</f>
        <v>0.98</v>
      </c>
      <c r="S500" s="2">
        <f ca="1">R500*(IF(OR(VALUE(P500)&gt;8,VALUE(D500)&gt;80),1.25,1))</f>
        <v>1.2250000000000001</v>
      </c>
      <c r="T500" s="2">
        <f ca="1">S500*(IF(H500="Mass Customer",0.85,1))</f>
        <v>1.04125</v>
      </c>
      <c r="U500" s="2">
        <f>RANK(W500,W1:W1001,0)</f>
        <v>498</v>
      </c>
      <c r="V500" s="2">
        <v>498</v>
      </c>
      <c r="W500" s="2">
        <v>0.86062500000000008</v>
      </c>
      <c r="X500" s="1"/>
      <c r="Y500" s="1"/>
      <c r="Z500" s="1"/>
    </row>
    <row r="501" spans="1:26" ht="15.75" customHeight="1" x14ac:dyDescent="0.35">
      <c r="A501" s="6" t="s">
        <v>569</v>
      </c>
      <c r="B501" s="6" t="s">
        <v>2695</v>
      </c>
      <c r="C501" s="6" t="s">
        <v>23</v>
      </c>
      <c r="D501" s="21">
        <v>5</v>
      </c>
      <c r="E501" s="6" t="s">
        <v>2696</v>
      </c>
      <c r="F501" s="15" t="s">
        <v>124</v>
      </c>
      <c r="G501" s="6" t="s">
        <v>18</v>
      </c>
      <c r="H501" s="6" t="s">
        <v>13</v>
      </c>
      <c r="I501" s="6" t="s">
        <v>14</v>
      </c>
      <c r="J501" s="6" t="s">
        <v>15</v>
      </c>
      <c r="K501" s="7">
        <v>11</v>
      </c>
      <c r="L501" s="6" t="s">
        <v>2697</v>
      </c>
      <c r="M501" s="6" t="s">
        <v>796</v>
      </c>
      <c r="N501" s="6" t="s">
        <v>673</v>
      </c>
      <c r="O501" s="6" t="s">
        <v>674</v>
      </c>
      <c r="P501" s="21">
        <v>5</v>
      </c>
      <c r="Q501" s="2">
        <f t="shared" ca="1" si="0"/>
        <v>0.45</v>
      </c>
      <c r="R501" s="2">
        <f ca="1">Q501*(IF(J501="Yes",1.25,1))</f>
        <v>0.5625</v>
      </c>
      <c r="S501" s="2">
        <f ca="1">R501*(IF(OR(VALUE(P501)&gt;8,VALUE(D501)&gt;80),1.25,1))</f>
        <v>0.5625</v>
      </c>
      <c r="T501" s="2">
        <f ca="1">S501*(IF(H501="Mass Customer",0.85,1))</f>
        <v>0.47812499999999997</v>
      </c>
      <c r="U501" s="2">
        <f>RANK(W501,W1:W1001,0)</f>
        <v>500</v>
      </c>
      <c r="V501" s="2">
        <v>500</v>
      </c>
      <c r="W501" s="2">
        <v>0.86</v>
      </c>
      <c r="X501" s="1"/>
      <c r="Y501" s="1"/>
      <c r="Z501" s="1"/>
    </row>
    <row r="502" spans="1:26" ht="15.75" customHeight="1" x14ac:dyDescent="0.35">
      <c r="A502" s="6" t="s">
        <v>123</v>
      </c>
      <c r="B502" s="6" t="s">
        <v>2698</v>
      </c>
      <c r="C502" s="6" t="s">
        <v>16</v>
      </c>
      <c r="D502" s="21">
        <v>82</v>
      </c>
      <c r="E502" s="6" t="s">
        <v>2699</v>
      </c>
      <c r="F502" s="15" t="s">
        <v>142</v>
      </c>
      <c r="G502" s="6" t="s">
        <v>30</v>
      </c>
      <c r="H502" s="6" t="s">
        <v>13</v>
      </c>
      <c r="I502" s="6" t="s">
        <v>14</v>
      </c>
      <c r="J502" s="6" t="s">
        <v>22</v>
      </c>
      <c r="K502" s="7">
        <v>16</v>
      </c>
      <c r="L502" s="6" t="s">
        <v>2700</v>
      </c>
      <c r="M502" s="6" t="s">
        <v>850</v>
      </c>
      <c r="N502" s="6" t="s">
        <v>684</v>
      </c>
      <c r="O502" s="6" t="s">
        <v>674</v>
      </c>
      <c r="P502" s="21">
        <v>10</v>
      </c>
      <c r="Q502" s="2">
        <f t="shared" ca="1" si="0"/>
        <v>0.82</v>
      </c>
      <c r="R502" s="2">
        <f ca="1">Q502*(IF(J502="Yes",1.25,1))</f>
        <v>0.82</v>
      </c>
      <c r="S502" s="2">
        <f ca="1">R502*(IF(OR(VALUE(P502)&gt;8,VALUE(D502)&gt;80),1.25,1))</f>
        <v>1.0249999999999999</v>
      </c>
      <c r="T502" s="2">
        <f ca="1">S502*(IF(H502="Mass Customer",0.85,1))</f>
        <v>0.87124999999999986</v>
      </c>
      <c r="U502" s="2">
        <f>RANK(W502,W1:W1001,0)</f>
        <v>500</v>
      </c>
      <c r="V502" s="2">
        <v>500</v>
      </c>
      <c r="W502" s="2">
        <v>0.86</v>
      </c>
      <c r="X502" s="1"/>
      <c r="Y502" s="1"/>
      <c r="Z502" s="1"/>
    </row>
    <row r="503" spans="1:26" ht="15.75" customHeight="1" x14ac:dyDescent="0.35">
      <c r="A503" s="6" t="s">
        <v>317</v>
      </c>
      <c r="B503" s="6" t="s">
        <v>2701</v>
      </c>
      <c r="C503" s="6" t="s">
        <v>16</v>
      </c>
      <c r="D503" s="21">
        <v>27</v>
      </c>
      <c r="E503" s="6" t="s">
        <v>2702</v>
      </c>
      <c r="F503" s="15" t="s">
        <v>228</v>
      </c>
      <c r="G503" s="6" t="s">
        <v>4549</v>
      </c>
      <c r="H503" s="6" t="s">
        <v>13</v>
      </c>
      <c r="I503" s="6" t="s">
        <v>14</v>
      </c>
      <c r="J503" s="6" t="s">
        <v>15</v>
      </c>
      <c r="K503" s="7">
        <v>8</v>
      </c>
      <c r="L503" s="6" t="s">
        <v>2703</v>
      </c>
      <c r="M503" s="6" t="s">
        <v>2395</v>
      </c>
      <c r="N503" s="6" t="s">
        <v>680</v>
      </c>
      <c r="O503" s="6" t="s">
        <v>674</v>
      </c>
      <c r="P503" s="21">
        <v>9</v>
      </c>
      <c r="Q503" s="2">
        <f t="shared" ca="1" si="0"/>
        <v>0.67</v>
      </c>
      <c r="R503" s="2">
        <f ca="1">Q503*(IF(J503="Yes",1.25,1))</f>
        <v>0.83750000000000002</v>
      </c>
      <c r="S503" s="2">
        <f ca="1">R503*(IF(OR(VALUE(P503)&gt;8,VALUE(D503)&gt;80),1.25,1))</f>
        <v>1.046875</v>
      </c>
      <c r="T503" s="2">
        <f ca="1">S503*(IF(H503="Mass Customer",0.85,1))</f>
        <v>0.88984374999999993</v>
      </c>
      <c r="U503" s="2">
        <f>RANK(W503,W1:W1001,0)</f>
        <v>502</v>
      </c>
      <c r="V503" s="2">
        <v>502</v>
      </c>
      <c r="W503" s="2">
        <v>0.85849999999999993</v>
      </c>
      <c r="X503" s="1"/>
      <c r="Y503" s="1"/>
      <c r="Z503" s="1"/>
    </row>
    <row r="504" spans="1:26" ht="15.75" customHeight="1" x14ac:dyDescent="0.35">
      <c r="A504" s="6" t="s">
        <v>2704</v>
      </c>
      <c r="B504" s="13" t="s">
        <v>4541</v>
      </c>
      <c r="C504" s="6" t="s">
        <v>23</v>
      </c>
      <c r="D504" s="21">
        <v>10</v>
      </c>
      <c r="E504" s="8">
        <v>27260</v>
      </c>
      <c r="F504" s="15" t="s">
        <v>62</v>
      </c>
      <c r="G504" s="6" t="s">
        <v>63</v>
      </c>
      <c r="H504" s="6" t="s">
        <v>25</v>
      </c>
      <c r="I504" s="6" t="s">
        <v>14</v>
      </c>
      <c r="J504" s="6" t="s">
        <v>15</v>
      </c>
      <c r="K504" s="7">
        <v>17</v>
      </c>
      <c r="L504" s="6" t="s">
        <v>2705</v>
      </c>
      <c r="M504" s="6" t="s">
        <v>2706</v>
      </c>
      <c r="N504" s="6" t="s">
        <v>680</v>
      </c>
      <c r="O504" s="6" t="s">
        <v>674</v>
      </c>
      <c r="P504" s="21">
        <v>7</v>
      </c>
      <c r="Q504" s="2">
        <f t="shared" ca="1" si="0"/>
        <v>0.53</v>
      </c>
      <c r="R504" s="2">
        <f ca="1">Q504*(IF(J504="Yes",1.25,1))</f>
        <v>0.66250000000000009</v>
      </c>
      <c r="S504" s="2">
        <f ca="1">R504*(IF(OR(VALUE(P504)&gt;8,VALUE(D504)&gt;80),1.25,1))</f>
        <v>0.66250000000000009</v>
      </c>
      <c r="T504" s="2">
        <f ca="1">S504*(IF(H504="Mass Customer",0.85,1))</f>
        <v>0.66250000000000009</v>
      </c>
      <c r="U504" s="2">
        <f>RANK(W504,W1:W1001,0)</f>
        <v>502</v>
      </c>
      <c r="V504" s="2">
        <v>502</v>
      </c>
      <c r="W504" s="2">
        <v>0.85849999999999993</v>
      </c>
      <c r="X504" s="1"/>
      <c r="Y504" s="1"/>
      <c r="Z504" s="1"/>
    </row>
    <row r="505" spans="1:26" ht="15.75" customHeight="1" x14ac:dyDescent="0.35">
      <c r="A505" s="6" t="s">
        <v>2707</v>
      </c>
      <c r="B505" s="6" t="s">
        <v>2708</v>
      </c>
      <c r="C505" s="6" t="s">
        <v>16</v>
      </c>
      <c r="D505" s="21">
        <v>68</v>
      </c>
      <c r="E505" s="6" t="s">
        <v>2709</v>
      </c>
      <c r="F505" s="15" t="s">
        <v>64</v>
      </c>
      <c r="G505" s="6" t="s">
        <v>26</v>
      </c>
      <c r="H505" s="6" t="s">
        <v>27</v>
      </c>
      <c r="I505" s="6" t="s">
        <v>14</v>
      </c>
      <c r="J505" s="6" t="s">
        <v>15</v>
      </c>
      <c r="K505" s="7">
        <v>20</v>
      </c>
      <c r="L505" s="6" t="s">
        <v>2710</v>
      </c>
      <c r="M505" s="6" t="s">
        <v>1728</v>
      </c>
      <c r="N505" s="6" t="s">
        <v>673</v>
      </c>
      <c r="O505" s="6" t="s">
        <v>674</v>
      </c>
      <c r="P505" s="21">
        <v>4</v>
      </c>
      <c r="Q505" s="2">
        <f t="shared" ca="1" si="0"/>
        <v>1.05</v>
      </c>
      <c r="R505" s="2">
        <f ca="1">Q505*(IF(J505="Yes",1.25,1))</f>
        <v>1.3125</v>
      </c>
      <c r="S505" s="2">
        <f ca="1">R505*(IF(OR(VALUE(P505)&gt;8,VALUE(D505)&gt;80),1.25,1))</f>
        <v>1.3125</v>
      </c>
      <c r="T505" s="2">
        <f ca="1">S505*(IF(H505="Mass Customer",0.85,1))</f>
        <v>1.3125</v>
      </c>
      <c r="U505" s="2">
        <f>RANK(W505,W1:W1001,0)</f>
        <v>504</v>
      </c>
      <c r="V505" s="2">
        <v>504</v>
      </c>
      <c r="W505" s="2">
        <v>0.85000000000000009</v>
      </c>
      <c r="X505" s="1"/>
      <c r="Y505" s="1"/>
      <c r="Z505" s="1"/>
    </row>
    <row r="506" spans="1:26" ht="15.75" customHeight="1" x14ac:dyDescent="0.35">
      <c r="A506" s="6" t="s">
        <v>2711</v>
      </c>
      <c r="B506" s="6" t="s">
        <v>2712</v>
      </c>
      <c r="C506" s="6" t="s">
        <v>23</v>
      </c>
      <c r="D506" s="21">
        <v>30</v>
      </c>
      <c r="E506" s="8">
        <v>27648</v>
      </c>
      <c r="F506" s="15" t="s">
        <v>121</v>
      </c>
      <c r="G506" s="6" t="s">
        <v>4549</v>
      </c>
      <c r="H506" s="6" t="s">
        <v>13</v>
      </c>
      <c r="I506" s="6" t="s">
        <v>14</v>
      </c>
      <c r="J506" s="6" t="s">
        <v>15</v>
      </c>
      <c r="K506" s="7">
        <v>19</v>
      </c>
      <c r="L506" s="6" t="s">
        <v>2713</v>
      </c>
      <c r="M506" s="6" t="s">
        <v>1684</v>
      </c>
      <c r="N506" s="6" t="s">
        <v>680</v>
      </c>
      <c r="O506" s="6" t="s">
        <v>674</v>
      </c>
      <c r="P506" s="21">
        <v>9</v>
      </c>
      <c r="Q506" s="2">
        <f t="shared" ca="1" si="0"/>
        <v>0.94</v>
      </c>
      <c r="R506" s="2">
        <f ca="1">Q506*(IF(J506="Yes",1.25,1))</f>
        <v>1.1749999999999998</v>
      </c>
      <c r="S506" s="2">
        <f ca="1">R506*(IF(OR(VALUE(P506)&gt;8,VALUE(D506)&gt;80),1.25,1))</f>
        <v>1.4687499999999998</v>
      </c>
      <c r="T506" s="2">
        <f ca="1">S506*(IF(H506="Mass Customer",0.85,1))</f>
        <v>1.2484374999999999</v>
      </c>
      <c r="U506" s="2">
        <f>RANK(W506,W1:W1001,0)</f>
        <v>504</v>
      </c>
      <c r="V506" s="2">
        <v>504</v>
      </c>
      <c r="W506" s="2">
        <v>0.85000000000000009</v>
      </c>
      <c r="X506" s="1"/>
      <c r="Y506" s="1"/>
      <c r="Z506" s="1"/>
    </row>
    <row r="507" spans="1:26" ht="15.75" customHeight="1" x14ac:dyDescent="0.35">
      <c r="A507" s="6" t="s">
        <v>2714</v>
      </c>
      <c r="B507" s="6" t="s">
        <v>2715</v>
      </c>
      <c r="C507" s="6" t="s">
        <v>16</v>
      </c>
      <c r="D507" s="21">
        <v>13</v>
      </c>
      <c r="E507" s="6" t="s">
        <v>2716</v>
      </c>
      <c r="F507" s="15" t="s">
        <v>64</v>
      </c>
      <c r="G507" s="6" t="s">
        <v>4549</v>
      </c>
      <c r="H507" s="6" t="s">
        <v>27</v>
      </c>
      <c r="I507" s="6" t="s">
        <v>14</v>
      </c>
      <c r="J507" s="6" t="s">
        <v>22</v>
      </c>
      <c r="K507" s="7">
        <v>11</v>
      </c>
      <c r="L507" s="6" t="s">
        <v>4544</v>
      </c>
      <c r="M507" s="6" t="s">
        <v>788</v>
      </c>
      <c r="N507" s="6" t="s">
        <v>680</v>
      </c>
      <c r="O507" s="6" t="s">
        <v>674</v>
      </c>
      <c r="P507" s="21">
        <v>7</v>
      </c>
      <c r="Q507" s="2">
        <f t="shared" ca="1" si="0"/>
        <v>0.65</v>
      </c>
      <c r="R507" s="2">
        <f ca="1">Q507*(IF(J507="Yes",1.25,1))</f>
        <v>0.65</v>
      </c>
      <c r="S507" s="2">
        <f ca="1">R507*(IF(OR(VALUE(P507)&gt;8,VALUE(D507)&gt;80),1.25,1))</f>
        <v>0.65</v>
      </c>
      <c r="T507" s="2">
        <f ca="1">S507*(IF(H507="Mass Customer",0.85,1))</f>
        <v>0.65</v>
      </c>
      <c r="U507" s="2">
        <f>RANK(W507,W1:W1001,0)</f>
        <v>504</v>
      </c>
      <c r="V507" s="2">
        <v>504</v>
      </c>
      <c r="W507" s="2">
        <v>0.85000000000000009</v>
      </c>
      <c r="X507" s="1"/>
      <c r="Y507" s="1"/>
      <c r="Z507" s="1"/>
    </row>
    <row r="508" spans="1:26" ht="15.75" customHeight="1" x14ac:dyDescent="0.35">
      <c r="A508" s="6" t="s">
        <v>2717</v>
      </c>
      <c r="B508" s="6" t="s">
        <v>2718</v>
      </c>
      <c r="C508" s="6" t="s">
        <v>16</v>
      </c>
      <c r="D508" s="21">
        <v>44</v>
      </c>
      <c r="E508" s="6" t="s">
        <v>2719</v>
      </c>
      <c r="F508" s="15" t="s">
        <v>112</v>
      </c>
      <c r="G508" s="6" t="s">
        <v>4549</v>
      </c>
      <c r="H508" s="6" t="s">
        <v>25</v>
      </c>
      <c r="I508" s="6" t="s">
        <v>14</v>
      </c>
      <c r="J508" s="6" t="s">
        <v>22</v>
      </c>
      <c r="K508" s="7">
        <v>4</v>
      </c>
      <c r="L508" s="6" t="s">
        <v>2720</v>
      </c>
      <c r="M508" s="6" t="s">
        <v>2721</v>
      </c>
      <c r="N508" s="6" t="s">
        <v>684</v>
      </c>
      <c r="O508" s="6" t="s">
        <v>674</v>
      </c>
      <c r="P508" s="21">
        <v>7</v>
      </c>
      <c r="Q508" s="2">
        <f t="shared" ca="1" si="0"/>
        <v>0.77</v>
      </c>
      <c r="R508" s="2">
        <f ca="1">Q508*(IF(J508="Yes",1.25,1))</f>
        <v>0.77</v>
      </c>
      <c r="S508" s="2">
        <f ca="1">R508*(IF(OR(VALUE(P508)&gt;8,VALUE(D508)&gt;80),1.25,1))</f>
        <v>0.77</v>
      </c>
      <c r="T508" s="2">
        <f ca="1">S508*(IF(H508="Mass Customer",0.85,1))</f>
        <v>0.77</v>
      </c>
      <c r="U508" s="2">
        <f>RANK(W508,W1:W1001,0)</f>
        <v>507</v>
      </c>
      <c r="V508" s="2">
        <v>507</v>
      </c>
      <c r="W508" s="2">
        <v>0.85</v>
      </c>
      <c r="X508" s="1"/>
      <c r="Y508" s="1"/>
      <c r="Z508" s="1"/>
    </row>
    <row r="509" spans="1:26" ht="15.75" customHeight="1" x14ac:dyDescent="0.35">
      <c r="A509" s="6" t="s">
        <v>2722</v>
      </c>
      <c r="B509" s="6" t="s">
        <v>217</v>
      </c>
      <c r="C509" s="6" t="s">
        <v>23</v>
      </c>
      <c r="D509" s="21">
        <v>94</v>
      </c>
      <c r="E509" s="8">
        <v>27270</v>
      </c>
      <c r="F509" s="15" t="s">
        <v>87</v>
      </c>
      <c r="G509" s="6" t="s">
        <v>4549</v>
      </c>
      <c r="H509" s="6" t="s">
        <v>13</v>
      </c>
      <c r="I509" s="6" t="s">
        <v>14</v>
      </c>
      <c r="J509" s="6" t="s">
        <v>15</v>
      </c>
      <c r="K509" s="7">
        <v>19</v>
      </c>
      <c r="L509" s="6" t="s">
        <v>2723</v>
      </c>
      <c r="M509" s="6" t="s">
        <v>2724</v>
      </c>
      <c r="N509" s="6" t="s">
        <v>673</v>
      </c>
      <c r="O509" s="6" t="s">
        <v>674</v>
      </c>
      <c r="P509" s="21">
        <v>8</v>
      </c>
      <c r="Q509" s="2">
        <f t="shared" ca="1" si="0"/>
        <v>0.94</v>
      </c>
      <c r="R509" s="2">
        <f ca="1">Q509*(IF(J509="Yes",1.25,1))</f>
        <v>1.1749999999999998</v>
      </c>
      <c r="S509" s="2">
        <f ca="1">R509*(IF(OR(VALUE(P509)&gt;8,VALUE(D509)&gt;80),1.25,1))</f>
        <v>1.4687499999999998</v>
      </c>
      <c r="T509" s="2">
        <f ca="1">S509*(IF(H509="Mass Customer",0.85,1))</f>
        <v>1.2484374999999999</v>
      </c>
      <c r="U509" s="2">
        <f>RANK(W509,W1:W1001,0)</f>
        <v>507</v>
      </c>
      <c r="V509" s="2">
        <v>507</v>
      </c>
      <c r="W509" s="2">
        <v>0.85</v>
      </c>
      <c r="X509" s="1"/>
      <c r="Y509" s="1"/>
      <c r="Z509" s="1"/>
    </row>
    <row r="510" spans="1:26" ht="15.75" customHeight="1" x14ac:dyDescent="0.35">
      <c r="A510" s="6" t="s">
        <v>2725</v>
      </c>
      <c r="B510" s="6" t="s">
        <v>2726</v>
      </c>
      <c r="C510" s="6" t="s">
        <v>23</v>
      </c>
      <c r="D510" s="21">
        <v>6</v>
      </c>
      <c r="E510" s="8">
        <v>28088</v>
      </c>
      <c r="F510" s="15" t="s">
        <v>88</v>
      </c>
      <c r="G510" s="6" t="s">
        <v>33</v>
      </c>
      <c r="H510" s="6" t="s">
        <v>13</v>
      </c>
      <c r="I510" s="6" t="s">
        <v>14</v>
      </c>
      <c r="J510" s="6" t="s">
        <v>15</v>
      </c>
      <c r="K510" s="7">
        <v>13</v>
      </c>
      <c r="L510" s="6" t="s">
        <v>2727</v>
      </c>
      <c r="M510" s="6" t="s">
        <v>1445</v>
      </c>
      <c r="N510" s="6" t="s">
        <v>680</v>
      </c>
      <c r="O510" s="6" t="s">
        <v>674</v>
      </c>
      <c r="P510" s="21">
        <v>9</v>
      </c>
      <c r="Q510" s="2">
        <f t="shared" ca="1" si="0"/>
        <v>0.81</v>
      </c>
      <c r="R510" s="2">
        <f ca="1">Q510*(IF(J510="Yes",1.25,1))</f>
        <v>1.0125000000000002</v>
      </c>
      <c r="S510" s="2">
        <f ca="1">R510*(IF(OR(VALUE(P510)&gt;8,VALUE(D510)&gt;80),1.25,1))</f>
        <v>1.2656250000000002</v>
      </c>
      <c r="T510" s="2">
        <f ca="1">S510*(IF(H510="Mass Customer",0.85,1))</f>
        <v>1.0757812500000001</v>
      </c>
      <c r="U510" s="2">
        <f>RANK(W510,W1:W1001,0)</f>
        <v>507</v>
      </c>
      <c r="V510" s="2">
        <v>507</v>
      </c>
      <c r="W510" s="2">
        <v>0.85</v>
      </c>
      <c r="X510" s="1"/>
      <c r="Y510" s="1"/>
      <c r="Z510" s="1"/>
    </row>
    <row r="511" spans="1:26" ht="15.75" customHeight="1" x14ac:dyDescent="0.35">
      <c r="A511" s="6" t="s">
        <v>496</v>
      </c>
      <c r="B511" s="6" t="s">
        <v>2728</v>
      </c>
      <c r="C511" s="6" t="s">
        <v>16</v>
      </c>
      <c r="D511" s="21">
        <v>41</v>
      </c>
      <c r="E511" s="6" t="s">
        <v>2729</v>
      </c>
      <c r="F511" s="15" t="s">
        <v>237</v>
      </c>
      <c r="G511" s="6" t="s">
        <v>4549</v>
      </c>
      <c r="H511" s="6" t="s">
        <v>25</v>
      </c>
      <c r="I511" s="6" t="s">
        <v>14</v>
      </c>
      <c r="J511" s="6" t="s">
        <v>22</v>
      </c>
      <c r="K511" s="7">
        <v>9</v>
      </c>
      <c r="L511" s="6" t="s">
        <v>2730</v>
      </c>
      <c r="M511" s="6" t="s">
        <v>1053</v>
      </c>
      <c r="N511" s="6" t="s">
        <v>680</v>
      </c>
      <c r="O511" s="6" t="s">
        <v>674</v>
      </c>
      <c r="P511" s="21">
        <v>11</v>
      </c>
      <c r="Q511" s="2">
        <f t="shared" ca="1" si="0"/>
        <v>0.75</v>
      </c>
      <c r="R511" s="2">
        <f ca="1">Q511*(IF(J511="Yes",1.25,1))</f>
        <v>0.75</v>
      </c>
      <c r="S511" s="2">
        <f ca="1">R511*(IF(OR(VALUE(P511)&gt;8,VALUE(D511)&gt;80),1.25,1))</f>
        <v>0.9375</v>
      </c>
      <c r="T511" s="2">
        <f ca="1">S511*(IF(H511="Mass Customer",0.85,1))</f>
        <v>0.9375</v>
      </c>
      <c r="U511" s="2">
        <f>RANK(W511,W1:W1001,0)</f>
        <v>507</v>
      </c>
      <c r="V511" s="2">
        <v>507</v>
      </c>
      <c r="W511" s="2">
        <v>0.85</v>
      </c>
      <c r="X511" s="1"/>
      <c r="Y511" s="1"/>
      <c r="Z511" s="1"/>
    </row>
    <row r="512" spans="1:26" ht="15.75" customHeight="1" x14ac:dyDescent="0.35">
      <c r="A512" s="6" t="s">
        <v>2731</v>
      </c>
      <c r="B512" s="6" t="s">
        <v>2732</v>
      </c>
      <c r="C512" s="6" t="s">
        <v>16</v>
      </c>
      <c r="D512" s="21">
        <v>4</v>
      </c>
      <c r="E512" s="6" t="s">
        <v>2733</v>
      </c>
      <c r="F512" s="15" t="s">
        <v>187</v>
      </c>
      <c r="G512" s="6" t="s">
        <v>18</v>
      </c>
      <c r="H512" s="6" t="s">
        <v>13</v>
      </c>
      <c r="I512" s="6" t="s">
        <v>14</v>
      </c>
      <c r="J512" s="6" t="s">
        <v>22</v>
      </c>
      <c r="K512" s="7">
        <v>11</v>
      </c>
      <c r="L512" s="6" t="s">
        <v>2734</v>
      </c>
      <c r="M512" s="6" t="s">
        <v>1289</v>
      </c>
      <c r="N512" s="6" t="s">
        <v>680</v>
      </c>
      <c r="O512" s="6" t="s">
        <v>674</v>
      </c>
      <c r="P512" s="21">
        <v>8</v>
      </c>
      <c r="Q512" s="2">
        <f t="shared" ca="1" si="0"/>
        <v>0.48</v>
      </c>
      <c r="R512" s="2">
        <f ca="1">Q512*(IF(J512="Yes",1.25,1))</f>
        <v>0.48</v>
      </c>
      <c r="S512" s="2">
        <f ca="1">R512*(IF(OR(VALUE(P512)&gt;8,VALUE(D512)&gt;80),1.25,1))</f>
        <v>0.48</v>
      </c>
      <c r="T512" s="2">
        <f ca="1">S512*(IF(H512="Mass Customer",0.85,1))</f>
        <v>0.40799999999999997</v>
      </c>
      <c r="U512" s="2">
        <f>RANK(W512,W1:W1001,0)</f>
        <v>507</v>
      </c>
      <c r="V512" s="2">
        <v>507</v>
      </c>
      <c r="W512" s="2">
        <v>0.85</v>
      </c>
      <c r="X512" s="1"/>
      <c r="Y512" s="1"/>
      <c r="Z512" s="1"/>
    </row>
    <row r="513" spans="1:26" ht="15.75" customHeight="1" x14ac:dyDescent="0.35">
      <c r="A513" s="6" t="s">
        <v>143</v>
      </c>
      <c r="B513" s="6" t="s">
        <v>2735</v>
      </c>
      <c r="C513" s="6" t="s">
        <v>16</v>
      </c>
      <c r="D513" s="21">
        <v>57</v>
      </c>
      <c r="E513" s="6" t="s">
        <v>2736</v>
      </c>
      <c r="F513" s="15" t="s">
        <v>113</v>
      </c>
      <c r="G513" s="6" t="s">
        <v>26</v>
      </c>
      <c r="H513" s="6" t="s">
        <v>27</v>
      </c>
      <c r="I513" s="6" t="s">
        <v>14</v>
      </c>
      <c r="J513" s="6" t="s">
        <v>22</v>
      </c>
      <c r="K513" s="7">
        <v>12</v>
      </c>
      <c r="L513" s="6" t="s">
        <v>2737</v>
      </c>
      <c r="M513" s="6" t="s">
        <v>2738</v>
      </c>
      <c r="N513" s="6" t="s">
        <v>684</v>
      </c>
      <c r="O513" s="6" t="s">
        <v>674</v>
      </c>
      <c r="P513" s="21">
        <v>9</v>
      </c>
      <c r="Q513" s="2">
        <f t="shared" ca="1" si="0"/>
        <v>0.95</v>
      </c>
      <c r="R513" s="2">
        <f ca="1">Q513*(IF(J513="Yes",1.25,1))</f>
        <v>0.95</v>
      </c>
      <c r="S513" s="2">
        <f ca="1">R513*(IF(OR(VALUE(P513)&gt;8,VALUE(D513)&gt;80),1.25,1))</f>
        <v>1.1875</v>
      </c>
      <c r="T513" s="2">
        <f ca="1">S513*(IF(H513="Mass Customer",0.85,1))</f>
        <v>1.1875</v>
      </c>
      <c r="U513" s="2">
        <f>RANK(W513,W1:W1001,0)</f>
        <v>507</v>
      </c>
      <c r="V513" s="2">
        <v>507</v>
      </c>
      <c r="W513" s="2">
        <v>0.85</v>
      </c>
      <c r="X513" s="1"/>
      <c r="Y513" s="1"/>
      <c r="Z513" s="1"/>
    </row>
    <row r="514" spans="1:26" ht="15.75" customHeight="1" x14ac:dyDescent="0.35">
      <c r="A514" s="6" t="s">
        <v>2739</v>
      </c>
      <c r="B514" s="6" t="s">
        <v>2740</v>
      </c>
      <c r="C514" s="6" t="s">
        <v>23</v>
      </c>
      <c r="D514" s="21">
        <v>81</v>
      </c>
      <c r="E514" s="8">
        <v>27829</v>
      </c>
      <c r="F514" s="15" t="s">
        <v>91</v>
      </c>
      <c r="G514" s="6" t="s">
        <v>33</v>
      </c>
      <c r="H514" s="6" t="s">
        <v>27</v>
      </c>
      <c r="I514" s="6" t="s">
        <v>14</v>
      </c>
      <c r="J514" s="6" t="s">
        <v>22</v>
      </c>
      <c r="K514" s="7">
        <v>9</v>
      </c>
      <c r="L514" s="6" t="s">
        <v>2741</v>
      </c>
      <c r="M514" s="6" t="s">
        <v>2742</v>
      </c>
      <c r="N514" s="6" t="s">
        <v>684</v>
      </c>
      <c r="O514" s="6" t="s">
        <v>674</v>
      </c>
      <c r="P514" s="21">
        <v>8</v>
      </c>
      <c r="Q514" s="2">
        <f t="shared" ca="1" si="0"/>
        <v>0.9</v>
      </c>
      <c r="R514" s="2">
        <f ca="1">Q514*(IF(J514="Yes",1.25,1))</f>
        <v>0.9</v>
      </c>
      <c r="S514" s="2">
        <f ca="1">R514*(IF(OR(VALUE(P514)&gt;8,VALUE(D514)&gt;80),1.25,1))</f>
        <v>1.125</v>
      </c>
      <c r="T514" s="2">
        <f ca="1">S514*(IF(H514="Mass Customer",0.85,1))</f>
        <v>1.125</v>
      </c>
      <c r="U514" s="2">
        <f>RANK(W514,W1:W1001,0)</f>
        <v>513</v>
      </c>
      <c r="V514" s="2">
        <v>513</v>
      </c>
      <c r="W514" s="2">
        <v>0.84150000000000003</v>
      </c>
      <c r="X514" s="1"/>
      <c r="Y514" s="1"/>
      <c r="Z514" s="1"/>
    </row>
    <row r="515" spans="1:26" ht="15.75" customHeight="1" x14ac:dyDescent="0.35">
      <c r="A515" s="6" t="s">
        <v>2743</v>
      </c>
      <c r="B515" s="6" t="s">
        <v>572</v>
      </c>
      <c r="C515" s="6" t="s">
        <v>23</v>
      </c>
      <c r="D515" s="21">
        <v>94</v>
      </c>
      <c r="E515" s="6" t="s">
        <v>2744</v>
      </c>
      <c r="F515" s="16" t="s">
        <v>4541</v>
      </c>
      <c r="G515" s="6" t="s">
        <v>12</v>
      </c>
      <c r="H515" s="6" t="s">
        <v>13</v>
      </c>
      <c r="I515" s="6" t="s">
        <v>14</v>
      </c>
      <c r="J515" s="6" t="s">
        <v>15</v>
      </c>
      <c r="K515" s="7">
        <v>10</v>
      </c>
      <c r="L515" s="6" t="s">
        <v>2745</v>
      </c>
      <c r="M515" s="6" t="s">
        <v>2746</v>
      </c>
      <c r="N515" s="6" t="s">
        <v>673</v>
      </c>
      <c r="O515" s="6" t="s">
        <v>674</v>
      </c>
      <c r="P515" s="21">
        <v>2</v>
      </c>
      <c r="Q515" s="2">
        <f t="shared" ca="1" si="0"/>
        <v>0.65</v>
      </c>
      <c r="R515" s="2">
        <f ca="1">Q515*(IF(J515="Yes",1.25,1))</f>
        <v>0.8125</v>
      </c>
      <c r="S515" s="2">
        <f ca="1">R515*(IF(OR(VALUE(P515)&gt;8,VALUE(D515)&gt;80),1.25,1))</f>
        <v>1.015625</v>
      </c>
      <c r="T515" s="2">
        <f ca="1">S515*(IF(H515="Mass Customer",0.85,1))</f>
        <v>0.86328125</v>
      </c>
      <c r="U515" s="2">
        <f>RANK(W515,W1:W1001,0)</f>
        <v>513</v>
      </c>
      <c r="V515" s="2">
        <v>513</v>
      </c>
      <c r="W515" s="2">
        <v>0.84150000000000003</v>
      </c>
      <c r="X515" s="1"/>
      <c r="Y515" s="1"/>
      <c r="Z515" s="1"/>
    </row>
    <row r="516" spans="1:26" ht="15.75" customHeight="1" x14ac:dyDescent="0.35">
      <c r="A516" s="6" t="s">
        <v>2747</v>
      </c>
      <c r="B516" s="6" t="s">
        <v>2748</v>
      </c>
      <c r="C516" s="6" t="s">
        <v>23</v>
      </c>
      <c r="D516" s="21">
        <v>72</v>
      </c>
      <c r="E516" s="6" t="s">
        <v>2749</v>
      </c>
      <c r="F516" s="15" t="s">
        <v>60</v>
      </c>
      <c r="G516" s="6" t="s">
        <v>18</v>
      </c>
      <c r="H516" s="6" t="s">
        <v>13</v>
      </c>
      <c r="I516" s="6" t="s">
        <v>14</v>
      </c>
      <c r="J516" s="6" t="s">
        <v>15</v>
      </c>
      <c r="K516" s="7">
        <v>10</v>
      </c>
      <c r="L516" s="6" t="s">
        <v>2750</v>
      </c>
      <c r="M516" s="6" t="s">
        <v>2751</v>
      </c>
      <c r="N516" s="6" t="s">
        <v>673</v>
      </c>
      <c r="O516" s="6" t="s">
        <v>674</v>
      </c>
      <c r="P516" s="21">
        <v>9</v>
      </c>
      <c r="Q516" s="2">
        <f t="shared" ca="1" si="0"/>
        <v>0.83</v>
      </c>
      <c r="R516" s="2">
        <f ca="1">Q516*(IF(J516="Yes",1.25,1))</f>
        <v>1.0374999999999999</v>
      </c>
      <c r="S516" s="2">
        <f ca="1">R516*(IF(OR(VALUE(P516)&gt;8,VALUE(D516)&gt;80),1.25,1))</f>
        <v>1.2968749999999998</v>
      </c>
      <c r="T516" s="2">
        <f ca="1">S516*(IF(H516="Mass Customer",0.85,1))</f>
        <v>1.1023437499999997</v>
      </c>
      <c r="U516" s="2">
        <f>RANK(W516,W1:W1001,0)</f>
        <v>515</v>
      </c>
      <c r="V516" s="2">
        <v>515</v>
      </c>
      <c r="W516" s="2">
        <v>0.83937499999999998</v>
      </c>
      <c r="X516" s="1"/>
      <c r="Y516" s="1"/>
      <c r="Z516" s="1"/>
    </row>
    <row r="517" spans="1:26" ht="15.75" customHeight="1" x14ac:dyDescent="0.35">
      <c r="A517" s="6" t="s">
        <v>259</v>
      </c>
      <c r="B517" s="6" t="s">
        <v>2752</v>
      </c>
      <c r="C517" s="6" t="s">
        <v>23</v>
      </c>
      <c r="D517" s="21">
        <v>91</v>
      </c>
      <c r="E517" s="6" t="s">
        <v>2753</v>
      </c>
      <c r="F517" s="16" t="s">
        <v>4541</v>
      </c>
      <c r="G517" s="6" t="s">
        <v>33</v>
      </c>
      <c r="H517" s="6" t="s">
        <v>13</v>
      </c>
      <c r="I517" s="6" t="s">
        <v>14</v>
      </c>
      <c r="J517" s="6" t="s">
        <v>22</v>
      </c>
      <c r="K517" s="7">
        <v>9</v>
      </c>
      <c r="L517" s="6" t="s">
        <v>2754</v>
      </c>
      <c r="M517" s="6" t="s">
        <v>2755</v>
      </c>
      <c r="N517" s="6" t="s">
        <v>684</v>
      </c>
      <c r="O517" s="6" t="s">
        <v>674</v>
      </c>
      <c r="P517" s="21">
        <v>2</v>
      </c>
      <c r="Q517" s="2">
        <f t="shared" ca="1" si="0"/>
        <v>1.02</v>
      </c>
      <c r="R517" s="2">
        <f ca="1">Q517*(IF(J517="Yes",1.25,1))</f>
        <v>1.02</v>
      </c>
      <c r="S517" s="2">
        <f ca="1">R517*(IF(OR(VALUE(P517)&gt;8,VALUE(D517)&gt;80),1.25,1))</f>
        <v>1.2749999999999999</v>
      </c>
      <c r="T517" s="2">
        <f ca="1">S517*(IF(H517="Mass Customer",0.85,1))</f>
        <v>1.08375</v>
      </c>
      <c r="U517" s="2">
        <f>RANK(W517,W1:W1001,0)</f>
        <v>515</v>
      </c>
      <c r="V517" s="2">
        <v>515</v>
      </c>
      <c r="W517" s="2">
        <v>0.83937499999999998</v>
      </c>
      <c r="X517" s="1"/>
      <c r="Y517" s="1"/>
      <c r="Z517" s="1"/>
    </row>
    <row r="518" spans="1:26" ht="15.75" customHeight="1" x14ac:dyDescent="0.35">
      <c r="A518" s="6" t="s">
        <v>2756</v>
      </c>
      <c r="B518" s="6" t="s">
        <v>2757</v>
      </c>
      <c r="C518" s="6" t="s">
        <v>16</v>
      </c>
      <c r="D518" s="21">
        <v>75</v>
      </c>
      <c r="E518" s="6" t="s">
        <v>2758</v>
      </c>
      <c r="F518" s="15" t="s">
        <v>77</v>
      </c>
      <c r="G518" s="6" t="s">
        <v>4549</v>
      </c>
      <c r="H518" s="6" t="s">
        <v>13</v>
      </c>
      <c r="I518" s="6" t="s">
        <v>14</v>
      </c>
      <c r="J518" s="6" t="s">
        <v>15</v>
      </c>
      <c r="K518" s="7">
        <v>5</v>
      </c>
      <c r="L518" s="6" t="s">
        <v>2759</v>
      </c>
      <c r="M518" s="6" t="s">
        <v>2760</v>
      </c>
      <c r="N518" s="6" t="s">
        <v>680</v>
      </c>
      <c r="O518" s="6" t="s">
        <v>674</v>
      </c>
      <c r="P518" s="21">
        <v>9</v>
      </c>
      <c r="Q518" s="2">
        <f t="shared" ca="1" si="0"/>
        <v>0.64</v>
      </c>
      <c r="R518" s="2">
        <f ca="1">Q518*(IF(J518="Yes",1.25,1))</f>
        <v>0.8</v>
      </c>
      <c r="S518" s="2">
        <f ca="1">R518*(IF(OR(VALUE(P518)&gt;8,VALUE(D518)&gt;80),1.25,1))</f>
        <v>1</v>
      </c>
      <c r="T518" s="2">
        <f ca="1">S518*(IF(H518="Mass Customer",0.85,1))</f>
        <v>0.85</v>
      </c>
      <c r="U518" s="2">
        <f>RANK(W518,W1:W1001,0)</f>
        <v>515</v>
      </c>
      <c r="V518" s="2">
        <v>515</v>
      </c>
      <c r="W518" s="2">
        <v>0.83937499999999998</v>
      </c>
      <c r="X518" s="1"/>
      <c r="Y518" s="1"/>
      <c r="Z518" s="1"/>
    </row>
    <row r="519" spans="1:26" ht="15.75" customHeight="1" x14ac:dyDescent="0.35">
      <c r="A519" s="6" t="s">
        <v>2761</v>
      </c>
      <c r="B519" s="6" t="s">
        <v>2762</v>
      </c>
      <c r="C519" s="6" t="s">
        <v>23</v>
      </c>
      <c r="D519" s="21">
        <v>87</v>
      </c>
      <c r="E519" s="6" t="s">
        <v>2763</v>
      </c>
      <c r="F519" s="16" t="s">
        <v>4541</v>
      </c>
      <c r="G519" s="6" t="s">
        <v>33</v>
      </c>
      <c r="H519" s="6" t="s">
        <v>27</v>
      </c>
      <c r="I519" s="6" t="s">
        <v>14</v>
      </c>
      <c r="J519" s="6" t="s">
        <v>15</v>
      </c>
      <c r="K519" s="7">
        <v>11</v>
      </c>
      <c r="L519" s="6" t="s">
        <v>2764</v>
      </c>
      <c r="M519" s="6" t="s">
        <v>738</v>
      </c>
      <c r="N519" s="6" t="s">
        <v>673</v>
      </c>
      <c r="O519" s="6" t="s">
        <v>674</v>
      </c>
      <c r="P519" s="21">
        <v>8</v>
      </c>
      <c r="Q519" s="2">
        <f t="shared" ca="1" si="0"/>
        <v>1.1000000000000001</v>
      </c>
      <c r="R519" s="2">
        <f ca="1">Q519*(IF(J519="Yes",1.25,1))</f>
        <v>1.375</v>
      </c>
      <c r="S519" s="2">
        <f ca="1">R519*(IF(OR(VALUE(P519)&gt;8,VALUE(D519)&gt;80),1.25,1))</f>
        <v>1.71875</v>
      </c>
      <c r="T519" s="2">
        <f ca="1">S519*(IF(H519="Mass Customer",0.85,1))</f>
        <v>1.71875</v>
      </c>
      <c r="U519" s="2">
        <f>RANK(W519,W1:W1001,0)</f>
        <v>515</v>
      </c>
      <c r="V519" s="2">
        <v>515</v>
      </c>
      <c r="W519" s="2">
        <v>0.83937499999999998</v>
      </c>
      <c r="X519" s="1"/>
      <c r="Y519" s="1"/>
      <c r="Z519" s="1"/>
    </row>
    <row r="520" spans="1:26" ht="15.75" customHeight="1" x14ac:dyDescent="0.35">
      <c r="A520" s="6" t="s">
        <v>2765</v>
      </c>
      <c r="B520" s="6" t="s">
        <v>2766</v>
      </c>
      <c r="C520" s="6" t="s">
        <v>23</v>
      </c>
      <c r="D520" s="21">
        <v>79</v>
      </c>
      <c r="E520" s="6" t="s">
        <v>2767</v>
      </c>
      <c r="F520" s="16" t="s">
        <v>4541</v>
      </c>
      <c r="G520" s="6" t="s">
        <v>33</v>
      </c>
      <c r="H520" s="6" t="s">
        <v>25</v>
      </c>
      <c r="I520" s="6" t="s">
        <v>14</v>
      </c>
      <c r="J520" s="6" t="s">
        <v>22</v>
      </c>
      <c r="K520" s="7">
        <v>12</v>
      </c>
      <c r="L520" s="6" t="s">
        <v>2768</v>
      </c>
      <c r="M520" s="6" t="s">
        <v>2769</v>
      </c>
      <c r="N520" s="6" t="s">
        <v>680</v>
      </c>
      <c r="O520" s="6" t="s">
        <v>674</v>
      </c>
      <c r="P520" s="21">
        <v>4</v>
      </c>
      <c r="Q520" s="2">
        <f t="shared" ca="1" si="0"/>
        <v>1.05</v>
      </c>
      <c r="R520" s="2">
        <f ca="1">Q520*(IF(J520="Yes",1.25,1))</f>
        <v>1.05</v>
      </c>
      <c r="S520" s="2">
        <f ca="1">R520*(IF(OR(VALUE(P520)&gt;8,VALUE(D520)&gt;80),1.25,1))</f>
        <v>1.05</v>
      </c>
      <c r="T520" s="2">
        <f ca="1">S520*(IF(H520="Mass Customer",0.85,1))</f>
        <v>1.05</v>
      </c>
      <c r="U520" s="2">
        <f>RANK(W520,W1:W1001,0)</f>
        <v>515</v>
      </c>
      <c r="V520" s="2">
        <v>515</v>
      </c>
      <c r="W520" s="2">
        <v>0.83937499999999998</v>
      </c>
      <c r="X520" s="1"/>
      <c r="Y520" s="1"/>
      <c r="Z520" s="1"/>
    </row>
    <row r="521" spans="1:26" ht="15.75" customHeight="1" x14ac:dyDescent="0.35">
      <c r="A521" s="6" t="s">
        <v>2770</v>
      </c>
      <c r="B521" s="6" t="s">
        <v>2771</v>
      </c>
      <c r="C521" s="6" t="s">
        <v>23</v>
      </c>
      <c r="D521" s="21">
        <v>87</v>
      </c>
      <c r="E521" s="6" t="s">
        <v>2772</v>
      </c>
      <c r="F521" s="15" t="s">
        <v>138</v>
      </c>
      <c r="G521" s="6" t="s">
        <v>26</v>
      </c>
      <c r="H521" s="6" t="s">
        <v>13</v>
      </c>
      <c r="I521" s="6" t="s">
        <v>14</v>
      </c>
      <c r="J521" s="6" t="s">
        <v>15</v>
      </c>
      <c r="K521" s="7">
        <v>9</v>
      </c>
      <c r="L521" s="6" t="s">
        <v>2773</v>
      </c>
      <c r="M521" s="6" t="s">
        <v>2774</v>
      </c>
      <c r="N521" s="6" t="s">
        <v>673</v>
      </c>
      <c r="O521" s="6" t="s">
        <v>674</v>
      </c>
      <c r="P521" s="21">
        <v>6</v>
      </c>
      <c r="Q521" s="2">
        <f t="shared" ca="1" si="0"/>
        <v>0.76</v>
      </c>
      <c r="R521" s="2">
        <f ca="1">Q521*(IF(J521="Yes",1.25,1))</f>
        <v>0.95</v>
      </c>
      <c r="S521" s="2">
        <f ca="1">R521*(IF(OR(VALUE(P521)&gt;8,VALUE(D521)&gt;80),1.25,1))</f>
        <v>1.1875</v>
      </c>
      <c r="T521" s="2">
        <f ca="1">S521*(IF(H521="Mass Customer",0.85,1))</f>
        <v>1.0093749999999999</v>
      </c>
      <c r="U521" s="2">
        <f>RANK(W521,W1:W1001,0)</f>
        <v>520</v>
      </c>
      <c r="V521" s="2">
        <v>520</v>
      </c>
      <c r="W521" s="2">
        <v>0.83750000000000002</v>
      </c>
      <c r="X521" s="1"/>
      <c r="Y521" s="1"/>
      <c r="Z521" s="1"/>
    </row>
    <row r="522" spans="1:26" ht="15.75" customHeight="1" x14ac:dyDescent="0.35">
      <c r="A522" s="6" t="s">
        <v>498</v>
      </c>
      <c r="B522" s="6" t="s">
        <v>2775</v>
      </c>
      <c r="C522" s="6" t="s">
        <v>23</v>
      </c>
      <c r="D522" s="21">
        <v>33</v>
      </c>
      <c r="E522" s="6" t="s">
        <v>2776</v>
      </c>
      <c r="F522" s="15" t="s">
        <v>31</v>
      </c>
      <c r="G522" s="6" t="s">
        <v>33</v>
      </c>
      <c r="H522" s="6" t="s">
        <v>27</v>
      </c>
      <c r="I522" s="6" t="s">
        <v>14</v>
      </c>
      <c r="J522" s="6" t="s">
        <v>22</v>
      </c>
      <c r="K522" s="7">
        <v>12</v>
      </c>
      <c r="L522" s="6" t="s">
        <v>2777</v>
      </c>
      <c r="M522" s="6" t="s">
        <v>1664</v>
      </c>
      <c r="N522" s="6" t="s">
        <v>680</v>
      </c>
      <c r="O522" s="6" t="s">
        <v>674</v>
      </c>
      <c r="P522" s="21">
        <v>9</v>
      </c>
      <c r="Q522" s="2">
        <f t="shared" ca="1" si="0"/>
        <v>1.07</v>
      </c>
      <c r="R522" s="2">
        <f ca="1">Q522*(IF(J522="Yes",1.25,1))</f>
        <v>1.07</v>
      </c>
      <c r="S522" s="2">
        <f ca="1">R522*(IF(OR(VALUE(P522)&gt;8,VALUE(D522)&gt;80),1.25,1))</f>
        <v>1.3375000000000001</v>
      </c>
      <c r="T522" s="2">
        <f ca="1">S522*(IF(H522="Mass Customer",0.85,1))</f>
        <v>1.3375000000000001</v>
      </c>
      <c r="U522" s="2">
        <f>RANK(W522,W1:W1001,0)</f>
        <v>520</v>
      </c>
      <c r="V522" s="2">
        <v>520</v>
      </c>
      <c r="W522" s="2">
        <v>0.83750000000000002</v>
      </c>
      <c r="X522" s="1"/>
      <c r="Y522" s="1"/>
      <c r="Z522" s="1"/>
    </row>
    <row r="523" spans="1:26" ht="15.75" customHeight="1" x14ac:dyDescent="0.35">
      <c r="A523" s="6" t="s">
        <v>343</v>
      </c>
      <c r="B523" s="6" t="s">
        <v>2778</v>
      </c>
      <c r="C523" s="6" t="s">
        <v>16</v>
      </c>
      <c r="D523" s="21">
        <v>42</v>
      </c>
      <c r="E523" s="6" t="s">
        <v>2779</v>
      </c>
      <c r="F523" s="16" t="s">
        <v>4541</v>
      </c>
      <c r="G523" s="6" t="s">
        <v>4549</v>
      </c>
      <c r="H523" s="6" t="s">
        <v>13</v>
      </c>
      <c r="I523" s="6" t="s">
        <v>14</v>
      </c>
      <c r="J523" s="6" t="s">
        <v>15</v>
      </c>
      <c r="K523" s="7">
        <v>12</v>
      </c>
      <c r="L523" s="6" t="s">
        <v>2780</v>
      </c>
      <c r="M523" s="6" t="s">
        <v>2781</v>
      </c>
      <c r="N523" s="6" t="s">
        <v>684</v>
      </c>
      <c r="O523" s="6" t="s">
        <v>674</v>
      </c>
      <c r="P523" s="21">
        <v>8</v>
      </c>
      <c r="Q523" s="2">
        <f t="shared" ca="1" si="0"/>
        <v>0.7</v>
      </c>
      <c r="R523" s="2">
        <f ca="1">Q523*(IF(J523="Yes",1.25,1))</f>
        <v>0.875</v>
      </c>
      <c r="S523" s="2">
        <f ca="1">R523*(IF(OR(VALUE(P523)&gt;8,VALUE(D523)&gt;80),1.25,1))</f>
        <v>0.875</v>
      </c>
      <c r="T523" s="2">
        <f ca="1">S523*(IF(H523="Mass Customer",0.85,1))</f>
        <v>0.74375000000000002</v>
      </c>
      <c r="U523" s="2">
        <f>RANK(W523,W1:W1001,0)</f>
        <v>520</v>
      </c>
      <c r="V523" s="2">
        <v>520</v>
      </c>
      <c r="W523" s="2">
        <v>0.83750000000000002</v>
      </c>
      <c r="X523" s="1"/>
      <c r="Y523" s="1"/>
      <c r="Z523" s="1"/>
    </row>
    <row r="524" spans="1:26" ht="15.75" customHeight="1" x14ac:dyDescent="0.35">
      <c r="A524" s="6" t="s">
        <v>313</v>
      </c>
      <c r="B524" s="6" t="s">
        <v>2782</v>
      </c>
      <c r="C524" s="6" t="s">
        <v>16</v>
      </c>
      <c r="D524" s="21">
        <v>60</v>
      </c>
      <c r="E524" s="6" t="s">
        <v>2783</v>
      </c>
      <c r="F524" s="15" t="s">
        <v>76</v>
      </c>
      <c r="G524" s="6" t="s">
        <v>63</v>
      </c>
      <c r="H524" s="6" t="s">
        <v>27</v>
      </c>
      <c r="I524" s="6" t="s">
        <v>14</v>
      </c>
      <c r="J524" s="6" t="s">
        <v>22</v>
      </c>
      <c r="K524" s="7">
        <v>2</v>
      </c>
      <c r="L524" s="6" t="s">
        <v>2784</v>
      </c>
      <c r="M524" s="6" t="s">
        <v>2785</v>
      </c>
      <c r="N524" s="6" t="s">
        <v>680</v>
      </c>
      <c r="O524" s="6" t="s">
        <v>674</v>
      </c>
      <c r="P524" s="21">
        <v>12</v>
      </c>
      <c r="Q524" s="2">
        <f t="shared" ca="1" si="0"/>
        <v>0.93</v>
      </c>
      <c r="R524" s="2">
        <f ca="1">Q524*(IF(J524="Yes",1.25,1))</f>
        <v>0.93</v>
      </c>
      <c r="S524" s="2">
        <f ca="1">R524*(IF(OR(VALUE(P524)&gt;8,VALUE(D524)&gt;80),1.25,1))</f>
        <v>1.1625000000000001</v>
      </c>
      <c r="T524" s="2">
        <f ca="1">S524*(IF(H524="Mass Customer",0.85,1))</f>
        <v>1.1625000000000001</v>
      </c>
      <c r="U524" s="2">
        <f>RANK(W524,W1:W1001,0)</f>
        <v>520</v>
      </c>
      <c r="V524" s="2">
        <v>520</v>
      </c>
      <c r="W524" s="2">
        <v>0.83750000000000002</v>
      </c>
      <c r="X524" s="1"/>
      <c r="Y524" s="1"/>
      <c r="Z524" s="1"/>
    </row>
    <row r="525" spans="1:26" ht="15.75" customHeight="1" x14ac:dyDescent="0.35">
      <c r="A525" s="6" t="s">
        <v>2786</v>
      </c>
      <c r="B525" s="6" t="s">
        <v>2787</v>
      </c>
      <c r="C525" s="6" t="s">
        <v>16</v>
      </c>
      <c r="D525" s="21">
        <v>44</v>
      </c>
      <c r="E525" s="6" t="s">
        <v>2788</v>
      </c>
      <c r="F525" s="15" t="s">
        <v>190</v>
      </c>
      <c r="G525" s="6" t="s">
        <v>30</v>
      </c>
      <c r="H525" s="6" t="s">
        <v>25</v>
      </c>
      <c r="I525" s="6" t="s">
        <v>14</v>
      </c>
      <c r="J525" s="6" t="s">
        <v>15</v>
      </c>
      <c r="K525" s="7">
        <v>11</v>
      </c>
      <c r="L525" s="6" t="s">
        <v>2789</v>
      </c>
      <c r="M525" s="6" t="s">
        <v>1605</v>
      </c>
      <c r="N525" s="6" t="s">
        <v>680</v>
      </c>
      <c r="O525" s="6" t="s">
        <v>674</v>
      </c>
      <c r="P525" s="21">
        <v>6</v>
      </c>
      <c r="Q525" s="2">
        <f t="shared" ca="1" si="0"/>
        <v>0.61</v>
      </c>
      <c r="R525" s="2">
        <f ca="1">Q525*(IF(J525="Yes",1.25,1))</f>
        <v>0.76249999999999996</v>
      </c>
      <c r="S525" s="2">
        <f ca="1">R525*(IF(OR(VALUE(P525)&gt;8,VALUE(D525)&gt;80),1.25,1))</f>
        <v>0.76249999999999996</v>
      </c>
      <c r="T525" s="2">
        <f ca="1">S525*(IF(H525="Mass Customer",0.85,1))</f>
        <v>0.76249999999999996</v>
      </c>
      <c r="U525" s="2">
        <f>RANK(W525,W1:W1001,0)</f>
        <v>524</v>
      </c>
      <c r="V525" s="2">
        <v>524</v>
      </c>
      <c r="W525" s="2">
        <v>0.83671874999999996</v>
      </c>
      <c r="X525" s="1"/>
      <c r="Y525" s="1"/>
      <c r="Z525" s="1"/>
    </row>
    <row r="526" spans="1:26" ht="15.75" customHeight="1" x14ac:dyDescent="0.35">
      <c r="A526" s="6" t="s">
        <v>653</v>
      </c>
      <c r="B526" s="6" t="s">
        <v>2790</v>
      </c>
      <c r="C526" s="6" t="s">
        <v>16</v>
      </c>
      <c r="D526" s="21">
        <v>79</v>
      </c>
      <c r="E526" s="6" t="s">
        <v>2791</v>
      </c>
      <c r="F526" s="15" t="s">
        <v>149</v>
      </c>
      <c r="G526" s="6" t="s">
        <v>33</v>
      </c>
      <c r="H526" s="6" t="s">
        <v>27</v>
      </c>
      <c r="I526" s="6" t="s">
        <v>14</v>
      </c>
      <c r="J526" s="6" t="s">
        <v>15</v>
      </c>
      <c r="K526" s="7">
        <v>8</v>
      </c>
      <c r="L526" s="6" t="s">
        <v>2792</v>
      </c>
      <c r="M526" s="6" t="s">
        <v>2670</v>
      </c>
      <c r="N526" s="6" t="s">
        <v>684</v>
      </c>
      <c r="O526" s="6" t="s">
        <v>674</v>
      </c>
      <c r="P526" s="21">
        <v>7</v>
      </c>
      <c r="Q526" s="2">
        <f t="shared" ca="1" si="0"/>
        <v>0.62</v>
      </c>
      <c r="R526" s="2">
        <f ca="1">Q526*(IF(J526="Yes",1.25,1))</f>
        <v>0.77500000000000002</v>
      </c>
      <c r="S526" s="2">
        <f ca="1">R526*(IF(OR(VALUE(P526)&gt;8,VALUE(D526)&gt;80),1.25,1))</f>
        <v>0.77500000000000002</v>
      </c>
      <c r="T526" s="2">
        <f ca="1">S526*(IF(H526="Mass Customer",0.85,1))</f>
        <v>0.77500000000000002</v>
      </c>
      <c r="U526" s="2">
        <f>RANK(W526,W1:W1001,0)</f>
        <v>524</v>
      </c>
      <c r="V526" s="2">
        <v>524</v>
      </c>
      <c r="W526" s="2">
        <v>0.83671874999999996</v>
      </c>
      <c r="X526" s="1"/>
      <c r="Y526" s="1"/>
      <c r="Z526" s="1"/>
    </row>
    <row r="527" spans="1:26" ht="15.75" customHeight="1" x14ac:dyDescent="0.35">
      <c r="A527" s="6" t="s">
        <v>2793</v>
      </c>
      <c r="B527" s="6" t="s">
        <v>2794</v>
      </c>
      <c r="C527" s="6" t="s">
        <v>16</v>
      </c>
      <c r="D527" s="21">
        <v>11</v>
      </c>
      <c r="E527" s="6" t="s">
        <v>2795</v>
      </c>
      <c r="F527" s="15" t="s">
        <v>138</v>
      </c>
      <c r="G527" s="6" t="s">
        <v>50</v>
      </c>
      <c r="H527" s="6" t="s">
        <v>27</v>
      </c>
      <c r="I527" s="6" t="s">
        <v>14</v>
      </c>
      <c r="J527" s="6" t="s">
        <v>15</v>
      </c>
      <c r="K527" s="7">
        <v>13</v>
      </c>
      <c r="L527" s="6" t="s">
        <v>2796</v>
      </c>
      <c r="M527" s="6" t="s">
        <v>2797</v>
      </c>
      <c r="N527" s="6" t="s">
        <v>684</v>
      </c>
      <c r="O527" s="6" t="s">
        <v>674</v>
      </c>
      <c r="P527" s="21">
        <v>10</v>
      </c>
      <c r="Q527" s="2">
        <f t="shared" ca="1" si="0"/>
        <v>0.96</v>
      </c>
      <c r="R527" s="2">
        <f ca="1">Q527*(IF(J527="Yes",1.25,1))</f>
        <v>1.2</v>
      </c>
      <c r="S527" s="2">
        <f ca="1">R527*(IF(OR(VALUE(P527)&gt;8,VALUE(D527)&gt;80),1.25,1))</f>
        <v>1.5</v>
      </c>
      <c r="T527" s="2">
        <f ca="1">S527*(IF(H527="Mass Customer",0.85,1))</f>
        <v>1.5</v>
      </c>
      <c r="U527" s="2">
        <f>RANK(W527,W1:W1001,0)</f>
        <v>526</v>
      </c>
      <c r="V527" s="2">
        <v>526</v>
      </c>
      <c r="W527" s="2">
        <v>0.83299999999999996</v>
      </c>
      <c r="X527" s="1"/>
      <c r="Y527" s="1"/>
      <c r="Z527" s="1"/>
    </row>
    <row r="528" spans="1:26" ht="15.75" customHeight="1" x14ac:dyDescent="0.35">
      <c r="A528" s="6" t="s">
        <v>2798</v>
      </c>
      <c r="B528" s="6" t="s">
        <v>2799</v>
      </c>
      <c r="C528" s="6" t="s">
        <v>23</v>
      </c>
      <c r="D528" s="21">
        <v>26</v>
      </c>
      <c r="E528" s="6" t="s">
        <v>2800</v>
      </c>
      <c r="F528" s="16" t="s">
        <v>4541</v>
      </c>
      <c r="G528" s="6" t="s">
        <v>18</v>
      </c>
      <c r="H528" s="6" t="s">
        <v>13</v>
      </c>
      <c r="I528" s="6" t="s">
        <v>14</v>
      </c>
      <c r="J528" s="6" t="s">
        <v>15</v>
      </c>
      <c r="K528" s="7">
        <v>14</v>
      </c>
      <c r="L528" s="6" t="s">
        <v>2801</v>
      </c>
      <c r="M528" s="6" t="s">
        <v>1786</v>
      </c>
      <c r="N528" s="6" t="s">
        <v>684</v>
      </c>
      <c r="O528" s="6" t="s">
        <v>674</v>
      </c>
      <c r="P528" s="21">
        <v>12</v>
      </c>
      <c r="Q528" s="2">
        <f t="shared" ca="1" si="0"/>
        <v>0.62</v>
      </c>
      <c r="R528" s="2">
        <f ca="1">Q528*(IF(J528="Yes",1.25,1))</f>
        <v>0.77500000000000002</v>
      </c>
      <c r="S528" s="2">
        <f ca="1">R528*(IF(OR(VALUE(P528)&gt;8,VALUE(D528)&gt;80),1.25,1))</f>
        <v>0.96875</v>
      </c>
      <c r="T528" s="2">
        <f ca="1">S528*(IF(H528="Mass Customer",0.85,1))</f>
        <v>0.82343749999999993</v>
      </c>
      <c r="U528" s="2">
        <f>RANK(W528,W1:W1001,0)</f>
        <v>526</v>
      </c>
      <c r="V528" s="2">
        <v>526</v>
      </c>
      <c r="W528" s="2">
        <v>0.83299999999999996</v>
      </c>
      <c r="X528" s="1"/>
      <c r="Y528" s="1"/>
      <c r="Z528" s="1"/>
    </row>
    <row r="529" spans="1:26" ht="15.75" customHeight="1" x14ac:dyDescent="0.35">
      <c r="A529" s="6" t="s">
        <v>2802</v>
      </c>
      <c r="B529" s="6" t="s">
        <v>2803</v>
      </c>
      <c r="C529" s="6" t="s">
        <v>16</v>
      </c>
      <c r="D529" s="21">
        <v>97</v>
      </c>
      <c r="E529" s="6" t="s">
        <v>2804</v>
      </c>
      <c r="F529" s="15" t="s">
        <v>308</v>
      </c>
      <c r="G529" s="6" t="s">
        <v>18</v>
      </c>
      <c r="H529" s="6" t="s">
        <v>25</v>
      </c>
      <c r="I529" s="6" t="s">
        <v>14</v>
      </c>
      <c r="J529" s="6" t="s">
        <v>22</v>
      </c>
      <c r="K529" s="7">
        <v>13</v>
      </c>
      <c r="L529" s="6" t="s">
        <v>2805</v>
      </c>
      <c r="M529" s="6" t="s">
        <v>833</v>
      </c>
      <c r="N529" s="6" t="s">
        <v>684</v>
      </c>
      <c r="O529" s="6" t="s">
        <v>674</v>
      </c>
      <c r="P529" s="21">
        <v>8</v>
      </c>
      <c r="Q529" s="2">
        <f t="shared" ca="1" si="0"/>
        <v>1.0900000000000001</v>
      </c>
      <c r="R529" s="2">
        <f ca="1">Q529*(IF(J529="Yes",1.25,1))</f>
        <v>1.0900000000000001</v>
      </c>
      <c r="S529" s="2">
        <f ca="1">R529*(IF(OR(VALUE(P529)&gt;8,VALUE(D529)&gt;80),1.25,1))</f>
        <v>1.3625</v>
      </c>
      <c r="T529" s="2">
        <f ca="1">S529*(IF(H529="Mass Customer",0.85,1))</f>
        <v>1.3625</v>
      </c>
      <c r="U529" s="2">
        <f>RANK(W529,W1:W1001,0)</f>
        <v>526</v>
      </c>
      <c r="V529" s="2">
        <v>526</v>
      </c>
      <c r="W529" s="2">
        <v>0.83299999999999996</v>
      </c>
      <c r="X529" s="1"/>
      <c r="Y529" s="1"/>
      <c r="Z529" s="1"/>
    </row>
    <row r="530" spans="1:26" ht="15.75" customHeight="1" x14ac:dyDescent="0.35">
      <c r="A530" s="6" t="s">
        <v>2806</v>
      </c>
      <c r="B530" s="6" t="s">
        <v>2807</v>
      </c>
      <c r="C530" s="6" t="s">
        <v>23</v>
      </c>
      <c r="D530" s="21">
        <v>59</v>
      </c>
      <c r="E530" s="6" t="s">
        <v>2808</v>
      </c>
      <c r="F530" s="15" t="s">
        <v>158</v>
      </c>
      <c r="G530" s="6" t="s">
        <v>4549</v>
      </c>
      <c r="H530" s="6" t="s">
        <v>27</v>
      </c>
      <c r="I530" s="6" t="s">
        <v>14</v>
      </c>
      <c r="J530" s="6" t="s">
        <v>22</v>
      </c>
      <c r="K530" s="7">
        <v>9</v>
      </c>
      <c r="L530" s="6" t="s">
        <v>2809</v>
      </c>
      <c r="M530" s="6" t="s">
        <v>761</v>
      </c>
      <c r="N530" s="6" t="s">
        <v>680</v>
      </c>
      <c r="O530" s="6" t="s">
        <v>674</v>
      </c>
      <c r="P530" s="21">
        <v>9</v>
      </c>
      <c r="Q530" s="2">
        <f t="shared" ca="1" si="0"/>
        <v>0.56999999999999995</v>
      </c>
      <c r="R530" s="2">
        <f ca="1">Q530*(IF(J530="Yes",1.25,1))</f>
        <v>0.56999999999999995</v>
      </c>
      <c r="S530" s="2">
        <f ca="1">R530*(IF(OR(VALUE(P530)&gt;8,VALUE(D530)&gt;80),1.25,1))</f>
        <v>0.71249999999999991</v>
      </c>
      <c r="T530" s="2">
        <f ca="1">S530*(IF(H530="Mass Customer",0.85,1))</f>
        <v>0.71249999999999991</v>
      </c>
      <c r="U530" s="2">
        <f>RANK(W530,W1:W1001,0)</f>
        <v>529</v>
      </c>
      <c r="V530" s="2">
        <v>529</v>
      </c>
      <c r="W530" s="2">
        <v>0.83</v>
      </c>
      <c r="X530" s="1"/>
      <c r="Y530" s="1"/>
      <c r="Z530" s="1"/>
    </row>
    <row r="531" spans="1:26" ht="15.75" customHeight="1" x14ac:dyDescent="0.35">
      <c r="A531" s="6" t="s">
        <v>2810</v>
      </c>
      <c r="B531" s="6" t="s">
        <v>289</v>
      </c>
      <c r="C531" s="6" t="s">
        <v>23</v>
      </c>
      <c r="D531" s="21">
        <v>56</v>
      </c>
      <c r="E531" s="8">
        <v>26848</v>
      </c>
      <c r="F531" s="15" t="s">
        <v>361</v>
      </c>
      <c r="G531" s="6" t="s">
        <v>21</v>
      </c>
      <c r="H531" s="6" t="s">
        <v>27</v>
      </c>
      <c r="I531" s="6" t="s">
        <v>14</v>
      </c>
      <c r="J531" s="6" t="s">
        <v>22</v>
      </c>
      <c r="K531" s="7">
        <v>19</v>
      </c>
      <c r="L531" s="6" t="s">
        <v>2811</v>
      </c>
      <c r="M531" s="6" t="s">
        <v>1450</v>
      </c>
      <c r="N531" s="6" t="s">
        <v>680</v>
      </c>
      <c r="O531" s="6" t="s">
        <v>674</v>
      </c>
      <c r="P531" s="21">
        <v>11</v>
      </c>
      <c r="Q531" s="2">
        <f t="shared" ca="1" si="0"/>
        <v>0.55000000000000004</v>
      </c>
      <c r="R531" s="2">
        <f ca="1">Q531*(IF(J531="Yes",1.25,1))</f>
        <v>0.55000000000000004</v>
      </c>
      <c r="S531" s="2">
        <f ca="1">R531*(IF(OR(VALUE(P531)&gt;8,VALUE(D531)&gt;80),1.25,1))</f>
        <v>0.6875</v>
      </c>
      <c r="T531" s="2">
        <f ca="1">S531*(IF(H531="Mass Customer",0.85,1))</f>
        <v>0.6875</v>
      </c>
      <c r="U531" s="2">
        <f>RANK(W531,W1:W1001,0)</f>
        <v>530</v>
      </c>
      <c r="V531" s="2">
        <v>530</v>
      </c>
      <c r="W531" s="2">
        <v>0.8287500000000001</v>
      </c>
      <c r="X531" s="1"/>
      <c r="Y531" s="1"/>
      <c r="Z531" s="1"/>
    </row>
    <row r="532" spans="1:26" ht="15.75" customHeight="1" x14ac:dyDescent="0.35">
      <c r="A532" s="6" t="s">
        <v>2812</v>
      </c>
      <c r="B532" s="6" t="s">
        <v>2813</v>
      </c>
      <c r="C532" s="6" t="s">
        <v>23</v>
      </c>
      <c r="D532" s="21">
        <v>18</v>
      </c>
      <c r="E532" s="6" t="s">
        <v>2814</v>
      </c>
      <c r="F532" s="15" t="s">
        <v>53</v>
      </c>
      <c r="G532" s="6" t="s">
        <v>4549</v>
      </c>
      <c r="H532" s="6" t="s">
        <v>13</v>
      </c>
      <c r="I532" s="6" t="s">
        <v>14</v>
      </c>
      <c r="J532" s="6" t="s">
        <v>22</v>
      </c>
      <c r="K532" s="7">
        <v>12</v>
      </c>
      <c r="L532" s="6" t="s">
        <v>2815</v>
      </c>
      <c r="M532" s="6" t="s">
        <v>2184</v>
      </c>
      <c r="N532" s="6" t="s">
        <v>680</v>
      </c>
      <c r="O532" s="6" t="s">
        <v>674</v>
      </c>
      <c r="P532" s="21">
        <v>4</v>
      </c>
      <c r="Q532" s="2">
        <f t="shared" ca="1" si="0"/>
        <v>1.08</v>
      </c>
      <c r="R532" s="2">
        <f ca="1">Q532*(IF(J532="Yes",1.25,1))</f>
        <v>1.08</v>
      </c>
      <c r="S532" s="2">
        <f ca="1">R532*(IF(OR(VALUE(P532)&gt;8,VALUE(D532)&gt;80),1.25,1))</f>
        <v>1.08</v>
      </c>
      <c r="T532" s="2">
        <f ca="1">S532*(IF(H532="Mass Customer",0.85,1))</f>
        <v>0.91800000000000004</v>
      </c>
      <c r="U532" s="2">
        <f>RANK(W532,W1:W1001,0)</f>
        <v>530</v>
      </c>
      <c r="V532" s="2">
        <v>530</v>
      </c>
      <c r="W532" s="2">
        <v>0.8287500000000001</v>
      </c>
      <c r="X532" s="1"/>
      <c r="Y532" s="1"/>
      <c r="Z532" s="1"/>
    </row>
    <row r="533" spans="1:26" ht="15.75" customHeight="1" x14ac:dyDescent="0.35">
      <c r="A533" s="6" t="s">
        <v>2816</v>
      </c>
      <c r="B533" s="13" t="s">
        <v>4541</v>
      </c>
      <c r="C533" s="6" t="s">
        <v>23</v>
      </c>
      <c r="D533" s="21">
        <v>71</v>
      </c>
      <c r="E533" s="6" t="s">
        <v>2817</v>
      </c>
      <c r="F533" s="15" t="s">
        <v>76</v>
      </c>
      <c r="G533" s="6" t="s">
        <v>18</v>
      </c>
      <c r="H533" s="6" t="s">
        <v>13</v>
      </c>
      <c r="I533" s="6" t="s">
        <v>14</v>
      </c>
      <c r="J533" s="6" t="s">
        <v>15</v>
      </c>
      <c r="K533" s="7">
        <v>9</v>
      </c>
      <c r="L533" s="6" t="s">
        <v>2818</v>
      </c>
      <c r="M533" s="6" t="s">
        <v>1573</v>
      </c>
      <c r="N533" s="6" t="s">
        <v>680</v>
      </c>
      <c r="O533" s="6" t="s">
        <v>674</v>
      </c>
      <c r="P533" s="21">
        <v>6</v>
      </c>
      <c r="Q533" s="2">
        <f t="shared" ca="1" si="0"/>
        <v>0.78</v>
      </c>
      <c r="R533" s="2">
        <f ca="1">Q533*(IF(J533="Yes",1.25,1))</f>
        <v>0.97500000000000009</v>
      </c>
      <c r="S533" s="2">
        <f ca="1">R533*(IF(OR(VALUE(P533)&gt;8,VALUE(D533)&gt;80),1.25,1))</f>
        <v>0.97500000000000009</v>
      </c>
      <c r="T533" s="2">
        <f ca="1">S533*(IF(H533="Mass Customer",0.85,1))</f>
        <v>0.8287500000000001</v>
      </c>
      <c r="U533" s="2">
        <f>RANK(W533,W1:W1001,0)</f>
        <v>530</v>
      </c>
      <c r="V533" s="2">
        <v>530</v>
      </c>
      <c r="W533" s="2">
        <v>0.8287500000000001</v>
      </c>
      <c r="X533" s="1"/>
      <c r="Y533" s="1"/>
      <c r="Z533" s="1"/>
    </row>
    <row r="534" spans="1:26" ht="15.75" customHeight="1" x14ac:dyDescent="0.35">
      <c r="A534" s="6" t="s">
        <v>472</v>
      </c>
      <c r="B534" s="6" t="s">
        <v>130</v>
      </c>
      <c r="C534" s="6" t="s">
        <v>16</v>
      </c>
      <c r="D534" s="21">
        <v>61</v>
      </c>
      <c r="E534" s="6" t="s">
        <v>2819</v>
      </c>
      <c r="F534" s="15" t="s">
        <v>77</v>
      </c>
      <c r="G534" s="6" t="s">
        <v>26</v>
      </c>
      <c r="H534" s="6" t="s">
        <v>13</v>
      </c>
      <c r="I534" s="6" t="s">
        <v>14</v>
      </c>
      <c r="J534" s="6" t="s">
        <v>22</v>
      </c>
      <c r="K534" s="7">
        <v>8</v>
      </c>
      <c r="L534" s="6" t="s">
        <v>2820</v>
      </c>
      <c r="M534" s="6" t="s">
        <v>2821</v>
      </c>
      <c r="N534" s="6" t="s">
        <v>684</v>
      </c>
      <c r="O534" s="6" t="s">
        <v>674</v>
      </c>
      <c r="P534" s="21">
        <v>8</v>
      </c>
      <c r="Q534" s="2">
        <f t="shared" ca="1" si="0"/>
        <v>0.82</v>
      </c>
      <c r="R534" s="2">
        <f ca="1">Q534*(IF(J534="Yes",1.25,1))</f>
        <v>0.82</v>
      </c>
      <c r="S534" s="2">
        <f ca="1">R534*(IF(OR(VALUE(P534)&gt;8,VALUE(D534)&gt;80),1.25,1))</f>
        <v>0.82</v>
      </c>
      <c r="T534" s="2">
        <f ca="1">S534*(IF(H534="Mass Customer",0.85,1))</f>
        <v>0.69699999999999995</v>
      </c>
      <c r="U534" s="2">
        <f>RANK(W534,W1:W1001,0)</f>
        <v>530</v>
      </c>
      <c r="V534" s="2">
        <v>530</v>
      </c>
      <c r="W534" s="2">
        <v>0.8287500000000001</v>
      </c>
      <c r="X534" s="1"/>
      <c r="Y534" s="1"/>
      <c r="Z534" s="1"/>
    </row>
    <row r="535" spans="1:26" ht="15.75" customHeight="1" x14ac:dyDescent="0.35">
      <c r="A535" s="6" t="s">
        <v>494</v>
      </c>
      <c r="B535" s="6" t="s">
        <v>2822</v>
      </c>
      <c r="C535" s="6" t="s">
        <v>16</v>
      </c>
      <c r="D535" s="21">
        <v>55</v>
      </c>
      <c r="E535" s="6" t="s">
        <v>2823</v>
      </c>
      <c r="F535" s="15" t="s">
        <v>118</v>
      </c>
      <c r="G535" s="6" t="s">
        <v>18</v>
      </c>
      <c r="H535" s="6" t="s">
        <v>13</v>
      </c>
      <c r="I535" s="6" t="s">
        <v>14</v>
      </c>
      <c r="J535" s="6" t="s">
        <v>22</v>
      </c>
      <c r="K535" s="7">
        <v>9</v>
      </c>
      <c r="L535" s="6" t="s">
        <v>2824</v>
      </c>
      <c r="M535" s="6" t="s">
        <v>2825</v>
      </c>
      <c r="N535" s="6" t="s">
        <v>680</v>
      </c>
      <c r="O535" s="6" t="s">
        <v>674</v>
      </c>
      <c r="P535" s="21">
        <v>3</v>
      </c>
      <c r="Q535" s="2">
        <f t="shared" ca="1" si="0"/>
        <v>0.77</v>
      </c>
      <c r="R535" s="2">
        <f ca="1">Q535*(IF(J535="Yes",1.25,1))</f>
        <v>0.77</v>
      </c>
      <c r="S535" s="2">
        <f ca="1">R535*(IF(OR(VALUE(P535)&gt;8,VALUE(D535)&gt;80),1.25,1))</f>
        <v>0.77</v>
      </c>
      <c r="T535" s="2">
        <f ca="1">S535*(IF(H535="Mass Customer",0.85,1))</f>
        <v>0.65449999999999997</v>
      </c>
      <c r="U535" s="2">
        <f>RANK(W535,W1:W1001,0)</f>
        <v>530</v>
      </c>
      <c r="V535" s="2">
        <v>530</v>
      </c>
      <c r="W535" s="2">
        <v>0.8287500000000001</v>
      </c>
      <c r="X535" s="1"/>
      <c r="Y535" s="1"/>
      <c r="Z535" s="1"/>
    </row>
    <row r="536" spans="1:26" ht="15.75" customHeight="1" x14ac:dyDescent="0.35">
      <c r="A536" s="6" t="s">
        <v>462</v>
      </c>
      <c r="B536" s="6" t="s">
        <v>2826</v>
      </c>
      <c r="C536" s="6" t="s">
        <v>16</v>
      </c>
      <c r="D536" s="21">
        <v>62</v>
      </c>
      <c r="E536" s="6" t="s">
        <v>2827</v>
      </c>
      <c r="F536" s="15" t="s">
        <v>202</v>
      </c>
      <c r="G536" s="6" t="s">
        <v>18</v>
      </c>
      <c r="H536" s="6" t="s">
        <v>27</v>
      </c>
      <c r="I536" s="6" t="s">
        <v>14</v>
      </c>
      <c r="J536" s="6" t="s">
        <v>15</v>
      </c>
      <c r="K536" s="7">
        <v>22</v>
      </c>
      <c r="L536" s="6" t="s">
        <v>2828</v>
      </c>
      <c r="M536" s="6" t="s">
        <v>1441</v>
      </c>
      <c r="N536" s="6" t="s">
        <v>684</v>
      </c>
      <c r="O536" s="6" t="s">
        <v>674</v>
      </c>
      <c r="P536" s="21">
        <v>8</v>
      </c>
      <c r="Q536" s="2">
        <f t="shared" ca="1" si="0"/>
        <v>0.61</v>
      </c>
      <c r="R536" s="2">
        <f ca="1">Q536*(IF(J536="Yes",1.25,1))</f>
        <v>0.76249999999999996</v>
      </c>
      <c r="S536" s="2">
        <f ca="1">R536*(IF(OR(VALUE(P536)&gt;8,VALUE(D536)&gt;80),1.25,1))</f>
        <v>0.76249999999999996</v>
      </c>
      <c r="T536" s="2">
        <f ca="1">S536*(IF(H536="Mass Customer",0.85,1))</f>
        <v>0.76249999999999996</v>
      </c>
      <c r="U536" s="2">
        <f>RANK(W536,W1:W1001,0)</f>
        <v>530</v>
      </c>
      <c r="V536" s="2">
        <v>530</v>
      </c>
      <c r="W536" s="2">
        <v>0.8287500000000001</v>
      </c>
      <c r="X536" s="1"/>
      <c r="Y536" s="1"/>
      <c r="Z536" s="1"/>
    </row>
    <row r="537" spans="1:26" ht="15.75" customHeight="1" x14ac:dyDescent="0.35">
      <c r="A537" s="6" t="s">
        <v>345</v>
      </c>
      <c r="B537" s="6" t="s">
        <v>460</v>
      </c>
      <c r="C537" s="6" t="s">
        <v>23</v>
      </c>
      <c r="D537" s="21">
        <v>10</v>
      </c>
      <c r="E537" s="6" t="s">
        <v>2829</v>
      </c>
      <c r="F537" s="15" t="s">
        <v>47</v>
      </c>
      <c r="G537" s="6" t="s">
        <v>18</v>
      </c>
      <c r="H537" s="6" t="s">
        <v>13</v>
      </c>
      <c r="I537" s="6" t="s">
        <v>14</v>
      </c>
      <c r="J537" s="6" t="s">
        <v>15</v>
      </c>
      <c r="K537" s="7">
        <v>17</v>
      </c>
      <c r="L537" s="6" t="s">
        <v>2830</v>
      </c>
      <c r="M537" s="6" t="s">
        <v>2831</v>
      </c>
      <c r="N537" s="6" t="s">
        <v>673</v>
      </c>
      <c r="O537" s="6" t="s">
        <v>674</v>
      </c>
      <c r="P537" s="21">
        <v>7</v>
      </c>
      <c r="Q537" s="2">
        <f t="shared" ca="1" si="0"/>
        <v>0.75</v>
      </c>
      <c r="R537" s="2">
        <f ca="1">Q537*(IF(J537="Yes",1.25,1))</f>
        <v>0.9375</v>
      </c>
      <c r="S537" s="2">
        <f ca="1">R537*(IF(OR(VALUE(P537)&gt;8,VALUE(D537)&gt;80),1.25,1))</f>
        <v>0.9375</v>
      </c>
      <c r="T537" s="2">
        <f ca="1">S537*(IF(H537="Mass Customer",0.85,1))</f>
        <v>0.796875</v>
      </c>
      <c r="U537" s="2">
        <f>RANK(W537,W1:W1001,0)</f>
        <v>536</v>
      </c>
      <c r="V537" s="2">
        <v>536</v>
      </c>
      <c r="W537" s="2">
        <v>0.82500000000000007</v>
      </c>
      <c r="X537" s="1"/>
      <c r="Y537" s="1"/>
      <c r="Z537" s="1"/>
    </row>
    <row r="538" spans="1:26" ht="15.75" customHeight="1" x14ac:dyDescent="0.35">
      <c r="A538" s="6" t="s">
        <v>2832</v>
      </c>
      <c r="B538" s="6" t="s">
        <v>2833</v>
      </c>
      <c r="C538" s="6" t="s">
        <v>16</v>
      </c>
      <c r="D538" s="21">
        <v>16</v>
      </c>
      <c r="E538" s="8">
        <v>28834</v>
      </c>
      <c r="F538" s="15" t="s">
        <v>228</v>
      </c>
      <c r="G538" s="6" t="s">
        <v>30</v>
      </c>
      <c r="H538" s="6" t="s">
        <v>13</v>
      </c>
      <c r="I538" s="6" t="s">
        <v>14</v>
      </c>
      <c r="J538" s="6" t="s">
        <v>15</v>
      </c>
      <c r="K538" s="7">
        <v>15</v>
      </c>
      <c r="L538" s="6" t="s">
        <v>2834</v>
      </c>
      <c r="M538" s="6" t="s">
        <v>2835</v>
      </c>
      <c r="N538" s="6" t="s">
        <v>680</v>
      </c>
      <c r="O538" s="6" t="s">
        <v>674</v>
      </c>
      <c r="P538" s="21">
        <v>6</v>
      </c>
      <c r="Q538" s="2">
        <f t="shared" ca="1" si="0"/>
        <v>0.87</v>
      </c>
      <c r="R538" s="2">
        <f ca="1">Q538*(IF(J538="Yes",1.25,1))</f>
        <v>1.0874999999999999</v>
      </c>
      <c r="S538" s="2">
        <f ca="1">R538*(IF(OR(VALUE(P538)&gt;8,VALUE(D538)&gt;80),1.25,1))</f>
        <v>1.0874999999999999</v>
      </c>
      <c r="T538" s="2">
        <f ca="1">S538*(IF(H538="Mass Customer",0.85,1))</f>
        <v>0.92437499999999995</v>
      </c>
      <c r="U538" s="2">
        <f>RANK(W538,W1:W1001,0)</f>
        <v>536</v>
      </c>
      <c r="V538" s="2">
        <v>536</v>
      </c>
      <c r="W538" s="2">
        <v>0.82500000000000007</v>
      </c>
      <c r="X538" s="1"/>
      <c r="Y538" s="1"/>
      <c r="Z538" s="1"/>
    </row>
    <row r="539" spans="1:26" ht="15.75" customHeight="1" x14ac:dyDescent="0.35">
      <c r="A539" s="6" t="s">
        <v>2836</v>
      </c>
      <c r="B539" s="6" t="s">
        <v>2837</v>
      </c>
      <c r="C539" s="6" t="s">
        <v>16</v>
      </c>
      <c r="D539" s="21">
        <v>62</v>
      </c>
      <c r="E539" s="6" t="s">
        <v>2838</v>
      </c>
      <c r="F539" s="15" t="s">
        <v>112</v>
      </c>
      <c r="G539" s="6" t="s">
        <v>12</v>
      </c>
      <c r="H539" s="6" t="s">
        <v>25</v>
      </c>
      <c r="I539" s="6" t="s">
        <v>14</v>
      </c>
      <c r="J539" s="6" t="s">
        <v>22</v>
      </c>
      <c r="K539" s="7">
        <v>15</v>
      </c>
      <c r="L539" s="6" t="s">
        <v>2839</v>
      </c>
      <c r="M539" s="6" t="s">
        <v>2840</v>
      </c>
      <c r="N539" s="6" t="s">
        <v>684</v>
      </c>
      <c r="O539" s="6" t="s">
        <v>674</v>
      </c>
      <c r="P539" s="21">
        <v>8</v>
      </c>
      <c r="Q539" s="2">
        <f t="shared" ca="1" si="0"/>
        <v>0.86</v>
      </c>
      <c r="R539" s="2">
        <f ca="1">Q539*(IF(J539="Yes",1.25,1))</f>
        <v>0.86</v>
      </c>
      <c r="S539" s="2">
        <f ca="1">R539*(IF(OR(VALUE(P539)&gt;8,VALUE(D539)&gt;80),1.25,1))</f>
        <v>0.86</v>
      </c>
      <c r="T539" s="2">
        <f ca="1">S539*(IF(H539="Mass Customer",0.85,1))</f>
        <v>0.86</v>
      </c>
      <c r="U539" s="2">
        <f>RANK(W539,W1:W1001,0)</f>
        <v>536</v>
      </c>
      <c r="V539" s="2">
        <v>536</v>
      </c>
      <c r="W539" s="2">
        <v>0.82500000000000007</v>
      </c>
      <c r="X539" s="1"/>
      <c r="Y539" s="1"/>
      <c r="Z539" s="1"/>
    </row>
    <row r="540" spans="1:26" ht="15.75" customHeight="1" x14ac:dyDescent="0.35">
      <c r="A540" s="6" t="s">
        <v>2841</v>
      </c>
      <c r="B540" s="6" t="s">
        <v>2842</v>
      </c>
      <c r="C540" s="6" t="s">
        <v>23</v>
      </c>
      <c r="D540" s="21">
        <v>41</v>
      </c>
      <c r="E540" s="6" t="s">
        <v>2843</v>
      </c>
      <c r="F540" s="15" t="s">
        <v>161</v>
      </c>
      <c r="G540" s="6" t="s">
        <v>33</v>
      </c>
      <c r="H540" s="6" t="s">
        <v>27</v>
      </c>
      <c r="I540" s="6" t="s">
        <v>14</v>
      </c>
      <c r="J540" s="6" t="s">
        <v>22</v>
      </c>
      <c r="K540" s="7">
        <v>15</v>
      </c>
      <c r="L540" s="6" t="s">
        <v>2844</v>
      </c>
      <c r="M540" s="6" t="s">
        <v>2845</v>
      </c>
      <c r="N540" s="6" t="s">
        <v>684</v>
      </c>
      <c r="O540" s="6" t="s">
        <v>674</v>
      </c>
      <c r="P540" s="21">
        <v>7</v>
      </c>
      <c r="Q540" s="2">
        <f t="shared" ca="1" si="0"/>
        <v>0.93</v>
      </c>
      <c r="R540" s="2">
        <f ca="1">Q540*(IF(J540="Yes",1.25,1))</f>
        <v>0.93</v>
      </c>
      <c r="S540" s="2">
        <f ca="1">R540*(IF(OR(VALUE(P540)&gt;8,VALUE(D540)&gt;80),1.25,1))</f>
        <v>0.93</v>
      </c>
      <c r="T540" s="2">
        <f ca="1">S540*(IF(H540="Mass Customer",0.85,1))</f>
        <v>0.93</v>
      </c>
      <c r="U540" s="2">
        <f>RANK(W540,W1:W1001,0)</f>
        <v>536</v>
      </c>
      <c r="V540" s="2">
        <v>536</v>
      </c>
      <c r="W540" s="2">
        <v>0.82500000000000007</v>
      </c>
      <c r="X540" s="1"/>
      <c r="Y540" s="1"/>
      <c r="Z540" s="1"/>
    </row>
    <row r="541" spans="1:26" ht="15.75" customHeight="1" x14ac:dyDescent="0.35">
      <c r="A541" s="6" t="s">
        <v>2846</v>
      </c>
      <c r="B541" s="6" t="s">
        <v>2847</v>
      </c>
      <c r="C541" s="6" t="s">
        <v>23</v>
      </c>
      <c r="D541" s="21">
        <v>37</v>
      </c>
      <c r="E541" s="6" t="s">
        <v>2848</v>
      </c>
      <c r="F541" s="15" t="s">
        <v>46</v>
      </c>
      <c r="G541" s="6" t="s">
        <v>33</v>
      </c>
      <c r="H541" s="6" t="s">
        <v>13</v>
      </c>
      <c r="I541" s="6" t="s">
        <v>14</v>
      </c>
      <c r="J541" s="6" t="s">
        <v>22</v>
      </c>
      <c r="K541" s="7">
        <v>7</v>
      </c>
      <c r="L541" s="6" t="s">
        <v>2849</v>
      </c>
      <c r="M541" s="6" t="s">
        <v>2850</v>
      </c>
      <c r="N541" s="6" t="s">
        <v>680</v>
      </c>
      <c r="O541" s="6" t="s">
        <v>674</v>
      </c>
      <c r="P541" s="21">
        <v>12</v>
      </c>
      <c r="Q541" s="2">
        <f t="shared" ca="1" si="0"/>
        <v>0.51</v>
      </c>
      <c r="R541" s="2">
        <f ca="1">Q541*(IF(J541="Yes",1.25,1))</f>
        <v>0.51</v>
      </c>
      <c r="S541" s="2">
        <f ca="1">R541*(IF(OR(VALUE(P541)&gt;8,VALUE(D541)&gt;80),1.25,1))</f>
        <v>0.63749999999999996</v>
      </c>
      <c r="T541" s="2">
        <f ca="1">S541*(IF(H541="Mass Customer",0.85,1))</f>
        <v>0.541875</v>
      </c>
      <c r="U541" s="2">
        <f>RANK(W541,W1:W1001,0)</f>
        <v>536</v>
      </c>
      <c r="V541" s="2">
        <v>536</v>
      </c>
      <c r="W541" s="2">
        <v>0.82500000000000007</v>
      </c>
      <c r="X541" s="1"/>
      <c r="Y541" s="1"/>
      <c r="Z541" s="1"/>
    </row>
    <row r="542" spans="1:26" ht="15.75" customHeight="1" x14ac:dyDescent="0.35">
      <c r="A542" s="6" t="s">
        <v>279</v>
      </c>
      <c r="B542" s="6" t="s">
        <v>2851</v>
      </c>
      <c r="C542" s="6" t="s">
        <v>16</v>
      </c>
      <c r="D542" s="21">
        <v>80</v>
      </c>
      <c r="E542" s="6" t="s">
        <v>2852</v>
      </c>
      <c r="F542" s="15" t="s">
        <v>101</v>
      </c>
      <c r="G542" s="6" t="s">
        <v>33</v>
      </c>
      <c r="H542" s="6" t="s">
        <v>27</v>
      </c>
      <c r="I542" s="6" t="s">
        <v>14</v>
      </c>
      <c r="J542" s="6" t="s">
        <v>22</v>
      </c>
      <c r="K542" s="7">
        <v>5</v>
      </c>
      <c r="L542" s="6" t="s">
        <v>2853</v>
      </c>
      <c r="M542" s="6" t="s">
        <v>1031</v>
      </c>
      <c r="N542" s="6" t="s">
        <v>680</v>
      </c>
      <c r="O542" s="6" t="s">
        <v>674</v>
      </c>
      <c r="P542" s="21">
        <v>10</v>
      </c>
      <c r="Q542" s="2">
        <f t="shared" ca="1" si="0"/>
        <v>1.03</v>
      </c>
      <c r="R542" s="2">
        <f ca="1">Q542*(IF(J542="Yes",1.25,1))</f>
        <v>1.03</v>
      </c>
      <c r="S542" s="2">
        <f ca="1">R542*(IF(OR(VALUE(P542)&gt;8,VALUE(D542)&gt;80),1.25,1))</f>
        <v>1.2875000000000001</v>
      </c>
      <c r="T542" s="2">
        <f ca="1">S542*(IF(H542="Mass Customer",0.85,1))</f>
        <v>1.2875000000000001</v>
      </c>
      <c r="U542" s="2">
        <f>RANK(W542,W1:W1001,0)</f>
        <v>536</v>
      </c>
      <c r="V542" s="2">
        <v>536</v>
      </c>
      <c r="W542" s="2">
        <v>0.82500000000000007</v>
      </c>
      <c r="X542" s="1"/>
      <c r="Y542" s="1"/>
      <c r="Z542" s="1"/>
    </row>
    <row r="543" spans="1:26" ht="15.75" customHeight="1" x14ac:dyDescent="0.35">
      <c r="A543" s="6" t="s">
        <v>2854</v>
      </c>
      <c r="B543" s="6" t="s">
        <v>2855</v>
      </c>
      <c r="C543" s="6" t="s">
        <v>23</v>
      </c>
      <c r="D543" s="21">
        <v>78</v>
      </c>
      <c r="E543" s="6" t="s">
        <v>2856</v>
      </c>
      <c r="F543" s="15" t="s">
        <v>88</v>
      </c>
      <c r="G543" s="6" t="s">
        <v>33</v>
      </c>
      <c r="H543" s="6" t="s">
        <v>25</v>
      </c>
      <c r="I543" s="6" t="s">
        <v>14</v>
      </c>
      <c r="J543" s="6" t="s">
        <v>22</v>
      </c>
      <c r="K543" s="7">
        <v>13</v>
      </c>
      <c r="L543" s="6" t="s">
        <v>2857</v>
      </c>
      <c r="M543" s="6" t="s">
        <v>1462</v>
      </c>
      <c r="N543" s="6" t="s">
        <v>673</v>
      </c>
      <c r="O543" s="6" t="s">
        <v>674</v>
      </c>
      <c r="P543" s="21">
        <v>5</v>
      </c>
      <c r="Q543" s="2">
        <f t="shared" ca="1" si="0"/>
        <v>0.68</v>
      </c>
      <c r="R543" s="2">
        <f ca="1">Q543*(IF(J543="Yes",1.25,1))</f>
        <v>0.68</v>
      </c>
      <c r="S543" s="2">
        <f ca="1">R543*(IF(OR(VALUE(P543)&gt;8,VALUE(D543)&gt;80),1.25,1))</f>
        <v>0.68</v>
      </c>
      <c r="T543" s="2">
        <f ca="1">S543*(IF(H543="Mass Customer",0.85,1))</f>
        <v>0.68</v>
      </c>
      <c r="U543" s="2">
        <f>RANK(W543,W1:W1001,0)</f>
        <v>536</v>
      </c>
      <c r="V543" s="2">
        <v>536</v>
      </c>
      <c r="W543" s="2">
        <v>0.82500000000000007</v>
      </c>
      <c r="X543" s="1"/>
      <c r="Y543" s="1"/>
      <c r="Z543" s="1"/>
    </row>
    <row r="544" spans="1:26" ht="15.75" customHeight="1" x14ac:dyDescent="0.35">
      <c r="A544" s="6" t="s">
        <v>1395</v>
      </c>
      <c r="B544" s="6" t="s">
        <v>2858</v>
      </c>
      <c r="C544" s="6" t="s">
        <v>23</v>
      </c>
      <c r="D544" s="21">
        <v>10</v>
      </c>
      <c r="E544" s="8">
        <v>27492</v>
      </c>
      <c r="F544" s="15" t="s">
        <v>270</v>
      </c>
      <c r="G544" s="6" t="s">
        <v>18</v>
      </c>
      <c r="H544" s="6" t="s">
        <v>25</v>
      </c>
      <c r="I544" s="6" t="s">
        <v>14</v>
      </c>
      <c r="J544" s="6" t="s">
        <v>22</v>
      </c>
      <c r="K544" s="7">
        <v>16</v>
      </c>
      <c r="L544" s="6" t="s">
        <v>2859</v>
      </c>
      <c r="M544" s="6" t="s">
        <v>953</v>
      </c>
      <c r="N544" s="6" t="s">
        <v>680</v>
      </c>
      <c r="O544" s="6" t="s">
        <v>674</v>
      </c>
      <c r="P544" s="21">
        <v>9</v>
      </c>
      <c r="Q544" s="2">
        <f t="shared" ca="1" si="0"/>
        <v>0.95</v>
      </c>
      <c r="R544" s="2">
        <f ca="1">Q544*(IF(J544="Yes",1.25,1))</f>
        <v>0.95</v>
      </c>
      <c r="S544" s="2">
        <f ca="1">R544*(IF(OR(VALUE(P544)&gt;8,VALUE(D544)&gt;80),1.25,1))</f>
        <v>1.1875</v>
      </c>
      <c r="T544" s="2">
        <f ca="1">S544*(IF(H544="Mass Customer",0.85,1))</f>
        <v>1.1875</v>
      </c>
      <c r="U544" s="2">
        <f>RANK(W544,W1:W1001,0)</f>
        <v>536</v>
      </c>
      <c r="V544" s="2">
        <v>536</v>
      </c>
      <c r="W544" s="2">
        <v>0.82500000000000007</v>
      </c>
      <c r="X544" s="1"/>
      <c r="Y544" s="1"/>
      <c r="Z544" s="1"/>
    </row>
    <row r="545" spans="1:26" ht="15.75" customHeight="1" x14ac:dyDescent="0.35">
      <c r="A545" s="6" t="s">
        <v>2860</v>
      </c>
      <c r="B545" s="6" t="s">
        <v>2861</v>
      </c>
      <c r="C545" s="6" t="s">
        <v>16</v>
      </c>
      <c r="D545" s="21">
        <v>68</v>
      </c>
      <c r="E545" s="6" t="s">
        <v>2862</v>
      </c>
      <c r="F545" s="15" t="s">
        <v>75</v>
      </c>
      <c r="G545" s="6" t="s">
        <v>33</v>
      </c>
      <c r="H545" s="6" t="s">
        <v>13</v>
      </c>
      <c r="I545" s="6" t="s">
        <v>14</v>
      </c>
      <c r="J545" s="6" t="s">
        <v>22</v>
      </c>
      <c r="K545" s="7">
        <v>8</v>
      </c>
      <c r="L545" s="6" t="s">
        <v>2863</v>
      </c>
      <c r="M545" s="6" t="s">
        <v>1605</v>
      </c>
      <c r="N545" s="6" t="s">
        <v>680</v>
      </c>
      <c r="O545" s="6" t="s">
        <v>674</v>
      </c>
      <c r="P545" s="21">
        <v>7</v>
      </c>
      <c r="Q545" s="2">
        <f t="shared" ca="1" si="0"/>
        <v>0.91</v>
      </c>
      <c r="R545" s="2">
        <f ca="1">Q545*(IF(J545="Yes",1.25,1))</f>
        <v>0.91</v>
      </c>
      <c r="S545" s="2">
        <f ca="1">R545*(IF(OR(VALUE(P545)&gt;8,VALUE(D545)&gt;80),1.25,1))</f>
        <v>0.91</v>
      </c>
      <c r="T545" s="2">
        <f ca="1">S545*(IF(H545="Mass Customer",0.85,1))</f>
        <v>0.77349999999999997</v>
      </c>
      <c r="U545" s="2">
        <f>RANK(W545,W1:W1001,0)</f>
        <v>544</v>
      </c>
      <c r="V545" s="2">
        <v>544</v>
      </c>
      <c r="W545" s="2">
        <v>0.82450000000000001</v>
      </c>
      <c r="X545" s="1"/>
      <c r="Y545" s="1"/>
      <c r="Z545" s="1"/>
    </row>
    <row r="546" spans="1:26" ht="15.75" customHeight="1" x14ac:dyDescent="0.35">
      <c r="A546" s="6" t="s">
        <v>346</v>
      </c>
      <c r="B546" s="6" t="s">
        <v>2864</v>
      </c>
      <c r="C546" s="6" t="s">
        <v>16</v>
      </c>
      <c r="D546" s="21">
        <v>60</v>
      </c>
      <c r="E546" s="6" t="s">
        <v>2865</v>
      </c>
      <c r="F546" s="15" t="s">
        <v>128</v>
      </c>
      <c r="G546" s="6" t="s">
        <v>33</v>
      </c>
      <c r="H546" s="6" t="s">
        <v>27</v>
      </c>
      <c r="I546" s="6" t="s">
        <v>14</v>
      </c>
      <c r="J546" s="6" t="s">
        <v>15</v>
      </c>
      <c r="K546" s="7">
        <v>2</v>
      </c>
      <c r="L546" s="6" t="s">
        <v>2866</v>
      </c>
      <c r="M546" s="6" t="s">
        <v>2867</v>
      </c>
      <c r="N546" s="6" t="s">
        <v>684</v>
      </c>
      <c r="O546" s="6" t="s">
        <v>674</v>
      </c>
      <c r="P546" s="21">
        <v>6</v>
      </c>
      <c r="Q546" s="2">
        <f t="shared" ca="1" si="0"/>
        <v>0.9</v>
      </c>
      <c r="R546" s="2">
        <f ca="1">Q546*(IF(J546="Yes",1.25,1))</f>
        <v>1.125</v>
      </c>
      <c r="S546" s="2">
        <f ca="1">R546*(IF(OR(VALUE(P546)&gt;8,VALUE(D546)&gt;80),1.25,1))</f>
        <v>1.125</v>
      </c>
      <c r="T546" s="2">
        <f ca="1">S546*(IF(H546="Mass Customer",0.85,1))</f>
        <v>1.125</v>
      </c>
      <c r="U546" s="2">
        <f>RANK(W546,W1:W1001,0)</f>
        <v>544</v>
      </c>
      <c r="V546" s="2">
        <v>544</v>
      </c>
      <c r="W546" s="2">
        <v>0.82450000000000001</v>
      </c>
      <c r="X546" s="1"/>
      <c r="Y546" s="1"/>
      <c r="Z546" s="1"/>
    </row>
    <row r="547" spans="1:26" ht="15.75" customHeight="1" x14ac:dyDescent="0.35">
      <c r="A547" s="6" t="s">
        <v>418</v>
      </c>
      <c r="B547" s="6" t="s">
        <v>2868</v>
      </c>
      <c r="C547" s="6" t="s">
        <v>23</v>
      </c>
      <c r="D547" s="21">
        <v>0</v>
      </c>
      <c r="E547" s="6" t="s">
        <v>2869</v>
      </c>
      <c r="F547" s="15" t="s">
        <v>65</v>
      </c>
      <c r="G547" s="6" t="s">
        <v>12</v>
      </c>
      <c r="H547" s="6" t="s">
        <v>13</v>
      </c>
      <c r="I547" s="6" t="s">
        <v>14</v>
      </c>
      <c r="J547" s="6" t="s">
        <v>22</v>
      </c>
      <c r="K547" s="7">
        <v>13</v>
      </c>
      <c r="L547" s="6" t="s">
        <v>2870</v>
      </c>
      <c r="M547" s="6" t="s">
        <v>1862</v>
      </c>
      <c r="N547" s="6" t="s">
        <v>680</v>
      </c>
      <c r="O547" s="6" t="s">
        <v>674</v>
      </c>
      <c r="P547" s="21">
        <v>12</v>
      </c>
      <c r="Q547" s="2">
        <f t="shared" ca="1" si="0"/>
        <v>1</v>
      </c>
      <c r="R547" s="2">
        <f ca="1">Q547*(IF(J547="Yes",1.25,1))</f>
        <v>1</v>
      </c>
      <c r="S547" s="2">
        <f ca="1">R547*(IF(OR(VALUE(P547)&gt;8,VALUE(D547)&gt;80),1.25,1))</f>
        <v>1.25</v>
      </c>
      <c r="T547" s="2">
        <f ca="1">S547*(IF(H547="Mass Customer",0.85,1))</f>
        <v>1.0625</v>
      </c>
      <c r="U547" s="2">
        <f>RANK(W547,W1:W1001,0)</f>
        <v>546</v>
      </c>
      <c r="V547" s="2">
        <v>546</v>
      </c>
      <c r="W547" s="2">
        <v>0.82343749999999993</v>
      </c>
      <c r="X547" s="1"/>
      <c r="Y547" s="1"/>
      <c r="Z547" s="1"/>
    </row>
    <row r="548" spans="1:26" ht="15.75" customHeight="1" x14ac:dyDescent="0.35">
      <c r="A548" s="6" t="s">
        <v>86</v>
      </c>
      <c r="B548" s="6" t="s">
        <v>2871</v>
      </c>
      <c r="C548" s="6" t="s">
        <v>23</v>
      </c>
      <c r="D548" s="21">
        <v>99</v>
      </c>
      <c r="E548" s="6" t="s">
        <v>2872</v>
      </c>
      <c r="F548" s="15" t="s">
        <v>66</v>
      </c>
      <c r="G548" s="6" t="s">
        <v>18</v>
      </c>
      <c r="H548" s="6" t="s">
        <v>13</v>
      </c>
      <c r="I548" s="6" t="s">
        <v>14</v>
      </c>
      <c r="J548" s="6" t="s">
        <v>22</v>
      </c>
      <c r="K548" s="7">
        <v>5</v>
      </c>
      <c r="L548" s="6" t="s">
        <v>2873</v>
      </c>
      <c r="M548" s="6" t="s">
        <v>2874</v>
      </c>
      <c r="N548" s="6" t="s">
        <v>680</v>
      </c>
      <c r="O548" s="6" t="s">
        <v>674</v>
      </c>
      <c r="P548" s="21">
        <v>7</v>
      </c>
      <c r="Q548" s="2">
        <f t="shared" ca="1" si="0"/>
        <v>0.73</v>
      </c>
      <c r="R548" s="2">
        <f ca="1">Q548*(IF(J548="Yes",1.25,1))</f>
        <v>0.73</v>
      </c>
      <c r="S548" s="2">
        <f ca="1">R548*(IF(OR(VALUE(P548)&gt;8,VALUE(D548)&gt;80),1.25,1))</f>
        <v>0.91249999999999998</v>
      </c>
      <c r="T548" s="2">
        <f ca="1">S548*(IF(H548="Mass Customer",0.85,1))</f>
        <v>0.77562500000000001</v>
      </c>
      <c r="U548" s="2">
        <f>RANK(W548,W1:W1001,0)</f>
        <v>546</v>
      </c>
      <c r="V548" s="2">
        <v>546</v>
      </c>
      <c r="W548" s="2">
        <v>0.82343749999999993</v>
      </c>
      <c r="X548" s="1"/>
      <c r="Y548" s="1"/>
      <c r="Z548" s="1"/>
    </row>
    <row r="549" spans="1:26" ht="15.75" customHeight="1" x14ac:dyDescent="0.35">
      <c r="A549" s="6" t="s">
        <v>2875</v>
      </c>
      <c r="B549" s="6" t="s">
        <v>2876</v>
      </c>
      <c r="C549" s="6" t="s">
        <v>23</v>
      </c>
      <c r="D549" s="21">
        <v>37</v>
      </c>
      <c r="E549" s="6" t="s">
        <v>2877</v>
      </c>
      <c r="F549" s="15" t="s">
        <v>24</v>
      </c>
      <c r="G549" s="6" t="s">
        <v>63</v>
      </c>
      <c r="H549" s="6" t="s">
        <v>27</v>
      </c>
      <c r="I549" s="6" t="s">
        <v>14</v>
      </c>
      <c r="J549" s="6" t="s">
        <v>15</v>
      </c>
      <c r="K549" s="7">
        <v>9</v>
      </c>
      <c r="L549" s="6" t="s">
        <v>2878</v>
      </c>
      <c r="M549" s="6" t="s">
        <v>2879</v>
      </c>
      <c r="N549" s="6" t="s">
        <v>680</v>
      </c>
      <c r="O549" s="6" t="s">
        <v>674</v>
      </c>
      <c r="P549" s="21">
        <v>10</v>
      </c>
      <c r="Q549" s="2">
        <f t="shared" ca="1" si="0"/>
        <v>1.04</v>
      </c>
      <c r="R549" s="2">
        <f ca="1">Q549*(IF(J549="Yes",1.25,1))</f>
        <v>1.3</v>
      </c>
      <c r="S549" s="2">
        <f ca="1">R549*(IF(OR(VALUE(P549)&gt;8,VALUE(D549)&gt;80),1.25,1))</f>
        <v>1.625</v>
      </c>
      <c r="T549" s="2">
        <f ca="1">S549*(IF(H549="Mass Customer",0.85,1))</f>
        <v>1.625</v>
      </c>
      <c r="U549" s="2">
        <f>RANK(W549,W1:W1001,0)</f>
        <v>546</v>
      </c>
      <c r="V549" s="2">
        <v>546</v>
      </c>
      <c r="W549" s="2">
        <v>0.82343749999999993</v>
      </c>
      <c r="X549" s="1"/>
      <c r="Y549" s="1"/>
      <c r="Z549" s="1"/>
    </row>
    <row r="550" spans="1:26" ht="15.75" customHeight="1" x14ac:dyDescent="0.35">
      <c r="A550" s="6" t="s">
        <v>660</v>
      </c>
      <c r="B550" s="6" t="s">
        <v>2880</v>
      </c>
      <c r="C550" s="6" t="s">
        <v>16</v>
      </c>
      <c r="D550" s="21">
        <v>69</v>
      </c>
      <c r="E550" s="6" t="s">
        <v>2881</v>
      </c>
      <c r="F550" s="15" t="s">
        <v>173</v>
      </c>
      <c r="G550" s="6" t="s">
        <v>26</v>
      </c>
      <c r="H550" s="6" t="s">
        <v>25</v>
      </c>
      <c r="I550" s="6" t="s">
        <v>14</v>
      </c>
      <c r="J550" s="6" t="s">
        <v>22</v>
      </c>
      <c r="K550" s="7">
        <v>13</v>
      </c>
      <c r="L550" s="6" t="s">
        <v>2882</v>
      </c>
      <c r="M550" s="6" t="s">
        <v>914</v>
      </c>
      <c r="N550" s="6" t="s">
        <v>680</v>
      </c>
      <c r="O550" s="6" t="s">
        <v>674</v>
      </c>
      <c r="P550" s="21">
        <v>9</v>
      </c>
      <c r="Q550" s="2">
        <f t="shared" ca="1" si="0"/>
        <v>0.85</v>
      </c>
      <c r="R550" s="2">
        <f ca="1">Q550*(IF(J550="Yes",1.25,1))</f>
        <v>0.85</v>
      </c>
      <c r="S550" s="2">
        <f ca="1">R550*(IF(OR(VALUE(P550)&gt;8,VALUE(D550)&gt;80),1.25,1))</f>
        <v>1.0625</v>
      </c>
      <c r="T550" s="2">
        <f ca="1">S550*(IF(H550="Mass Customer",0.85,1))</f>
        <v>1.0625</v>
      </c>
      <c r="U550" s="2">
        <f>RANK(W550,W1:W1001,0)</f>
        <v>549</v>
      </c>
      <c r="V550" s="2">
        <v>549</v>
      </c>
      <c r="W550" s="2">
        <v>0.82</v>
      </c>
      <c r="X550" s="1"/>
      <c r="Y550" s="1"/>
      <c r="Z550" s="1"/>
    </row>
    <row r="551" spans="1:26" ht="15.75" customHeight="1" x14ac:dyDescent="0.35">
      <c r="A551" s="6" t="s">
        <v>2883</v>
      </c>
      <c r="B551" s="6" t="s">
        <v>2884</v>
      </c>
      <c r="C551" s="6" t="s">
        <v>23</v>
      </c>
      <c r="D551" s="21">
        <v>42</v>
      </c>
      <c r="E551" s="6" t="s">
        <v>2885</v>
      </c>
      <c r="F551" s="15" t="s">
        <v>113</v>
      </c>
      <c r="G551" s="6" t="s">
        <v>18</v>
      </c>
      <c r="H551" s="6" t="s">
        <v>27</v>
      </c>
      <c r="I551" s="6" t="s">
        <v>14</v>
      </c>
      <c r="J551" s="6" t="s">
        <v>15</v>
      </c>
      <c r="K551" s="7">
        <v>12</v>
      </c>
      <c r="L551" s="6" t="s">
        <v>2886</v>
      </c>
      <c r="M551" s="6" t="s">
        <v>2156</v>
      </c>
      <c r="N551" s="6" t="s">
        <v>680</v>
      </c>
      <c r="O551" s="6" t="s">
        <v>674</v>
      </c>
      <c r="P551" s="21">
        <v>12</v>
      </c>
      <c r="Q551" s="2">
        <f t="shared" ca="1" si="0"/>
        <v>0.71</v>
      </c>
      <c r="R551" s="2">
        <f ca="1">Q551*(IF(J551="Yes",1.25,1))</f>
        <v>0.88749999999999996</v>
      </c>
      <c r="S551" s="2">
        <f ca="1">R551*(IF(OR(VALUE(P551)&gt;8,VALUE(D551)&gt;80),1.25,1))</f>
        <v>1.109375</v>
      </c>
      <c r="T551" s="2">
        <f ca="1">S551*(IF(H551="Mass Customer",0.85,1))</f>
        <v>1.109375</v>
      </c>
      <c r="U551" s="2">
        <f>RANK(W551,W1:W1001,0)</f>
        <v>549</v>
      </c>
      <c r="V551" s="2">
        <v>549</v>
      </c>
      <c r="W551" s="2">
        <v>0.82</v>
      </c>
      <c r="X551" s="1"/>
      <c r="Y551" s="1"/>
      <c r="Z551" s="1"/>
    </row>
    <row r="552" spans="1:26" ht="15.75" customHeight="1" x14ac:dyDescent="0.35">
      <c r="A552" s="6" t="s">
        <v>1606</v>
      </c>
      <c r="B552" s="6" t="s">
        <v>2887</v>
      </c>
      <c r="C552" s="6" t="s">
        <v>23</v>
      </c>
      <c r="D552" s="21">
        <v>34</v>
      </c>
      <c r="E552" s="8">
        <v>28858</v>
      </c>
      <c r="F552" s="15" t="s">
        <v>40</v>
      </c>
      <c r="G552" s="6" t="s">
        <v>33</v>
      </c>
      <c r="H552" s="6" t="s">
        <v>27</v>
      </c>
      <c r="I552" s="6" t="s">
        <v>14</v>
      </c>
      <c r="J552" s="6" t="s">
        <v>15</v>
      </c>
      <c r="K552" s="7">
        <v>11</v>
      </c>
      <c r="L552" s="6" t="s">
        <v>2888</v>
      </c>
      <c r="M552" s="6" t="s">
        <v>1279</v>
      </c>
      <c r="N552" s="6" t="s">
        <v>684</v>
      </c>
      <c r="O552" s="6" t="s">
        <v>674</v>
      </c>
      <c r="P552" s="21">
        <v>9</v>
      </c>
      <c r="Q552" s="2">
        <f t="shared" ca="1" si="0"/>
        <v>0.98</v>
      </c>
      <c r="R552" s="2">
        <f ca="1">Q552*(IF(J552="Yes",1.25,1))</f>
        <v>1.2250000000000001</v>
      </c>
      <c r="S552" s="2">
        <f ca="1">R552*(IF(OR(VALUE(P552)&gt;8,VALUE(D552)&gt;80),1.25,1))</f>
        <v>1.53125</v>
      </c>
      <c r="T552" s="2">
        <f ca="1">S552*(IF(H552="Mass Customer",0.85,1))</f>
        <v>1.53125</v>
      </c>
      <c r="U552" s="2">
        <f>RANK(W552,W1:W1001,0)</f>
        <v>551</v>
      </c>
      <c r="V552" s="2">
        <v>551</v>
      </c>
      <c r="W552" s="2">
        <v>0.81812499999999999</v>
      </c>
      <c r="X552" s="1"/>
      <c r="Y552" s="1"/>
      <c r="Z552" s="1"/>
    </row>
    <row r="553" spans="1:26" ht="15.75" customHeight="1" x14ac:dyDescent="0.35">
      <c r="A553" s="6" t="s">
        <v>2889</v>
      </c>
      <c r="B553" s="6" t="s">
        <v>2890</v>
      </c>
      <c r="C553" s="6" t="s">
        <v>23</v>
      </c>
      <c r="D553" s="21">
        <v>83</v>
      </c>
      <c r="E553" s="6" t="s">
        <v>2891</v>
      </c>
      <c r="F553" s="15" t="s">
        <v>187</v>
      </c>
      <c r="G553" s="6" t="s">
        <v>18</v>
      </c>
      <c r="H553" s="6" t="s">
        <v>27</v>
      </c>
      <c r="I553" s="6" t="s">
        <v>14</v>
      </c>
      <c r="J553" s="6" t="s">
        <v>15</v>
      </c>
      <c r="K553" s="7">
        <v>5</v>
      </c>
      <c r="L553" s="6" t="s">
        <v>2892</v>
      </c>
      <c r="M553" s="6" t="s">
        <v>2893</v>
      </c>
      <c r="N553" s="6" t="s">
        <v>673</v>
      </c>
      <c r="O553" s="6" t="s">
        <v>674</v>
      </c>
      <c r="P553" s="21">
        <v>6</v>
      </c>
      <c r="Q553" s="2">
        <f t="shared" ca="1" si="0"/>
        <v>1.0900000000000001</v>
      </c>
      <c r="R553" s="2">
        <f ca="1">Q553*(IF(J553="Yes",1.25,1))</f>
        <v>1.3625</v>
      </c>
      <c r="S553" s="2">
        <f ca="1">R553*(IF(OR(VALUE(P553)&gt;8,VALUE(D553)&gt;80),1.25,1))</f>
        <v>1.703125</v>
      </c>
      <c r="T553" s="2">
        <f ca="1">S553*(IF(H553="Mass Customer",0.85,1))</f>
        <v>1.703125</v>
      </c>
      <c r="U553" s="2">
        <f>RANK(W553,W1:W1001,0)</f>
        <v>552</v>
      </c>
      <c r="V553" s="2">
        <v>552</v>
      </c>
      <c r="W553" s="2">
        <v>0.81599999999999995</v>
      </c>
      <c r="X553" s="1"/>
      <c r="Y553" s="1"/>
      <c r="Z553" s="1"/>
    </row>
    <row r="554" spans="1:26" ht="15.75" customHeight="1" x14ac:dyDescent="0.35">
      <c r="A554" s="6" t="s">
        <v>338</v>
      </c>
      <c r="B554" s="6" t="s">
        <v>2894</v>
      </c>
      <c r="C554" s="6" t="s">
        <v>16</v>
      </c>
      <c r="D554" s="21">
        <v>12</v>
      </c>
      <c r="E554" s="6" t="s">
        <v>2895</v>
      </c>
      <c r="F554" s="15" t="s">
        <v>94</v>
      </c>
      <c r="G554" s="6" t="s">
        <v>33</v>
      </c>
      <c r="H554" s="6" t="s">
        <v>13</v>
      </c>
      <c r="I554" s="6" t="s">
        <v>14</v>
      </c>
      <c r="J554" s="6" t="s">
        <v>15</v>
      </c>
      <c r="K554" s="7">
        <v>13</v>
      </c>
      <c r="L554" s="6" t="s">
        <v>2896</v>
      </c>
      <c r="M554" s="6" t="s">
        <v>2510</v>
      </c>
      <c r="N554" s="6" t="s">
        <v>673</v>
      </c>
      <c r="O554" s="6" t="s">
        <v>674</v>
      </c>
      <c r="P554" s="21">
        <v>3</v>
      </c>
      <c r="Q554" s="2">
        <f t="shared" ca="1" si="0"/>
        <v>0.87</v>
      </c>
      <c r="R554" s="2">
        <f ca="1">Q554*(IF(J554="Yes",1.25,1))</f>
        <v>1.0874999999999999</v>
      </c>
      <c r="S554" s="2">
        <f ca="1">R554*(IF(OR(VALUE(P554)&gt;8,VALUE(D554)&gt;80),1.25,1))</f>
        <v>1.0874999999999999</v>
      </c>
      <c r="T554" s="2">
        <f ca="1">S554*(IF(H554="Mass Customer",0.85,1))</f>
        <v>0.92437499999999995</v>
      </c>
      <c r="U554" s="2">
        <f>RANK(W554,W1:W1001,0)</f>
        <v>552</v>
      </c>
      <c r="V554" s="2">
        <v>552</v>
      </c>
      <c r="W554" s="2">
        <v>0.81599999999999995</v>
      </c>
      <c r="X554" s="1"/>
      <c r="Y554" s="1"/>
      <c r="Z554" s="1"/>
    </row>
    <row r="555" spans="1:26" ht="15.75" customHeight="1" x14ac:dyDescent="0.35">
      <c r="A555" s="6" t="s">
        <v>2897</v>
      </c>
      <c r="B555" s="6" t="s">
        <v>421</v>
      </c>
      <c r="C555" s="6" t="s">
        <v>23</v>
      </c>
      <c r="D555" s="21">
        <v>55</v>
      </c>
      <c r="E555" s="6" t="s">
        <v>2898</v>
      </c>
      <c r="F555" s="15" t="s">
        <v>34</v>
      </c>
      <c r="G555" s="6" t="s">
        <v>18</v>
      </c>
      <c r="H555" s="6" t="s">
        <v>25</v>
      </c>
      <c r="I555" s="6" t="s">
        <v>14</v>
      </c>
      <c r="J555" s="6" t="s">
        <v>22</v>
      </c>
      <c r="K555" s="7">
        <v>17</v>
      </c>
      <c r="L555" s="6" t="s">
        <v>2899</v>
      </c>
      <c r="M555" s="6" t="s">
        <v>2608</v>
      </c>
      <c r="N555" s="6" t="s">
        <v>680</v>
      </c>
      <c r="O555" s="6" t="s">
        <v>674</v>
      </c>
      <c r="P555" s="21">
        <v>6</v>
      </c>
      <c r="Q555" s="2">
        <f t="shared" ca="1" si="0"/>
        <v>0.81</v>
      </c>
      <c r="R555" s="2">
        <f ca="1">Q555*(IF(J555="Yes",1.25,1))</f>
        <v>0.81</v>
      </c>
      <c r="S555" s="2">
        <f ca="1">R555*(IF(OR(VALUE(P555)&gt;8,VALUE(D555)&gt;80),1.25,1))</f>
        <v>0.81</v>
      </c>
      <c r="T555" s="2">
        <f ca="1">S555*(IF(H555="Mass Customer",0.85,1))</f>
        <v>0.81</v>
      </c>
      <c r="U555" s="2">
        <f>RANK(W555,W1:W1001,0)</f>
        <v>552</v>
      </c>
      <c r="V555" s="2">
        <v>552</v>
      </c>
      <c r="W555" s="2">
        <v>0.81599999999999995</v>
      </c>
      <c r="X555" s="1"/>
      <c r="Y555" s="1"/>
      <c r="Z555" s="1"/>
    </row>
    <row r="556" spans="1:26" ht="15.75" customHeight="1" x14ac:dyDescent="0.35">
      <c r="A556" s="6" t="s">
        <v>654</v>
      </c>
      <c r="B556" s="6" t="s">
        <v>2900</v>
      </c>
      <c r="C556" s="6" t="s">
        <v>23</v>
      </c>
      <c r="D556" s="21">
        <v>79</v>
      </c>
      <c r="E556" s="6" t="s">
        <v>2901</v>
      </c>
      <c r="F556" s="15" t="s">
        <v>95</v>
      </c>
      <c r="G556" s="6" t="s">
        <v>18</v>
      </c>
      <c r="H556" s="6" t="s">
        <v>27</v>
      </c>
      <c r="I556" s="6" t="s">
        <v>14</v>
      </c>
      <c r="J556" s="6" t="s">
        <v>15</v>
      </c>
      <c r="K556" s="7">
        <v>13</v>
      </c>
      <c r="L556" s="6" t="s">
        <v>2902</v>
      </c>
      <c r="M556" s="6" t="s">
        <v>2256</v>
      </c>
      <c r="N556" s="6" t="s">
        <v>680</v>
      </c>
      <c r="O556" s="6" t="s">
        <v>674</v>
      </c>
      <c r="P556" s="21">
        <v>8</v>
      </c>
      <c r="Q556" s="2">
        <f t="shared" ca="1" si="0"/>
        <v>1.08</v>
      </c>
      <c r="R556" s="2">
        <f ca="1">Q556*(IF(J556="Yes",1.25,1))</f>
        <v>1.35</v>
      </c>
      <c r="S556" s="2">
        <f ca="1">R556*(IF(OR(VALUE(P556)&gt;8,VALUE(D556)&gt;80),1.25,1))</f>
        <v>1.35</v>
      </c>
      <c r="T556" s="2">
        <f ca="1">S556*(IF(H556="Mass Customer",0.85,1))</f>
        <v>1.35</v>
      </c>
      <c r="U556" s="2">
        <f>RANK(W556,W1:W1001,0)</f>
        <v>555</v>
      </c>
      <c r="V556" s="2">
        <v>555</v>
      </c>
      <c r="W556" s="2">
        <v>0.8125</v>
      </c>
      <c r="X556" s="1"/>
      <c r="Y556" s="1"/>
      <c r="Z556" s="1"/>
    </row>
    <row r="557" spans="1:26" ht="15.75" customHeight="1" x14ac:dyDescent="0.35">
      <c r="A557" s="6" t="s">
        <v>373</v>
      </c>
      <c r="B557" s="6" t="s">
        <v>2903</v>
      </c>
      <c r="C557" s="6" t="s">
        <v>16</v>
      </c>
      <c r="D557" s="21">
        <v>23</v>
      </c>
      <c r="E557" s="6" t="s">
        <v>2904</v>
      </c>
      <c r="F557" s="15" t="s">
        <v>237</v>
      </c>
      <c r="G557" s="6" t="s">
        <v>33</v>
      </c>
      <c r="H557" s="6" t="s">
        <v>27</v>
      </c>
      <c r="I557" s="6" t="s">
        <v>14</v>
      </c>
      <c r="J557" s="6" t="s">
        <v>22</v>
      </c>
      <c r="K557" s="7">
        <v>12</v>
      </c>
      <c r="L557" s="6" t="s">
        <v>2905</v>
      </c>
      <c r="M557" s="6" t="s">
        <v>2427</v>
      </c>
      <c r="N557" s="6" t="s">
        <v>680</v>
      </c>
      <c r="O557" s="6" t="s">
        <v>674</v>
      </c>
      <c r="P557" s="21">
        <v>7</v>
      </c>
      <c r="Q557" s="2">
        <f t="shared" ca="1" si="0"/>
        <v>0.65</v>
      </c>
      <c r="R557" s="2">
        <f ca="1">Q557*(IF(J557="Yes",1.25,1))</f>
        <v>0.65</v>
      </c>
      <c r="S557" s="2">
        <f ca="1">R557*(IF(OR(VALUE(P557)&gt;8,VALUE(D557)&gt;80),1.25,1))</f>
        <v>0.65</v>
      </c>
      <c r="T557" s="2">
        <f ca="1">S557*(IF(H557="Mass Customer",0.85,1))</f>
        <v>0.65</v>
      </c>
      <c r="U557" s="2">
        <f>RANK(W557,W1:W1001,0)</f>
        <v>555</v>
      </c>
      <c r="V557" s="2">
        <v>555</v>
      </c>
      <c r="W557" s="2">
        <v>0.8125</v>
      </c>
      <c r="X557" s="1"/>
      <c r="Y557" s="1"/>
      <c r="Z557" s="1"/>
    </row>
    <row r="558" spans="1:26" ht="15.75" customHeight="1" x14ac:dyDescent="0.35">
      <c r="A558" s="6" t="s">
        <v>313</v>
      </c>
      <c r="B558" s="6" t="s">
        <v>406</v>
      </c>
      <c r="C558" s="6" t="s">
        <v>16</v>
      </c>
      <c r="D558" s="21">
        <v>79</v>
      </c>
      <c r="E558" s="6" t="s">
        <v>2906</v>
      </c>
      <c r="F558" s="15" t="s">
        <v>60</v>
      </c>
      <c r="G558" s="6" t="s">
        <v>18</v>
      </c>
      <c r="H558" s="6" t="s">
        <v>27</v>
      </c>
      <c r="I558" s="6" t="s">
        <v>14</v>
      </c>
      <c r="J558" s="6" t="s">
        <v>22</v>
      </c>
      <c r="K558" s="7">
        <v>13</v>
      </c>
      <c r="L558" s="6" t="s">
        <v>2907</v>
      </c>
      <c r="M558" s="6" t="s">
        <v>2908</v>
      </c>
      <c r="N558" s="6" t="s">
        <v>684</v>
      </c>
      <c r="O558" s="6" t="s">
        <v>674</v>
      </c>
      <c r="P558" s="21">
        <v>3</v>
      </c>
      <c r="Q558" s="2">
        <f t="shared" ca="1" si="0"/>
        <v>1.0900000000000001</v>
      </c>
      <c r="R558" s="2">
        <f ca="1">Q558*(IF(J558="Yes",1.25,1))</f>
        <v>1.0900000000000001</v>
      </c>
      <c r="S558" s="2">
        <f ca="1">R558*(IF(OR(VALUE(P558)&gt;8,VALUE(D558)&gt;80),1.25,1))</f>
        <v>1.0900000000000001</v>
      </c>
      <c r="T558" s="2">
        <f ca="1">S558*(IF(H558="Mass Customer",0.85,1))</f>
        <v>1.0900000000000001</v>
      </c>
      <c r="U558" s="2">
        <f>RANK(W558,W1:W1001,0)</f>
        <v>555</v>
      </c>
      <c r="V558" s="2">
        <v>555</v>
      </c>
      <c r="W558" s="2">
        <v>0.8125</v>
      </c>
      <c r="X558" s="1"/>
      <c r="Y558" s="1"/>
      <c r="Z558" s="1"/>
    </row>
    <row r="559" spans="1:26" ht="15.75" customHeight="1" x14ac:dyDescent="0.35">
      <c r="A559" s="6" t="s">
        <v>2909</v>
      </c>
      <c r="B559" s="6" t="s">
        <v>2910</v>
      </c>
      <c r="C559" s="6" t="s">
        <v>16</v>
      </c>
      <c r="D559" s="21">
        <v>46</v>
      </c>
      <c r="E559" s="6" t="s">
        <v>2911</v>
      </c>
      <c r="F559" s="15" t="s">
        <v>97</v>
      </c>
      <c r="G559" s="6" t="s">
        <v>33</v>
      </c>
      <c r="H559" s="6" t="s">
        <v>27</v>
      </c>
      <c r="I559" s="6" t="s">
        <v>14</v>
      </c>
      <c r="J559" s="6" t="s">
        <v>22</v>
      </c>
      <c r="K559" s="7">
        <v>13</v>
      </c>
      <c r="L559" s="6" t="s">
        <v>2912</v>
      </c>
      <c r="M559" s="6" t="s">
        <v>2913</v>
      </c>
      <c r="N559" s="6" t="s">
        <v>680</v>
      </c>
      <c r="O559" s="6" t="s">
        <v>674</v>
      </c>
      <c r="P559" s="21">
        <v>9</v>
      </c>
      <c r="Q559" s="2">
        <f t="shared" ca="1" si="0"/>
        <v>1.0900000000000001</v>
      </c>
      <c r="R559" s="2">
        <f ca="1">Q559*(IF(J559="Yes",1.25,1))</f>
        <v>1.0900000000000001</v>
      </c>
      <c r="S559" s="2">
        <f ca="1">R559*(IF(OR(VALUE(P559)&gt;8,VALUE(D559)&gt;80),1.25,1))</f>
        <v>1.3625</v>
      </c>
      <c r="T559" s="2">
        <f ca="1">S559*(IF(H559="Mass Customer",0.85,1))</f>
        <v>1.3625</v>
      </c>
      <c r="U559" s="2">
        <f>RANK(W559,W1:W1001,0)</f>
        <v>555</v>
      </c>
      <c r="V559" s="2">
        <v>555</v>
      </c>
      <c r="W559" s="2">
        <v>0.8125</v>
      </c>
      <c r="X559" s="1"/>
      <c r="Y559" s="1"/>
      <c r="Z559" s="1"/>
    </row>
    <row r="560" spans="1:26" ht="15.75" customHeight="1" x14ac:dyDescent="0.35">
      <c r="A560" s="6" t="s">
        <v>2914</v>
      </c>
      <c r="B560" s="6" t="s">
        <v>2915</v>
      </c>
      <c r="C560" s="6" t="s">
        <v>16</v>
      </c>
      <c r="D560" s="21">
        <v>70</v>
      </c>
      <c r="E560" s="6" t="s">
        <v>2916</v>
      </c>
      <c r="F560" s="15" t="s">
        <v>41</v>
      </c>
      <c r="G560" s="6" t="s">
        <v>33</v>
      </c>
      <c r="H560" s="6" t="s">
        <v>27</v>
      </c>
      <c r="I560" s="6" t="s">
        <v>14</v>
      </c>
      <c r="J560" s="6" t="s">
        <v>22</v>
      </c>
      <c r="K560" s="7">
        <v>8</v>
      </c>
      <c r="L560" s="6" t="s">
        <v>2917</v>
      </c>
      <c r="M560" s="6" t="s">
        <v>2918</v>
      </c>
      <c r="N560" s="6" t="s">
        <v>680</v>
      </c>
      <c r="O560" s="6" t="s">
        <v>674</v>
      </c>
      <c r="P560" s="21">
        <v>12</v>
      </c>
      <c r="Q560" s="2">
        <f t="shared" ca="1" si="0"/>
        <v>1.1000000000000001</v>
      </c>
      <c r="R560" s="2">
        <f ca="1">Q560*(IF(J560="Yes",1.25,1))</f>
        <v>1.1000000000000001</v>
      </c>
      <c r="S560" s="2">
        <f ca="1">R560*(IF(OR(VALUE(P560)&gt;8,VALUE(D560)&gt;80),1.25,1))</f>
        <v>1.375</v>
      </c>
      <c r="T560" s="2">
        <f ca="1">S560*(IF(H560="Mass Customer",0.85,1))</f>
        <v>1.375</v>
      </c>
      <c r="U560" s="2">
        <f>RANK(W560,W1:W1001,0)</f>
        <v>555</v>
      </c>
      <c r="V560" s="2">
        <v>555</v>
      </c>
      <c r="W560" s="2">
        <v>0.8125</v>
      </c>
      <c r="X560" s="1"/>
      <c r="Y560" s="1"/>
      <c r="Z560" s="1"/>
    </row>
    <row r="561" spans="1:26" ht="15.75" customHeight="1" x14ac:dyDescent="0.35">
      <c r="A561" s="6" t="s">
        <v>412</v>
      </c>
      <c r="B561" s="6" t="s">
        <v>310</v>
      </c>
      <c r="C561" s="6" t="s">
        <v>16</v>
      </c>
      <c r="D561" s="21">
        <v>60</v>
      </c>
      <c r="E561" s="6" t="s">
        <v>2919</v>
      </c>
      <c r="F561" s="15" t="s">
        <v>172</v>
      </c>
      <c r="G561" s="6" t="s">
        <v>33</v>
      </c>
      <c r="H561" s="6" t="s">
        <v>27</v>
      </c>
      <c r="I561" s="6" t="s">
        <v>14</v>
      </c>
      <c r="J561" s="6" t="s">
        <v>22</v>
      </c>
      <c r="K561" s="7">
        <v>13</v>
      </c>
      <c r="L561" s="6" t="s">
        <v>2920</v>
      </c>
      <c r="M561" s="6" t="s">
        <v>1069</v>
      </c>
      <c r="N561" s="6" t="s">
        <v>680</v>
      </c>
      <c r="O561" s="6" t="s">
        <v>674</v>
      </c>
      <c r="P561" s="21">
        <v>6</v>
      </c>
      <c r="Q561" s="2">
        <f t="shared" ca="1" si="0"/>
        <v>0.69</v>
      </c>
      <c r="R561" s="2">
        <f ca="1">Q561*(IF(J561="Yes",1.25,1))</f>
        <v>0.69</v>
      </c>
      <c r="S561" s="2">
        <f ca="1">R561*(IF(OR(VALUE(P561)&gt;8,VALUE(D561)&gt;80),1.25,1))</f>
        <v>0.69</v>
      </c>
      <c r="T561" s="2">
        <f ca="1">S561*(IF(H561="Mass Customer",0.85,1))</f>
        <v>0.69</v>
      </c>
      <c r="U561" s="2">
        <f>RANK(W561,W1:W1001,0)</f>
        <v>555</v>
      </c>
      <c r="V561" s="2">
        <v>555</v>
      </c>
      <c r="W561" s="2">
        <v>0.8125</v>
      </c>
      <c r="X561" s="1"/>
      <c r="Y561" s="1"/>
      <c r="Z561" s="1"/>
    </row>
    <row r="562" spans="1:26" ht="15.75" customHeight="1" x14ac:dyDescent="0.35">
      <c r="A562" s="6" t="s">
        <v>279</v>
      </c>
      <c r="B562" s="6" t="s">
        <v>2921</v>
      </c>
      <c r="C562" s="6" t="s">
        <v>16</v>
      </c>
      <c r="D562" s="21">
        <v>15</v>
      </c>
      <c r="E562" s="6" t="s">
        <v>2922</v>
      </c>
      <c r="F562" s="15" t="s">
        <v>273</v>
      </c>
      <c r="G562" s="6" t="s">
        <v>4549</v>
      </c>
      <c r="H562" s="6" t="s">
        <v>13</v>
      </c>
      <c r="I562" s="6" t="s">
        <v>14</v>
      </c>
      <c r="J562" s="6" t="s">
        <v>22</v>
      </c>
      <c r="K562" s="7">
        <v>13</v>
      </c>
      <c r="L562" s="6" t="s">
        <v>2923</v>
      </c>
      <c r="M562" s="6" t="s">
        <v>2924</v>
      </c>
      <c r="N562" s="6" t="s">
        <v>673</v>
      </c>
      <c r="O562" s="6" t="s">
        <v>674</v>
      </c>
      <c r="P562" s="21">
        <v>3</v>
      </c>
      <c r="Q562" s="2">
        <f t="shared" ca="1" si="0"/>
        <v>0.5</v>
      </c>
      <c r="R562" s="2">
        <f ca="1">Q562*(IF(J562="Yes",1.25,1))</f>
        <v>0.5</v>
      </c>
      <c r="S562" s="2">
        <f ca="1">R562*(IF(OR(VALUE(P562)&gt;8,VALUE(D562)&gt;80),1.25,1))</f>
        <v>0.5</v>
      </c>
      <c r="T562" s="2">
        <f ca="1">S562*(IF(H562="Mass Customer",0.85,1))</f>
        <v>0.42499999999999999</v>
      </c>
      <c r="U562" s="2">
        <f>RANK(W562,W1:W1001,0)</f>
        <v>561</v>
      </c>
      <c r="V562" s="2">
        <v>561</v>
      </c>
      <c r="W562" s="2">
        <v>0.81015625000000002</v>
      </c>
      <c r="X562" s="1"/>
      <c r="Y562" s="1"/>
      <c r="Z562" s="1"/>
    </row>
    <row r="563" spans="1:26" ht="15.75" customHeight="1" x14ac:dyDescent="0.35">
      <c r="A563" s="6" t="s">
        <v>2925</v>
      </c>
      <c r="B563" s="6" t="s">
        <v>2926</v>
      </c>
      <c r="C563" s="6" t="s">
        <v>23</v>
      </c>
      <c r="D563" s="21">
        <v>80</v>
      </c>
      <c r="E563" s="6" t="s">
        <v>2927</v>
      </c>
      <c r="F563" s="16" t="s">
        <v>4541</v>
      </c>
      <c r="G563" s="6" t="s">
        <v>20</v>
      </c>
      <c r="H563" s="6" t="s">
        <v>13</v>
      </c>
      <c r="I563" s="6" t="s">
        <v>14</v>
      </c>
      <c r="J563" s="6" t="s">
        <v>22</v>
      </c>
      <c r="K563" s="7">
        <v>5</v>
      </c>
      <c r="L563" s="6" t="s">
        <v>2928</v>
      </c>
      <c r="M563" s="6" t="s">
        <v>2929</v>
      </c>
      <c r="N563" s="6" t="s">
        <v>673</v>
      </c>
      <c r="O563" s="6" t="s">
        <v>674</v>
      </c>
      <c r="P563" s="21">
        <v>8</v>
      </c>
      <c r="Q563" s="2">
        <f t="shared" ca="1" si="0"/>
        <v>0.95</v>
      </c>
      <c r="R563" s="2">
        <f ca="1">Q563*(IF(J563="Yes",1.25,1))</f>
        <v>0.95</v>
      </c>
      <c r="S563" s="2">
        <f ca="1">R563*(IF(OR(VALUE(P563)&gt;8,VALUE(D563)&gt;80),1.25,1))</f>
        <v>0.95</v>
      </c>
      <c r="T563" s="2">
        <f ca="1">S563*(IF(H563="Mass Customer",0.85,1))</f>
        <v>0.8075</v>
      </c>
      <c r="U563" s="2">
        <f>RANK(W563,W1:W1001,0)</f>
        <v>562</v>
      </c>
      <c r="V563" s="2">
        <v>562</v>
      </c>
      <c r="W563" s="2">
        <v>0.81</v>
      </c>
      <c r="X563" s="1"/>
      <c r="Y563" s="1"/>
      <c r="Z563" s="1"/>
    </row>
    <row r="564" spans="1:26" ht="15.75" customHeight="1" x14ac:dyDescent="0.35">
      <c r="A564" s="6" t="s">
        <v>2930</v>
      </c>
      <c r="B564" s="6" t="s">
        <v>2931</v>
      </c>
      <c r="C564" s="6" t="s">
        <v>16</v>
      </c>
      <c r="D564" s="21">
        <v>4</v>
      </c>
      <c r="E564" s="6" t="s">
        <v>2932</v>
      </c>
      <c r="F564" s="15" t="s">
        <v>11</v>
      </c>
      <c r="G564" s="6" t="s">
        <v>18</v>
      </c>
      <c r="H564" s="6" t="s">
        <v>13</v>
      </c>
      <c r="I564" s="6" t="s">
        <v>14</v>
      </c>
      <c r="J564" s="6" t="s">
        <v>15</v>
      </c>
      <c r="K564" s="7">
        <v>13</v>
      </c>
      <c r="L564" s="6" t="s">
        <v>2933</v>
      </c>
      <c r="M564" s="6" t="s">
        <v>2934</v>
      </c>
      <c r="N564" s="6" t="s">
        <v>673</v>
      </c>
      <c r="O564" s="6" t="s">
        <v>674</v>
      </c>
      <c r="P564" s="21">
        <v>10</v>
      </c>
      <c r="Q564" s="2">
        <f t="shared" ca="1" si="0"/>
        <v>0.63</v>
      </c>
      <c r="R564" s="2">
        <f ca="1">Q564*(IF(J564="Yes",1.25,1))</f>
        <v>0.78749999999999998</v>
      </c>
      <c r="S564" s="2">
        <f ca="1">R564*(IF(OR(VALUE(P564)&gt;8,VALUE(D564)&gt;80),1.25,1))</f>
        <v>0.984375</v>
      </c>
      <c r="T564" s="2">
        <f ca="1">S564*(IF(H564="Mass Customer",0.85,1))</f>
        <v>0.83671874999999996</v>
      </c>
      <c r="U564" s="2">
        <f>RANK(W564,W1:W1001,0)</f>
        <v>563</v>
      </c>
      <c r="V564" s="2">
        <v>563</v>
      </c>
      <c r="W564" s="2">
        <v>0.8075</v>
      </c>
      <c r="X564" s="1"/>
      <c r="Y564" s="1"/>
      <c r="Z564" s="1"/>
    </row>
    <row r="565" spans="1:26" ht="15.75" customHeight="1" x14ac:dyDescent="0.35">
      <c r="A565" s="6" t="s">
        <v>526</v>
      </c>
      <c r="B565" s="6" t="s">
        <v>2935</v>
      </c>
      <c r="C565" s="6" t="s">
        <v>16</v>
      </c>
      <c r="D565" s="21">
        <v>67</v>
      </c>
      <c r="E565" s="6" t="s">
        <v>2936</v>
      </c>
      <c r="F565" s="15" t="s">
        <v>228</v>
      </c>
      <c r="G565" s="6" t="s">
        <v>12</v>
      </c>
      <c r="H565" s="6" t="s">
        <v>25</v>
      </c>
      <c r="I565" s="6" t="s">
        <v>14</v>
      </c>
      <c r="J565" s="6" t="s">
        <v>22</v>
      </c>
      <c r="K565" s="7">
        <v>13</v>
      </c>
      <c r="L565" s="6" t="s">
        <v>2937</v>
      </c>
      <c r="M565" s="6" t="s">
        <v>2518</v>
      </c>
      <c r="N565" s="6" t="s">
        <v>680</v>
      </c>
      <c r="O565" s="6" t="s">
        <v>674</v>
      </c>
      <c r="P565" s="21">
        <v>10</v>
      </c>
      <c r="Q565" s="2">
        <f t="shared" ca="1" si="0"/>
        <v>0.56999999999999995</v>
      </c>
      <c r="R565" s="2">
        <f ca="1">Q565*(IF(J565="Yes",1.25,1))</f>
        <v>0.56999999999999995</v>
      </c>
      <c r="S565" s="2">
        <f ca="1">R565*(IF(OR(VALUE(P565)&gt;8,VALUE(D565)&gt;80),1.25,1))</f>
        <v>0.71249999999999991</v>
      </c>
      <c r="T565" s="2">
        <f ca="1">S565*(IF(H565="Mass Customer",0.85,1))</f>
        <v>0.71249999999999991</v>
      </c>
      <c r="U565" s="2">
        <f>RANK(W565,W1:W1001,0)</f>
        <v>563</v>
      </c>
      <c r="V565" s="2">
        <v>563</v>
      </c>
      <c r="W565" s="2">
        <v>0.8075</v>
      </c>
      <c r="X565" s="1"/>
      <c r="Y565" s="1"/>
      <c r="Z565" s="1"/>
    </row>
    <row r="566" spans="1:26" ht="15.75" customHeight="1" x14ac:dyDescent="0.35">
      <c r="A566" s="6" t="s">
        <v>2938</v>
      </c>
      <c r="B566" s="6" t="s">
        <v>2939</v>
      </c>
      <c r="C566" s="6" t="s">
        <v>23</v>
      </c>
      <c r="D566" s="21">
        <v>87</v>
      </c>
      <c r="E566" s="6" t="s">
        <v>2940</v>
      </c>
      <c r="F566" s="15" t="s">
        <v>204</v>
      </c>
      <c r="G566" s="6" t="s">
        <v>26</v>
      </c>
      <c r="H566" s="6" t="s">
        <v>25</v>
      </c>
      <c r="I566" s="6" t="s">
        <v>14</v>
      </c>
      <c r="J566" s="6" t="s">
        <v>15</v>
      </c>
      <c r="K566" s="7">
        <v>20</v>
      </c>
      <c r="L566" s="6" t="s">
        <v>2941</v>
      </c>
      <c r="M566" s="6" t="s">
        <v>2942</v>
      </c>
      <c r="N566" s="6" t="s">
        <v>680</v>
      </c>
      <c r="O566" s="6" t="s">
        <v>674</v>
      </c>
      <c r="P566" s="21">
        <v>9</v>
      </c>
      <c r="Q566" s="2">
        <f t="shared" ca="1" si="0"/>
        <v>0.68</v>
      </c>
      <c r="R566" s="2">
        <f ca="1">Q566*(IF(J566="Yes",1.25,1))</f>
        <v>0.85000000000000009</v>
      </c>
      <c r="S566" s="2">
        <f ca="1">R566*(IF(OR(VALUE(P566)&gt;8,VALUE(D566)&gt;80),1.25,1))</f>
        <v>1.0625</v>
      </c>
      <c r="T566" s="2">
        <f ca="1">S566*(IF(H566="Mass Customer",0.85,1))</f>
        <v>1.0625</v>
      </c>
      <c r="U566" s="2">
        <f>RANK(W566,W1:W1001,0)</f>
        <v>563</v>
      </c>
      <c r="V566" s="2">
        <v>563</v>
      </c>
      <c r="W566" s="2">
        <v>0.8075</v>
      </c>
      <c r="X566" s="1"/>
      <c r="Y566" s="1"/>
      <c r="Z566" s="1"/>
    </row>
    <row r="567" spans="1:26" ht="15.75" customHeight="1" x14ac:dyDescent="0.35">
      <c r="A567" s="6" t="s">
        <v>2407</v>
      </c>
      <c r="B567" s="6" t="s">
        <v>632</v>
      </c>
      <c r="C567" s="6" t="s">
        <v>16</v>
      </c>
      <c r="D567" s="21">
        <v>73</v>
      </c>
      <c r="E567" s="6" t="s">
        <v>2943</v>
      </c>
      <c r="F567" s="15" t="s">
        <v>159</v>
      </c>
      <c r="G567" s="6" t="s">
        <v>18</v>
      </c>
      <c r="H567" s="6" t="s">
        <v>27</v>
      </c>
      <c r="I567" s="6" t="s">
        <v>14</v>
      </c>
      <c r="J567" s="6" t="s">
        <v>15</v>
      </c>
      <c r="K567" s="7">
        <v>15</v>
      </c>
      <c r="L567" s="6" t="s">
        <v>2944</v>
      </c>
      <c r="M567" s="6" t="s">
        <v>2945</v>
      </c>
      <c r="N567" s="6" t="s">
        <v>680</v>
      </c>
      <c r="O567" s="6" t="s">
        <v>674</v>
      </c>
      <c r="P567" s="21">
        <v>6</v>
      </c>
      <c r="Q567" s="2">
        <f t="shared" ca="1" si="0"/>
        <v>0.48</v>
      </c>
      <c r="R567" s="2">
        <f ca="1">Q567*(IF(J567="Yes",1.25,1))</f>
        <v>0.6</v>
      </c>
      <c r="S567" s="2">
        <f ca="1">R567*(IF(OR(VALUE(P567)&gt;8,VALUE(D567)&gt;80),1.25,1))</f>
        <v>0.6</v>
      </c>
      <c r="T567" s="2">
        <f ca="1">S567*(IF(H567="Mass Customer",0.85,1))</f>
        <v>0.6</v>
      </c>
      <c r="U567" s="2">
        <f>RANK(W567,W1:W1001,0)</f>
        <v>563</v>
      </c>
      <c r="V567" s="2">
        <v>563</v>
      </c>
      <c r="W567" s="2">
        <v>0.8075</v>
      </c>
      <c r="X567" s="1"/>
      <c r="Y567" s="1"/>
      <c r="Z567" s="1"/>
    </row>
    <row r="568" spans="1:26" ht="15.75" customHeight="1" x14ac:dyDescent="0.35">
      <c r="A568" s="6" t="s">
        <v>2946</v>
      </c>
      <c r="B568" s="6" t="s">
        <v>2947</v>
      </c>
      <c r="C568" s="6" t="s">
        <v>23</v>
      </c>
      <c r="D568" s="21">
        <v>17</v>
      </c>
      <c r="E568" s="6" t="s">
        <v>2948</v>
      </c>
      <c r="F568" s="15" t="s">
        <v>11</v>
      </c>
      <c r="G568" s="6" t="s">
        <v>50</v>
      </c>
      <c r="H568" s="6" t="s">
        <v>27</v>
      </c>
      <c r="I568" s="6" t="s">
        <v>14</v>
      </c>
      <c r="J568" s="6" t="s">
        <v>15</v>
      </c>
      <c r="K568" s="7">
        <v>12</v>
      </c>
      <c r="L568" s="6" t="s">
        <v>2949</v>
      </c>
      <c r="M568" s="6" t="s">
        <v>2950</v>
      </c>
      <c r="N568" s="6" t="s">
        <v>680</v>
      </c>
      <c r="O568" s="6" t="s">
        <v>674</v>
      </c>
      <c r="P568" s="21">
        <v>10</v>
      </c>
      <c r="Q568" s="2">
        <f t="shared" ca="1" si="0"/>
        <v>1.02</v>
      </c>
      <c r="R568" s="2">
        <f ca="1">Q568*(IF(J568="Yes",1.25,1))</f>
        <v>1.2749999999999999</v>
      </c>
      <c r="S568" s="2">
        <f ca="1">R568*(IF(OR(VALUE(P568)&gt;8,VALUE(D568)&gt;80),1.25,1))</f>
        <v>1.59375</v>
      </c>
      <c r="T568" s="2">
        <f ca="1">S568*(IF(H568="Mass Customer",0.85,1))</f>
        <v>1.59375</v>
      </c>
      <c r="U568" s="2">
        <f>RANK(W568,W1:W1001,0)</f>
        <v>563</v>
      </c>
      <c r="V568" s="2">
        <v>563</v>
      </c>
      <c r="W568" s="2">
        <v>0.8075</v>
      </c>
      <c r="X568" s="1"/>
      <c r="Y568" s="1"/>
      <c r="Z568" s="1"/>
    </row>
    <row r="569" spans="1:26" ht="15.75" customHeight="1" x14ac:dyDescent="0.35">
      <c r="A569" s="6" t="s">
        <v>661</v>
      </c>
      <c r="B569" s="6" t="s">
        <v>575</v>
      </c>
      <c r="C569" s="6" t="s">
        <v>16</v>
      </c>
      <c r="D569" s="21">
        <v>40</v>
      </c>
      <c r="E569" s="6" t="s">
        <v>2951</v>
      </c>
      <c r="F569" s="15" t="s">
        <v>94</v>
      </c>
      <c r="G569" s="6" t="s">
        <v>4549</v>
      </c>
      <c r="H569" s="6" t="s">
        <v>13</v>
      </c>
      <c r="I569" s="6" t="s">
        <v>14</v>
      </c>
      <c r="J569" s="6" t="s">
        <v>15</v>
      </c>
      <c r="K569" s="7">
        <v>14</v>
      </c>
      <c r="L569" s="6" t="s">
        <v>2952</v>
      </c>
      <c r="M569" s="6" t="s">
        <v>2953</v>
      </c>
      <c r="N569" s="6" t="s">
        <v>684</v>
      </c>
      <c r="O569" s="6" t="s">
        <v>674</v>
      </c>
      <c r="P569" s="21">
        <v>7</v>
      </c>
      <c r="Q569" s="2">
        <f t="shared" ca="1" si="0"/>
        <v>0.81</v>
      </c>
      <c r="R569" s="2">
        <f ca="1">Q569*(IF(J569="Yes",1.25,1))</f>
        <v>1.0125000000000002</v>
      </c>
      <c r="S569" s="2">
        <f ca="1">R569*(IF(OR(VALUE(P569)&gt;8,VALUE(D569)&gt;80),1.25,1))</f>
        <v>1.0125000000000002</v>
      </c>
      <c r="T569" s="2">
        <f ca="1">S569*(IF(H569="Mass Customer",0.85,1))</f>
        <v>0.86062500000000008</v>
      </c>
      <c r="U569" s="2">
        <f>RANK(W569,W1:W1001,0)</f>
        <v>568</v>
      </c>
      <c r="V569" s="2">
        <v>568</v>
      </c>
      <c r="W569" s="2">
        <v>0.8</v>
      </c>
      <c r="X569" s="1"/>
      <c r="Y569" s="1"/>
      <c r="Z569" s="1"/>
    </row>
    <row r="570" spans="1:26" ht="15.75" customHeight="1" x14ac:dyDescent="0.35">
      <c r="A570" s="6" t="s">
        <v>2954</v>
      </c>
      <c r="B570" s="6" t="s">
        <v>2955</v>
      </c>
      <c r="C570" s="6" t="s">
        <v>16</v>
      </c>
      <c r="D570" s="21">
        <v>81</v>
      </c>
      <c r="E570" s="6" t="s">
        <v>2956</v>
      </c>
      <c r="F570" s="15" t="s">
        <v>62</v>
      </c>
      <c r="G570" s="6" t="s">
        <v>63</v>
      </c>
      <c r="H570" s="6" t="s">
        <v>13</v>
      </c>
      <c r="I570" s="6" t="s">
        <v>14</v>
      </c>
      <c r="J570" s="6" t="s">
        <v>22</v>
      </c>
      <c r="K570" s="7">
        <v>14</v>
      </c>
      <c r="L570" s="6" t="s">
        <v>2957</v>
      </c>
      <c r="M570" s="6" t="s">
        <v>2958</v>
      </c>
      <c r="N570" s="6" t="s">
        <v>673</v>
      </c>
      <c r="O570" s="6" t="s">
        <v>674</v>
      </c>
      <c r="P570" s="21">
        <v>1</v>
      </c>
      <c r="Q570" s="2">
        <f t="shared" ca="1" si="0"/>
        <v>0.72</v>
      </c>
      <c r="R570" s="2">
        <f ca="1">Q570*(IF(J570="Yes",1.25,1))</f>
        <v>0.72</v>
      </c>
      <c r="S570" s="2">
        <f ca="1">R570*(IF(OR(VALUE(P570)&gt;8,VALUE(D570)&gt;80),1.25,1))</f>
        <v>0.89999999999999991</v>
      </c>
      <c r="T570" s="2">
        <f ca="1">S570*(IF(H570="Mass Customer",0.85,1))</f>
        <v>0.7649999999999999</v>
      </c>
      <c r="U570" s="2">
        <f>RANK(W570,W1:W1001,0)</f>
        <v>568</v>
      </c>
      <c r="V570" s="2">
        <v>568</v>
      </c>
      <c r="W570" s="2">
        <v>0.8</v>
      </c>
      <c r="X570" s="1"/>
      <c r="Y570" s="1"/>
      <c r="Z570" s="1"/>
    </row>
    <row r="571" spans="1:26" ht="15.75" customHeight="1" x14ac:dyDescent="0.35">
      <c r="A571" s="6" t="s">
        <v>300</v>
      </c>
      <c r="B571" s="6" t="s">
        <v>2959</v>
      </c>
      <c r="C571" s="6" t="s">
        <v>23</v>
      </c>
      <c r="D571" s="21">
        <v>66</v>
      </c>
      <c r="E571" s="6" t="s">
        <v>2960</v>
      </c>
      <c r="F571" s="15" t="s">
        <v>162</v>
      </c>
      <c r="G571" s="6" t="s">
        <v>33</v>
      </c>
      <c r="H571" s="6" t="s">
        <v>13</v>
      </c>
      <c r="I571" s="6" t="s">
        <v>14</v>
      </c>
      <c r="J571" s="6" t="s">
        <v>15</v>
      </c>
      <c r="K571" s="7">
        <v>2</v>
      </c>
      <c r="L571" s="6" t="s">
        <v>2961</v>
      </c>
      <c r="M571" s="6" t="s">
        <v>2962</v>
      </c>
      <c r="N571" s="6" t="s">
        <v>673</v>
      </c>
      <c r="O571" s="6" t="s">
        <v>674</v>
      </c>
      <c r="P571" s="21">
        <v>7</v>
      </c>
      <c r="Q571" s="2">
        <f t="shared" ca="1" si="0"/>
        <v>0.67</v>
      </c>
      <c r="R571" s="2">
        <f ca="1">Q571*(IF(J571="Yes",1.25,1))</f>
        <v>0.83750000000000002</v>
      </c>
      <c r="S571" s="2">
        <f ca="1">R571*(IF(OR(VALUE(P571)&gt;8,VALUE(D571)&gt;80),1.25,1))</f>
        <v>0.83750000000000002</v>
      </c>
      <c r="T571" s="2">
        <f ca="1">S571*(IF(H571="Mass Customer",0.85,1))</f>
        <v>0.71187500000000004</v>
      </c>
      <c r="U571" s="2">
        <f>RANK(W571,W1:W1001,0)</f>
        <v>568</v>
      </c>
      <c r="V571" s="2">
        <v>568</v>
      </c>
      <c r="W571" s="2">
        <v>0.8</v>
      </c>
      <c r="X571" s="1"/>
      <c r="Y571" s="1"/>
      <c r="Z571" s="1"/>
    </row>
    <row r="572" spans="1:26" ht="15.75" customHeight="1" x14ac:dyDescent="0.35">
      <c r="A572" s="6" t="s">
        <v>2963</v>
      </c>
      <c r="B572" s="6" t="s">
        <v>2964</v>
      </c>
      <c r="C572" s="6" t="s">
        <v>23</v>
      </c>
      <c r="D572" s="21">
        <v>53</v>
      </c>
      <c r="E572" s="6" t="s">
        <v>2965</v>
      </c>
      <c r="F572" s="15" t="s">
        <v>528</v>
      </c>
      <c r="G572" s="6" t="s">
        <v>18</v>
      </c>
      <c r="H572" s="6" t="s">
        <v>13</v>
      </c>
      <c r="I572" s="6" t="s">
        <v>14</v>
      </c>
      <c r="J572" s="6" t="s">
        <v>15</v>
      </c>
      <c r="K572" s="7">
        <v>18</v>
      </c>
      <c r="L572" s="6" t="s">
        <v>2966</v>
      </c>
      <c r="M572" s="6" t="s">
        <v>1957</v>
      </c>
      <c r="N572" s="6" t="s">
        <v>680</v>
      </c>
      <c r="O572" s="6" t="s">
        <v>674</v>
      </c>
      <c r="P572" s="21">
        <v>8</v>
      </c>
      <c r="Q572" s="2">
        <f t="shared" ca="1" si="0"/>
        <v>0.77</v>
      </c>
      <c r="R572" s="2">
        <f ca="1">Q572*(IF(J572="Yes",1.25,1))</f>
        <v>0.96250000000000002</v>
      </c>
      <c r="S572" s="2">
        <f ca="1">R572*(IF(OR(VALUE(P572)&gt;8,VALUE(D572)&gt;80),1.25,1))</f>
        <v>0.96250000000000002</v>
      </c>
      <c r="T572" s="2">
        <f ca="1">S572*(IF(H572="Mass Customer",0.85,1))</f>
        <v>0.81812499999999999</v>
      </c>
      <c r="U572" s="2">
        <f>RANK(W572,W1:W1001,0)</f>
        <v>568</v>
      </c>
      <c r="V572" s="2">
        <v>568</v>
      </c>
      <c r="W572" s="2">
        <v>0.8</v>
      </c>
      <c r="X572" s="1"/>
      <c r="Y572" s="1"/>
      <c r="Z572" s="1"/>
    </row>
    <row r="573" spans="1:26" ht="15.75" customHeight="1" x14ac:dyDescent="0.35">
      <c r="A573" s="6" t="s">
        <v>2967</v>
      </c>
      <c r="B573" s="6" t="s">
        <v>2968</v>
      </c>
      <c r="C573" s="6" t="s">
        <v>16</v>
      </c>
      <c r="D573" s="21">
        <v>81</v>
      </c>
      <c r="E573" s="6" t="s">
        <v>2969</v>
      </c>
      <c r="F573" s="15" t="s">
        <v>62</v>
      </c>
      <c r="G573" s="6" t="s">
        <v>63</v>
      </c>
      <c r="H573" s="6" t="s">
        <v>13</v>
      </c>
      <c r="I573" s="6" t="s">
        <v>14</v>
      </c>
      <c r="J573" s="6" t="s">
        <v>15</v>
      </c>
      <c r="K573" s="7">
        <v>21</v>
      </c>
      <c r="L573" s="6" t="s">
        <v>2970</v>
      </c>
      <c r="M573" s="6" t="s">
        <v>2971</v>
      </c>
      <c r="N573" s="6" t="s">
        <v>680</v>
      </c>
      <c r="O573" s="6" t="s">
        <v>674</v>
      </c>
      <c r="P573" s="21">
        <v>9</v>
      </c>
      <c r="Q573" s="2">
        <f t="shared" ca="1" si="0"/>
        <v>1.1000000000000001</v>
      </c>
      <c r="R573" s="2">
        <f ca="1">Q573*(IF(J573="Yes",1.25,1))</f>
        <v>1.375</v>
      </c>
      <c r="S573" s="2">
        <f ca="1">R573*(IF(OR(VALUE(P573)&gt;8,VALUE(D573)&gt;80),1.25,1))</f>
        <v>1.71875</v>
      </c>
      <c r="T573" s="2">
        <f ca="1">S573*(IF(H573="Mass Customer",0.85,1))</f>
        <v>1.4609375</v>
      </c>
      <c r="U573" s="2">
        <f>RANK(W573,W1:W1001,0)</f>
        <v>568</v>
      </c>
      <c r="V573" s="2">
        <v>568</v>
      </c>
      <c r="W573" s="2">
        <v>0.8</v>
      </c>
      <c r="X573" s="1"/>
      <c r="Y573" s="1"/>
      <c r="Z573" s="1"/>
    </row>
    <row r="574" spans="1:26" ht="15.75" customHeight="1" x14ac:dyDescent="0.35">
      <c r="A574" s="6" t="s">
        <v>620</v>
      </c>
      <c r="B574" s="6" t="s">
        <v>2972</v>
      </c>
      <c r="C574" s="6" t="s">
        <v>16</v>
      </c>
      <c r="D574" s="21">
        <v>1</v>
      </c>
      <c r="E574" s="6" t="s">
        <v>2973</v>
      </c>
      <c r="F574" s="15" t="s">
        <v>270</v>
      </c>
      <c r="G574" s="6" t="s">
        <v>18</v>
      </c>
      <c r="H574" s="6" t="s">
        <v>13</v>
      </c>
      <c r="I574" s="6" t="s">
        <v>14</v>
      </c>
      <c r="J574" s="6" t="s">
        <v>22</v>
      </c>
      <c r="K574" s="7">
        <v>16</v>
      </c>
      <c r="L574" s="6" t="s">
        <v>2974</v>
      </c>
      <c r="M574" s="6" t="s">
        <v>1488</v>
      </c>
      <c r="N574" s="6" t="s">
        <v>680</v>
      </c>
      <c r="O574" s="6" t="s">
        <v>674</v>
      </c>
      <c r="P574" s="21">
        <v>8</v>
      </c>
      <c r="Q574" s="2">
        <f t="shared" ca="1" si="0"/>
        <v>0.64</v>
      </c>
      <c r="R574" s="2">
        <f ca="1">Q574*(IF(J574="Yes",1.25,1))</f>
        <v>0.64</v>
      </c>
      <c r="S574" s="2">
        <f ca="1">R574*(IF(OR(VALUE(P574)&gt;8,VALUE(D574)&gt;80),1.25,1))</f>
        <v>0.64</v>
      </c>
      <c r="T574" s="2">
        <f ca="1">S574*(IF(H574="Mass Customer",0.85,1))</f>
        <v>0.54400000000000004</v>
      </c>
      <c r="U574" s="2">
        <f>RANK(W574,W1:W1001,0)</f>
        <v>568</v>
      </c>
      <c r="V574" s="2">
        <v>568</v>
      </c>
      <c r="W574" s="2">
        <v>0.8</v>
      </c>
      <c r="X574" s="1"/>
      <c r="Y574" s="1"/>
      <c r="Z574" s="1"/>
    </row>
    <row r="575" spans="1:26" ht="15.75" customHeight="1" x14ac:dyDescent="0.35">
      <c r="A575" s="6" t="s">
        <v>2975</v>
      </c>
      <c r="B575" s="6" t="s">
        <v>2976</v>
      </c>
      <c r="C575" s="6" t="s">
        <v>23</v>
      </c>
      <c r="D575" s="21">
        <v>49</v>
      </c>
      <c r="E575" s="6" t="s">
        <v>2977</v>
      </c>
      <c r="F575" s="15" t="s">
        <v>477</v>
      </c>
      <c r="G575" s="6" t="s">
        <v>20</v>
      </c>
      <c r="H575" s="6" t="s">
        <v>27</v>
      </c>
      <c r="I575" s="6" t="s">
        <v>14</v>
      </c>
      <c r="J575" s="6" t="s">
        <v>15</v>
      </c>
      <c r="K575" s="7">
        <v>18</v>
      </c>
      <c r="L575" s="6" t="s">
        <v>2978</v>
      </c>
      <c r="M575" s="6" t="s">
        <v>1998</v>
      </c>
      <c r="N575" s="6" t="s">
        <v>684</v>
      </c>
      <c r="O575" s="6" t="s">
        <v>674</v>
      </c>
      <c r="P575" s="21">
        <v>7</v>
      </c>
      <c r="Q575" s="2">
        <f t="shared" ca="1" si="0"/>
        <v>0.68</v>
      </c>
      <c r="R575" s="2">
        <f ca="1">Q575*(IF(J575="Yes",1.25,1))</f>
        <v>0.85000000000000009</v>
      </c>
      <c r="S575" s="2">
        <f ca="1">R575*(IF(OR(VALUE(P575)&gt;8,VALUE(D575)&gt;80),1.25,1))</f>
        <v>0.85000000000000009</v>
      </c>
      <c r="T575" s="2">
        <f ca="1">S575*(IF(H575="Mass Customer",0.85,1))</f>
        <v>0.85000000000000009</v>
      </c>
      <c r="U575" s="2">
        <f>RANK(W575,W1:W1001,0)</f>
        <v>574</v>
      </c>
      <c r="V575" s="2">
        <v>574</v>
      </c>
      <c r="W575" s="2">
        <v>0.79899999999999993</v>
      </c>
      <c r="X575" s="1"/>
      <c r="Y575" s="1"/>
      <c r="Z575" s="1"/>
    </row>
    <row r="576" spans="1:26" ht="15.75" customHeight="1" x14ac:dyDescent="0.35">
      <c r="A576" s="6" t="s">
        <v>2979</v>
      </c>
      <c r="B576" s="6" t="s">
        <v>2980</v>
      </c>
      <c r="C576" s="6" t="s">
        <v>54</v>
      </c>
      <c r="D576" s="21">
        <v>69</v>
      </c>
      <c r="E576" s="11"/>
      <c r="F576" s="15" t="s">
        <v>209</v>
      </c>
      <c r="G576" s="6" t="s">
        <v>21</v>
      </c>
      <c r="H576" s="6" t="s">
        <v>13</v>
      </c>
      <c r="I576" s="6" t="s">
        <v>14</v>
      </c>
      <c r="J576" s="6" t="s">
        <v>22</v>
      </c>
      <c r="K576" s="7">
        <v>12</v>
      </c>
      <c r="L576" s="6" t="s">
        <v>2981</v>
      </c>
      <c r="M576" s="6" t="s">
        <v>1349</v>
      </c>
      <c r="N576" s="6" t="s">
        <v>680</v>
      </c>
      <c r="O576" s="6" t="s">
        <v>674</v>
      </c>
      <c r="P576" s="21">
        <v>7</v>
      </c>
      <c r="Q576" s="2">
        <f t="shared" ca="1" si="0"/>
        <v>0.91</v>
      </c>
      <c r="R576" s="2">
        <f ca="1">Q576*(IF(J576="Yes",1.25,1))</f>
        <v>0.91</v>
      </c>
      <c r="S576" s="2">
        <f ca="1">R576*(IF(OR(VALUE(P576)&gt;8,VALUE(D576)&gt;80),1.25,1))</f>
        <v>0.91</v>
      </c>
      <c r="T576" s="2">
        <f ca="1">S576*(IF(H576="Mass Customer",0.85,1))</f>
        <v>0.77349999999999997</v>
      </c>
      <c r="U576" s="2">
        <f>RANK(W576,W1:W1001,0)</f>
        <v>575</v>
      </c>
      <c r="V576" s="2">
        <v>575</v>
      </c>
      <c r="W576" s="2">
        <v>0.796875</v>
      </c>
      <c r="X576" s="1"/>
      <c r="Y576" s="1"/>
      <c r="Z576" s="1"/>
    </row>
    <row r="577" spans="1:26" ht="15.75" customHeight="1" x14ac:dyDescent="0.35">
      <c r="A577" s="6" t="s">
        <v>2982</v>
      </c>
      <c r="B577" s="6" t="s">
        <v>2983</v>
      </c>
      <c r="C577" s="6" t="s">
        <v>23</v>
      </c>
      <c r="D577" s="21">
        <v>66</v>
      </c>
      <c r="E577" s="6" t="s">
        <v>2984</v>
      </c>
      <c r="F577" s="16" t="s">
        <v>4541</v>
      </c>
      <c r="G577" s="6" t="s">
        <v>4549</v>
      </c>
      <c r="H577" s="6" t="s">
        <v>13</v>
      </c>
      <c r="I577" s="6" t="s">
        <v>14</v>
      </c>
      <c r="J577" s="6" t="s">
        <v>22</v>
      </c>
      <c r="K577" s="7">
        <v>4</v>
      </c>
      <c r="L577" s="6" t="s">
        <v>2985</v>
      </c>
      <c r="M577" s="6" t="s">
        <v>1232</v>
      </c>
      <c r="N577" s="6" t="s">
        <v>680</v>
      </c>
      <c r="O577" s="6" t="s">
        <v>674</v>
      </c>
      <c r="P577" s="21">
        <v>7</v>
      </c>
      <c r="Q577" s="2">
        <f t="shared" ca="1" si="0"/>
        <v>0.9</v>
      </c>
      <c r="R577" s="2">
        <f ca="1">Q577*(IF(J577="Yes",1.25,1))</f>
        <v>0.9</v>
      </c>
      <c r="S577" s="2">
        <f ca="1">R577*(IF(OR(VALUE(P577)&gt;8,VALUE(D577)&gt;80),1.25,1))</f>
        <v>0.9</v>
      </c>
      <c r="T577" s="2">
        <f ca="1">S577*(IF(H577="Mass Customer",0.85,1))</f>
        <v>0.76500000000000001</v>
      </c>
      <c r="U577" s="2">
        <f>RANK(W577,W1:W1001,0)</f>
        <v>575</v>
      </c>
      <c r="V577" s="2">
        <v>575</v>
      </c>
      <c r="W577" s="2">
        <v>0.796875</v>
      </c>
      <c r="X577" s="1"/>
      <c r="Y577" s="1"/>
      <c r="Z577" s="1"/>
    </row>
    <row r="578" spans="1:26" ht="15.75" customHeight="1" x14ac:dyDescent="0.35">
      <c r="A578" s="6" t="s">
        <v>493</v>
      </c>
      <c r="B578" s="6" t="s">
        <v>2986</v>
      </c>
      <c r="C578" s="6" t="s">
        <v>16</v>
      </c>
      <c r="D578" s="21">
        <v>90</v>
      </c>
      <c r="E578" s="6" t="s">
        <v>2987</v>
      </c>
      <c r="F578" s="15" t="s">
        <v>39</v>
      </c>
      <c r="G578" s="6" t="s">
        <v>18</v>
      </c>
      <c r="H578" s="6" t="s">
        <v>25</v>
      </c>
      <c r="I578" s="6" t="s">
        <v>14</v>
      </c>
      <c r="J578" s="6" t="s">
        <v>22</v>
      </c>
      <c r="K578" s="7">
        <v>7</v>
      </c>
      <c r="L578" s="6" t="s">
        <v>2988</v>
      </c>
      <c r="M578" s="6" t="s">
        <v>1091</v>
      </c>
      <c r="N578" s="6" t="s">
        <v>684</v>
      </c>
      <c r="O578" s="6" t="s">
        <v>674</v>
      </c>
      <c r="P578" s="21">
        <v>2</v>
      </c>
      <c r="Q578" s="2">
        <f t="shared" ca="1" si="0"/>
        <v>1.07</v>
      </c>
      <c r="R578" s="2">
        <f ca="1">Q578*(IF(J578="Yes",1.25,1))</f>
        <v>1.07</v>
      </c>
      <c r="S578" s="2">
        <f ca="1">R578*(IF(OR(VALUE(P578)&gt;8,VALUE(D578)&gt;80),1.25,1))</f>
        <v>1.3375000000000001</v>
      </c>
      <c r="T578" s="2">
        <f ca="1">S578*(IF(H578="Mass Customer",0.85,1))</f>
        <v>1.3375000000000001</v>
      </c>
      <c r="U578" s="2">
        <f>RANK(W578,W1:W1001,0)</f>
        <v>575</v>
      </c>
      <c r="V578" s="2">
        <v>575</v>
      </c>
      <c r="W578" s="2">
        <v>0.796875</v>
      </c>
      <c r="X578" s="1"/>
      <c r="Y578" s="1"/>
      <c r="Z578" s="1"/>
    </row>
    <row r="579" spans="1:26" ht="15.75" customHeight="1" x14ac:dyDescent="0.35">
      <c r="A579" s="6" t="s">
        <v>2989</v>
      </c>
      <c r="B579" s="6" t="s">
        <v>619</v>
      </c>
      <c r="C579" s="6" t="s">
        <v>16</v>
      </c>
      <c r="D579" s="21">
        <v>33</v>
      </c>
      <c r="E579" s="6" t="s">
        <v>2990</v>
      </c>
      <c r="F579" s="15" t="s">
        <v>190</v>
      </c>
      <c r="G579" s="6" t="s">
        <v>18</v>
      </c>
      <c r="H579" s="6" t="s">
        <v>27</v>
      </c>
      <c r="I579" s="6" t="s">
        <v>14</v>
      </c>
      <c r="J579" s="6" t="s">
        <v>15</v>
      </c>
      <c r="K579" s="7">
        <v>9</v>
      </c>
      <c r="L579" s="6" t="s">
        <v>2991</v>
      </c>
      <c r="M579" s="6" t="s">
        <v>841</v>
      </c>
      <c r="N579" s="6" t="s">
        <v>680</v>
      </c>
      <c r="O579" s="6" t="s">
        <v>674</v>
      </c>
      <c r="P579" s="21">
        <v>9</v>
      </c>
      <c r="Q579" s="2">
        <f t="shared" ca="1" si="0"/>
        <v>0.41</v>
      </c>
      <c r="R579" s="2">
        <f ca="1">Q579*(IF(J579="Yes",1.25,1))</f>
        <v>0.51249999999999996</v>
      </c>
      <c r="S579" s="2">
        <f ca="1">R579*(IF(OR(VALUE(P579)&gt;8,VALUE(D579)&gt;80),1.25,1))</f>
        <v>0.640625</v>
      </c>
      <c r="T579" s="2">
        <f ca="1">S579*(IF(H579="Mass Customer",0.85,1))</f>
        <v>0.640625</v>
      </c>
      <c r="U579" s="2">
        <f>RANK(W579,W1:W1001,0)</f>
        <v>575</v>
      </c>
      <c r="V579" s="2">
        <v>575</v>
      </c>
      <c r="W579" s="2">
        <v>0.796875</v>
      </c>
      <c r="X579" s="1"/>
      <c r="Y579" s="1"/>
      <c r="Z579" s="1"/>
    </row>
    <row r="580" spans="1:26" ht="15.75" customHeight="1" x14ac:dyDescent="0.35">
      <c r="A580" s="6" t="s">
        <v>2992</v>
      </c>
      <c r="B580" s="6" t="s">
        <v>301</v>
      </c>
      <c r="C580" s="6" t="s">
        <v>23</v>
      </c>
      <c r="D580" s="21">
        <v>64</v>
      </c>
      <c r="E580" s="6" t="s">
        <v>2993</v>
      </c>
      <c r="F580" s="15" t="s">
        <v>183</v>
      </c>
      <c r="G580" s="6" t="s">
        <v>26</v>
      </c>
      <c r="H580" s="6" t="s">
        <v>13</v>
      </c>
      <c r="I580" s="6" t="s">
        <v>14</v>
      </c>
      <c r="J580" s="6" t="s">
        <v>22</v>
      </c>
      <c r="K580" s="7">
        <v>11</v>
      </c>
      <c r="L580" s="6" t="s">
        <v>2994</v>
      </c>
      <c r="M580" s="6" t="s">
        <v>1193</v>
      </c>
      <c r="N580" s="6" t="s">
        <v>680</v>
      </c>
      <c r="O580" s="6" t="s">
        <v>674</v>
      </c>
      <c r="P580" s="21">
        <v>9</v>
      </c>
      <c r="Q580" s="2">
        <f t="shared" ca="1" si="0"/>
        <v>0.74</v>
      </c>
      <c r="R580" s="2">
        <f ca="1">Q580*(IF(J580="Yes",1.25,1))</f>
        <v>0.74</v>
      </c>
      <c r="S580" s="2">
        <f ca="1">R580*(IF(OR(VALUE(P580)&gt;8,VALUE(D580)&gt;80),1.25,1))</f>
        <v>0.92500000000000004</v>
      </c>
      <c r="T580" s="2">
        <f ca="1">S580*(IF(H580="Mass Customer",0.85,1))</f>
        <v>0.78625</v>
      </c>
      <c r="U580" s="2">
        <f>RANK(W580,W1:W1001,0)</f>
        <v>575</v>
      </c>
      <c r="V580" s="2">
        <v>575</v>
      </c>
      <c r="W580" s="2">
        <v>0.796875</v>
      </c>
      <c r="X580" s="1"/>
      <c r="Y580" s="1"/>
      <c r="Z580" s="1"/>
    </row>
    <row r="581" spans="1:26" ht="15.75" customHeight="1" x14ac:dyDescent="0.35">
      <c r="A581" s="6" t="s">
        <v>479</v>
      </c>
      <c r="B581" s="6" t="s">
        <v>2995</v>
      </c>
      <c r="C581" s="6" t="s">
        <v>16</v>
      </c>
      <c r="D581" s="21">
        <v>75</v>
      </c>
      <c r="E581" s="6" t="s">
        <v>1615</v>
      </c>
      <c r="F581" s="15" t="s">
        <v>91</v>
      </c>
      <c r="G581" s="6" t="s">
        <v>4549</v>
      </c>
      <c r="H581" s="6" t="s">
        <v>13</v>
      </c>
      <c r="I581" s="6" t="s">
        <v>14</v>
      </c>
      <c r="J581" s="6" t="s">
        <v>15</v>
      </c>
      <c r="K581" s="7">
        <v>13</v>
      </c>
      <c r="L581" s="6" t="s">
        <v>2996</v>
      </c>
      <c r="M581" s="6" t="s">
        <v>2997</v>
      </c>
      <c r="N581" s="6" t="s">
        <v>684</v>
      </c>
      <c r="O581" s="6" t="s">
        <v>674</v>
      </c>
      <c r="P581" s="21">
        <v>8</v>
      </c>
      <c r="Q581" s="2">
        <f t="shared" ca="1" si="0"/>
        <v>1.08</v>
      </c>
      <c r="R581" s="2">
        <f ca="1">Q581*(IF(J581="Yes",1.25,1))</f>
        <v>1.35</v>
      </c>
      <c r="S581" s="2">
        <f ca="1">R581*(IF(OR(VALUE(P581)&gt;8,VALUE(D581)&gt;80),1.25,1))</f>
        <v>1.35</v>
      </c>
      <c r="T581" s="2">
        <f ca="1">S581*(IF(H581="Mass Customer",0.85,1))</f>
        <v>1.1475</v>
      </c>
      <c r="U581" s="2">
        <f>RANK(W581,W1:W1001,0)</f>
        <v>575</v>
      </c>
      <c r="V581" s="2">
        <v>575</v>
      </c>
      <c r="W581" s="2">
        <v>0.796875</v>
      </c>
      <c r="X581" s="1"/>
      <c r="Y581" s="1"/>
      <c r="Z581" s="1"/>
    </row>
    <row r="582" spans="1:26" ht="15.75" customHeight="1" x14ac:dyDescent="0.35">
      <c r="A582" s="6" t="s">
        <v>59</v>
      </c>
      <c r="B582" s="6" t="s">
        <v>456</v>
      </c>
      <c r="C582" s="6" t="s">
        <v>23</v>
      </c>
      <c r="D582" s="21">
        <v>47</v>
      </c>
      <c r="E582" s="6" t="s">
        <v>2998</v>
      </c>
      <c r="F582" s="15" t="s">
        <v>149</v>
      </c>
      <c r="G582" s="6" t="s">
        <v>50</v>
      </c>
      <c r="H582" s="6" t="s">
        <v>13</v>
      </c>
      <c r="I582" s="6" t="s">
        <v>14</v>
      </c>
      <c r="J582" s="6" t="s">
        <v>22</v>
      </c>
      <c r="K582" s="7">
        <v>11</v>
      </c>
      <c r="L582" s="6" t="s">
        <v>2999</v>
      </c>
      <c r="M582" s="6" t="s">
        <v>3000</v>
      </c>
      <c r="N582" s="6" t="s">
        <v>680</v>
      </c>
      <c r="O582" s="6" t="s">
        <v>674</v>
      </c>
      <c r="P582" s="21">
        <v>10</v>
      </c>
      <c r="Q582" s="2">
        <f t="shared" ca="1" si="0"/>
        <v>0.89</v>
      </c>
      <c r="R582" s="2">
        <f ca="1">Q582*(IF(J582="Yes",1.25,1))</f>
        <v>0.89</v>
      </c>
      <c r="S582" s="2">
        <f ca="1">R582*(IF(OR(VALUE(P582)&gt;8,VALUE(D582)&gt;80),1.25,1))</f>
        <v>1.1125</v>
      </c>
      <c r="T582" s="2">
        <f ca="1">S582*(IF(H582="Mass Customer",0.85,1))</f>
        <v>0.94562500000000005</v>
      </c>
      <c r="U582" s="2">
        <f>RANK(W582,W1:W1001,0)</f>
        <v>575</v>
      </c>
      <c r="V582" s="2">
        <v>575</v>
      </c>
      <c r="W582" s="2">
        <v>0.796875</v>
      </c>
      <c r="X582" s="1"/>
      <c r="Y582" s="1"/>
      <c r="Z582" s="1"/>
    </row>
    <row r="583" spans="1:26" ht="15.75" customHeight="1" x14ac:dyDescent="0.35">
      <c r="A583" s="6" t="s">
        <v>3001</v>
      </c>
      <c r="B583" s="6" t="s">
        <v>3002</v>
      </c>
      <c r="C583" s="6" t="s">
        <v>23</v>
      </c>
      <c r="D583" s="21">
        <v>3</v>
      </c>
      <c r="E583" s="6" t="s">
        <v>3003</v>
      </c>
      <c r="F583" s="15" t="s">
        <v>172</v>
      </c>
      <c r="G583" s="6" t="s">
        <v>33</v>
      </c>
      <c r="H583" s="6" t="s">
        <v>27</v>
      </c>
      <c r="I583" s="6" t="s">
        <v>14</v>
      </c>
      <c r="J583" s="6" t="s">
        <v>15</v>
      </c>
      <c r="K583" s="7">
        <v>13</v>
      </c>
      <c r="L583" s="6" t="s">
        <v>3004</v>
      </c>
      <c r="M583" s="6" t="s">
        <v>2160</v>
      </c>
      <c r="N583" s="6" t="s">
        <v>673</v>
      </c>
      <c r="O583" s="6" t="s">
        <v>674</v>
      </c>
      <c r="P583" s="21">
        <v>8</v>
      </c>
      <c r="Q583" s="2">
        <f t="shared" ca="1" si="0"/>
        <v>0.43</v>
      </c>
      <c r="R583" s="2">
        <f ca="1">Q583*(IF(J583="Yes",1.25,1))</f>
        <v>0.53749999999999998</v>
      </c>
      <c r="S583" s="2">
        <f ca="1">R583*(IF(OR(VALUE(P583)&gt;8,VALUE(D583)&gt;80),1.25,1))</f>
        <v>0.53749999999999998</v>
      </c>
      <c r="T583" s="2">
        <f ca="1">S583*(IF(H583="Mass Customer",0.85,1))</f>
        <v>0.53749999999999998</v>
      </c>
      <c r="U583" s="2">
        <f>RANK(W583,W1:W1001,0)</f>
        <v>582</v>
      </c>
      <c r="V583" s="2">
        <v>582</v>
      </c>
      <c r="W583" s="2">
        <v>0.79</v>
      </c>
      <c r="X583" s="1"/>
      <c r="Y583" s="1"/>
      <c r="Z583" s="1"/>
    </row>
    <row r="584" spans="1:26" ht="15.75" customHeight="1" x14ac:dyDescent="0.35">
      <c r="A584" s="6" t="s">
        <v>3005</v>
      </c>
      <c r="B584" s="6" t="s">
        <v>3006</v>
      </c>
      <c r="C584" s="6" t="s">
        <v>23</v>
      </c>
      <c r="D584" s="21">
        <v>2</v>
      </c>
      <c r="E584" s="6" t="s">
        <v>3007</v>
      </c>
      <c r="F584" s="15" t="s">
        <v>134</v>
      </c>
      <c r="G584" s="6" t="s">
        <v>4549</v>
      </c>
      <c r="H584" s="6" t="s">
        <v>25</v>
      </c>
      <c r="I584" s="6" t="s">
        <v>14</v>
      </c>
      <c r="J584" s="6" t="s">
        <v>15</v>
      </c>
      <c r="K584" s="7">
        <v>4</v>
      </c>
      <c r="L584" s="6" t="s">
        <v>3008</v>
      </c>
      <c r="M584" s="6" t="s">
        <v>1862</v>
      </c>
      <c r="N584" s="6" t="s">
        <v>680</v>
      </c>
      <c r="O584" s="6" t="s">
        <v>674</v>
      </c>
      <c r="P584" s="21">
        <v>11</v>
      </c>
      <c r="Q584" s="2">
        <f t="shared" ca="1" si="0"/>
        <v>0.59</v>
      </c>
      <c r="R584" s="2">
        <f ca="1">Q584*(IF(J584="Yes",1.25,1))</f>
        <v>0.73749999999999993</v>
      </c>
      <c r="S584" s="2">
        <f ca="1">R584*(IF(OR(VALUE(P584)&gt;8,VALUE(D584)&gt;80),1.25,1))</f>
        <v>0.92187499999999989</v>
      </c>
      <c r="T584" s="2">
        <f ca="1">S584*(IF(H584="Mass Customer",0.85,1))</f>
        <v>0.92187499999999989</v>
      </c>
      <c r="U584" s="2">
        <f>RANK(W584,W1:W1001,0)</f>
        <v>583</v>
      </c>
      <c r="V584" s="2">
        <v>583</v>
      </c>
      <c r="W584" s="2">
        <v>0.78749999999999998</v>
      </c>
      <c r="X584" s="1"/>
      <c r="Y584" s="1"/>
      <c r="Z584" s="1"/>
    </row>
    <row r="585" spans="1:26" ht="15.75" customHeight="1" x14ac:dyDescent="0.35">
      <c r="A585" s="6" t="s">
        <v>3009</v>
      </c>
      <c r="B585" s="6" t="s">
        <v>3010</v>
      </c>
      <c r="C585" s="6" t="s">
        <v>16</v>
      </c>
      <c r="D585" s="21">
        <v>9</v>
      </c>
      <c r="E585" s="6" t="s">
        <v>3011</v>
      </c>
      <c r="F585" s="15" t="s">
        <v>69</v>
      </c>
      <c r="G585" s="6" t="s">
        <v>12</v>
      </c>
      <c r="H585" s="6" t="s">
        <v>13</v>
      </c>
      <c r="I585" s="6" t="s">
        <v>14</v>
      </c>
      <c r="J585" s="6" t="s">
        <v>15</v>
      </c>
      <c r="K585" s="7">
        <v>11</v>
      </c>
      <c r="L585" s="6" t="s">
        <v>3012</v>
      </c>
      <c r="M585" s="6" t="s">
        <v>3013</v>
      </c>
      <c r="N585" s="6" t="s">
        <v>680</v>
      </c>
      <c r="O585" s="6" t="s">
        <v>674</v>
      </c>
      <c r="P585" s="21">
        <v>7</v>
      </c>
      <c r="Q585" s="2">
        <f t="shared" ca="1" si="0"/>
        <v>1.04</v>
      </c>
      <c r="R585" s="2">
        <f ca="1">Q585*(IF(J585="Yes",1.25,1))</f>
        <v>1.3</v>
      </c>
      <c r="S585" s="2">
        <f ca="1">R585*(IF(OR(VALUE(P585)&gt;8,VALUE(D585)&gt;80),1.25,1))</f>
        <v>1.3</v>
      </c>
      <c r="T585" s="2">
        <f ca="1">S585*(IF(H585="Mass Customer",0.85,1))</f>
        <v>1.105</v>
      </c>
      <c r="U585" s="2">
        <f>RANK(W585,W1:W1001,0)</f>
        <v>583</v>
      </c>
      <c r="V585" s="2">
        <v>583</v>
      </c>
      <c r="W585" s="2">
        <v>0.78749999999999998</v>
      </c>
      <c r="X585" s="1"/>
      <c r="Y585" s="1"/>
      <c r="Z585" s="1"/>
    </row>
    <row r="586" spans="1:26" ht="15.75" customHeight="1" x14ac:dyDescent="0.35">
      <c r="A586" s="6" t="s">
        <v>3014</v>
      </c>
      <c r="B586" s="6" t="s">
        <v>2113</v>
      </c>
      <c r="C586" s="6" t="s">
        <v>23</v>
      </c>
      <c r="D586" s="21">
        <v>26</v>
      </c>
      <c r="E586" s="6" t="s">
        <v>3015</v>
      </c>
      <c r="F586" s="15" t="s">
        <v>201</v>
      </c>
      <c r="G586" s="6" t="s">
        <v>12</v>
      </c>
      <c r="H586" s="6" t="s">
        <v>13</v>
      </c>
      <c r="I586" s="6" t="s">
        <v>14</v>
      </c>
      <c r="J586" s="6" t="s">
        <v>22</v>
      </c>
      <c r="K586" s="7">
        <v>10</v>
      </c>
      <c r="L586" s="6" t="s">
        <v>3016</v>
      </c>
      <c r="M586" s="6" t="s">
        <v>3017</v>
      </c>
      <c r="N586" s="6" t="s">
        <v>684</v>
      </c>
      <c r="O586" s="6" t="s">
        <v>674</v>
      </c>
      <c r="P586" s="21">
        <v>1</v>
      </c>
      <c r="Q586" s="2">
        <f t="shared" ca="1" si="0"/>
        <v>0.95</v>
      </c>
      <c r="R586" s="2">
        <f ca="1">Q586*(IF(J586="Yes",1.25,1))</f>
        <v>0.95</v>
      </c>
      <c r="S586" s="2">
        <f ca="1">R586*(IF(OR(VALUE(P586)&gt;8,VALUE(D586)&gt;80),1.25,1))</f>
        <v>0.95</v>
      </c>
      <c r="T586" s="2">
        <f ca="1">S586*(IF(H586="Mass Customer",0.85,1))</f>
        <v>0.8075</v>
      </c>
      <c r="U586" s="2">
        <f>RANK(W586,W1:W1001,0)</f>
        <v>583</v>
      </c>
      <c r="V586" s="2">
        <v>583</v>
      </c>
      <c r="W586" s="2">
        <v>0.78749999999999998</v>
      </c>
      <c r="X586" s="1"/>
      <c r="Y586" s="1"/>
      <c r="Z586" s="1"/>
    </row>
    <row r="587" spans="1:26" ht="15.75" customHeight="1" x14ac:dyDescent="0.35">
      <c r="A587" s="6" t="s">
        <v>3018</v>
      </c>
      <c r="B587" s="6" t="s">
        <v>3019</v>
      </c>
      <c r="C587" s="6" t="s">
        <v>23</v>
      </c>
      <c r="D587" s="21">
        <v>27</v>
      </c>
      <c r="E587" s="6" t="s">
        <v>3020</v>
      </c>
      <c r="F587" s="15" t="s">
        <v>83</v>
      </c>
      <c r="G587" s="6" t="s">
        <v>33</v>
      </c>
      <c r="H587" s="6" t="s">
        <v>25</v>
      </c>
      <c r="I587" s="6" t="s">
        <v>14</v>
      </c>
      <c r="J587" s="6" t="s">
        <v>22</v>
      </c>
      <c r="K587" s="7">
        <v>15</v>
      </c>
      <c r="L587" s="6" t="s">
        <v>3021</v>
      </c>
      <c r="M587" s="6" t="s">
        <v>3022</v>
      </c>
      <c r="N587" s="6" t="s">
        <v>684</v>
      </c>
      <c r="O587" s="6" t="s">
        <v>674</v>
      </c>
      <c r="P587" s="21">
        <v>3</v>
      </c>
      <c r="Q587" s="2">
        <f t="shared" ca="1" si="0"/>
        <v>0.56000000000000005</v>
      </c>
      <c r="R587" s="2">
        <f ca="1">Q587*(IF(J587="Yes",1.25,1))</f>
        <v>0.56000000000000005</v>
      </c>
      <c r="S587" s="2">
        <f ca="1">R587*(IF(OR(VALUE(P587)&gt;8,VALUE(D587)&gt;80),1.25,1))</f>
        <v>0.56000000000000005</v>
      </c>
      <c r="T587" s="2">
        <f ca="1">S587*(IF(H587="Mass Customer",0.85,1))</f>
        <v>0.56000000000000005</v>
      </c>
      <c r="U587" s="2">
        <f>RANK(W587,W1:W1001,0)</f>
        <v>583</v>
      </c>
      <c r="V587" s="2">
        <v>583</v>
      </c>
      <c r="W587" s="2">
        <v>0.78749999999999998</v>
      </c>
      <c r="X587" s="1"/>
      <c r="Y587" s="1"/>
      <c r="Z587" s="1"/>
    </row>
    <row r="588" spans="1:26" ht="15.75" customHeight="1" x14ac:dyDescent="0.35">
      <c r="A588" s="6" t="s">
        <v>3023</v>
      </c>
      <c r="B588" s="13" t="s">
        <v>4541</v>
      </c>
      <c r="C588" s="6" t="s">
        <v>16</v>
      </c>
      <c r="D588" s="21">
        <v>32</v>
      </c>
      <c r="E588" s="6" t="s">
        <v>3024</v>
      </c>
      <c r="F588" s="15" t="s">
        <v>248</v>
      </c>
      <c r="G588" s="6" t="s">
        <v>12</v>
      </c>
      <c r="H588" s="6" t="s">
        <v>25</v>
      </c>
      <c r="I588" s="6" t="s">
        <v>14</v>
      </c>
      <c r="J588" s="6" t="s">
        <v>22</v>
      </c>
      <c r="K588" s="7">
        <v>14</v>
      </c>
      <c r="L588" s="6" t="s">
        <v>3025</v>
      </c>
      <c r="M588" s="6" t="s">
        <v>3026</v>
      </c>
      <c r="N588" s="6" t="s">
        <v>673</v>
      </c>
      <c r="O588" s="6" t="s">
        <v>674</v>
      </c>
      <c r="P588" s="21">
        <v>6</v>
      </c>
      <c r="Q588" s="2">
        <f t="shared" ca="1" si="0"/>
        <v>0.92</v>
      </c>
      <c r="R588" s="2">
        <f ca="1">Q588*(IF(J588="Yes",1.25,1))</f>
        <v>0.92</v>
      </c>
      <c r="S588" s="2">
        <f ca="1">R588*(IF(OR(VALUE(P588)&gt;8,VALUE(D588)&gt;80),1.25,1))</f>
        <v>0.92</v>
      </c>
      <c r="T588" s="2">
        <f ca="1">S588*(IF(H588="Mass Customer",0.85,1))</f>
        <v>0.92</v>
      </c>
      <c r="U588" s="2">
        <f>RANK(W588,W1:W1001,0)</f>
        <v>587</v>
      </c>
      <c r="V588" s="2">
        <v>587</v>
      </c>
      <c r="W588" s="2">
        <v>0.78625</v>
      </c>
      <c r="X588" s="1"/>
      <c r="Y588" s="1"/>
      <c r="Z588" s="1"/>
    </row>
    <row r="589" spans="1:26" ht="15.75" customHeight="1" x14ac:dyDescent="0.35">
      <c r="A589" s="6" t="s">
        <v>188</v>
      </c>
      <c r="B589" s="6" t="s">
        <v>457</v>
      </c>
      <c r="C589" s="6" t="s">
        <v>16</v>
      </c>
      <c r="D589" s="21">
        <v>95</v>
      </c>
      <c r="E589" s="6" t="s">
        <v>3027</v>
      </c>
      <c r="F589" s="15" t="s">
        <v>140</v>
      </c>
      <c r="G589" s="6" t="s">
        <v>18</v>
      </c>
      <c r="H589" s="6" t="s">
        <v>25</v>
      </c>
      <c r="I589" s="6" t="s">
        <v>14</v>
      </c>
      <c r="J589" s="6" t="s">
        <v>15</v>
      </c>
      <c r="K589" s="7">
        <v>1</v>
      </c>
      <c r="L589" s="6" t="s">
        <v>3028</v>
      </c>
      <c r="M589" s="6" t="s">
        <v>1719</v>
      </c>
      <c r="N589" s="6" t="s">
        <v>673</v>
      </c>
      <c r="O589" s="6" t="s">
        <v>674</v>
      </c>
      <c r="P589" s="21">
        <v>8</v>
      </c>
      <c r="Q589" s="2">
        <f t="shared" ca="1" si="0"/>
        <v>0.94</v>
      </c>
      <c r="R589" s="2">
        <f ca="1">Q589*(IF(J589="Yes",1.25,1))</f>
        <v>1.1749999999999998</v>
      </c>
      <c r="S589" s="2">
        <f ca="1">R589*(IF(OR(VALUE(P589)&gt;8,VALUE(D589)&gt;80),1.25,1))</f>
        <v>1.4687499999999998</v>
      </c>
      <c r="T589" s="2">
        <f ca="1">S589*(IF(H589="Mass Customer",0.85,1))</f>
        <v>1.4687499999999998</v>
      </c>
      <c r="U589" s="2">
        <f>RANK(W589,W1:W1001,0)</f>
        <v>587</v>
      </c>
      <c r="V589" s="2">
        <v>587</v>
      </c>
      <c r="W589" s="2">
        <v>0.78625</v>
      </c>
      <c r="X589" s="1"/>
      <c r="Y589" s="1"/>
      <c r="Z589" s="1"/>
    </row>
    <row r="590" spans="1:26" ht="15.75" customHeight="1" x14ac:dyDescent="0.35">
      <c r="A590" s="6" t="s">
        <v>3029</v>
      </c>
      <c r="B590" s="6" t="s">
        <v>3030</v>
      </c>
      <c r="C590" s="6" t="s">
        <v>16</v>
      </c>
      <c r="D590" s="21">
        <v>83</v>
      </c>
      <c r="E590" s="6" t="s">
        <v>3031</v>
      </c>
      <c r="F590" s="15" t="s">
        <v>274</v>
      </c>
      <c r="G590" s="6" t="s">
        <v>12</v>
      </c>
      <c r="H590" s="6" t="s">
        <v>27</v>
      </c>
      <c r="I590" s="6" t="s">
        <v>14</v>
      </c>
      <c r="J590" s="6" t="s">
        <v>22</v>
      </c>
      <c r="K590" s="7">
        <v>18</v>
      </c>
      <c r="L590" s="6" t="s">
        <v>3032</v>
      </c>
      <c r="M590" s="6" t="s">
        <v>3033</v>
      </c>
      <c r="N590" s="6" t="s">
        <v>680</v>
      </c>
      <c r="O590" s="6" t="s">
        <v>674</v>
      </c>
      <c r="P590" s="21">
        <v>8</v>
      </c>
      <c r="Q590" s="2">
        <f t="shared" ca="1" si="0"/>
        <v>0.56000000000000005</v>
      </c>
      <c r="R590" s="2">
        <f ca="1">Q590*(IF(J590="Yes",1.25,1))</f>
        <v>0.56000000000000005</v>
      </c>
      <c r="S590" s="2">
        <f ca="1">R590*(IF(OR(VALUE(P590)&gt;8,VALUE(D590)&gt;80),1.25,1))</f>
        <v>0.70000000000000007</v>
      </c>
      <c r="T590" s="2">
        <f ca="1">S590*(IF(H590="Mass Customer",0.85,1))</f>
        <v>0.70000000000000007</v>
      </c>
      <c r="U590" s="2">
        <f>RANK(W590,W1:W1001,0)</f>
        <v>587</v>
      </c>
      <c r="V590" s="2">
        <v>587</v>
      </c>
      <c r="W590" s="2">
        <v>0.78625</v>
      </c>
      <c r="X590" s="1"/>
      <c r="Y590" s="1"/>
      <c r="Z590" s="1"/>
    </row>
    <row r="591" spans="1:26" ht="15.75" customHeight="1" x14ac:dyDescent="0.35">
      <c r="A591" s="6" t="s">
        <v>333</v>
      </c>
      <c r="B591" s="6" t="s">
        <v>3034</v>
      </c>
      <c r="C591" s="6" t="s">
        <v>23</v>
      </c>
      <c r="D591" s="21">
        <v>39</v>
      </c>
      <c r="E591" s="6" t="s">
        <v>3035</v>
      </c>
      <c r="F591" s="15" t="s">
        <v>35</v>
      </c>
      <c r="G591" s="6" t="s">
        <v>33</v>
      </c>
      <c r="H591" s="6" t="s">
        <v>27</v>
      </c>
      <c r="I591" s="6" t="s">
        <v>14</v>
      </c>
      <c r="J591" s="6" t="s">
        <v>15</v>
      </c>
      <c r="K591" s="7">
        <v>17</v>
      </c>
      <c r="L591" s="6" t="s">
        <v>3036</v>
      </c>
      <c r="M591" s="6" t="s">
        <v>3037</v>
      </c>
      <c r="N591" s="6" t="s">
        <v>684</v>
      </c>
      <c r="O591" s="6" t="s">
        <v>674</v>
      </c>
      <c r="P591" s="21">
        <v>7</v>
      </c>
      <c r="Q591" s="2">
        <f t="shared" ca="1" si="0"/>
        <v>0.92</v>
      </c>
      <c r="R591" s="2">
        <f ca="1">Q591*(IF(J591="Yes",1.25,1))</f>
        <v>1.1500000000000001</v>
      </c>
      <c r="S591" s="2">
        <f ca="1">R591*(IF(OR(VALUE(P591)&gt;8,VALUE(D591)&gt;80),1.25,1))</f>
        <v>1.1500000000000001</v>
      </c>
      <c r="T591" s="2">
        <f ca="1">S591*(IF(H591="Mass Customer",0.85,1))</f>
        <v>1.1500000000000001</v>
      </c>
      <c r="U591" s="2">
        <f>RANK(W591,W1:W1001,0)</f>
        <v>590</v>
      </c>
      <c r="V591" s="2">
        <v>590</v>
      </c>
      <c r="W591" s="2">
        <v>0.78359374999999987</v>
      </c>
      <c r="X591" s="1"/>
      <c r="Y591" s="1"/>
      <c r="Z591" s="1"/>
    </row>
    <row r="592" spans="1:26" ht="15.75" customHeight="1" x14ac:dyDescent="0.35">
      <c r="A592" s="6" t="s">
        <v>469</v>
      </c>
      <c r="B592" s="6" t="s">
        <v>3038</v>
      </c>
      <c r="C592" s="6" t="s">
        <v>16</v>
      </c>
      <c r="D592" s="21">
        <v>1</v>
      </c>
      <c r="E592" s="6" t="s">
        <v>3039</v>
      </c>
      <c r="F592" s="15" t="s">
        <v>347</v>
      </c>
      <c r="G592" s="6" t="s">
        <v>33</v>
      </c>
      <c r="H592" s="6" t="s">
        <v>13</v>
      </c>
      <c r="I592" s="6" t="s">
        <v>14</v>
      </c>
      <c r="J592" s="6" t="s">
        <v>22</v>
      </c>
      <c r="K592" s="7">
        <v>10</v>
      </c>
      <c r="L592" s="6" t="s">
        <v>3040</v>
      </c>
      <c r="M592" s="6" t="s">
        <v>1316</v>
      </c>
      <c r="N592" s="6" t="s">
        <v>684</v>
      </c>
      <c r="O592" s="6" t="s">
        <v>674</v>
      </c>
      <c r="P592" s="21">
        <v>6</v>
      </c>
      <c r="Q592" s="2">
        <f t="shared" ca="1" si="0"/>
        <v>0.67</v>
      </c>
      <c r="R592" s="2">
        <f ca="1">Q592*(IF(J592="Yes",1.25,1))</f>
        <v>0.67</v>
      </c>
      <c r="S592" s="2">
        <f ca="1">R592*(IF(OR(VALUE(P592)&gt;8,VALUE(D592)&gt;80),1.25,1))</f>
        <v>0.67</v>
      </c>
      <c r="T592" s="2">
        <f ca="1">S592*(IF(H592="Mass Customer",0.85,1))</f>
        <v>0.56950000000000001</v>
      </c>
      <c r="U592" s="2">
        <f>RANK(W592,W1:W1001,0)</f>
        <v>591</v>
      </c>
      <c r="V592" s="2">
        <v>591</v>
      </c>
      <c r="W592" s="2">
        <v>0.78200000000000003</v>
      </c>
      <c r="X592" s="1"/>
      <c r="Y592" s="1"/>
      <c r="Z592" s="1"/>
    </row>
    <row r="593" spans="1:26" ht="15.75" customHeight="1" x14ac:dyDescent="0.35">
      <c r="A593" s="6" t="s">
        <v>625</v>
      </c>
      <c r="B593" s="6" t="s">
        <v>3041</v>
      </c>
      <c r="C593" s="6" t="s">
        <v>23</v>
      </c>
      <c r="D593" s="21">
        <v>44</v>
      </c>
      <c r="E593" s="6" t="s">
        <v>3042</v>
      </c>
      <c r="F593" s="15" t="s">
        <v>163</v>
      </c>
      <c r="G593" s="6" t="s">
        <v>26</v>
      </c>
      <c r="H593" s="6" t="s">
        <v>25</v>
      </c>
      <c r="I593" s="6" t="s">
        <v>14</v>
      </c>
      <c r="J593" s="6" t="s">
        <v>15</v>
      </c>
      <c r="K593" s="7">
        <v>13</v>
      </c>
      <c r="L593" s="6" t="s">
        <v>3043</v>
      </c>
      <c r="M593" s="6" t="s">
        <v>2026</v>
      </c>
      <c r="N593" s="6" t="s">
        <v>684</v>
      </c>
      <c r="O593" s="6" t="s">
        <v>674</v>
      </c>
      <c r="P593" s="21">
        <v>8</v>
      </c>
      <c r="Q593" s="2">
        <f t="shared" ca="1" si="0"/>
        <v>0.73</v>
      </c>
      <c r="R593" s="2">
        <f ca="1">Q593*(IF(J593="Yes",1.25,1))</f>
        <v>0.91249999999999998</v>
      </c>
      <c r="S593" s="2">
        <f ca="1">R593*(IF(OR(VALUE(P593)&gt;8,VALUE(D593)&gt;80),1.25,1))</f>
        <v>0.91249999999999998</v>
      </c>
      <c r="T593" s="2">
        <f ca="1">S593*(IF(H593="Mass Customer",0.85,1))</f>
        <v>0.91249999999999998</v>
      </c>
      <c r="U593" s="2">
        <f>RANK(W593,W1:W1001,0)</f>
        <v>591</v>
      </c>
      <c r="V593" s="2">
        <v>591</v>
      </c>
      <c r="W593" s="2">
        <v>0.78200000000000003</v>
      </c>
      <c r="X593" s="1"/>
      <c r="Y593" s="1"/>
      <c r="Z593" s="1"/>
    </row>
    <row r="594" spans="1:26" ht="15.75" customHeight="1" x14ac:dyDescent="0.35">
      <c r="A594" s="6" t="s">
        <v>605</v>
      </c>
      <c r="B594" s="6" t="s">
        <v>3044</v>
      </c>
      <c r="C594" s="6" t="s">
        <v>16</v>
      </c>
      <c r="D594" s="21">
        <v>83</v>
      </c>
      <c r="E594" s="6" t="s">
        <v>3045</v>
      </c>
      <c r="F594" s="15" t="s">
        <v>341</v>
      </c>
      <c r="G594" s="6" t="s">
        <v>18</v>
      </c>
      <c r="H594" s="6" t="s">
        <v>13</v>
      </c>
      <c r="I594" s="6" t="s">
        <v>14</v>
      </c>
      <c r="J594" s="6" t="s">
        <v>22</v>
      </c>
      <c r="K594" s="7">
        <v>7</v>
      </c>
      <c r="L594" s="6" t="s">
        <v>3046</v>
      </c>
      <c r="M594" s="6" t="s">
        <v>1998</v>
      </c>
      <c r="N594" s="6" t="s">
        <v>684</v>
      </c>
      <c r="O594" s="6" t="s">
        <v>674</v>
      </c>
      <c r="P594" s="21">
        <v>5</v>
      </c>
      <c r="Q594" s="2">
        <f t="shared" ca="1" si="0"/>
        <v>0.4</v>
      </c>
      <c r="R594" s="2">
        <f ca="1">Q594*(IF(J594="Yes",1.25,1))</f>
        <v>0.4</v>
      </c>
      <c r="S594" s="2">
        <f ca="1">R594*(IF(OR(VALUE(P594)&gt;8,VALUE(D594)&gt;80),1.25,1))</f>
        <v>0.5</v>
      </c>
      <c r="T594" s="2">
        <f ca="1">S594*(IF(H594="Mass Customer",0.85,1))</f>
        <v>0.42499999999999999</v>
      </c>
      <c r="U594" s="2">
        <f>RANK(W594,W1:W1001,0)</f>
        <v>591</v>
      </c>
      <c r="V594" s="2">
        <v>591</v>
      </c>
      <c r="W594" s="2">
        <v>0.78200000000000003</v>
      </c>
      <c r="X594" s="1"/>
      <c r="Y594" s="1"/>
      <c r="Z594" s="1"/>
    </row>
    <row r="595" spans="1:26" ht="15.75" customHeight="1" x14ac:dyDescent="0.35">
      <c r="A595" s="6" t="s">
        <v>3047</v>
      </c>
      <c r="B595" s="6" t="s">
        <v>3048</v>
      </c>
      <c r="C595" s="6" t="s">
        <v>16</v>
      </c>
      <c r="D595" s="21">
        <v>13</v>
      </c>
      <c r="E595" s="6" t="s">
        <v>3049</v>
      </c>
      <c r="F595" s="15" t="s">
        <v>146</v>
      </c>
      <c r="G595" s="6" t="s">
        <v>20</v>
      </c>
      <c r="H595" s="6" t="s">
        <v>13</v>
      </c>
      <c r="I595" s="6" t="s">
        <v>14</v>
      </c>
      <c r="J595" s="6" t="s">
        <v>22</v>
      </c>
      <c r="K595" s="7">
        <v>20</v>
      </c>
      <c r="L595" s="6" t="s">
        <v>3050</v>
      </c>
      <c r="M595" s="6" t="s">
        <v>3051</v>
      </c>
      <c r="N595" s="6" t="s">
        <v>680</v>
      </c>
      <c r="O595" s="6" t="s">
        <v>674</v>
      </c>
      <c r="P595" s="21">
        <v>8</v>
      </c>
      <c r="Q595" s="2">
        <f t="shared" ca="1" si="0"/>
        <v>0.87</v>
      </c>
      <c r="R595" s="2">
        <f ca="1">Q595*(IF(J595="Yes",1.25,1))</f>
        <v>0.87</v>
      </c>
      <c r="S595" s="2">
        <f ca="1">R595*(IF(OR(VALUE(P595)&gt;8,VALUE(D595)&gt;80),1.25,1))</f>
        <v>0.87</v>
      </c>
      <c r="T595" s="2">
        <f ca="1">S595*(IF(H595="Mass Customer",0.85,1))</f>
        <v>0.73949999999999994</v>
      </c>
      <c r="U595" s="2">
        <f>RANK(W595,W1:W1001,0)</f>
        <v>594</v>
      </c>
      <c r="V595" s="2">
        <v>594</v>
      </c>
      <c r="W595" s="2">
        <v>0.78125</v>
      </c>
      <c r="X595" s="1"/>
      <c r="Y595" s="1"/>
      <c r="Z595" s="1"/>
    </row>
    <row r="596" spans="1:26" ht="15.75" customHeight="1" x14ac:dyDescent="0.35">
      <c r="A596" s="6" t="s">
        <v>513</v>
      </c>
      <c r="B596" s="6" t="s">
        <v>3052</v>
      </c>
      <c r="C596" s="6" t="s">
        <v>23</v>
      </c>
      <c r="D596" s="21">
        <v>21</v>
      </c>
      <c r="E596" s="8">
        <v>26738</v>
      </c>
      <c r="F596" s="15" t="s">
        <v>39</v>
      </c>
      <c r="G596" s="6" t="s">
        <v>18</v>
      </c>
      <c r="H596" s="6" t="s">
        <v>25</v>
      </c>
      <c r="I596" s="6" t="s">
        <v>14</v>
      </c>
      <c r="J596" s="6" t="s">
        <v>15</v>
      </c>
      <c r="K596" s="7">
        <v>8</v>
      </c>
      <c r="L596" s="6" t="s">
        <v>3053</v>
      </c>
      <c r="M596" s="6" t="s">
        <v>888</v>
      </c>
      <c r="N596" s="6" t="s">
        <v>684</v>
      </c>
      <c r="O596" s="6" t="s">
        <v>674</v>
      </c>
      <c r="P596" s="21">
        <v>3</v>
      </c>
      <c r="Q596" s="2">
        <f t="shared" ca="1" si="0"/>
        <v>0.57999999999999996</v>
      </c>
      <c r="R596" s="2">
        <f ca="1">Q596*(IF(J596="Yes",1.25,1))</f>
        <v>0.72499999999999998</v>
      </c>
      <c r="S596" s="2">
        <f ca="1">R596*(IF(OR(VALUE(P596)&gt;8,VALUE(D596)&gt;80),1.25,1))</f>
        <v>0.72499999999999998</v>
      </c>
      <c r="T596" s="2">
        <f ca="1">S596*(IF(H596="Mass Customer",0.85,1))</f>
        <v>0.72499999999999998</v>
      </c>
      <c r="U596" s="2">
        <f>RANK(W596,W1:W1001,0)</f>
        <v>595</v>
      </c>
      <c r="V596" s="2">
        <v>595</v>
      </c>
      <c r="W596" s="2">
        <v>0.77562500000000001</v>
      </c>
      <c r="X596" s="1"/>
      <c r="Y596" s="1"/>
      <c r="Z596" s="1"/>
    </row>
    <row r="597" spans="1:26" ht="15.75" customHeight="1" x14ac:dyDescent="0.35">
      <c r="A597" s="6" t="s">
        <v>3054</v>
      </c>
      <c r="B597" s="6" t="s">
        <v>557</v>
      </c>
      <c r="C597" s="6" t="s">
        <v>23</v>
      </c>
      <c r="D597" s="21">
        <v>6</v>
      </c>
      <c r="E597" s="6" t="s">
        <v>3055</v>
      </c>
      <c r="F597" s="15" t="s">
        <v>108</v>
      </c>
      <c r="G597" s="6" t="s">
        <v>4549</v>
      </c>
      <c r="H597" s="6" t="s">
        <v>13</v>
      </c>
      <c r="I597" s="6" t="s">
        <v>14</v>
      </c>
      <c r="J597" s="6" t="s">
        <v>15</v>
      </c>
      <c r="K597" s="7">
        <v>10</v>
      </c>
      <c r="L597" s="6" t="s">
        <v>3056</v>
      </c>
      <c r="M597" s="6" t="s">
        <v>1480</v>
      </c>
      <c r="N597" s="6" t="s">
        <v>684</v>
      </c>
      <c r="O597" s="6" t="s">
        <v>674</v>
      </c>
      <c r="P597" s="21">
        <v>8</v>
      </c>
      <c r="Q597" s="2">
        <f t="shared" ca="1" si="0"/>
        <v>1.08</v>
      </c>
      <c r="R597" s="2">
        <f ca="1">Q597*(IF(J597="Yes",1.25,1))</f>
        <v>1.35</v>
      </c>
      <c r="S597" s="2">
        <f ca="1">R597*(IF(OR(VALUE(P597)&gt;8,VALUE(D597)&gt;80),1.25,1))</f>
        <v>1.35</v>
      </c>
      <c r="T597" s="2">
        <f ca="1">S597*(IF(H597="Mass Customer",0.85,1))</f>
        <v>1.1475</v>
      </c>
      <c r="U597" s="2">
        <f>RANK(W597,W1:W1001,0)</f>
        <v>595</v>
      </c>
      <c r="V597" s="2">
        <v>595</v>
      </c>
      <c r="W597" s="2">
        <v>0.77562500000000001</v>
      </c>
      <c r="X597" s="1"/>
      <c r="Y597" s="1"/>
      <c r="Z597" s="1"/>
    </row>
    <row r="598" spans="1:26" ht="15.75" customHeight="1" x14ac:dyDescent="0.35">
      <c r="A598" s="6" t="s">
        <v>3057</v>
      </c>
      <c r="B598" s="6" t="s">
        <v>3058</v>
      </c>
      <c r="C598" s="6" t="s">
        <v>16</v>
      </c>
      <c r="D598" s="21">
        <v>57</v>
      </c>
      <c r="E598" s="8">
        <v>28855</v>
      </c>
      <c r="F598" s="15" t="s">
        <v>190</v>
      </c>
      <c r="G598" s="6" t="s">
        <v>4549</v>
      </c>
      <c r="H598" s="6" t="s">
        <v>13</v>
      </c>
      <c r="I598" s="6" t="s">
        <v>14</v>
      </c>
      <c r="J598" s="6" t="s">
        <v>15</v>
      </c>
      <c r="K598" s="7">
        <v>9</v>
      </c>
      <c r="L598" s="6" t="s">
        <v>3059</v>
      </c>
      <c r="M598" s="6" t="s">
        <v>2184</v>
      </c>
      <c r="N598" s="6" t="s">
        <v>680</v>
      </c>
      <c r="O598" s="6" t="s">
        <v>674</v>
      </c>
      <c r="P598" s="21">
        <v>5</v>
      </c>
      <c r="Q598" s="2">
        <f t="shared" ca="1" si="0"/>
        <v>0.52</v>
      </c>
      <c r="R598" s="2">
        <f ca="1">Q598*(IF(J598="Yes",1.25,1))</f>
        <v>0.65</v>
      </c>
      <c r="S598" s="2">
        <f ca="1">R598*(IF(OR(VALUE(P598)&gt;8,VALUE(D598)&gt;80),1.25,1))</f>
        <v>0.65</v>
      </c>
      <c r="T598" s="2">
        <f ca="1">S598*(IF(H598="Mass Customer",0.85,1))</f>
        <v>0.55249999999999999</v>
      </c>
      <c r="U598" s="2">
        <f>RANK(W598,W1:W1001,0)</f>
        <v>595</v>
      </c>
      <c r="V598" s="2">
        <v>595</v>
      </c>
      <c r="W598" s="2">
        <v>0.77562500000000001</v>
      </c>
      <c r="X598" s="1"/>
      <c r="Y598" s="1"/>
      <c r="Z598" s="1"/>
    </row>
    <row r="599" spans="1:26" ht="15.75" customHeight="1" x14ac:dyDescent="0.35">
      <c r="A599" s="6" t="s">
        <v>3060</v>
      </c>
      <c r="B599" s="6" t="s">
        <v>565</v>
      </c>
      <c r="C599" s="6" t="s">
        <v>16</v>
      </c>
      <c r="D599" s="21">
        <v>29</v>
      </c>
      <c r="E599" s="6" t="s">
        <v>3061</v>
      </c>
      <c r="F599" s="15" t="s">
        <v>62</v>
      </c>
      <c r="G599" s="6" t="s">
        <v>63</v>
      </c>
      <c r="H599" s="6" t="s">
        <v>27</v>
      </c>
      <c r="I599" s="6" t="s">
        <v>14</v>
      </c>
      <c r="J599" s="6" t="s">
        <v>22</v>
      </c>
      <c r="K599" s="7">
        <v>1</v>
      </c>
      <c r="L599" s="6" t="s">
        <v>3062</v>
      </c>
      <c r="M599" s="6" t="s">
        <v>1420</v>
      </c>
      <c r="N599" s="6" t="s">
        <v>680</v>
      </c>
      <c r="O599" s="6" t="s">
        <v>674</v>
      </c>
      <c r="P599" s="21">
        <v>11</v>
      </c>
      <c r="Q599" s="2">
        <f t="shared" ca="1" si="0"/>
        <v>1.1000000000000001</v>
      </c>
      <c r="R599" s="2">
        <f ca="1">Q599*(IF(J599="Yes",1.25,1))</f>
        <v>1.1000000000000001</v>
      </c>
      <c r="S599" s="2">
        <f ca="1">R599*(IF(OR(VALUE(P599)&gt;8,VALUE(D599)&gt;80),1.25,1))</f>
        <v>1.375</v>
      </c>
      <c r="T599" s="2">
        <f ca="1">S599*(IF(H599="Mass Customer",0.85,1))</f>
        <v>1.375</v>
      </c>
      <c r="U599" s="2">
        <f>RANK(W599,W1:W1001,0)</f>
        <v>595</v>
      </c>
      <c r="V599" s="2">
        <v>595</v>
      </c>
      <c r="W599" s="2">
        <v>0.77562500000000001</v>
      </c>
      <c r="X599" s="1"/>
      <c r="Y599" s="1"/>
      <c r="Z599" s="1"/>
    </row>
    <row r="600" spans="1:26" ht="15.75" customHeight="1" x14ac:dyDescent="0.35">
      <c r="A600" s="6" t="s">
        <v>3063</v>
      </c>
      <c r="B600" s="6" t="s">
        <v>3064</v>
      </c>
      <c r="C600" s="6" t="s">
        <v>54</v>
      </c>
      <c r="D600" s="21">
        <v>15</v>
      </c>
      <c r="E600" s="11"/>
      <c r="F600" s="15" t="s">
        <v>42</v>
      </c>
      <c r="G600" s="6" t="s">
        <v>21</v>
      </c>
      <c r="H600" s="6" t="s">
        <v>25</v>
      </c>
      <c r="I600" s="6" t="s">
        <v>14</v>
      </c>
      <c r="J600" s="6" t="s">
        <v>22</v>
      </c>
      <c r="K600" s="7">
        <v>5</v>
      </c>
      <c r="L600" s="6" t="s">
        <v>3065</v>
      </c>
      <c r="M600" s="6" t="s">
        <v>982</v>
      </c>
      <c r="N600" s="6" t="s">
        <v>680</v>
      </c>
      <c r="O600" s="6" t="s">
        <v>674</v>
      </c>
      <c r="P600" s="21">
        <v>11</v>
      </c>
      <c r="Q600" s="2">
        <f t="shared" ca="1" si="0"/>
        <v>0.91</v>
      </c>
      <c r="R600" s="2">
        <f ca="1">Q600*(IF(J600="Yes",1.25,1))</f>
        <v>0.91</v>
      </c>
      <c r="S600" s="2">
        <f ca="1">R600*(IF(OR(VALUE(P600)&gt;8,VALUE(D600)&gt;80),1.25,1))</f>
        <v>1.1375</v>
      </c>
      <c r="T600" s="2">
        <f ca="1">S600*(IF(H600="Mass Customer",0.85,1))</f>
        <v>1.1375</v>
      </c>
      <c r="U600" s="2">
        <f>RANK(W600,W1:W1001,0)</f>
        <v>599</v>
      </c>
      <c r="V600" s="2">
        <v>599</v>
      </c>
      <c r="W600" s="2">
        <v>0.77500000000000002</v>
      </c>
      <c r="X600" s="1"/>
      <c r="Y600" s="1"/>
      <c r="Z600" s="1"/>
    </row>
    <row r="601" spans="1:26" ht="15.75" customHeight="1" x14ac:dyDescent="0.35">
      <c r="A601" s="6" t="s">
        <v>554</v>
      </c>
      <c r="B601" s="6" t="s">
        <v>3066</v>
      </c>
      <c r="C601" s="6" t="s">
        <v>23</v>
      </c>
      <c r="D601" s="21">
        <v>59</v>
      </c>
      <c r="E601" s="6" t="s">
        <v>3067</v>
      </c>
      <c r="F601" s="15" t="s">
        <v>51</v>
      </c>
      <c r="G601" s="6" t="s">
        <v>4549</v>
      </c>
      <c r="H601" s="6" t="s">
        <v>13</v>
      </c>
      <c r="I601" s="6" t="s">
        <v>14</v>
      </c>
      <c r="J601" s="6" t="s">
        <v>22</v>
      </c>
      <c r="K601" s="7">
        <v>14</v>
      </c>
      <c r="L601" s="6" t="s">
        <v>3068</v>
      </c>
      <c r="M601" s="6" t="s">
        <v>3069</v>
      </c>
      <c r="N601" s="6" t="s">
        <v>680</v>
      </c>
      <c r="O601" s="6" t="s">
        <v>674</v>
      </c>
      <c r="P601" s="21">
        <v>12</v>
      </c>
      <c r="Q601" s="2">
        <f t="shared" ca="1" si="0"/>
        <v>0.48</v>
      </c>
      <c r="R601" s="2">
        <f ca="1">Q601*(IF(J601="Yes",1.25,1))</f>
        <v>0.48</v>
      </c>
      <c r="S601" s="2">
        <f ca="1">R601*(IF(OR(VALUE(P601)&gt;8,VALUE(D601)&gt;80),1.25,1))</f>
        <v>0.6</v>
      </c>
      <c r="T601" s="2">
        <f ca="1">S601*(IF(H601="Mass Customer",0.85,1))</f>
        <v>0.51</v>
      </c>
      <c r="U601" s="2">
        <f>RANK(W601,W1:W1001,0)</f>
        <v>599</v>
      </c>
      <c r="V601" s="2">
        <v>599</v>
      </c>
      <c r="W601" s="2">
        <v>0.77500000000000002</v>
      </c>
      <c r="X601" s="1"/>
      <c r="Y601" s="1"/>
      <c r="Z601" s="1"/>
    </row>
    <row r="602" spans="1:26" ht="15.75" customHeight="1" x14ac:dyDescent="0.35">
      <c r="A602" s="6" t="s">
        <v>364</v>
      </c>
      <c r="B602" s="6" t="s">
        <v>3070</v>
      </c>
      <c r="C602" s="6" t="s">
        <v>16</v>
      </c>
      <c r="D602" s="21">
        <v>63</v>
      </c>
      <c r="E602" s="6" t="s">
        <v>3071</v>
      </c>
      <c r="F602" s="15" t="s">
        <v>124</v>
      </c>
      <c r="G602" s="6" t="s">
        <v>18</v>
      </c>
      <c r="H602" s="6" t="s">
        <v>25</v>
      </c>
      <c r="I602" s="6" t="s">
        <v>14</v>
      </c>
      <c r="J602" s="6" t="s">
        <v>15</v>
      </c>
      <c r="K602" s="7">
        <v>15</v>
      </c>
      <c r="L602" s="6" t="s">
        <v>3072</v>
      </c>
      <c r="M602" s="6" t="s">
        <v>1023</v>
      </c>
      <c r="N602" s="6" t="s">
        <v>680</v>
      </c>
      <c r="O602" s="6" t="s">
        <v>674</v>
      </c>
      <c r="P602" s="21">
        <v>9</v>
      </c>
      <c r="Q602" s="2">
        <f t="shared" ca="1" si="0"/>
        <v>0.82</v>
      </c>
      <c r="R602" s="2">
        <f ca="1">Q602*(IF(J602="Yes",1.25,1))</f>
        <v>1.0249999999999999</v>
      </c>
      <c r="S602" s="2">
        <f ca="1">R602*(IF(OR(VALUE(P602)&gt;8,VALUE(D602)&gt;80),1.25,1))</f>
        <v>1.28125</v>
      </c>
      <c r="T602" s="2">
        <f ca="1">S602*(IF(H602="Mass Customer",0.85,1))</f>
        <v>1.28125</v>
      </c>
      <c r="U602" s="2">
        <f>RANK(W602,W1:W1001,0)</f>
        <v>599</v>
      </c>
      <c r="V602" s="2">
        <v>599</v>
      </c>
      <c r="W602" s="2">
        <v>0.77500000000000002</v>
      </c>
      <c r="X602" s="1"/>
      <c r="Y602" s="1"/>
      <c r="Z602" s="1"/>
    </row>
    <row r="603" spans="1:26" ht="15.75" customHeight="1" x14ac:dyDescent="0.35">
      <c r="A603" s="6" t="s">
        <v>3073</v>
      </c>
      <c r="B603" s="6" t="s">
        <v>3074</v>
      </c>
      <c r="C603" s="6" t="s">
        <v>16</v>
      </c>
      <c r="D603" s="21">
        <v>68</v>
      </c>
      <c r="E603" s="6" t="s">
        <v>3075</v>
      </c>
      <c r="F603" s="15" t="s">
        <v>91</v>
      </c>
      <c r="G603" s="6" t="s">
        <v>12</v>
      </c>
      <c r="H603" s="6" t="s">
        <v>25</v>
      </c>
      <c r="I603" s="6" t="s">
        <v>14</v>
      </c>
      <c r="J603" s="6" t="s">
        <v>15</v>
      </c>
      <c r="K603" s="7">
        <v>11</v>
      </c>
      <c r="L603" s="6" t="s">
        <v>3076</v>
      </c>
      <c r="M603" s="6" t="s">
        <v>3077</v>
      </c>
      <c r="N603" s="6" t="s">
        <v>680</v>
      </c>
      <c r="O603" s="6" t="s">
        <v>674</v>
      </c>
      <c r="P603" s="21">
        <v>11</v>
      </c>
      <c r="Q603" s="2">
        <f t="shared" ca="1" si="0"/>
        <v>0.94</v>
      </c>
      <c r="R603" s="2">
        <f ca="1">Q603*(IF(J603="Yes",1.25,1))</f>
        <v>1.1749999999999998</v>
      </c>
      <c r="S603" s="2">
        <f ca="1">R603*(IF(OR(VALUE(P603)&gt;8,VALUE(D603)&gt;80),1.25,1))</f>
        <v>1.4687499999999998</v>
      </c>
      <c r="T603" s="2">
        <f ca="1">S603*(IF(H603="Mass Customer",0.85,1))</f>
        <v>1.4687499999999998</v>
      </c>
      <c r="U603" s="2">
        <f>RANK(W603,W1:W1001,0)</f>
        <v>602</v>
      </c>
      <c r="V603" s="2">
        <v>602</v>
      </c>
      <c r="W603" s="2">
        <v>0.77349999999999997</v>
      </c>
      <c r="X603" s="1"/>
      <c r="Y603" s="1"/>
      <c r="Z603" s="1"/>
    </row>
    <row r="604" spans="1:26" ht="15.75" customHeight="1" x14ac:dyDescent="0.35">
      <c r="A604" s="6" t="s">
        <v>546</v>
      </c>
      <c r="B604" s="6" t="s">
        <v>3078</v>
      </c>
      <c r="C604" s="6" t="s">
        <v>23</v>
      </c>
      <c r="D604" s="21">
        <v>45</v>
      </c>
      <c r="E604" s="6" t="s">
        <v>3079</v>
      </c>
      <c r="F604" s="15" t="s">
        <v>67</v>
      </c>
      <c r="G604" s="6" t="s">
        <v>33</v>
      </c>
      <c r="H604" s="6" t="s">
        <v>13</v>
      </c>
      <c r="I604" s="6" t="s">
        <v>14</v>
      </c>
      <c r="J604" s="6" t="s">
        <v>15</v>
      </c>
      <c r="K604" s="7">
        <v>10</v>
      </c>
      <c r="L604" s="6" t="s">
        <v>3080</v>
      </c>
      <c r="M604" s="6" t="s">
        <v>1778</v>
      </c>
      <c r="N604" s="6" t="s">
        <v>673</v>
      </c>
      <c r="O604" s="6" t="s">
        <v>674</v>
      </c>
      <c r="P604" s="21">
        <v>7</v>
      </c>
      <c r="Q604" s="2">
        <f t="shared" ca="1" si="0"/>
        <v>0.5</v>
      </c>
      <c r="R604" s="2">
        <f ca="1">Q604*(IF(J604="Yes",1.25,1))</f>
        <v>0.625</v>
      </c>
      <c r="S604" s="2">
        <f ca="1">R604*(IF(OR(VALUE(P604)&gt;8,VALUE(D604)&gt;80),1.25,1))</f>
        <v>0.625</v>
      </c>
      <c r="T604" s="2">
        <f ca="1">S604*(IF(H604="Mass Customer",0.85,1))</f>
        <v>0.53125</v>
      </c>
      <c r="U604" s="2">
        <f>RANK(W604,W1:W1001,0)</f>
        <v>603</v>
      </c>
      <c r="V604" s="2">
        <v>603</v>
      </c>
      <c r="W604" s="2">
        <v>0.77031249999999996</v>
      </c>
      <c r="X604" s="1"/>
      <c r="Y604" s="1"/>
      <c r="Z604" s="1"/>
    </row>
    <row r="605" spans="1:26" ht="15.75" customHeight="1" x14ac:dyDescent="0.35">
      <c r="A605" s="6" t="s">
        <v>3081</v>
      </c>
      <c r="B605" s="6" t="s">
        <v>3082</v>
      </c>
      <c r="C605" s="6" t="s">
        <v>16</v>
      </c>
      <c r="D605" s="21">
        <v>93</v>
      </c>
      <c r="E605" s="6" t="s">
        <v>3083</v>
      </c>
      <c r="F605" s="15" t="s">
        <v>77</v>
      </c>
      <c r="G605" s="6" t="s">
        <v>4549</v>
      </c>
      <c r="H605" s="6" t="s">
        <v>25</v>
      </c>
      <c r="I605" s="6" t="s">
        <v>14</v>
      </c>
      <c r="J605" s="6" t="s">
        <v>15</v>
      </c>
      <c r="K605" s="7">
        <v>10</v>
      </c>
      <c r="L605" s="6" t="s">
        <v>3084</v>
      </c>
      <c r="M605" s="6" t="s">
        <v>2095</v>
      </c>
      <c r="N605" s="6" t="s">
        <v>684</v>
      </c>
      <c r="O605" s="6" t="s">
        <v>674</v>
      </c>
      <c r="P605" s="21">
        <v>7</v>
      </c>
      <c r="Q605" s="2">
        <f t="shared" ca="1" si="0"/>
        <v>1</v>
      </c>
      <c r="R605" s="2">
        <f ca="1">Q605*(IF(J605="Yes",1.25,1))</f>
        <v>1.25</v>
      </c>
      <c r="S605" s="2">
        <f ca="1">R605*(IF(OR(VALUE(P605)&gt;8,VALUE(D605)&gt;80),1.25,1))</f>
        <v>1.5625</v>
      </c>
      <c r="T605" s="2">
        <f ca="1">S605*(IF(H605="Mass Customer",0.85,1))</f>
        <v>1.5625</v>
      </c>
      <c r="U605" s="2">
        <f>RANK(W605,W1:W1001,0)</f>
        <v>604</v>
      </c>
      <c r="V605" s="2">
        <v>604</v>
      </c>
      <c r="W605" s="2">
        <v>0.76500000000000001</v>
      </c>
      <c r="X605" s="1"/>
      <c r="Y605" s="1"/>
      <c r="Z605" s="1"/>
    </row>
    <row r="606" spans="1:26" ht="15.75" customHeight="1" x14ac:dyDescent="0.35">
      <c r="A606" s="6" t="s">
        <v>534</v>
      </c>
      <c r="B606" s="6" t="s">
        <v>3085</v>
      </c>
      <c r="C606" s="6" t="s">
        <v>23</v>
      </c>
      <c r="D606" s="21">
        <v>27</v>
      </c>
      <c r="E606" s="6" t="s">
        <v>3086</v>
      </c>
      <c r="F606" s="15" t="s">
        <v>135</v>
      </c>
      <c r="G606" s="6" t="s">
        <v>21</v>
      </c>
      <c r="H606" s="6" t="s">
        <v>25</v>
      </c>
      <c r="I606" s="6" t="s">
        <v>14</v>
      </c>
      <c r="J606" s="6" t="s">
        <v>15</v>
      </c>
      <c r="K606" s="7">
        <v>12</v>
      </c>
      <c r="L606" s="6" t="s">
        <v>3087</v>
      </c>
      <c r="M606" s="6" t="s">
        <v>3088</v>
      </c>
      <c r="N606" s="6" t="s">
        <v>684</v>
      </c>
      <c r="O606" s="6" t="s">
        <v>674</v>
      </c>
      <c r="P606" s="21">
        <v>10</v>
      </c>
      <c r="Q606" s="2">
        <f t="shared" ca="1" si="0"/>
        <v>0.54</v>
      </c>
      <c r="R606" s="2">
        <f ca="1">Q606*(IF(J606="Yes",1.25,1))</f>
        <v>0.67500000000000004</v>
      </c>
      <c r="S606" s="2">
        <f ca="1">R606*(IF(OR(VALUE(P606)&gt;8,VALUE(D606)&gt;80),1.25,1))</f>
        <v>0.84375</v>
      </c>
      <c r="T606" s="2">
        <f ca="1">S606*(IF(H606="Mass Customer",0.85,1))</f>
        <v>0.84375</v>
      </c>
      <c r="U606" s="2">
        <f>RANK(W606,W1:W1001,0)</f>
        <v>604</v>
      </c>
      <c r="V606" s="2">
        <v>604</v>
      </c>
      <c r="W606" s="2">
        <v>0.76500000000000001</v>
      </c>
      <c r="X606" s="1"/>
      <c r="Y606" s="1"/>
      <c r="Z606" s="1"/>
    </row>
    <row r="607" spans="1:26" ht="15.75" customHeight="1" x14ac:dyDescent="0.35">
      <c r="A607" s="6" t="s">
        <v>3089</v>
      </c>
      <c r="B607" s="6" t="s">
        <v>3090</v>
      </c>
      <c r="C607" s="6" t="s">
        <v>23</v>
      </c>
      <c r="D607" s="21">
        <v>33</v>
      </c>
      <c r="E607" s="6" t="s">
        <v>2943</v>
      </c>
      <c r="F607" s="15" t="s">
        <v>291</v>
      </c>
      <c r="G607" s="6" t="s">
        <v>4549</v>
      </c>
      <c r="H607" s="6" t="s">
        <v>25</v>
      </c>
      <c r="I607" s="6" t="s">
        <v>14</v>
      </c>
      <c r="J607" s="6" t="s">
        <v>22</v>
      </c>
      <c r="K607" s="7">
        <v>20</v>
      </c>
      <c r="L607" s="6" t="s">
        <v>3091</v>
      </c>
      <c r="M607" s="6" t="s">
        <v>935</v>
      </c>
      <c r="N607" s="6" t="s">
        <v>680</v>
      </c>
      <c r="O607" s="6" t="s">
        <v>674</v>
      </c>
      <c r="P607" s="21">
        <v>9</v>
      </c>
      <c r="Q607" s="2">
        <f t="shared" ca="1" si="0"/>
        <v>0.56999999999999995</v>
      </c>
      <c r="R607" s="2">
        <f ca="1">Q607*(IF(J607="Yes",1.25,1))</f>
        <v>0.56999999999999995</v>
      </c>
      <c r="S607" s="2">
        <f ca="1">R607*(IF(OR(VALUE(P607)&gt;8,VALUE(D607)&gt;80),1.25,1))</f>
        <v>0.71249999999999991</v>
      </c>
      <c r="T607" s="2">
        <f ca="1">S607*(IF(H607="Mass Customer",0.85,1))</f>
        <v>0.71249999999999991</v>
      </c>
      <c r="U607" s="2">
        <f>RANK(W607,W1:W1001,0)</f>
        <v>606</v>
      </c>
      <c r="V607" s="2">
        <v>606</v>
      </c>
      <c r="W607" s="2">
        <v>0.7649999999999999</v>
      </c>
      <c r="X607" s="1"/>
      <c r="Y607" s="1"/>
      <c r="Z607" s="1"/>
    </row>
    <row r="608" spans="1:26" ht="15.75" customHeight="1" x14ac:dyDescent="0.35">
      <c r="A608" s="6" t="s">
        <v>3092</v>
      </c>
      <c r="B608" s="6" t="s">
        <v>3093</v>
      </c>
      <c r="C608" s="6" t="s">
        <v>16</v>
      </c>
      <c r="D608" s="21">
        <v>96</v>
      </c>
      <c r="E608" s="6" t="s">
        <v>3094</v>
      </c>
      <c r="F608" s="15" t="s">
        <v>278</v>
      </c>
      <c r="G608" s="6" t="s">
        <v>33</v>
      </c>
      <c r="H608" s="6" t="s">
        <v>13</v>
      </c>
      <c r="I608" s="6" t="s">
        <v>14</v>
      </c>
      <c r="J608" s="6" t="s">
        <v>15</v>
      </c>
      <c r="K608" s="7">
        <v>20</v>
      </c>
      <c r="L608" s="6" t="s">
        <v>3095</v>
      </c>
      <c r="M608" s="6" t="s">
        <v>914</v>
      </c>
      <c r="N608" s="6" t="s">
        <v>680</v>
      </c>
      <c r="O608" s="6" t="s">
        <v>674</v>
      </c>
      <c r="P608" s="21">
        <v>8</v>
      </c>
      <c r="Q608" s="2">
        <f t="shared" ca="1" si="0"/>
        <v>0.77</v>
      </c>
      <c r="R608" s="2">
        <f ca="1">Q608*(IF(J608="Yes",1.25,1))</f>
        <v>0.96250000000000002</v>
      </c>
      <c r="S608" s="2">
        <f ca="1">R608*(IF(OR(VALUE(P608)&gt;8,VALUE(D608)&gt;80),1.25,1))</f>
        <v>1.203125</v>
      </c>
      <c r="T608" s="2">
        <f ca="1">S608*(IF(H608="Mass Customer",0.85,1))</f>
        <v>1.02265625</v>
      </c>
      <c r="U608" s="2">
        <f>RANK(W608,W1:W1001,0)</f>
        <v>606</v>
      </c>
      <c r="V608" s="2">
        <v>606</v>
      </c>
      <c r="W608" s="2">
        <v>0.7649999999999999</v>
      </c>
      <c r="X608" s="1"/>
      <c r="Y608" s="1"/>
      <c r="Z608" s="1"/>
    </row>
    <row r="609" spans="1:26" ht="15.75" customHeight="1" x14ac:dyDescent="0.35">
      <c r="A609" s="6" t="s">
        <v>3096</v>
      </c>
      <c r="B609" s="6" t="s">
        <v>3097</v>
      </c>
      <c r="C609" s="6" t="s">
        <v>23</v>
      </c>
      <c r="D609" s="21">
        <v>80</v>
      </c>
      <c r="E609" s="6" t="s">
        <v>3098</v>
      </c>
      <c r="F609" s="15" t="s">
        <v>202</v>
      </c>
      <c r="G609" s="6" t="s">
        <v>33</v>
      </c>
      <c r="H609" s="6" t="s">
        <v>13</v>
      </c>
      <c r="I609" s="6" t="s">
        <v>14</v>
      </c>
      <c r="J609" s="6" t="s">
        <v>15</v>
      </c>
      <c r="K609" s="7">
        <v>12</v>
      </c>
      <c r="L609" s="6" t="s">
        <v>3099</v>
      </c>
      <c r="M609" s="6" t="s">
        <v>2049</v>
      </c>
      <c r="N609" s="6" t="s">
        <v>680</v>
      </c>
      <c r="O609" s="6" t="s">
        <v>674</v>
      </c>
      <c r="P609" s="21">
        <v>6</v>
      </c>
      <c r="Q609" s="2">
        <f t="shared" ca="1" si="0"/>
        <v>0.44</v>
      </c>
      <c r="R609" s="2">
        <f ca="1">Q609*(IF(J609="Yes",1.25,1))</f>
        <v>0.55000000000000004</v>
      </c>
      <c r="S609" s="2">
        <f ca="1">R609*(IF(OR(VALUE(P609)&gt;8,VALUE(D609)&gt;80),1.25,1))</f>
        <v>0.55000000000000004</v>
      </c>
      <c r="T609" s="2">
        <f ca="1">S609*(IF(H609="Mass Customer",0.85,1))</f>
        <v>0.46750000000000003</v>
      </c>
      <c r="U609" s="2">
        <f>RANK(W609,W1:W1001,0)</f>
        <v>606</v>
      </c>
      <c r="V609" s="2">
        <v>606</v>
      </c>
      <c r="W609" s="2">
        <v>0.7649999999999999</v>
      </c>
      <c r="X609" s="1"/>
      <c r="Y609" s="1"/>
      <c r="Z609" s="1"/>
    </row>
    <row r="610" spans="1:26" ht="15.75" customHeight="1" x14ac:dyDescent="0.35">
      <c r="A610" s="6" t="s">
        <v>3100</v>
      </c>
      <c r="B610" s="6" t="s">
        <v>3101</v>
      </c>
      <c r="C610" s="6" t="s">
        <v>16</v>
      </c>
      <c r="D610" s="21">
        <v>70</v>
      </c>
      <c r="E610" s="6" t="s">
        <v>3102</v>
      </c>
      <c r="F610" s="15" t="s">
        <v>88</v>
      </c>
      <c r="G610" s="6" t="s">
        <v>12</v>
      </c>
      <c r="H610" s="6" t="s">
        <v>13</v>
      </c>
      <c r="I610" s="6" t="s">
        <v>14</v>
      </c>
      <c r="J610" s="6" t="s">
        <v>15</v>
      </c>
      <c r="K610" s="7">
        <v>5</v>
      </c>
      <c r="L610" s="6" t="s">
        <v>3103</v>
      </c>
      <c r="M610" s="6" t="s">
        <v>3104</v>
      </c>
      <c r="N610" s="6" t="s">
        <v>680</v>
      </c>
      <c r="O610" s="6" t="s">
        <v>674</v>
      </c>
      <c r="P610" s="21">
        <v>8</v>
      </c>
      <c r="Q610" s="2">
        <f t="shared" ca="1" si="0"/>
        <v>0.79</v>
      </c>
      <c r="R610" s="2">
        <f ca="1">Q610*(IF(J610="Yes",1.25,1))</f>
        <v>0.98750000000000004</v>
      </c>
      <c r="S610" s="2">
        <f ca="1">R610*(IF(OR(VALUE(P610)&gt;8,VALUE(D610)&gt;80),1.25,1))</f>
        <v>0.98750000000000004</v>
      </c>
      <c r="T610" s="2">
        <f ca="1">S610*(IF(H610="Mass Customer",0.85,1))</f>
        <v>0.83937499999999998</v>
      </c>
      <c r="U610" s="2">
        <f>RANK(W610,W1:W1001,0)</f>
        <v>609</v>
      </c>
      <c r="V610" s="2">
        <v>609</v>
      </c>
      <c r="W610" s="2">
        <v>0.76249999999999996</v>
      </c>
      <c r="X610" s="1"/>
      <c r="Y610" s="1"/>
      <c r="Z610" s="1"/>
    </row>
    <row r="611" spans="1:26" ht="15.75" customHeight="1" x14ac:dyDescent="0.35">
      <c r="A611" s="6" t="s">
        <v>319</v>
      </c>
      <c r="B611" s="6" t="s">
        <v>541</v>
      </c>
      <c r="C611" s="6" t="s">
        <v>23</v>
      </c>
      <c r="D611" s="21">
        <v>94</v>
      </c>
      <c r="E611" s="6" t="s">
        <v>3105</v>
      </c>
      <c r="F611" s="15" t="s">
        <v>40</v>
      </c>
      <c r="G611" s="6" t="s">
        <v>33</v>
      </c>
      <c r="H611" s="6" t="s">
        <v>13</v>
      </c>
      <c r="I611" s="6" t="s">
        <v>14</v>
      </c>
      <c r="J611" s="6" t="s">
        <v>15</v>
      </c>
      <c r="K611" s="7">
        <v>9</v>
      </c>
      <c r="L611" s="6" t="s">
        <v>3106</v>
      </c>
      <c r="M611" s="6" t="s">
        <v>953</v>
      </c>
      <c r="N611" s="6" t="s">
        <v>680</v>
      </c>
      <c r="O611" s="6" t="s">
        <v>674</v>
      </c>
      <c r="P611" s="21">
        <v>8</v>
      </c>
      <c r="Q611" s="2">
        <f t="shared" ca="1" si="0"/>
        <v>0.66</v>
      </c>
      <c r="R611" s="2">
        <f ca="1">Q611*(IF(J611="Yes",1.25,1))</f>
        <v>0.82500000000000007</v>
      </c>
      <c r="S611" s="2">
        <f ca="1">R611*(IF(OR(VALUE(P611)&gt;8,VALUE(D611)&gt;80),1.25,1))</f>
        <v>1.03125</v>
      </c>
      <c r="T611" s="2">
        <f ca="1">S611*(IF(H611="Mass Customer",0.85,1))</f>
        <v>0.87656250000000002</v>
      </c>
      <c r="U611" s="2">
        <f>RANK(W611,W1:W1001,0)</f>
        <v>609</v>
      </c>
      <c r="V611" s="2">
        <v>609</v>
      </c>
      <c r="W611" s="2">
        <v>0.76249999999999996</v>
      </c>
      <c r="X611" s="1"/>
      <c r="Y611" s="1"/>
      <c r="Z611" s="1"/>
    </row>
    <row r="612" spans="1:26" ht="15.75" customHeight="1" x14ac:dyDescent="0.35">
      <c r="A612" s="6" t="s">
        <v>3107</v>
      </c>
      <c r="B612" s="6" t="s">
        <v>3108</v>
      </c>
      <c r="C612" s="6" t="s">
        <v>16</v>
      </c>
      <c r="D612" s="21">
        <v>65</v>
      </c>
      <c r="E612" s="8">
        <v>28101</v>
      </c>
      <c r="F612" s="15" t="s">
        <v>157</v>
      </c>
      <c r="G612" s="6" t="s">
        <v>20</v>
      </c>
      <c r="H612" s="6" t="s">
        <v>27</v>
      </c>
      <c r="I612" s="6" t="s">
        <v>14</v>
      </c>
      <c r="J612" s="6" t="s">
        <v>22</v>
      </c>
      <c r="K612" s="7">
        <v>16</v>
      </c>
      <c r="L612" s="6" t="s">
        <v>3109</v>
      </c>
      <c r="M612" s="6" t="s">
        <v>3110</v>
      </c>
      <c r="N612" s="6" t="s">
        <v>673</v>
      </c>
      <c r="O612" s="6" t="s">
        <v>674</v>
      </c>
      <c r="P612" s="21">
        <v>7</v>
      </c>
      <c r="Q612" s="2">
        <f t="shared" ca="1" si="0"/>
        <v>0.88</v>
      </c>
      <c r="R612" s="2">
        <f ca="1">Q612*(IF(J612="Yes",1.25,1))</f>
        <v>0.88</v>
      </c>
      <c r="S612" s="2">
        <f ca="1">R612*(IF(OR(VALUE(P612)&gt;8,VALUE(D612)&gt;80),1.25,1))</f>
        <v>0.88</v>
      </c>
      <c r="T612" s="2">
        <f ca="1">S612*(IF(H612="Mass Customer",0.85,1))</f>
        <v>0.88</v>
      </c>
      <c r="U612" s="2">
        <f>RANK(W612,W1:W1001,0)</f>
        <v>609</v>
      </c>
      <c r="V612" s="2">
        <v>609</v>
      </c>
      <c r="W612" s="2">
        <v>0.76249999999999996</v>
      </c>
      <c r="X612" s="1"/>
      <c r="Y612" s="1"/>
      <c r="Z612" s="1"/>
    </row>
    <row r="613" spans="1:26" ht="15.75" customHeight="1" x14ac:dyDescent="0.35">
      <c r="A613" s="6" t="s">
        <v>3111</v>
      </c>
      <c r="B613" s="6" t="s">
        <v>3112</v>
      </c>
      <c r="C613" s="6" t="s">
        <v>23</v>
      </c>
      <c r="D613" s="21">
        <v>88</v>
      </c>
      <c r="E613" s="6" t="s">
        <v>3113</v>
      </c>
      <c r="F613" s="16" t="s">
        <v>4541</v>
      </c>
      <c r="G613" s="6" t="s">
        <v>20</v>
      </c>
      <c r="H613" s="6" t="s">
        <v>13</v>
      </c>
      <c r="I613" s="6" t="s">
        <v>14</v>
      </c>
      <c r="J613" s="6" t="s">
        <v>15</v>
      </c>
      <c r="K613" s="7">
        <v>7</v>
      </c>
      <c r="L613" s="6" t="s">
        <v>3114</v>
      </c>
      <c r="M613" s="6" t="s">
        <v>3115</v>
      </c>
      <c r="N613" s="6" t="s">
        <v>673</v>
      </c>
      <c r="O613" s="6" t="s">
        <v>674</v>
      </c>
      <c r="P613" s="21">
        <v>3</v>
      </c>
      <c r="Q613" s="2">
        <f t="shared" ca="1" si="0"/>
        <v>0.92</v>
      </c>
      <c r="R613" s="2">
        <f ca="1">Q613*(IF(J613="Yes",1.25,1))</f>
        <v>1.1500000000000001</v>
      </c>
      <c r="S613" s="2">
        <f ca="1">R613*(IF(OR(VALUE(P613)&gt;8,VALUE(D613)&gt;80),1.25,1))</f>
        <v>1.4375000000000002</v>
      </c>
      <c r="T613" s="2">
        <f ca="1">S613*(IF(H613="Mass Customer",0.85,1))</f>
        <v>1.2218750000000003</v>
      </c>
      <c r="U613" s="2">
        <f>RANK(W613,W1:W1001,0)</f>
        <v>612</v>
      </c>
      <c r="V613" s="2">
        <v>612</v>
      </c>
      <c r="W613" s="2">
        <v>0.75703124999999993</v>
      </c>
      <c r="X613" s="1"/>
      <c r="Y613" s="1"/>
      <c r="Z613" s="1"/>
    </row>
    <row r="614" spans="1:26" ht="15.75" customHeight="1" x14ac:dyDescent="0.35">
      <c r="A614" s="6" t="s">
        <v>164</v>
      </c>
      <c r="B614" s="6" t="s">
        <v>3116</v>
      </c>
      <c r="C614" s="6" t="s">
        <v>16</v>
      </c>
      <c r="D614" s="21">
        <v>29</v>
      </c>
      <c r="E614" s="6" t="s">
        <v>3117</v>
      </c>
      <c r="F614" s="15" t="s">
        <v>138</v>
      </c>
      <c r="G614" s="6" t="s">
        <v>12</v>
      </c>
      <c r="H614" s="6" t="s">
        <v>25</v>
      </c>
      <c r="I614" s="6" t="s">
        <v>14</v>
      </c>
      <c r="J614" s="6" t="s">
        <v>15</v>
      </c>
      <c r="K614" s="7">
        <v>17</v>
      </c>
      <c r="L614" s="6" t="s">
        <v>3118</v>
      </c>
      <c r="M614" s="6" t="s">
        <v>1458</v>
      </c>
      <c r="N614" s="6" t="s">
        <v>680</v>
      </c>
      <c r="O614" s="6" t="s">
        <v>674</v>
      </c>
      <c r="P614" s="21">
        <v>8</v>
      </c>
      <c r="Q614" s="2">
        <f t="shared" ca="1" si="0"/>
        <v>1.0900000000000001</v>
      </c>
      <c r="R614" s="2">
        <f ca="1">Q614*(IF(J614="Yes",1.25,1))</f>
        <v>1.3625</v>
      </c>
      <c r="S614" s="2">
        <f ca="1">R614*(IF(OR(VALUE(P614)&gt;8,VALUE(D614)&gt;80),1.25,1))</f>
        <v>1.3625</v>
      </c>
      <c r="T614" s="2">
        <f ca="1">S614*(IF(H614="Mass Customer",0.85,1))</f>
        <v>1.3625</v>
      </c>
      <c r="U614" s="2">
        <f>RANK(W614,W1:W1001,0)</f>
        <v>612</v>
      </c>
      <c r="V614" s="2">
        <v>612</v>
      </c>
      <c r="W614" s="2">
        <v>0.75703124999999993</v>
      </c>
      <c r="X614" s="1"/>
      <c r="Y614" s="1"/>
      <c r="Z614" s="1"/>
    </row>
    <row r="615" spans="1:26" ht="15.75" customHeight="1" x14ac:dyDescent="0.35">
      <c r="A615" s="6" t="s">
        <v>250</v>
      </c>
      <c r="B615" s="6" t="s">
        <v>574</v>
      </c>
      <c r="C615" s="6" t="s">
        <v>16</v>
      </c>
      <c r="D615" s="21">
        <v>37</v>
      </c>
      <c r="E615" s="6" t="s">
        <v>3119</v>
      </c>
      <c r="F615" s="15" t="s">
        <v>246</v>
      </c>
      <c r="G615" s="6" t="s">
        <v>26</v>
      </c>
      <c r="H615" s="6" t="s">
        <v>13</v>
      </c>
      <c r="I615" s="6" t="s">
        <v>14</v>
      </c>
      <c r="J615" s="6" t="s">
        <v>15</v>
      </c>
      <c r="K615" s="7">
        <v>14</v>
      </c>
      <c r="L615" s="6" t="s">
        <v>3120</v>
      </c>
      <c r="M615" s="6" t="s">
        <v>3121</v>
      </c>
      <c r="N615" s="6" t="s">
        <v>684</v>
      </c>
      <c r="O615" s="6" t="s">
        <v>674</v>
      </c>
      <c r="P615" s="21">
        <v>8</v>
      </c>
      <c r="Q615" s="2">
        <f t="shared" ca="1" si="0"/>
        <v>0.92</v>
      </c>
      <c r="R615" s="2">
        <f ca="1">Q615*(IF(J615="Yes",1.25,1))</f>
        <v>1.1500000000000001</v>
      </c>
      <c r="S615" s="2">
        <f ca="1">R615*(IF(OR(VALUE(P615)&gt;8,VALUE(D615)&gt;80),1.25,1))</f>
        <v>1.1500000000000001</v>
      </c>
      <c r="T615" s="2">
        <f ca="1">S615*(IF(H615="Mass Customer",0.85,1))</f>
        <v>0.97750000000000004</v>
      </c>
      <c r="U615" s="2">
        <f>RANK(W615,W1:W1001,0)</f>
        <v>612</v>
      </c>
      <c r="V615" s="2">
        <v>612</v>
      </c>
      <c r="W615" s="2">
        <v>0.75703124999999993</v>
      </c>
      <c r="X615" s="1"/>
      <c r="Y615" s="1"/>
      <c r="Z615" s="1"/>
    </row>
    <row r="616" spans="1:26" ht="15.75" customHeight="1" x14ac:dyDescent="0.35">
      <c r="A616" s="6" t="s">
        <v>382</v>
      </c>
      <c r="B616" s="6" t="s">
        <v>3122</v>
      </c>
      <c r="C616" s="6" t="s">
        <v>23</v>
      </c>
      <c r="D616" s="21">
        <v>63</v>
      </c>
      <c r="E616" s="6" t="s">
        <v>3123</v>
      </c>
      <c r="F616" s="15" t="s">
        <v>264</v>
      </c>
      <c r="G616" s="6" t="s">
        <v>21</v>
      </c>
      <c r="H616" s="6" t="s">
        <v>13</v>
      </c>
      <c r="I616" s="6" t="s">
        <v>14</v>
      </c>
      <c r="J616" s="6" t="s">
        <v>22</v>
      </c>
      <c r="K616" s="7">
        <v>8</v>
      </c>
      <c r="L616" s="6" t="s">
        <v>3124</v>
      </c>
      <c r="M616" s="6" t="s">
        <v>1466</v>
      </c>
      <c r="N616" s="6" t="s">
        <v>680</v>
      </c>
      <c r="O616" s="6" t="s">
        <v>674</v>
      </c>
      <c r="P616" s="21">
        <v>9</v>
      </c>
      <c r="Q616" s="2">
        <f t="shared" ca="1" si="0"/>
        <v>0.99</v>
      </c>
      <c r="R616" s="2">
        <f ca="1">Q616*(IF(J616="Yes",1.25,1))</f>
        <v>0.99</v>
      </c>
      <c r="S616" s="2">
        <f ca="1">R616*(IF(OR(VALUE(P616)&gt;8,VALUE(D616)&gt;80),1.25,1))</f>
        <v>1.2375</v>
      </c>
      <c r="T616" s="2">
        <f ca="1">S616*(IF(H616="Mass Customer",0.85,1))</f>
        <v>1.0518750000000001</v>
      </c>
      <c r="U616" s="2">
        <f>RANK(W616,W1:W1001,0)</f>
        <v>615</v>
      </c>
      <c r="V616" s="2">
        <v>615</v>
      </c>
      <c r="W616" s="2">
        <v>0.75649999999999995</v>
      </c>
      <c r="X616" s="1"/>
      <c r="Y616" s="1"/>
      <c r="Z616" s="1"/>
    </row>
    <row r="617" spans="1:26" ht="15.75" customHeight="1" x14ac:dyDescent="0.35">
      <c r="A617" s="6" t="s">
        <v>824</v>
      </c>
      <c r="B617" s="6" t="s">
        <v>3125</v>
      </c>
      <c r="C617" s="6" t="s">
        <v>16</v>
      </c>
      <c r="D617" s="21">
        <v>62</v>
      </c>
      <c r="E617" s="6" t="s">
        <v>3126</v>
      </c>
      <c r="F617" s="15" t="s">
        <v>281</v>
      </c>
      <c r="G617" s="6" t="s">
        <v>12</v>
      </c>
      <c r="H617" s="6" t="s">
        <v>13</v>
      </c>
      <c r="I617" s="6" t="s">
        <v>14</v>
      </c>
      <c r="J617" s="6" t="s">
        <v>15</v>
      </c>
      <c r="K617" s="7">
        <v>6</v>
      </c>
      <c r="L617" s="6" t="s">
        <v>3127</v>
      </c>
      <c r="M617" s="6" t="s">
        <v>3128</v>
      </c>
      <c r="N617" s="6" t="s">
        <v>680</v>
      </c>
      <c r="O617" s="6" t="s">
        <v>674</v>
      </c>
      <c r="P617" s="21">
        <v>12</v>
      </c>
      <c r="Q617" s="2">
        <f t="shared" ca="1" si="0"/>
        <v>0.9</v>
      </c>
      <c r="R617" s="2">
        <f ca="1">Q617*(IF(J617="Yes",1.25,1))</f>
        <v>1.125</v>
      </c>
      <c r="S617" s="2">
        <f ca="1">R617*(IF(OR(VALUE(P617)&gt;8,VALUE(D617)&gt;80),1.25,1))</f>
        <v>1.40625</v>
      </c>
      <c r="T617" s="2">
        <f ca="1">S617*(IF(H617="Mass Customer",0.85,1))</f>
        <v>1.1953125</v>
      </c>
      <c r="U617" s="2">
        <f>RANK(W617,W1:W1001,0)</f>
        <v>615</v>
      </c>
      <c r="V617" s="2">
        <v>615</v>
      </c>
      <c r="W617" s="2">
        <v>0.75649999999999995</v>
      </c>
      <c r="X617" s="1"/>
      <c r="Y617" s="1"/>
      <c r="Z617" s="1"/>
    </row>
    <row r="618" spans="1:26" ht="15.75" customHeight="1" x14ac:dyDescent="0.35">
      <c r="A618" s="6" t="s">
        <v>434</v>
      </c>
      <c r="B618" s="13" t="s">
        <v>4541</v>
      </c>
      <c r="C618" s="6" t="s">
        <v>23</v>
      </c>
      <c r="D618" s="21">
        <v>47</v>
      </c>
      <c r="E618" s="6" t="s">
        <v>3129</v>
      </c>
      <c r="F618" s="15" t="s">
        <v>216</v>
      </c>
      <c r="G618" s="6" t="s">
        <v>20</v>
      </c>
      <c r="H618" s="6" t="s">
        <v>25</v>
      </c>
      <c r="I618" s="6" t="s">
        <v>14</v>
      </c>
      <c r="J618" s="6" t="s">
        <v>15</v>
      </c>
      <c r="K618" s="7">
        <v>17</v>
      </c>
      <c r="L618" s="6" t="s">
        <v>3130</v>
      </c>
      <c r="M618" s="6" t="s">
        <v>3131</v>
      </c>
      <c r="N618" s="6" t="s">
        <v>680</v>
      </c>
      <c r="O618" s="6" t="s">
        <v>674</v>
      </c>
      <c r="P618" s="21">
        <v>11</v>
      </c>
      <c r="Q618" s="2">
        <f t="shared" ca="1" si="0"/>
        <v>1.01</v>
      </c>
      <c r="R618" s="2">
        <f ca="1">Q618*(IF(J618="Yes",1.25,1))</f>
        <v>1.2625</v>
      </c>
      <c r="S618" s="2">
        <f ca="1">R618*(IF(OR(VALUE(P618)&gt;8,VALUE(D618)&gt;80),1.25,1))</f>
        <v>1.578125</v>
      </c>
      <c r="T618" s="2">
        <f ca="1">S618*(IF(H618="Mass Customer",0.85,1))</f>
        <v>1.578125</v>
      </c>
      <c r="U618" s="2">
        <f>RANK(W618,W1:W1001,0)</f>
        <v>617</v>
      </c>
      <c r="V618" s="2">
        <v>617</v>
      </c>
      <c r="W618" s="2">
        <v>0.75437499999999991</v>
      </c>
      <c r="X618" s="1"/>
      <c r="Y618" s="1"/>
      <c r="Z618" s="1"/>
    </row>
    <row r="619" spans="1:26" ht="15.75" customHeight="1" x14ac:dyDescent="0.35">
      <c r="A619" s="6" t="s">
        <v>2883</v>
      </c>
      <c r="B619" s="6" t="s">
        <v>3132</v>
      </c>
      <c r="C619" s="6" t="s">
        <v>23</v>
      </c>
      <c r="D619" s="21">
        <v>49</v>
      </c>
      <c r="E619" s="8">
        <v>26940</v>
      </c>
      <c r="F619" s="15" t="s">
        <v>101</v>
      </c>
      <c r="G619" s="6" t="s">
        <v>33</v>
      </c>
      <c r="H619" s="6" t="s">
        <v>13</v>
      </c>
      <c r="I619" s="6" t="s">
        <v>14</v>
      </c>
      <c r="J619" s="6" t="s">
        <v>22</v>
      </c>
      <c r="K619" s="7">
        <v>8</v>
      </c>
      <c r="L619" s="6" t="s">
        <v>3133</v>
      </c>
      <c r="M619" s="6" t="s">
        <v>3134</v>
      </c>
      <c r="N619" s="6" t="s">
        <v>673</v>
      </c>
      <c r="O619" s="6" t="s">
        <v>674</v>
      </c>
      <c r="P619" s="21">
        <v>7</v>
      </c>
      <c r="Q619" s="2">
        <f t="shared" ca="1" si="0"/>
        <v>0.71</v>
      </c>
      <c r="R619" s="2">
        <f ca="1">Q619*(IF(J619="Yes",1.25,1))</f>
        <v>0.71</v>
      </c>
      <c r="S619" s="2">
        <f ca="1">R619*(IF(OR(VALUE(P619)&gt;8,VALUE(D619)&gt;80),1.25,1))</f>
        <v>0.71</v>
      </c>
      <c r="T619" s="2">
        <f ca="1">S619*(IF(H619="Mass Customer",0.85,1))</f>
        <v>0.60349999999999993</v>
      </c>
      <c r="U619" s="2">
        <f>RANK(W619,W1:W1001,0)</f>
        <v>617</v>
      </c>
      <c r="V619" s="2">
        <v>617</v>
      </c>
      <c r="W619" s="2">
        <v>0.75437499999999991</v>
      </c>
      <c r="X619" s="1"/>
      <c r="Y619" s="1"/>
      <c r="Z619" s="1"/>
    </row>
    <row r="620" spans="1:26" ht="15.75" customHeight="1" x14ac:dyDescent="0.35">
      <c r="A620" s="6" t="s">
        <v>3135</v>
      </c>
      <c r="B620" s="6" t="s">
        <v>3136</v>
      </c>
      <c r="C620" s="6" t="s">
        <v>23</v>
      </c>
      <c r="D620" s="21">
        <v>61</v>
      </c>
      <c r="E620" s="6" t="s">
        <v>3137</v>
      </c>
      <c r="F620" s="16" t="s">
        <v>4541</v>
      </c>
      <c r="G620" s="6" t="s">
        <v>26</v>
      </c>
      <c r="H620" s="6" t="s">
        <v>27</v>
      </c>
      <c r="I620" s="6" t="s">
        <v>14</v>
      </c>
      <c r="J620" s="6" t="s">
        <v>22</v>
      </c>
      <c r="K620" s="7">
        <v>16</v>
      </c>
      <c r="L620" s="6" t="s">
        <v>3138</v>
      </c>
      <c r="M620" s="6" t="s">
        <v>761</v>
      </c>
      <c r="N620" s="6" t="s">
        <v>680</v>
      </c>
      <c r="O620" s="6" t="s">
        <v>674</v>
      </c>
      <c r="P620" s="21">
        <v>9</v>
      </c>
      <c r="Q620" s="2">
        <f t="shared" ca="1" si="0"/>
        <v>0.64</v>
      </c>
      <c r="R620" s="2">
        <f ca="1">Q620*(IF(J620="Yes",1.25,1))</f>
        <v>0.64</v>
      </c>
      <c r="S620" s="2">
        <f ca="1">R620*(IF(OR(VALUE(P620)&gt;8,VALUE(D620)&gt;80),1.25,1))</f>
        <v>0.8</v>
      </c>
      <c r="T620" s="2">
        <f ca="1">S620*(IF(H620="Mass Customer",0.85,1))</f>
        <v>0.8</v>
      </c>
      <c r="U620" s="2">
        <f>RANK(W620,W1:W1001,0)</f>
        <v>617</v>
      </c>
      <c r="V620" s="2">
        <v>617</v>
      </c>
      <c r="W620" s="2">
        <v>0.75437499999999991</v>
      </c>
      <c r="X620" s="1"/>
      <c r="Y620" s="1"/>
      <c r="Z620" s="1"/>
    </row>
    <row r="621" spans="1:26" ht="15.75" customHeight="1" x14ac:dyDescent="0.35">
      <c r="A621" s="6" t="s">
        <v>3139</v>
      </c>
      <c r="B621" s="6" t="s">
        <v>427</v>
      </c>
      <c r="C621" s="6" t="s">
        <v>23</v>
      </c>
      <c r="D621" s="21">
        <v>22</v>
      </c>
      <c r="E621" s="6" t="s">
        <v>3140</v>
      </c>
      <c r="F621" s="16" t="s">
        <v>4541</v>
      </c>
      <c r="G621" s="6" t="s">
        <v>18</v>
      </c>
      <c r="H621" s="6" t="s">
        <v>13</v>
      </c>
      <c r="I621" s="6" t="s">
        <v>14</v>
      </c>
      <c r="J621" s="6" t="s">
        <v>15</v>
      </c>
      <c r="K621" s="7">
        <v>7</v>
      </c>
      <c r="L621" s="6" t="s">
        <v>3141</v>
      </c>
      <c r="M621" s="6" t="s">
        <v>3026</v>
      </c>
      <c r="N621" s="6" t="s">
        <v>673</v>
      </c>
      <c r="O621" s="6" t="s">
        <v>674</v>
      </c>
      <c r="P621" s="21">
        <v>4</v>
      </c>
      <c r="Q621" s="2">
        <f t="shared" ca="1" si="0"/>
        <v>1.05</v>
      </c>
      <c r="R621" s="2">
        <f ca="1">Q621*(IF(J621="Yes",1.25,1))</f>
        <v>1.3125</v>
      </c>
      <c r="S621" s="2">
        <f ca="1">R621*(IF(OR(VALUE(P621)&gt;8,VALUE(D621)&gt;80),1.25,1))</f>
        <v>1.3125</v>
      </c>
      <c r="T621" s="2">
        <f ca="1">S621*(IF(H621="Mass Customer",0.85,1))</f>
        <v>1.1156249999999999</v>
      </c>
      <c r="U621" s="2">
        <f>RANK(W621,W1:W1001,0)</f>
        <v>620</v>
      </c>
      <c r="V621" s="2">
        <v>620</v>
      </c>
      <c r="W621" s="2">
        <v>0.75</v>
      </c>
      <c r="X621" s="1"/>
      <c r="Y621" s="1"/>
      <c r="Z621" s="1"/>
    </row>
    <row r="622" spans="1:26" ht="15.75" customHeight="1" x14ac:dyDescent="0.35">
      <c r="A622" s="6" t="s">
        <v>553</v>
      </c>
      <c r="B622" s="6" t="s">
        <v>3142</v>
      </c>
      <c r="C622" s="6" t="s">
        <v>16</v>
      </c>
      <c r="D622" s="21">
        <v>88</v>
      </c>
      <c r="E622" s="6" t="s">
        <v>3143</v>
      </c>
      <c r="F622" s="15" t="s">
        <v>53</v>
      </c>
      <c r="G622" s="6" t="s">
        <v>18</v>
      </c>
      <c r="H622" s="6" t="s">
        <v>13</v>
      </c>
      <c r="I622" s="6" t="s">
        <v>14</v>
      </c>
      <c r="J622" s="6" t="s">
        <v>15</v>
      </c>
      <c r="K622" s="7">
        <v>6</v>
      </c>
      <c r="L622" s="6" t="s">
        <v>3144</v>
      </c>
      <c r="M622" s="6" t="s">
        <v>2390</v>
      </c>
      <c r="N622" s="6" t="s">
        <v>680</v>
      </c>
      <c r="O622" s="6" t="s">
        <v>674</v>
      </c>
      <c r="P622" s="21">
        <v>2</v>
      </c>
      <c r="Q622" s="2">
        <f t="shared" ca="1" si="0"/>
        <v>0.74</v>
      </c>
      <c r="R622" s="2">
        <f ca="1">Q622*(IF(J622="Yes",1.25,1))</f>
        <v>0.92500000000000004</v>
      </c>
      <c r="S622" s="2">
        <f ca="1">R622*(IF(OR(VALUE(P622)&gt;8,VALUE(D622)&gt;80),1.25,1))</f>
        <v>1.15625</v>
      </c>
      <c r="T622" s="2">
        <f ca="1">S622*(IF(H622="Mass Customer",0.85,1))</f>
        <v>0.98281249999999998</v>
      </c>
      <c r="U622" s="2">
        <f>RANK(W622,W1:W1001,0)</f>
        <v>620</v>
      </c>
      <c r="V622" s="2">
        <v>620</v>
      </c>
      <c r="W622" s="2">
        <v>0.75</v>
      </c>
      <c r="X622" s="1"/>
      <c r="Y622" s="1"/>
      <c r="Z622" s="1"/>
    </row>
    <row r="623" spans="1:26" ht="15.75" customHeight="1" x14ac:dyDescent="0.35">
      <c r="A623" s="6" t="s">
        <v>332</v>
      </c>
      <c r="B623" s="6" t="s">
        <v>3145</v>
      </c>
      <c r="C623" s="6" t="s">
        <v>23</v>
      </c>
      <c r="D623" s="21">
        <v>62</v>
      </c>
      <c r="E623" s="6" t="s">
        <v>3146</v>
      </c>
      <c r="F623" s="16" t="s">
        <v>4541</v>
      </c>
      <c r="G623" s="6" t="s">
        <v>4549</v>
      </c>
      <c r="H623" s="6" t="s">
        <v>13</v>
      </c>
      <c r="I623" s="6" t="s">
        <v>14</v>
      </c>
      <c r="J623" s="6" t="s">
        <v>15</v>
      </c>
      <c r="K623" s="7">
        <v>22</v>
      </c>
      <c r="L623" s="6" t="s">
        <v>3147</v>
      </c>
      <c r="M623" s="6" t="s">
        <v>761</v>
      </c>
      <c r="N623" s="6" t="s">
        <v>680</v>
      </c>
      <c r="O623" s="6" t="s">
        <v>674</v>
      </c>
      <c r="P623" s="21">
        <v>9</v>
      </c>
      <c r="Q623" s="2">
        <f t="shared" ca="1" si="0"/>
        <v>0.56999999999999995</v>
      </c>
      <c r="R623" s="2">
        <f ca="1">Q623*(IF(J623="Yes",1.25,1))</f>
        <v>0.71249999999999991</v>
      </c>
      <c r="S623" s="2">
        <f ca="1">R623*(IF(OR(VALUE(P623)&gt;8,VALUE(D623)&gt;80),1.25,1))</f>
        <v>0.89062499999999989</v>
      </c>
      <c r="T623" s="2">
        <f ca="1">S623*(IF(H623="Mass Customer",0.85,1))</f>
        <v>0.75703124999999993</v>
      </c>
      <c r="U623" s="2">
        <f>RANK(W623,W1:W1001,0)</f>
        <v>620</v>
      </c>
      <c r="V623" s="2">
        <v>620</v>
      </c>
      <c r="W623" s="2">
        <v>0.75</v>
      </c>
      <c r="X623" s="1"/>
      <c r="Y623" s="1"/>
      <c r="Z623" s="1"/>
    </row>
    <row r="624" spans="1:26" ht="15.75" customHeight="1" x14ac:dyDescent="0.35">
      <c r="A624" s="6" t="s">
        <v>3148</v>
      </c>
      <c r="B624" s="6" t="s">
        <v>3149</v>
      </c>
      <c r="C624" s="6" t="s">
        <v>16</v>
      </c>
      <c r="D624" s="21">
        <v>31</v>
      </c>
      <c r="E624" s="6" t="s">
        <v>3150</v>
      </c>
      <c r="F624" s="15" t="s">
        <v>192</v>
      </c>
      <c r="G624" s="6" t="s">
        <v>33</v>
      </c>
      <c r="H624" s="6" t="s">
        <v>13</v>
      </c>
      <c r="I624" s="6" t="s">
        <v>14</v>
      </c>
      <c r="J624" s="6" t="s">
        <v>15</v>
      </c>
      <c r="K624" s="7">
        <v>8</v>
      </c>
      <c r="L624" s="6" t="s">
        <v>3151</v>
      </c>
      <c r="M624" s="6" t="s">
        <v>3152</v>
      </c>
      <c r="N624" s="6" t="s">
        <v>673</v>
      </c>
      <c r="O624" s="6" t="s">
        <v>674</v>
      </c>
      <c r="P624" s="21">
        <v>7</v>
      </c>
      <c r="Q624" s="2">
        <f t="shared" ca="1" si="0"/>
        <v>0.63</v>
      </c>
      <c r="R624" s="2">
        <f ca="1">Q624*(IF(J624="Yes",1.25,1))</f>
        <v>0.78749999999999998</v>
      </c>
      <c r="S624" s="2">
        <f ca="1">R624*(IF(OR(VALUE(P624)&gt;8,VALUE(D624)&gt;80),1.25,1))</f>
        <v>0.78749999999999998</v>
      </c>
      <c r="T624" s="2">
        <f ca="1">S624*(IF(H624="Mass Customer",0.85,1))</f>
        <v>0.66937499999999994</v>
      </c>
      <c r="U624" s="2">
        <f>RANK(W624,W1:W1001,0)</f>
        <v>620</v>
      </c>
      <c r="V624" s="2">
        <v>620</v>
      </c>
      <c r="W624" s="2">
        <v>0.75</v>
      </c>
      <c r="X624" s="1"/>
      <c r="Y624" s="1"/>
      <c r="Z624" s="1"/>
    </row>
    <row r="625" spans="1:26" ht="15.75" customHeight="1" x14ac:dyDescent="0.35">
      <c r="A625" s="6" t="s">
        <v>3153</v>
      </c>
      <c r="B625" s="6" t="s">
        <v>335</v>
      </c>
      <c r="C625" s="6" t="s">
        <v>16</v>
      </c>
      <c r="D625" s="21">
        <v>11</v>
      </c>
      <c r="E625" s="6" t="s">
        <v>3154</v>
      </c>
      <c r="F625" s="15" t="s">
        <v>356</v>
      </c>
      <c r="G625" s="6" t="s">
        <v>12</v>
      </c>
      <c r="H625" s="6" t="s">
        <v>13</v>
      </c>
      <c r="I625" s="6" t="s">
        <v>14</v>
      </c>
      <c r="J625" s="6" t="s">
        <v>22</v>
      </c>
      <c r="K625" s="7">
        <v>19</v>
      </c>
      <c r="L625" s="6" t="s">
        <v>3155</v>
      </c>
      <c r="M625" s="6" t="s">
        <v>672</v>
      </c>
      <c r="N625" s="6" t="s">
        <v>673</v>
      </c>
      <c r="O625" s="6" t="s">
        <v>674</v>
      </c>
      <c r="P625" s="21">
        <v>9</v>
      </c>
      <c r="Q625" s="2">
        <f t="shared" ca="1" si="0"/>
        <v>0.93</v>
      </c>
      <c r="R625" s="2">
        <f ca="1">Q625*(IF(J625="Yes",1.25,1))</f>
        <v>0.93</v>
      </c>
      <c r="S625" s="2">
        <f ca="1">R625*(IF(OR(VALUE(P625)&gt;8,VALUE(D625)&gt;80),1.25,1))</f>
        <v>1.1625000000000001</v>
      </c>
      <c r="T625" s="2">
        <f ca="1">S625*(IF(H625="Mass Customer",0.85,1))</f>
        <v>0.98812500000000003</v>
      </c>
      <c r="U625" s="2">
        <f>RANK(W625,W1:W1001,0)</f>
        <v>620</v>
      </c>
      <c r="V625" s="2">
        <v>620</v>
      </c>
      <c r="W625" s="2">
        <v>0.75</v>
      </c>
      <c r="X625" s="1"/>
      <c r="Y625" s="1"/>
      <c r="Z625" s="1"/>
    </row>
    <row r="626" spans="1:26" ht="15.75" customHeight="1" x14ac:dyDescent="0.35">
      <c r="A626" s="6" t="s">
        <v>304</v>
      </c>
      <c r="B626" s="6" t="s">
        <v>3156</v>
      </c>
      <c r="C626" s="6" t="s">
        <v>23</v>
      </c>
      <c r="D626" s="21">
        <v>97</v>
      </c>
      <c r="E626" s="6" t="s">
        <v>3157</v>
      </c>
      <c r="F626" s="15" t="s">
        <v>128</v>
      </c>
      <c r="G626" s="6" t="s">
        <v>33</v>
      </c>
      <c r="H626" s="6" t="s">
        <v>25</v>
      </c>
      <c r="I626" s="6" t="s">
        <v>14</v>
      </c>
      <c r="J626" s="6" t="s">
        <v>15</v>
      </c>
      <c r="K626" s="7">
        <v>5</v>
      </c>
      <c r="L626" s="6" t="s">
        <v>3158</v>
      </c>
      <c r="M626" s="6" t="s">
        <v>2227</v>
      </c>
      <c r="N626" s="6" t="s">
        <v>673</v>
      </c>
      <c r="O626" s="6" t="s">
        <v>674</v>
      </c>
      <c r="P626" s="21">
        <v>9</v>
      </c>
      <c r="Q626" s="2">
        <f t="shared" ca="1" si="0"/>
        <v>0.88</v>
      </c>
      <c r="R626" s="2">
        <f ca="1">Q626*(IF(J626="Yes",1.25,1))</f>
        <v>1.1000000000000001</v>
      </c>
      <c r="S626" s="2">
        <f ca="1">R626*(IF(OR(VALUE(P626)&gt;8,VALUE(D626)&gt;80),1.25,1))</f>
        <v>1.375</v>
      </c>
      <c r="T626" s="2">
        <f ca="1">S626*(IF(H626="Mass Customer",0.85,1))</f>
        <v>1.375</v>
      </c>
      <c r="U626" s="2">
        <f>RANK(W626,W1:W1001,0)</f>
        <v>625</v>
      </c>
      <c r="V626" s="2">
        <v>625</v>
      </c>
      <c r="W626" s="2">
        <v>0.748</v>
      </c>
      <c r="X626" s="1"/>
      <c r="Y626" s="1"/>
      <c r="Z626" s="1"/>
    </row>
    <row r="627" spans="1:26" ht="15.75" customHeight="1" x14ac:dyDescent="0.35">
      <c r="A627" s="6" t="s">
        <v>721</v>
      </c>
      <c r="B627" s="6" t="s">
        <v>3159</v>
      </c>
      <c r="C627" s="6" t="s">
        <v>16</v>
      </c>
      <c r="D627" s="21">
        <v>51</v>
      </c>
      <c r="E627" s="6" t="s">
        <v>3160</v>
      </c>
      <c r="F627" s="15" t="s">
        <v>245</v>
      </c>
      <c r="G627" s="6" t="s">
        <v>33</v>
      </c>
      <c r="H627" s="6" t="s">
        <v>25</v>
      </c>
      <c r="I627" s="6" t="s">
        <v>14</v>
      </c>
      <c r="J627" s="6" t="s">
        <v>15</v>
      </c>
      <c r="K627" s="7">
        <v>6</v>
      </c>
      <c r="L627" s="6" t="s">
        <v>3161</v>
      </c>
      <c r="M627" s="6" t="s">
        <v>991</v>
      </c>
      <c r="N627" s="6" t="s">
        <v>680</v>
      </c>
      <c r="O627" s="6" t="s">
        <v>674</v>
      </c>
      <c r="P627" s="21">
        <v>9</v>
      </c>
      <c r="Q627" s="2">
        <f t="shared" ca="1" si="0"/>
        <v>0.84</v>
      </c>
      <c r="R627" s="2">
        <f ca="1">Q627*(IF(J627="Yes",1.25,1))</f>
        <v>1.05</v>
      </c>
      <c r="S627" s="2">
        <f ca="1">R627*(IF(OR(VALUE(P627)&gt;8,VALUE(D627)&gt;80),1.25,1))</f>
        <v>1.3125</v>
      </c>
      <c r="T627" s="2">
        <f ca="1">S627*(IF(H627="Mass Customer",0.85,1))</f>
        <v>1.3125</v>
      </c>
      <c r="U627" s="2">
        <f>RANK(W627,W1:W1001,0)</f>
        <v>626</v>
      </c>
      <c r="V627" s="2">
        <v>626</v>
      </c>
      <c r="W627" s="2">
        <v>0.74375000000000002</v>
      </c>
      <c r="X627" s="1"/>
      <c r="Y627" s="1"/>
      <c r="Z627" s="1"/>
    </row>
    <row r="628" spans="1:26" ht="15.75" customHeight="1" x14ac:dyDescent="0.35">
      <c r="A628" s="6" t="s">
        <v>179</v>
      </c>
      <c r="B628" s="6" t="s">
        <v>3162</v>
      </c>
      <c r="C628" s="6" t="s">
        <v>23</v>
      </c>
      <c r="D628" s="21">
        <v>17</v>
      </c>
      <c r="E628" s="6" t="s">
        <v>3163</v>
      </c>
      <c r="F628" s="16" t="s">
        <v>4541</v>
      </c>
      <c r="G628" s="6" t="s">
        <v>4549</v>
      </c>
      <c r="H628" s="6" t="s">
        <v>25</v>
      </c>
      <c r="I628" s="6" t="s">
        <v>14</v>
      </c>
      <c r="J628" s="6" t="s">
        <v>15</v>
      </c>
      <c r="K628" s="7">
        <v>7</v>
      </c>
      <c r="L628" s="6" t="s">
        <v>3164</v>
      </c>
      <c r="M628" s="6" t="s">
        <v>1826</v>
      </c>
      <c r="N628" s="6" t="s">
        <v>684</v>
      </c>
      <c r="O628" s="6" t="s">
        <v>674</v>
      </c>
      <c r="P628" s="21">
        <v>7</v>
      </c>
      <c r="Q628" s="2">
        <f t="shared" ca="1" si="0"/>
        <v>0.41</v>
      </c>
      <c r="R628" s="2">
        <f ca="1">Q628*(IF(J628="Yes",1.25,1))</f>
        <v>0.51249999999999996</v>
      </c>
      <c r="S628" s="2">
        <f ca="1">R628*(IF(OR(VALUE(P628)&gt;8,VALUE(D628)&gt;80),1.25,1))</f>
        <v>0.51249999999999996</v>
      </c>
      <c r="T628" s="2">
        <f ca="1">S628*(IF(H628="Mass Customer",0.85,1))</f>
        <v>0.51249999999999996</v>
      </c>
      <c r="U628" s="2">
        <f>RANK(W628,W1:W1001,0)</f>
        <v>626</v>
      </c>
      <c r="V628" s="2">
        <v>626</v>
      </c>
      <c r="W628" s="2">
        <v>0.74375000000000002</v>
      </c>
      <c r="X628" s="1"/>
      <c r="Y628" s="1"/>
      <c r="Z628" s="1"/>
    </row>
    <row r="629" spans="1:26" ht="15.75" customHeight="1" x14ac:dyDescent="0.35">
      <c r="A629" s="6" t="s">
        <v>322</v>
      </c>
      <c r="B629" s="6" t="s">
        <v>3165</v>
      </c>
      <c r="C629" s="6" t="s">
        <v>16</v>
      </c>
      <c r="D629" s="21">
        <v>30</v>
      </c>
      <c r="E629" s="6" t="s">
        <v>3166</v>
      </c>
      <c r="F629" s="15" t="s">
        <v>36</v>
      </c>
      <c r="G629" s="6" t="s">
        <v>33</v>
      </c>
      <c r="H629" s="6" t="s">
        <v>13</v>
      </c>
      <c r="I629" s="6" t="s">
        <v>14</v>
      </c>
      <c r="J629" s="6" t="s">
        <v>22</v>
      </c>
      <c r="K629" s="7">
        <v>9</v>
      </c>
      <c r="L629" s="6" t="s">
        <v>3167</v>
      </c>
      <c r="M629" s="6" t="s">
        <v>3168</v>
      </c>
      <c r="N629" s="6" t="s">
        <v>673</v>
      </c>
      <c r="O629" s="6" t="s">
        <v>674</v>
      </c>
      <c r="P629" s="21">
        <v>7</v>
      </c>
      <c r="Q629" s="2">
        <f t="shared" ca="1" si="0"/>
        <v>0.62</v>
      </c>
      <c r="R629" s="2">
        <f ca="1">Q629*(IF(J629="Yes",1.25,1))</f>
        <v>0.62</v>
      </c>
      <c r="S629" s="2">
        <f ca="1">R629*(IF(OR(VALUE(P629)&gt;8,VALUE(D629)&gt;80),1.25,1))</f>
        <v>0.62</v>
      </c>
      <c r="T629" s="2">
        <f ca="1">S629*(IF(H629="Mass Customer",0.85,1))</f>
        <v>0.52700000000000002</v>
      </c>
      <c r="U629" s="2">
        <f>RANK(W629,W1:W1001,0)</f>
        <v>626</v>
      </c>
      <c r="V629" s="2">
        <v>626</v>
      </c>
      <c r="W629" s="2">
        <v>0.74375000000000002</v>
      </c>
      <c r="X629" s="1"/>
      <c r="Y629" s="1"/>
      <c r="Z629" s="1"/>
    </row>
    <row r="630" spans="1:26" ht="15.75" customHeight="1" x14ac:dyDescent="0.35">
      <c r="A630" s="6" t="s">
        <v>3169</v>
      </c>
      <c r="B630" s="6" t="s">
        <v>3170</v>
      </c>
      <c r="C630" s="6" t="s">
        <v>16</v>
      </c>
      <c r="D630" s="21">
        <v>42</v>
      </c>
      <c r="E630" s="6" t="s">
        <v>3171</v>
      </c>
      <c r="F630" s="16" t="s">
        <v>4541</v>
      </c>
      <c r="G630" s="6" t="s">
        <v>20</v>
      </c>
      <c r="H630" s="6" t="s">
        <v>25</v>
      </c>
      <c r="I630" s="6" t="s">
        <v>14</v>
      </c>
      <c r="J630" s="6" t="s">
        <v>15</v>
      </c>
      <c r="K630" s="7">
        <v>13</v>
      </c>
      <c r="L630" s="6" t="s">
        <v>3172</v>
      </c>
      <c r="M630" s="6" t="s">
        <v>3173</v>
      </c>
      <c r="N630" s="6" t="s">
        <v>680</v>
      </c>
      <c r="O630" s="6" t="s">
        <v>674</v>
      </c>
      <c r="P630" s="21">
        <v>2</v>
      </c>
      <c r="Q630" s="2">
        <f t="shared" ca="1" si="0"/>
        <v>1.04</v>
      </c>
      <c r="R630" s="2">
        <f ca="1">Q630*(IF(J630="Yes",1.25,1))</f>
        <v>1.3</v>
      </c>
      <c r="S630" s="2">
        <f ca="1">R630*(IF(OR(VALUE(P630)&gt;8,VALUE(D630)&gt;80),1.25,1))</f>
        <v>1.3</v>
      </c>
      <c r="T630" s="2">
        <f ca="1">S630*(IF(H630="Mass Customer",0.85,1))</f>
        <v>1.3</v>
      </c>
      <c r="U630" s="2">
        <f>RANK(W630,W1:W1001,0)</f>
        <v>626</v>
      </c>
      <c r="V630" s="2">
        <v>626</v>
      </c>
      <c r="W630" s="2">
        <v>0.74375000000000002</v>
      </c>
      <c r="X630" s="1"/>
      <c r="Y630" s="1"/>
      <c r="Z630" s="1"/>
    </row>
    <row r="631" spans="1:26" ht="15.75" customHeight="1" x14ac:dyDescent="0.35">
      <c r="A631" s="6" t="s">
        <v>3174</v>
      </c>
      <c r="B631" s="6" t="s">
        <v>3175</v>
      </c>
      <c r="C631" s="6" t="s">
        <v>16</v>
      </c>
      <c r="D631" s="21">
        <v>7</v>
      </c>
      <c r="E631" s="6" t="s">
        <v>3176</v>
      </c>
      <c r="F631" s="15" t="s">
        <v>163</v>
      </c>
      <c r="G631" s="6" t="s">
        <v>4549</v>
      </c>
      <c r="H631" s="6" t="s">
        <v>13</v>
      </c>
      <c r="I631" s="6" t="s">
        <v>14</v>
      </c>
      <c r="J631" s="6" t="s">
        <v>22</v>
      </c>
      <c r="K631" s="7">
        <v>11</v>
      </c>
      <c r="L631" s="6" t="s">
        <v>3177</v>
      </c>
      <c r="M631" s="6" t="s">
        <v>3178</v>
      </c>
      <c r="N631" s="6" t="s">
        <v>680</v>
      </c>
      <c r="O631" s="6" t="s">
        <v>674</v>
      </c>
      <c r="P631" s="21">
        <v>9</v>
      </c>
      <c r="Q631" s="2">
        <f t="shared" ca="1" si="0"/>
        <v>0.97</v>
      </c>
      <c r="R631" s="2">
        <f ca="1">Q631*(IF(J631="Yes",1.25,1))</f>
        <v>0.97</v>
      </c>
      <c r="S631" s="2">
        <f ca="1">R631*(IF(OR(VALUE(P631)&gt;8,VALUE(D631)&gt;80),1.25,1))</f>
        <v>1.2124999999999999</v>
      </c>
      <c r="T631" s="2">
        <f ca="1">S631*(IF(H631="Mass Customer",0.85,1))</f>
        <v>1.0306249999999999</v>
      </c>
      <c r="U631" s="2">
        <f>RANK(W631,W1:W1001,0)</f>
        <v>626</v>
      </c>
      <c r="V631" s="2">
        <v>626</v>
      </c>
      <c r="W631" s="2">
        <v>0.74375000000000002</v>
      </c>
      <c r="X631" s="1"/>
      <c r="Y631" s="1"/>
      <c r="Z631" s="1"/>
    </row>
    <row r="632" spans="1:26" ht="15.75" customHeight="1" x14ac:dyDescent="0.35">
      <c r="A632" s="6" t="s">
        <v>3179</v>
      </c>
      <c r="B632" s="6" t="s">
        <v>3180</v>
      </c>
      <c r="C632" s="6" t="s">
        <v>16</v>
      </c>
      <c r="D632" s="21">
        <v>43</v>
      </c>
      <c r="E632" s="6" t="s">
        <v>3181</v>
      </c>
      <c r="F632" s="16" t="s">
        <v>4541</v>
      </c>
      <c r="G632" s="6" t="s">
        <v>4549</v>
      </c>
      <c r="H632" s="6" t="s">
        <v>27</v>
      </c>
      <c r="I632" s="6" t="s">
        <v>14</v>
      </c>
      <c r="J632" s="6" t="s">
        <v>15</v>
      </c>
      <c r="K632" s="7">
        <v>16</v>
      </c>
      <c r="L632" s="6" t="s">
        <v>3182</v>
      </c>
      <c r="M632" s="6" t="s">
        <v>3183</v>
      </c>
      <c r="N632" s="6" t="s">
        <v>680</v>
      </c>
      <c r="O632" s="6" t="s">
        <v>674</v>
      </c>
      <c r="P632" s="21">
        <v>7</v>
      </c>
      <c r="Q632" s="2">
        <f t="shared" ca="1" si="0"/>
        <v>0.72</v>
      </c>
      <c r="R632" s="2">
        <f ca="1">Q632*(IF(J632="Yes",1.25,1))</f>
        <v>0.89999999999999991</v>
      </c>
      <c r="S632" s="2">
        <f ca="1">R632*(IF(OR(VALUE(P632)&gt;8,VALUE(D632)&gt;80),1.25,1))</f>
        <v>0.89999999999999991</v>
      </c>
      <c r="T632" s="2">
        <f ca="1">S632*(IF(H632="Mass Customer",0.85,1))</f>
        <v>0.89999999999999991</v>
      </c>
      <c r="U632" s="2">
        <f>RANK(W632,W1:W1001,0)</f>
        <v>626</v>
      </c>
      <c r="V632" s="2">
        <v>626</v>
      </c>
      <c r="W632" s="2">
        <v>0.74375000000000002</v>
      </c>
      <c r="X632" s="1"/>
      <c r="Y632" s="1"/>
      <c r="Z632" s="1"/>
    </row>
    <row r="633" spans="1:26" ht="15.75" customHeight="1" x14ac:dyDescent="0.35">
      <c r="A633" s="6" t="s">
        <v>3184</v>
      </c>
      <c r="B633" s="6" t="s">
        <v>3185</v>
      </c>
      <c r="C633" s="6" t="s">
        <v>23</v>
      </c>
      <c r="D633" s="21">
        <v>86</v>
      </c>
      <c r="E633" s="6" t="s">
        <v>3186</v>
      </c>
      <c r="F633" s="15" t="s">
        <v>51</v>
      </c>
      <c r="G633" s="6" t="s">
        <v>12</v>
      </c>
      <c r="H633" s="6" t="s">
        <v>13</v>
      </c>
      <c r="I633" s="6" t="s">
        <v>14</v>
      </c>
      <c r="J633" s="6" t="s">
        <v>15</v>
      </c>
      <c r="K633" s="7">
        <v>17</v>
      </c>
      <c r="L633" s="6" t="s">
        <v>3187</v>
      </c>
      <c r="M633" s="6" t="s">
        <v>2037</v>
      </c>
      <c r="N633" s="6" t="s">
        <v>673</v>
      </c>
      <c r="O633" s="6" t="s">
        <v>674</v>
      </c>
      <c r="P633" s="21">
        <v>5</v>
      </c>
      <c r="Q633" s="2">
        <f t="shared" ca="1" si="0"/>
        <v>0.88</v>
      </c>
      <c r="R633" s="2">
        <f ca="1">Q633*(IF(J633="Yes",1.25,1))</f>
        <v>1.1000000000000001</v>
      </c>
      <c r="S633" s="2">
        <f ca="1">R633*(IF(OR(VALUE(P633)&gt;8,VALUE(D633)&gt;80),1.25,1))</f>
        <v>1.375</v>
      </c>
      <c r="T633" s="2">
        <f ca="1">S633*(IF(H633="Mass Customer",0.85,1))</f>
        <v>1.16875</v>
      </c>
      <c r="U633" s="2">
        <f>RANK(W633,W1:W1001,0)</f>
        <v>632</v>
      </c>
      <c r="V633" s="2">
        <v>632</v>
      </c>
      <c r="W633" s="2">
        <v>0.74</v>
      </c>
      <c r="X633" s="1"/>
      <c r="Y633" s="1"/>
      <c r="Z633" s="1"/>
    </row>
    <row r="634" spans="1:26" ht="15.75" customHeight="1" x14ac:dyDescent="0.35">
      <c r="A634" s="6" t="s">
        <v>393</v>
      </c>
      <c r="B634" s="6" t="s">
        <v>3188</v>
      </c>
      <c r="C634" s="6" t="s">
        <v>23</v>
      </c>
      <c r="D634" s="21">
        <v>3</v>
      </c>
      <c r="E634" s="6" t="s">
        <v>3189</v>
      </c>
      <c r="F634" s="15" t="s">
        <v>64</v>
      </c>
      <c r="G634" s="6" t="s">
        <v>18</v>
      </c>
      <c r="H634" s="6" t="s">
        <v>13</v>
      </c>
      <c r="I634" s="6" t="s">
        <v>14</v>
      </c>
      <c r="J634" s="6" t="s">
        <v>15</v>
      </c>
      <c r="K634" s="7">
        <v>13</v>
      </c>
      <c r="L634" s="6" t="s">
        <v>3190</v>
      </c>
      <c r="M634" s="6" t="s">
        <v>2197</v>
      </c>
      <c r="N634" s="6" t="s">
        <v>684</v>
      </c>
      <c r="O634" s="6" t="s">
        <v>674</v>
      </c>
      <c r="P634" s="21">
        <v>8</v>
      </c>
      <c r="Q634" s="2">
        <f t="shared" ca="1" si="0"/>
        <v>0.99</v>
      </c>
      <c r="R634" s="2">
        <f ca="1">Q634*(IF(J634="Yes",1.25,1))</f>
        <v>1.2375</v>
      </c>
      <c r="S634" s="2">
        <f ca="1">R634*(IF(OR(VALUE(P634)&gt;8,VALUE(D634)&gt;80),1.25,1))</f>
        <v>1.2375</v>
      </c>
      <c r="T634" s="2">
        <f ca="1">S634*(IF(H634="Mass Customer",0.85,1))</f>
        <v>1.0518750000000001</v>
      </c>
      <c r="U634" s="2">
        <f>RANK(W634,W1:W1001,0)</f>
        <v>632</v>
      </c>
      <c r="V634" s="2">
        <v>632</v>
      </c>
      <c r="W634" s="2">
        <v>0.74</v>
      </c>
      <c r="X634" s="1"/>
      <c r="Y634" s="1"/>
      <c r="Z634" s="1"/>
    </row>
    <row r="635" spans="1:26" ht="15.75" customHeight="1" x14ac:dyDescent="0.35">
      <c r="A635" s="6" t="s">
        <v>3191</v>
      </c>
      <c r="B635" s="6" t="s">
        <v>3192</v>
      </c>
      <c r="C635" s="6" t="s">
        <v>16</v>
      </c>
      <c r="D635" s="21">
        <v>88</v>
      </c>
      <c r="E635" s="6" t="s">
        <v>3193</v>
      </c>
      <c r="F635" s="15" t="s">
        <v>112</v>
      </c>
      <c r="G635" s="6" t="s">
        <v>26</v>
      </c>
      <c r="H635" s="6" t="s">
        <v>13</v>
      </c>
      <c r="I635" s="6" t="s">
        <v>14</v>
      </c>
      <c r="J635" s="6" t="s">
        <v>22</v>
      </c>
      <c r="K635" s="7">
        <v>12</v>
      </c>
      <c r="L635" s="6" t="s">
        <v>3194</v>
      </c>
      <c r="M635" s="6" t="s">
        <v>1157</v>
      </c>
      <c r="N635" s="6" t="s">
        <v>673</v>
      </c>
      <c r="O635" s="6" t="s">
        <v>674</v>
      </c>
      <c r="P635" s="21">
        <v>6</v>
      </c>
      <c r="Q635" s="2">
        <f t="shared" ca="1" si="0"/>
        <v>0.7</v>
      </c>
      <c r="R635" s="2">
        <f ca="1">Q635*(IF(J635="Yes",1.25,1))</f>
        <v>0.7</v>
      </c>
      <c r="S635" s="2">
        <f ca="1">R635*(IF(OR(VALUE(P635)&gt;8,VALUE(D635)&gt;80),1.25,1))</f>
        <v>0.875</v>
      </c>
      <c r="T635" s="2">
        <f ca="1">S635*(IF(H635="Mass Customer",0.85,1))</f>
        <v>0.74375000000000002</v>
      </c>
      <c r="U635" s="2">
        <f>RANK(W635,W1:W1001,0)</f>
        <v>634</v>
      </c>
      <c r="V635" s="2">
        <v>634</v>
      </c>
      <c r="W635" s="2">
        <v>0.73949999999999994</v>
      </c>
      <c r="X635" s="1"/>
      <c r="Y635" s="1"/>
      <c r="Z635" s="1"/>
    </row>
    <row r="636" spans="1:26" ht="15.75" customHeight="1" x14ac:dyDescent="0.35">
      <c r="A636" s="6" t="s">
        <v>358</v>
      </c>
      <c r="B636" s="6" t="s">
        <v>3195</v>
      </c>
      <c r="C636" s="6" t="s">
        <v>16</v>
      </c>
      <c r="D636" s="21">
        <v>96</v>
      </c>
      <c r="E636" s="6" t="s">
        <v>3196</v>
      </c>
      <c r="F636" s="15" t="s">
        <v>158</v>
      </c>
      <c r="G636" s="6" t="s">
        <v>18</v>
      </c>
      <c r="H636" s="6" t="s">
        <v>13</v>
      </c>
      <c r="I636" s="6" t="s">
        <v>14</v>
      </c>
      <c r="J636" s="6" t="s">
        <v>15</v>
      </c>
      <c r="K636" s="7">
        <v>16</v>
      </c>
      <c r="L636" s="6" t="s">
        <v>3197</v>
      </c>
      <c r="M636" s="6" t="s">
        <v>2037</v>
      </c>
      <c r="N636" s="6" t="s">
        <v>673</v>
      </c>
      <c r="O636" s="6" t="s">
        <v>674</v>
      </c>
      <c r="P636" s="21">
        <v>5</v>
      </c>
      <c r="Q636" s="2">
        <f t="shared" ca="1" si="0"/>
        <v>0.49</v>
      </c>
      <c r="R636" s="2">
        <f ca="1">Q636*(IF(J636="Yes",1.25,1))</f>
        <v>0.61250000000000004</v>
      </c>
      <c r="S636" s="2">
        <f ca="1">R636*(IF(OR(VALUE(P636)&gt;8,VALUE(D636)&gt;80),1.25,1))</f>
        <v>0.765625</v>
      </c>
      <c r="T636" s="2">
        <f ca="1">S636*(IF(H636="Mass Customer",0.85,1))</f>
        <v>0.65078124999999998</v>
      </c>
      <c r="U636" s="2">
        <f>RANK(W636,W1:W1001,0)</f>
        <v>634</v>
      </c>
      <c r="V636" s="2">
        <v>634</v>
      </c>
      <c r="W636" s="2">
        <v>0.73949999999999994</v>
      </c>
      <c r="X636" s="1"/>
      <c r="Y636" s="1"/>
      <c r="Z636" s="1"/>
    </row>
    <row r="637" spans="1:26" ht="15.75" customHeight="1" x14ac:dyDescent="0.35">
      <c r="A637" s="6" t="s">
        <v>234</v>
      </c>
      <c r="B637" s="6" t="s">
        <v>3198</v>
      </c>
      <c r="C637" s="6" t="s">
        <v>16</v>
      </c>
      <c r="D637" s="21">
        <v>23</v>
      </c>
      <c r="E637" s="6" t="s">
        <v>3199</v>
      </c>
      <c r="F637" s="15" t="s">
        <v>144</v>
      </c>
      <c r="G637" s="6" t="s">
        <v>12</v>
      </c>
      <c r="H637" s="6" t="s">
        <v>27</v>
      </c>
      <c r="I637" s="6" t="s">
        <v>14</v>
      </c>
      <c r="J637" s="6" t="s">
        <v>22</v>
      </c>
      <c r="K637" s="7">
        <v>18</v>
      </c>
      <c r="L637" s="6" t="s">
        <v>3200</v>
      </c>
      <c r="M637" s="6" t="s">
        <v>3201</v>
      </c>
      <c r="N637" s="6" t="s">
        <v>684</v>
      </c>
      <c r="O637" s="6" t="s">
        <v>674</v>
      </c>
      <c r="P637" s="21">
        <v>1</v>
      </c>
      <c r="Q637" s="2">
        <f t="shared" ca="1" si="0"/>
        <v>0.73</v>
      </c>
      <c r="R637" s="2">
        <f ca="1">Q637*(IF(J637="Yes",1.25,1))</f>
        <v>0.73</v>
      </c>
      <c r="S637" s="2">
        <f ca="1">R637*(IF(OR(VALUE(P637)&gt;8,VALUE(D637)&gt;80),1.25,1))</f>
        <v>0.73</v>
      </c>
      <c r="T637" s="2">
        <f ca="1">S637*(IF(H637="Mass Customer",0.85,1))</f>
        <v>0.73</v>
      </c>
      <c r="U637" s="2">
        <f>RANK(W637,W1:W1001,0)</f>
        <v>634</v>
      </c>
      <c r="V637" s="2">
        <v>634</v>
      </c>
      <c r="W637" s="2">
        <v>0.73949999999999994</v>
      </c>
      <c r="X637" s="1"/>
      <c r="Y637" s="1"/>
      <c r="Z637" s="1"/>
    </row>
    <row r="638" spans="1:26" ht="15.75" customHeight="1" x14ac:dyDescent="0.35">
      <c r="A638" s="6" t="s">
        <v>3202</v>
      </c>
      <c r="B638" s="6" t="s">
        <v>3203</v>
      </c>
      <c r="C638" s="6" t="s">
        <v>16</v>
      </c>
      <c r="D638" s="21">
        <v>97</v>
      </c>
      <c r="E638" s="6" t="s">
        <v>3204</v>
      </c>
      <c r="F638" s="15" t="s">
        <v>116</v>
      </c>
      <c r="G638" s="6" t="s">
        <v>26</v>
      </c>
      <c r="H638" s="6" t="s">
        <v>27</v>
      </c>
      <c r="I638" s="6" t="s">
        <v>14</v>
      </c>
      <c r="J638" s="6" t="s">
        <v>22</v>
      </c>
      <c r="K638" s="7">
        <v>8</v>
      </c>
      <c r="L638" s="6" t="s">
        <v>3205</v>
      </c>
      <c r="M638" s="6" t="s">
        <v>3206</v>
      </c>
      <c r="N638" s="6" t="s">
        <v>680</v>
      </c>
      <c r="O638" s="6" t="s">
        <v>674</v>
      </c>
      <c r="P638" s="21">
        <v>10</v>
      </c>
      <c r="Q638" s="2">
        <f t="shared" ca="1" si="0"/>
        <v>1.06</v>
      </c>
      <c r="R638" s="2">
        <f ca="1">Q638*(IF(J638="Yes",1.25,1))</f>
        <v>1.06</v>
      </c>
      <c r="S638" s="2">
        <f ca="1">R638*(IF(OR(VALUE(P638)&gt;8,VALUE(D638)&gt;80),1.25,1))</f>
        <v>1.3250000000000002</v>
      </c>
      <c r="T638" s="2">
        <f ca="1">S638*(IF(H638="Mass Customer",0.85,1))</f>
        <v>1.3250000000000002</v>
      </c>
      <c r="U638" s="2">
        <f>RANK(W638,W1:W1001,0)</f>
        <v>637</v>
      </c>
      <c r="V638" s="2">
        <v>637</v>
      </c>
      <c r="W638" s="2">
        <v>0.73749999999999993</v>
      </c>
      <c r="X638" s="1"/>
      <c r="Y638" s="1"/>
      <c r="Z638" s="1"/>
    </row>
    <row r="639" spans="1:26" ht="15.75" customHeight="1" x14ac:dyDescent="0.35">
      <c r="A639" s="6" t="s">
        <v>336</v>
      </c>
      <c r="B639" s="6" t="s">
        <v>3207</v>
      </c>
      <c r="C639" s="6" t="s">
        <v>23</v>
      </c>
      <c r="D639" s="21">
        <v>31</v>
      </c>
      <c r="E639" s="6" t="s">
        <v>3208</v>
      </c>
      <c r="F639" s="15" t="s">
        <v>24</v>
      </c>
      <c r="G639" s="6" t="s">
        <v>18</v>
      </c>
      <c r="H639" s="6" t="s">
        <v>25</v>
      </c>
      <c r="I639" s="6" t="s">
        <v>14</v>
      </c>
      <c r="J639" s="6" t="s">
        <v>15</v>
      </c>
      <c r="K639" s="7">
        <v>11</v>
      </c>
      <c r="L639" s="6" t="s">
        <v>3209</v>
      </c>
      <c r="M639" s="6" t="s">
        <v>2738</v>
      </c>
      <c r="N639" s="6" t="s">
        <v>684</v>
      </c>
      <c r="O639" s="6" t="s">
        <v>674</v>
      </c>
      <c r="P639" s="21">
        <v>6</v>
      </c>
      <c r="Q639" s="2">
        <f t="shared" ca="1" si="0"/>
        <v>0.81</v>
      </c>
      <c r="R639" s="2">
        <f ca="1">Q639*(IF(J639="Yes",1.25,1))</f>
        <v>1.0125000000000002</v>
      </c>
      <c r="S639" s="2">
        <f ca="1">R639*(IF(OR(VALUE(P639)&gt;8,VALUE(D639)&gt;80),1.25,1))</f>
        <v>1.0125000000000002</v>
      </c>
      <c r="T639" s="2">
        <f ca="1">S639*(IF(H639="Mass Customer",0.85,1))</f>
        <v>1.0125000000000002</v>
      </c>
      <c r="U639" s="2">
        <f>RANK(W639,W1:W1001,0)</f>
        <v>637</v>
      </c>
      <c r="V639" s="2">
        <v>637</v>
      </c>
      <c r="W639" s="2">
        <v>0.73749999999999993</v>
      </c>
      <c r="X639" s="1"/>
      <c r="Y639" s="1"/>
      <c r="Z639" s="1"/>
    </row>
    <row r="640" spans="1:26" ht="15.75" customHeight="1" x14ac:dyDescent="0.35">
      <c r="A640" s="6" t="s">
        <v>3210</v>
      </c>
      <c r="B640" s="6" t="s">
        <v>3211</v>
      </c>
      <c r="C640" s="6" t="s">
        <v>23</v>
      </c>
      <c r="D640" s="21">
        <v>70</v>
      </c>
      <c r="E640" s="6" t="s">
        <v>3212</v>
      </c>
      <c r="F640" s="16" t="s">
        <v>4541</v>
      </c>
      <c r="G640" s="6" t="s">
        <v>26</v>
      </c>
      <c r="H640" s="6" t="s">
        <v>25</v>
      </c>
      <c r="I640" s="6" t="s">
        <v>14</v>
      </c>
      <c r="J640" s="6" t="s">
        <v>15</v>
      </c>
      <c r="K640" s="7">
        <v>13</v>
      </c>
      <c r="L640" s="6" t="s">
        <v>3213</v>
      </c>
      <c r="M640" s="6" t="s">
        <v>3214</v>
      </c>
      <c r="N640" s="6" t="s">
        <v>680</v>
      </c>
      <c r="O640" s="6" t="s">
        <v>674</v>
      </c>
      <c r="P640" s="21">
        <v>10</v>
      </c>
      <c r="Q640" s="2">
        <f t="shared" ca="1" si="0"/>
        <v>0.67</v>
      </c>
      <c r="R640" s="2">
        <f ca="1">Q640*(IF(J640="Yes",1.25,1))</f>
        <v>0.83750000000000002</v>
      </c>
      <c r="S640" s="2">
        <f ca="1">R640*(IF(OR(VALUE(P640)&gt;8,VALUE(D640)&gt;80),1.25,1))</f>
        <v>1.046875</v>
      </c>
      <c r="T640" s="2">
        <f ca="1">S640*(IF(H640="Mass Customer",0.85,1))</f>
        <v>1.046875</v>
      </c>
      <c r="U640" s="2">
        <f>RANK(W640,W1:W1001,0)</f>
        <v>637</v>
      </c>
      <c r="V640" s="2">
        <v>637</v>
      </c>
      <c r="W640" s="2">
        <v>0.73749999999999993</v>
      </c>
      <c r="X640" s="1"/>
      <c r="Y640" s="1"/>
      <c r="Z640" s="1"/>
    </row>
    <row r="641" spans="1:26" ht="15.75" customHeight="1" x14ac:dyDescent="0.35">
      <c r="A641" s="6" t="s">
        <v>3215</v>
      </c>
      <c r="B641" s="6" t="s">
        <v>3216</v>
      </c>
      <c r="C641" s="6" t="s">
        <v>23</v>
      </c>
      <c r="D641" s="21">
        <v>18</v>
      </c>
      <c r="E641" s="6" t="s">
        <v>3217</v>
      </c>
      <c r="F641" s="15" t="s">
        <v>89</v>
      </c>
      <c r="G641" s="6" t="s">
        <v>26</v>
      </c>
      <c r="H641" s="6" t="s">
        <v>25</v>
      </c>
      <c r="I641" s="6" t="s">
        <v>14</v>
      </c>
      <c r="J641" s="6" t="s">
        <v>22</v>
      </c>
      <c r="K641" s="7">
        <v>14</v>
      </c>
      <c r="L641" s="6" t="s">
        <v>3218</v>
      </c>
      <c r="M641" s="6" t="s">
        <v>3219</v>
      </c>
      <c r="N641" s="6" t="s">
        <v>684</v>
      </c>
      <c r="O641" s="6" t="s">
        <v>674</v>
      </c>
      <c r="P641" s="21">
        <v>8</v>
      </c>
      <c r="Q641" s="2">
        <f t="shared" ca="1" si="0"/>
        <v>0.4</v>
      </c>
      <c r="R641" s="2">
        <f ca="1">Q641*(IF(J641="Yes",1.25,1))</f>
        <v>0.4</v>
      </c>
      <c r="S641" s="2">
        <f ca="1">R641*(IF(OR(VALUE(P641)&gt;8,VALUE(D641)&gt;80),1.25,1))</f>
        <v>0.4</v>
      </c>
      <c r="T641" s="2">
        <f ca="1">S641*(IF(H641="Mass Customer",0.85,1))</f>
        <v>0.4</v>
      </c>
      <c r="U641" s="2">
        <f>RANK(W641,W1:W1001,0)</f>
        <v>637</v>
      </c>
      <c r="V641" s="2">
        <v>637</v>
      </c>
      <c r="W641" s="2">
        <v>0.73749999999999993</v>
      </c>
      <c r="X641" s="1"/>
      <c r="Y641" s="1"/>
      <c r="Z641" s="1"/>
    </row>
    <row r="642" spans="1:26" ht="15.75" customHeight="1" x14ac:dyDescent="0.35">
      <c r="A642" s="6" t="s">
        <v>3220</v>
      </c>
      <c r="B642" s="6" t="s">
        <v>3221</v>
      </c>
      <c r="C642" s="6" t="s">
        <v>23</v>
      </c>
      <c r="D642" s="21">
        <v>96</v>
      </c>
      <c r="E642" s="6" t="s">
        <v>3222</v>
      </c>
      <c r="F642" s="15" t="s">
        <v>161</v>
      </c>
      <c r="G642" s="6" t="s">
        <v>4549</v>
      </c>
      <c r="H642" s="6" t="s">
        <v>27</v>
      </c>
      <c r="I642" s="6" t="s">
        <v>14</v>
      </c>
      <c r="J642" s="6" t="s">
        <v>22</v>
      </c>
      <c r="K642" s="7">
        <v>8</v>
      </c>
      <c r="L642" s="6" t="s">
        <v>3223</v>
      </c>
      <c r="M642" s="9">
        <v>4000</v>
      </c>
      <c r="N642" s="6" t="s">
        <v>673</v>
      </c>
      <c r="O642" s="6" t="s">
        <v>674</v>
      </c>
      <c r="P642" s="10">
        <v>7</v>
      </c>
      <c r="Q642" s="2">
        <f t="shared" ca="1" si="0"/>
        <v>1.05</v>
      </c>
      <c r="R642" s="2">
        <f ca="1">Q642*(IF(J642="Yes",1.25,1))</f>
        <v>1.05</v>
      </c>
      <c r="S642" s="2">
        <f ca="1">R642*(IF(OR(VALUE(P642)&gt;8,VALUE(D642)&gt;80),1.25,1))</f>
        <v>1.3125</v>
      </c>
      <c r="T642" s="2">
        <f ca="1">S642*(IF(H642="Mass Customer",0.85,1))</f>
        <v>1.3125</v>
      </c>
      <c r="U642" s="2">
        <f>RANK(W642,W1:W1001,0)</f>
        <v>641</v>
      </c>
      <c r="V642" s="2">
        <v>641</v>
      </c>
      <c r="W642" s="2">
        <v>0.73437499999999989</v>
      </c>
      <c r="X642" s="1"/>
      <c r="Y642" s="1"/>
      <c r="Z642" s="1"/>
    </row>
    <row r="643" spans="1:26" ht="15.75" customHeight="1" x14ac:dyDescent="0.35">
      <c r="A643" s="6" t="s">
        <v>3224</v>
      </c>
      <c r="B643" s="6" t="s">
        <v>3225</v>
      </c>
      <c r="C643" s="6" t="s">
        <v>16</v>
      </c>
      <c r="D643" s="21">
        <v>42</v>
      </c>
      <c r="E643" s="6" t="s">
        <v>3226</v>
      </c>
      <c r="F643" s="15" t="s">
        <v>79</v>
      </c>
      <c r="G643" s="6" t="s">
        <v>20</v>
      </c>
      <c r="H643" s="6" t="s">
        <v>13</v>
      </c>
      <c r="I643" s="6" t="s">
        <v>14</v>
      </c>
      <c r="J643" s="6" t="s">
        <v>22</v>
      </c>
      <c r="K643" s="7">
        <v>13</v>
      </c>
      <c r="L643" s="6" t="s">
        <v>3227</v>
      </c>
      <c r="M643" s="6" t="s">
        <v>3228</v>
      </c>
      <c r="N643" s="6" t="s">
        <v>680</v>
      </c>
      <c r="O643" s="6" t="s">
        <v>674</v>
      </c>
      <c r="P643" s="21">
        <v>8</v>
      </c>
      <c r="Q643" s="2">
        <f t="shared" ca="1" si="0"/>
        <v>0.84</v>
      </c>
      <c r="R643" s="2">
        <f ca="1">Q643*(IF(J643="Yes",1.25,1))</f>
        <v>0.84</v>
      </c>
      <c r="S643" s="2">
        <f ca="1">R643*(IF(OR(VALUE(P643)&gt;8,VALUE(D643)&gt;80),1.25,1))</f>
        <v>0.84</v>
      </c>
      <c r="T643" s="2">
        <f ca="1">S643*(IF(H643="Mass Customer",0.85,1))</f>
        <v>0.71399999999999997</v>
      </c>
      <c r="U643" s="2">
        <f>RANK(W643,W1:W1001,0)</f>
        <v>642</v>
      </c>
      <c r="V643" s="2">
        <v>642</v>
      </c>
      <c r="W643" s="2">
        <v>0.73312499999999992</v>
      </c>
      <c r="X643" s="1"/>
      <c r="Y643" s="1"/>
      <c r="Z643" s="1"/>
    </row>
    <row r="644" spans="1:26" ht="15.75" customHeight="1" x14ac:dyDescent="0.35">
      <c r="A644" s="6" t="s">
        <v>3229</v>
      </c>
      <c r="B644" s="6" t="s">
        <v>3230</v>
      </c>
      <c r="C644" s="6" t="s">
        <v>23</v>
      </c>
      <c r="D644" s="21">
        <v>48</v>
      </c>
      <c r="E644" s="6" t="s">
        <v>3231</v>
      </c>
      <c r="F644" s="15" t="s">
        <v>11</v>
      </c>
      <c r="G644" s="6" t="s">
        <v>33</v>
      </c>
      <c r="H644" s="6" t="s">
        <v>25</v>
      </c>
      <c r="I644" s="6" t="s">
        <v>14</v>
      </c>
      <c r="J644" s="6" t="s">
        <v>22</v>
      </c>
      <c r="K644" s="7">
        <v>14</v>
      </c>
      <c r="L644" s="6" t="s">
        <v>3232</v>
      </c>
      <c r="M644" s="6" t="s">
        <v>3026</v>
      </c>
      <c r="N644" s="6" t="s">
        <v>673</v>
      </c>
      <c r="O644" s="6" t="s">
        <v>674</v>
      </c>
      <c r="P644" s="21">
        <v>3</v>
      </c>
      <c r="Q644" s="2">
        <f t="shared" ca="1" si="0"/>
        <v>0.57999999999999996</v>
      </c>
      <c r="R644" s="2">
        <f ca="1">Q644*(IF(J644="Yes",1.25,1))</f>
        <v>0.57999999999999996</v>
      </c>
      <c r="S644" s="2">
        <f ca="1">R644*(IF(OR(VALUE(P644)&gt;8,VALUE(D644)&gt;80),1.25,1))</f>
        <v>0.57999999999999996</v>
      </c>
      <c r="T644" s="2">
        <f ca="1">S644*(IF(H644="Mass Customer",0.85,1))</f>
        <v>0.57999999999999996</v>
      </c>
      <c r="U644" s="2">
        <f>RANK(W644,W1:W1001,0)</f>
        <v>643</v>
      </c>
      <c r="V644" s="2">
        <v>643</v>
      </c>
      <c r="W644" s="2">
        <v>0.73099999999999998</v>
      </c>
      <c r="X644" s="1"/>
      <c r="Y644" s="1"/>
      <c r="Z644" s="1"/>
    </row>
    <row r="645" spans="1:26" ht="15.75" customHeight="1" x14ac:dyDescent="0.35">
      <c r="A645" s="6" t="s">
        <v>3233</v>
      </c>
      <c r="B645" s="6" t="s">
        <v>3234</v>
      </c>
      <c r="C645" s="6" t="s">
        <v>16</v>
      </c>
      <c r="D645" s="21">
        <v>82</v>
      </c>
      <c r="E645" s="6" t="s">
        <v>3235</v>
      </c>
      <c r="F645" s="15" t="s">
        <v>64</v>
      </c>
      <c r="G645" s="6" t="s">
        <v>33</v>
      </c>
      <c r="H645" s="6" t="s">
        <v>13</v>
      </c>
      <c r="I645" s="6" t="s">
        <v>14</v>
      </c>
      <c r="J645" s="6" t="s">
        <v>22</v>
      </c>
      <c r="K645" s="7">
        <v>12</v>
      </c>
      <c r="L645" s="6" t="s">
        <v>3236</v>
      </c>
      <c r="M645" s="6" t="s">
        <v>1031</v>
      </c>
      <c r="N645" s="6" t="s">
        <v>680</v>
      </c>
      <c r="O645" s="6" t="s">
        <v>674</v>
      </c>
      <c r="P645" s="21">
        <v>11</v>
      </c>
      <c r="Q645" s="2">
        <f t="shared" ca="1" si="0"/>
        <v>0.73</v>
      </c>
      <c r="R645" s="2">
        <f ca="1">Q645*(IF(J645="Yes",1.25,1))</f>
        <v>0.73</v>
      </c>
      <c r="S645" s="2">
        <f ca="1">R645*(IF(OR(VALUE(P645)&gt;8,VALUE(D645)&gt;80),1.25,1))</f>
        <v>0.91249999999999998</v>
      </c>
      <c r="T645" s="2">
        <f ca="1">S645*(IF(H645="Mass Customer",0.85,1))</f>
        <v>0.77562500000000001</v>
      </c>
      <c r="U645" s="2">
        <f>RANK(W645,W1:W1001,0)</f>
        <v>644</v>
      </c>
      <c r="V645" s="2">
        <v>644</v>
      </c>
      <c r="W645" s="2">
        <v>0.73046875</v>
      </c>
      <c r="X645" s="1"/>
      <c r="Y645" s="1"/>
      <c r="Z645" s="1"/>
    </row>
    <row r="646" spans="1:26" ht="15.75" customHeight="1" x14ac:dyDescent="0.35">
      <c r="A646" s="6" t="s">
        <v>3237</v>
      </c>
      <c r="B646" s="6" t="s">
        <v>3238</v>
      </c>
      <c r="C646" s="6" t="s">
        <v>23</v>
      </c>
      <c r="D646" s="21">
        <v>51</v>
      </c>
      <c r="E646" s="8">
        <v>28041</v>
      </c>
      <c r="F646" s="15" t="s">
        <v>157</v>
      </c>
      <c r="G646" s="6" t="s">
        <v>4549</v>
      </c>
      <c r="H646" s="6" t="s">
        <v>25</v>
      </c>
      <c r="I646" s="6" t="s">
        <v>14</v>
      </c>
      <c r="J646" s="6" t="s">
        <v>22</v>
      </c>
      <c r="K646" s="7">
        <v>18</v>
      </c>
      <c r="L646" s="6" t="s">
        <v>3239</v>
      </c>
      <c r="M646" s="6" t="s">
        <v>2197</v>
      </c>
      <c r="N646" s="6" t="s">
        <v>684</v>
      </c>
      <c r="O646" s="6" t="s">
        <v>674</v>
      </c>
      <c r="P646" s="21">
        <v>8</v>
      </c>
      <c r="Q646" s="2">
        <f t="shared" ca="1" si="0"/>
        <v>1.06</v>
      </c>
      <c r="R646" s="2">
        <f ca="1">Q646*(IF(J646="Yes",1.25,1))</f>
        <v>1.06</v>
      </c>
      <c r="S646" s="2">
        <f ca="1">R646*(IF(OR(VALUE(P646)&gt;8,VALUE(D646)&gt;80),1.25,1))</f>
        <v>1.06</v>
      </c>
      <c r="T646" s="2">
        <f ca="1">S646*(IF(H646="Mass Customer",0.85,1))</f>
        <v>1.06</v>
      </c>
      <c r="U646" s="2">
        <f>RANK(W646,W1:W1001,0)</f>
        <v>644</v>
      </c>
      <c r="V646" s="2">
        <v>644</v>
      </c>
      <c r="W646" s="2">
        <v>0.73046875</v>
      </c>
      <c r="X646" s="1"/>
      <c r="Y646" s="1"/>
      <c r="Z646" s="1"/>
    </row>
    <row r="647" spans="1:26" ht="15.75" customHeight="1" x14ac:dyDescent="0.35">
      <c r="A647" s="6" t="s">
        <v>622</v>
      </c>
      <c r="B647" s="6" t="s">
        <v>3240</v>
      </c>
      <c r="C647" s="6" t="s">
        <v>23</v>
      </c>
      <c r="D647" s="21">
        <v>38</v>
      </c>
      <c r="E647" s="6" t="s">
        <v>3241</v>
      </c>
      <c r="F647" s="15" t="s">
        <v>264</v>
      </c>
      <c r="G647" s="6" t="s">
        <v>30</v>
      </c>
      <c r="H647" s="6" t="s">
        <v>27</v>
      </c>
      <c r="I647" s="6" t="s">
        <v>14</v>
      </c>
      <c r="J647" s="6" t="s">
        <v>15</v>
      </c>
      <c r="K647" s="7">
        <v>14</v>
      </c>
      <c r="L647" s="6" t="s">
        <v>3242</v>
      </c>
      <c r="M647" s="6" t="s">
        <v>3243</v>
      </c>
      <c r="N647" s="6" t="s">
        <v>680</v>
      </c>
      <c r="O647" s="6" t="s">
        <v>674</v>
      </c>
      <c r="P647" s="21">
        <v>8</v>
      </c>
      <c r="Q647" s="2">
        <f t="shared" ca="1" si="0"/>
        <v>0.64</v>
      </c>
      <c r="R647" s="2">
        <f ca="1">Q647*(IF(J647="Yes",1.25,1))</f>
        <v>0.8</v>
      </c>
      <c r="S647" s="2">
        <f ca="1">R647*(IF(OR(VALUE(P647)&gt;8,VALUE(D647)&gt;80),1.25,1))</f>
        <v>0.8</v>
      </c>
      <c r="T647" s="2">
        <f ca="1">S647*(IF(H647="Mass Customer",0.85,1))</f>
        <v>0.8</v>
      </c>
      <c r="U647" s="2">
        <f>RANK(W647,W1:W1001,0)</f>
        <v>646</v>
      </c>
      <c r="V647" s="2">
        <v>646</v>
      </c>
      <c r="W647" s="2">
        <v>0.73</v>
      </c>
      <c r="X647" s="1"/>
      <c r="Y647" s="1"/>
      <c r="Z647" s="1"/>
    </row>
    <row r="648" spans="1:26" ht="15.75" customHeight="1" x14ac:dyDescent="0.35">
      <c r="A648" s="6" t="s">
        <v>3244</v>
      </c>
      <c r="B648" s="6" t="s">
        <v>3245</v>
      </c>
      <c r="C648" s="6" t="s">
        <v>16</v>
      </c>
      <c r="D648" s="21">
        <v>93</v>
      </c>
      <c r="E648" s="6" t="s">
        <v>3246</v>
      </c>
      <c r="F648" s="15" t="s">
        <v>161</v>
      </c>
      <c r="G648" s="6" t="s">
        <v>26</v>
      </c>
      <c r="H648" s="6" t="s">
        <v>25</v>
      </c>
      <c r="I648" s="6" t="s">
        <v>14</v>
      </c>
      <c r="J648" s="6" t="s">
        <v>15</v>
      </c>
      <c r="K648" s="7">
        <v>5</v>
      </c>
      <c r="L648" s="6" t="s">
        <v>3247</v>
      </c>
      <c r="M648" s="6" t="s">
        <v>1458</v>
      </c>
      <c r="N648" s="6" t="s">
        <v>680</v>
      </c>
      <c r="O648" s="6" t="s">
        <v>674</v>
      </c>
      <c r="P648" s="21">
        <v>9</v>
      </c>
      <c r="Q648" s="2">
        <f t="shared" ca="1" si="0"/>
        <v>0.41</v>
      </c>
      <c r="R648" s="2">
        <f ca="1">Q648*(IF(J648="Yes",1.25,1))</f>
        <v>0.51249999999999996</v>
      </c>
      <c r="S648" s="2">
        <f ca="1">R648*(IF(OR(VALUE(P648)&gt;8,VALUE(D648)&gt;80),1.25,1))</f>
        <v>0.640625</v>
      </c>
      <c r="T648" s="2">
        <f ca="1">S648*(IF(H648="Mass Customer",0.85,1))</f>
        <v>0.640625</v>
      </c>
      <c r="U648" s="2">
        <f>RANK(W648,W1:W1001,0)</f>
        <v>646</v>
      </c>
      <c r="V648" s="2">
        <v>646</v>
      </c>
      <c r="W648" s="2">
        <v>0.73</v>
      </c>
      <c r="X648" s="1"/>
      <c r="Y648" s="1"/>
      <c r="Z648" s="1"/>
    </row>
    <row r="649" spans="1:26" ht="15.75" customHeight="1" x14ac:dyDescent="0.35">
      <c r="A649" s="6" t="s">
        <v>324</v>
      </c>
      <c r="B649" s="6" t="s">
        <v>3248</v>
      </c>
      <c r="C649" s="6" t="s">
        <v>16</v>
      </c>
      <c r="D649" s="21">
        <v>24</v>
      </c>
      <c r="E649" s="6" t="s">
        <v>3249</v>
      </c>
      <c r="F649" s="15" t="s">
        <v>187</v>
      </c>
      <c r="G649" s="6" t="s">
        <v>18</v>
      </c>
      <c r="H649" s="6" t="s">
        <v>13</v>
      </c>
      <c r="I649" s="6" t="s">
        <v>14</v>
      </c>
      <c r="J649" s="6" t="s">
        <v>22</v>
      </c>
      <c r="K649" s="7">
        <v>17</v>
      </c>
      <c r="L649" s="6" t="s">
        <v>3250</v>
      </c>
      <c r="M649" s="6" t="s">
        <v>2006</v>
      </c>
      <c r="N649" s="6" t="s">
        <v>680</v>
      </c>
      <c r="O649" s="6" t="s">
        <v>674</v>
      </c>
      <c r="P649" s="21">
        <v>9</v>
      </c>
      <c r="Q649" s="2">
        <f t="shared" ca="1" si="0"/>
        <v>0.61</v>
      </c>
      <c r="R649" s="2">
        <f ca="1">Q649*(IF(J649="Yes",1.25,1))</f>
        <v>0.61</v>
      </c>
      <c r="S649" s="2">
        <f ca="1">R649*(IF(OR(VALUE(P649)&gt;8,VALUE(D649)&gt;80),1.25,1))</f>
        <v>0.76249999999999996</v>
      </c>
      <c r="T649" s="2">
        <f ca="1">S649*(IF(H649="Mass Customer",0.85,1))</f>
        <v>0.64812499999999995</v>
      </c>
      <c r="U649" s="2">
        <f>RANK(W649,W1:W1001,0)</f>
        <v>648</v>
      </c>
      <c r="V649" s="2">
        <v>648</v>
      </c>
      <c r="W649" s="2">
        <v>0.72499999999999998</v>
      </c>
      <c r="X649" s="1"/>
      <c r="Y649" s="1"/>
      <c r="Z649" s="1"/>
    </row>
    <row r="650" spans="1:26" ht="15.75" customHeight="1" x14ac:dyDescent="0.35">
      <c r="A650" s="6" t="s">
        <v>3251</v>
      </c>
      <c r="B650" s="6" t="s">
        <v>3252</v>
      </c>
      <c r="C650" s="6" t="s">
        <v>23</v>
      </c>
      <c r="D650" s="21">
        <v>18</v>
      </c>
      <c r="E650" s="6" t="s">
        <v>3253</v>
      </c>
      <c r="F650" s="15" t="s">
        <v>58</v>
      </c>
      <c r="G650" s="6" t="s">
        <v>12</v>
      </c>
      <c r="H650" s="6" t="s">
        <v>13</v>
      </c>
      <c r="I650" s="6" t="s">
        <v>14</v>
      </c>
      <c r="J650" s="6" t="s">
        <v>15</v>
      </c>
      <c r="K650" s="7">
        <v>15</v>
      </c>
      <c r="L650" s="6" t="s">
        <v>3254</v>
      </c>
      <c r="M650" s="6" t="s">
        <v>3255</v>
      </c>
      <c r="N650" s="6" t="s">
        <v>673</v>
      </c>
      <c r="O650" s="6" t="s">
        <v>674</v>
      </c>
      <c r="P650" s="21">
        <v>9</v>
      </c>
      <c r="Q650" s="2">
        <f t="shared" ca="1" si="0"/>
        <v>0.57999999999999996</v>
      </c>
      <c r="R650" s="2">
        <f ca="1">Q650*(IF(J650="Yes",1.25,1))</f>
        <v>0.72499999999999998</v>
      </c>
      <c r="S650" s="2">
        <f ca="1">R650*(IF(OR(VALUE(P650)&gt;8,VALUE(D650)&gt;80),1.25,1))</f>
        <v>0.90625</v>
      </c>
      <c r="T650" s="2">
        <f ca="1">S650*(IF(H650="Mass Customer",0.85,1))</f>
        <v>0.77031249999999996</v>
      </c>
      <c r="U650" s="2">
        <f>RANK(W650,W1:W1001,0)</f>
        <v>648</v>
      </c>
      <c r="V650" s="2">
        <v>648</v>
      </c>
      <c r="W650" s="2">
        <v>0.72499999999999998</v>
      </c>
      <c r="X650" s="1"/>
      <c r="Y650" s="1"/>
      <c r="Z650" s="1"/>
    </row>
    <row r="651" spans="1:26" ht="15.75" customHeight="1" x14ac:dyDescent="0.35">
      <c r="A651" s="6" t="s">
        <v>3256</v>
      </c>
      <c r="B651" s="6" t="s">
        <v>3257</v>
      </c>
      <c r="C651" s="6" t="s">
        <v>16</v>
      </c>
      <c r="D651" s="21">
        <v>58</v>
      </c>
      <c r="E651" s="6" t="s">
        <v>3258</v>
      </c>
      <c r="F651" s="15" t="s">
        <v>177</v>
      </c>
      <c r="G651" s="6" t="s">
        <v>33</v>
      </c>
      <c r="H651" s="6" t="s">
        <v>27</v>
      </c>
      <c r="I651" s="6" t="s">
        <v>14</v>
      </c>
      <c r="J651" s="6" t="s">
        <v>15</v>
      </c>
      <c r="K651" s="7">
        <v>16</v>
      </c>
      <c r="L651" s="6" t="s">
        <v>3259</v>
      </c>
      <c r="M651" s="6" t="s">
        <v>3104</v>
      </c>
      <c r="N651" s="6" t="s">
        <v>680</v>
      </c>
      <c r="O651" s="6" t="s">
        <v>674</v>
      </c>
      <c r="P651" s="21">
        <v>5</v>
      </c>
      <c r="Q651" s="2">
        <f t="shared" ca="1" si="0"/>
        <v>0.9</v>
      </c>
      <c r="R651" s="2">
        <f ca="1">Q651*(IF(J651="Yes",1.25,1))</f>
        <v>1.125</v>
      </c>
      <c r="S651" s="2">
        <f ca="1">R651*(IF(OR(VALUE(P651)&gt;8,VALUE(D651)&gt;80),1.25,1))</f>
        <v>1.125</v>
      </c>
      <c r="T651" s="2">
        <f ca="1">S651*(IF(H651="Mass Customer",0.85,1))</f>
        <v>1.125</v>
      </c>
      <c r="U651" s="2">
        <f>RANK(W651,W1:W1001,0)</f>
        <v>648</v>
      </c>
      <c r="V651" s="2">
        <v>648</v>
      </c>
      <c r="W651" s="2">
        <v>0.72499999999999998</v>
      </c>
      <c r="X651" s="1"/>
      <c r="Y651" s="1"/>
      <c r="Z651" s="1"/>
    </row>
    <row r="652" spans="1:26" ht="15.75" customHeight="1" x14ac:dyDescent="0.35">
      <c r="A652" s="6" t="s">
        <v>100</v>
      </c>
      <c r="B652" s="6" t="s">
        <v>3260</v>
      </c>
      <c r="C652" s="6" t="s">
        <v>16</v>
      </c>
      <c r="D652" s="21">
        <v>42</v>
      </c>
      <c r="E652" s="6" t="s">
        <v>3261</v>
      </c>
      <c r="F652" s="15" t="s">
        <v>76</v>
      </c>
      <c r="G652" s="6" t="s">
        <v>4549</v>
      </c>
      <c r="H652" s="6" t="s">
        <v>13</v>
      </c>
      <c r="I652" s="6" t="s">
        <v>14</v>
      </c>
      <c r="J652" s="6" t="s">
        <v>22</v>
      </c>
      <c r="K652" s="7">
        <v>5</v>
      </c>
      <c r="L652" s="6" t="s">
        <v>3262</v>
      </c>
      <c r="M652" s="6" t="s">
        <v>914</v>
      </c>
      <c r="N652" s="6" t="s">
        <v>680</v>
      </c>
      <c r="O652" s="6" t="s">
        <v>674</v>
      </c>
      <c r="P652" s="21">
        <v>8</v>
      </c>
      <c r="Q652" s="2">
        <f t="shared" ca="1" si="0"/>
        <v>0.41</v>
      </c>
      <c r="R652" s="2">
        <f ca="1">Q652*(IF(J652="Yes",1.25,1))</f>
        <v>0.41</v>
      </c>
      <c r="S652" s="2">
        <f ca="1">R652*(IF(OR(VALUE(P652)&gt;8,VALUE(D652)&gt;80),1.25,1))</f>
        <v>0.41</v>
      </c>
      <c r="T652" s="2">
        <f ca="1">S652*(IF(H652="Mass Customer",0.85,1))</f>
        <v>0.34849999999999998</v>
      </c>
      <c r="U652" s="2">
        <f>RANK(W652,W1:W1001,0)</f>
        <v>651</v>
      </c>
      <c r="V652" s="2">
        <v>651</v>
      </c>
      <c r="W652" s="2">
        <v>0.72250000000000003</v>
      </c>
      <c r="X652" s="1"/>
      <c r="Y652" s="1"/>
      <c r="Z652" s="1"/>
    </row>
    <row r="653" spans="1:26" ht="15.75" customHeight="1" x14ac:dyDescent="0.35">
      <c r="A653" s="6" t="s">
        <v>3263</v>
      </c>
      <c r="B653" s="6" t="s">
        <v>3264</v>
      </c>
      <c r="C653" s="6" t="s">
        <v>16</v>
      </c>
      <c r="D653" s="21">
        <v>29</v>
      </c>
      <c r="E653" s="6" t="s">
        <v>3265</v>
      </c>
      <c r="F653" s="16" t="s">
        <v>4541</v>
      </c>
      <c r="G653" s="6" t="s">
        <v>4549</v>
      </c>
      <c r="H653" s="6" t="s">
        <v>13</v>
      </c>
      <c r="I653" s="6" t="s">
        <v>14</v>
      </c>
      <c r="J653" s="6" t="s">
        <v>15</v>
      </c>
      <c r="K653" s="7">
        <v>8</v>
      </c>
      <c r="L653" s="6" t="s">
        <v>3266</v>
      </c>
      <c r="M653" s="6" t="s">
        <v>1684</v>
      </c>
      <c r="N653" s="6" t="s">
        <v>680</v>
      </c>
      <c r="O653" s="6" t="s">
        <v>674</v>
      </c>
      <c r="P653" s="21">
        <v>7</v>
      </c>
      <c r="Q653" s="2">
        <f t="shared" ca="1" si="0"/>
        <v>0.56999999999999995</v>
      </c>
      <c r="R653" s="2">
        <f ca="1">Q653*(IF(J653="Yes",1.25,1))</f>
        <v>0.71249999999999991</v>
      </c>
      <c r="S653" s="2">
        <f ca="1">R653*(IF(OR(VALUE(P653)&gt;8,VALUE(D653)&gt;80),1.25,1))</f>
        <v>0.71249999999999991</v>
      </c>
      <c r="T653" s="2">
        <f ca="1">S653*(IF(H653="Mass Customer",0.85,1))</f>
        <v>0.60562499999999986</v>
      </c>
      <c r="U653" s="2">
        <f>RANK(W653,W1:W1001,0)</f>
        <v>651</v>
      </c>
      <c r="V653" s="2">
        <v>651</v>
      </c>
      <c r="W653" s="2">
        <v>0.72250000000000003</v>
      </c>
      <c r="X653" s="1"/>
      <c r="Y653" s="1"/>
      <c r="Z653" s="1"/>
    </row>
    <row r="654" spans="1:26" ht="15.75" customHeight="1" x14ac:dyDescent="0.35">
      <c r="A654" s="6" t="s">
        <v>1689</v>
      </c>
      <c r="B654" s="6" t="s">
        <v>3267</v>
      </c>
      <c r="C654" s="6" t="s">
        <v>23</v>
      </c>
      <c r="D654" s="21">
        <v>98</v>
      </c>
      <c r="E654" s="6" t="s">
        <v>3268</v>
      </c>
      <c r="F654" s="15" t="s">
        <v>341</v>
      </c>
      <c r="G654" s="6" t="s">
        <v>26</v>
      </c>
      <c r="H654" s="6" t="s">
        <v>13</v>
      </c>
      <c r="I654" s="6" t="s">
        <v>14</v>
      </c>
      <c r="J654" s="6" t="s">
        <v>15</v>
      </c>
      <c r="K654" s="7">
        <v>1</v>
      </c>
      <c r="L654" s="6" t="s">
        <v>3269</v>
      </c>
      <c r="M654" s="6" t="s">
        <v>3270</v>
      </c>
      <c r="N654" s="6" t="s">
        <v>684</v>
      </c>
      <c r="O654" s="6" t="s">
        <v>674</v>
      </c>
      <c r="P654" s="21">
        <v>9</v>
      </c>
      <c r="Q654" s="2">
        <f t="shared" ca="1" si="0"/>
        <v>0.82</v>
      </c>
      <c r="R654" s="2">
        <f ca="1">Q654*(IF(J654="Yes",1.25,1))</f>
        <v>1.0249999999999999</v>
      </c>
      <c r="S654" s="2">
        <f ca="1">R654*(IF(OR(VALUE(P654)&gt;8,VALUE(D654)&gt;80),1.25,1))</f>
        <v>1.28125</v>
      </c>
      <c r="T654" s="2">
        <f ca="1">S654*(IF(H654="Mass Customer",0.85,1))</f>
        <v>1.0890625</v>
      </c>
      <c r="U654" s="2">
        <f>RANK(W654,W1:W1001,0)</f>
        <v>653</v>
      </c>
      <c r="V654" s="2">
        <v>653</v>
      </c>
      <c r="W654" s="2">
        <v>0.71875000000000011</v>
      </c>
      <c r="X654" s="1"/>
      <c r="Y654" s="1"/>
      <c r="Z654" s="1"/>
    </row>
    <row r="655" spans="1:26" ht="15.75" customHeight="1" x14ac:dyDescent="0.35">
      <c r="A655" s="6" t="s">
        <v>3271</v>
      </c>
      <c r="B655" s="6" t="s">
        <v>3272</v>
      </c>
      <c r="C655" s="6" t="s">
        <v>23</v>
      </c>
      <c r="D655" s="21">
        <v>86</v>
      </c>
      <c r="E655" s="6" t="s">
        <v>3273</v>
      </c>
      <c r="F655" s="15" t="s">
        <v>41</v>
      </c>
      <c r="G655" s="6" t="s">
        <v>33</v>
      </c>
      <c r="H655" s="6" t="s">
        <v>13</v>
      </c>
      <c r="I655" s="6" t="s">
        <v>14</v>
      </c>
      <c r="J655" s="6" t="s">
        <v>15</v>
      </c>
      <c r="K655" s="7">
        <v>17</v>
      </c>
      <c r="L655" s="6" t="s">
        <v>3274</v>
      </c>
      <c r="M655" s="6" t="s">
        <v>1845</v>
      </c>
      <c r="N655" s="6" t="s">
        <v>684</v>
      </c>
      <c r="O655" s="6" t="s">
        <v>674</v>
      </c>
      <c r="P655" s="21">
        <v>5</v>
      </c>
      <c r="Q655" s="2">
        <f t="shared" ca="1" si="0"/>
        <v>0.59</v>
      </c>
      <c r="R655" s="2">
        <f ca="1">Q655*(IF(J655="Yes",1.25,1))</f>
        <v>0.73749999999999993</v>
      </c>
      <c r="S655" s="2">
        <f ca="1">R655*(IF(OR(VALUE(P655)&gt;8,VALUE(D655)&gt;80),1.25,1))</f>
        <v>0.92187499999999989</v>
      </c>
      <c r="T655" s="2">
        <f ca="1">S655*(IF(H655="Mass Customer",0.85,1))</f>
        <v>0.78359374999999987</v>
      </c>
      <c r="U655" s="2">
        <f>RANK(W655,W1:W1001,0)</f>
        <v>653</v>
      </c>
      <c r="V655" s="2">
        <v>653</v>
      </c>
      <c r="W655" s="2">
        <v>0.71875000000000011</v>
      </c>
      <c r="X655" s="1"/>
      <c r="Y655" s="1"/>
      <c r="Z655" s="1"/>
    </row>
    <row r="656" spans="1:26" ht="15.75" customHeight="1" x14ac:dyDescent="0.35">
      <c r="A656" s="6" t="s">
        <v>3275</v>
      </c>
      <c r="B656" s="6" t="s">
        <v>3276</v>
      </c>
      <c r="C656" s="6" t="s">
        <v>23</v>
      </c>
      <c r="D656" s="21">
        <v>11</v>
      </c>
      <c r="E656" s="6" t="s">
        <v>807</v>
      </c>
      <c r="F656" s="15" t="s">
        <v>40</v>
      </c>
      <c r="G656" s="6" t="s">
        <v>33</v>
      </c>
      <c r="H656" s="6" t="s">
        <v>27</v>
      </c>
      <c r="I656" s="6" t="s">
        <v>14</v>
      </c>
      <c r="J656" s="6" t="s">
        <v>15</v>
      </c>
      <c r="K656" s="7">
        <v>15</v>
      </c>
      <c r="L656" s="6" t="s">
        <v>3277</v>
      </c>
      <c r="M656" s="6" t="s">
        <v>3278</v>
      </c>
      <c r="N656" s="6" t="s">
        <v>684</v>
      </c>
      <c r="O656" s="6" t="s">
        <v>674</v>
      </c>
      <c r="P656" s="21">
        <v>12</v>
      </c>
      <c r="Q656" s="2">
        <f t="shared" ca="1" si="0"/>
        <v>1.03</v>
      </c>
      <c r="R656" s="2">
        <f ca="1">Q656*(IF(J656="Yes",1.25,1))</f>
        <v>1.2875000000000001</v>
      </c>
      <c r="S656" s="2">
        <f ca="1">R656*(IF(OR(VALUE(P656)&gt;8,VALUE(D656)&gt;80),1.25,1))</f>
        <v>1.609375</v>
      </c>
      <c r="T656" s="2">
        <f ca="1">S656*(IF(H656="Mass Customer",0.85,1))</f>
        <v>1.609375</v>
      </c>
      <c r="U656" s="2">
        <f>RANK(W656,W1:W1001,0)</f>
        <v>655</v>
      </c>
      <c r="V656" s="2">
        <v>655</v>
      </c>
      <c r="W656" s="2">
        <v>0.71718749999999998</v>
      </c>
      <c r="X656" s="1"/>
      <c r="Y656" s="1"/>
      <c r="Z656" s="1"/>
    </row>
    <row r="657" spans="1:26" ht="15.75" customHeight="1" x14ac:dyDescent="0.35">
      <c r="A657" s="6" t="s">
        <v>3279</v>
      </c>
      <c r="B657" s="6" t="s">
        <v>3280</v>
      </c>
      <c r="C657" s="6" t="s">
        <v>23</v>
      </c>
      <c r="D657" s="21">
        <v>2</v>
      </c>
      <c r="E657" s="6" t="s">
        <v>3281</v>
      </c>
      <c r="F657" s="15" t="s">
        <v>40</v>
      </c>
      <c r="G657" s="6" t="s">
        <v>18</v>
      </c>
      <c r="H657" s="6" t="s">
        <v>13</v>
      </c>
      <c r="I657" s="6" t="s">
        <v>14</v>
      </c>
      <c r="J657" s="6" t="s">
        <v>15</v>
      </c>
      <c r="K657" s="7">
        <v>19</v>
      </c>
      <c r="L657" s="6" t="s">
        <v>3282</v>
      </c>
      <c r="M657" s="6" t="s">
        <v>3283</v>
      </c>
      <c r="N657" s="6" t="s">
        <v>680</v>
      </c>
      <c r="O657" s="6" t="s">
        <v>674</v>
      </c>
      <c r="P657" s="21">
        <v>12</v>
      </c>
      <c r="Q657" s="2">
        <f t="shared" ca="1" si="0"/>
        <v>0.83</v>
      </c>
      <c r="R657" s="2">
        <f ca="1">Q657*(IF(J657="Yes",1.25,1))</f>
        <v>1.0374999999999999</v>
      </c>
      <c r="S657" s="2">
        <f ca="1">R657*(IF(OR(VALUE(P657)&gt;8,VALUE(D657)&gt;80),1.25,1))</f>
        <v>1.2968749999999998</v>
      </c>
      <c r="T657" s="2">
        <f ca="1">S657*(IF(H657="Mass Customer",0.85,1))</f>
        <v>1.1023437499999997</v>
      </c>
      <c r="U657" s="2">
        <f>RANK(W657,W1:W1001,0)</f>
        <v>655</v>
      </c>
      <c r="V657" s="2">
        <v>655</v>
      </c>
      <c r="W657" s="2">
        <v>0.71718749999999998</v>
      </c>
      <c r="X657" s="1"/>
      <c r="Y657" s="1"/>
      <c r="Z657" s="1"/>
    </row>
    <row r="658" spans="1:26" ht="15.75" customHeight="1" x14ac:dyDescent="0.35">
      <c r="A658" s="6" t="s">
        <v>505</v>
      </c>
      <c r="B658" s="6" t="s">
        <v>3284</v>
      </c>
      <c r="C658" s="6" t="s">
        <v>23</v>
      </c>
      <c r="D658" s="21">
        <v>6</v>
      </c>
      <c r="E658" s="6" t="s">
        <v>3285</v>
      </c>
      <c r="F658" s="15" t="s">
        <v>95</v>
      </c>
      <c r="G658" s="6" t="s">
        <v>33</v>
      </c>
      <c r="H658" s="6" t="s">
        <v>27</v>
      </c>
      <c r="I658" s="6" t="s">
        <v>14</v>
      </c>
      <c r="J658" s="6" t="s">
        <v>15</v>
      </c>
      <c r="K658" s="7">
        <v>14</v>
      </c>
      <c r="L658" s="6" t="s">
        <v>3286</v>
      </c>
      <c r="M658" s="6" t="s">
        <v>2095</v>
      </c>
      <c r="N658" s="6" t="s">
        <v>684</v>
      </c>
      <c r="O658" s="6" t="s">
        <v>674</v>
      </c>
      <c r="P658" s="21">
        <v>6</v>
      </c>
      <c r="Q658" s="2">
        <f t="shared" ca="1" si="0"/>
        <v>0.75</v>
      </c>
      <c r="R658" s="2">
        <f ca="1">Q658*(IF(J658="Yes",1.25,1))</f>
        <v>0.9375</v>
      </c>
      <c r="S658" s="2">
        <f ca="1">R658*(IF(OR(VALUE(P658)&gt;8,VALUE(D658)&gt;80),1.25,1))</f>
        <v>0.9375</v>
      </c>
      <c r="T658" s="2">
        <f ca="1">S658*(IF(H658="Mass Customer",0.85,1))</f>
        <v>0.9375</v>
      </c>
      <c r="U658" s="2">
        <f>RANK(W658,W1:W1001,0)</f>
        <v>657</v>
      </c>
      <c r="V658" s="2">
        <v>657</v>
      </c>
      <c r="W658" s="2">
        <v>0.71399999999999997</v>
      </c>
      <c r="X658" s="1"/>
      <c r="Y658" s="1"/>
      <c r="Z658" s="1"/>
    </row>
    <row r="659" spans="1:26" ht="15.75" customHeight="1" x14ac:dyDescent="0.35">
      <c r="A659" s="6" t="s">
        <v>538</v>
      </c>
      <c r="B659" s="6" t="s">
        <v>3287</v>
      </c>
      <c r="C659" s="6" t="s">
        <v>23</v>
      </c>
      <c r="D659" s="21">
        <v>34</v>
      </c>
      <c r="E659" s="6" t="s">
        <v>3288</v>
      </c>
      <c r="F659" s="16" t="s">
        <v>4541</v>
      </c>
      <c r="G659" s="6" t="s">
        <v>33</v>
      </c>
      <c r="H659" s="6" t="s">
        <v>25</v>
      </c>
      <c r="I659" s="6" t="s">
        <v>14</v>
      </c>
      <c r="J659" s="6" t="s">
        <v>15</v>
      </c>
      <c r="K659" s="7">
        <v>9</v>
      </c>
      <c r="L659" s="6" t="s">
        <v>3289</v>
      </c>
      <c r="M659" s="6" t="s">
        <v>1672</v>
      </c>
      <c r="N659" s="6" t="s">
        <v>680</v>
      </c>
      <c r="O659" s="6" t="s">
        <v>674</v>
      </c>
      <c r="P659" s="21">
        <v>7</v>
      </c>
      <c r="Q659" s="2">
        <f t="shared" ca="1" si="0"/>
        <v>0.77</v>
      </c>
      <c r="R659" s="2">
        <f ca="1">Q659*(IF(J659="Yes",1.25,1))</f>
        <v>0.96250000000000002</v>
      </c>
      <c r="S659" s="2">
        <f ca="1">R659*(IF(OR(VALUE(P659)&gt;8,VALUE(D659)&gt;80),1.25,1))</f>
        <v>0.96250000000000002</v>
      </c>
      <c r="T659" s="2">
        <f ca="1">S659*(IF(H659="Mass Customer",0.85,1))</f>
        <v>0.96250000000000002</v>
      </c>
      <c r="U659" s="2">
        <f>RANK(W659,W1:W1001,0)</f>
        <v>658</v>
      </c>
      <c r="V659" s="2">
        <v>658</v>
      </c>
      <c r="W659" s="2">
        <v>0.71249999999999991</v>
      </c>
      <c r="X659" s="1"/>
      <c r="Y659" s="1"/>
      <c r="Z659" s="1"/>
    </row>
    <row r="660" spans="1:26" ht="15.75" customHeight="1" x14ac:dyDescent="0.35">
      <c r="A660" s="6" t="s">
        <v>3107</v>
      </c>
      <c r="B660" s="6" t="s">
        <v>367</v>
      </c>
      <c r="C660" s="6" t="s">
        <v>23</v>
      </c>
      <c r="D660" s="21">
        <v>25</v>
      </c>
      <c r="E660" s="8">
        <v>28379</v>
      </c>
      <c r="F660" s="15" t="s">
        <v>127</v>
      </c>
      <c r="G660" s="6" t="s">
        <v>18</v>
      </c>
      <c r="H660" s="6" t="s">
        <v>25</v>
      </c>
      <c r="I660" s="6" t="s">
        <v>14</v>
      </c>
      <c r="J660" s="6" t="s">
        <v>15</v>
      </c>
      <c r="K660" s="7">
        <v>18</v>
      </c>
      <c r="L660" s="6" t="s">
        <v>3290</v>
      </c>
      <c r="M660" s="6" t="s">
        <v>3291</v>
      </c>
      <c r="N660" s="6" t="s">
        <v>684</v>
      </c>
      <c r="O660" s="6" t="s">
        <v>674</v>
      </c>
      <c r="P660" s="21">
        <v>5</v>
      </c>
      <c r="Q660" s="2">
        <f t="shared" ca="1" si="0"/>
        <v>0.48</v>
      </c>
      <c r="R660" s="2">
        <f ca="1">Q660*(IF(J660="Yes",1.25,1))</f>
        <v>0.6</v>
      </c>
      <c r="S660" s="2">
        <f ca="1">R660*(IF(OR(VALUE(P660)&gt;8,VALUE(D660)&gt;80),1.25,1))</f>
        <v>0.6</v>
      </c>
      <c r="T660" s="2">
        <f ca="1">S660*(IF(H660="Mass Customer",0.85,1))</f>
        <v>0.6</v>
      </c>
      <c r="U660" s="2">
        <f>RANK(W660,W1:W1001,0)</f>
        <v>658</v>
      </c>
      <c r="V660" s="2">
        <v>658</v>
      </c>
      <c r="W660" s="2">
        <v>0.71249999999999991</v>
      </c>
      <c r="X660" s="1"/>
      <c r="Y660" s="1"/>
      <c r="Z660" s="1"/>
    </row>
    <row r="661" spans="1:26" ht="15.75" customHeight="1" x14ac:dyDescent="0.35">
      <c r="A661" s="6" t="s">
        <v>1079</v>
      </c>
      <c r="B661" s="6" t="s">
        <v>3292</v>
      </c>
      <c r="C661" s="6" t="s">
        <v>16</v>
      </c>
      <c r="D661" s="21">
        <v>12</v>
      </c>
      <c r="E661" s="6" t="s">
        <v>3293</v>
      </c>
      <c r="F661" s="15" t="s">
        <v>103</v>
      </c>
      <c r="G661" s="6" t="s">
        <v>18</v>
      </c>
      <c r="H661" s="6" t="s">
        <v>13</v>
      </c>
      <c r="I661" s="6" t="s">
        <v>14</v>
      </c>
      <c r="J661" s="6" t="s">
        <v>22</v>
      </c>
      <c r="K661" s="7">
        <v>16</v>
      </c>
      <c r="L661" s="6" t="s">
        <v>3294</v>
      </c>
      <c r="M661" s="6" t="s">
        <v>3295</v>
      </c>
      <c r="N661" s="6" t="s">
        <v>684</v>
      </c>
      <c r="O661" s="6" t="s">
        <v>674</v>
      </c>
      <c r="P661" s="21">
        <v>3</v>
      </c>
      <c r="Q661" s="2">
        <f t="shared" ca="1" si="0"/>
        <v>0.61</v>
      </c>
      <c r="R661" s="2">
        <f ca="1">Q661*(IF(J661="Yes",1.25,1))</f>
        <v>0.61</v>
      </c>
      <c r="S661" s="2">
        <f ca="1">R661*(IF(OR(VALUE(P661)&gt;8,VALUE(D661)&gt;80),1.25,1))</f>
        <v>0.61</v>
      </c>
      <c r="T661" s="2">
        <f ca="1">S661*(IF(H661="Mass Customer",0.85,1))</f>
        <v>0.51849999999999996</v>
      </c>
      <c r="U661" s="2">
        <f>RANK(W661,W1:W1001,0)</f>
        <v>658</v>
      </c>
      <c r="V661" s="2">
        <v>658</v>
      </c>
      <c r="W661" s="2">
        <v>0.71249999999999991</v>
      </c>
      <c r="X661" s="1"/>
      <c r="Y661" s="1"/>
      <c r="Z661" s="1"/>
    </row>
    <row r="662" spans="1:26" ht="15.75" customHeight="1" x14ac:dyDescent="0.35">
      <c r="A662" s="6" t="s">
        <v>641</v>
      </c>
      <c r="B662" s="6" t="s">
        <v>3296</v>
      </c>
      <c r="C662" s="6" t="s">
        <v>16</v>
      </c>
      <c r="D662" s="21">
        <v>73</v>
      </c>
      <c r="E662" s="6" t="s">
        <v>3297</v>
      </c>
      <c r="F662" s="15" t="s">
        <v>108</v>
      </c>
      <c r="G662" s="6" t="s">
        <v>18</v>
      </c>
      <c r="H662" s="6" t="s">
        <v>27</v>
      </c>
      <c r="I662" s="6" t="s">
        <v>14</v>
      </c>
      <c r="J662" s="6" t="s">
        <v>22</v>
      </c>
      <c r="K662" s="7">
        <v>6</v>
      </c>
      <c r="L662" s="6" t="s">
        <v>3298</v>
      </c>
      <c r="M662" s="6" t="s">
        <v>3299</v>
      </c>
      <c r="N662" s="6" t="s">
        <v>684</v>
      </c>
      <c r="O662" s="6" t="s">
        <v>674</v>
      </c>
      <c r="P662" s="21">
        <v>11</v>
      </c>
      <c r="Q662" s="2">
        <f t="shared" ca="1" si="0"/>
        <v>0.49</v>
      </c>
      <c r="R662" s="2">
        <f ca="1">Q662*(IF(J662="Yes",1.25,1))</f>
        <v>0.49</v>
      </c>
      <c r="S662" s="2">
        <f ca="1">R662*(IF(OR(VALUE(P662)&gt;8,VALUE(D662)&gt;80),1.25,1))</f>
        <v>0.61250000000000004</v>
      </c>
      <c r="T662" s="2">
        <f ca="1">S662*(IF(H662="Mass Customer",0.85,1))</f>
        <v>0.61250000000000004</v>
      </c>
      <c r="U662" s="2">
        <f>RANK(W662,W1:W1001,0)</f>
        <v>658</v>
      </c>
      <c r="V662" s="2">
        <v>658</v>
      </c>
      <c r="W662" s="2">
        <v>0.71249999999999991</v>
      </c>
      <c r="X662" s="1"/>
      <c r="Y662" s="1"/>
      <c r="Z662" s="1"/>
    </row>
    <row r="663" spans="1:26" ht="15.75" customHeight="1" x14ac:dyDescent="0.35">
      <c r="A663" s="6" t="s">
        <v>520</v>
      </c>
      <c r="B663" s="6" t="s">
        <v>3300</v>
      </c>
      <c r="C663" s="6" t="s">
        <v>16</v>
      </c>
      <c r="D663" s="21">
        <v>94</v>
      </c>
      <c r="E663" s="6" t="s">
        <v>3301</v>
      </c>
      <c r="F663" s="15" t="s">
        <v>163</v>
      </c>
      <c r="G663" s="6" t="s">
        <v>33</v>
      </c>
      <c r="H663" s="6" t="s">
        <v>25</v>
      </c>
      <c r="I663" s="6" t="s">
        <v>14</v>
      </c>
      <c r="J663" s="6" t="s">
        <v>15</v>
      </c>
      <c r="K663" s="7">
        <v>20</v>
      </c>
      <c r="L663" s="6" t="s">
        <v>4545</v>
      </c>
      <c r="M663" s="6" t="s">
        <v>1488</v>
      </c>
      <c r="N663" s="6" t="s">
        <v>680</v>
      </c>
      <c r="O663" s="6" t="s">
        <v>674</v>
      </c>
      <c r="P663" s="21">
        <v>8</v>
      </c>
      <c r="Q663" s="2">
        <f t="shared" ca="1" si="0"/>
        <v>0.42</v>
      </c>
      <c r="R663" s="2">
        <f ca="1">Q663*(IF(J663="Yes",1.25,1))</f>
        <v>0.52500000000000002</v>
      </c>
      <c r="S663" s="2">
        <f ca="1">R663*(IF(OR(VALUE(P663)&gt;8,VALUE(D663)&gt;80),1.25,1))</f>
        <v>0.65625</v>
      </c>
      <c r="T663" s="2">
        <f ca="1">S663*(IF(H663="Mass Customer",0.85,1))</f>
        <v>0.65625</v>
      </c>
      <c r="U663" s="2">
        <f>RANK(W663,W1:W1001,0)</f>
        <v>662</v>
      </c>
      <c r="V663" s="2">
        <v>662</v>
      </c>
      <c r="W663" s="2">
        <v>0.71187500000000004</v>
      </c>
      <c r="X663" s="1"/>
      <c r="Y663" s="1"/>
      <c r="Z663" s="1"/>
    </row>
    <row r="664" spans="1:26" ht="15.75" customHeight="1" x14ac:dyDescent="0.35">
      <c r="A664" s="6" t="s">
        <v>195</v>
      </c>
      <c r="B664" s="6" t="s">
        <v>3302</v>
      </c>
      <c r="C664" s="6" t="s">
        <v>23</v>
      </c>
      <c r="D664" s="21">
        <v>50</v>
      </c>
      <c r="E664" s="6" t="s">
        <v>3303</v>
      </c>
      <c r="F664" s="16" t="s">
        <v>4541</v>
      </c>
      <c r="G664" s="6" t="s">
        <v>18</v>
      </c>
      <c r="H664" s="6" t="s">
        <v>27</v>
      </c>
      <c r="I664" s="6" t="s">
        <v>14</v>
      </c>
      <c r="J664" s="6" t="s">
        <v>15</v>
      </c>
      <c r="K664" s="7">
        <v>16</v>
      </c>
      <c r="L664" s="6" t="s">
        <v>3304</v>
      </c>
      <c r="M664" s="6" t="s">
        <v>3305</v>
      </c>
      <c r="N664" s="6" t="s">
        <v>684</v>
      </c>
      <c r="O664" s="6" t="s">
        <v>674</v>
      </c>
      <c r="P664" s="21">
        <v>8</v>
      </c>
      <c r="Q664" s="2">
        <f t="shared" ca="1" si="0"/>
        <v>0.57999999999999996</v>
      </c>
      <c r="R664" s="2">
        <f ca="1">Q664*(IF(J664="Yes",1.25,1))</f>
        <v>0.72499999999999998</v>
      </c>
      <c r="S664" s="2">
        <f ca="1">R664*(IF(OR(VALUE(P664)&gt;8,VALUE(D664)&gt;80),1.25,1))</f>
        <v>0.72499999999999998</v>
      </c>
      <c r="T664" s="2">
        <f ca="1">S664*(IF(H664="Mass Customer",0.85,1))</f>
        <v>0.72499999999999998</v>
      </c>
      <c r="U664" s="2">
        <f>RANK(W664,W1:W1001,0)</f>
        <v>662</v>
      </c>
      <c r="V664" s="2">
        <v>662</v>
      </c>
      <c r="W664" s="2">
        <v>0.71187500000000004</v>
      </c>
      <c r="X664" s="1"/>
      <c r="Y664" s="1"/>
      <c r="Z664" s="1"/>
    </row>
    <row r="665" spans="1:26" ht="15.75" customHeight="1" x14ac:dyDescent="0.35">
      <c r="A665" s="6" t="s">
        <v>303</v>
      </c>
      <c r="B665" s="6" t="s">
        <v>3306</v>
      </c>
      <c r="C665" s="6" t="s">
        <v>23</v>
      </c>
      <c r="D665" s="21">
        <v>59</v>
      </c>
      <c r="E665" s="6" t="s">
        <v>3307</v>
      </c>
      <c r="F665" s="15" t="s">
        <v>241</v>
      </c>
      <c r="G665" s="6" t="s">
        <v>12</v>
      </c>
      <c r="H665" s="6" t="s">
        <v>27</v>
      </c>
      <c r="I665" s="6" t="s">
        <v>14</v>
      </c>
      <c r="J665" s="6" t="s">
        <v>22</v>
      </c>
      <c r="K665" s="7">
        <v>17</v>
      </c>
      <c r="L665" s="6" t="s">
        <v>3308</v>
      </c>
      <c r="M665" s="6" t="s">
        <v>3309</v>
      </c>
      <c r="N665" s="6" t="s">
        <v>680</v>
      </c>
      <c r="O665" s="6" t="s">
        <v>674</v>
      </c>
      <c r="P665" s="21">
        <v>11</v>
      </c>
      <c r="Q665" s="2">
        <f t="shared" ca="1" si="0"/>
        <v>0.68</v>
      </c>
      <c r="R665" s="2">
        <f ca="1">Q665*(IF(J665="Yes",1.25,1))</f>
        <v>0.68</v>
      </c>
      <c r="S665" s="2">
        <f ca="1">R665*(IF(OR(VALUE(P665)&gt;8,VALUE(D665)&gt;80),1.25,1))</f>
        <v>0.85000000000000009</v>
      </c>
      <c r="T665" s="2">
        <f ca="1">S665*(IF(H665="Mass Customer",0.85,1))</f>
        <v>0.85000000000000009</v>
      </c>
      <c r="U665" s="2">
        <f>RANK(W665,W1:W1001,0)</f>
        <v>662</v>
      </c>
      <c r="V665" s="2">
        <v>662</v>
      </c>
      <c r="W665" s="2">
        <v>0.71187500000000004</v>
      </c>
      <c r="X665" s="1"/>
      <c r="Y665" s="1"/>
      <c r="Z665" s="1"/>
    </row>
    <row r="666" spans="1:26" ht="15.75" customHeight="1" x14ac:dyDescent="0.35">
      <c r="A666" s="6" t="s">
        <v>630</v>
      </c>
      <c r="B666" s="6" t="s">
        <v>3310</v>
      </c>
      <c r="C666" s="6" t="s">
        <v>54</v>
      </c>
      <c r="D666" s="21">
        <v>43</v>
      </c>
      <c r="E666" s="11"/>
      <c r="F666" s="15" t="s">
        <v>135</v>
      </c>
      <c r="G666" s="6" t="s">
        <v>21</v>
      </c>
      <c r="H666" s="6" t="s">
        <v>27</v>
      </c>
      <c r="I666" s="6" t="s">
        <v>14</v>
      </c>
      <c r="J666" s="6" t="s">
        <v>15</v>
      </c>
      <c r="K666" s="7">
        <v>0</v>
      </c>
      <c r="L666" s="6" t="s">
        <v>3311</v>
      </c>
      <c r="M666" s="6" t="s">
        <v>3312</v>
      </c>
      <c r="N666" s="6" t="s">
        <v>684</v>
      </c>
      <c r="O666" s="6" t="s">
        <v>674</v>
      </c>
      <c r="P666" s="21">
        <v>4</v>
      </c>
      <c r="Q666" s="2">
        <f t="shared" ca="1" si="0"/>
        <v>0.98</v>
      </c>
      <c r="R666" s="2">
        <f ca="1">Q666*(IF(J666="Yes",1.25,1))</f>
        <v>1.2250000000000001</v>
      </c>
      <c r="S666" s="2">
        <f ca="1">R666*(IF(OR(VALUE(P666)&gt;8,VALUE(D666)&gt;80),1.25,1))</f>
        <v>1.2250000000000001</v>
      </c>
      <c r="T666" s="2">
        <f ca="1">S666*(IF(H666="Mass Customer",0.85,1))</f>
        <v>1.2250000000000001</v>
      </c>
      <c r="U666" s="2">
        <f>RANK(W666,W1:W1001,0)</f>
        <v>662</v>
      </c>
      <c r="V666" s="2">
        <v>662</v>
      </c>
      <c r="W666" s="2">
        <v>0.71187500000000004</v>
      </c>
      <c r="X666" s="1"/>
      <c r="Y666" s="1"/>
      <c r="Z666" s="1"/>
    </row>
    <row r="667" spans="1:26" ht="15.75" customHeight="1" x14ac:dyDescent="0.35">
      <c r="A667" s="6" t="s">
        <v>2345</v>
      </c>
      <c r="B667" s="6" t="s">
        <v>3313</v>
      </c>
      <c r="C667" s="6" t="s">
        <v>16</v>
      </c>
      <c r="D667" s="21">
        <v>13</v>
      </c>
      <c r="E667" s="6" t="s">
        <v>3314</v>
      </c>
      <c r="F667" s="16" t="s">
        <v>4541</v>
      </c>
      <c r="G667" s="6" t="s">
        <v>20</v>
      </c>
      <c r="H667" s="6" t="s">
        <v>13</v>
      </c>
      <c r="I667" s="6" t="s">
        <v>14</v>
      </c>
      <c r="J667" s="6" t="s">
        <v>22</v>
      </c>
      <c r="K667" s="7">
        <v>10</v>
      </c>
      <c r="L667" s="6" t="s">
        <v>3315</v>
      </c>
      <c r="M667" s="6" t="s">
        <v>2362</v>
      </c>
      <c r="N667" s="6" t="s">
        <v>680</v>
      </c>
      <c r="O667" s="6" t="s">
        <v>674</v>
      </c>
      <c r="P667" s="21">
        <v>7</v>
      </c>
      <c r="Q667" s="2">
        <f t="shared" ca="1" si="0"/>
        <v>0.59</v>
      </c>
      <c r="R667" s="2">
        <f ca="1">Q667*(IF(J667="Yes",1.25,1))</f>
        <v>0.59</v>
      </c>
      <c r="S667" s="2">
        <f ca="1">R667*(IF(OR(VALUE(P667)&gt;8,VALUE(D667)&gt;80),1.25,1))</f>
        <v>0.59</v>
      </c>
      <c r="T667" s="2">
        <f ca="1">S667*(IF(H667="Mass Customer",0.85,1))</f>
        <v>0.50149999999999995</v>
      </c>
      <c r="U667" s="2">
        <f>RANK(W667,W1:W1001,0)</f>
        <v>666</v>
      </c>
      <c r="V667" s="2">
        <v>666</v>
      </c>
      <c r="W667" s="2">
        <v>0.71</v>
      </c>
      <c r="X667" s="1"/>
      <c r="Y667" s="1"/>
      <c r="Z667" s="1"/>
    </row>
    <row r="668" spans="1:26" ht="15.75" customHeight="1" x14ac:dyDescent="0.35">
      <c r="A668" s="6" t="s">
        <v>425</v>
      </c>
      <c r="B668" s="6" t="s">
        <v>3316</v>
      </c>
      <c r="C668" s="6" t="s">
        <v>23</v>
      </c>
      <c r="D668" s="21">
        <v>41</v>
      </c>
      <c r="E668" s="6" t="s">
        <v>3317</v>
      </c>
      <c r="F668" s="15" t="s">
        <v>88</v>
      </c>
      <c r="G668" s="6" t="s">
        <v>50</v>
      </c>
      <c r="H668" s="6" t="s">
        <v>13</v>
      </c>
      <c r="I668" s="6" t="s">
        <v>14</v>
      </c>
      <c r="J668" s="6" t="s">
        <v>22</v>
      </c>
      <c r="K668" s="7">
        <v>12</v>
      </c>
      <c r="L668" s="6" t="s">
        <v>3318</v>
      </c>
      <c r="M668" s="6" t="s">
        <v>1998</v>
      </c>
      <c r="N668" s="6" t="s">
        <v>684</v>
      </c>
      <c r="O668" s="6" t="s">
        <v>674</v>
      </c>
      <c r="P668" s="21">
        <v>7</v>
      </c>
      <c r="Q668" s="2">
        <f t="shared" ca="1" si="0"/>
        <v>0.83</v>
      </c>
      <c r="R668" s="2">
        <f ca="1">Q668*(IF(J668="Yes",1.25,1))</f>
        <v>0.83</v>
      </c>
      <c r="S668" s="2">
        <f ca="1">R668*(IF(OR(VALUE(P668)&gt;8,VALUE(D668)&gt;80),1.25,1))</f>
        <v>0.83</v>
      </c>
      <c r="T668" s="2">
        <f ca="1">S668*(IF(H668="Mass Customer",0.85,1))</f>
        <v>0.7054999999999999</v>
      </c>
      <c r="U668" s="2">
        <f>RANK(W668,W1:W1001,0)</f>
        <v>666</v>
      </c>
      <c r="V668" s="2">
        <v>666</v>
      </c>
      <c r="W668" s="2">
        <v>0.71</v>
      </c>
      <c r="X668" s="1"/>
      <c r="Y668" s="1"/>
      <c r="Z668" s="1"/>
    </row>
    <row r="669" spans="1:26" ht="15.75" customHeight="1" x14ac:dyDescent="0.35">
      <c r="A669" s="6" t="s">
        <v>3319</v>
      </c>
      <c r="B669" s="6" t="s">
        <v>3320</v>
      </c>
      <c r="C669" s="6" t="s">
        <v>23</v>
      </c>
      <c r="D669" s="21">
        <v>42</v>
      </c>
      <c r="E669" s="6" t="s">
        <v>3321</v>
      </c>
      <c r="F669" s="15" t="s">
        <v>67</v>
      </c>
      <c r="G669" s="6" t="s">
        <v>18</v>
      </c>
      <c r="H669" s="6" t="s">
        <v>27</v>
      </c>
      <c r="I669" s="6" t="s">
        <v>14</v>
      </c>
      <c r="J669" s="6" t="s">
        <v>22</v>
      </c>
      <c r="K669" s="7">
        <v>19</v>
      </c>
      <c r="L669" s="6" t="s">
        <v>3322</v>
      </c>
      <c r="M669" s="6" t="s">
        <v>3323</v>
      </c>
      <c r="N669" s="6" t="s">
        <v>684</v>
      </c>
      <c r="O669" s="6" t="s">
        <v>674</v>
      </c>
      <c r="P669" s="21">
        <v>7</v>
      </c>
      <c r="Q669" s="2">
        <f t="shared" ca="1" si="0"/>
        <v>0.73</v>
      </c>
      <c r="R669" s="2">
        <f ca="1">Q669*(IF(J669="Yes",1.25,1))</f>
        <v>0.73</v>
      </c>
      <c r="S669" s="2">
        <f ca="1">R669*(IF(OR(VALUE(P669)&gt;8,VALUE(D669)&gt;80),1.25,1))</f>
        <v>0.73</v>
      </c>
      <c r="T669" s="2">
        <f ca="1">S669*(IF(H669="Mass Customer",0.85,1))</f>
        <v>0.73</v>
      </c>
      <c r="U669" s="2">
        <f>RANK(W669,W1:W1001,0)</f>
        <v>668</v>
      </c>
      <c r="V669" s="2">
        <v>668</v>
      </c>
      <c r="W669" s="2">
        <v>0.7054999999999999</v>
      </c>
      <c r="X669" s="1"/>
      <c r="Y669" s="1"/>
      <c r="Z669" s="1"/>
    </row>
    <row r="670" spans="1:26" ht="15.75" customHeight="1" x14ac:dyDescent="0.35">
      <c r="A670" s="6" t="s">
        <v>3324</v>
      </c>
      <c r="B670" s="6" t="s">
        <v>3325</v>
      </c>
      <c r="C670" s="6" t="s">
        <v>16</v>
      </c>
      <c r="D670" s="21">
        <v>52</v>
      </c>
      <c r="E670" s="6" t="s">
        <v>3326</v>
      </c>
      <c r="F670" s="16" t="s">
        <v>4541</v>
      </c>
      <c r="G670" s="6" t="s">
        <v>4549</v>
      </c>
      <c r="H670" s="6" t="s">
        <v>27</v>
      </c>
      <c r="I670" s="6" t="s">
        <v>14</v>
      </c>
      <c r="J670" s="6" t="s">
        <v>15</v>
      </c>
      <c r="K670" s="7">
        <v>9</v>
      </c>
      <c r="L670" s="6" t="s">
        <v>3327</v>
      </c>
      <c r="M670" s="6" t="s">
        <v>1193</v>
      </c>
      <c r="N670" s="6" t="s">
        <v>680</v>
      </c>
      <c r="O670" s="6" t="s">
        <v>674</v>
      </c>
      <c r="P670" s="21">
        <v>8</v>
      </c>
      <c r="Q670" s="2">
        <f t="shared" ca="1" si="0"/>
        <v>0.79</v>
      </c>
      <c r="R670" s="2">
        <f ca="1">Q670*(IF(J670="Yes",1.25,1))</f>
        <v>0.98750000000000004</v>
      </c>
      <c r="S670" s="2">
        <f ca="1">R670*(IF(OR(VALUE(P670)&gt;8,VALUE(D670)&gt;80),1.25,1))</f>
        <v>0.98750000000000004</v>
      </c>
      <c r="T670" s="2">
        <f ca="1">S670*(IF(H670="Mass Customer",0.85,1))</f>
        <v>0.98750000000000004</v>
      </c>
      <c r="U670" s="2">
        <f>RANK(W670,W1:W1001,0)</f>
        <v>668</v>
      </c>
      <c r="V670" s="2">
        <v>668</v>
      </c>
      <c r="W670" s="2">
        <v>0.7054999999999999</v>
      </c>
      <c r="X670" s="1"/>
      <c r="Y670" s="1"/>
      <c r="Z670" s="1"/>
    </row>
    <row r="671" spans="1:26" ht="15.75" customHeight="1" x14ac:dyDescent="0.35">
      <c r="A671" s="6" t="s">
        <v>658</v>
      </c>
      <c r="B671" s="6" t="s">
        <v>3328</v>
      </c>
      <c r="C671" s="6" t="s">
        <v>23</v>
      </c>
      <c r="D671" s="21">
        <v>50</v>
      </c>
      <c r="E671" s="8">
        <v>27314</v>
      </c>
      <c r="F671" s="15" t="s">
        <v>142</v>
      </c>
      <c r="G671" s="6" t="s">
        <v>18</v>
      </c>
      <c r="H671" s="6" t="s">
        <v>13</v>
      </c>
      <c r="I671" s="6" t="s">
        <v>14</v>
      </c>
      <c r="J671" s="6" t="s">
        <v>15</v>
      </c>
      <c r="K671" s="7">
        <v>22</v>
      </c>
      <c r="L671" s="6" t="s">
        <v>3329</v>
      </c>
      <c r="M671" s="6" t="s">
        <v>3330</v>
      </c>
      <c r="N671" s="6" t="s">
        <v>673</v>
      </c>
      <c r="O671" s="6" t="s">
        <v>674</v>
      </c>
      <c r="P671" s="21">
        <v>2</v>
      </c>
      <c r="Q671" s="2">
        <f t="shared" ca="1" si="0"/>
        <v>0.82</v>
      </c>
      <c r="R671" s="2">
        <f ca="1">Q671*(IF(J671="Yes",1.25,1))</f>
        <v>1.0249999999999999</v>
      </c>
      <c r="S671" s="2">
        <f ca="1">R671*(IF(OR(VALUE(P671)&gt;8,VALUE(D671)&gt;80),1.25,1))</f>
        <v>1.0249999999999999</v>
      </c>
      <c r="T671" s="2">
        <f ca="1">S671*(IF(H671="Mass Customer",0.85,1))</f>
        <v>0.87124999999999986</v>
      </c>
      <c r="U671" s="2">
        <f>RANK(W671,W1:W1001,0)</f>
        <v>668</v>
      </c>
      <c r="V671" s="2">
        <v>668</v>
      </c>
      <c r="W671" s="2">
        <v>0.7054999999999999</v>
      </c>
      <c r="X671" s="1"/>
      <c r="Y671" s="1"/>
      <c r="Z671" s="1"/>
    </row>
    <row r="672" spans="1:26" ht="15.75" customHeight="1" x14ac:dyDescent="0.35">
      <c r="A672" s="6" t="s">
        <v>3331</v>
      </c>
      <c r="B672" s="6" t="s">
        <v>3332</v>
      </c>
      <c r="C672" s="6" t="s">
        <v>16</v>
      </c>
      <c r="D672" s="21">
        <v>3</v>
      </c>
      <c r="E672" s="6" t="s">
        <v>3333</v>
      </c>
      <c r="F672" s="15" t="s">
        <v>141</v>
      </c>
      <c r="G672" s="6" t="s">
        <v>63</v>
      </c>
      <c r="H672" s="6" t="s">
        <v>27</v>
      </c>
      <c r="I672" s="6" t="s">
        <v>14</v>
      </c>
      <c r="J672" s="6" t="s">
        <v>22</v>
      </c>
      <c r="K672" s="7">
        <v>9</v>
      </c>
      <c r="L672" s="6" t="s">
        <v>3334</v>
      </c>
      <c r="M672" s="6" t="s">
        <v>2330</v>
      </c>
      <c r="N672" s="6" t="s">
        <v>684</v>
      </c>
      <c r="O672" s="6" t="s">
        <v>674</v>
      </c>
      <c r="P672" s="21">
        <v>10</v>
      </c>
      <c r="Q672" s="2">
        <f t="shared" ca="1" si="0"/>
        <v>1.0900000000000001</v>
      </c>
      <c r="R672" s="2">
        <f ca="1">Q672*(IF(J672="Yes",1.25,1))</f>
        <v>1.0900000000000001</v>
      </c>
      <c r="S672" s="2">
        <f ca="1">R672*(IF(OR(VALUE(P672)&gt;8,VALUE(D672)&gt;80),1.25,1))</f>
        <v>1.3625</v>
      </c>
      <c r="T672" s="2">
        <f ca="1">S672*(IF(H672="Mass Customer",0.85,1))</f>
        <v>1.3625</v>
      </c>
      <c r="U672" s="2">
        <f>RANK(W672,W1:W1001,0)</f>
        <v>668</v>
      </c>
      <c r="V672" s="2">
        <v>668</v>
      </c>
      <c r="W672" s="2">
        <v>0.7054999999999999</v>
      </c>
      <c r="X672" s="1"/>
      <c r="Y672" s="1"/>
      <c r="Z672" s="1"/>
    </row>
    <row r="673" spans="1:26" ht="15.75" customHeight="1" x14ac:dyDescent="0.35">
      <c r="A673" s="6" t="s">
        <v>3335</v>
      </c>
      <c r="B673" s="6" t="s">
        <v>3336</v>
      </c>
      <c r="C673" s="6" t="s">
        <v>23</v>
      </c>
      <c r="D673" s="21">
        <v>45</v>
      </c>
      <c r="E673" s="6" t="s">
        <v>3337</v>
      </c>
      <c r="F673" s="15" t="s">
        <v>36</v>
      </c>
      <c r="G673" s="6" t="s">
        <v>26</v>
      </c>
      <c r="H673" s="6" t="s">
        <v>25</v>
      </c>
      <c r="I673" s="6" t="s">
        <v>14</v>
      </c>
      <c r="J673" s="6" t="s">
        <v>22</v>
      </c>
      <c r="K673" s="7">
        <v>12</v>
      </c>
      <c r="L673" s="6" t="s">
        <v>3338</v>
      </c>
      <c r="M673" s="6" t="s">
        <v>3339</v>
      </c>
      <c r="N673" s="6" t="s">
        <v>673</v>
      </c>
      <c r="O673" s="6" t="s">
        <v>674</v>
      </c>
      <c r="P673" s="21">
        <v>6</v>
      </c>
      <c r="Q673" s="2">
        <f t="shared" ca="1" si="0"/>
        <v>0.5</v>
      </c>
      <c r="R673" s="2">
        <f ca="1">Q673*(IF(J673="Yes",1.25,1))</f>
        <v>0.5</v>
      </c>
      <c r="S673" s="2">
        <f ca="1">R673*(IF(OR(VALUE(P673)&gt;8,VALUE(D673)&gt;80),1.25,1))</f>
        <v>0.5</v>
      </c>
      <c r="T673" s="2">
        <f ca="1">S673*(IF(H673="Mass Customer",0.85,1))</f>
        <v>0.5</v>
      </c>
      <c r="U673" s="2">
        <f>RANK(W673,W1:W1001,0)</f>
        <v>672</v>
      </c>
      <c r="V673" s="2">
        <v>672</v>
      </c>
      <c r="W673" s="2">
        <v>0.70390625000000007</v>
      </c>
      <c r="X673" s="1"/>
      <c r="Y673" s="1"/>
      <c r="Z673" s="1"/>
    </row>
    <row r="674" spans="1:26" ht="15.75" customHeight="1" x14ac:dyDescent="0.35">
      <c r="A674" s="6" t="s">
        <v>3340</v>
      </c>
      <c r="B674" s="6" t="s">
        <v>3341</v>
      </c>
      <c r="C674" s="6" t="s">
        <v>23</v>
      </c>
      <c r="D674" s="21">
        <v>5</v>
      </c>
      <c r="E674" s="6" t="s">
        <v>3342</v>
      </c>
      <c r="F674" s="15" t="s">
        <v>356</v>
      </c>
      <c r="G674" s="6" t="s">
        <v>12</v>
      </c>
      <c r="H674" s="6" t="s">
        <v>27</v>
      </c>
      <c r="I674" s="6" t="s">
        <v>14</v>
      </c>
      <c r="J674" s="6" t="s">
        <v>22</v>
      </c>
      <c r="K674" s="7">
        <v>11</v>
      </c>
      <c r="L674" s="6" t="s">
        <v>3343</v>
      </c>
      <c r="M674" s="6" t="s">
        <v>2534</v>
      </c>
      <c r="N674" s="6" t="s">
        <v>680</v>
      </c>
      <c r="O674" s="6" t="s">
        <v>674</v>
      </c>
      <c r="P674" s="21">
        <v>11</v>
      </c>
      <c r="Q674" s="2">
        <f t="shared" ca="1" si="0"/>
        <v>0.89</v>
      </c>
      <c r="R674" s="2">
        <f ca="1">Q674*(IF(J674="Yes",1.25,1))</f>
        <v>0.89</v>
      </c>
      <c r="S674" s="2">
        <f ca="1">R674*(IF(OR(VALUE(P674)&gt;8,VALUE(D674)&gt;80),1.25,1))</f>
        <v>1.1125</v>
      </c>
      <c r="T674" s="2">
        <f ca="1">S674*(IF(H674="Mass Customer",0.85,1))</f>
        <v>1.1125</v>
      </c>
      <c r="U674" s="2">
        <f>RANK(W674,W1:W1001,0)</f>
        <v>672</v>
      </c>
      <c r="V674" s="2">
        <v>672</v>
      </c>
      <c r="W674" s="2">
        <v>0.70390625000000007</v>
      </c>
      <c r="X674" s="1"/>
      <c r="Y674" s="1"/>
      <c r="Z674" s="1"/>
    </row>
    <row r="675" spans="1:26" ht="15.75" customHeight="1" x14ac:dyDescent="0.35">
      <c r="A675" s="6" t="s">
        <v>3344</v>
      </c>
      <c r="B675" s="6" t="s">
        <v>3345</v>
      </c>
      <c r="C675" s="6" t="s">
        <v>16</v>
      </c>
      <c r="D675" s="21">
        <v>20</v>
      </c>
      <c r="E675" s="6" t="s">
        <v>3346</v>
      </c>
      <c r="F675" s="15" t="s">
        <v>118</v>
      </c>
      <c r="G675" s="6" t="s">
        <v>4549</v>
      </c>
      <c r="H675" s="6" t="s">
        <v>13</v>
      </c>
      <c r="I675" s="6" t="s">
        <v>14</v>
      </c>
      <c r="J675" s="6" t="s">
        <v>15</v>
      </c>
      <c r="K675" s="7">
        <v>20</v>
      </c>
      <c r="L675" s="6" t="s">
        <v>3347</v>
      </c>
      <c r="M675" s="6" t="s">
        <v>742</v>
      </c>
      <c r="N675" s="6" t="s">
        <v>680</v>
      </c>
      <c r="O675" s="6" t="s">
        <v>674</v>
      </c>
      <c r="P675" s="21">
        <v>8</v>
      </c>
      <c r="Q675" s="2">
        <f t="shared" ca="1" si="0"/>
        <v>1.1000000000000001</v>
      </c>
      <c r="R675" s="2">
        <f ca="1">Q675*(IF(J675="Yes",1.25,1))</f>
        <v>1.375</v>
      </c>
      <c r="S675" s="2">
        <f ca="1">R675*(IF(OR(VALUE(P675)&gt;8,VALUE(D675)&gt;80),1.25,1))</f>
        <v>1.375</v>
      </c>
      <c r="T675" s="2">
        <f ca="1">S675*(IF(H675="Mass Customer",0.85,1))</f>
        <v>1.16875</v>
      </c>
      <c r="U675" s="2">
        <f>RANK(W675,W1:W1001,0)</f>
        <v>674</v>
      </c>
      <c r="V675" s="2">
        <v>674</v>
      </c>
      <c r="W675" s="2">
        <v>0.703125</v>
      </c>
      <c r="X675" s="1"/>
      <c r="Y675" s="1"/>
      <c r="Z675" s="1"/>
    </row>
    <row r="676" spans="1:26" ht="15.75" customHeight="1" x14ac:dyDescent="0.35">
      <c r="A676" s="6" t="s">
        <v>484</v>
      </c>
      <c r="B676" s="6" t="s">
        <v>3348</v>
      </c>
      <c r="C676" s="6" t="s">
        <v>23</v>
      </c>
      <c r="D676" s="21">
        <v>23</v>
      </c>
      <c r="E676" s="6" t="s">
        <v>3349</v>
      </c>
      <c r="F676" s="15" t="s">
        <v>135</v>
      </c>
      <c r="G676" s="6" t="s">
        <v>33</v>
      </c>
      <c r="H676" s="6" t="s">
        <v>13</v>
      </c>
      <c r="I676" s="6" t="s">
        <v>14</v>
      </c>
      <c r="J676" s="6" t="s">
        <v>22</v>
      </c>
      <c r="K676" s="7">
        <v>18</v>
      </c>
      <c r="L676" s="6" t="s">
        <v>3350</v>
      </c>
      <c r="M676" s="6" t="s">
        <v>2026</v>
      </c>
      <c r="N676" s="6" t="s">
        <v>684</v>
      </c>
      <c r="O676" s="6" t="s">
        <v>674</v>
      </c>
      <c r="P676" s="21">
        <v>9</v>
      </c>
      <c r="Q676" s="2">
        <f t="shared" ca="1" si="0"/>
        <v>0.63</v>
      </c>
      <c r="R676" s="2">
        <f ca="1">Q676*(IF(J676="Yes",1.25,1))</f>
        <v>0.63</v>
      </c>
      <c r="S676" s="2">
        <f ca="1">R676*(IF(OR(VALUE(P676)&gt;8,VALUE(D676)&gt;80),1.25,1))</f>
        <v>0.78749999999999998</v>
      </c>
      <c r="T676" s="2">
        <f ca="1">S676*(IF(H676="Mass Customer",0.85,1))</f>
        <v>0.66937499999999994</v>
      </c>
      <c r="U676" s="2">
        <f>RANK(W676,W1:W1001,0)</f>
        <v>674</v>
      </c>
      <c r="V676" s="2">
        <v>674</v>
      </c>
      <c r="W676" s="2">
        <v>0.703125</v>
      </c>
      <c r="X676" s="1"/>
      <c r="Y676" s="1"/>
      <c r="Z676" s="1"/>
    </row>
    <row r="677" spans="1:26" ht="15.75" customHeight="1" x14ac:dyDescent="0.35">
      <c r="A677" s="6" t="s">
        <v>392</v>
      </c>
      <c r="B677" s="6" t="s">
        <v>3351</v>
      </c>
      <c r="C677" s="6" t="s">
        <v>23</v>
      </c>
      <c r="D677" s="21">
        <v>73</v>
      </c>
      <c r="E677" s="6" t="s">
        <v>3352</v>
      </c>
      <c r="F677" s="15" t="s">
        <v>144</v>
      </c>
      <c r="G677" s="6" t="s">
        <v>12</v>
      </c>
      <c r="H677" s="6" t="s">
        <v>27</v>
      </c>
      <c r="I677" s="6" t="s">
        <v>14</v>
      </c>
      <c r="J677" s="6" t="s">
        <v>22</v>
      </c>
      <c r="K677" s="7">
        <v>12</v>
      </c>
      <c r="L677" s="6" t="s">
        <v>3353</v>
      </c>
      <c r="M677" s="6" t="s">
        <v>3354</v>
      </c>
      <c r="N677" s="6" t="s">
        <v>680</v>
      </c>
      <c r="O677" s="6" t="s">
        <v>674</v>
      </c>
      <c r="P677" s="21">
        <v>9</v>
      </c>
      <c r="Q677" s="2">
        <f t="shared" ca="1" si="0"/>
        <v>1</v>
      </c>
      <c r="R677" s="2">
        <f ca="1">Q677*(IF(J677="Yes",1.25,1))</f>
        <v>1</v>
      </c>
      <c r="S677" s="2">
        <f ca="1">R677*(IF(OR(VALUE(P677)&gt;8,VALUE(D677)&gt;80),1.25,1))</f>
        <v>1.25</v>
      </c>
      <c r="T677" s="2">
        <f ca="1">S677*(IF(H677="Mass Customer",0.85,1))</f>
        <v>1.25</v>
      </c>
      <c r="U677" s="2">
        <f>RANK(W677,W1:W1001,0)</f>
        <v>676</v>
      </c>
      <c r="V677" s="2">
        <v>676</v>
      </c>
      <c r="W677" s="2">
        <v>0.70125000000000004</v>
      </c>
      <c r="X677" s="1"/>
      <c r="Y677" s="1"/>
      <c r="Z677" s="1"/>
    </row>
    <row r="678" spans="1:26" ht="15.75" customHeight="1" x14ac:dyDescent="0.35">
      <c r="A678" s="6" t="s">
        <v>318</v>
      </c>
      <c r="B678" s="6" t="s">
        <v>3355</v>
      </c>
      <c r="C678" s="6" t="s">
        <v>23</v>
      </c>
      <c r="D678" s="21">
        <v>8</v>
      </c>
      <c r="E678" s="6" t="s">
        <v>3356</v>
      </c>
      <c r="F678" s="15" t="s">
        <v>75</v>
      </c>
      <c r="G678" s="6" t="s">
        <v>12</v>
      </c>
      <c r="H678" s="6" t="s">
        <v>13</v>
      </c>
      <c r="I678" s="6" t="s">
        <v>14</v>
      </c>
      <c r="J678" s="6" t="s">
        <v>22</v>
      </c>
      <c r="K678" s="7">
        <v>21</v>
      </c>
      <c r="L678" s="6" t="s">
        <v>3357</v>
      </c>
      <c r="M678" s="6" t="s">
        <v>845</v>
      </c>
      <c r="N678" s="6" t="s">
        <v>680</v>
      </c>
      <c r="O678" s="6" t="s">
        <v>674</v>
      </c>
      <c r="P678" s="21">
        <v>10</v>
      </c>
      <c r="Q678" s="2">
        <f t="shared" ca="1" si="0"/>
        <v>0.65</v>
      </c>
      <c r="R678" s="2">
        <f ca="1">Q678*(IF(J678="Yes",1.25,1))</f>
        <v>0.65</v>
      </c>
      <c r="S678" s="2">
        <f ca="1">R678*(IF(OR(VALUE(P678)&gt;8,VALUE(D678)&gt;80),1.25,1))</f>
        <v>0.8125</v>
      </c>
      <c r="T678" s="2">
        <f ca="1">S678*(IF(H678="Mass Customer",0.85,1))</f>
        <v>0.69062499999999993</v>
      </c>
      <c r="U678" s="2">
        <f>RANK(W678,W1:W1001,0)</f>
        <v>676</v>
      </c>
      <c r="V678" s="2">
        <v>676</v>
      </c>
      <c r="W678" s="2">
        <v>0.70125000000000004</v>
      </c>
      <c r="X678" s="1"/>
      <c r="Y678" s="1"/>
      <c r="Z678" s="1"/>
    </row>
    <row r="679" spans="1:26" ht="15.75" customHeight="1" x14ac:dyDescent="0.35">
      <c r="A679" s="6" t="s">
        <v>655</v>
      </c>
      <c r="B679" s="6" t="s">
        <v>3358</v>
      </c>
      <c r="C679" s="6" t="s">
        <v>16</v>
      </c>
      <c r="D679" s="21">
        <v>99</v>
      </c>
      <c r="E679" s="6" t="s">
        <v>3359</v>
      </c>
      <c r="F679" s="15" t="s">
        <v>56</v>
      </c>
      <c r="G679" s="6" t="s">
        <v>18</v>
      </c>
      <c r="H679" s="6" t="s">
        <v>13</v>
      </c>
      <c r="I679" s="6" t="s">
        <v>14</v>
      </c>
      <c r="J679" s="6" t="s">
        <v>22</v>
      </c>
      <c r="K679" s="7">
        <v>15</v>
      </c>
      <c r="L679" s="6" t="s">
        <v>3360</v>
      </c>
      <c r="M679" s="6" t="s">
        <v>935</v>
      </c>
      <c r="N679" s="6" t="s">
        <v>680</v>
      </c>
      <c r="O679" s="6" t="s">
        <v>674</v>
      </c>
      <c r="P679" s="21">
        <v>8</v>
      </c>
      <c r="Q679" s="2">
        <f t="shared" ca="1" si="0"/>
        <v>1</v>
      </c>
      <c r="R679" s="2">
        <f ca="1">Q679*(IF(J679="Yes",1.25,1))</f>
        <v>1</v>
      </c>
      <c r="S679" s="2">
        <f ca="1">R679*(IF(OR(VALUE(P679)&gt;8,VALUE(D679)&gt;80),1.25,1))</f>
        <v>1.25</v>
      </c>
      <c r="T679" s="2">
        <f ca="1">S679*(IF(H679="Mass Customer",0.85,1))</f>
        <v>1.0625</v>
      </c>
      <c r="U679" s="2">
        <f>RANK(W679,W1:W1001,0)</f>
        <v>676</v>
      </c>
      <c r="V679" s="2">
        <v>676</v>
      </c>
      <c r="W679" s="2">
        <v>0.70125000000000004</v>
      </c>
      <c r="X679" s="1"/>
      <c r="Y679" s="1"/>
      <c r="Z679" s="1"/>
    </row>
    <row r="680" spans="1:26" ht="15.75" customHeight="1" x14ac:dyDescent="0.35">
      <c r="A680" s="6" t="s">
        <v>3361</v>
      </c>
      <c r="B680" s="6" t="s">
        <v>3362</v>
      </c>
      <c r="C680" s="6" t="s">
        <v>23</v>
      </c>
      <c r="D680" s="21">
        <v>36</v>
      </c>
      <c r="E680" s="6" t="s">
        <v>3363</v>
      </c>
      <c r="F680" s="15" t="s">
        <v>142</v>
      </c>
      <c r="G680" s="6" t="s">
        <v>12</v>
      </c>
      <c r="H680" s="6" t="s">
        <v>13</v>
      </c>
      <c r="I680" s="6" t="s">
        <v>14</v>
      </c>
      <c r="J680" s="6" t="s">
        <v>22</v>
      </c>
      <c r="K680" s="7">
        <v>4</v>
      </c>
      <c r="L680" s="6" t="s">
        <v>3364</v>
      </c>
      <c r="M680" s="6" t="s">
        <v>3365</v>
      </c>
      <c r="N680" s="6" t="s">
        <v>680</v>
      </c>
      <c r="O680" s="6" t="s">
        <v>674</v>
      </c>
      <c r="P680" s="21">
        <v>9</v>
      </c>
      <c r="Q680" s="2">
        <f t="shared" ca="1" si="0"/>
        <v>0.71</v>
      </c>
      <c r="R680" s="2">
        <f ca="1">Q680*(IF(J680="Yes",1.25,1))</f>
        <v>0.71</v>
      </c>
      <c r="S680" s="2">
        <f ca="1">R680*(IF(OR(VALUE(P680)&gt;8,VALUE(D680)&gt;80),1.25,1))</f>
        <v>0.88749999999999996</v>
      </c>
      <c r="T680" s="2">
        <f ca="1">S680*(IF(H680="Mass Customer",0.85,1))</f>
        <v>0.75437499999999991</v>
      </c>
      <c r="U680" s="2">
        <f>RANK(W680,W1:W1001,0)</f>
        <v>676</v>
      </c>
      <c r="V680" s="2">
        <v>676</v>
      </c>
      <c r="W680" s="2">
        <v>0.70125000000000004</v>
      </c>
      <c r="X680" s="1"/>
      <c r="Y680" s="1"/>
      <c r="Z680" s="1"/>
    </row>
    <row r="681" spans="1:26" ht="15.75" customHeight="1" x14ac:dyDescent="0.35">
      <c r="A681" s="6" t="s">
        <v>389</v>
      </c>
      <c r="B681" s="6" t="s">
        <v>3366</v>
      </c>
      <c r="C681" s="6" t="s">
        <v>16</v>
      </c>
      <c r="D681" s="21">
        <v>93</v>
      </c>
      <c r="E681" s="6" t="s">
        <v>3367</v>
      </c>
      <c r="F681" s="15" t="s">
        <v>183</v>
      </c>
      <c r="G681" s="6" t="s">
        <v>26</v>
      </c>
      <c r="H681" s="6" t="s">
        <v>13</v>
      </c>
      <c r="I681" s="6" t="s">
        <v>14</v>
      </c>
      <c r="J681" s="6" t="s">
        <v>15</v>
      </c>
      <c r="K681" s="7">
        <v>7</v>
      </c>
      <c r="L681" s="6" t="s">
        <v>3368</v>
      </c>
      <c r="M681" s="6" t="s">
        <v>692</v>
      </c>
      <c r="N681" s="6" t="s">
        <v>680</v>
      </c>
      <c r="O681" s="6" t="s">
        <v>674</v>
      </c>
      <c r="P681" s="21">
        <v>12</v>
      </c>
      <c r="Q681" s="2">
        <f t="shared" ca="1" si="0"/>
        <v>1.0900000000000001</v>
      </c>
      <c r="R681" s="2">
        <f ca="1">Q681*(IF(J681="Yes",1.25,1))</f>
        <v>1.3625</v>
      </c>
      <c r="S681" s="2">
        <f ca="1">R681*(IF(OR(VALUE(P681)&gt;8,VALUE(D681)&gt;80),1.25,1))</f>
        <v>1.703125</v>
      </c>
      <c r="T681" s="2">
        <f ca="1">S681*(IF(H681="Mass Customer",0.85,1))</f>
        <v>1.4476562499999999</v>
      </c>
      <c r="U681" s="2">
        <f>RANK(W681,W1:W1001,0)</f>
        <v>676</v>
      </c>
      <c r="V681" s="2">
        <v>676</v>
      </c>
      <c r="W681" s="2">
        <v>0.70125000000000004</v>
      </c>
      <c r="X681" s="1"/>
      <c r="Y681" s="1"/>
      <c r="Z681" s="1"/>
    </row>
    <row r="682" spans="1:26" ht="15.75" customHeight="1" x14ac:dyDescent="0.35">
      <c r="A682" s="6" t="s">
        <v>3369</v>
      </c>
      <c r="B682" s="6" t="s">
        <v>3370</v>
      </c>
      <c r="C682" s="6" t="s">
        <v>23</v>
      </c>
      <c r="D682" s="21">
        <v>70</v>
      </c>
      <c r="E682" s="6" t="s">
        <v>3371</v>
      </c>
      <c r="F682" s="15" t="s">
        <v>56</v>
      </c>
      <c r="G682" s="6" t="s">
        <v>20</v>
      </c>
      <c r="H682" s="6" t="s">
        <v>25</v>
      </c>
      <c r="I682" s="6" t="s">
        <v>14</v>
      </c>
      <c r="J682" s="6" t="s">
        <v>15</v>
      </c>
      <c r="K682" s="7">
        <v>9</v>
      </c>
      <c r="L682" s="6" t="s">
        <v>3372</v>
      </c>
      <c r="M682" s="6" t="s">
        <v>3373</v>
      </c>
      <c r="N682" s="6" t="s">
        <v>680</v>
      </c>
      <c r="O682" s="6" t="s">
        <v>674</v>
      </c>
      <c r="P682" s="21">
        <v>7</v>
      </c>
      <c r="Q682" s="2">
        <f t="shared" ca="1" si="0"/>
        <v>1.05</v>
      </c>
      <c r="R682" s="2">
        <f ca="1">Q682*(IF(J682="Yes",1.25,1))</f>
        <v>1.3125</v>
      </c>
      <c r="S682" s="2">
        <f ca="1">R682*(IF(OR(VALUE(P682)&gt;8,VALUE(D682)&gt;80),1.25,1))</f>
        <v>1.3125</v>
      </c>
      <c r="T682" s="2">
        <f ca="1">S682*(IF(H682="Mass Customer",0.85,1))</f>
        <v>1.3125</v>
      </c>
      <c r="U682" s="2">
        <f>RANK(W682,W1:W1001,0)</f>
        <v>676</v>
      </c>
      <c r="V682" s="2">
        <v>676</v>
      </c>
      <c r="W682" s="2">
        <v>0.70125000000000004</v>
      </c>
      <c r="X682" s="1"/>
      <c r="Y682" s="1"/>
      <c r="Z682" s="1"/>
    </row>
    <row r="683" spans="1:26" ht="15.75" customHeight="1" x14ac:dyDescent="0.35">
      <c r="A683" s="6" t="s">
        <v>3374</v>
      </c>
      <c r="B683" s="6" t="s">
        <v>3375</v>
      </c>
      <c r="C683" s="6" t="s">
        <v>16</v>
      </c>
      <c r="D683" s="21">
        <v>17</v>
      </c>
      <c r="E683" s="6" t="s">
        <v>3376</v>
      </c>
      <c r="F683" s="15" t="s">
        <v>75</v>
      </c>
      <c r="G683" s="6" t="s">
        <v>26</v>
      </c>
      <c r="H683" s="6" t="s">
        <v>25</v>
      </c>
      <c r="I683" s="6" t="s">
        <v>14</v>
      </c>
      <c r="J683" s="6" t="s">
        <v>22</v>
      </c>
      <c r="K683" s="7">
        <v>12</v>
      </c>
      <c r="L683" s="6" t="s">
        <v>3377</v>
      </c>
      <c r="M683" s="6" t="s">
        <v>3152</v>
      </c>
      <c r="N683" s="6" t="s">
        <v>673</v>
      </c>
      <c r="O683" s="6" t="s">
        <v>674</v>
      </c>
      <c r="P683" s="21">
        <v>9</v>
      </c>
      <c r="Q683" s="2">
        <f t="shared" ca="1" si="0"/>
        <v>1.03</v>
      </c>
      <c r="R683" s="2">
        <f ca="1">Q683*(IF(J683="Yes",1.25,1))</f>
        <v>1.03</v>
      </c>
      <c r="S683" s="2">
        <f ca="1">R683*(IF(OR(VALUE(P683)&gt;8,VALUE(D683)&gt;80),1.25,1))</f>
        <v>1.2875000000000001</v>
      </c>
      <c r="T683" s="2">
        <f ca="1">S683*(IF(H683="Mass Customer",0.85,1))</f>
        <v>1.2875000000000001</v>
      </c>
      <c r="U683" s="2">
        <f>RANK(W683,W1:W1001,0)</f>
        <v>682</v>
      </c>
      <c r="V683" s="2">
        <v>682</v>
      </c>
      <c r="W683" s="2">
        <v>0.70000000000000007</v>
      </c>
      <c r="X683" s="1"/>
      <c r="Y683" s="1"/>
      <c r="Z683" s="1"/>
    </row>
    <row r="684" spans="1:26" ht="15.75" customHeight="1" x14ac:dyDescent="0.35">
      <c r="A684" s="6" t="s">
        <v>3378</v>
      </c>
      <c r="B684" s="6" t="s">
        <v>3379</v>
      </c>
      <c r="C684" s="6" t="s">
        <v>23</v>
      </c>
      <c r="D684" s="21">
        <v>25</v>
      </c>
      <c r="E684" s="6" t="s">
        <v>3380</v>
      </c>
      <c r="F684" s="15" t="s">
        <v>315</v>
      </c>
      <c r="G684" s="6" t="s">
        <v>33</v>
      </c>
      <c r="H684" s="6" t="s">
        <v>13</v>
      </c>
      <c r="I684" s="6" t="s">
        <v>14</v>
      </c>
      <c r="J684" s="6" t="s">
        <v>15</v>
      </c>
      <c r="K684" s="7">
        <v>12</v>
      </c>
      <c r="L684" s="6" t="s">
        <v>3381</v>
      </c>
      <c r="M684" s="6" t="s">
        <v>3382</v>
      </c>
      <c r="N684" s="6" t="s">
        <v>673</v>
      </c>
      <c r="O684" s="6" t="s">
        <v>674</v>
      </c>
      <c r="P684" s="21">
        <v>7</v>
      </c>
      <c r="Q684" s="2">
        <f t="shared" ca="1" si="0"/>
        <v>1.04</v>
      </c>
      <c r="R684" s="2">
        <f ca="1">Q684*(IF(J684="Yes",1.25,1))</f>
        <v>1.3</v>
      </c>
      <c r="S684" s="2">
        <f ca="1">R684*(IF(OR(VALUE(P684)&gt;8,VALUE(D684)&gt;80),1.25,1))</f>
        <v>1.3</v>
      </c>
      <c r="T684" s="2">
        <f ca="1">S684*(IF(H684="Mass Customer",0.85,1))</f>
        <v>1.105</v>
      </c>
      <c r="U684" s="2">
        <f>RANK(W684,W1:W1001,0)</f>
        <v>682</v>
      </c>
      <c r="V684" s="2">
        <v>682</v>
      </c>
      <c r="W684" s="2">
        <v>0.70000000000000007</v>
      </c>
      <c r="X684" s="1"/>
      <c r="Y684" s="1"/>
      <c r="Z684" s="1"/>
    </row>
    <row r="685" spans="1:26" ht="15.75" customHeight="1" x14ac:dyDescent="0.35">
      <c r="A685" s="6" t="s">
        <v>3383</v>
      </c>
      <c r="B685" s="6" t="s">
        <v>3384</v>
      </c>
      <c r="C685" s="6" t="s">
        <v>23</v>
      </c>
      <c r="D685" s="21">
        <v>98</v>
      </c>
      <c r="E685" s="6" t="s">
        <v>3385</v>
      </c>
      <c r="F685" s="15" t="s">
        <v>58</v>
      </c>
      <c r="G685" s="6" t="s">
        <v>12</v>
      </c>
      <c r="H685" s="6" t="s">
        <v>13</v>
      </c>
      <c r="I685" s="6" t="s">
        <v>14</v>
      </c>
      <c r="J685" s="6" t="s">
        <v>15</v>
      </c>
      <c r="K685" s="7">
        <v>10</v>
      </c>
      <c r="L685" s="6" t="s">
        <v>3386</v>
      </c>
      <c r="M685" s="6" t="s">
        <v>2399</v>
      </c>
      <c r="N685" s="6" t="s">
        <v>680</v>
      </c>
      <c r="O685" s="6" t="s">
        <v>674</v>
      </c>
      <c r="P685" s="21">
        <v>1</v>
      </c>
      <c r="Q685" s="2">
        <f t="shared" ca="1" si="0"/>
        <v>1.03</v>
      </c>
      <c r="R685" s="2">
        <f ca="1">Q685*(IF(J685="Yes",1.25,1))</f>
        <v>1.2875000000000001</v>
      </c>
      <c r="S685" s="2">
        <f ca="1">R685*(IF(OR(VALUE(P685)&gt;8,VALUE(D685)&gt;80),1.25,1))</f>
        <v>1.609375</v>
      </c>
      <c r="T685" s="2">
        <f ca="1">S685*(IF(H685="Mass Customer",0.85,1))</f>
        <v>1.36796875</v>
      </c>
      <c r="U685" s="2">
        <f>RANK(W685,W1:W1001,0)</f>
        <v>684</v>
      </c>
      <c r="V685" s="2">
        <v>684</v>
      </c>
      <c r="W685" s="2">
        <v>0.7</v>
      </c>
      <c r="X685" s="1"/>
      <c r="Y685" s="1"/>
      <c r="Z685" s="1"/>
    </row>
    <row r="686" spans="1:26" ht="15.75" customHeight="1" x14ac:dyDescent="0.35">
      <c r="A686" s="6" t="s">
        <v>474</v>
      </c>
      <c r="B686" s="6" t="s">
        <v>3387</v>
      </c>
      <c r="C686" s="6" t="s">
        <v>16</v>
      </c>
      <c r="D686" s="21">
        <v>58</v>
      </c>
      <c r="E686" s="6" t="s">
        <v>3388</v>
      </c>
      <c r="F686" s="15" t="s">
        <v>361</v>
      </c>
      <c r="G686" s="6" t="s">
        <v>26</v>
      </c>
      <c r="H686" s="6" t="s">
        <v>27</v>
      </c>
      <c r="I686" s="6" t="s">
        <v>14</v>
      </c>
      <c r="J686" s="6" t="s">
        <v>22</v>
      </c>
      <c r="K686" s="7">
        <v>7</v>
      </c>
      <c r="L686" s="6" t="s">
        <v>3389</v>
      </c>
      <c r="M686" s="6" t="s">
        <v>3390</v>
      </c>
      <c r="N686" s="6" t="s">
        <v>684</v>
      </c>
      <c r="O686" s="6" t="s">
        <v>674</v>
      </c>
      <c r="P686" s="21">
        <v>2</v>
      </c>
      <c r="Q686" s="2">
        <f t="shared" ca="1" si="0"/>
        <v>0.47</v>
      </c>
      <c r="R686" s="2">
        <f ca="1">Q686*(IF(J686="Yes",1.25,1))</f>
        <v>0.47</v>
      </c>
      <c r="S686" s="2">
        <f ca="1">R686*(IF(OR(VALUE(P686)&gt;8,VALUE(D686)&gt;80),1.25,1))</f>
        <v>0.47</v>
      </c>
      <c r="T686" s="2">
        <f ca="1">S686*(IF(H686="Mass Customer",0.85,1))</f>
        <v>0.47</v>
      </c>
      <c r="U686" s="2">
        <f>RANK(W686,W1:W1001,0)</f>
        <v>684</v>
      </c>
      <c r="V686" s="2">
        <v>684</v>
      </c>
      <c r="W686" s="2">
        <v>0.7</v>
      </c>
      <c r="X686" s="1"/>
      <c r="Y686" s="1"/>
      <c r="Z686" s="1"/>
    </row>
    <row r="687" spans="1:26" ht="15.75" customHeight="1" x14ac:dyDescent="0.35">
      <c r="A687" s="6" t="s">
        <v>197</v>
      </c>
      <c r="B687" s="6" t="s">
        <v>3391</v>
      </c>
      <c r="C687" s="6" t="s">
        <v>23</v>
      </c>
      <c r="D687" s="21">
        <v>95</v>
      </c>
      <c r="E687" s="6" t="s">
        <v>3392</v>
      </c>
      <c r="F687" s="15" t="s">
        <v>87</v>
      </c>
      <c r="G687" s="6" t="s">
        <v>63</v>
      </c>
      <c r="H687" s="6" t="s">
        <v>13</v>
      </c>
      <c r="I687" s="6" t="s">
        <v>14</v>
      </c>
      <c r="J687" s="6" t="s">
        <v>15</v>
      </c>
      <c r="K687" s="7">
        <v>3</v>
      </c>
      <c r="L687" s="6" t="s">
        <v>3393</v>
      </c>
      <c r="M687" s="6" t="s">
        <v>2945</v>
      </c>
      <c r="N687" s="6" t="s">
        <v>680</v>
      </c>
      <c r="O687" s="6" t="s">
        <v>674</v>
      </c>
      <c r="P687" s="21">
        <v>6</v>
      </c>
      <c r="Q687" s="2">
        <f t="shared" ca="1" si="0"/>
        <v>0.78</v>
      </c>
      <c r="R687" s="2">
        <f ca="1">Q687*(IF(J687="Yes",1.25,1))</f>
        <v>0.97500000000000009</v>
      </c>
      <c r="S687" s="2">
        <f ca="1">R687*(IF(OR(VALUE(P687)&gt;8,VALUE(D687)&gt;80),1.25,1))</f>
        <v>1.21875</v>
      </c>
      <c r="T687" s="2">
        <f ca="1">S687*(IF(H687="Mass Customer",0.85,1))</f>
        <v>1.0359375</v>
      </c>
      <c r="U687" s="2">
        <f>RANK(W687,W1:W1001,0)</f>
        <v>684</v>
      </c>
      <c r="V687" s="2">
        <v>684</v>
      </c>
      <c r="W687" s="2">
        <v>0.7</v>
      </c>
      <c r="X687" s="1"/>
      <c r="Y687" s="1"/>
      <c r="Z687" s="1"/>
    </row>
    <row r="688" spans="1:26" ht="15.75" customHeight="1" x14ac:dyDescent="0.35">
      <c r="A688" s="6" t="s">
        <v>3394</v>
      </c>
      <c r="B688" s="6" t="s">
        <v>3395</v>
      </c>
      <c r="C688" s="6" t="s">
        <v>16</v>
      </c>
      <c r="D688" s="21">
        <v>67</v>
      </c>
      <c r="E688" s="6" t="s">
        <v>3396</v>
      </c>
      <c r="F688" s="15" t="s">
        <v>159</v>
      </c>
      <c r="G688" s="6" t="s">
        <v>18</v>
      </c>
      <c r="H688" s="6" t="s">
        <v>13</v>
      </c>
      <c r="I688" s="6" t="s">
        <v>14</v>
      </c>
      <c r="J688" s="6" t="s">
        <v>15</v>
      </c>
      <c r="K688" s="7">
        <v>2</v>
      </c>
      <c r="L688" s="6" t="s">
        <v>3397</v>
      </c>
      <c r="M688" s="6" t="s">
        <v>697</v>
      </c>
      <c r="N688" s="6" t="s">
        <v>673</v>
      </c>
      <c r="O688" s="6" t="s">
        <v>674</v>
      </c>
      <c r="P688" s="21">
        <v>8</v>
      </c>
      <c r="Q688" s="2">
        <f t="shared" ca="1" si="0"/>
        <v>0.84</v>
      </c>
      <c r="R688" s="2">
        <f ca="1">Q688*(IF(J688="Yes",1.25,1))</f>
        <v>1.05</v>
      </c>
      <c r="S688" s="2">
        <f ca="1">R688*(IF(OR(VALUE(P688)&gt;8,VALUE(D688)&gt;80),1.25,1))</f>
        <v>1.05</v>
      </c>
      <c r="T688" s="2">
        <f ca="1">S688*(IF(H688="Mass Customer",0.85,1))</f>
        <v>0.89249999999999996</v>
      </c>
      <c r="U688" s="2">
        <f>RANK(W688,W1:W1001,0)</f>
        <v>684</v>
      </c>
      <c r="V688" s="2">
        <v>684</v>
      </c>
      <c r="W688" s="2">
        <v>0.7</v>
      </c>
      <c r="X688" s="1"/>
      <c r="Y688" s="1"/>
      <c r="Z688" s="1"/>
    </row>
    <row r="689" spans="1:26" ht="15.75" customHeight="1" x14ac:dyDescent="0.35">
      <c r="A689" s="6" t="s">
        <v>3398</v>
      </c>
      <c r="B689" s="6" t="s">
        <v>3399</v>
      </c>
      <c r="C689" s="6" t="s">
        <v>16</v>
      </c>
      <c r="D689" s="21">
        <v>22</v>
      </c>
      <c r="E689" s="6" t="s">
        <v>3400</v>
      </c>
      <c r="F689" s="15" t="s">
        <v>189</v>
      </c>
      <c r="G689" s="6" t="s">
        <v>33</v>
      </c>
      <c r="H689" s="6" t="s">
        <v>13</v>
      </c>
      <c r="I689" s="6" t="s">
        <v>14</v>
      </c>
      <c r="J689" s="6" t="s">
        <v>22</v>
      </c>
      <c r="K689" s="7">
        <v>11</v>
      </c>
      <c r="L689" s="6" t="s">
        <v>3401</v>
      </c>
      <c r="M689" s="6" t="s">
        <v>2561</v>
      </c>
      <c r="N689" s="6" t="s">
        <v>680</v>
      </c>
      <c r="O689" s="6" t="s">
        <v>674</v>
      </c>
      <c r="P689" s="21">
        <v>9</v>
      </c>
      <c r="Q689" s="2">
        <f t="shared" ca="1" si="0"/>
        <v>0.51</v>
      </c>
      <c r="R689" s="2">
        <f ca="1">Q689*(IF(J689="Yes",1.25,1))</f>
        <v>0.51</v>
      </c>
      <c r="S689" s="2">
        <f ca="1">R689*(IF(OR(VALUE(P689)&gt;8,VALUE(D689)&gt;80),1.25,1))</f>
        <v>0.63749999999999996</v>
      </c>
      <c r="T689" s="2">
        <f ca="1">S689*(IF(H689="Mass Customer",0.85,1))</f>
        <v>0.541875</v>
      </c>
      <c r="U689" s="2">
        <f>RANK(W689,W1:W1001,0)</f>
        <v>688</v>
      </c>
      <c r="V689" s="2">
        <v>688</v>
      </c>
      <c r="W689" s="2">
        <v>0.69699999999999995</v>
      </c>
      <c r="X689" s="1"/>
      <c r="Y689" s="1"/>
      <c r="Z689" s="1"/>
    </row>
    <row r="690" spans="1:26" ht="15.75" customHeight="1" x14ac:dyDescent="0.35">
      <c r="A690" s="6" t="s">
        <v>471</v>
      </c>
      <c r="B690" s="6" t="s">
        <v>3402</v>
      </c>
      <c r="C690" s="6" t="s">
        <v>23</v>
      </c>
      <c r="D690" s="21">
        <v>92</v>
      </c>
      <c r="E690" s="6" t="s">
        <v>3403</v>
      </c>
      <c r="F690" s="15" t="s">
        <v>96</v>
      </c>
      <c r="G690" s="6" t="s">
        <v>12</v>
      </c>
      <c r="H690" s="6" t="s">
        <v>27</v>
      </c>
      <c r="I690" s="6" t="s">
        <v>14</v>
      </c>
      <c r="J690" s="6" t="s">
        <v>22</v>
      </c>
      <c r="K690" s="7">
        <v>16</v>
      </c>
      <c r="L690" s="6" t="s">
        <v>3404</v>
      </c>
      <c r="M690" s="6" t="s">
        <v>3405</v>
      </c>
      <c r="N690" s="6" t="s">
        <v>673</v>
      </c>
      <c r="O690" s="6" t="s">
        <v>674</v>
      </c>
      <c r="P690" s="21">
        <v>4</v>
      </c>
      <c r="Q690" s="2">
        <f t="shared" ca="1" si="0"/>
        <v>1.01</v>
      </c>
      <c r="R690" s="2">
        <f ca="1">Q690*(IF(J690="Yes",1.25,1))</f>
        <v>1.01</v>
      </c>
      <c r="S690" s="2">
        <f ca="1">R690*(IF(OR(VALUE(P690)&gt;8,VALUE(D690)&gt;80),1.25,1))</f>
        <v>1.2625</v>
      </c>
      <c r="T690" s="2">
        <f ca="1">S690*(IF(H690="Mass Customer",0.85,1))</f>
        <v>1.2625</v>
      </c>
      <c r="U690" s="2">
        <f>RANK(W690,W1:W1001,0)</f>
        <v>688</v>
      </c>
      <c r="V690" s="2">
        <v>688</v>
      </c>
      <c r="W690" s="2">
        <v>0.69699999999999995</v>
      </c>
      <c r="X690" s="1"/>
      <c r="Y690" s="1"/>
      <c r="Z690" s="1"/>
    </row>
    <row r="691" spans="1:26" ht="15.75" customHeight="1" x14ac:dyDescent="0.35">
      <c r="A691" s="6" t="s">
        <v>3406</v>
      </c>
      <c r="B691" s="6" t="s">
        <v>3407</v>
      </c>
      <c r="C691" s="6" t="s">
        <v>16</v>
      </c>
      <c r="D691" s="21">
        <v>69</v>
      </c>
      <c r="E691" s="6" t="s">
        <v>3408</v>
      </c>
      <c r="F691" s="16" t="s">
        <v>4541</v>
      </c>
      <c r="G691" s="6" t="s">
        <v>12</v>
      </c>
      <c r="H691" s="6" t="s">
        <v>27</v>
      </c>
      <c r="I691" s="6" t="s">
        <v>14</v>
      </c>
      <c r="J691" s="6" t="s">
        <v>15</v>
      </c>
      <c r="K691" s="7">
        <v>7</v>
      </c>
      <c r="L691" s="6" t="s">
        <v>3409</v>
      </c>
      <c r="M691" s="6" t="s">
        <v>982</v>
      </c>
      <c r="N691" s="6" t="s">
        <v>680</v>
      </c>
      <c r="O691" s="6" t="s">
        <v>674</v>
      </c>
      <c r="P691" s="21">
        <v>9</v>
      </c>
      <c r="Q691" s="2">
        <f t="shared" ca="1" si="0"/>
        <v>0.42</v>
      </c>
      <c r="R691" s="2">
        <f ca="1">Q691*(IF(J691="Yes",1.25,1))</f>
        <v>0.52500000000000002</v>
      </c>
      <c r="S691" s="2">
        <f ca="1">R691*(IF(OR(VALUE(P691)&gt;8,VALUE(D691)&gt;80),1.25,1))</f>
        <v>0.65625</v>
      </c>
      <c r="T691" s="2">
        <f ca="1">S691*(IF(H691="Mass Customer",0.85,1))</f>
        <v>0.65625</v>
      </c>
      <c r="U691" s="2">
        <f>RANK(W691,W1:W1001,0)</f>
        <v>688</v>
      </c>
      <c r="V691" s="2">
        <v>688</v>
      </c>
      <c r="W691" s="2">
        <v>0.69699999999999995</v>
      </c>
      <c r="X691" s="1"/>
      <c r="Y691" s="1"/>
      <c r="Z691" s="1"/>
    </row>
    <row r="692" spans="1:26" ht="15.75" customHeight="1" x14ac:dyDescent="0.35">
      <c r="A692" s="6" t="s">
        <v>3410</v>
      </c>
      <c r="B692" s="6" t="s">
        <v>3411</v>
      </c>
      <c r="C692" s="6" t="s">
        <v>23</v>
      </c>
      <c r="D692" s="21">
        <v>53</v>
      </c>
      <c r="E692" s="6" t="s">
        <v>3412</v>
      </c>
      <c r="F692" s="15" t="s">
        <v>122</v>
      </c>
      <c r="G692" s="6" t="s">
        <v>18</v>
      </c>
      <c r="H692" s="6" t="s">
        <v>25</v>
      </c>
      <c r="I692" s="6" t="s">
        <v>14</v>
      </c>
      <c r="J692" s="6" t="s">
        <v>15</v>
      </c>
      <c r="K692" s="7">
        <v>5</v>
      </c>
      <c r="L692" s="6" t="s">
        <v>3413</v>
      </c>
      <c r="M692" s="6" t="s">
        <v>725</v>
      </c>
      <c r="N692" s="6" t="s">
        <v>684</v>
      </c>
      <c r="O692" s="6" t="s">
        <v>674</v>
      </c>
      <c r="P692" s="21">
        <v>8</v>
      </c>
      <c r="Q692" s="2">
        <f t="shared" ca="1" si="0"/>
        <v>0.48</v>
      </c>
      <c r="R692" s="2">
        <f ca="1">Q692*(IF(J692="Yes",1.25,1))</f>
        <v>0.6</v>
      </c>
      <c r="S692" s="2">
        <f ca="1">R692*(IF(OR(VALUE(P692)&gt;8,VALUE(D692)&gt;80),1.25,1))</f>
        <v>0.6</v>
      </c>
      <c r="T692" s="2">
        <f ca="1">S692*(IF(H692="Mass Customer",0.85,1))</f>
        <v>0.6</v>
      </c>
      <c r="U692" s="2">
        <f>RANK(W692,W1:W1001,0)</f>
        <v>691</v>
      </c>
      <c r="V692" s="2">
        <v>691</v>
      </c>
      <c r="W692" s="2">
        <v>0.69062499999999993</v>
      </c>
      <c r="X692" s="1"/>
      <c r="Y692" s="1"/>
      <c r="Z692" s="1"/>
    </row>
    <row r="693" spans="1:26" ht="15.75" customHeight="1" x14ac:dyDescent="0.35">
      <c r="A693" s="6" t="s">
        <v>395</v>
      </c>
      <c r="B693" s="6" t="s">
        <v>413</v>
      </c>
      <c r="C693" s="6" t="s">
        <v>16</v>
      </c>
      <c r="D693" s="21">
        <v>42</v>
      </c>
      <c r="E693" s="6" t="s">
        <v>3414</v>
      </c>
      <c r="F693" s="16" t="s">
        <v>4541</v>
      </c>
      <c r="G693" s="6" t="s">
        <v>4549</v>
      </c>
      <c r="H693" s="6" t="s">
        <v>13</v>
      </c>
      <c r="I693" s="6" t="s">
        <v>14</v>
      </c>
      <c r="J693" s="6" t="s">
        <v>15</v>
      </c>
      <c r="K693" s="7">
        <v>13</v>
      </c>
      <c r="L693" s="6" t="s">
        <v>3415</v>
      </c>
      <c r="M693" s="6" t="s">
        <v>3416</v>
      </c>
      <c r="N693" s="6" t="s">
        <v>680</v>
      </c>
      <c r="O693" s="6" t="s">
        <v>674</v>
      </c>
      <c r="P693" s="21">
        <v>8</v>
      </c>
      <c r="Q693" s="2">
        <f t="shared" ca="1" si="0"/>
        <v>0.83</v>
      </c>
      <c r="R693" s="2">
        <f ca="1">Q693*(IF(J693="Yes",1.25,1))</f>
        <v>1.0374999999999999</v>
      </c>
      <c r="S693" s="2">
        <f ca="1">R693*(IF(OR(VALUE(P693)&gt;8,VALUE(D693)&gt;80),1.25,1))</f>
        <v>1.0374999999999999</v>
      </c>
      <c r="T693" s="2">
        <f ca="1">S693*(IF(H693="Mass Customer",0.85,1))</f>
        <v>0.88187499999999985</v>
      </c>
      <c r="U693" s="2">
        <f>RANK(W693,W1:W1001,0)</f>
        <v>691</v>
      </c>
      <c r="V693" s="2">
        <v>691</v>
      </c>
      <c r="W693" s="2">
        <v>0.69062499999999993</v>
      </c>
      <c r="X693" s="1"/>
      <c r="Y693" s="1"/>
      <c r="Z693" s="1"/>
    </row>
    <row r="694" spans="1:26" ht="15.75" customHeight="1" x14ac:dyDescent="0.35">
      <c r="A694" s="6" t="s">
        <v>3417</v>
      </c>
      <c r="B694" s="6" t="s">
        <v>3418</v>
      </c>
      <c r="C694" s="6" t="s">
        <v>16</v>
      </c>
      <c r="D694" s="21">
        <v>70</v>
      </c>
      <c r="E694" s="6" t="s">
        <v>3419</v>
      </c>
      <c r="F694" s="15" t="s">
        <v>237</v>
      </c>
      <c r="G694" s="6" t="s">
        <v>18</v>
      </c>
      <c r="H694" s="6" t="s">
        <v>25</v>
      </c>
      <c r="I694" s="6" t="s">
        <v>14</v>
      </c>
      <c r="J694" s="6" t="s">
        <v>22</v>
      </c>
      <c r="K694" s="7">
        <v>18</v>
      </c>
      <c r="L694" s="6" t="s">
        <v>4546</v>
      </c>
      <c r="M694" s="6" t="s">
        <v>3420</v>
      </c>
      <c r="N694" s="6" t="s">
        <v>680</v>
      </c>
      <c r="O694" s="6" t="s">
        <v>674</v>
      </c>
      <c r="P694" s="21">
        <v>9</v>
      </c>
      <c r="Q694" s="2">
        <f t="shared" ca="1" si="0"/>
        <v>0.86</v>
      </c>
      <c r="R694" s="2">
        <f ca="1">Q694*(IF(J694="Yes",1.25,1))</f>
        <v>0.86</v>
      </c>
      <c r="S694" s="2">
        <f ca="1">R694*(IF(OR(VALUE(P694)&gt;8,VALUE(D694)&gt;80),1.25,1))</f>
        <v>1.075</v>
      </c>
      <c r="T694" s="2">
        <f ca="1">S694*(IF(H694="Mass Customer",0.85,1))</f>
        <v>1.075</v>
      </c>
      <c r="U694" s="2">
        <f>RANK(W694,W1:W1001,0)</f>
        <v>691</v>
      </c>
      <c r="V694" s="2">
        <v>691</v>
      </c>
      <c r="W694" s="2">
        <v>0.69062499999999993</v>
      </c>
      <c r="X694" s="1"/>
      <c r="Y694" s="1"/>
      <c r="Z694" s="1"/>
    </row>
    <row r="695" spans="1:26" ht="15.75" customHeight="1" x14ac:dyDescent="0.35">
      <c r="A695" s="6" t="s">
        <v>3421</v>
      </c>
      <c r="B695" s="6" t="s">
        <v>3422</v>
      </c>
      <c r="C695" s="6" t="s">
        <v>16</v>
      </c>
      <c r="D695" s="21">
        <v>96</v>
      </c>
      <c r="E695" s="6" t="s">
        <v>3423</v>
      </c>
      <c r="F695" s="15" t="s">
        <v>106</v>
      </c>
      <c r="G695" s="6" t="s">
        <v>18</v>
      </c>
      <c r="H695" s="6" t="s">
        <v>13</v>
      </c>
      <c r="I695" s="6" t="s">
        <v>14</v>
      </c>
      <c r="J695" s="6" t="s">
        <v>22</v>
      </c>
      <c r="K695" s="7">
        <v>9</v>
      </c>
      <c r="L695" s="6" t="s">
        <v>3424</v>
      </c>
      <c r="M695" s="6" t="s">
        <v>962</v>
      </c>
      <c r="N695" s="6" t="s">
        <v>673</v>
      </c>
      <c r="O695" s="6" t="s">
        <v>674</v>
      </c>
      <c r="P695" s="21">
        <v>5</v>
      </c>
      <c r="Q695" s="2">
        <f t="shared" ca="1" si="0"/>
        <v>0.61</v>
      </c>
      <c r="R695" s="2">
        <f ca="1">Q695*(IF(J695="Yes",1.25,1))</f>
        <v>0.61</v>
      </c>
      <c r="S695" s="2">
        <f ca="1">R695*(IF(OR(VALUE(P695)&gt;8,VALUE(D695)&gt;80),1.25,1))</f>
        <v>0.76249999999999996</v>
      </c>
      <c r="T695" s="2">
        <f ca="1">S695*(IF(H695="Mass Customer",0.85,1))</f>
        <v>0.64812499999999995</v>
      </c>
      <c r="U695" s="2">
        <f>RANK(W695,W1:W1001,0)</f>
        <v>691</v>
      </c>
      <c r="V695" s="2">
        <v>691</v>
      </c>
      <c r="W695" s="2">
        <v>0.69062499999999993</v>
      </c>
      <c r="X695" s="1"/>
      <c r="Y695" s="1"/>
      <c r="Z695" s="1"/>
    </row>
    <row r="696" spans="1:26" ht="15.75" customHeight="1" x14ac:dyDescent="0.35">
      <c r="A696" s="6" t="s">
        <v>3425</v>
      </c>
      <c r="B696" s="6" t="s">
        <v>3426</v>
      </c>
      <c r="C696" s="6" t="s">
        <v>16</v>
      </c>
      <c r="D696" s="21">
        <v>68</v>
      </c>
      <c r="E696" s="8">
        <v>28405</v>
      </c>
      <c r="F696" s="15" t="s">
        <v>56</v>
      </c>
      <c r="G696" s="6" t="s">
        <v>20</v>
      </c>
      <c r="H696" s="6" t="s">
        <v>27</v>
      </c>
      <c r="I696" s="6" t="s">
        <v>14</v>
      </c>
      <c r="J696" s="6" t="s">
        <v>15</v>
      </c>
      <c r="K696" s="7">
        <v>17</v>
      </c>
      <c r="L696" s="6" t="s">
        <v>3427</v>
      </c>
      <c r="M696" s="6" t="s">
        <v>2184</v>
      </c>
      <c r="N696" s="6" t="s">
        <v>680</v>
      </c>
      <c r="O696" s="6" t="s">
        <v>674</v>
      </c>
      <c r="P696" s="21">
        <v>4</v>
      </c>
      <c r="Q696" s="2">
        <f t="shared" ca="1" si="0"/>
        <v>0.54</v>
      </c>
      <c r="R696" s="2">
        <f ca="1">Q696*(IF(J696="Yes",1.25,1))</f>
        <v>0.67500000000000004</v>
      </c>
      <c r="S696" s="2">
        <f ca="1">R696*(IF(OR(VALUE(P696)&gt;8,VALUE(D696)&gt;80),1.25,1))</f>
        <v>0.67500000000000004</v>
      </c>
      <c r="T696" s="2">
        <f ca="1">S696*(IF(H696="Mass Customer",0.85,1))</f>
        <v>0.67500000000000004</v>
      </c>
      <c r="U696" s="2">
        <f>RANK(W696,W1:W1001,0)</f>
        <v>691</v>
      </c>
      <c r="V696" s="2">
        <v>691</v>
      </c>
      <c r="W696" s="2">
        <v>0.69062499999999993</v>
      </c>
      <c r="X696" s="1"/>
      <c r="Y696" s="1"/>
      <c r="Z696" s="1"/>
    </row>
    <row r="697" spans="1:26" ht="15.75" customHeight="1" x14ac:dyDescent="0.35">
      <c r="A697" s="6" t="s">
        <v>276</v>
      </c>
      <c r="B697" s="6" t="s">
        <v>3428</v>
      </c>
      <c r="C697" s="6" t="s">
        <v>16</v>
      </c>
      <c r="D697" s="21">
        <v>91</v>
      </c>
      <c r="E697" s="6" t="s">
        <v>3429</v>
      </c>
      <c r="F697" s="15" t="s">
        <v>88</v>
      </c>
      <c r="G697" s="6" t="s">
        <v>26</v>
      </c>
      <c r="H697" s="6" t="s">
        <v>13</v>
      </c>
      <c r="I697" s="6" t="s">
        <v>14</v>
      </c>
      <c r="J697" s="6" t="s">
        <v>15</v>
      </c>
      <c r="K697" s="7">
        <v>13</v>
      </c>
      <c r="L697" s="6" t="s">
        <v>3430</v>
      </c>
      <c r="M697" s="6" t="s">
        <v>1757</v>
      </c>
      <c r="N697" s="6" t="s">
        <v>680</v>
      </c>
      <c r="O697" s="6" t="s">
        <v>674</v>
      </c>
      <c r="P697" s="21">
        <v>9</v>
      </c>
      <c r="Q697" s="2">
        <f t="shared" ca="1" si="0"/>
        <v>0.56999999999999995</v>
      </c>
      <c r="R697" s="2">
        <f ca="1">Q697*(IF(J697="Yes",1.25,1))</f>
        <v>0.71249999999999991</v>
      </c>
      <c r="S697" s="2">
        <f ca="1">R697*(IF(OR(VALUE(P697)&gt;8,VALUE(D697)&gt;80),1.25,1))</f>
        <v>0.89062499999999989</v>
      </c>
      <c r="T697" s="2">
        <f ca="1">S697*(IF(H697="Mass Customer",0.85,1))</f>
        <v>0.75703124999999993</v>
      </c>
      <c r="U697" s="2">
        <f>RANK(W697,W1:W1001,0)</f>
        <v>691</v>
      </c>
      <c r="V697" s="2">
        <v>691</v>
      </c>
      <c r="W697" s="2">
        <v>0.69062499999999993</v>
      </c>
      <c r="X697" s="1"/>
      <c r="Y697" s="1"/>
      <c r="Z697" s="1"/>
    </row>
    <row r="698" spans="1:26" ht="15.75" customHeight="1" x14ac:dyDescent="0.35">
      <c r="A698" s="6" t="s">
        <v>3431</v>
      </c>
      <c r="B698" s="6" t="s">
        <v>3432</v>
      </c>
      <c r="C698" s="6" t="s">
        <v>23</v>
      </c>
      <c r="D698" s="21">
        <v>75</v>
      </c>
      <c r="E698" s="6" t="s">
        <v>3433</v>
      </c>
      <c r="F698" s="15" t="s">
        <v>19</v>
      </c>
      <c r="G698" s="6" t="s">
        <v>4549</v>
      </c>
      <c r="H698" s="6" t="s">
        <v>27</v>
      </c>
      <c r="I698" s="6" t="s">
        <v>14</v>
      </c>
      <c r="J698" s="6" t="s">
        <v>22</v>
      </c>
      <c r="K698" s="7">
        <v>18</v>
      </c>
      <c r="L698" s="6" t="s">
        <v>3434</v>
      </c>
      <c r="M698" s="6" t="s">
        <v>1597</v>
      </c>
      <c r="N698" s="6" t="s">
        <v>673</v>
      </c>
      <c r="O698" s="6" t="s">
        <v>674</v>
      </c>
      <c r="P698" s="21">
        <v>3</v>
      </c>
      <c r="Q698" s="2">
        <f t="shared" ca="1" si="0"/>
        <v>0.67</v>
      </c>
      <c r="R698" s="2">
        <f ca="1">Q698*(IF(J698="Yes",1.25,1))</f>
        <v>0.67</v>
      </c>
      <c r="S698" s="2">
        <f ca="1">R698*(IF(OR(VALUE(P698)&gt;8,VALUE(D698)&gt;80),1.25,1))</f>
        <v>0.67</v>
      </c>
      <c r="T698" s="2">
        <f ca="1">S698*(IF(H698="Mass Customer",0.85,1))</f>
        <v>0.67</v>
      </c>
      <c r="U698" s="2">
        <f>RANK(W698,W1:W1001,0)</f>
        <v>691</v>
      </c>
      <c r="V698" s="2">
        <v>691</v>
      </c>
      <c r="W698" s="2">
        <v>0.69062499999999993</v>
      </c>
      <c r="X698" s="1"/>
      <c r="Y698" s="1"/>
      <c r="Z698" s="1"/>
    </row>
    <row r="699" spans="1:26" ht="15.75" customHeight="1" x14ac:dyDescent="0.35">
      <c r="A699" s="6" t="s">
        <v>3435</v>
      </c>
      <c r="B699" s="6" t="s">
        <v>3436</v>
      </c>
      <c r="C699" s="6" t="s">
        <v>16</v>
      </c>
      <c r="D699" s="21">
        <v>31</v>
      </c>
      <c r="E699" s="6" t="s">
        <v>3437</v>
      </c>
      <c r="F699" s="16" t="s">
        <v>4541</v>
      </c>
      <c r="G699" s="6" t="s">
        <v>33</v>
      </c>
      <c r="H699" s="6" t="s">
        <v>13</v>
      </c>
      <c r="I699" s="6" t="s">
        <v>14</v>
      </c>
      <c r="J699" s="6" t="s">
        <v>22</v>
      </c>
      <c r="K699" s="7">
        <v>7</v>
      </c>
      <c r="L699" s="6" t="s">
        <v>3438</v>
      </c>
      <c r="M699" s="6" t="s">
        <v>2148</v>
      </c>
      <c r="N699" s="6" t="s">
        <v>680</v>
      </c>
      <c r="O699" s="6" t="s">
        <v>674</v>
      </c>
      <c r="P699" s="21">
        <v>8</v>
      </c>
      <c r="Q699" s="2">
        <f t="shared" ca="1" si="0"/>
        <v>0.67</v>
      </c>
      <c r="R699" s="2">
        <f ca="1">Q699*(IF(J699="Yes",1.25,1))</f>
        <v>0.67</v>
      </c>
      <c r="S699" s="2">
        <f ca="1">R699*(IF(OR(VALUE(P699)&gt;8,VALUE(D699)&gt;80),1.25,1))</f>
        <v>0.67</v>
      </c>
      <c r="T699" s="2">
        <f ca="1">S699*(IF(H699="Mass Customer",0.85,1))</f>
        <v>0.56950000000000001</v>
      </c>
      <c r="U699" s="2">
        <f>RANK(W699,W1:W1001,0)</f>
        <v>698</v>
      </c>
      <c r="V699" s="2">
        <v>698</v>
      </c>
      <c r="W699" s="2">
        <v>0.69</v>
      </c>
      <c r="X699" s="1"/>
      <c r="Y699" s="1"/>
      <c r="Z699" s="1"/>
    </row>
    <row r="700" spans="1:26" ht="15.75" customHeight="1" x14ac:dyDescent="0.35">
      <c r="A700" s="6" t="s">
        <v>646</v>
      </c>
      <c r="B700" s="6" t="s">
        <v>636</v>
      </c>
      <c r="C700" s="6" t="s">
        <v>23</v>
      </c>
      <c r="D700" s="21">
        <v>12</v>
      </c>
      <c r="E700" s="6" t="s">
        <v>3439</v>
      </c>
      <c r="F700" s="15" t="s">
        <v>113</v>
      </c>
      <c r="G700" s="6" t="s">
        <v>4549</v>
      </c>
      <c r="H700" s="6" t="s">
        <v>27</v>
      </c>
      <c r="I700" s="6" t="s">
        <v>14</v>
      </c>
      <c r="J700" s="6" t="s">
        <v>22</v>
      </c>
      <c r="K700" s="7">
        <v>12</v>
      </c>
      <c r="L700" s="6" t="s">
        <v>3440</v>
      </c>
      <c r="M700" s="6" t="s">
        <v>3441</v>
      </c>
      <c r="N700" s="6" t="s">
        <v>680</v>
      </c>
      <c r="O700" s="6" t="s">
        <v>674</v>
      </c>
      <c r="P700" s="21">
        <v>12</v>
      </c>
      <c r="Q700" s="2">
        <f t="shared" ca="1" si="0"/>
        <v>0.5</v>
      </c>
      <c r="R700" s="2">
        <f ca="1">Q700*(IF(J700="Yes",1.25,1))</f>
        <v>0.5</v>
      </c>
      <c r="S700" s="2">
        <f ca="1">R700*(IF(OR(VALUE(P700)&gt;8,VALUE(D700)&gt;80),1.25,1))</f>
        <v>0.625</v>
      </c>
      <c r="T700" s="2">
        <f ca="1">S700*(IF(H700="Mass Customer",0.85,1))</f>
        <v>0.625</v>
      </c>
      <c r="U700" s="2">
        <f>RANK(W700,W1:W1001,0)</f>
        <v>698</v>
      </c>
      <c r="V700" s="2">
        <v>698</v>
      </c>
      <c r="W700" s="2">
        <v>0.69</v>
      </c>
      <c r="X700" s="1"/>
      <c r="Y700" s="1"/>
      <c r="Z700" s="1"/>
    </row>
    <row r="701" spans="1:26" ht="15.75" customHeight="1" x14ac:dyDescent="0.35">
      <c r="A701" s="6" t="s">
        <v>3442</v>
      </c>
      <c r="B701" s="6" t="s">
        <v>3443</v>
      </c>
      <c r="C701" s="6" t="s">
        <v>23</v>
      </c>
      <c r="D701" s="21">
        <v>8</v>
      </c>
      <c r="E701" s="6" t="s">
        <v>3444</v>
      </c>
      <c r="F701" s="15" t="s">
        <v>157</v>
      </c>
      <c r="G701" s="6" t="s">
        <v>33</v>
      </c>
      <c r="H701" s="6" t="s">
        <v>27</v>
      </c>
      <c r="I701" s="6" t="s">
        <v>14</v>
      </c>
      <c r="J701" s="6" t="s">
        <v>22</v>
      </c>
      <c r="K701" s="7">
        <v>7</v>
      </c>
      <c r="L701" s="6" t="s">
        <v>3445</v>
      </c>
      <c r="M701" s="6" t="s">
        <v>3446</v>
      </c>
      <c r="N701" s="6" t="s">
        <v>673</v>
      </c>
      <c r="O701" s="6" t="s">
        <v>674</v>
      </c>
      <c r="P701" s="21">
        <v>3</v>
      </c>
      <c r="Q701" s="2">
        <f t="shared" ca="1" si="0"/>
        <v>0.99</v>
      </c>
      <c r="R701" s="2">
        <f ca="1">Q701*(IF(J701="Yes",1.25,1))</f>
        <v>0.99</v>
      </c>
      <c r="S701" s="2">
        <f ca="1">R701*(IF(OR(VALUE(P701)&gt;8,VALUE(D701)&gt;80),1.25,1))</f>
        <v>0.99</v>
      </c>
      <c r="T701" s="2">
        <f ca="1">S701*(IF(H701="Mass Customer",0.85,1))</f>
        <v>0.99</v>
      </c>
      <c r="U701" s="2">
        <f>RANK(W701,W1:W1001,0)</f>
        <v>700</v>
      </c>
      <c r="V701" s="2">
        <v>700</v>
      </c>
      <c r="W701" s="2">
        <v>0.6875</v>
      </c>
      <c r="X701" s="1"/>
      <c r="Y701" s="1"/>
      <c r="Z701" s="1"/>
    </row>
    <row r="702" spans="1:26" ht="15.75" customHeight="1" x14ac:dyDescent="0.35">
      <c r="A702" s="6" t="s">
        <v>3447</v>
      </c>
      <c r="B702" s="6" t="s">
        <v>3336</v>
      </c>
      <c r="C702" s="6" t="s">
        <v>23</v>
      </c>
      <c r="D702" s="21">
        <v>44</v>
      </c>
      <c r="E702" s="6" t="s">
        <v>3448</v>
      </c>
      <c r="F702" s="15" t="s">
        <v>96</v>
      </c>
      <c r="G702" s="6" t="s">
        <v>12</v>
      </c>
      <c r="H702" s="6" t="s">
        <v>27</v>
      </c>
      <c r="I702" s="6" t="s">
        <v>14</v>
      </c>
      <c r="J702" s="6" t="s">
        <v>15</v>
      </c>
      <c r="K702" s="7">
        <v>7</v>
      </c>
      <c r="L702" s="6" t="s">
        <v>3449</v>
      </c>
      <c r="M702" s="6" t="s">
        <v>1232</v>
      </c>
      <c r="N702" s="6" t="s">
        <v>680</v>
      </c>
      <c r="O702" s="6" t="s">
        <v>674</v>
      </c>
      <c r="P702" s="21">
        <v>8</v>
      </c>
      <c r="Q702" s="2">
        <f t="shared" ca="1" si="0"/>
        <v>0.78</v>
      </c>
      <c r="R702" s="2">
        <f ca="1">Q702*(IF(J702="Yes",1.25,1))</f>
        <v>0.97500000000000009</v>
      </c>
      <c r="S702" s="2">
        <f ca="1">R702*(IF(OR(VALUE(P702)&gt;8,VALUE(D702)&gt;80),1.25,1))</f>
        <v>0.97500000000000009</v>
      </c>
      <c r="T702" s="2">
        <f ca="1">S702*(IF(H702="Mass Customer",0.85,1))</f>
        <v>0.97500000000000009</v>
      </c>
      <c r="U702" s="2">
        <f>RANK(W702,W1:W1001,0)</f>
        <v>700</v>
      </c>
      <c r="V702" s="2">
        <v>700</v>
      </c>
      <c r="W702" s="2">
        <v>0.6875</v>
      </c>
      <c r="X702" s="1"/>
      <c r="Y702" s="1"/>
      <c r="Z702" s="1"/>
    </row>
    <row r="703" spans="1:26" ht="15.75" customHeight="1" x14ac:dyDescent="0.35">
      <c r="A703" s="6" t="s">
        <v>447</v>
      </c>
      <c r="B703" s="6" t="s">
        <v>3450</v>
      </c>
      <c r="C703" s="6" t="s">
        <v>23</v>
      </c>
      <c r="D703" s="21">
        <v>39</v>
      </c>
      <c r="E703" s="8">
        <v>27388</v>
      </c>
      <c r="F703" s="15" t="s">
        <v>76</v>
      </c>
      <c r="G703" s="6" t="s">
        <v>50</v>
      </c>
      <c r="H703" s="6" t="s">
        <v>27</v>
      </c>
      <c r="I703" s="6" t="s">
        <v>14</v>
      </c>
      <c r="J703" s="6" t="s">
        <v>22</v>
      </c>
      <c r="K703" s="7">
        <v>13</v>
      </c>
      <c r="L703" s="6" t="s">
        <v>3451</v>
      </c>
      <c r="M703" s="6" t="s">
        <v>3452</v>
      </c>
      <c r="N703" s="6" t="s">
        <v>680</v>
      </c>
      <c r="O703" s="6" t="s">
        <v>674</v>
      </c>
      <c r="P703" s="21">
        <v>11</v>
      </c>
      <c r="Q703" s="2">
        <f t="shared" ca="1" si="0"/>
        <v>0.96</v>
      </c>
      <c r="R703" s="2">
        <f ca="1">Q703*(IF(J703="Yes",1.25,1))</f>
        <v>0.96</v>
      </c>
      <c r="S703" s="2">
        <f ca="1">R703*(IF(OR(VALUE(P703)&gt;8,VALUE(D703)&gt;80),1.25,1))</f>
        <v>1.2</v>
      </c>
      <c r="T703" s="2">
        <f ca="1">S703*(IF(H703="Mass Customer",0.85,1))</f>
        <v>1.2</v>
      </c>
      <c r="U703" s="2">
        <f>RANK(W703,W1:W1001,0)</f>
        <v>700</v>
      </c>
      <c r="V703" s="2">
        <v>700</v>
      </c>
      <c r="W703" s="2">
        <v>0.6875</v>
      </c>
      <c r="X703" s="1"/>
      <c r="Y703" s="1"/>
      <c r="Z703" s="1"/>
    </row>
    <row r="704" spans="1:26" ht="15.75" customHeight="1" x14ac:dyDescent="0.35">
      <c r="A704" s="6" t="s">
        <v>3453</v>
      </c>
      <c r="B704" s="6" t="s">
        <v>3454</v>
      </c>
      <c r="C704" s="6" t="s">
        <v>16</v>
      </c>
      <c r="D704" s="21">
        <v>97</v>
      </c>
      <c r="E704" s="6" t="s">
        <v>3455</v>
      </c>
      <c r="F704" s="15" t="s">
        <v>128</v>
      </c>
      <c r="G704" s="6" t="s">
        <v>33</v>
      </c>
      <c r="H704" s="6" t="s">
        <v>13</v>
      </c>
      <c r="I704" s="6" t="s">
        <v>14</v>
      </c>
      <c r="J704" s="6" t="s">
        <v>22</v>
      </c>
      <c r="K704" s="7">
        <v>6</v>
      </c>
      <c r="L704" s="6" t="s">
        <v>3456</v>
      </c>
      <c r="M704" s="6" t="s">
        <v>1004</v>
      </c>
      <c r="N704" s="6" t="s">
        <v>680</v>
      </c>
      <c r="O704" s="6" t="s">
        <v>674</v>
      </c>
      <c r="P704" s="21">
        <v>8</v>
      </c>
      <c r="Q704" s="2">
        <f t="shared" ca="1" si="0"/>
        <v>0.84</v>
      </c>
      <c r="R704" s="2">
        <f ca="1">Q704*(IF(J704="Yes",1.25,1))</f>
        <v>0.84</v>
      </c>
      <c r="S704" s="2">
        <f ca="1">R704*(IF(OR(VALUE(P704)&gt;8,VALUE(D704)&gt;80),1.25,1))</f>
        <v>1.05</v>
      </c>
      <c r="T704" s="2">
        <f ca="1">S704*(IF(H704="Mass Customer",0.85,1))</f>
        <v>0.89249999999999996</v>
      </c>
      <c r="U704" s="2">
        <f>RANK(W704,W1:W1001,0)</f>
        <v>700</v>
      </c>
      <c r="V704" s="2">
        <v>700</v>
      </c>
      <c r="W704" s="2">
        <v>0.6875</v>
      </c>
      <c r="X704" s="1"/>
      <c r="Y704" s="1"/>
      <c r="Z704" s="1"/>
    </row>
    <row r="705" spans="1:26" ht="15.75" customHeight="1" x14ac:dyDescent="0.35">
      <c r="A705" s="6" t="s">
        <v>2419</v>
      </c>
      <c r="B705" s="6" t="s">
        <v>3457</v>
      </c>
      <c r="C705" s="6" t="s">
        <v>23</v>
      </c>
      <c r="D705" s="21">
        <v>44</v>
      </c>
      <c r="E705" s="6" t="s">
        <v>3458</v>
      </c>
      <c r="F705" s="16" t="s">
        <v>4541</v>
      </c>
      <c r="G705" s="6" t="s">
        <v>18</v>
      </c>
      <c r="H705" s="6" t="s">
        <v>13</v>
      </c>
      <c r="I705" s="6" t="s">
        <v>14</v>
      </c>
      <c r="J705" s="6" t="s">
        <v>22</v>
      </c>
      <c r="K705" s="7">
        <v>13</v>
      </c>
      <c r="L705" s="6" t="s">
        <v>3459</v>
      </c>
      <c r="M705" s="6" t="s">
        <v>3460</v>
      </c>
      <c r="N705" s="6" t="s">
        <v>673</v>
      </c>
      <c r="O705" s="6" t="s">
        <v>674</v>
      </c>
      <c r="P705" s="21">
        <v>9</v>
      </c>
      <c r="Q705" s="2">
        <f t="shared" ca="1" si="0"/>
        <v>0.84</v>
      </c>
      <c r="R705" s="2">
        <f ca="1">Q705*(IF(J705="Yes",1.25,1))</f>
        <v>0.84</v>
      </c>
      <c r="S705" s="2">
        <f ca="1">R705*(IF(OR(VALUE(P705)&gt;8,VALUE(D705)&gt;80),1.25,1))</f>
        <v>1.05</v>
      </c>
      <c r="T705" s="2">
        <f ca="1">S705*(IF(H705="Mass Customer",0.85,1))</f>
        <v>0.89249999999999996</v>
      </c>
      <c r="U705" s="2">
        <f>RANK(W705,W1:W1001,0)</f>
        <v>700</v>
      </c>
      <c r="V705" s="2">
        <v>700</v>
      </c>
      <c r="W705" s="2">
        <v>0.6875</v>
      </c>
      <c r="X705" s="1"/>
      <c r="Y705" s="1"/>
      <c r="Z705" s="1"/>
    </row>
    <row r="706" spans="1:26" ht="15.75" customHeight="1" x14ac:dyDescent="0.35">
      <c r="A706" s="6" t="s">
        <v>260</v>
      </c>
      <c r="B706" s="6" t="s">
        <v>3461</v>
      </c>
      <c r="C706" s="6" t="s">
        <v>23</v>
      </c>
      <c r="D706" s="21">
        <v>37</v>
      </c>
      <c r="E706" s="6" t="s">
        <v>3462</v>
      </c>
      <c r="F706" s="15" t="s">
        <v>182</v>
      </c>
      <c r="G706" s="6" t="s">
        <v>12</v>
      </c>
      <c r="H706" s="6" t="s">
        <v>25</v>
      </c>
      <c r="I706" s="6" t="s">
        <v>14</v>
      </c>
      <c r="J706" s="6" t="s">
        <v>15</v>
      </c>
      <c r="K706" s="7">
        <v>19</v>
      </c>
      <c r="L706" s="6" t="s">
        <v>3463</v>
      </c>
      <c r="M706" s="6" t="s">
        <v>3464</v>
      </c>
      <c r="N706" s="6" t="s">
        <v>684</v>
      </c>
      <c r="O706" s="6" t="s">
        <v>674</v>
      </c>
      <c r="P706" s="21">
        <v>7</v>
      </c>
      <c r="Q706" s="2">
        <f t="shared" ca="1" si="0"/>
        <v>0.9</v>
      </c>
      <c r="R706" s="2">
        <f ca="1">Q706*(IF(J706="Yes",1.25,1))</f>
        <v>1.125</v>
      </c>
      <c r="S706" s="2">
        <f ca="1">R706*(IF(OR(VALUE(P706)&gt;8,VALUE(D706)&gt;80),1.25,1))</f>
        <v>1.125</v>
      </c>
      <c r="T706" s="2">
        <f ca="1">S706*(IF(H706="Mass Customer",0.85,1))</f>
        <v>1.125</v>
      </c>
      <c r="U706" s="2">
        <f>RANK(W706,W1:W1001,0)</f>
        <v>700</v>
      </c>
      <c r="V706" s="2">
        <v>700</v>
      </c>
      <c r="W706" s="2">
        <v>0.6875</v>
      </c>
      <c r="X706" s="1"/>
      <c r="Y706" s="1"/>
      <c r="Z706" s="1"/>
    </row>
    <row r="707" spans="1:26" ht="15.75" customHeight="1" x14ac:dyDescent="0.35">
      <c r="A707" s="6" t="s">
        <v>533</v>
      </c>
      <c r="B707" s="6" t="s">
        <v>3465</v>
      </c>
      <c r="C707" s="6" t="s">
        <v>23</v>
      </c>
      <c r="D707" s="21">
        <v>99</v>
      </c>
      <c r="E707" s="6" t="s">
        <v>3466</v>
      </c>
      <c r="F707" s="15" t="s">
        <v>140</v>
      </c>
      <c r="G707" s="6" t="s">
        <v>18</v>
      </c>
      <c r="H707" s="6" t="s">
        <v>27</v>
      </c>
      <c r="I707" s="6" t="s">
        <v>14</v>
      </c>
      <c r="J707" s="6" t="s">
        <v>22</v>
      </c>
      <c r="K707" s="7">
        <v>16</v>
      </c>
      <c r="L707" s="6" t="s">
        <v>3467</v>
      </c>
      <c r="M707" s="6" t="s">
        <v>1134</v>
      </c>
      <c r="N707" s="6" t="s">
        <v>680</v>
      </c>
      <c r="O707" s="6" t="s">
        <v>674</v>
      </c>
      <c r="P707" s="21">
        <v>11</v>
      </c>
      <c r="Q707" s="2">
        <f t="shared" ca="1" si="0"/>
        <v>0.52</v>
      </c>
      <c r="R707" s="2">
        <f ca="1">Q707*(IF(J707="Yes",1.25,1))</f>
        <v>0.52</v>
      </c>
      <c r="S707" s="2">
        <f ca="1">R707*(IF(OR(VALUE(P707)&gt;8,VALUE(D707)&gt;80),1.25,1))</f>
        <v>0.65</v>
      </c>
      <c r="T707" s="2">
        <f ca="1">S707*(IF(H707="Mass Customer",0.85,1))</f>
        <v>0.65</v>
      </c>
      <c r="U707" s="2">
        <f>RANK(W707,W1:W1001,0)</f>
        <v>700</v>
      </c>
      <c r="V707" s="2">
        <v>700</v>
      </c>
      <c r="W707" s="2">
        <v>0.6875</v>
      </c>
      <c r="X707" s="1"/>
      <c r="Y707" s="1"/>
      <c r="Z707" s="1"/>
    </row>
    <row r="708" spans="1:26" ht="15.75" customHeight="1" x14ac:dyDescent="0.35">
      <c r="A708" s="6" t="s">
        <v>476</v>
      </c>
      <c r="B708" s="6" t="s">
        <v>3468</v>
      </c>
      <c r="C708" s="6" t="s">
        <v>16</v>
      </c>
      <c r="D708" s="21">
        <v>27</v>
      </c>
      <c r="E708" s="6" t="s">
        <v>3469</v>
      </c>
      <c r="F708" s="15" t="s">
        <v>159</v>
      </c>
      <c r="G708" s="6" t="s">
        <v>18</v>
      </c>
      <c r="H708" s="6" t="s">
        <v>13</v>
      </c>
      <c r="I708" s="6" t="s">
        <v>14</v>
      </c>
      <c r="J708" s="6" t="s">
        <v>22</v>
      </c>
      <c r="K708" s="7">
        <v>11</v>
      </c>
      <c r="L708" s="6" t="s">
        <v>3470</v>
      </c>
      <c r="M708" s="6" t="s">
        <v>3471</v>
      </c>
      <c r="N708" s="6" t="s">
        <v>684</v>
      </c>
      <c r="O708" s="6" t="s">
        <v>674</v>
      </c>
      <c r="P708" s="21">
        <v>8</v>
      </c>
      <c r="Q708" s="2">
        <f t="shared" ca="1" si="0"/>
        <v>0.88</v>
      </c>
      <c r="R708" s="2">
        <f ca="1">Q708*(IF(J708="Yes",1.25,1))</f>
        <v>0.88</v>
      </c>
      <c r="S708" s="2">
        <f ca="1">R708*(IF(OR(VALUE(P708)&gt;8,VALUE(D708)&gt;80),1.25,1))</f>
        <v>0.88</v>
      </c>
      <c r="T708" s="2">
        <f ca="1">S708*(IF(H708="Mass Customer",0.85,1))</f>
        <v>0.748</v>
      </c>
      <c r="U708" s="2">
        <f>RANK(W708,W1:W1001,0)</f>
        <v>700</v>
      </c>
      <c r="V708" s="2">
        <v>700</v>
      </c>
      <c r="W708" s="2">
        <v>0.6875</v>
      </c>
      <c r="X708" s="1"/>
      <c r="Y708" s="1"/>
      <c r="Z708" s="1"/>
    </row>
    <row r="709" spans="1:26" ht="15.75" customHeight="1" x14ac:dyDescent="0.35">
      <c r="A709" s="6" t="s">
        <v>2930</v>
      </c>
      <c r="B709" s="6" t="s">
        <v>3472</v>
      </c>
      <c r="C709" s="6" t="s">
        <v>16</v>
      </c>
      <c r="D709" s="21">
        <v>18</v>
      </c>
      <c r="E709" s="6" t="s">
        <v>3473</v>
      </c>
      <c r="F709" s="15" t="s">
        <v>165</v>
      </c>
      <c r="G709" s="6" t="s">
        <v>12</v>
      </c>
      <c r="H709" s="6" t="s">
        <v>13</v>
      </c>
      <c r="I709" s="6" t="s">
        <v>14</v>
      </c>
      <c r="J709" s="6" t="s">
        <v>15</v>
      </c>
      <c r="K709" s="7">
        <v>8</v>
      </c>
      <c r="L709" s="6" t="s">
        <v>3474</v>
      </c>
      <c r="M709" s="6" t="s">
        <v>3475</v>
      </c>
      <c r="N709" s="6" t="s">
        <v>680</v>
      </c>
      <c r="O709" s="6" t="s">
        <v>674</v>
      </c>
      <c r="P709" s="21">
        <v>5</v>
      </c>
      <c r="Q709" s="2">
        <f t="shared" ca="1" si="0"/>
        <v>0.76</v>
      </c>
      <c r="R709" s="2">
        <f ca="1">Q709*(IF(J709="Yes",1.25,1))</f>
        <v>0.95</v>
      </c>
      <c r="S709" s="2">
        <f ca="1">R709*(IF(OR(VALUE(P709)&gt;8,VALUE(D709)&gt;80),1.25,1))</f>
        <v>0.95</v>
      </c>
      <c r="T709" s="2">
        <f ca="1">S709*(IF(H709="Mass Customer",0.85,1))</f>
        <v>0.8075</v>
      </c>
      <c r="U709" s="2">
        <f>RANK(W709,W1:W1001,0)</f>
        <v>708</v>
      </c>
      <c r="V709" s="2">
        <v>708</v>
      </c>
      <c r="W709" s="2">
        <v>0.68</v>
      </c>
      <c r="X709" s="1"/>
      <c r="Y709" s="1"/>
      <c r="Z709" s="1"/>
    </row>
    <row r="710" spans="1:26" ht="15.75" customHeight="1" x14ac:dyDescent="0.35">
      <c r="A710" s="6" t="s">
        <v>3476</v>
      </c>
      <c r="B710" s="6" t="s">
        <v>3477</v>
      </c>
      <c r="C710" s="6" t="s">
        <v>23</v>
      </c>
      <c r="D710" s="21">
        <v>64</v>
      </c>
      <c r="E710" s="6" t="s">
        <v>3478</v>
      </c>
      <c r="F710" s="15" t="s">
        <v>210</v>
      </c>
      <c r="G710" s="6" t="s">
        <v>18</v>
      </c>
      <c r="H710" s="6" t="s">
        <v>13</v>
      </c>
      <c r="I710" s="6" t="s">
        <v>14</v>
      </c>
      <c r="J710" s="6" t="s">
        <v>22</v>
      </c>
      <c r="K710" s="7">
        <v>2</v>
      </c>
      <c r="L710" s="6" t="s">
        <v>3479</v>
      </c>
      <c r="M710" s="6" t="s">
        <v>3365</v>
      </c>
      <c r="N710" s="6" t="s">
        <v>680</v>
      </c>
      <c r="O710" s="6" t="s">
        <v>674</v>
      </c>
      <c r="P710" s="21">
        <v>7</v>
      </c>
      <c r="Q710" s="2">
        <f t="shared" ca="1" si="0"/>
        <v>0.89</v>
      </c>
      <c r="R710" s="2">
        <f ca="1">Q710*(IF(J710="Yes",1.25,1))</f>
        <v>0.89</v>
      </c>
      <c r="S710" s="2">
        <f ca="1">R710*(IF(OR(VALUE(P710)&gt;8,VALUE(D710)&gt;80),1.25,1))</f>
        <v>0.89</v>
      </c>
      <c r="T710" s="2">
        <f ca="1">S710*(IF(H710="Mass Customer",0.85,1))</f>
        <v>0.75649999999999995</v>
      </c>
      <c r="U710" s="2">
        <f>RANK(W710,W1:W1001,0)</f>
        <v>708</v>
      </c>
      <c r="V710" s="2">
        <v>708</v>
      </c>
      <c r="W710" s="2">
        <v>0.68</v>
      </c>
      <c r="X710" s="1"/>
      <c r="Y710" s="1"/>
      <c r="Z710" s="1"/>
    </row>
    <row r="711" spans="1:26" ht="15.75" customHeight="1" x14ac:dyDescent="0.35">
      <c r="A711" s="6" t="s">
        <v>305</v>
      </c>
      <c r="B711" s="6" t="s">
        <v>3480</v>
      </c>
      <c r="C711" s="6" t="s">
        <v>16</v>
      </c>
      <c r="D711" s="21">
        <v>57</v>
      </c>
      <c r="E711" s="6" t="s">
        <v>3481</v>
      </c>
      <c r="F711" s="15" t="s">
        <v>182</v>
      </c>
      <c r="G711" s="6" t="s">
        <v>12</v>
      </c>
      <c r="H711" s="6" t="s">
        <v>25</v>
      </c>
      <c r="I711" s="6" t="s">
        <v>14</v>
      </c>
      <c r="J711" s="6" t="s">
        <v>15</v>
      </c>
      <c r="K711" s="7">
        <v>14</v>
      </c>
      <c r="L711" s="6" t="s">
        <v>3482</v>
      </c>
      <c r="M711" s="6" t="s">
        <v>2141</v>
      </c>
      <c r="N711" s="6" t="s">
        <v>680</v>
      </c>
      <c r="O711" s="6" t="s">
        <v>674</v>
      </c>
      <c r="P711" s="21">
        <v>8</v>
      </c>
      <c r="Q711" s="2">
        <f t="shared" ca="1" si="0"/>
        <v>0.59</v>
      </c>
      <c r="R711" s="2">
        <f ca="1">Q711*(IF(J711="Yes",1.25,1))</f>
        <v>0.73749999999999993</v>
      </c>
      <c r="S711" s="2">
        <f ca="1">R711*(IF(OR(VALUE(P711)&gt;8,VALUE(D711)&gt;80),1.25,1))</f>
        <v>0.73749999999999993</v>
      </c>
      <c r="T711" s="2">
        <f ca="1">S711*(IF(H711="Mass Customer",0.85,1))</f>
        <v>0.73749999999999993</v>
      </c>
      <c r="U711" s="2">
        <f>RANK(W711,W1:W1001,0)</f>
        <v>708</v>
      </c>
      <c r="V711" s="2">
        <v>708</v>
      </c>
      <c r="W711" s="2">
        <v>0.68</v>
      </c>
      <c r="X711" s="1"/>
      <c r="Y711" s="1"/>
      <c r="Z711" s="1"/>
    </row>
    <row r="712" spans="1:26" ht="15.75" customHeight="1" x14ac:dyDescent="0.35">
      <c r="A712" s="6" t="s">
        <v>3483</v>
      </c>
      <c r="B712" s="6" t="s">
        <v>3484</v>
      </c>
      <c r="C712" s="6" t="s">
        <v>23</v>
      </c>
      <c r="D712" s="21">
        <v>85</v>
      </c>
      <c r="E712" s="6" t="s">
        <v>3485</v>
      </c>
      <c r="F712" s="15" t="s">
        <v>56</v>
      </c>
      <c r="G712" s="6" t="s">
        <v>18</v>
      </c>
      <c r="H712" s="6" t="s">
        <v>13</v>
      </c>
      <c r="I712" s="6" t="s">
        <v>14</v>
      </c>
      <c r="J712" s="6" t="s">
        <v>15</v>
      </c>
      <c r="K712" s="7">
        <v>9</v>
      </c>
      <c r="L712" s="6" t="s">
        <v>3486</v>
      </c>
      <c r="M712" s="6" t="s">
        <v>2840</v>
      </c>
      <c r="N712" s="6" t="s">
        <v>684</v>
      </c>
      <c r="O712" s="6" t="s">
        <v>674</v>
      </c>
      <c r="P712" s="21">
        <v>8</v>
      </c>
      <c r="Q712" s="2">
        <f t="shared" ca="1" si="0"/>
        <v>0.71</v>
      </c>
      <c r="R712" s="2">
        <f ca="1">Q712*(IF(J712="Yes",1.25,1))</f>
        <v>0.88749999999999996</v>
      </c>
      <c r="S712" s="2">
        <f ca="1">R712*(IF(OR(VALUE(P712)&gt;8,VALUE(D712)&gt;80),1.25,1))</f>
        <v>1.109375</v>
      </c>
      <c r="T712" s="2">
        <f ca="1">S712*(IF(H712="Mass Customer",0.85,1))</f>
        <v>0.94296875000000002</v>
      </c>
      <c r="U712" s="2">
        <f>RANK(W712,W1:W1001,0)</f>
        <v>708</v>
      </c>
      <c r="V712" s="2">
        <v>708</v>
      </c>
      <c r="W712" s="2">
        <v>0.68</v>
      </c>
      <c r="X712" s="1"/>
      <c r="Y712" s="1"/>
      <c r="Z712" s="1"/>
    </row>
    <row r="713" spans="1:26" ht="15.75" customHeight="1" x14ac:dyDescent="0.35">
      <c r="A713" s="6" t="s">
        <v>3487</v>
      </c>
      <c r="B713" s="6" t="s">
        <v>3488</v>
      </c>
      <c r="C713" s="6" t="s">
        <v>16</v>
      </c>
      <c r="D713" s="21">
        <v>14</v>
      </c>
      <c r="E713" s="6" t="s">
        <v>3489</v>
      </c>
      <c r="F713" s="15" t="s">
        <v>74</v>
      </c>
      <c r="G713" s="6" t="s">
        <v>18</v>
      </c>
      <c r="H713" s="6" t="s">
        <v>13</v>
      </c>
      <c r="I713" s="6" t="s">
        <v>14</v>
      </c>
      <c r="J713" s="6" t="s">
        <v>15</v>
      </c>
      <c r="K713" s="7">
        <v>6</v>
      </c>
      <c r="L713" s="6" t="s">
        <v>3490</v>
      </c>
      <c r="M713" s="6" t="s">
        <v>2105</v>
      </c>
      <c r="N713" s="6" t="s">
        <v>673</v>
      </c>
      <c r="O713" s="6" t="s">
        <v>674</v>
      </c>
      <c r="P713" s="21">
        <v>9</v>
      </c>
      <c r="Q713" s="2">
        <f t="shared" ca="1" si="0"/>
        <v>0.79</v>
      </c>
      <c r="R713" s="2">
        <f ca="1">Q713*(IF(J713="Yes",1.25,1))</f>
        <v>0.98750000000000004</v>
      </c>
      <c r="S713" s="2">
        <f ca="1">R713*(IF(OR(VALUE(P713)&gt;8,VALUE(D713)&gt;80),1.25,1))</f>
        <v>1.234375</v>
      </c>
      <c r="T713" s="2">
        <f ca="1">S713*(IF(H713="Mass Customer",0.85,1))</f>
        <v>1.0492187499999999</v>
      </c>
      <c r="U713" s="2">
        <f>RANK(W713,W1:W1001,0)</f>
        <v>708</v>
      </c>
      <c r="V713" s="2">
        <v>708</v>
      </c>
      <c r="W713" s="2">
        <v>0.68</v>
      </c>
      <c r="X713" s="1"/>
      <c r="Y713" s="1"/>
      <c r="Z713" s="1"/>
    </row>
    <row r="714" spans="1:26" ht="15.75" customHeight="1" x14ac:dyDescent="0.35">
      <c r="A714" s="6" t="s">
        <v>280</v>
      </c>
      <c r="B714" s="6" t="s">
        <v>3491</v>
      </c>
      <c r="C714" s="6" t="s">
        <v>16</v>
      </c>
      <c r="D714" s="21">
        <v>28</v>
      </c>
      <c r="E714" s="6" t="s">
        <v>3492</v>
      </c>
      <c r="F714" s="15" t="s">
        <v>142</v>
      </c>
      <c r="G714" s="6" t="s">
        <v>4549</v>
      </c>
      <c r="H714" s="6" t="s">
        <v>25</v>
      </c>
      <c r="I714" s="6" t="s">
        <v>14</v>
      </c>
      <c r="J714" s="6" t="s">
        <v>15</v>
      </c>
      <c r="K714" s="7">
        <v>18</v>
      </c>
      <c r="L714" s="6" t="s">
        <v>3493</v>
      </c>
      <c r="M714" s="6" t="s">
        <v>1634</v>
      </c>
      <c r="N714" s="6" t="s">
        <v>673</v>
      </c>
      <c r="O714" s="6" t="s">
        <v>674</v>
      </c>
      <c r="P714" s="21">
        <v>2</v>
      </c>
      <c r="Q714" s="2">
        <f t="shared" ca="1" si="0"/>
        <v>0.97</v>
      </c>
      <c r="R714" s="2">
        <f ca="1">Q714*(IF(J714="Yes",1.25,1))</f>
        <v>1.2124999999999999</v>
      </c>
      <c r="S714" s="2">
        <f ca="1">R714*(IF(OR(VALUE(P714)&gt;8,VALUE(D714)&gt;80),1.25,1))</f>
        <v>1.2124999999999999</v>
      </c>
      <c r="T714" s="2">
        <f ca="1">S714*(IF(H714="Mass Customer",0.85,1))</f>
        <v>1.2124999999999999</v>
      </c>
      <c r="U714" s="2">
        <f>RANK(W714,W1:W1001,0)</f>
        <v>708</v>
      </c>
      <c r="V714" s="2">
        <v>708</v>
      </c>
      <c r="W714" s="2">
        <v>0.68</v>
      </c>
      <c r="X714" s="1"/>
      <c r="Y714" s="1"/>
      <c r="Z714" s="1"/>
    </row>
    <row r="715" spans="1:26" ht="15.75" customHeight="1" x14ac:dyDescent="0.35">
      <c r="A715" s="6" t="s">
        <v>3494</v>
      </c>
      <c r="B715" s="6" t="s">
        <v>3495</v>
      </c>
      <c r="C715" s="6" t="s">
        <v>23</v>
      </c>
      <c r="D715" s="21">
        <v>47</v>
      </c>
      <c r="E715" s="6" t="s">
        <v>3496</v>
      </c>
      <c r="F715" s="15" t="s">
        <v>176</v>
      </c>
      <c r="G715" s="6" t="s">
        <v>26</v>
      </c>
      <c r="H715" s="6" t="s">
        <v>13</v>
      </c>
      <c r="I715" s="6" t="s">
        <v>14</v>
      </c>
      <c r="J715" s="6" t="s">
        <v>22</v>
      </c>
      <c r="K715" s="7">
        <v>17</v>
      </c>
      <c r="L715" s="6" t="s">
        <v>3497</v>
      </c>
      <c r="M715" s="6" t="s">
        <v>3330</v>
      </c>
      <c r="N715" s="6" t="s">
        <v>673</v>
      </c>
      <c r="O715" s="6" t="s">
        <v>674</v>
      </c>
      <c r="P715" s="21">
        <v>3</v>
      </c>
      <c r="Q715" s="2">
        <f t="shared" ca="1" si="0"/>
        <v>0.49</v>
      </c>
      <c r="R715" s="2">
        <f ca="1">Q715*(IF(J715="Yes",1.25,1))</f>
        <v>0.49</v>
      </c>
      <c r="S715" s="2">
        <f ca="1">R715*(IF(OR(VALUE(P715)&gt;8,VALUE(D715)&gt;80),1.25,1))</f>
        <v>0.49</v>
      </c>
      <c r="T715" s="2">
        <f ca="1">S715*(IF(H715="Mass Customer",0.85,1))</f>
        <v>0.41649999999999998</v>
      </c>
      <c r="U715" s="2">
        <f>RANK(W715,W1:W1001,0)</f>
        <v>708</v>
      </c>
      <c r="V715" s="2">
        <v>708</v>
      </c>
      <c r="W715" s="2">
        <v>0.68</v>
      </c>
      <c r="X715" s="1"/>
      <c r="Y715" s="1"/>
      <c r="Z715" s="1"/>
    </row>
    <row r="716" spans="1:26" ht="15.75" customHeight="1" x14ac:dyDescent="0.35">
      <c r="A716" s="6" t="s">
        <v>3498</v>
      </c>
      <c r="B716" s="6" t="s">
        <v>3499</v>
      </c>
      <c r="C716" s="6" t="s">
        <v>23</v>
      </c>
      <c r="D716" s="21">
        <v>74</v>
      </c>
      <c r="E716" s="6" t="s">
        <v>3500</v>
      </c>
      <c r="F716" s="15" t="s">
        <v>176</v>
      </c>
      <c r="G716" s="6" t="s">
        <v>18</v>
      </c>
      <c r="H716" s="6" t="s">
        <v>27</v>
      </c>
      <c r="I716" s="6" t="s">
        <v>14</v>
      </c>
      <c r="J716" s="6" t="s">
        <v>22</v>
      </c>
      <c r="K716" s="7">
        <v>12</v>
      </c>
      <c r="L716" s="6" t="s">
        <v>3501</v>
      </c>
      <c r="M716" s="6" t="s">
        <v>1335</v>
      </c>
      <c r="N716" s="6" t="s">
        <v>680</v>
      </c>
      <c r="O716" s="6" t="s">
        <v>674</v>
      </c>
      <c r="P716" s="21">
        <v>11</v>
      </c>
      <c r="Q716" s="2">
        <f t="shared" ca="1" si="0"/>
        <v>0.91</v>
      </c>
      <c r="R716" s="2">
        <f ca="1">Q716*(IF(J716="Yes",1.25,1))</f>
        <v>0.91</v>
      </c>
      <c r="S716" s="2">
        <f ca="1">R716*(IF(OR(VALUE(P716)&gt;8,VALUE(D716)&gt;80),1.25,1))</f>
        <v>1.1375</v>
      </c>
      <c r="T716" s="2">
        <f ca="1">S716*(IF(H716="Mass Customer",0.85,1))</f>
        <v>1.1375</v>
      </c>
      <c r="U716" s="2">
        <f>RANK(W716,W1:W1001,0)</f>
        <v>715</v>
      </c>
      <c r="V716" s="2">
        <v>715</v>
      </c>
      <c r="W716" s="2">
        <v>0.67734375000000002</v>
      </c>
      <c r="X716" s="1"/>
      <c r="Y716" s="1"/>
      <c r="Z716" s="1"/>
    </row>
    <row r="717" spans="1:26" ht="15.75" customHeight="1" x14ac:dyDescent="0.35">
      <c r="A717" s="6" t="s">
        <v>3502</v>
      </c>
      <c r="B717" s="6" t="s">
        <v>3503</v>
      </c>
      <c r="C717" s="6" t="s">
        <v>23</v>
      </c>
      <c r="D717" s="21">
        <v>82</v>
      </c>
      <c r="E717" s="6" t="s">
        <v>3504</v>
      </c>
      <c r="F717" s="15" t="s">
        <v>42</v>
      </c>
      <c r="G717" s="6" t="s">
        <v>50</v>
      </c>
      <c r="H717" s="6" t="s">
        <v>13</v>
      </c>
      <c r="I717" s="6" t="s">
        <v>14</v>
      </c>
      <c r="J717" s="6" t="s">
        <v>15</v>
      </c>
      <c r="K717" s="7">
        <v>10</v>
      </c>
      <c r="L717" s="6" t="s">
        <v>3505</v>
      </c>
      <c r="M717" s="6" t="s">
        <v>809</v>
      </c>
      <c r="N717" s="6" t="s">
        <v>680</v>
      </c>
      <c r="O717" s="6" t="s">
        <v>674</v>
      </c>
      <c r="P717" s="21">
        <v>2</v>
      </c>
      <c r="Q717" s="2">
        <f t="shared" ca="1" si="0"/>
        <v>0.96</v>
      </c>
      <c r="R717" s="2">
        <f ca="1">Q717*(IF(J717="Yes",1.25,1))</f>
        <v>1.2</v>
      </c>
      <c r="S717" s="2">
        <f ca="1">R717*(IF(OR(VALUE(P717)&gt;8,VALUE(D717)&gt;80),1.25,1))</f>
        <v>1.5</v>
      </c>
      <c r="T717" s="2">
        <f ca="1">S717*(IF(H717="Mass Customer",0.85,1))</f>
        <v>1.2749999999999999</v>
      </c>
      <c r="U717" s="2">
        <f>RANK(W717,W1:W1001,0)</f>
        <v>715</v>
      </c>
      <c r="V717" s="2">
        <v>715</v>
      </c>
      <c r="W717" s="2">
        <v>0.67734375000000002</v>
      </c>
      <c r="X717" s="1"/>
      <c r="Y717" s="1"/>
      <c r="Z717" s="1"/>
    </row>
    <row r="718" spans="1:26" ht="15.75" customHeight="1" x14ac:dyDescent="0.35">
      <c r="A718" s="6" t="s">
        <v>394</v>
      </c>
      <c r="B718" s="6" t="s">
        <v>3506</v>
      </c>
      <c r="C718" s="6" t="s">
        <v>16</v>
      </c>
      <c r="D718" s="21">
        <v>8</v>
      </c>
      <c r="E718" s="6" t="s">
        <v>3507</v>
      </c>
      <c r="F718" s="15" t="s">
        <v>190</v>
      </c>
      <c r="G718" s="6" t="s">
        <v>4549</v>
      </c>
      <c r="H718" s="6" t="s">
        <v>25</v>
      </c>
      <c r="I718" s="6" t="s">
        <v>14</v>
      </c>
      <c r="J718" s="6" t="s">
        <v>15</v>
      </c>
      <c r="K718" s="7">
        <v>4</v>
      </c>
      <c r="L718" s="6" t="s">
        <v>3508</v>
      </c>
      <c r="M718" s="6" t="s">
        <v>3121</v>
      </c>
      <c r="N718" s="6" t="s">
        <v>684</v>
      </c>
      <c r="O718" s="6" t="s">
        <v>674</v>
      </c>
      <c r="P718" s="21">
        <v>7</v>
      </c>
      <c r="Q718" s="2">
        <f t="shared" ca="1" si="0"/>
        <v>0.59</v>
      </c>
      <c r="R718" s="2">
        <f ca="1">Q718*(IF(J718="Yes",1.25,1))</f>
        <v>0.73749999999999993</v>
      </c>
      <c r="S718" s="2">
        <f ca="1">R718*(IF(OR(VALUE(P718)&gt;8,VALUE(D718)&gt;80),1.25,1))</f>
        <v>0.73749999999999993</v>
      </c>
      <c r="T718" s="2">
        <f ca="1">S718*(IF(H718="Mass Customer",0.85,1))</f>
        <v>0.73749999999999993</v>
      </c>
      <c r="U718" s="2">
        <f>RANK(W718,W1:W1001,0)</f>
        <v>715</v>
      </c>
      <c r="V718" s="2">
        <v>715</v>
      </c>
      <c r="W718" s="2">
        <v>0.67734375000000002</v>
      </c>
      <c r="X718" s="1"/>
      <c r="Y718" s="1"/>
      <c r="Z718" s="1"/>
    </row>
    <row r="719" spans="1:26" ht="15.75" customHeight="1" x14ac:dyDescent="0.35">
      <c r="A719" s="6" t="s">
        <v>3509</v>
      </c>
      <c r="B719" s="6" t="s">
        <v>3510</v>
      </c>
      <c r="C719" s="6" t="s">
        <v>23</v>
      </c>
      <c r="D719" s="21">
        <v>26</v>
      </c>
      <c r="E719" s="6" t="s">
        <v>3511</v>
      </c>
      <c r="F719" s="15" t="s">
        <v>145</v>
      </c>
      <c r="G719" s="6" t="s">
        <v>12</v>
      </c>
      <c r="H719" s="6" t="s">
        <v>13</v>
      </c>
      <c r="I719" s="6" t="s">
        <v>14</v>
      </c>
      <c r="J719" s="6" t="s">
        <v>15</v>
      </c>
      <c r="K719" s="7">
        <v>9</v>
      </c>
      <c r="L719" s="6" t="s">
        <v>3512</v>
      </c>
      <c r="M719" s="6" t="s">
        <v>3513</v>
      </c>
      <c r="N719" s="6" t="s">
        <v>673</v>
      </c>
      <c r="O719" s="6" t="s">
        <v>674</v>
      </c>
      <c r="P719" s="21">
        <v>10</v>
      </c>
      <c r="Q719" s="2">
        <f t="shared" ca="1" si="0"/>
        <v>0.98</v>
      </c>
      <c r="R719" s="2">
        <f ca="1">Q719*(IF(J719="Yes",1.25,1))</f>
        <v>1.2250000000000001</v>
      </c>
      <c r="S719" s="2">
        <f ca="1">R719*(IF(OR(VALUE(P719)&gt;8,VALUE(D719)&gt;80),1.25,1))</f>
        <v>1.53125</v>
      </c>
      <c r="T719" s="2">
        <f ca="1">S719*(IF(H719="Mass Customer",0.85,1))</f>
        <v>1.3015625</v>
      </c>
      <c r="U719" s="2">
        <f>RANK(W719,W1:W1001,0)</f>
        <v>715</v>
      </c>
      <c r="V719" s="2">
        <v>715</v>
      </c>
      <c r="W719" s="2">
        <v>0.67734375000000002</v>
      </c>
      <c r="X719" s="1"/>
      <c r="Y719" s="1"/>
      <c r="Z719" s="1"/>
    </row>
    <row r="720" spans="1:26" ht="15.75" customHeight="1" x14ac:dyDescent="0.35">
      <c r="A720" s="6" t="s">
        <v>626</v>
      </c>
      <c r="B720" s="6" t="s">
        <v>3514</v>
      </c>
      <c r="C720" s="6" t="s">
        <v>23</v>
      </c>
      <c r="D720" s="21">
        <v>15</v>
      </c>
      <c r="E720" s="6" t="s">
        <v>3515</v>
      </c>
      <c r="F720" s="15" t="s">
        <v>201</v>
      </c>
      <c r="G720" s="6" t="s">
        <v>12</v>
      </c>
      <c r="H720" s="6" t="s">
        <v>25</v>
      </c>
      <c r="I720" s="6" t="s">
        <v>14</v>
      </c>
      <c r="J720" s="6" t="s">
        <v>15</v>
      </c>
      <c r="K720" s="7">
        <v>9</v>
      </c>
      <c r="L720" s="6" t="s">
        <v>3516</v>
      </c>
      <c r="M720" s="6" t="s">
        <v>3517</v>
      </c>
      <c r="N720" s="6" t="s">
        <v>684</v>
      </c>
      <c r="O720" s="6" t="s">
        <v>674</v>
      </c>
      <c r="P720" s="21">
        <v>9</v>
      </c>
      <c r="Q720" s="2">
        <f t="shared" ca="1" si="0"/>
        <v>0.97</v>
      </c>
      <c r="R720" s="2">
        <f ca="1">Q720*(IF(J720="Yes",1.25,1))</f>
        <v>1.2124999999999999</v>
      </c>
      <c r="S720" s="2">
        <f ca="1">R720*(IF(OR(VALUE(P720)&gt;8,VALUE(D720)&gt;80),1.25,1))</f>
        <v>1.515625</v>
      </c>
      <c r="T720" s="2">
        <f ca="1">S720*(IF(H720="Mass Customer",0.85,1))</f>
        <v>1.515625</v>
      </c>
      <c r="U720" s="2">
        <f>RANK(W720,W1:W1001,0)</f>
        <v>719</v>
      </c>
      <c r="V720" s="2">
        <v>719</v>
      </c>
      <c r="W720" s="2">
        <v>0.67500000000000004</v>
      </c>
      <c r="X720" s="1"/>
      <c r="Y720" s="1"/>
      <c r="Z720" s="1"/>
    </row>
    <row r="721" spans="1:26" ht="15.75" customHeight="1" x14ac:dyDescent="0.35">
      <c r="A721" s="6" t="s">
        <v>2731</v>
      </c>
      <c r="B721" s="6" t="s">
        <v>3518</v>
      </c>
      <c r="C721" s="6" t="s">
        <v>16</v>
      </c>
      <c r="D721" s="21">
        <v>71</v>
      </c>
      <c r="E721" s="6" t="s">
        <v>3519</v>
      </c>
      <c r="F721" s="15" t="s">
        <v>159</v>
      </c>
      <c r="G721" s="6" t="s">
        <v>18</v>
      </c>
      <c r="H721" s="6" t="s">
        <v>13</v>
      </c>
      <c r="I721" s="6" t="s">
        <v>14</v>
      </c>
      <c r="J721" s="6" t="s">
        <v>15</v>
      </c>
      <c r="K721" s="7">
        <v>7</v>
      </c>
      <c r="L721" s="6" t="s">
        <v>3520</v>
      </c>
      <c r="M721" s="6" t="s">
        <v>1260</v>
      </c>
      <c r="N721" s="6" t="s">
        <v>680</v>
      </c>
      <c r="O721" s="6" t="s">
        <v>674</v>
      </c>
      <c r="P721" s="21">
        <v>9</v>
      </c>
      <c r="Q721" s="2">
        <f t="shared" ca="1" si="0"/>
        <v>0.45</v>
      </c>
      <c r="R721" s="2">
        <f ca="1">Q721*(IF(J721="Yes",1.25,1))</f>
        <v>0.5625</v>
      </c>
      <c r="S721" s="2">
        <f ca="1">R721*(IF(OR(VALUE(P721)&gt;8,VALUE(D721)&gt;80),1.25,1))</f>
        <v>0.703125</v>
      </c>
      <c r="T721" s="2">
        <f ca="1">S721*(IF(H721="Mass Customer",0.85,1))</f>
        <v>0.59765625</v>
      </c>
      <c r="U721" s="2">
        <f>RANK(W721,W1:W1001,0)</f>
        <v>719</v>
      </c>
      <c r="V721" s="2">
        <v>719</v>
      </c>
      <c r="W721" s="2">
        <v>0.67500000000000004</v>
      </c>
      <c r="X721" s="1"/>
      <c r="Y721" s="1"/>
      <c r="Z721" s="1"/>
    </row>
    <row r="722" spans="1:26" ht="15.75" customHeight="1" x14ac:dyDescent="0.35">
      <c r="A722" s="6" t="s">
        <v>3521</v>
      </c>
      <c r="B722" s="6" t="s">
        <v>3522</v>
      </c>
      <c r="C722" s="6" t="s">
        <v>16</v>
      </c>
      <c r="D722" s="21">
        <v>12</v>
      </c>
      <c r="E722" s="6" t="s">
        <v>1360</v>
      </c>
      <c r="F722" s="15" t="s">
        <v>341</v>
      </c>
      <c r="G722" s="6" t="s">
        <v>33</v>
      </c>
      <c r="H722" s="6" t="s">
        <v>13</v>
      </c>
      <c r="I722" s="6" t="s">
        <v>14</v>
      </c>
      <c r="J722" s="6" t="s">
        <v>22</v>
      </c>
      <c r="K722" s="7">
        <v>5</v>
      </c>
      <c r="L722" s="6" t="s">
        <v>3523</v>
      </c>
      <c r="M722" s="6" t="s">
        <v>1232</v>
      </c>
      <c r="N722" s="6" t="s">
        <v>680</v>
      </c>
      <c r="O722" s="6" t="s">
        <v>674</v>
      </c>
      <c r="P722" s="21">
        <v>4</v>
      </c>
      <c r="Q722" s="2">
        <f t="shared" ca="1" si="0"/>
        <v>0.81</v>
      </c>
      <c r="R722" s="2">
        <f ca="1">Q722*(IF(J722="Yes",1.25,1))</f>
        <v>0.81</v>
      </c>
      <c r="S722" s="2">
        <f ca="1">R722*(IF(OR(VALUE(P722)&gt;8,VALUE(D722)&gt;80),1.25,1))</f>
        <v>0.81</v>
      </c>
      <c r="T722" s="2">
        <f ca="1">S722*(IF(H722="Mass Customer",0.85,1))</f>
        <v>0.6885</v>
      </c>
      <c r="U722" s="2">
        <f>RANK(W722,W1:W1001,0)</f>
        <v>719</v>
      </c>
      <c r="V722" s="2">
        <v>719</v>
      </c>
      <c r="W722" s="2">
        <v>0.67500000000000004</v>
      </c>
      <c r="X722" s="1"/>
      <c r="Y722" s="1"/>
      <c r="Z722" s="1"/>
    </row>
    <row r="723" spans="1:26" ht="15.75" customHeight="1" x14ac:dyDescent="0.35">
      <c r="A723" s="6" t="s">
        <v>198</v>
      </c>
      <c r="B723" s="6" t="s">
        <v>3524</v>
      </c>
      <c r="C723" s="6" t="s">
        <v>16</v>
      </c>
      <c r="D723" s="21">
        <v>71</v>
      </c>
      <c r="E723" s="6" t="s">
        <v>3525</v>
      </c>
      <c r="F723" s="15" t="s">
        <v>157</v>
      </c>
      <c r="G723" s="6" t="s">
        <v>4549</v>
      </c>
      <c r="H723" s="6" t="s">
        <v>13</v>
      </c>
      <c r="I723" s="6" t="s">
        <v>14</v>
      </c>
      <c r="J723" s="6" t="s">
        <v>15</v>
      </c>
      <c r="K723" s="7">
        <v>5</v>
      </c>
      <c r="L723" s="6" t="s">
        <v>3526</v>
      </c>
      <c r="M723" s="6" t="s">
        <v>914</v>
      </c>
      <c r="N723" s="6" t="s">
        <v>680</v>
      </c>
      <c r="O723" s="6" t="s">
        <v>674</v>
      </c>
      <c r="P723" s="21">
        <v>8</v>
      </c>
      <c r="Q723" s="2">
        <f t="shared" ca="1" si="0"/>
        <v>0.81</v>
      </c>
      <c r="R723" s="2">
        <f ca="1">Q723*(IF(J723="Yes",1.25,1))</f>
        <v>1.0125000000000002</v>
      </c>
      <c r="S723" s="2">
        <f ca="1">R723*(IF(OR(VALUE(P723)&gt;8,VALUE(D723)&gt;80),1.25,1))</f>
        <v>1.0125000000000002</v>
      </c>
      <c r="T723" s="2">
        <f ca="1">S723*(IF(H723="Mass Customer",0.85,1))</f>
        <v>0.86062500000000008</v>
      </c>
      <c r="U723" s="2">
        <f>RANK(W723,W1:W1001,0)</f>
        <v>722</v>
      </c>
      <c r="V723" s="2">
        <v>722</v>
      </c>
      <c r="W723" s="2">
        <v>0.67149999999999999</v>
      </c>
      <c r="X723" s="1"/>
      <c r="Y723" s="1"/>
      <c r="Z723" s="1"/>
    </row>
    <row r="724" spans="1:26" ht="15.75" customHeight="1" x14ac:dyDescent="0.35">
      <c r="A724" s="6" t="s">
        <v>3527</v>
      </c>
      <c r="B724" s="6" t="s">
        <v>3528</v>
      </c>
      <c r="C724" s="6" t="s">
        <v>16</v>
      </c>
      <c r="D724" s="21">
        <v>36</v>
      </c>
      <c r="E724" s="6" t="s">
        <v>3529</v>
      </c>
      <c r="F724" s="15" t="s">
        <v>129</v>
      </c>
      <c r="G724" s="6" t="s">
        <v>33</v>
      </c>
      <c r="H724" s="6" t="s">
        <v>13</v>
      </c>
      <c r="I724" s="6" t="s">
        <v>14</v>
      </c>
      <c r="J724" s="6" t="s">
        <v>22</v>
      </c>
      <c r="K724" s="7">
        <v>17</v>
      </c>
      <c r="L724" s="6" t="s">
        <v>3530</v>
      </c>
      <c r="M724" s="6" t="s">
        <v>1009</v>
      </c>
      <c r="N724" s="6" t="s">
        <v>684</v>
      </c>
      <c r="O724" s="6" t="s">
        <v>674</v>
      </c>
      <c r="P724" s="21">
        <v>6</v>
      </c>
      <c r="Q724" s="2">
        <f t="shared" ca="1" si="0"/>
        <v>0.82</v>
      </c>
      <c r="R724" s="2">
        <f ca="1">Q724*(IF(J724="Yes",1.25,1))</f>
        <v>0.82</v>
      </c>
      <c r="S724" s="2">
        <f ca="1">R724*(IF(OR(VALUE(P724)&gt;8,VALUE(D724)&gt;80),1.25,1))</f>
        <v>0.82</v>
      </c>
      <c r="T724" s="2">
        <f ca="1">S724*(IF(H724="Mass Customer",0.85,1))</f>
        <v>0.69699999999999995</v>
      </c>
      <c r="U724" s="2">
        <f>RANK(W724,W1:W1001,0)</f>
        <v>722</v>
      </c>
      <c r="V724" s="2">
        <v>722</v>
      </c>
      <c r="W724" s="2">
        <v>0.67149999999999999</v>
      </c>
      <c r="X724" s="1"/>
      <c r="Y724" s="1"/>
      <c r="Z724" s="1"/>
    </row>
    <row r="725" spans="1:26" ht="15.75" customHeight="1" x14ac:dyDescent="0.35">
      <c r="A725" s="6" t="s">
        <v>2875</v>
      </c>
      <c r="B725" s="6" t="s">
        <v>3531</v>
      </c>
      <c r="C725" s="6" t="s">
        <v>23</v>
      </c>
      <c r="D725" s="21">
        <v>40</v>
      </c>
      <c r="E725" s="8">
        <v>28128</v>
      </c>
      <c r="F725" s="15" t="s">
        <v>112</v>
      </c>
      <c r="G725" s="6" t="s">
        <v>21</v>
      </c>
      <c r="H725" s="6" t="s">
        <v>25</v>
      </c>
      <c r="I725" s="6" t="s">
        <v>14</v>
      </c>
      <c r="J725" s="6" t="s">
        <v>15</v>
      </c>
      <c r="K725" s="7">
        <v>21</v>
      </c>
      <c r="L725" s="6" t="s">
        <v>3532</v>
      </c>
      <c r="M725" s="6" t="s">
        <v>3533</v>
      </c>
      <c r="N725" s="6" t="s">
        <v>684</v>
      </c>
      <c r="O725" s="6" t="s">
        <v>674</v>
      </c>
      <c r="P725" s="21">
        <v>11</v>
      </c>
      <c r="Q725" s="2">
        <f t="shared" ca="1" si="0"/>
        <v>0.42</v>
      </c>
      <c r="R725" s="2">
        <f ca="1">Q725*(IF(J725="Yes",1.25,1))</f>
        <v>0.52500000000000002</v>
      </c>
      <c r="S725" s="2">
        <f ca="1">R725*(IF(OR(VALUE(P725)&gt;8,VALUE(D725)&gt;80),1.25,1))</f>
        <v>0.65625</v>
      </c>
      <c r="T725" s="2">
        <f ca="1">S725*(IF(H725="Mass Customer",0.85,1))</f>
        <v>0.65625</v>
      </c>
      <c r="U725" s="2">
        <f>RANK(W725,W1:W1001,0)</f>
        <v>724</v>
      </c>
      <c r="V725" s="2">
        <v>724</v>
      </c>
      <c r="W725" s="2">
        <v>0.67</v>
      </c>
      <c r="X725" s="1"/>
      <c r="Y725" s="1"/>
      <c r="Z725" s="1"/>
    </row>
    <row r="726" spans="1:26" ht="15.75" customHeight="1" x14ac:dyDescent="0.35">
      <c r="A726" s="6" t="s">
        <v>585</v>
      </c>
      <c r="B726" s="6" t="s">
        <v>3534</v>
      </c>
      <c r="C726" s="6" t="s">
        <v>23</v>
      </c>
      <c r="D726" s="21">
        <v>54</v>
      </c>
      <c r="E726" s="6" t="s">
        <v>3535</v>
      </c>
      <c r="F726" s="15" t="s">
        <v>19</v>
      </c>
      <c r="G726" s="6" t="s">
        <v>4549</v>
      </c>
      <c r="H726" s="6" t="s">
        <v>13</v>
      </c>
      <c r="I726" s="6" t="s">
        <v>14</v>
      </c>
      <c r="J726" s="6" t="s">
        <v>15</v>
      </c>
      <c r="K726" s="7">
        <v>10</v>
      </c>
      <c r="L726" s="6" t="s">
        <v>3536</v>
      </c>
      <c r="M726" s="6" t="s">
        <v>3537</v>
      </c>
      <c r="N726" s="6" t="s">
        <v>680</v>
      </c>
      <c r="O726" s="6" t="s">
        <v>674</v>
      </c>
      <c r="P726" s="21">
        <v>9</v>
      </c>
      <c r="Q726" s="2">
        <f t="shared" ca="1" si="0"/>
        <v>0.9</v>
      </c>
      <c r="R726" s="2">
        <f ca="1">Q726*(IF(J726="Yes",1.25,1))</f>
        <v>1.125</v>
      </c>
      <c r="S726" s="2">
        <f ca="1">R726*(IF(OR(VALUE(P726)&gt;8,VALUE(D726)&gt;80),1.25,1))</f>
        <v>1.40625</v>
      </c>
      <c r="T726" s="2">
        <f ca="1">S726*(IF(H726="Mass Customer",0.85,1))</f>
        <v>1.1953125</v>
      </c>
      <c r="U726" s="2">
        <f>RANK(W726,W1:W1001,0)</f>
        <v>725</v>
      </c>
      <c r="V726" s="2">
        <v>725</v>
      </c>
      <c r="W726" s="2">
        <v>0.66937499999999994</v>
      </c>
      <c r="X726" s="1"/>
      <c r="Y726" s="1"/>
      <c r="Z726" s="1"/>
    </row>
    <row r="727" spans="1:26" ht="15.75" customHeight="1" x14ac:dyDescent="0.35">
      <c r="A727" s="6" t="s">
        <v>453</v>
      </c>
      <c r="B727" s="6" t="s">
        <v>3538</v>
      </c>
      <c r="C727" s="6" t="s">
        <v>16</v>
      </c>
      <c r="D727" s="21">
        <v>83</v>
      </c>
      <c r="E727" s="6" t="s">
        <v>3539</v>
      </c>
      <c r="F727" s="15" t="s">
        <v>29</v>
      </c>
      <c r="G727" s="6" t="s">
        <v>4549</v>
      </c>
      <c r="H727" s="6" t="s">
        <v>13</v>
      </c>
      <c r="I727" s="6" t="s">
        <v>14</v>
      </c>
      <c r="J727" s="6" t="s">
        <v>22</v>
      </c>
      <c r="K727" s="7">
        <v>16</v>
      </c>
      <c r="L727" s="6" t="s">
        <v>3540</v>
      </c>
      <c r="M727" s="6" t="s">
        <v>3541</v>
      </c>
      <c r="N727" s="6" t="s">
        <v>684</v>
      </c>
      <c r="O727" s="6" t="s">
        <v>674</v>
      </c>
      <c r="P727" s="21">
        <v>9</v>
      </c>
      <c r="Q727" s="2">
        <f t="shared" ca="1" si="0"/>
        <v>0.92</v>
      </c>
      <c r="R727" s="2">
        <f ca="1">Q727*(IF(J727="Yes",1.25,1))</f>
        <v>0.92</v>
      </c>
      <c r="S727" s="2">
        <f ca="1">R727*(IF(OR(VALUE(P727)&gt;8,VALUE(D727)&gt;80),1.25,1))</f>
        <v>1.1500000000000001</v>
      </c>
      <c r="T727" s="2">
        <f ca="1">S727*(IF(H727="Mass Customer",0.85,1))</f>
        <v>0.97750000000000004</v>
      </c>
      <c r="U727" s="2">
        <f>RANK(W727,W1:W1001,0)</f>
        <v>725</v>
      </c>
      <c r="V727" s="2">
        <v>725</v>
      </c>
      <c r="W727" s="2">
        <v>0.66937499999999994</v>
      </c>
      <c r="X727" s="1"/>
      <c r="Y727" s="1"/>
      <c r="Z727" s="1"/>
    </row>
    <row r="728" spans="1:26" ht="15.75" customHeight="1" x14ac:dyDescent="0.35">
      <c r="A728" s="6" t="s">
        <v>3542</v>
      </c>
      <c r="B728" s="6" t="s">
        <v>3543</v>
      </c>
      <c r="C728" s="6" t="s">
        <v>16</v>
      </c>
      <c r="D728" s="21">
        <v>37</v>
      </c>
      <c r="E728" s="6" t="s">
        <v>3544</v>
      </c>
      <c r="F728" s="15" t="s">
        <v>194</v>
      </c>
      <c r="G728" s="6" t="s">
        <v>4549</v>
      </c>
      <c r="H728" s="6" t="s">
        <v>27</v>
      </c>
      <c r="I728" s="6" t="s">
        <v>14</v>
      </c>
      <c r="J728" s="6" t="s">
        <v>15</v>
      </c>
      <c r="K728" s="7">
        <v>9</v>
      </c>
      <c r="L728" s="6" t="s">
        <v>3545</v>
      </c>
      <c r="M728" s="6" t="s">
        <v>1198</v>
      </c>
      <c r="N728" s="6" t="s">
        <v>680</v>
      </c>
      <c r="O728" s="6" t="s">
        <v>674</v>
      </c>
      <c r="P728" s="21">
        <v>10</v>
      </c>
      <c r="Q728" s="2">
        <f t="shared" ca="1" si="0"/>
        <v>0.89</v>
      </c>
      <c r="R728" s="2">
        <f ca="1">Q728*(IF(J728="Yes",1.25,1))</f>
        <v>1.1125</v>
      </c>
      <c r="S728" s="2">
        <f ca="1">R728*(IF(OR(VALUE(P728)&gt;8,VALUE(D728)&gt;80),1.25,1))</f>
        <v>1.390625</v>
      </c>
      <c r="T728" s="2">
        <f ca="1">S728*(IF(H728="Mass Customer",0.85,1))</f>
        <v>1.390625</v>
      </c>
      <c r="U728" s="2">
        <f>RANK(W728,W1:W1001,0)</f>
        <v>725</v>
      </c>
      <c r="V728" s="2">
        <v>725</v>
      </c>
      <c r="W728" s="2">
        <v>0.66937499999999994</v>
      </c>
      <c r="X728" s="1"/>
      <c r="Y728" s="1"/>
      <c r="Z728" s="1"/>
    </row>
    <row r="729" spans="1:26" ht="15.75" customHeight="1" x14ac:dyDescent="0.35">
      <c r="A729" s="6" t="s">
        <v>3546</v>
      </c>
      <c r="B729" s="6" t="s">
        <v>3547</v>
      </c>
      <c r="C729" s="6" t="s">
        <v>16</v>
      </c>
      <c r="D729" s="21">
        <v>75</v>
      </c>
      <c r="E729" s="6" t="s">
        <v>2904</v>
      </c>
      <c r="F729" s="15" t="s">
        <v>139</v>
      </c>
      <c r="G729" s="6" t="s">
        <v>20</v>
      </c>
      <c r="H729" s="6" t="s">
        <v>13</v>
      </c>
      <c r="I729" s="6" t="s">
        <v>14</v>
      </c>
      <c r="J729" s="6" t="s">
        <v>15</v>
      </c>
      <c r="K729" s="7">
        <v>10</v>
      </c>
      <c r="L729" s="6" t="s">
        <v>3548</v>
      </c>
      <c r="M729" s="6" t="s">
        <v>1830</v>
      </c>
      <c r="N729" s="6" t="s">
        <v>680</v>
      </c>
      <c r="O729" s="6" t="s">
        <v>674</v>
      </c>
      <c r="P729" s="21">
        <v>7</v>
      </c>
      <c r="Q729" s="2">
        <f t="shared" ca="1" si="0"/>
        <v>0.56000000000000005</v>
      </c>
      <c r="R729" s="2">
        <f ca="1">Q729*(IF(J729="Yes",1.25,1))</f>
        <v>0.70000000000000007</v>
      </c>
      <c r="S729" s="2">
        <f ca="1">R729*(IF(OR(VALUE(P729)&gt;8,VALUE(D729)&gt;80),1.25,1))</f>
        <v>0.70000000000000007</v>
      </c>
      <c r="T729" s="2">
        <f ca="1">S729*(IF(H729="Mass Customer",0.85,1))</f>
        <v>0.59500000000000008</v>
      </c>
      <c r="U729" s="2">
        <f>RANK(W729,W1:W1001,0)</f>
        <v>725</v>
      </c>
      <c r="V729" s="2">
        <v>725</v>
      </c>
      <c r="W729" s="2">
        <v>0.66937499999999994</v>
      </c>
      <c r="X729" s="1"/>
      <c r="Y729" s="1"/>
      <c r="Z729" s="1"/>
    </row>
    <row r="730" spans="1:26" ht="15.75" customHeight="1" x14ac:dyDescent="0.35">
      <c r="A730" s="6" t="s">
        <v>416</v>
      </c>
      <c r="B730" s="6" t="s">
        <v>3549</v>
      </c>
      <c r="C730" s="6" t="s">
        <v>16</v>
      </c>
      <c r="D730" s="21">
        <v>28</v>
      </c>
      <c r="E730" s="6" t="s">
        <v>3550</v>
      </c>
      <c r="F730" s="15" t="s">
        <v>94</v>
      </c>
      <c r="G730" s="6" t="s">
        <v>12</v>
      </c>
      <c r="H730" s="6" t="s">
        <v>25</v>
      </c>
      <c r="I730" s="6" t="s">
        <v>14</v>
      </c>
      <c r="J730" s="6" t="s">
        <v>15</v>
      </c>
      <c r="K730" s="7">
        <v>12</v>
      </c>
      <c r="L730" s="6" t="s">
        <v>3551</v>
      </c>
      <c r="M730" s="6" t="s">
        <v>982</v>
      </c>
      <c r="N730" s="6" t="s">
        <v>680</v>
      </c>
      <c r="O730" s="6" t="s">
        <v>674</v>
      </c>
      <c r="P730" s="21">
        <v>11</v>
      </c>
      <c r="Q730" s="2">
        <f t="shared" ca="1" si="0"/>
        <v>0.61</v>
      </c>
      <c r="R730" s="2">
        <f ca="1">Q730*(IF(J730="Yes",1.25,1))</f>
        <v>0.76249999999999996</v>
      </c>
      <c r="S730" s="2">
        <f ca="1">R730*(IF(OR(VALUE(P730)&gt;8,VALUE(D730)&gt;80),1.25,1))</f>
        <v>0.953125</v>
      </c>
      <c r="T730" s="2">
        <f ca="1">S730*(IF(H730="Mass Customer",0.85,1))</f>
        <v>0.953125</v>
      </c>
      <c r="U730" s="2">
        <f>RANK(W730,W1:W1001,0)</f>
        <v>725</v>
      </c>
      <c r="V730" s="2">
        <v>725</v>
      </c>
      <c r="W730" s="2">
        <v>0.66937499999999994</v>
      </c>
      <c r="X730" s="1"/>
      <c r="Y730" s="1"/>
      <c r="Z730" s="1"/>
    </row>
    <row r="731" spans="1:26" ht="15.75" customHeight="1" x14ac:dyDescent="0.35">
      <c r="A731" s="6" t="s">
        <v>222</v>
      </c>
      <c r="B731" s="6" t="s">
        <v>2871</v>
      </c>
      <c r="C731" s="6" t="s">
        <v>23</v>
      </c>
      <c r="D731" s="21">
        <v>60</v>
      </c>
      <c r="E731" s="6" t="s">
        <v>3552</v>
      </c>
      <c r="F731" s="15" t="s">
        <v>48</v>
      </c>
      <c r="G731" s="6" t="s">
        <v>12</v>
      </c>
      <c r="H731" s="6" t="s">
        <v>25</v>
      </c>
      <c r="I731" s="6" t="s">
        <v>14</v>
      </c>
      <c r="J731" s="6" t="s">
        <v>15</v>
      </c>
      <c r="K731" s="7">
        <v>16</v>
      </c>
      <c r="L731" s="6" t="s">
        <v>3553</v>
      </c>
      <c r="M731" s="6" t="s">
        <v>3554</v>
      </c>
      <c r="N731" s="6" t="s">
        <v>680</v>
      </c>
      <c r="O731" s="6" t="s">
        <v>674</v>
      </c>
      <c r="P731" s="21">
        <v>9</v>
      </c>
      <c r="Q731" s="2">
        <f t="shared" ca="1" si="0"/>
        <v>0.61</v>
      </c>
      <c r="R731" s="2">
        <f ca="1">Q731*(IF(J731="Yes",1.25,1))</f>
        <v>0.76249999999999996</v>
      </c>
      <c r="S731" s="2">
        <f ca="1">R731*(IF(OR(VALUE(P731)&gt;8,VALUE(D731)&gt;80),1.25,1))</f>
        <v>0.953125</v>
      </c>
      <c r="T731" s="2">
        <f ca="1">S731*(IF(H731="Mass Customer",0.85,1))</f>
        <v>0.953125</v>
      </c>
      <c r="U731" s="2">
        <f>RANK(W731,W1:W1001,0)</f>
        <v>725</v>
      </c>
      <c r="V731" s="2">
        <v>725</v>
      </c>
      <c r="W731" s="2">
        <v>0.66937499999999994</v>
      </c>
      <c r="X731" s="1"/>
      <c r="Y731" s="1"/>
      <c r="Z731" s="1"/>
    </row>
    <row r="732" spans="1:26" ht="15.75" customHeight="1" x14ac:dyDescent="0.35">
      <c r="A732" s="6" t="s">
        <v>3555</v>
      </c>
      <c r="B732" s="6" t="s">
        <v>3556</v>
      </c>
      <c r="C732" s="6" t="s">
        <v>16</v>
      </c>
      <c r="D732" s="21">
        <v>87</v>
      </c>
      <c r="E732" s="6" t="s">
        <v>3557</v>
      </c>
      <c r="F732" s="15" t="s">
        <v>138</v>
      </c>
      <c r="G732" s="6" t="s">
        <v>21</v>
      </c>
      <c r="H732" s="6" t="s">
        <v>13</v>
      </c>
      <c r="I732" s="6" t="s">
        <v>14</v>
      </c>
      <c r="J732" s="6" t="s">
        <v>15</v>
      </c>
      <c r="K732" s="7">
        <v>11</v>
      </c>
      <c r="L732" s="6" t="s">
        <v>3558</v>
      </c>
      <c r="M732" s="6" t="s">
        <v>3559</v>
      </c>
      <c r="N732" s="6" t="s">
        <v>680</v>
      </c>
      <c r="O732" s="6" t="s">
        <v>674</v>
      </c>
      <c r="P732" s="21">
        <v>10</v>
      </c>
      <c r="Q732" s="2">
        <f t="shared" ca="1" si="0"/>
        <v>1.08</v>
      </c>
      <c r="R732" s="2">
        <f ca="1">Q732*(IF(J732="Yes",1.25,1))</f>
        <v>1.35</v>
      </c>
      <c r="S732" s="2">
        <f ca="1">R732*(IF(OR(VALUE(P732)&gt;8,VALUE(D732)&gt;80),1.25,1))</f>
        <v>1.6875</v>
      </c>
      <c r="T732" s="2">
        <f ca="1">S732*(IF(H732="Mass Customer",0.85,1))</f>
        <v>1.434375</v>
      </c>
      <c r="U732" s="2">
        <f>RANK(W732,W1:W1001,0)</f>
        <v>731</v>
      </c>
      <c r="V732" s="2">
        <v>731</v>
      </c>
      <c r="W732" s="2">
        <v>0.6640625</v>
      </c>
      <c r="X732" s="1"/>
      <c r="Y732" s="1"/>
      <c r="Z732" s="1"/>
    </row>
    <row r="733" spans="1:26" ht="15.75" customHeight="1" x14ac:dyDescent="0.35">
      <c r="A733" s="6" t="s">
        <v>3560</v>
      </c>
      <c r="B733" s="6" t="s">
        <v>3561</v>
      </c>
      <c r="C733" s="6" t="s">
        <v>23</v>
      </c>
      <c r="D733" s="21">
        <v>40</v>
      </c>
      <c r="E733" s="6" t="s">
        <v>3562</v>
      </c>
      <c r="F733" s="15" t="s">
        <v>477</v>
      </c>
      <c r="G733" s="6" t="s">
        <v>33</v>
      </c>
      <c r="H733" s="6" t="s">
        <v>13</v>
      </c>
      <c r="I733" s="6" t="s">
        <v>14</v>
      </c>
      <c r="J733" s="6" t="s">
        <v>15</v>
      </c>
      <c r="K733" s="7">
        <v>5</v>
      </c>
      <c r="L733" s="6" t="s">
        <v>3563</v>
      </c>
      <c r="M733" s="6" t="s">
        <v>1795</v>
      </c>
      <c r="N733" s="6" t="s">
        <v>673</v>
      </c>
      <c r="O733" s="6" t="s">
        <v>674</v>
      </c>
      <c r="P733" s="21">
        <v>5</v>
      </c>
      <c r="Q733" s="2">
        <f t="shared" ca="1" si="0"/>
        <v>0.94</v>
      </c>
      <c r="R733" s="2">
        <f ca="1">Q733*(IF(J733="Yes",1.25,1))</f>
        <v>1.1749999999999998</v>
      </c>
      <c r="S733" s="2">
        <f ca="1">R733*(IF(OR(VALUE(P733)&gt;8,VALUE(D733)&gt;80),1.25,1))</f>
        <v>1.1749999999999998</v>
      </c>
      <c r="T733" s="2">
        <f ca="1">S733*(IF(H733="Mass Customer",0.85,1))</f>
        <v>0.9987499999999998</v>
      </c>
      <c r="U733" s="2">
        <f>RANK(W733,W1:W1001,0)</f>
        <v>731</v>
      </c>
      <c r="V733" s="2">
        <v>731</v>
      </c>
      <c r="W733" s="2">
        <v>0.6640625</v>
      </c>
      <c r="X733" s="1"/>
      <c r="Y733" s="1"/>
      <c r="Z733" s="1"/>
    </row>
    <row r="734" spans="1:26" ht="15.75" customHeight="1" x14ac:dyDescent="0.35">
      <c r="A734" s="6" t="s">
        <v>3564</v>
      </c>
      <c r="B734" s="6" t="s">
        <v>3565</v>
      </c>
      <c r="C734" s="6" t="s">
        <v>23</v>
      </c>
      <c r="D734" s="21">
        <v>94</v>
      </c>
      <c r="E734" s="6" t="s">
        <v>3566</v>
      </c>
      <c r="F734" s="15" t="s">
        <v>145</v>
      </c>
      <c r="G734" s="6" t="s">
        <v>4549</v>
      </c>
      <c r="H734" s="6" t="s">
        <v>13</v>
      </c>
      <c r="I734" s="6" t="s">
        <v>14</v>
      </c>
      <c r="J734" s="6" t="s">
        <v>15</v>
      </c>
      <c r="K734" s="7">
        <v>9</v>
      </c>
      <c r="L734" s="6" t="s">
        <v>3567</v>
      </c>
      <c r="M734" s="6" t="s">
        <v>1293</v>
      </c>
      <c r="N734" s="6" t="s">
        <v>673</v>
      </c>
      <c r="O734" s="6" t="s">
        <v>674</v>
      </c>
      <c r="P734" s="21">
        <v>9</v>
      </c>
      <c r="Q734" s="2">
        <f t="shared" ca="1" si="0"/>
        <v>0.54</v>
      </c>
      <c r="R734" s="2">
        <f ca="1">Q734*(IF(J734="Yes",1.25,1))</f>
        <v>0.67500000000000004</v>
      </c>
      <c r="S734" s="2">
        <f ca="1">R734*(IF(OR(VALUE(P734)&gt;8,VALUE(D734)&gt;80),1.25,1))</f>
        <v>0.84375</v>
      </c>
      <c r="T734" s="2">
        <f ca="1">S734*(IF(H734="Mass Customer",0.85,1))</f>
        <v>0.71718749999999998</v>
      </c>
      <c r="U734" s="2">
        <f>RANK(W734,W1:W1001,0)</f>
        <v>733</v>
      </c>
      <c r="V734" s="2">
        <v>733</v>
      </c>
      <c r="W734" s="2">
        <v>0.66250000000000009</v>
      </c>
      <c r="X734" s="1"/>
      <c r="Y734" s="1"/>
      <c r="Z734" s="1"/>
    </row>
    <row r="735" spans="1:26" ht="15.75" customHeight="1" x14ac:dyDescent="0.35">
      <c r="A735" s="6" t="s">
        <v>329</v>
      </c>
      <c r="B735" s="6" t="s">
        <v>3568</v>
      </c>
      <c r="C735" s="6" t="s">
        <v>16</v>
      </c>
      <c r="D735" s="21">
        <v>35</v>
      </c>
      <c r="E735" s="6" t="s">
        <v>3569</v>
      </c>
      <c r="F735" s="15" t="s">
        <v>36</v>
      </c>
      <c r="G735" s="6" t="s">
        <v>18</v>
      </c>
      <c r="H735" s="6" t="s">
        <v>13</v>
      </c>
      <c r="I735" s="6" t="s">
        <v>14</v>
      </c>
      <c r="J735" s="6" t="s">
        <v>22</v>
      </c>
      <c r="K735" s="7">
        <v>15</v>
      </c>
      <c r="L735" s="6" t="s">
        <v>3570</v>
      </c>
      <c r="M735" s="6" t="s">
        <v>3571</v>
      </c>
      <c r="N735" s="6" t="s">
        <v>673</v>
      </c>
      <c r="O735" s="6" t="s">
        <v>674</v>
      </c>
      <c r="P735" s="21">
        <v>2</v>
      </c>
      <c r="Q735" s="2">
        <f t="shared" ca="1" si="0"/>
        <v>0.6</v>
      </c>
      <c r="R735" s="2">
        <f ca="1">Q735*(IF(J735="Yes",1.25,1))</f>
        <v>0.6</v>
      </c>
      <c r="S735" s="2">
        <f ca="1">R735*(IF(OR(VALUE(P735)&gt;8,VALUE(D735)&gt;80),1.25,1))</f>
        <v>0.6</v>
      </c>
      <c r="T735" s="2">
        <f ca="1">S735*(IF(H735="Mass Customer",0.85,1))</f>
        <v>0.51</v>
      </c>
      <c r="U735" s="2">
        <f>RANK(W735,W1:W1001,0)</f>
        <v>733</v>
      </c>
      <c r="V735" s="2">
        <v>733</v>
      </c>
      <c r="W735" s="2">
        <v>0.66250000000000009</v>
      </c>
      <c r="X735" s="1"/>
      <c r="Y735" s="1"/>
      <c r="Z735" s="1"/>
    </row>
    <row r="736" spans="1:26" ht="15.75" customHeight="1" x14ac:dyDescent="0.35">
      <c r="A736" s="6" t="s">
        <v>1266</v>
      </c>
      <c r="B736" s="6" t="s">
        <v>3572</v>
      </c>
      <c r="C736" s="6" t="s">
        <v>16</v>
      </c>
      <c r="D736" s="21">
        <v>17</v>
      </c>
      <c r="E736" s="6" t="s">
        <v>3573</v>
      </c>
      <c r="F736" s="15" t="s">
        <v>128</v>
      </c>
      <c r="G736" s="6" t="s">
        <v>33</v>
      </c>
      <c r="H736" s="6" t="s">
        <v>13</v>
      </c>
      <c r="I736" s="6" t="s">
        <v>14</v>
      </c>
      <c r="J736" s="6" t="s">
        <v>15</v>
      </c>
      <c r="K736" s="7">
        <v>5</v>
      </c>
      <c r="L736" s="6" t="s">
        <v>3574</v>
      </c>
      <c r="M736" s="6" t="s">
        <v>991</v>
      </c>
      <c r="N736" s="6" t="s">
        <v>680</v>
      </c>
      <c r="O736" s="6" t="s">
        <v>674</v>
      </c>
      <c r="P736" s="21">
        <v>9</v>
      </c>
      <c r="Q736" s="2">
        <f t="shared" ca="1" si="0"/>
        <v>0.75</v>
      </c>
      <c r="R736" s="2">
        <f ca="1">Q736*(IF(J736="Yes",1.25,1))</f>
        <v>0.9375</v>
      </c>
      <c r="S736" s="2">
        <f ca="1">R736*(IF(OR(VALUE(P736)&gt;8,VALUE(D736)&gt;80),1.25,1))</f>
        <v>1.171875</v>
      </c>
      <c r="T736" s="2">
        <f ca="1">S736*(IF(H736="Mass Customer",0.85,1))</f>
        <v>0.99609375</v>
      </c>
      <c r="U736" s="2">
        <f>RANK(W736,W1:W1001,0)</f>
        <v>733</v>
      </c>
      <c r="V736" s="2">
        <v>733</v>
      </c>
      <c r="W736" s="2">
        <v>0.66250000000000009</v>
      </c>
      <c r="X736" s="1"/>
      <c r="Y736" s="1"/>
      <c r="Z736" s="1"/>
    </row>
    <row r="737" spans="1:26" ht="15.75" customHeight="1" x14ac:dyDescent="0.35">
      <c r="A737" s="6" t="s">
        <v>549</v>
      </c>
      <c r="B737" s="6" t="s">
        <v>3575</v>
      </c>
      <c r="C737" s="6" t="s">
        <v>16</v>
      </c>
      <c r="D737" s="21">
        <v>11</v>
      </c>
      <c r="E737" s="6" t="s">
        <v>3576</v>
      </c>
      <c r="F737" s="15" t="s">
        <v>149</v>
      </c>
      <c r="G737" s="6" t="s">
        <v>4549</v>
      </c>
      <c r="H737" s="6" t="s">
        <v>13</v>
      </c>
      <c r="I737" s="6" t="s">
        <v>14</v>
      </c>
      <c r="J737" s="6" t="s">
        <v>15</v>
      </c>
      <c r="K737" s="7">
        <v>9</v>
      </c>
      <c r="L737" s="6" t="s">
        <v>3577</v>
      </c>
      <c r="M737" s="9">
        <v>4000</v>
      </c>
      <c r="N737" s="6" t="s">
        <v>673</v>
      </c>
      <c r="O737" s="6" t="s">
        <v>674</v>
      </c>
      <c r="P737" s="10">
        <v>7</v>
      </c>
      <c r="Q737" s="2">
        <f t="shared" ca="1" si="0"/>
        <v>0.93</v>
      </c>
      <c r="R737" s="2">
        <f ca="1">Q737*(IF(J737="Yes",1.25,1))</f>
        <v>1.1625000000000001</v>
      </c>
      <c r="S737" s="2">
        <f ca="1">R737*(IF(OR(VALUE(P737)&gt;8,VALUE(D737)&gt;80),1.25,1))</f>
        <v>1.1625000000000001</v>
      </c>
      <c r="T737" s="2">
        <f ca="1">S737*(IF(H737="Mass Customer",0.85,1))</f>
        <v>0.98812500000000003</v>
      </c>
      <c r="U737" s="2">
        <f>RANK(W737,W1:W1001,0)</f>
        <v>733</v>
      </c>
      <c r="V737" s="2">
        <v>733</v>
      </c>
      <c r="W737" s="2">
        <v>0.66250000000000009</v>
      </c>
      <c r="X737" s="1"/>
      <c r="Y737" s="1"/>
      <c r="Z737" s="1"/>
    </row>
    <row r="738" spans="1:26" ht="15.75" customHeight="1" x14ac:dyDescent="0.35">
      <c r="A738" s="6" t="s">
        <v>3578</v>
      </c>
      <c r="B738" s="6" t="s">
        <v>3579</v>
      </c>
      <c r="C738" s="6" t="s">
        <v>23</v>
      </c>
      <c r="D738" s="21">
        <v>68</v>
      </c>
      <c r="E738" s="6" t="s">
        <v>3580</v>
      </c>
      <c r="F738" s="15" t="s">
        <v>48</v>
      </c>
      <c r="G738" s="6" t="s">
        <v>12</v>
      </c>
      <c r="H738" s="6" t="s">
        <v>13</v>
      </c>
      <c r="I738" s="6" t="s">
        <v>14</v>
      </c>
      <c r="J738" s="6" t="s">
        <v>15</v>
      </c>
      <c r="K738" s="7">
        <v>6</v>
      </c>
      <c r="L738" s="6" t="s">
        <v>3581</v>
      </c>
      <c r="M738" s="6" t="s">
        <v>1353</v>
      </c>
      <c r="N738" s="6" t="s">
        <v>673</v>
      </c>
      <c r="O738" s="6" t="s">
        <v>674</v>
      </c>
      <c r="P738" s="21">
        <v>7</v>
      </c>
      <c r="Q738" s="2">
        <f t="shared" ca="1" si="0"/>
        <v>0.5</v>
      </c>
      <c r="R738" s="2">
        <f ca="1">Q738*(IF(J738="Yes",1.25,1))</f>
        <v>0.625</v>
      </c>
      <c r="S738" s="2">
        <f ca="1">R738*(IF(OR(VALUE(P738)&gt;8,VALUE(D738)&gt;80),1.25,1))</f>
        <v>0.625</v>
      </c>
      <c r="T738" s="2">
        <f ca="1">S738*(IF(H738="Mass Customer",0.85,1))</f>
        <v>0.53125</v>
      </c>
      <c r="U738" s="2">
        <f>RANK(W738,W1:W1001,0)</f>
        <v>733</v>
      </c>
      <c r="V738" s="2">
        <v>733</v>
      </c>
      <c r="W738" s="2">
        <v>0.66250000000000009</v>
      </c>
      <c r="X738" s="1"/>
      <c r="Y738" s="1"/>
      <c r="Z738" s="1"/>
    </row>
    <row r="739" spans="1:26" ht="15.75" customHeight="1" x14ac:dyDescent="0.35">
      <c r="A739" s="6" t="s">
        <v>267</v>
      </c>
      <c r="B739" s="6" t="s">
        <v>3582</v>
      </c>
      <c r="C739" s="6" t="s">
        <v>16</v>
      </c>
      <c r="D739" s="21">
        <v>52</v>
      </c>
      <c r="E739" s="6" t="s">
        <v>3583</v>
      </c>
      <c r="F739" s="15" t="s">
        <v>132</v>
      </c>
      <c r="G739" s="6" t="s">
        <v>4549</v>
      </c>
      <c r="H739" s="6" t="s">
        <v>27</v>
      </c>
      <c r="I739" s="6" t="s">
        <v>14</v>
      </c>
      <c r="J739" s="6" t="s">
        <v>15</v>
      </c>
      <c r="K739" s="7">
        <v>17</v>
      </c>
      <c r="L739" s="6" t="s">
        <v>3584</v>
      </c>
      <c r="M739" s="6" t="s">
        <v>1462</v>
      </c>
      <c r="N739" s="6" t="s">
        <v>673</v>
      </c>
      <c r="O739" s="6" t="s">
        <v>674</v>
      </c>
      <c r="P739" s="21">
        <v>7</v>
      </c>
      <c r="Q739" s="2">
        <f t="shared" ca="1" si="0"/>
        <v>1</v>
      </c>
      <c r="R739" s="2">
        <f ca="1">Q739*(IF(J739="Yes",1.25,1))</f>
        <v>1.25</v>
      </c>
      <c r="S739" s="2">
        <f ca="1">R739*(IF(OR(VALUE(P739)&gt;8,VALUE(D739)&gt;80),1.25,1))</f>
        <v>1.25</v>
      </c>
      <c r="T739" s="2">
        <f ca="1">S739*(IF(H739="Mass Customer",0.85,1))</f>
        <v>1.25</v>
      </c>
      <c r="U739" s="2">
        <f>RANK(W739,W1:W1001,0)</f>
        <v>733</v>
      </c>
      <c r="V739" s="2">
        <v>733</v>
      </c>
      <c r="W739" s="2">
        <v>0.66250000000000009</v>
      </c>
      <c r="X739" s="1"/>
      <c r="Y739" s="1"/>
      <c r="Z739" s="1"/>
    </row>
    <row r="740" spans="1:26" ht="15.75" customHeight="1" x14ac:dyDescent="0.35">
      <c r="A740" s="6" t="s">
        <v>536</v>
      </c>
      <c r="B740" s="6" t="s">
        <v>3585</v>
      </c>
      <c r="C740" s="6" t="s">
        <v>16</v>
      </c>
      <c r="D740" s="21">
        <v>48</v>
      </c>
      <c r="E740" s="6" t="s">
        <v>3586</v>
      </c>
      <c r="F740" s="15" t="s">
        <v>101</v>
      </c>
      <c r="G740" s="6" t="s">
        <v>33</v>
      </c>
      <c r="H740" s="6" t="s">
        <v>27</v>
      </c>
      <c r="I740" s="6" t="s">
        <v>14</v>
      </c>
      <c r="J740" s="6" t="s">
        <v>22</v>
      </c>
      <c r="K740" s="7">
        <v>16</v>
      </c>
      <c r="L740" s="6" t="s">
        <v>3587</v>
      </c>
      <c r="M740" s="6" t="s">
        <v>692</v>
      </c>
      <c r="N740" s="6" t="s">
        <v>680</v>
      </c>
      <c r="O740" s="6" t="s">
        <v>674</v>
      </c>
      <c r="P740" s="21">
        <v>9</v>
      </c>
      <c r="Q740" s="2">
        <f t="shared" ca="1" si="0"/>
        <v>0.85</v>
      </c>
      <c r="R740" s="2">
        <f ca="1">Q740*(IF(J740="Yes",1.25,1))</f>
        <v>0.85</v>
      </c>
      <c r="S740" s="2">
        <f ca="1">R740*(IF(OR(VALUE(P740)&gt;8,VALUE(D740)&gt;80),1.25,1))</f>
        <v>1.0625</v>
      </c>
      <c r="T740" s="2">
        <f ca="1">S740*(IF(H740="Mass Customer",0.85,1))</f>
        <v>1.0625</v>
      </c>
      <c r="U740" s="2">
        <f>RANK(W740,W1:W1001,0)</f>
        <v>739</v>
      </c>
      <c r="V740" s="2">
        <v>739</v>
      </c>
      <c r="W740" s="2">
        <v>0.66</v>
      </c>
      <c r="X740" s="1"/>
      <c r="Y740" s="1"/>
      <c r="Z740" s="1"/>
    </row>
    <row r="741" spans="1:26" ht="15.75" customHeight="1" x14ac:dyDescent="0.35">
      <c r="A741" s="6" t="s">
        <v>3588</v>
      </c>
      <c r="B741" s="6" t="s">
        <v>3589</v>
      </c>
      <c r="C741" s="6" t="s">
        <v>23</v>
      </c>
      <c r="D741" s="21">
        <v>42</v>
      </c>
      <c r="E741" s="6" t="s">
        <v>3590</v>
      </c>
      <c r="F741" s="15" t="s">
        <v>315</v>
      </c>
      <c r="G741" s="6" t="s">
        <v>21</v>
      </c>
      <c r="H741" s="6" t="s">
        <v>25</v>
      </c>
      <c r="I741" s="6" t="s">
        <v>14</v>
      </c>
      <c r="J741" s="6" t="s">
        <v>15</v>
      </c>
      <c r="K741" s="7">
        <v>19</v>
      </c>
      <c r="L741" s="6" t="s">
        <v>3591</v>
      </c>
      <c r="M741" s="6" t="s">
        <v>2510</v>
      </c>
      <c r="N741" s="6" t="s">
        <v>673</v>
      </c>
      <c r="O741" s="6" t="s">
        <v>674</v>
      </c>
      <c r="P741" s="21">
        <v>1</v>
      </c>
      <c r="Q741" s="2">
        <f t="shared" ca="1" si="0"/>
        <v>0.61</v>
      </c>
      <c r="R741" s="2">
        <f ca="1">Q741*(IF(J741="Yes",1.25,1))</f>
        <v>0.76249999999999996</v>
      </c>
      <c r="S741" s="2">
        <f ca="1">R741*(IF(OR(VALUE(P741)&gt;8,VALUE(D741)&gt;80),1.25,1))</f>
        <v>0.76249999999999996</v>
      </c>
      <c r="T741" s="2">
        <f ca="1">S741*(IF(H741="Mass Customer",0.85,1))</f>
        <v>0.76249999999999996</v>
      </c>
      <c r="U741" s="2">
        <f>RANK(W741,W1:W1001,0)</f>
        <v>739</v>
      </c>
      <c r="V741" s="2">
        <v>739</v>
      </c>
      <c r="W741" s="2">
        <v>0.66</v>
      </c>
      <c r="X741" s="1"/>
      <c r="Y741" s="1"/>
      <c r="Z741" s="1"/>
    </row>
    <row r="742" spans="1:26" ht="15.75" customHeight="1" x14ac:dyDescent="0.35">
      <c r="A742" s="6" t="s">
        <v>3592</v>
      </c>
      <c r="B742" s="6" t="s">
        <v>306</v>
      </c>
      <c r="C742" s="6" t="s">
        <v>23</v>
      </c>
      <c r="D742" s="21">
        <v>49</v>
      </c>
      <c r="E742" s="6" t="s">
        <v>3593</v>
      </c>
      <c r="F742" s="16" t="s">
        <v>4541</v>
      </c>
      <c r="G742" s="6" t="s">
        <v>50</v>
      </c>
      <c r="H742" s="6" t="s">
        <v>27</v>
      </c>
      <c r="I742" s="6" t="s">
        <v>14</v>
      </c>
      <c r="J742" s="6" t="s">
        <v>22</v>
      </c>
      <c r="K742" s="7">
        <v>9</v>
      </c>
      <c r="L742" s="6" t="s">
        <v>3594</v>
      </c>
      <c r="M742" s="6" t="s">
        <v>1795</v>
      </c>
      <c r="N742" s="6" t="s">
        <v>673</v>
      </c>
      <c r="O742" s="6" t="s">
        <v>674</v>
      </c>
      <c r="P742" s="21">
        <v>5</v>
      </c>
      <c r="Q742" s="2">
        <f t="shared" ca="1" si="0"/>
        <v>0.91</v>
      </c>
      <c r="R742" s="2">
        <f ca="1">Q742*(IF(J742="Yes",1.25,1))</f>
        <v>0.91</v>
      </c>
      <c r="S742" s="2">
        <f ca="1">R742*(IF(OR(VALUE(P742)&gt;8,VALUE(D742)&gt;80),1.25,1))</f>
        <v>0.91</v>
      </c>
      <c r="T742" s="2">
        <f ca="1">S742*(IF(H742="Mass Customer",0.85,1))</f>
        <v>0.91</v>
      </c>
      <c r="U742" s="2">
        <f>RANK(W742,W1:W1001,0)</f>
        <v>741</v>
      </c>
      <c r="V742" s="2">
        <v>741</v>
      </c>
      <c r="W742" s="2">
        <v>0.65874999999999995</v>
      </c>
      <c r="X742" s="1"/>
      <c r="Y742" s="1"/>
      <c r="Z742" s="1"/>
    </row>
    <row r="743" spans="1:26" ht="15.75" customHeight="1" x14ac:dyDescent="0.35">
      <c r="A743" s="6" t="s">
        <v>223</v>
      </c>
      <c r="B743" s="6" t="s">
        <v>3595</v>
      </c>
      <c r="C743" s="6" t="s">
        <v>16</v>
      </c>
      <c r="D743" s="21">
        <v>68</v>
      </c>
      <c r="E743" s="6" t="s">
        <v>3596</v>
      </c>
      <c r="F743" s="15" t="s">
        <v>187</v>
      </c>
      <c r="G743" s="6" t="s">
        <v>18</v>
      </c>
      <c r="H743" s="6" t="s">
        <v>13</v>
      </c>
      <c r="I743" s="6" t="s">
        <v>14</v>
      </c>
      <c r="J743" s="6" t="s">
        <v>15</v>
      </c>
      <c r="K743" s="7">
        <v>11</v>
      </c>
      <c r="L743" s="6" t="s">
        <v>3597</v>
      </c>
      <c r="M743" s="6" t="s">
        <v>3598</v>
      </c>
      <c r="N743" s="6" t="s">
        <v>680</v>
      </c>
      <c r="O743" s="6" t="s">
        <v>674</v>
      </c>
      <c r="P743" s="21">
        <v>9</v>
      </c>
      <c r="Q743" s="2">
        <f t="shared" ca="1" si="0"/>
        <v>0.45</v>
      </c>
      <c r="R743" s="2">
        <f ca="1">Q743*(IF(J743="Yes",1.25,1))</f>
        <v>0.5625</v>
      </c>
      <c r="S743" s="2">
        <f ca="1">R743*(IF(OR(VALUE(P743)&gt;8,VALUE(D743)&gt;80),1.25,1))</f>
        <v>0.703125</v>
      </c>
      <c r="T743" s="2">
        <f ca="1">S743*(IF(H743="Mass Customer",0.85,1))</f>
        <v>0.59765625</v>
      </c>
      <c r="U743" s="2">
        <f>RANK(W743,W1:W1001,0)</f>
        <v>741</v>
      </c>
      <c r="V743" s="2">
        <v>741</v>
      </c>
      <c r="W743" s="2">
        <v>0.65874999999999995</v>
      </c>
      <c r="X743" s="1"/>
      <c r="Y743" s="1"/>
      <c r="Z743" s="1"/>
    </row>
    <row r="744" spans="1:26" ht="15.75" customHeight="1" x14ac:dyDescent="0.35">
      <c r="A744" s="6" t="s">
        <v>3599</v>
      </c>
      <c r="B744" s="6" t="s">
        <v>3600</v>
      </c>
      <c r="C744" s="6" t="s">
        <v>16</v>
      </c>
      <c r="D744" s="21">
        <v>97</v>
      </c>
      <c r="E744" s="6" t="s">
        <v>3601</v>
      </c>
      <c r="F744" s="15" t="s">
        <v>36</v>
      </c>
      <c r="G744" s="6" t="s">
        <v>18</v>
      </c>
      <c r="H744" s="6" t="s">
        <v>13</v>
      </c>
      <c r="I744" s="6" t="s">
        <v>14</v>
      </c>
      <c r="J744" s="6" t="s">
        <v>15</v>
      </c>
      <c r="K744" s="7">
        <v>10</v>
      </c>
      <c r="L744" s="6" t="s">
        <v>3602</v>
      </c>
      <c r="M744" s="6" t="s">
        <v>1316</v>
      </c>
      <c r="N744" s="6" t="s">
        <v>684</v>
      </c>
      <c r="O744" s="6" t="s">
        <v>674</v>
      </c>
      <c r="P744" s="21">
        <v>6</v>
      </c>
      <c r="Q744" s="2">
        <f t="shared" ca="1" si="0"/>
        <v>1.1000000000000001</v>
      </c>
      <c r="R744" s="2">
        <f ca="1">Q744*(IF(J744="Yes",1.25,1))</f>
        <v>1.375</v>
      </c>
      <c r="S744" s="2">
        <f ca="1">R744*(IF(OR(VALUE(P744)&gt;8,VALUE(D744)&gt;80),1.25,1))</f>
        <v>1.71875</v>
      </c>
      <c r="T744" s="2">
        <f ca="1">S744*(IF(H744="Mass Customer",0.85,1))</f>
        <v>1.4609375</v>
      </c>
      <c r="U744" s="2">
        <f>RANK(W744,W1:W1001,0)</f>
        <v>741</v>
      </c>
      <c r="V744" s="2">
        <v>741</v>
      </c>
      <c r="W744" s="2">
        <v>0.65874999999999995</v>
      </c>
      <c r="X744" s="1"/>
      <c r="Y744" s="1"/>
      <c r="Z744" s="1"/>
    </row>
    <row r="745" spans="1:26" ht="15.75" customHeight="1" x14ac:dyDescent="0.35">
      <c r="A745" s="6" t="s">
        <v>3603</v>
      </c>
      <c r="B745" s="6" t="s">
        <v>3604</v>
      </c>
      <c r="C745" s="6" t="s">
        <v>23</v>
      </c>
      <c r="D745" s="21">
        <v>70</v>
      </c>
      <c r="E745" s="6" t="s">
        <v>3605</v>
      </c>
      <c r="F745" s="15" t="s">
        <v>167</v>
      </c>
      <c r="G745" s="6" t="s">
        <v>20</v>
      </c>
      <c r="H745" s="6" t="s">
        <v>25</v>
      </c>
      <c r="I745" s="6" t="s">
        <v>14</v>
      </c>
      <c r="J745" s="6" t="s">
        <v>15</v>
      </c>
      <c r="K745" s="7">
        <v>17</v>
      </c>
      <c r="L745" s="6" t="s">
        <v>3606</v>
      </c>
      <c r="M745" s="6" t="s">
        <v>3607</v>
      </c>
      <c r="N745" s="6" t="s">
        <v>673</v>
      </c>
      <c r="O745" s="6" t="s">
        <v>674</v>
      </c>
      <c r="P745" s="21">
        <v>9</v>
      </c>
      <c r="Q745" s="2">
        <f t="shared" ca="1" si="0"/>
        <v>0.49</v>
      </c>
      <c r="R745" s="2">
        <f ca="1">Q745*(IF(J745="Yes",1.25,1))</f>
        <v>0.61250000000000004</v>
      </c>
      <c r="S745" s="2">
        <f ca="1">R745*(IF(OR(VALUE(P745)&gt;8,VALUE(D745)&gt;80),1.25,1))</f>
        <v>0.765625</v>
      </c>
      <c r="T745" s="2">
        <f ca="1">S745*(IF(H745="Mass Customer",0.85,1))</f>
        <v>0.765625</v>
      </c>
      <c r="U745" s="2">
        <f>RANK(W745,W1:W1001,0)</f>
        <v>744</v>
      </c>
      <c r="V745" s="2">
        <v>744</v>
      </c>
      <c r="W745" s="2">
        <v>0.65625</v>
      </c>
      <c r="X745" s="1"/>
      <c r="Y745" s="1"/>
      <c r="Z745" s="1"/>
    </row>
    <row r="746" spans="1:26" ht="15.75" customHeight="1" x14ac:dyDescent="0.35">
      <c r="A746" s="6" t="s">
        <v>3608</v>
      </c>
      <c r="B746" s="6" t="s">
        <v>3609</v>
      </c>
      <c r="C746" s="6" t="s">
        <v>16</v>
      </c>
      <c r="D746" s="21">
        <v>87</v>
      </c>
      <c r="E746" s="6" t="s">
        <v>3610</v>
      </c>
      <c r="F746" s="15" t="s">
        <v>40</v>
      </c>
      <c r="G746" s="6" t="s">
        <v>63</v>
      </c>
      <c r="H746" s="6" t="s">
        <v>13</v>
      </c>
      <c r="I746" s="6" t="s">
        <v>14</v>
      </c>
      <c r="J746" s="6" t="s">
        <v>22</v>
      </c>
      <c r="K746" s="7">
        <v>11</v>
      </c>
      <c r="L746" s="6" t="s">
        <v>3611</v>
      </c>
      <c r="M746" s="6" t="s">
        <v>1237</v>
      </c>
      <c r="N746" s="6" t="s">
        <v>680</v>
      </c>
      <c r="O746" s="6" t="s">
        <v>674</v>
      </c>
      <c r="P746" s="21">
        <v>2</v>
      </c>
      <c r="Q746" s="2">
        <f t="shared" ca="1" si="0"/>
        <v>0.62</v>
      </c>
      <c r="R746" s="2">
        <f ca="1">Q746*(IF(J746="Yes",1.25,1))</f>
        <v>0.62</v>
      </c>
      <c r="S746" s="2">
        <f ca="1">R746*(IF(OR(VALUE(P746)&gt;8,VALUE(D746)&gt;80),1.25,1))</f>
        <v>0.77500000000000002</v>
      </c>
      <c r="T746" s="2">
        <f ca="1">S746*(IF(H746="Mass Customer",0.85,1))</f>
        <v>0.65874999999999995</v>
      </c>
      <c r="U746" s="2">
        <f>RANK(W746,W1:W1001,0)</f>
        <v>744</v>
      </c>
      <c r="V746" s="2">
        <v>744</v>
      </c>
      <c r="W746" s="2">
        <v>0.65625</v>
      </c>
      <c r="X746" s="1"/>
      <c r="Y746" s="1"/>
      <c r="Z746" s="1"/>
    </row>
    <row r="747" spans="1:26" ht="15.75" customHeight="1" x14ac:dyDescent="0.35">
      <c r="A747" s="6" t="s">
        <v>598</v>
      </c>
      <c r="B747" s="6" t="s">
        <v>3612</v>
      </c>
      <c r="C747" s="6" t="s">
        <v>16</v>
      </c>
      <c r="D747" s="21">
        <v>43</v>
      </c>
      <c r="E747" s="6" t="s">
        <v>3613</v>
      </c>
      <c r="F747" s="15" t="s">
        <v>228</v>
      </c>
      <c r="G747" s="6" t="s">
        <v>26</v>
      </c>
      <c r="H747" s="6" t="s">
        <v>25</v>
      </c>
      <c r="I747" s="6" t="s">
        <v>14</v>
      </c>
      <c r="J747" s="6" t="s">
        <v>22</v>
      </c>
      <c r="K747" s="7">
        <v>8</v>
      </c>
      <c r="L747" s="6" t="s">
        <v>3614</v>
      </c>
      <c r="M747" s="6" t="s">
        <v>1782</v>
      </c>
      <c r="N747" s="6" t="s">
        <v>680</v>
      </c>
      <c r="O747" s="6" t="s">
        <v>674</v>
      </c>
      <c r="P747" s="21">
        <v>10</v>
      </c>
      <c r="Q747" s="2">
        <f t="shared" ca="1" si="0"/>
        <v>0.62</v>
      </c>
      <c r="R747" s="2">
        <f ca="1">Q747*(IF(J747="Yes",1.25,1))</f>
        <v>0.62</v>
      </c>
      <c r="S747" s="2">
        <f ca="1">R747*(IF(OR(VALUE(P747)&gt;8,VALUE(D747)&gt;80),1.25,1))</f>
        <v>0.77500000000000002</v>
      </c>
      <c r="T747" s="2">
        <f ca="1">S747*(IF(H747="Mass Customer",0.85,1))</f>
        <v>0.77500000000000002</v>
      </c>
      <c r="U747" s="2">
        <f>RANK(W747,W1:W1001,0)</f>
        <v>744</v>
      </c>
      <c r="V747" s="2">
        <v>744</v>
      </c>
      <c r="W747" s="2">
        <v>0.65625</v>
      </c>
      <c r="X747" s="1"/>
      <c r="Y747" s="1"/>
      <c r="Z747" s="1"/>
    </row>
    <row r="748" spans="1:26" ht="15.75" customHeight="1" x14ac:dyDescent="0.35">
      <c r="A748" s="6" t="s">
        <v>3615</v>
      </c>
      <c r="B748" s="6" t="s">
        <v>3616</v>
      </c>
      <c r="C748" s="6" t="s">
        <v>23</v>
      </c>
      <c r="D748" s="21">
        <v>86</v>
      </c>
      <c r="E748" s="6" t="s">
        <v>3617</v>
      </c>
      <c r="F748" s="15" t="s">
        <v>77</v>
      </c>
      <c r="G748" s="6" t="s">
        <v>18</v>
      </c>
      <c r="H748" s="6" t="s">
        <v>13</v>
      </c>
      <c r="I748" s="6" t="s">
        <v>14</v>
      </c>
      <c r="J748" s="6" t="s">
        <v>22</v>
      </c>
      <c r="K748" s="7">
        <v>7</v>
      </c>
      <c r="L748" s="6" t="s">
        <v>3618</v>
      </c>
      <c r="M748" s="6" t="s">
        <v>877</v>
      </c>
      <c r="N748" s="6" t="s">
        <v>673</v>
      </c>
      <c r="O748" s="6" t="s">
        <v>674</v>
      </c>
      <c r="P748" s="21">
        <v>3</v>
      </c>
      <c r="Q748" s="2">
        <f t="shared" ca="1" si="0"/>
        <v>1.03</v>
      </c>
      <c r="R748" s="2">
        <f ca="1">Q748*(IF(J748="Yes",1.25,1))</f>
        <v>1.03</v>
      </c>
      <c r="S748" s="2">
        <f ca="1">R748*(IF(OR(VALUE(P748)&gt;8,VALUE(D748)&gt;80),1.25,1))</f>
        <v>1.2875000000000001</v>
      </c>
      <c r="T748" s="2">
        <f ca="1">S748*(IF(H748="Mass Customer",0.85,1))</f>
        <v>1.0943750000000001</v>
      </c>
      <c r="U748" s="2">
        <f>RANK(W748,W1:W1001,0)</f>
        <v>747</v>
      </c>
      <c r="V748" s="2">
        <v>747</v>
      </c>
      <c r="W748" s="2">
        <v>0.65449999999999997</v>
      </c>
      <c r="X748" s="1"/>
      <c r="Y748" s="1"/>
      <c r="Z748" s="1"/>
    </row>
    <row r="749" spans="1:26" ht="15.75" customHeight="1" x14ac:dyDescent="0.35">
      <c r="A749" s="6" t="s">
        <v>640</v>
      </c>
      <c r="B749" s="6" t="s">
        <v>3619</v>
      </c>
      <c r="C749" s="6" t="s">
        <v>23</v>
      </c>
      <c r="D749" s="21">
        <v>25</v>
      </c>
      <c r="E749" s="6" t="s">
        <v>3620</v>
      </c>
      <c r="F749" s="15" t="s">
        <v>141</v>
      </c>
      <c r="G749" s="6" t="s">
        <v>63</v>
      </c>
      <c r="H749" s="6" t="s">
        <v>13</v>
      </c>
      <c r="I749" s="6" t="s">
        <v>14</v>
      </c>
      <c r="J749" s="6" t="s">
        <v>15</v>
      </c>
      <c r="K749" s="7">
        <v>5</v>
      </c>
      <c r="L749" s="6" t="s">
        <v>3621</v>
      </c>
      <c r="M749" s="6" t="s">
        <v>1639</v>
      </c>
      <c r="N749" s="6" t="s">
        <v>673</v>
      </c>
      <c r="O749" s="6" t="s">
        <v>674</v>
      </c>
      <c r="P749" s="21">
        <v>7</v>
      </c>
      <c r="Q749" s="2">
        <f t="shared" ca="1" si="0"/>
        <v>0.75</v>
      </c>
      <c r="R749" s="2">
        <f ca="1">Q749*(IF(J749="Yes",1.25,1))</f>
        <v>0.9375</v>
      </c>
      <c r="S749" s="2">
        <f ca="1">R749*(IF(OR(VALUE(P749)&gt;8,VALUE(D749)&gt;80),1.25,1))</f>
        <v>0.9375</v>
      </c>
      <c r="T749" s="2">
        <f ca="1">S749*(IF(H749="Mass Customer",0.85,1))</f>
        <v>0.796875</v>
      </c>
      <c r="U749" s="2">
        <f>RANK(W749,W1:W1001,0)</f>
        <v>748</v>
      </c>
      <c r="V749" s="2">
        <v>748</v>
      </c>
      <c r="W749" s="2">
        <v>0.65078124999999998</v>
      </c>
      <c r="X749" s="1"/>
      <c r="Y749" s="1"/>
      <c r="Z749" s="1"/>
    </row>
    <row r="750" spans="1:26" ht="15.75" customHeight="1" x14ac:dyDescent="0.35">
      <c r="A750" s="6" t="s">
        <v>3622</v>
      </c>
      <c r="B750" s="6" t="s">
        <v>3623</v>
      </c>
      <c r="C750" s="6" t="s">
        <v>16</v>
      </c>
      <c r="D750" s="21">
        <v>99</v>
      </c>
      <c r="E750" s="8">
        <v>27600</v>
      </c>
      <c r="F750" s="15" t="s">
        <v>157</v>
      </c>
      <c r="G750" s="6" t="s">
        <v>18</v>
      </c>
      <c r="H750" s="6" t="s">
        <v>13</v>
      </c>
      <c r="I750" s="6" t="s">
        <v>14</v>
      </c>
      <c r="J750" s="6" t="s">
        <v>15</v>
      </c>
      <c r="K750" s="7">
        <v>21</v>
      </c>
      <c r="L750" s="6" t="s">
        <v>3624</v>
      </c>
      <c r="M750" s="6" t="s">
        <v>2496</v>
      </c>
      <c r="N750" s="6" t="s">
        <v>673</v>
      </c>
      <c r="O750" s="6" t="s">
        <v>674</v>
      </c>
      <c r="P750" s="21">
        <v>9</v>
      </c>
      <c r="Q750" s="2">
        <f t="shared" ca="1" si="0"/>
        <v>0.63</v>
      </c>
      <c r="R750" s="2">
        <f ca="1">Q750*(IF(J750="Yes",1.25,1))</f>
        <v>0.78749999999999998</v>
      </c>
      <c r="S750" s="2">
        <f ca="1">R750*(IF(OR(VALUE(P750)&gt;8,VALUE(D750)&gt;80),1.25,1))</f>
        <v>0.984375</v>
      </c>
      <c r="T750" s="2">
        <f ca="1">S750*(IF(H750="Mass Customer",0.85,1))</f>
        <v>0.83671874999999996</v>
      </c>
      <c r="U750" s="2">
        <f>RANK(W750,W1:W1001,0)</f>
        <v>748</v>
      </c>
      <c r="V750" s="2">
        <v>748</v>
      </c>
      <c r="W750" s="2">
        <v>0.65078124999999998</v>
      </c>
      <c r="X750" s="1"/>
      <c r="Y750" s="1"/>
      <c r="Z750" s="1"/>
    </row>
    <row r="751" spans="1:26" ht="15.75" customHeight="1" x14ac:dyDescent="0.35">
      <c r="A751" s="6" t="s">
        <v>3625</v>
      </c>
      <c r="B751" s="6" t="s">
        <v>3626</v>
      </c>
      <c r="C751" s="6" t="s">
        <v>23</v>
      </c>
      <c r="D751" s="21">
        <v>7</v>
      </c>
      <c r="E751" s="6" t="s">
        <v>3627</v>
      </c>
      <c r="F751" s="15" t="s">
        <v>288</v>
      </c>
      <c r="G751" s="6" t="s">
        <v>26</v>
      </c>
      <c r="H751" s="6" t="s">
        <v>25</v>
      </c>
      <c r="I751" s="6" t="s">
        <v>14</v>
      </c>
      <c r="J751" s="6" t="s">
        <v>22</v>
      </c>
      <c r="K751" s="7">
        <v>11</v>
      </c>
      <c r="L751" s="6" t="s">
        <v>3628</v>
      </c>
      <c r="M751" s="6" t="s">
        <v>1445</v>
      </c>
      <c r="N751" s="6" t="s">
        <v>680</v>
      </c>
      <c r="O751" s="6" t="s">
        <v>674</v>
      </c>
      <c r="P751" s="21">
        <v>12</v>
      </c>
      <c r="Q751" s="2">
        <f t="shared" ca="1" si="0"/>
        <v>0.82</v>
      </c>
      <c r="R751" s="2">
        <f ca="1">Q751*(IF(J751="Yes",1.25,1))</f>
        <v>0.82</v>
      </c>
      <c r="S751" s="2">
        <f ca="1">R751*(IF(OR(VALUE(P751)&gt;8,VALUE(D751)&gt;80),1.25,1))</f>
        <v>1.0249999999999999</v>
      </c>
      <c r="T751" s="2">
        <f ca="1">S751*(IF(H751="Mass Customer",0.85,1))</f>
        <v>1.0249999999999999</v>
      </c>
      <c r="U751" s="2">
        <f>RANK(W751,W1:W1001,0)</f>
        <v>750</v>
      </c>
      <c r="V751" s="2">
        <v>750</v>
      </c>
      <c r="W751" s="2">
        <v>0.65</v>
      </c>
      <c r="X751" s="1"/>
      <c r="Y751" s="1"/>
      <c r="Z751" s="1"/>
    </row>
    <row r="752" spans="1:26" ht="15.75" customHeight="1" x14ac:dyDescent="0.35">
      <c r="A752" s="6" t="s">
        <v>3629</v>
      </c>
      <c r="B752" s="6" t="s">
        <v>3630</v>
      </c>
      <c r="C752" s="6" t="s">
        <v>16</v>
      </c>
      <c r="D752" s="21">
        <v>33</v>
      </c>
      <c r="E752" s="6" t="s">
        <v>3631</v>
      </c>
      <c r="F752" s="15" t="s">
        <v>190</v>
      </c>
      <c r="G752" s="6" t="s">
        <v>26</v>
      </c>
      <c r="H752" s="6" t="s">
        <v>13</v>
      </c>
      <c r="I752" s="6" t="s">
        <v>14</v>
      </c>
      <c r="J752" s="6" t="s">
        <v>15</v>
      </c>
      <c r="K752" s="7">
        <v>20</v>
      </c>
      <c r="L752" s="6" t="s">
        <v>3632</v>
      </c>
      <c r="M752" s="6" t="s">
        <v>3633</v>
      </c>
      <c r="N752" s="6" t="s">
        <v>684</v>
      </c>
      <c r="O752" s="6" t="s">
        <v>674</v>
      </c>
      <c r="P752" s="21">
        <v>2</v>
      </c>
      <c r="Q752" s="2">
        <f t="shared" ca="1" si="0"/>
        <v>0.42</v>
      </c>
      <c r="R752" s="2">
        <f ca="1">Q752*(IF(J752="Yes",1.25,1))</f>
        <v>0.52500000000000002</v>
      </c>
      <c r="S752" s="2">
        <f ca="1">R752*(IF(OR(VALUE(P752)&gt;8,VALUE(D752)&gt;80),1.25,1))</f>
        <v>0.52500000000000002</v>
      </c>
      <c r="T752" s="2">
        <f ca="1">S752*(IF(H752="Mass Customer",0.85,1))</f>
        <v>0.44624999999999998</v>
      </c>
      <c r="U752" s="2">
        <f>RANK(W752,W1:W1001,0)</f>
        <v>751</v>
      </c>
      <c r="V752" s="2">
        <v>751</v>
      </c>
      <c r="W752" s="2">
        <v>0.64812499999999995</v>
      </c>
      <c r="X752" s="1"/>
      <c r="Y752" s="1"/>
      <c r="Z752" s="1"/>
    </row>
    <row r="753" spans="1:26" ht="15.75" customHeight="1" x14ac:dyDescent="0.35">
      <c r="A753" s="6" t="s">
        <v>437</v>
      </c>
      <c r="B753" s="6" t="s">
        <v>3634</v>
      </c>
      <c r="C753" s="6" t="s">
        <v>54</v>
      </c>
      <c r="D753" s="21">
        <v>20</v>
      </c>
      <c r="E753" s="11"/>
      <c r="F753" s="15" t="s">
        <v>176</v>
      </c>
      <c r="G753" s="6" t="s">
        <v>21</v>
      </c>
      <c r="H753" s="6" t="s">
        <v>27</v>
      </c>
      <c r="I753" s="6" t="s">
        <v>14</v>
      </c>
      <c r="J753" s="6" t="s">
        <v>15</v>
      </c>
      <c r="K753" s="7">
        <v>14</v>
      </c>
      <c r="L753" s="6" t="s">
        <v>3635</v>
      </c>
      <c r="M753" s="6" t="s">
        <v>1475</v>
      </c>
      <c r="N753" s="6" t="s">
        <v>684</v>
      </c>
      <c r="O753" s="6" t="s">
        <v>674</v>
      </c>
      <c r="P753" s="21">
        <v>7</v>
      </c>
      <c r="Q753" s="2">
        <f t="shared" ca="1" si="0"/>
        <v>0.95</v>
      </c>
      <c r="R753" s="2">
        <f ca="1">Q753*(IF(J753="Yes",1.25,1))</f>
        <v>1.1875</v>
      </c>
      <c r="S753" s="2">
        <f ca="1">R753*(IF(OR(VALUE(P753)&gt;8,VALUE(D753)&gt;80),1.25,1))</f>
        <v>1.1875</v>
      </c>
      <c r="T753" s="2">
        <f ca="1">S753*(IF(H753="Mass Customer",0.85,1))</f>
        <v>1.1875</v>
      </c>
      <c r="U753" s="2">
        <f>RANK(W753,W1:W1001,0)</f>
        <v>751</v>
      </c>
      <c r="V753" s="2">
        <v>751</v>
      </c>
      <c r="W753" s="2">
        <v>0.64812499999999995</v>
      </c>
      <c r="X753" s="1"/>
      <c r="Y753" s="1"/>
      <c r="Z753" s="1"/>
    </row>
    <row r="754" spans="1:26" ht="15.75" customHeight="1" x14ac:dyDescent="0.35">
      <c r="A754" s="6" t="s">
        <v>443</v>
      </c>
      <c r="B754" s="6" t="s">
        <v>3636</v>
      </c>
      <c r="C754" s="6" t="s">
        <v>23</v>
      </c>
      <c r="D754" s="21">
        <v>45</v>
      </c>
      <c r="E754" s="6" t="s">
        <v>3637</v>
      </c>
      <c r="F754" s="16" t="s">
        <v>4541</v>
      </c>
      <c r="G754" s="6" t="s">
        <v>18</v>
      </c>
      <c r="H754" s="6" t="s">
        <v>13</v>
      </c>
      <c r="I754" s="6" t="s">
        <v>14</v>
      </c>
      <c r="J754" s="6" t="s">
        <v>15</v>
      </c>
      <c r="K754" s="7">
        <v>15</v>
      </c>
      <c r="L754" s="6" t="s">
        <v>3638</v>
      </c>
      <c r="M754" s="6" t="s">
        <v>1009</v>
      </c>
      <c r="N754" s="6" t="s">
        <v>684</v>
      </c>
      <c r="O754" s="6" t="s">
        <v>674</v>
      </c>
      <c r="P754" s="21">
        <v>9</v>
      </c>
      <c r="Q754" s="2">
        <f t="shared" ca="1" si="0"/>
        <v>1.02</v>
      </c>
      <c r="R754" s="2">
        <f ca="1">Q754*(IF(J754="Yes",1.25,1))</f>
        <v>1.2749999999999999</v>
      </c>
      <c r="S754" s="2">
        <f ca="1">R754*(IF(OR(VALUE(P754)&gt;8,VALUE(D754)&gt;80),1.25,1))</f>
        <v>1.59375</v>
      </c>
      <c r="T754" s="2">
        <f ca="1">S754*(IF(H754="Mass Customer",0.85,1))</f>
        <v>1.3546875</v>
      </c>
      <c r="U754" s="2">
        <f>RANK(W754,W1:W1001,0)</f>
        <v>751</v>
      </c>
      <c r="V754" s="2">
        <v>751</v>
      </c>
      <c r="W754" s="2">
        <v>0.64812499999999995</v>
      </c>
      <c r="X754" s="1"/>
      <c r="Y754" s="1"/>
      <c r="Z754" s="1"/>
    </row>
    <row r="755" spans="1:26" ht="15.75" customHeight="1" x14ac:dyDescent="0.35">
      <c r="A755" s="6" t="s">
        <v>3639</v>
      </c>
      <c r="B755" s="6" t="s">
        <v>3640</v>
      </c>
      <c r="C755" s="6" t="s">
        <v>16</v>
      </c>
      <c r="D755" s="21">
        <v>35</v>
      </c>
      <c r="E755" s="6" t="s">
        <v>3641</v>
      </c>
      <c r="F755" s="15" t="s">
        <v>58</v>
      </c>
      <c r="G755" s="6" t="s">
        <v>12</v>
      </c>
      <c r="H755" s="6" t="s">
        <v>13</v>
      </c>
      <c r="I755" s="6" t="s">
        <v>14</v>
      </c>
      <c r="J755" s="6" t="s">
        <v>22</v>
      </c>
      <c r="K755" s="7">
        <v>16</v>
      </c>
      <c r="L755" s="6" t="s">
        <v>3642</v>
      </c>
      <c r="M755" s="6" t="s">
        <v>2441</v>
      </c>
      <c r="N755" s="6" t="s">
        <v>680</v>
      </c>
      <c r="O755" s="6" t="s">
        <v>674</v>
      </c>
      <c r="P755" s="21">
        <v>8</v>
      </c>
      <c r="Q755" s="2">
        <f t="shared" ca="1" si="0"/>
        <v>1.05</v>
      </c>
      <c r="R755" s="2">
        <f ca="1">Q755*(IF(J755="Yes",1.25,1))</f>
        <v>1.05</v>
      </c>
      <c r="S755" s="2">
        <f ca="1">R755*(IF(OR(VALUE(P755)&gt;8,VALUE(D755)&gt;80),1.25,1))</f>
        <v>1.05</v>
      </c>
      <c r="T755" s="2">
        <f ca="1">S755*(IF(H755="Mass Customer",0.85,1))</f>
        <v>0.89249999999999996</v>
      </c>
      <c r="U755" s="2">
        <f>RANK(W755,W1:W1001,0)</f>
        <v>754</v>
      </c>
      <c r="V755" s="2">
        <v>754</v>
      </c>
      <c r="W755" s="2">
        <v>0.64600000000000002</v>
      </c>
      <c r="X755" s="1"/>
      <c r="Y755" s="1"/>
      <c r="Z755" s="1"/>
    </row>
    <row r="756" spans="1:26" ht="15.75" customHeight="1" x14ac:dyDescent="0.35">
      <c r="A756" s="6" t="s">
        <v>3643</v>
      </c>
      <c r="B756" s="6" t="s">
        <v>3644</v>
      </c>
      <c r="C756" s="6" t="s">
        <v>23</v>
      </c>
      <c r="D756" s="21">
        <v>87</v>
      </c>
      <c r="E756" s="6" t="s">
        <v>3645</v>
      </c>
      <c r="F756" s="15" t="s">
        <v>98</v>
      </c>
      <c r="G756" s="6" t="s">
        <v>4549</v>
      </c>
      <c r="H756" s="6" t="s">
        <v>13</v>
      </c>
      <c r="I756" s="6" t="s">
        <v>14</v>
      </c>
      <c r="J756" s="6" t="s">
        <v>22</v>
      </c>
      <c r="K756" s="7">
        <v>12</v>
      </c>
      <c r="L756" s="6" t="s">
        <v>3646</v>
      </c>
      <c r="M756" s="6" t="s">
        <v>3647</v>
      </c>
      <c r="N756" s="6" t="s">
        <v>684</v>
      </c>
      <c r="O756" s="6" t="s">
        <v>674</v>
      </c>
      <c r="P756" s="21">
        <v>7</v>
      </c>
      <c r="Q756" s="2">
        <f t="shared" ca="1" si="0"/>
        <v>0.67</v>
      </c>
      <c r="R756" s="2">
        <f ca="1">Q756*(IF(J756="Yes",1.25,1))</f>
        <v>0.67</v>
      </c>
      <c r="S756" s="2">
        <f ca="1">R756*(IF(OR(VALUE(P756)&gt;8,VALUE(D756)&gt;80),1.25,1))</f>
        <v>0.83750000000000002</v>
      </c>
      <c r="T756" s="2">
        <f ca="1">S756*(IF(H756="Mass Customer",0.85,1))</f>
        <v>0.71187500000000004</v>
      </c>
      <c r="U756" s="2">
        <f>RANK(W756,W1:W1001,0)</f>
        <v>755</v>
      </c>
      <c r="V756" s="2">
        <v>755</v>
      </c>
      <c r="W756" s="2">
        <v>0.64</v>
      </c>
      <c r="X756" s="1"/>
      <c r="Y756" s="1"/>
      <c r="Z756" s="1"/>
    </row>
    <row r="757" spans="1:26" ht="15.75" customHeight="1" x14ac:dyDescent="0.35">
      <c r="A757" s="6" t="s">
        <v>3648</v>
      </c>
      <c r="B757" s="13" t="s">
        <v>4541</v>
      </c>
      <c r="C757" s="6" t="s">
        <v>16</v>
      </c>
      <c r="D757" s="21">
        <v>80</v>
      </c>
      <c r="E757" s="6" t="s">
        <v>3649</v>
      </c>
      <c r="F757" s="15" t="s">
        <v>65</v>
      </c>
      <c r="G757" s="6" t="s">
        <v>12</v>
      </c>
      <c r="H757" s="6" t="s">
        <v>25</v>
      </c>
      <c r="I757" s="6" t="s">
        <v>14</v>
      </c>
      <c r="J757" s="6" t="s">
        <v>22</v>
      </c>
      <c r="K757" s="7">
        <v>10</v>
      </c>
      <c r="L757" s="6" t="s">
        <v>3650</v>
      </c>
      <c r="M757" s="6" t="s">
        <v>3651</v>
      </c>
      <c r="N757" s="6" t="s">
        <v>673</v>
      </c>
      <c r="O757" s="6" t="s">
        <v>674</v>
      </c>
      <c r="P757" s="21">
        <v>5</v>
      </c>
      <c r="Q757" s="2">
        <f t="shared" ca="1" si="0"/>
        <v>0.92</v>
      </c>
      <c r="R757" s="2">
        <f ca="1">Q757*(IF(J757="Yes",1.25,1))</f>
        <v>0.92</v>
      </c>
      <c r="S757" s="2">
        <f ca="1">R757*(IF(OR(VALUE(P757)&gt;8,VALUE(D757)&gt;80),1.25,1))</f>
        <v>0.92</v>
      </c>
      <c r="T757" s="2">
        <f ca="1">S757*(IF(H757="Mass Customer",0.85,1))</f>
        <v>0.92</v>
      </c>
      <c r="U757" s="2">
        <f>RANK(W757,W1:W1001,0)</f>
        <v>755</v>
      </c>
      <c r="V757" s="2">
        <v>755</v>
      </c>
      <c r="W757" s="2">
        <v>0.64</v>
      </c>
      <c r="X757" s="1"/>
      <c r="Y757" s="1"/>
      <c r="Z757" s="1"/>
    </row>
    <row r="758" spans="1:26" ht="15.75" customHeight="1" x14ac:dyDescent="0.35">
      <c r="A758" s="6" t="s">
        <v>647</v>
      </c>
      <c r="B758" s="6" t="s">
        <v>3652</v>
      </c>
      <c r="C758" s="6" t="s">
        <v>16</v>
      </c>
      <c r="D758" s="21">
        <v>22</v>
      </c>
      <c r="E758" s="6" t="s">
        <v>3653</v>
      </c>
      <c r="F758" s="15" t="s">
        <v>190</v>
      </c>
      <c r="G758" s="6" t="s">
        <v>18</v>
      </c>
      <c r="H758" s="6" t="s">
        <v>25</v>
      </c>
      <c r="I758" s="6" t="s">
        <v>14</v>
      </c>
      <c r="J758" s="6" t="s">
        <v>15</v>
      </c>
      <c r="K758" s="7">
        <v>6</v>
      </c>
      <c r="L758" s="6" t="s">
        <v>3654</v>
      </c>
      <c r="M758" s="6" t="s">
        <v>888</v>
      </c>
      <c r="N758" s="6" t="s">
        <v>684</v>
      </c>
      <c r="O758" s="6" t="s">
        <v>674</v>
      </c>
      <c r="P758" s="21">
        <v>6</v>
      </c>
      <c r="Q758" s="2">
        <f t="shared" ca="1" si="0"/>
        <v>0.47</v>
      </c>
      <c r="R758" s="2">
        <f ca="1">Q758*(IF(J758="Yes",1.25,1))</f>
        <v>0.58749999999999991</v>
      </c>
      <c r="S758" s="2">
        <f ca="1">R758*(IF(OR(VALUE(P758)&gt;8,VALUE(D758)&gt;80),1.25,1))</f>
        <v>0.58749999999999991</v>
      </c>
      <c r="T758" s="2">
        <f ca="1">S758*(IF(H758="Mass Customer",0.85,1))</f>
        <v>0.58749999999999991</v>
      </c>
      <c r="U758" s="2">
        <f>RANK(W758,W1:W1001,0)</f>
        <v>755</v>
      </c>
      <c r="V758" s="2">
        <v>755</v>
      </c>
      <c r="W758" s="2">
        <v>0.64</v>
      </c>
      <c r="X758" s="1"/>
      <c r="Y758" s="1"/>
      <c r="Z758" s="1"/>
    </row>
    <row r="759" spans="1:26" ht="15.75" customHeight="1" x14ac:dyDescent="0.35">
      <c r="A759" s="6" t="s">
        <v>368</v>
      </c>
      <c r="B759" s="6" t="s">
        <v>3655</v>
      </c>
      <c r="C759" s="6" t="s">
        <v>23</v>
      </c>
      <c r="D759" s="21">
        <v>32</v>
      </c>
      <c r="E759" s="6" t="s">
        <v>3656</v>
      </c>
      <c r="F759" s="15" t="s">
        <v>31</v>
      </c>
      <c r="G759" s="6" t="s">
        <v>18</v>
      </c>
      <c r="H759" s="6" t="s">
        <v>13</v>
      </c>
      <c r="I759" s="6" t="s">
        <v>14</v>
      </c>
      <c r="J759" s="6" t="s">
        <v>15</v>
      </c>
      <c r="K759" s="7">
        <v>6</v>
      </c>
      <c r="L759" s="6" t="s">
        <v>3657</v>
      </c>
      <c r="M759" s="6" t="s">
        <v>3658</v>
      </c>
      <c r="N759" s="6" t="s">
        <v>680</v>
      </c>
      <c r="O759" s="6" t="s">
        <v>674</v>
      </c>
      <c r="P759" s="21">
        <v>11</v>
      </c>
      <c r="Q759" s="2">
        <f t="shared" ca="1" si="0"/>
        <v>0.91</v>
      </c>
      <c r="R759" s="2">
        <f ca="1">Q759*(IF(J759="Yes",1.25,1))</f>
        <v>1.1375</v>
      </c>
      <c r="S759" s="2">
        <f ca="1">R759*(IF(OR(VALUE(P759)&gt;8,VALUE(D759)&gt;80),1.25,1))</f>
        <v>1.421875</v>
      </c>
      <c r="T759" s="2">
        <f ca="1">S759*(IF(H759="Mass Customer",0.85,1))</f>
        <v>1.2085937499999999</v>
      </c>
      <c r="U759" s="2">
        <f>RANK(W759,W1:W1001,0)</f>
        <v>755</v>
      </c>
      <c r="V759" s="2">
        <v>755</v>
      </c>
      <c r="W759" s="2">
        <v>0.64</v>
      </c>
      <c r="X759" s="1"/>
      <c r="Y759" s="1"/>
      <c r="Z759" s="1"/>
    </row>
    <row r="760" spans="1:26" ht="15.75" customHeight="1" x14ac:dyDescent="0.35">
      <c r="A760" s="6" t="s">
        <v>3659</v>
      </c>
      <c r="B760" s="6" t="s">
        <v>3660</v>
      </c>
      <c r="C760" s="6" t="s">
        <v>16</v>
      </c>
      <c r="D760" s="21">
        <v>69</v>
      </c>
      <c r="E760" s="6" t="s">
        <v>3661</v>
      </c>
      <c r="F760" s="15" t="s">
        <v>356</v>
      </c>
      <c r="G760" s="6" t="s">
        <v>12</v>
      </c>
      <c r="H760" s="6" t="s">
        <v>27</v>
      </c>
      <c r="I760" s="6" t="s">
        <v>14</v>
      </c>
      <c r="J760" s="6" t="s">
        <v>22</v>
      </c>
      <c r="K760" s="7">
        <v>17</v>
      </c>
      <c r="L760" s="6" t="s">
        <v>3662</v>
      </c>
      <c r="M760" s="6" t="s">
        <v>2518</v>
      </c>
      <c r="N760" s="6" t="s">
        <v>680</v>
      </c>
      <c r="O760" s="6" t="s">
        <v>674</v>
      </c>
      <c r="P760" s="21">
        <v>7</v>
      </c>
      <c r="Q760" s="2">
        <f t="shared" ca="1" si="0"/>
        <v>0.67</v>
      </c>
      <c r="R760" s="2">
        <f ca="1">Q760*(IF(J760="Yes",1.25,1))</f>
        <v>0.67</v>
      </c>
      <c r="S760" s="2">
        <f ca="1">R760*(IF(OR(VALUE(P760)&gt;8,VALUE(D760)&gt;80),1.25,1))</f>
        <v>0.67</v>
      </c>
      <c r="T760" s="2">
        <f ca="1">S760*(IF(H760="Mass Customer",0.85,1))</f>
        <v>0.67</v>
      </c>
      <c r="U760" s="2">
        <f>RANK(W760,W1:W1001,0)</f>
        <v>755</v>
      </c>
      <c r="V760" s="2">
        <v>755</v>
      </c>
      <c r="W760" s="2">
        <v>0.64</v>
      </c>
      <c r="X760" s="1"/>
      <c r="Y760" s="1"/>
      <c r="Z760" s="1"/>
    </row>
    <row r="761" spans="1:26" ht="15.75" customHeight="1" x14ac:dyDescent="0.35">
      <c r="A761" s="6" t="s">
        <v>3663</v>
      </c>
      <c r="B761" s="6" t="s">
        <v>3664</v>
      </c>
      <c r="C761" s="6" t="s">
        <v>23</v>
      </c>
      <c r="D761" s="21">
        <v>79</v>
      </c>
      <c r="E761" s="6" t="s">
        <v>3665</v>
      </c>
      <c r="F761" s="16" t="s">
        <v>4541</v>
      </c>
      <c r="G761" s="6" t="s">
        <v>12</v>
      </c>
      <c r="H761" s="6" t="s">
        <v>27</v>
      </c>
      <c r="I761" s="6" t="s">
        <v>14</v>
      </c>
      <c r="J761" s="6" t="s">
        <v>22</v>
      </c>
      <c r="K761" s="7">
        <v>17</v>
      </c>
      <c r="L761" s="6" t="s">
        <v>3666</v>
      </c>
      <c r="M761" s="6" t="s">
        <v>788</v>
      </c>
      <c r="N761" s="6" t="s">
        <v>680</v>
      </c>
      <c r="O761" s="6" t="s">
        <v>674</v>
      </c>
      <c r="P761" s="21">
        <v>4</v>
      </c>
      <c r="Q761" s="2">
        <f t="shared" ca="1" si="0"/>
        <v>0.57999999999999996</v>
      </c>
      <c r="R761" s="2">
        <f ca="1">Q761*(IF(J761="Yes",1.25,1))</f>
        <v>0.57999999999999996</v>
      </c>
      <c r="S761" s="2">
        <f ca="1">R761*(IF(OR(VALUE(P761)&gt;8,VALUE(D761)&gt;80),1.25,1))</f>
        <v>0.57999999999999996</v>
      </c>
      <c r="T761" s="2">
        <f ca="1">S761*(IF(H761="Mass Customer",0.85,1))</f>
        <v>0.57999999999999996</v>
      </c>
      <c r="U761" s="2">
        <f>RANK(W761,W1:W1001,0)</f>
        <v>760</v>
      </c>
      <c r="V761" s="2">
        <v>760</v>
      </c>
      <c r="W761" s="2">
        <v>0.63749999999999996</v>
      </c>
      <c r="X761" s="1"/>
      <c r="Y761" s="1"/>
      <c r="Z761" s="1"/>
    </row>
    <row r="762" spans="1:26" ht="15.75" customHeight="1" x14ac:dyDescent="0.35">
      <c r="A762" s="6" t="s">
        <v>339</v>
      </c>
      <c r="B762" s="6" t="s">
        <v>3667</v>
      </c>
      <c r="C762" s="6" t="s">
        <v>16</v>
      </c>
      <c r="D762" s="21">
        <v>51</v>
      </c>
      <c r="E762" s="8">
        <v>27020</v>
      </c>
      <c r="F762" s="15" t="s">
        <v>87</v>
      </c>
      <c r="G762" s="6" t="s">
        <v>26</v>
      </c>
      <c r="H762" s="6" t="s">
        <v>25</v>
      </c>
      <c r="I762" s="6" t="s">
        <v>14</v>
      </c>
      <c r="J762" s="6" t="s">
        <v>22</v>
      </c>
      <c r="K762" s="7">
        <v>21</v>
      </c>
      <c r="L762" s="6" t="s">
        <v>3668</v>
      </c>
      <c r="M762" s="6" t="s">
        <v>3382</v>
      </c>
      <c r="N762" s="6" t="s">
        <v>673</v>
      </c>
      <c r="O762" s="6" t="s">
        <v>674</v>
      </c>
      <c r="P762" s="21">
        <v>3</v>
      </c>
      <c r="Q762" s="2">
        <f t="shared" ca="1" si="0"/>
        <v>0.44</v>
      </c>
      <c r="R762" s="2">
        <f ca="1">Q762*(IF(J762="Yes",1.25,1))</f>
        <v>0.44</v>
      </c>
      <c r="S762" s="2">
        <f ca="1">R762*(IF(OR(VALUE(P762)&gt;8,VALUE(D762)&gt;80),1.25,1))</f>
        <v>0.44</v>
      </c>
      <c r="T762" s="2">
        <f ca="1">S762*(IF(H762="Mass Customer",0.85,1))</f>
        <v>0.44</v>
      </c>
      <c r="U762" s="2">
        <f>RANK(W762,W1:W1001,0)</f>
        <v>760</v>
      </c>
      <c r="V762" s="2">
        <v>760</v>
      </c>
      <c r="W762" s="2">
        <v>0.63749999999999996</v>
      </c>
      <c r="X762" s="1"/>
      <c r="Y762" s="1"/>
      <c r="Z762" s="1"/>
    </row>
    <row r="763" spans="1:26" ht="15.75" customHeight="1" x14ac:dyDescent="0.35">
      <c r="A763" s="6" t="s">
        <v>3669</v>
      </c>
      <c r="B763" s="6" t="s">
        <v>3670</v>
      </c>
      <c r="C763" s="6" t="s">
        <v>16</v>
      </c>
      <c r="D763" s="21">
        <v>5</v>
      </c>
      <c r="E763" s="6" t="s">
        <v>3671</v>
      </c>
      <c r="F763" s="15" t="s">
        <v>108</v>
      </c>
      <c r="G763" s="6" t="s">
        <v>20</v>
      </c>
      <c r="H763" s="6" t="s">
        <v>13</v>
      </c>
      <c r="I763" s="6" t="s">
        <v>14</v>
      </c>
      <c r="J763" s="6" t="s">
        <v>22</v>
      </c>
      <c r="K763" s="7">
        <v>7</v>
      </c>
      <c r="L763" s="6" t="s">
        <v>3672</v>
      </c>
      <c r="M763" s="6" t="s">
        <v>1715</v>
      </c>
      <c r="N763" s="6" t="s">
        <v>673</v>
      </c>
      <c r="O763" s="6" t="s">
        <v>674</v>
      </c>
      <c r="P763" s="21">
        <v>7</v>
      </c>
      <c r="Q763" s="2">
        <f t="shared" ca="1" si="0"/>
        <v>0.99</v>
      </c>
      <c r="R763" s="2">
        <f ca="1">Q763*(IF(J763="Yes",1.25,1))</f>
        <v>0.99</v>
      </c>
      <c r="S763" s="2">
        <f ca="1">R763*(IF(OR(VALUE(P763)&gt;8,VALUE(D763)&gt;80),1.25,1))</f>
        <v>0.99</v>
      </c>
      <c r="T763" s="2">
        <f ca="1">S763*(IF(H763="Mass Customer",0.85,1))</f>
        <v>0.84150000000000003</v>
      </c>
      <c r="U763" s="2">
        <f>RANK(W763,W1:W1001,0)</f>
        <v>760</v>
      </c>
      <c r="V763" s="2">
        <v>760</v>
      </c>
      <c r="W763" s="2">
        <v>0.63749999999999996</v>
      </c>
      <c r="X763" s="1"/>
      <c r="Y763" s="1"/>
      <c r="Z763" s="1"/>
    </row>
    <row r="764" spans="1:26" ht="15.75" customHeight="1" x14ac:dyDescent="0.35">
      <c r="A764" s="6" t="s">
        <v>3673</v>
      </c>
      <c r="B764" s="6" t="s">
        <v>3674</v>
      </c>
      <c r="C764" s="6" t="s">
        <v>16</v>
      </c>
      <c r="D764" s="21">
        <v>6</v>
      </c>
      <c r="E764" s="6" t="s">
        <v>3675</v>
      </c>
      <c r="F764" s="15" t="s">
        <v>228</v>
      </c>
      <c r="G764" s="6" t="s">
        <v>30</v>
      </c>
      <c r="H764" s="6" t="s">
        <v>25</v>
      </c>
      <c r="I764" s="6" t="s">
        <v>14</v>
      </c>
      <c r="J764" s="6" t="s">
        <v>22</v>
      </c>
      <c r="K764" s="7">
        <v>16</v>
      </c>
      <c r="L764" s="6" t="s">
        <v>3676</v>
      </c>
      <c r="M764" s="6" t="s">
        <v>2924</v>
      </c>
      <c r="N764" s="6" t="s">
        <v>673</v>
      </c>
      <c r="O764" s="6" t="s">
        <v>674</v>
      </c>
      <c r="P764" s="21">
        <v>1</v>
      </c>
      <c r="Q764" s="2">
        <f t="shared" ca="1" si="0"/>
        <v>0.7</v>
      </c>
      <c r="R764" s="2">
        <f ca="1">Q764*(IF(J764="Yes",1.25,1))</f>
        <v>0.7</v>
      </c>
      <c r="S764" s="2">
        <f ca="1">R764*(IF(OR(VALUE(P764)&gt;8,VALUE(D764)&gt;80),1.25,1))</f>
        <v>0.7</v>
      </c>
      <c r="T764" s="2">
        <f ca="1">S764*(IF(H764="Mass Customer",0.85,1))</f>
        <v>0.7</v>
      </c>
      <c r="U764" s="2">
        <f>RANK(W764,W1:W1001,0)</f>
        <v>760</v>
      </c>
      <c r="V764" s="2">
        <v>760</v>
      </c>
      <c r="W764" s="2">
        <v>0.63749999999999996</v>
      </c>
      <c r="X764" s="1"/>
      <c r="Y764" s="1"/>
      <c r="Z764" s="1"/>
    </row>
    <row r="765" spans="1:26" ht="15.75" customHeight="1" x14ac:dyDescent="0.35">
      <c r="A765" s="6" t="s">
        <v>3677</v>
      </c>
      <c r="B765" s="6" t="s">
        <v>3678</v>
      </c>
      <c r="C765" s="6" t="s">
        <v>16</v>
      </c>
      <c r="D765" s="21">
        <v>52</v>
      </c>
      <c r="E765" s="6" t="s">
        <v>3679</v>
      </c>
      <c r="F765" s="15" t="s">
        <v>36</v>
      </c>
      <c r="G765" s="6" t="s">
        <v>18</v>
      </c>
      <c r="H765" s="6" t="s">
        <v>25</v>
      </c>
      <c r="I765" s="6" t="s">
        <v>14</v>
      </c>
      <c r="J765" s="6" t="s">
        <v>22</v>
      </c>
      <c r="K765" s="7">
        <v>8</v>
      </c>
      <c r="L765" s="6" t="s">
        <v>3680</v>
      </c>
      <c r="M765" s="6" t="s">
        <v>3681</v>
      </c>
      <c r="N765" s="6" t="s">
        <v>680</v>
      </c>
      <c r="O765" s="6" t="s">
        <v>674</v>
      </c>
      <c r="P765" s="21">
        <v>12</v>
      </c>
      <c r="Q765" s="2">
        <f t="shared" ca="1" si="0"/>
        <v>0.56999999999999995</v>
      </c>
      <c r="R765" s="2">
        <f ca="1">Q765*(IF(J765="Yes",1.25,1))</f>
        <v>0.56999999999999995</v>
      </c>
      <c r="S765" s="2">
        <f ca="1">R765*(IF(OR(VALUE(P765)&gt;8,VALUE(D765)&gt;80),1.25,1))</f>
        <v>0.71249999999999991</v>
      </c>
      <c r="T765" s="2">
        <f ca="1">S765*(IF(H765="Mass Customer",0.85,1))</f>
        <v>0.71249999999999991</v>
      </c>
      <c r="U765" s="2">
        <f>RANK(W765,W1:W1001,0)</f>
        <v>760</v>
      </c>
      <c r="V765" s="2">
        <v>760</v>
      </c>
      <c r="W765" s="2">
        <v>0.63749999999999996</v>
      </c>
      <c r="X765" s="1"/>
      <c r="Y765" s="1"/>
      <c r="Z765" s="1"/>
    </row>
    <row r="766" spans="1:26" ht="15.75" customHeight="1" x14ac:dyDescent="0.35">
      <c r="A766" s="6" t="s">
        <v>3682</v>
      </c>
      <c r="B766" s="6" t="s">
        <v>3683</v>
      </c>
      <c r="C766" s="6" t="s">
        <v>16</v>
      </c>
      <c r="D766" s="21">
        <v>93</v>
      </c>
      <c r="E766" s="6" t="s">
        <v>3684</v>
      </c>
      <c r="F766" s="16" t="s">
        <v>4541</v>
      </c>
      <c r="G766" s="6" t="s">
        <v>63</v>
      </c>
      <c r="H766" s="6" t="s">
        <v>25</v>
      </c>
      <c r="I766" s="6" t="s">
        <v>14</v>
      </c>
      <c r="J766" s="6" t="s">
        <v>15</v>
      </c>
      <c r="K766" s="7">
        <v>15</v>
      </c>
      <c r="L766" s="6" t="s">
        <v>3685</v>
      </c>
      <c r="M766" s="6" t="s">
        <v>3686</v>
      </c>
      <c r="N766" s="6" t="s">
        <v>684</v>
      </c>
      <c r="O766" s="6" t="s">
        <v>674</v>
      </c>
      <c r="P766" s="21">
        <v>9</v>
      </c>
      <c r="Q766" s="2">
        <f t="shared" ca="1" si="0"/>
        <v>0.96</v>
      </c>
      <c r="R766" s="2">
        <f ca="1">Q766*(IF(J766="Yes",1.25,1))</f>
        <v>1.2</v>
      </c>
      <c r="S766" s="2">
        <f ca="1">R766*(IF(OR(VALUE(P766)&gt;8,VALUE(D766)&gt;80),1.25,1))</f>
        <v>1.5</v>
      </c>
      <c r="T766" s="2">
        <f ca="1">S766*(IF(H766="Mass Customer",0.85,1))</f>
        <v>1.5</v>
      </c>
      <c r="U766" s="2">
        <f>RANK(W766,W1:W1001,0)</f>
        <v>760</v>
      </c>
      <c r="V766" s="2">
        <v>760</v>
      </c>
      <c r="W766" s="2">
        <v>0.63749999999999996</v>
      </c>
      <c r="X766" s="1"/>
      <c r="Y766" s="1"/>
      <c r="Z766" s="1"/>
    </row>
    <row r="767" spans="1:26" ht="15.75" customHeight="1" x14ac:dyDescent="0.35">
      <c r="A767" s="6" t="s">
        <v>586</v>
      </c>
      <c r="B767" s="6" t="s">
        <v>3687</v>
      </c>
      <c r="C767" s="6" t="s">
        <v>16</v>
      </c>
      <c r="D767" s="21">
        <v>37</v>
      </c>
      <c r="E767" s="6" t="s">
        <v>3688</v>
      </c>
      <c r="F767" s="15" t="s">
        <v>308</v>
      </c>
      <c r="G767" s="6" t="s">
        <v>33</v>
      </c>
      <c r="H767" s="6" t="s">
        <v>27</v>
      </c>
      <c r="I767" s="6" t="s">
        <v>14</v>
      </c>
      <c r="J767" s="6" t="s">
        <v>15</v>
      </c>
      <c r="K767" s="7">
        <v>11</v>
      </c>
      <c r="L767" s="6" t="s">
        <v>3689</v>
      </c>
      <c r="M767" s="6" t="s">
        <v>3690</v>
      </c>
      <c r="N767" s="6" t="s">
        <v>673</v>
      </c>
      <c r="O767" s="6" t="s">
        <v>674</v>
      </c>
      <c r="P767" s="21">
        <v>7</v>
      </c>
      <c r="Q767" s="2">
        <f t="shared" ca="1" si="0"/>
        <v>0.92</v>
      </c>
      <c r="R767" s="2">
        <f ca="1">Q767*(IF(J767="Yes",1.25,1))</f>
        <v>1.1500000000000001</v>
      </c>
      <c r="S767" s="2">
        <f ca="1">R767*(IF(OR(VALUE(P767)&gt;8,VALUE(D767)&gt;80),1.25,1))</f>
        <v>1.1500000000000001</v>
      </c>
      <c r="T767" s="2">
        <f ca="1">S767*(IF(H767="Mass Customer",0.85,1))</f>
        <v>1.1500000000000001</v>
      </c>
      <c r="U767" s="2">
        <f>RANK(W767,W1:W1001,0)</f>
        <v>760</v>
      </c>
      <c r="V767" s="2">
        <v>760</v>
      </c>
      <c r="W767" s="2">
        <v>0.63749999999999996</v>
      </c>
      <c r="X767" s="1"/>
      <c r="Y767" s="1"/>
      <c r="Z767" s="1"/>
    </row>
    <row r="768" spans="1:26" ht="15.75" customHeight="1" x14ac:dyDescent="0.35">
      <c r="A768" s="6" t="s">
        <v>45</v>
      </c>
      <c r="B768" s="6" t="s">
        <v>3691</v>
      </c>
      <c r="C768" s="6" t="s">
        <v>16</v>
      </c>
      <c r="D768" s="21">
        <v>89</v>
      </c>
      <c r="E768" s="6" t="s">
        <v>3692</v>
      </c>
      <c r="F768" s="15" t="s">
        <v>165</v>
      </c>
      <c r="G768" s="6" t="s">
        <v>12</v>
      </c>
      <c r="H768" s="6" t="s">
        <v>25</v>
      </c>
      <c r="I768" s="6" t="s">
        <v>14</v>
      </c>
      <c r="J768" s="6" t="s">
        <v>22</v>
      </c>
      <c r="K768" s="7">
        <v>8</v>
      </c>
      <c r="L768" s="6" t="s">
        <v>3693</v>
      </c>
      <c r="M768" s="6" t="s">
        <v>2184</v>
      </c>
      <c r="N768" s="6" t="s">
        <v>680</v>
      </c>
      <c r="O768" s="6" t="s">
        <v>674</v>
      </c>
      <c r="P768" s="21">
        <v>4</v>
      </c>
      <c r="Q768" s="2">
        <f t="shared" ca="1" si="0"/>
        <v>0.89</v>
      </c>
      <c r="R768" s="2">
        <f ca="1">Q768*(IF(J768="Yes",1.25,1))</f>
        <v>0.89</v>
      </c>
      <c r="S768" s="2">
        <f ca="1">R768*(IF(OR(VALUE(P768)&gt;8,VALUE(D768)&gt;80),1.25,1))</f>
        <v>1.1125</v>
      </c>
      <c r="T768" s="2">
        <f ca="1">S768*(IF(H768="Mass Customer",0.85,1))</f>
        <v>1.1125</v>
      </c>
      <c r="U768" s="2">
        <f>RANK(W768,W1:W1001,0)</f>
        <v>760</v>
      </c>
      <c r="V768" s="2">
        <v>760</v>
      </c>
      <c r="W768" s="2">
        <v>0.63749999999999996</v>
      </c>
      <c r="X768" s="1"/>
      <c r="Y768" s="1"/>
      <c r="Z768" s="1"/>
    </row>
    <row r="769" spans="1:26" ht="15.75" customHeight="1" x14ac:dyDescent="0.35">
      <c r="A769" s="6" t="s">
        <v>506</v>
      </c>
      <c r="B769" s="13" t="s">
        <v>4541</v>
      </c>
      <c r="C769" s="6" t="s">
        <v>23</v>
      </c>
      <c r="D769" s="21">
        <v>4</v>
      </c>
      <c r="E769" s="6" t="s">
        <v>3694</v>
      </c>
      <c r="F769" s="15" t="s">
        <v>88</v>
      </c>
      <c r="G769" s="6" t="s">
        <v>33</v>
      </c>
      <c r="H769" s="6" t="s">
        <v>25</v>
      </c>
      <c r="I769" s="6" t="s">
        <v>14</v>
      </c>
      <c r="J769" s="6" t="s">
        <v>15</v>
      </c>
      <c r="K769" s="7">
        <v>6</v>
      </c>
      <c r="L769" s="6" t="s">
        <v>3695</v>
      </c>
      <c r="M769" s="6" t="s">
        <v>734</v>
      </c>
      <c r="N769" s="6" t="s">
        <v>680</v>
      </c>
      <c r="O769" s="6" t="s">
        <v>674</v>
      </c>
      <c r="P769" s="21">
        <v>8</v>
      </c>
      <c r="Q769" s="2">
        <f t="shared" ca="1" si="0"/>
        <v>0.44</v>
      </c>
      <c r="R769" s="2">
        <f ca="1">Q769*(IF(J769="Yes",1.25,1))</f>
        <v>0.55000000000000004</v>
      </c>
      <c r="S769" s="2">
        <f ca="1">R769*(IF(OR(VALUE(P769)&gt;8,VALUE(D769)&gt;80),1.25,1))</f>
        <v>0.55000000000000004</v>
      </c>
      <c r="T769" s="2">
        <f ca="1">S769*(IF(H769="Mass Customer",0.85,1))</f>
        <v>0.55000000000000004</v>
      </c>
      <c r="U769" s="2">
        <f>RANK(W769,W1:W1001,0)</f>
        <v>760</v>
      </c>
      <c r="V769" s="2">
        <v>760</v>
      </c>
      <c r="W769" s="2">
        <v>0.63749999999999996</v>
      </c>
      <c r="X769" s="1"/>
      <c r="Y769" s="1"/>
      <c r="Z769" s="1"/>
    </row>
    <row r="770" spans="1:26" ht="15.75" customHeight="1" x14ac:dyDescent="0.35">
      <c r="A770" s="6" t="s">
        <v>2029</v>
      </c>
      <c r="B770" s="6" t="s">
        <v>423</v>
      </c>
      <c r="C770" s="6" t="s">
        <v>23</v>
      </c>
      <c r="D770" s="21">
        <v>11</v>
      </c>
      <c r="E770" s="6" t="s">
        <v>3696</v>
      </c>
      <c r="F770" s="15" t="s">
        <v>75</v>
      </c>
      <c r="G770" s="6" t="s">
        <v>26</v>
      </c>
      <c r="H770" s="6" t="s">
        <v>13</v>
      </c>
      <c r="I770" s="6" t="s">
        <v>14</v>
      </c>
      <c r="J770" s="6" t="s">
        <v>15</v>
      </c>
      <c r="K770" s="7">
        <v>9</v>
      </c>
      <c r="L770" s="6" t="s">
        <v>3697</v>
      </c>
      <c r="M770" s="6" t="s">
        <v>734</v>
      </c>
      <c r="N770" s="6" t="s">
        <v>680</v>
      </c>
      <c r="O770" s="6" t="s">
        <v>674</v>
      </c>
      <c r="P770" s="21">
        <v>10</v>
      </c>
      <c r="Q770" s="2">
        <f t="shared" ca="1" si="0"/>
        <v>0.8</v>
      </c>
      <c r="R770" s="2">
        <f ca="1">Q770*(IF(J770="Yes",1.25,1))</f>
        <v>1</v>
      </c>
      <c r="S770" s="2">
        <f ca="1">R770*(IF(OR(VALUE(P770)&gt;8,VALUE(D770)&gt;80),1.25,1))</f>
        <v>1.25</v>
      </c>
      <c r="T770" s="2">
        <f ca="1">S770*(IF(H770="Mass Customer",0.85,1))</f>
        <v>1.0625</v>
      </c>
      <c r="U770" s="2">
        <f>RANK(W770,W1:W1001,0)</f>
        <v>760</v>
      </c>
      <c r="V770" s="2">
        <v>760</v>
      </c>
      <c r="W770" s="2">
        <v>0.63749999999999996</v>
      </c>
      <c r="X770" s="1"/>
      <c r="Y770" s="1"/>
      <c r="Z770" s="1"/>
    </row>
    <row r="771" spans="1:26" ht="15.75" customHeight="1" x14ac:dyDescent="0.35">
      <c r="A771" s="6" t="s">
        <v>249</v>
      </c>
      <c r="B771" s="6" t="s">
        <v>3698</v>
      </c>
      <c r="C771" s="6" t="s">
        <v>23</v>
      </c>
      <c r="D771" s="21">
        <v>86</v>
      </c>
      <c r="E771" s="6" t="s">
        <v>3699</v>
      </c>
      <c r="F771" s="16" t="s">
        <v>4541</v>
      </c>
      <c r="G771" s="6" t="s">
        <v>4549</v>
      </c>
      <c r="H771" s="6" t="s">
        <v>27</v>
      </c>
      <c r="I771" s="6" t="s">
        <v>14</v>
      </c>
      <c r="J771" s="6" t="s">
        <v>15</v>
      </c>
      <c r="K771" s="7">
        <v>13</v>
      </c>
      <c r="L771" s="6" t="s">
        <v>3700</v>
      </c>
      <c r="M771" s="6" t="s">
        <v>672</v>
      </c>
      <c r="N771" s="6" t="s">
        <v>673</v>
      </c>
      <c r="O771" s="6" t="s">
        <v>674</v>
      </c>
      <c r="P771" s="21">
        <v>6</v>
      </c>
      <c r="Q771" s="2">
        <f t="shared" ca="1" si="0"/>
        <v>0.51</v>
      </c>
      <c r="R771" s="2">
        <f ca="1">Q771*(IF(J771="Yes",1.25,1))</f>
        <v>0.63749999999999996</v>
      </c>
      <c r="S771" s="2">
        <f ca="1">R771*(IF(OR(VALUE(P771)&gt;8,VALUE(D771)&gt;80),1.25,1))</f>
        <v>0.796875</v>
      </c>
      <c r="T771" s="2">
        <f ca="1">S771*(IF(H771="Mass Customer",0.85,1))</f>
        <v>0.796875</v>
      </c>
      <c r="U771" s="2">
        <f>RANK(W771,W1:W1001,0)</f>
        <v>760</v>
      </c>
      <c r="V771" s="2">
        <v>760</v>
      </c>
      <c r="W771" s="2">
        <v>0.63749999999999996</v>
      </c>
      <c r="X771" s="1"/>
      <c r="Y771" s="1"/>
      <c r="Z771" s="1"/>
    </row>
    <row r="772" spans="1:26" ht="15.75" customHeight="1" x14ac:dyDescent="0.35">
      <c r="A772" s="6" t="s">
        <v>3701</v>
      </c>
      <c r="B772" s="6" t="s">
        <v>3702</v>
      </c>
      <c r="C772" s="6" t="s">
        <v>23</v>
      </c>
      <c r="D772" s="21">
        <v>86</v>
      </c>
      <c r="E772" s="6" t="s">
        <v>3703</v>
      </c>
      <c r="F772" s="15" t="s">
        <v>141</v>
      </c>
      <c r="G772" s="6" t="s">
        <v>63</v>
      </c>
      <c r="H772" s="6" t="s">
        <v>13</v>
      </c>
      <c r="I772" s="6" t="s">
        <v>14</v>
      </c>
      <c r="J772" s="6" t="s">
        <v>22</v>
      </c>
      <c r="K772" s="7">
        <v>22</v>
      </c>
      <c r="L772" s="6" t="s">
        <v>3704</v>
      </c>
      <c r="M772" s="6" t="s">
        <v>1856</v>
      </c>
      <c r="N772" s="6" t="s">
        <v>684</v>
      </c>
      <c r="O772" s="6" t="s">
        <v>674</v>
      </c>
      <c r="P772" s="21">
        <v>8</v>
      </c>
      <c r="Q772" s="2">
        <f t="shared" ca="1" si="0"/>
        <v>0.64</v>
      </c>
      <c r="R772" s="2">
        <f ca="1">Q772*(IF(J772="Yes",1.25,1))</f>
        <v>0.64</v>
      </c>
      <c r="S772" s="2">
        <f ca="1">R772*(IF(OR(VALUE(P772)&gt;8,VALUE(D772)&gt;80),1.25,1))</f>
        <v>0.8</v>
      </c>
      <c r="T772" s="2">
        <f ca="1">S772*(IF(H772="Mass Customer",0.85,1))</f>
        <v>0.68</v>
      </c>
      <c r="U772" s="2">
        <f>RANK(W772,W1:W1001,0)</f>
        <v>760</v>
      </c>
      <c r="V772" s="2">
        <v>760</v>
      </c>
      <c r="W772" s="2">
        <v>0.63749999999999996</v>
      </c>
      <c r="X772" s="1"/>
      <c r="Y772" s="1"/>
      <c r="Z772" s="1"/>
    </row>
    <row r="773" spans="1:26" ht="15.75" customHeight="1" x14ac:dyDescent="0.35">
      <c r="A773" s="6" t="s">
        <v>3705</v>
      </c>
      <c r="B773" s="6" t="s">
        <v>3706</v>
      </c>
      <c r="C773" s="6" t="s">
        <v>23</v>
      </c>
      <c r="D773" s="21">
        <v>23</v>
      </c>
      <c r="E773" s="6" t="s">
        <v>3707</v>
      </c>
      <c r="F773" s="15" t="s">
        <v>76</v>
      </c>
      <c r="G773" s="6" t="s">
        <v>12</v>
      </c>
      <c r="H773" s="6" t="s">
        <v>25</v>
      </c>
      <c r="I773" s="6" t="s">
        <v>14</v>
      </c>
      <c r="J773" s="6" t="s">
        <v>22</v>
      </c>
      <c r="K773" s="7">
        <v>4</v>
      </c>
      <c r="L773" s="6" t="s">
        <v>3708</v>
      </c>
      <c r="M773" s="6" t="s">
        <v>3709</v>
      </c>
      <c r="N773" s="6" t="s">
        <v>680</v>
      </c>
      <c r="O773" s="6" t="s">
        <v>674</v>
      </c>
      <c r="P773" s="21">
        <v>3</v>
      </c>
      <c r="Q773" s="2">
        <f t="shared" ca="1" si="0"/>
        <v>0.5</v>
      </c>
      <c r="R773" s="2">
        <f ca="1">Q773*(IF(J773="Yes",1.25,1))</f>
        <v>0.5</v>
      </c>
      <c r="S773" s="2">
        <f ca="1">R773*(IF(OR(VALUE(P773)&gt;8,VALUE(D773)&gt;80),1.25,1))</f>
        <v>0.5</v>
      </c>
      <c r="T773" s="2">
        <f ca="1">S773*(IF(H773="Mass Customer",0.85,1))</f>
        <v>0.5</v>
      </c>
      <c r="U773" s="2">
        <f>RANK(W773,W1:W1001,0)</f>
        <v>760</v>
      </c>
      <c r="V773" s="2">
        <v>760</v>
      </c>
      <c r="W773" s="2">
        <v>0.63749999999999996</v>
      </c>
      <c r="X773" s="1"/>
      <c r="Y773" s="1"/>
      <c r="Z773" s="1"/>
    </row>
    <row r="774" spans="1:26" ht="15.75" customHeight="1" x14ac:dyDescent="0.35">
      <c r="A774" s="6" t="s">
        <v>99</v>
      </c>
      <c r="B774" s="6" t="s">
        <v>3710</v>
      </c>
      <c r="C774" s="6" t="s">
        <v>16</v>
      </c>
      <c r="D774" s="21">
        <v>47</v>
      </c>
      <c r="E774" s="6" t="s">
        <v>3711</v>
      </c>
      <c r="F774" s="15" t="s">
        <v>42</v>
      </c>
      <c r="G774" s="6" t="s">
        <v>33</v>
      </c>
      <c r="H774" s="6" t="s">
        <v>27</v>
      </c>
      <c r="I774" s="6" t="s">
        <v>14</v>
      </c>
      <c r="J774" s="6" t="s">
        <v>15</v>
      </c>
      <c r="K774" s="7">
        <v>9</v>
      </c>
      <c r="L774" s="6" t="s">
        <v>3712</v>
      </c>
      <c r="M774" s="6" t="s">
        <v>1349</v>
      </c>
      <c r="N774" s="6" t="s">
        <v>680</v>
      </c>
      <c r="O774" s="6" t="s">
        <v>674</v>
      </c>
      <c r="P774" s="21">
        <v>8</v>
      </c>
      <c r="Q774" s="2">
        <f t="shared" ca="1" si="0"/>
        <v>0.76</v>
      </c>
      <c r="R774" s="2">
        <f ca="1">Q774*(IF(J774="Yes",1.25,1))</f>
        <v>0.95</v>
      </c>
      <c r="S774" s="2">
        <f ca="1">R774*(IF(OR(VALUE(P774)&gt;8,VALUE(D774)&gt;80),1.25,1))</f>
        <v>0.95</v>
      </c>
      <c r="T774" s="2">
        <f ca="1">S774*(IF(H774="Mass Customer",0.85,1))</f>
        <v>0.95</v>
      </c>
      <c r="U774" s="2">
        <f>RANK(W774,W1:W1001,0)</f>
        <v>773</v>
      </c>
      <c r="V774" s="2">
        <v>773</v>
      </c>
      <c r="W774" s="2">
        <v>0.63</v>
      </c>
      <c r="X774" s="1"/>
      <c r="Y774" s="1"/>
      <c r="Z774" s="1"/>
    </row>
    <row r="775" spans="1:26" ht="15.75" customHeight="1" x14ac:dyDescent="0.35">
      <c r="A775" s="6" t="s">
        <v>131</v>
      </c>
      <c r="B775" s="6" t="s">
        <v>3713</v>
      </c>
      <c r="C775" s="6" t="s">
        <v>23</v>
      </c>
      <c r="D775" s="21">
        <v>11</v>
      </c>
      <c r="E775" s="6" t="s">
        <v>3714</v>
      </c>
      <c r="F775" s="15" t="s">
        <v>116</v>
      </c>
      <c r="G775" s="6" t="s">
        <v>26</v>
      </c>
      <c r="H775" s="6" t="s">
        <v>13</v>
      </c>
      <c r="I775" s="6" t="s">
        <v>14</v>
      </c>
      <c r="J775" s="6" t="s">
        <v>15</v>
      </c>
      <c r="K775" s="7">
        <v>4</v>
      </c>
      <c r="L775" s="6" t="s">
        <v>3715</v>
      </c>
      <c r="M775" s="6" t="s">
        <v>2060</v>
      </c>
      <c r="N775" s="6" t="s">
        <v>684</v>
      </c>
      <c r="O775" s="6" t="s">
        <v>674</v>
      </c>
      <c r="P775" s="21">
        <v>9</v>
      </c>
      <c r="Q775" s="2">
        <f t="shared" ca="1" si="0"/>
        <v>0.72</v>
      </c>
      <c r="R775" s="2">
        <f ca="1">Q775*(IF(J775="Yes",1.25,1))</f>
        <v>0.89999999999999991</v>
      </c>
      <c r="S775" s="2">
        <f ca="1">R775*(IF(OR(VALUE(P775)&gt;8,VALUE(D775)&gt;80),1.25,1))</f>
        <v>1.125</v>
      </c>
      <c r="T775" s="2">
        <f ca="1">S775*(IF(H775="Mass Customer",0.85,1))</f>
        <v>0.95624999999999993</v>
      </c>
      <c r="U775" s="2">
        <f>RANK(W775,W1:W1001,0)</f>
        <v>774</v>
      </c>
      <c r="V775" s="2">
        <v>774</v>
      </c>
      <c r="W775" s="2">
        <v>0.62687499999999996</v>
      </c>
      <c r="X775" s="1"/>
      <c r="Y775" s="1"/>
      <c r="Z775" s="1"/>
    </row>
    <row r="776" spans="1:26" ht="15.75" customHeight="1" x14ac:dyDescent="0.35">
      <c r="A776" s="6" t="s">
        <v>3716</v>
      </c>
      <c r="B776" s="6" t="s">
        <v>411</v>
      </c>
      <c r="C776" s="6" t="s">
        <v>16</v>
      </c>
      <c r="D776" s="21">
        <v>46</v>
      </c>
      <c r="E776" s="6" t="s">
        <v>3717</v>
      </c>
      <c r="F776" s="15" t="s">
        <v>106</v>
      </c>
      <c r="G776" s="6" t="s">
        <v>18</v>
      </c>
      <c r="H776" s="6" t="s">
        <v>27</v>
      </c>
      <c r="I776" s="6" t="s">
        <v>14</v>
      </c>
      <c r="J776" s="6" t="s">
        <v>22</v>
      </c>
      <c r="K776" s="7">
        <v>10</v>
      </c>
      <c r="L776" s="6" t="s">
        <v>3718</v>
      </c>
      <c r="M776" s="6" t="s">
        <v>3719</v>
      </c>
      <c r="N776" s="6" t="s">
        <v>680</v>
      </c>
      <c r="O776" s="6" t="s">
        <v>674</v>
      </c>
      <c r="P776" s="21">
        <v>10</v>
      </c>
      <c r="Q776" s="2">
        <f t="shared" ca="1" si="0"/>
        <v>0.75</v>
      </c>
      <c r="R776" s="2">
        <f ca="1">Q776*(IF(J776="Yes",1.25,1))</f>
        <v>0.75</v>
      </c>
      <c r="S776" s="2">
        <f ca="1">R776*(IF(OR(VALUE(P776)&gt;8,VALUE(D776)&gt;80),1.25,1))</f>
        <v>0.9375</v>
      </c>
      <c r="T776" s="2">
        <f ca="1">S776*(IF(H776="Mass Customer",0.85,1))</f>
        <v>0.9375</v>
      </c>
      <c r="U776" s="2">
        <f>RANK(W776,W1:W1001,0)</f>
        <v>774</v>
      </c>
      <c r="V776" s="2">
        <v>774</v>
      </c>
      <c r="W776" s="2">
        <v>0.62687499999999996</v>
      </c>
      <c r="X776" s="1"/>
      <c r="Y776" s="1"/>
      <c r="Z776" s="1"/>
    </row>
    <row r="777" spans="1:26" ht="15.75" customHeight="1" x14ac:dyDescent="0.35">
      <c r="A777" s="6" t="s">
        <v>455</v>
      </c>
      <c r="B777" s="6" t="s">
        <v>3720</v>
      </c>
      <c r="C777" s="6" t="s">
        <v>54</v>
      </c>
      <c r="D777" s="21">
        <v>62</v>
      </c>
      <c r="E777" s="11"/>
      <c r="F777" s="15" t="s">
        <v>74</v>
      </c>
      <c r="G777" s="6" t="s">
        <v>18</v>
      </c>
      <c r="H777" s="6" t="s">
        <v>25</v>
      </c>
      <c r="I777" s="6" t="s">
        <v>14</v>
      </c>
      <c r="J777" s="6" t="s">
        <v>22</v>
      </c>
      <c r="K777" s="7">
        <v>5</v>
      </c>
      <c r="L777" s="6" t="s">
        <v>3721</v>
      </c>
      <c r="M777" s="6" t="s">
        <v>3722</v>
      </c>
      <c r="N777" s="6" t="s">
        <v>684</v>
      </c>
      <c r="O777" s="6" t="s">
        <v>674</v>
      </c>
      <c r="P777" s="21">
        <v>1</v>
      </c>
      <c r="Q777" s="2">
        <f t="shared" ca="1" si="0"/>
        <v>0.87</v>
      </c>
      <c r="R777" s="2">
        <f ca="1">Q777*(IF(J777="Yes",1.25,1))</f>
        <v>0.87</v>
      </c>
      <c r="S777" s="2">
        <f ca="1">R777*(IF(OR(VALUE(P777)&gt;8,VALUE(D777)&gt;80),1.25,1))</f>
        <v>0.87</v>
      </c>
      <c r="T777" s="2">
        <f ca="1">S777*(IF(H777="Mass Customer",0.85,1))</f>
        <v>0.87</v>
      </c>
      <c r="U777" s="2">
        <f>RANK(W777,W1:W1001,0)</f>
        <v>774</v>
      </c>
      <c r="V777" s="2">
        <v>774</v>
      </c>
      <c r="W777" s="2">
        <v>0.62687499999999996</v>
      </c>
      <c r="X777" s="1"/>
      <c r="Y777" s="1"/>
      <c r="Z777" s="1"/>
    </row>
    <row r="778" spans="1:26" ht="15.75" customHeight="1" x14ac:dyDescent="0.35">
      <c r="A778" s="6" t="s">
        <v>420</v>
      </c>
      <c r="B778" s="6" t="s">
        <v>3723</v>
      </c>
      <c r="C778" s="6" t="s">
        <v>23</v>
      </c>
      <c r="D778" s="21">
        <v>73</v>
      </c>
      <c r="E778" s="6" t="s">
        <v>3724</v>
      </c>
      <c r="F778" s="15" t="s">
        <v>184</v>
      </c>
      <c r="G778" s="6" t="s">
        <v>26</v>
      </c>
      <c r="H778" s="6" t="s">
        <v>13</v>
      </c>
      <c r="I778" s="6" t="s">
        <v>14</v>
      </c>
      <c r="J778" s="6" t="s">
        <v>15</v>
      </c>
      <c r="K778" s="7">
        <v>14</v>
      </c>
      <c r="L778" s="6" t="s">
        <v>3725</v>
      </c>
      <c r="M778" s="6" t="s">
        <v>1702</v>
      </c>
      <c r="N778" s="6" t="s">
        <v>684</v>
      </c>
      <c r="O778" s="6" t="s">
        <v>674</v>
      </c>
      <c r="P778" s="21">
        <v>9</v>
      </c>
      <c r="Q778" s="2">
        <f t="shared" ca="1" si="0"/>
        <v>0.48</v>
      </c>
      <c r="R778" s="2">
        <f ca="1">Q778*(IF(J778="Yes",1.25,1))</f>
        <v>0.6</v>
      </c>
      <c r="S778" s="2">
        <f ca="1">R778*(IF(OR(VALUE(P778)&gt;8,VALUE(D778)&gt;80),1.25,1))</f>
        <v>0.75</v>
      </c>
      <c r="T778" s="2">
        <f ca="1">S778*(IF(H778="Mass Customer",0.85,1))</f>
        <v>0.63749999999999996</v>
      </c>
      <c r="U778" s="2">
        <f>RANK(W778,W1:W1001,0)</f>
        <v>774</v>
      </c>
      <c r="V778" s="2">
        <v>774</v>
      </c>
      <c r="W778" s="2">
        <v>0.62687499999999996</v>
      </c>
      <c r="X778" s="1"/>
      <c r="Y778" s="1"/>
      <c r="Z778" s="1"/>
    </row>
    <row r="779" spans="1:26" ht="15.75" customHeight="1" x14ac:dyDescent="0.35">
      <c r="A779" s="6" t="s">
        <v>3726</v>
      </c>
      <c r="B779" s="6" t="s">
        <v>3727</v>
      </c>
      <c r="C779" s="6" t="s">
        <v>23</v>
      </c>
      <c r="D779" s="21">
        <v>38</v>
      </c>
      <c r="E779" s="6" t="s">
        <v>3728</v>
      </c>
      <c r="F779" s="15" t="s">
        <v>141</v>
      </c>
      <c r="G779" s="6" t="s">
        <v>63</v>
      </c>
      <c r="H779" s="6" t="s">
        <v>25</v>
      </c>
      <c r="I779" s="6" t="s">
        <v>14</v>
      </c>
      <c r="J779" s="6" t="s">
        <v>22</v>
      </c>
      <c r="K779" s="7">
        <v>18</v>
      </c>
      <c r="L779" s="6" t="s">
        <v>3729</v>
      </c>
      <c r="M779" s="6" t="s">
        <v>1031</v>
      </c>
      <c r="N779" s="6" t="s">
        <v>680</v>
      </c>
      <c r="O779" s="6" t="s">
        <v>674</v>
      </c>
      <c r="P779" s="21">
        <v>10</v>
      </c>
      <c r="Q779" s="2">
        <f t="shared" ca="1" si="0"/>
        <v>0.4</v>
      </c>
      <c r="R779" s="2">
        <f ca="1">Q779*(IF(J779="Yes",1.25,1))</f>
        <v>0.4</v>
      </c>
      <c r="S779" s="2">
        <f ca="1">R779*(IF(OR(VALUE(P779)&gt;8,VALUE(D779)&gt;80),1.25,1))</f>
        <v>0.5</v>
      </c>
      <c r="T779" s="2">
        <f ca="1">S779*(IF(H779="Mass Customer",0.85,1))</f>
        <v>0.5</v>
      </c>
      <c r="U779" s="2">
        <f>RANK(W779,W1:W1001,0)</f>
        <v>778</v>
      </c>
      <c r="V779" s="2">
        <v>778</v>
      </c>
      <c r="W779" s="2">
        <v>0.625</v>
      </c>
      <c r="X779" s="1"/>
      <c r="Y779" s="1"/>
      <c r="Z779" s="1"/>
    </row>
    <row r="780" spans="1:26" ht="15.75" customHeight="1" x14ac:dyDescent="0.35">
      <c r="A780" s="6" t="s">
        <v>3730</v>
      </c>
      <c r="B780" s="6" t="s">
        <v>3731</v>
      </c>
      <c r="C780" s="6" t="s">
        <v>16</v>
      </c>
      <c r="D780" s="21">
        <v>40</v>
      </c>
      <c r="E780" s="6" t="s">
        <v>3732</v>
      </c>
      <c r="F780" s="16" t="s">
        <v>4541</v>
      </c>
      <c r="G780" s="6" t="s">
        <v>33</v>
      </c>
      <c r="H780" s="6" t="s">
        <v>13</v>
      </c>
      <c r="I780" s="6" t="s">
        <v>14</v>
      </c>
      <c r="J780" s="6" t="s">
        <v>15</v>
      </c>
      <c r="K780" s="7">
        <v>6</v>
      </c>
      <c r="L780" s="6" t="s">
        <v>3733</v>
      </c>
      <c r="M780" s="6" t="s">
        <v>2427</v>
      </c>
      <c r="N780" s="6" t="s">
        <v>680</v>
      </c>
      <c r="O780" s="6" t="s">
        <v>674</v>
      </c>
      <c r="P780" s="21">
        <v>8</v>
      </c>
      <c r="Q780" s="2">
        <f t="shared" ca="1" si="0"/>
        <v>0.77</v>
      </c>
      <c r="R780" s="2">
        <f ca="1">Q780*(IF(J780="Yes",1.25,1))</f>
        <v>0.96250000000000002</v>
      </c>
      <c r="S780" s="2">
        <f ca="1">R780*(IF(OR(VALUE(P780)&gt;8,VALUE(D780)&gt;80),1.25,1))</f>
        <v>0.96250000000000002</v>
      </c>
      <c r="T780" s="2">
        <f ca="1">S780*(IF(H780="Mass Customer",0.85,1))</f>
        <v>0.81812499999999999</v>
      </c>
      <c r="U780" s="2">
        <f>RANK(W780,W1:W1001,0)</f>
        <v>778</v>
      </c>
      <c r="V780" s="2">
        <v>778</v>
      </c>
      <c r="W780" s="2">
        <v>0.625</v>
      </c>
      <c r="X780" s="1"/>
      <c r="Y780" s="1"/>
      <c r="Z780" s="1"/>
    </row>
    <row r="781" spans="1:26" ht="15.75" customHeight="1" x14ac:dyDescent="0.35">
      <c r="A781" s="6" t="s">
        <v>3734</v>
      </c>
      <c r="B781" s="13" t="s">
        <v>4541</v>
      </c>
      <c r="C781" s="6" t="s">
        <v>23</v>
      </c>
      <c r="D781" s="21">
        <v>46</v>
      </c>
      <c r="E781" s="6" t="s">
        <v>3735</v>
      </c>
      <c r="F781" s="15" t="s">
        <v>184</v>
      </c>
      <c r="G781" s="6" t="s">
        <v>4549</v>
      </c>
      <c r="H781" s="6" t="s">
        <v>13</v>
      </c>
      <c r="I781" s="6" t="s">
        <v>14</v>
      </c>
      <c r="J781" s="6" t="s">
        <v>15</v>
      </c>
      <c r="K781" s="7">
        <v>6</v>
      </c>
      <c r="L781" s="6" t="s">
        <v>3736</v>
      </c>
      <c r="M781" s="6" t="s">
        <v>2221</v>
      </c>
      <c r="N781" s="6" t="s">
        <v>684</v>
      </c>
      <c r="O781" s="6" t="s">
        <v>674</v>
      </c>
      <c r="P781" s="21">
        <v>12</v>
      </c>
      <c r="Q781" s="2">
        <f t="shared" ca="1" si="0"/>
        <v>0.99</v>
      </c>
      <c r="R781" s="2">
        <f ca="1">Q781*(IF(J781="Yes",1.25,1))</f>
        <v>1.2375</v>
      </c>
      <c r="S781" s="2">
        <f ca="1">R781*(IF(OR(VALUE(P781)&gt;8,VALUE(D781)&gt;80),1.25,1))</f>
        <v>1.546875</v>
      </c>
      <c r="T781" s="2">
        <f ca="1">S781*(IF(H781="Mass Customer",0.85,1))</f>
        <v>1.3148437499999999</v>
      </c>
      <c r="U781" s="2">
        <f>RANK(W781,W1:W1001,0)</f>
        <v>780</v>
      </c>
      <c r="V781" s="2">
        <v>780</v>
      </c>
      <c r="W781" s="2">
        <v>0.62421874999999993</v>
      </c>
      <c r="X781" s="1"/>
      <c r="Y781" s="1"/>
      <c r="Z781" s="1"/>
    </row>
    <row r="782" spans="1:26" ht="15.75" customHeight="1" x14ac:dyDescent="0.35">
      <c r="A782" s="6" t="s">
        <v>3737</v>
      </c>
      <c r="B782" s="6" t="s">
        <v>3738</v>
      </c>
      <c r="C782" s="6" t="s">
        <v>23</v>
      </c>
      <c r="D782" s="21">
        <v>30</v>
      </c>
      <c r="E782" s="6" t="s">
        <v>3739</v>
      </c>
      <c r="F782" s="15" t="s">
        <v>65</v>
      </c>
      <c r="G782" s="6" t="s">
        <v>12</v>
      </c>
      <c r="H782" s="6" t="s">
        <v>13</v>
      </c>
      <c r="I782" s="6" t="s">
        <v>14</v>
      </c>
      <c r="J782" s="6" t="s">
        <v>22</v>
      </c>
      <c r="K782" s="7">
        <v>10</v>
      </c>
      <c r="L782" s="6" t="s">
        <v>3740</v>
      </c>
      <c r="M782" s="6" t="s">
        <v>3559</v>
      </c>
      <c r="N782" s="6" t="s">
        <v>680</v>
      </c>
      <c r="O782" s="6" t="s">
        <v>674</v>
      </c>
      <c r="P782" s="21">
        <v>10</v>
      </c>
      <c r="Q782" s="2">
        <f t="shared" ca="1" si="0"/>
        <v>0.44</v>
      </c>
      <c r="R782" s="2">
        <f ca="1">Q782*(IF(J782="Yes",1.25,1))</f>
        <v>0.44</v>
      </c>
      <c r="S782" s="2">
        <f ca="1">R782*(IF(OR(VALUE(P782)&gt;8,VALUE(D782)&gt;80),1.25,1))</f>
        <v>0.55000000000000004</v>
      </c>
      <c r="T782" s="2">
        <f ca="1">S782*(IF(H782="Mass Customer",0.85,1))</f>
        <v>0.46750000000000003</v>
      </c>
      <c r="U782" s="2">
        <f>RANK(W782,W1:W1001,0)</f>
        <v>780</v>
      </c>
      <c r="V782" s="2">
        <v>780</v>
      </c>
      <c r="W782" s="2">
        <v>0.62421874999999993</v>
      </c>
      <c r="X782" s="1"/>
      <c r="Y782" s="1"/>
      <c r="Z782" s="1"/>
    </row>
    <row r="783" spans="1:26" ht="15.75" customHeight="1" x14ac:dyDescent="0.35">
      <c r="A783" s="6" t="s">
        <v>3741</v>
      </c>
      <c r="B783" s="6" t="s">
        <v>3742</v>
      </c>
      <c r="C783" s="6" t="s">
        <v>23</v>
      </c>
      <c r="D783" s="21">
        <v>35</v>
      </c>
      <c r="E783" s="6" t="s">
        <v>3743</v>
      </c>
      <c r="F783" s="15" t="s">
        <v>148</v>
      </c>
      <c r="G783" s="6" t="s">
        <v>18</v>
      </c>
      <c r="H783" s="6" t="s">
        <v>25</v>
      </c>
      <c r="I783" s="6" t="s">
        <v>14</v>
      </c>
      <c r="J783" s="6" t="s">
        <v>15</v>
      </c>
      <c r="K783" s="7">
        <v>10</v>
      </c>
      <c r="L783" s="6" t="s">
        <v>3744</v>
      </c>
      <c r="M783" s="6" t="s">
        <v>1774</v>
      </c>
      <c r="N783" s="6" t="s">
        <v>673</v>
      </c>
      <c r="O783" s="6" t="s">
        <v>674</v>
      </c>
      <c r="P783" s="21">
        <v>5</v>
      </c>
      <c r="Q783" s="2">
        <f t="shared" ca="1" si="0"/>
        <v>0.54</v>
      </c>
      <c r="R783" s="2">
        <f ca="1">Q783*(IF(J783="Yes",1.25,1))</f>
        <v>0.67500000000000004</v>
      </c>
      <c r="S783" s="2">
        <f ca="1">R783*(IF(OR(VALUE(P783)&gt;8,VALUE(D783)&gt;80),1.25,1))</f>
        <v>0.67500000000000004</v>
      </c>
      <c r="T783" s="2">
        <f ca="1">S783*(IF(H783="Mass Customer",0.85,1))</f>
        <v>0.67500000000000004</v>
      </c>
      <c r="U783" s="2">
        <f>RANK(W783,W1:W1001,0)</f>
        <v>782</v>
      </c>
      <c r="V783" s="2">
        <v>782</v>
      </c>
      <c r="W783" s="2">
        <v>0.62049999999999994</v>
      </c>
      <c r="X783" s="1"/>
      <c r="Y783" s="1"/>
      <c r="Z783" s="1"/>
    </row>
    <row r="784" spans="1:26" ht="15.75" customHeight="1" x14ac:dyDescent="0.35">
      <c r="A784" s="6" t="s">
        <v>3745</v>
      </c>
      <c r="B784" s="6" t="s">
        <v>3746</v>
      </c>
      <c r="C784" s="6" t="s">
        <v>16</v>
      </c>
      <c r="D784" s="21">
        <v>55</v>
      </c>
      <c r="E784" s="6" t="s">
        <v>3747</v>
      </c>
      <c r="F784" s="15" t="s">
        <v>108</v>
      </c>
      <c r="G784" s="6" t="s">
        <v>33</v>
      </c>
      <c r="H784" s="6" t="s">
        <v>27</v>
      </c>
      <c r="I784" s="6" t="s">
        <v>14</v>
      </c>
      <c r="J784" s="6" t="s">
        <v>22</v>
      </c>
      <c r="K784" s="7">
        <v>8</v>
      </c>
      <c r="L784" s="6" t="s">
        <v>3748</v>
      </c>
      <c r="M784" s="6" t="s">
        <v>3749</v>
      </c>
      <c r="N784" s="6" t="s">
        <v>684</v>
      </c>
      <c r="O784" s="6" t="s">
        <v>674</v>
      </c>
      <c r="P784" s="21">
        <v>10</v>
      </c>
      <c r="Q784" s="2">
        <f t="shared" ca="1" si="0"/>
        <v>0.62</v>
      </c>
      <c r="R784" s="2">
        <f ca="1">Q784*(IF(J784="Yes",1.25,1))</f>
        <v>0.62</v>
      </c>
      <c r="S784" s="2">
        <f ca="1">R784*(IF(OR(VALUE(P784)&gt;8,VALUE(D784)&gt;80),1.25,1))</f>
        <v>0.77500000000000002</v>
      </c>
      <c r="T784" s="2">
        <f ca="1">S784*(IF(H784="Mass Customer",0.85,1))</f>
        <v>0.77500000000000002</v>
      </c>
      <c r="U784" s="2">
        <f>RANK(W784,W1:W1001,0)</f>
        <v>782</v>
      </c>
      <c r="V784" s="2">
        <v>782</v>
      </c>
      <c r="W784" s="2">
        <v>0.62049999999999994</v>
      </c>
      <c r="X784" s="1"/>
      <c r="Y784" s="1"/>
      <c r="Z784" s="1"/>
    </row>
    <row r="785" spans="1:26" ht="15.75" customHeight="1" x14ac:dyDescent="0.35">
      <c r="A785" s="6" t="s">
        <v>3750</v>
      </c>
      <c r="B785" s="6" t="s">
        <v>510</v>
      </c>
      <c r="C785" s="6" t="s">
        <v>16</v>
      </c>
      <c r="D785" s="21">
        <v>98</v>
      </c>
      <c r="E785" s="6" t="s">
        <v>3751</v>
      </c>
      <c r="F785" s="15" t="s">
        <v>182</v>
      </c>
      <c r="G785" s="6" t="s">
        <v>12</v>
      </c>
      <c r="H785" s="6" t="s">
        <v>13</v>
      </c>
      <c r="I785" s="6" t="s">
        <v>14</v>
      </c>
      <c r="J785" s="6" t="s">
        <v>22</v>
      </c>
      <c r="K785" s="7">
        <v>12</v>
      </c>
      <c r="L785" s="6" t="s">
        <v>3752</v>
      </c>
      <c r="M785" s="6" t="s">
        <v>1900</v>
      </c>
      <c r="N785" s="6" t="s">
        <v>680</v>
      </c>
      <c r="O785" s="6" t="s">
        <v>674</v>
      </c>
      <c r="P785" s="21">
        <v>9</v>
      </c>
      <c r="Q785" s="2">
        <f t="shared" ca="1" si="0"/>
        <v>0.54</v>
      </c>
      <c r="R785" s="2">
        <f ca="1">Q785*(IF(J785="Yes",1.25,1))</f>
        <v>0.54</v>
      </c>
      <c r="S785" s="2">
        <f ca="1">R785*(IF(OR(VALUE(P785)&gt;8,VALUE(D785)&gt;80),1.25,1))</f>
        <v>0.67500000000000004</v>
      </c>
      <c r="T785" s="2">
        <f ca="1">S785*(IF(H785="Mass Customer",0.85,1))</f>
        <v>0.57374999999999998</v>
      </c>
      <c r="U785" s="2">
        <f>RANK(W785,W1:W1001,0)</f>
        <v>782</v>
      </c>
      <c r="V785" s="2">
        <v>782</v>
      </c>
      <c r="W785" s="2">
        <v>0.62049999999999994</v>
      </c>
      <c r="X785" s="1"/>
      <c r="Y785" s="1"/>
      <c r="Z785" s="1"/>
    </row>
    <row r="786" spans="1:26" ht="15.75" customHeight="1" x14ac:dyDescent="0.35">
      <c r="A786" s="6" t="s">
        <v>3753</v>
      </c>
      <c r="B786" s="6" t="s">
        <v>174</v>
      </c>
      <c r="C786" s="6" t="s">
        <v>16</v>
      </c>
      <c r="D786" s="21">
        <v>66</v>
      </c>
      <c r="E786" s="6" t="s">
        <v>3754</v>
      </c>
      <c r="F786" s="15" t="s">
        <v>95</v>
      </c>
      <c r="G786" s="6" t="s">
        <v>33</v>
      </c>
      <c r="H786" s="6" t="s">
        <v>25</v>
      </c>
      <c r="I786" s="6" t="s">
        <v>14</v>
      </c>
      <c r="J786" s="6" t="s">
        <v>22</v>
      </c>
      <c r="K786" s="7">
        <v>9</v>
      </c>
      <c r="L786" s="6" t="s">
        <v>3755</v>
      </c>
      <c r="M786" s="6" t="s">
        <v>1134</v>
      </c>
      <c r="N786" s="6" t="s">
        <v>680</v>
      </c>
      <c r="O786" s="6" t="s">
        <v>674</v>
      </c>
      <c r="P786" s="21">
        <v>10</v>
      </c>
      <c r="Q786" s="2">
        <f t="shared" ca="1" si="0"/>
        <v>0.93</v>
      </c>
      <c r="R786" s="2">
        <f ca="1">Q786*(IF(J786="Yes",1.25,1))</f>
        <v>0.93</v>
      </c>
      <c r="S786" s="2">
        <f ca="1">R786*(IF(OR(VALUE(P786)&gt;8,VALUE(D786)&gt;80),1.25,1))</f>
        <v>1.1625000000000001</v>
      </c>
      <c r="T786" s="2">
        <f ca="1">S786*(IF(H786="Mass Customer",0.85,1))</f>
        <v>1.1625000000000001</v>
      </c>
      <c r="U786" s="2">
        <f>RANK(W786,W1:W1001,0)</f>
        <v>785</v>
      </c>
      <c r="V786" s="2">
        <v>785</v>
      </c>
      <c r="W786" s="2">
        <v>0.62</v>
      </c>
      <c r="X786" s="1"/>
      <c r="Y786" s="1"/>
      <c r="Z786" s="1"/>
    </row>
    <row r="787" spans="1:26" ht="15.75" customHeight="1" x14ac:dyDescent="0.35">
      <c r="A787" s="6" t="s">
        <v>3756</v>
      </c>
      <c r="B787" s="6" t="s">
        <v>3757</v>
      </c>
      <c r="C787" s="6" t="s">
        <v>16</v>
      </c>
      <c r="D787" s="21">
        <v>89</v>
      </c>
      <c r="E787" s="6" t="s">
        <v>3758</v>
      </c>
      <c r="F787" s="15" t="s">
        <v>135</v>
      </c>
      <c r="G787" s="6" t="s">
        <v>12</v>
      </c>
      <c r="H787" s="6" t="s">
        <v>27</v>
      </c>
      <c r="I787" s="6" t="s">
        <v>14</v>
      </c>
      <c r="J787" s="6" t="s">
        <v>22</v>
      </c>
      <c r="K787" s="7">
        <v>6</v>
      </c>
      <c r="L787" s="6" t="s">
        <v>3759</v>
      </c>
      <c r="M787" s="6" t="s">
        <v>1757</v>
      </c>
      <c r="N787" s="6" t="s">
        <v>680</v>
      </c>
      <c r="O787" s="6" t="s">
        <v>674</v>
      </c>
      <c r="P787" s="21">
        <v>10</v>
      </c>
      <c r="Q787" s="2">
        <f t="shared" ca="1" si="0"/>
        <v>0.88</v>
      </c>
      <c r="R787" s="2">
        <f ca="1">Q787*(IF(J787="Yes",1.25,1))</f>
        <v>0.88</v>
      </c>
      <c r="S787" s="2">
        <f ca="1">R787*(IF(OR(VALUE(P787)&gt;8,VALUE(D787)&gt;80),1.25,1))</f>
        <v>1.1000000000000001</v>
      </c>
      <c r="T787" s="2">
        <f ca="1">S787*(IF(H787="Mass Customer",0.85,1))</f>
        <v>1.1000000000000001</v>
      </c>
      <c r="U787" s="2">
        <f>RANK(W787,W1:W1001,0)</f>
        <v>786</v>
      </c>
      <c r="V787" s="2">
        <v>786</v>
      </c>
      <c r="W787" s="2">
        <v>0.61624999999999996</v>
      </c>
      <c r="X787" s="1"/>
      <c r="Y787" s="1"/>
      <c r="Z787" s="1"/>
    </row>
    <row r="788" spans="1:26" ht="15.75" customHeight="1" x14ac:dyDescent="0.35">
      <c r="A788" s="6" t="s">
        <v>3760</v>
      </c>
      <c r="B788" s="13" t="s">
        <v>4541</v>
      </c>
      <c r="C788" s="6" t="s">
        <v>23</v>
      </c>
      <c r="D788" s="21">
        <v>48</v>
      </c>
      <c r="E788" s="6" t="s">
        <v>3761</v>
      </c>
      <c r="F788" s="15" t="s">
        <v>48</v>
      </c>
      <c r="G788" s="6" t="s">
        <v>12</v>
      </c>
      <c r="H788" s="6" t="s">
        <v>27</v>
      </c>
      <c r="I788" s="6" t="s">
        <v>14</v>
      </c>
      <c r="J788" s="6" t="s">
        <v>15</v>
      </c>
      <c r="K788" s="7">
        <v>11</v>
      </c>
      <c r="L788" s="6" t="s">
        <v>3762</v>
      </c>
      <c r="M788" s="6" t="s">
        <v>3749</v>
      </c>
      <c r="N788" s="6" t="s">
        <v>684</v>
      </c>
      <c r="O788" s="6" t="s">
        <v>674</v>
      </c>
      <c r="P788" s="21">
        <v>12</v>
      </c>
      <c r="Q788" s="2">
        <f t="shared" ca="1" si="0"/>
        <v>1.0900000000000001</v>
      </c>
      <c r="R788" s="2">
        <f ca="1">Q788*(IF(J788="Yes",1.25,1))</f>
        <v>1.3625</v>
      </c>
      <c r="S788" s="2">
        <f ca="1">R788*(IF(OR(VALUE(P788)&gt;8,VALUE(D788)&gt;80),1.25,1))</f>
        <v>1.703125</v>
      </c>
      <c r="T788" s="2">
        <f ca="1">S788*(IF(H788="Mass Customer",0.85,1))</f>
        <v>1.703125</v>
      </c>
      <c r="U788" s="2">
        <f>RANK(W788,W1:W1001,0)</f>
        <v>786</v>
      </c>
      <c r="V788" s="2">
        <v>786</v>
      </c>
      <c r="W788" s="2">
        <v>0.61624999999999996</v>
      </c>
      <c r="X788" s="1"/>
      <c r="Y788" s="1"/>
      <c r="Z788" s="1"/>
    </row>
    <row r="789" spans="1:26" ht="15.75" customHeight="1" x14ac:dyDescent="0.35">
      <c r="A789" s="6" t="s">
        <v>3763</v>
      </c>
      <c r="B789" s="6" t="s">
        <v>3764</v>
      </c>
      <c r="C789" s="6" t="s">
        <v>16</v>
      </c>
      <c r="D789" s="21">
        <v>1</v>
      </c>
      <c r="E789" s="6" t="s">
        <v>3765</v>
      </c>
      <c r="F789" s="15" t="s">
        <v>112</v>
      </c>
      <c r="G789" s="6" t="s">
        <v>21</v>
      </c>
      <c r="H789" s="6" t="s">
        <v>27</v>
      </c>
      <c r="I789" s="6" t="s">
        <v>14</v>
      </c>
      <c r="J789" s="6" t="s">
        <v>22</v>
      </c>
      <c r="K789" s="7">
        <v>7</v>
      </c>
      <c r="L789" s="6" t="s">
        <v>3766</v>
      </c>
      <c r="M789" s="6" t="s">
        <v>3767</v>
      </c>
      <c r="N789" s="6" t="s">
        <v>680</v>
      </c>
      <c r="O789" s="6" t="s">
        <v>674</v>
      </c>
      <c r="P789" s="21">
        <v>10</v>
      </c>
      <c r="Q789" s="2">
        <f t="shared" ca="1" si="0"/>
        <v>0.64</v>
      </c>
      <c r="R789" s="2">
        <f ca="1">Q789*(IF(J789="Yes",1.25,1))</f>
        <v>0.64</v>
      </c>
      <c r="S789" s="2">
        <f ca="1">R789*(IF(OR(VALUE(P789)&gt;8,VALUE(D789)&gt;80),1.25,1))</f>
        <v>0.8</v>
      </c>
      <c r="T789" s="2">
        <f ca="1">S789*(IF(H789="Mass Customer",0.85,1))</f>
        <v>0.8</v>
      </c>
      <c r="U789" s="2">
        <f>RANK(W789,W1:W1001,0)</f>
        <v>788</v>
      </c>
      <c r="V789" s="2">
        <v>788</v>
      </c>
      <c r="W789" s="2">
        <v>0.61250000000000004</v>
      </c>
      <c r="X789" s="1"/>
      <c r="Y789" s="1"/>
      <c r="Z789" s="1"/>
    </row>
    <row r="790" spans="1:26" ht="15.75" customHeight="1" x14ac:dyDescent="0.35">
      <c r="A790" s="6" t="s">
        <v>3768</v>
      </c>
      <c r="B790" s="6" t="s">
        <v>3769</v>
      </c>
      <c r="C790" s="6" t="s">
        <v>23</v>
      </c>
      <c r="D790" s="21">
        <v>49</v>
      </c>
      <c r="E790" s="6" t="s">
        <v>3770</v>
      </c>
      <c r="F790" s="15" t="s">
        <v>127</v>
      </c>
      <c r="G790" s="6" t="s">
        <v>18</v>
      </c>
      <c r="H790" s="6" t="s">
        <v>25</v>
      </c>
      <c r="I790" s="6" t="s">
        <v>14</v>
      </c>
      <c r="J790" s="6" t="s">
        <v>22</v>
      </c>
      <c r="K790" s="7">
        <v>9</v>
      </c>
      <c r="L790" s="6" t="s">
        <v>3771</v>
      </c>
      <c r="M790" s="6" t="s">
        <v>2279</v>
      </c>
      <c r="N790" s="6" t="s">
        <v>673</v>
      </c>
      <c r="O790" s="6" t="s">
        <v>674</v>
      </c>
      <c r="P790" s="21">
        <v>2</v>
      </c>
      <c r="Q790" s="2">
        <f t="shared" ca="1" si="0"/>
        <v>0.92</v>
      </c>
      <c r="R790" s="2">
        <f ca="1">Q790*(IF(J790="Yes",1.25,1))</f>
        <v>0.92</v>
      </c>
      <c r="S790" s="2">
        <f ca="1">R790*(IF(OR(VALUE(P790)&gt;8,VALUE(D790)&gt;80),1.25,1))</f>
        <v>0.92</v>
      </c>
      <c r="T790" s="2">
        <f ca="1">S790*(IF(H790="Mass Customer",0.85,1))</f>
        <v>0.92</v>
      </c>
      <c r="U790" s="2">
        <f>RANK(W790,W1:W1001,0)</f>
        <v>788</v>
      </c>
      <c r="V790" s="2">
        <v>788</v>
      </c>
      <c r="W790" s="2">
        <v>0.61250000000000004</v>
      </c>
      <c r="X790" s="1"/>
      <c r="Y790" s="1"/>
      <c r="Z790" s="1"/>
    </row>
    <row r="791" spans="1:26" ht="15.75" customHeight="1" x14ac:dyDescent="0.35">
      <c r="A791" s="6" t="s">
        <v>3772</v>
      </c>
      <c r="B791" s="6" t="s">
        <v>3773</v>
      </c>
      <c r="C791" s="6" t="s">
        <v>23</v>
      </c>
      <c r="D791" s="21">
        <v>32</v>
      </c>
      <c r="E791" s="6" t="s">
        <v>3751</v>
      </c>
      <c r="F791" s="15" t="s">
        <v>41</v>
      </c>
      <c r="G791" s="6" t="s">
        <v>33</v>
      </c>
      <c r="H791" s="6" t="s">
        <v>13</v>
      </c>
      <c r="I791" s="6" t="s">
        <v>14</v>
      </c>
      <c r="J791" s="6" t="s">
        <v>15</v>
      </c>
      <c r="K791" s="7">
        <v>9</v>
      </c>
      <c r="L791" s="6" t="s">
        <v>3774</v>
      </c>
      <c r="M791" s="6" t="s">
        <v>3775</v>
      </c>
      <c r="N791" s="6" t="s">
        <v>680</v>
      </c>
      <c r="O791" s="6" t="s">
        <v>674</v>
      </c>
      <c r="P791" s="21">
        <v>10</v>
      </c>
      <c r="Q791" s="2">
        <f t="shared" ca="1" si="0"/>
        <v>0.53</v>
      </c>
      <c r="R791" s="2">
        <f ca="1">Q791*(IF(J791="Yes",1.25,1))</f>
        <v>0.66250000000000009</v>
      </c>
      <c r="S791" s="2">
        <f ca="1">R791*(IF(OR(VALUE(P791)&gt;8,VALUE(D791)&gt;80),1.25,1))</f>
        <v>0.82812500000000011</v>
      </c>
      <c r="T791" s="2">
        <f ca="1">S791*(IF(H791="Mass Customer",0.85,1))</f>
        <v>0.70390625000000007</v>
      </c>
      <c r="U791" s="2">
        <f>RANK(W791,W1:W1001,0)</f>
        <v>788</v>
      </c>
      <c r="V791" s="2">
        <v>788</v>
      </c>
      <c r="W791" s="2">
        <v>0.61250000000000004</v>
      </c>
      <c r="X791" s="1"/>
      <c r="Y791" s="1"/>
      <c r="Z791" s="1"/>
    </row>
    <row r="792" spans="1:26" ht="15.75" customHeight="1" x14ac:dyDescent="0.35">
      <c r="A792" s="6" t="s">
        <v>642</v>
      </c>
      <c r="B792" s="6" t="s">
        <v>3776</v>
      </c>
      <c r="C792" s="6" t="s">
        <v>23</v>
      </c>
      <c r="D792" s="21">
        <v>93</v>
      </c>
      <c r="E792" s="6" t="s">
        <v>3777</v>
      </c>
      <c r="F792" s="15" t="s">
        <v>69</v>
      </c>
      <c r="G792" s="6" t="s">
        <v>12</v>
      </c>
      <c r="H792" s="6" t="s">
        <v>25</v>
      </c>
      <c r="I792" s="6" t="s">
        <v>14</v>
      </c>
      <c r="J792" s="6" t="s">
        <v>15</v>
      </c>
      <c r="K792" s="7">
        <v>11</v>
      </c>
      <c r="L792" s="6" t="s">
        <v>3778</v>
      </c>
      <c r="M792" s="6" t="s">
        <v>3779</v>
      </c>
      <c r="N792" s="6" t="s">
        <v>680</v>
      </c>
      <c r="O792" s="6" t="s">
        <v>674</v>
      </c>
      <c r="P792" s="21">
        <v>6</v>
      </c>
      <c r="Q792" s="2">
        <f t="shared" ca="1" si="0"/>
        <v>0.67</v>
      </c>
      <c r="R792" s="2">
        <f ca="1">Q792*(IF(J792="Yes",1.25,1))</f>
        <v>0.83750000000000002</v>
      </c>
      <c r="S792" s="2">
        <f ca="1">R792*(IF(OR(VALUE(P792)&gt;8,VALUE(D792)&gt;80),1.25,1))</f>
        <v>1.046875</v>
      </c>
      <c r="T792" s="2">
        <f ca="1">S792*(IF(H792="Mass Customer",0.85,1))</f>
        <v>1.046875</v>
      </c>
      <c r="U792" s="2">
        <f>RANK(W792,W1:W1001,0)</f>
        <v>791</v>
      </c>
      <c r="V792" s="2">
        <v>791</v>
      </c>
      <c r="W792" s="2">
        <v>0.61199999999999999</v>
      </c>
      <c r="X792" s="1"/>
      <c r="Y792" s="1"/>
      <c r="Z792" s="1"/>
    </row>
    <row r="793" spans="1:26" ht="15.75" customHeight="1" x14ac:dyDescent="0.35">
      <c r="A793" s="6" t="s">
        <v>458</v>
      </c>
      <c r="B793" s="6" t="s">
        <v>3780</v>
      </c>
      <c r="C793" s="6" t="s">
        <v>16</v>
      </c>
      <c r="D793" s="21">
        <v>4</v>
      </c>
      <c r="E793" s="6" t="s">
        <v>3781</v>
      </c>
      <c r="F793" s="15" t="s">
        <v>118</v>
      </c>
      <c r="G793" s="6" t="s">
        <v>20</v>
      </c>
      <c r="H793" s="6" t="s">
        <v>13</v>
      </c>
      <c r="I793" s="6" t="s">
        <v>14</v>
      </c>
      <c r="J793" s="6" t="s">
        <v>22</v>
      </c>
      <c r="K793" s="7">
        <v>7</v>
      </c>
      <c r="L793" s="6" t="s">
        <v>3782</v>
      </c>
      <c r="M793" s="6" t="s">
        <v>1375</v>
      </c>
      <c r="N793" s="6" t="s">
        <v>684</v>
      </c>
      <c r="O793" s="6" t="s">
        <v>674</v>
      </c>
      <c r="P793" s="21">
        <v>10</v>
      </c>
      <c r="Q793" s="2">
        <f t="shared" ca="1" si="0"/>
        <v>0.87</v>
      </c>
      <c r="R793" s="2">
        <f ca="1">Q793*(IF(J793="Yes",1.25,1))</f>
        <v>0.87</v>
      </c>
      <c r="S793" s="2">
        <f ca="1">R793*(IF(OR(VALUE(P793)&gt;8,VALUE(D793)&gt;80),1.25,1))</f>
        <v>1.0874999999999999</v>
      </c>
      <c r="T793" s="2">
        <f ca="1">S793*(IF(H793="Mass Customer",0.85,1))</f>
        <v>0.92437499999999995</v>
      </c>
      <c r="U793" s="2">
        <f>RANK(W793,W1:W1001,0)</f>
        <v>791</v>
      </c>
      <c r="V793" s="2">
        <v>791</v>
      </c>
      <c r="W793" s="2">
        <v>0.61199999999999999</v>
      </c>
      <c r="X793" s="1"/>
      <c r="Y793" s="1"/>
      <c r="Z793" s="1"/>
    </row>
    <row r="794" spans="1:26" ht="15.75" customHeight="1" x14ac:dyDescent="0.35">
      <c r="A794" s="6" t="s">
        <v>181</v>
      </c>
      <c r="B794" s="6" t="s">
        <v>3783</v>
      </c>
      <c r="C794" s="6" t="s">
        <v>23</v>
      </c>
      <c r="D794" s="21">
        <v>79</v>
      </c>
      <c r="E794" s="6" t="s">
        <v>3784</v>
      </c>
      <c r="F794" s="15" t="s">
        <v>141</v>
      </c>
      <c r="G794" s="6" t="s">
        <v>63</v>
      </c>
      <c r="H794" s="6" t="s">
        <v>27</v>
      </c>
      <c r="I794" s="6" t="s">
        <v>14</v>
      </c>
      <c r="J794" s="6" t="s">
        <v>22</v>
      </c>
      <c r="K794" s="7">
        <v>18</v>
      </c>
      <c r="L794" s="6" t="s">
        <v>3785</v>
      </c>
      <c r="M794" s="6" t="s">
        <v>3786</v>
      </c>
      <c r="N794" s="6" t="s">
        <v>680</v>
      </c>
      <c r="O794" s="6" t="s">
        <v>674</v>
      </c>
      <c r="P794" s="21">
        <v>6</v>
      </c>
      <c r="Q794" s="2">
        <f t="shared" ca="1" si="0"/>
        <v>0.9</v>
      </c>
      <c r="R794" s="2">
        <f ca="1">Q794*(IF(J794="Yes",1.25,1))</f>
        <v>0.9</v>
      </c>
      <c r="S794" s="2">
        <f ca="1">R794*(IF(OR(VALUE(P794)&gt;8,VALUE(D794)&gt;80),1.25,1))</f>
        <v>0.9</v>
      </c>
      <c r="T794" s="2">
        <f ca="1">S794*(IF(H794="Mass Customer",0.85,1))</f>
        <v>0.9</v>
      </c>
      <c r="U794" s="2">
        <f>RANK(W794,W1:W1001,0)</f>
        <v>793</v>
      </c>
      <c r="V794" s="2">
        <v>793</v>
      </c>
      <c r="W794" s="2">
        <v>0.61093750000000013</v>
      </c>
      <c r="X794" s="1"/>
      <c r="Y794" s="1"/>
      <c r="Z794" s="1"/>
    </row>
    <row r="795" spans="1:26" ht="15.75" customHeight="1" x14ac:dyDescent="0.35">
      <c r="A795" s="6" t="s">
        <v>3787</v>
      </c>
      <c r="B795" s="6" t="s">
        <v>3788</v>
      </c>
      <c r="C795" s="6" t="s">
        <v>16</v>
      </c>
      <c r="D795" s="21">
        <v>21</v>
      </c>
      <c r="E795" s="6" t="s">
        <v>3789</v>
      </c>
      <c r="F795" s="15" t="s">
        <v>34</v>
      </c>
      <c r="G795" s="6" t="s">
        <v>12</v>
      </c>
      <c r="H795" s="6" t="s">
        <v>13</v>
      </c>
      <c r="I795" s="6" t="s">
        <v>14</v>
      </c>
      <c r="J795" s="6" t="s">
        <v>22</v>
      </c>
      <c r="K795" s="7">
        <v>9</v>
      </c>
      <c r="L795" s="6" t="s">
        <v>3790</v>
      </c>
      <c r="M795" s="6" t="s">
        <v>3791</v>
      </c>
      <c r="N795" s="6" t="s">
        <v>680</v>
      </c>
      <c r="O795" s="6" t="s">
        <v>674</v>
      </c>
      <c r="P795" s="21">
        <v>12</v>
      </c>
      <c r="Q795" s="2">
        <f t="shared" ca="1" si="0"/>
        <v>0.84</v>
      </c>
      <c r="R795" s="2">
        <f ca="1">Q795*(IF(J795="Yes",1.25,1))</f>
        <v>0.84</v>
      </c>
      <c r="S795" s="2">
        <f ca="1">R795*(IF(OR(VALUE(P795)&gt;8,VALUE(D795)&gt;80),1.25,1))</f>
        <v>1.05</v>
      </c>
      <c r="T795" s="2">
        <f ca="1">S795*(IF(H795="Mass Customer",0.85,1))</f>
        <v>0.89249999999999996</v>
      </c>
      <c r="U795" s="2">
        <f>RANK(W795,W1:W1001,0)</f>
        <v>794</v>
      </c>
      <c r="V795" s="2">
        <v>794</v>
      </c>
      <c r="W795" s="2">
        <v>0.60562499999999986</v>
      </c>
      <c r="X795" s="1"/>
      <c r="Y795" s="1"/>
      <c r="Z795" s="1"/>
    </row>
    <row r="796" spans="1:26" ht="15.75" customHeight="1" x14ac:dyDescent="0.35">
      <c r="A796" s="6" t="s">
        <v>376</v>
      </c>
      <c r="B796" s="6" t="s">
        <v>3792</v>
      </c>
      <c r="C796" s="6" t="s">
        <v>23</v>
      </c>
      <c r="D796" s="21">
        <v>61</v>
      </c>
      <c r="E796" s="6" t="s">
        <v>3793</v>
      </c>
      <c r="F796" s="15" t="s">
        <v>165</v>
      </c>
      <c r="G796" s="6" t="s">
        <v>12</v>
      </c>
      <c r="H796" s="6" t="s">
        <v>25</v>
      </c>
      <c r="I796" s="6" t="s">
        <v>14</v>
      </c>
      <c r="J796" s="6" t="s">
        <v>22</v>
      </c>
      <c r="K796" s="7">
        <v>13</v>
      </c>
      <c r="L796" s="6" t="s">
        <v>3794</v>
      </c>
      <c r="M796" s="6" t="s">
        <v>1648</v>
      </c>
      <c r="N796" s="6" t="s">
        <v>680</v>
      </c>
      <c r="O796" s="6" t="s">
        <v>674</v>
      </c>
      <c r="P796" s="21">
        <v>9</v>
      </c>
      <c r="Q796" s="2">
        <f t="shared" ca="1" si="0"/>
        <v>0.96</v>
      </c>
      <c r="R796" s="2">
        <f ca="1">Q796*(IF(J796="Yes",1.25,1))</f>
        <v>0.96</v>
      </c>
      <c r="S796" s="2">
        <f ca="1">R796*(IF(OR(VALUE(P796)&gt;8,VALUE(D796)&gt;80),1.25,1))</f>
        <v>1.2</v>
      </c>
      <c r="T796" s="2">
        <f ca="1">S796*(IF(H796="Mass Customer",0.85,1))</f>
        <v>1.2</v>
      </c>
      <c r="U796" s="2">
        <f>RANK(W796,W1:W1001,0)</f>
        <v>795</v>
      </c>
      <c r="V796" s="2">
        <v>795</v>
      </c>
      <c r="W796" s="2">
        <v>0.60349999999999993</v>
      </c>
      <c r="X796" s="1"/>
      <c r="Y796" s="1"/>
      <c r="Z796" s="1"/>
    </row>
    <row r="797" spans="1:26" ht="15.75" customHeight="1" x14ac:dyDescent="0.35">
      <c r="A797" s="6" t="s">
        <v>652</v>
      </c>
      <c r="B797" s="6" t="s">
        <v>593</v>
      </c>
      <c r="C797" s="6" t="s">
        <v>16</v>
      </c>
      <c r="D797" s="21">
        <v>1</v>
      </c>
      <c r="E797" s="6" t="s">
        <v>3795</v>
      </c>
      <c r="F797" s="15" t="s">
        <v>176</v>
      </c>
      <c r="G797" s="6" t="s">
        <v>33</v>
      </c>
      <c r="H797" s="6" t="s">
        <v>13</v>
      </c>
      <c r="I797" s="6" t="s">
        <v>14</v>
      </c>
      <c r="J797" s="6" t="s">
        <v>22</v>
      </c>
      <c r="K797" s="7">
        <v>10</v>
      </c>
      <c r="L797" s="6" t="s">
        <v>3796</v>
      </c>
      <c r="M797" s="6" t="s">
        <v>1345</v>
      </c>
      <c r="N797" s="6" t="s">
        <v>673</v>
      </c>
      <c r="O797" s="6" t="s">
        <v>674</v>
      </c>
      <c r="P797" s="21">
        <v>2</v>
      </c>
      <c r="Q797" s="2">
        <f t="shared" ca="1" si="0"/>
        <v>0.42</v>
      </c>
      <c r="R797" s="2">
        <f ca="1">Q797*(IF(J797="Yes",1.25,1))</f>
        <v>0.42</v>
      </c>
      <c r="S797" s="2">
        <f ca="1">R797*(IF(OR(VALUE(P797)&gt;8,VALUE(D797)&gt;80),1.25,1))</f>
        <v>0.42</v>
      </c>
      <c r="T797" s="2">
        <f ca="1">S797*(IF(H797="Mass Customer",0.85,1))</f>
        <v>0.35699999999999998</v>
      </c>
      <c r="U797" s="2">
        <f>RANK(W797,W1:W1001,0)</f>
        <v>795</v>
      </c>
      <c r="V797" s="2">
        <v>795</v>
      </c>
      <c r="W797" s="2">
        <v>0.60349999999999993</v>
      </c>
      <c r="X797" s="1"/>
      <c r="Y797" s="1"/>
      <c r="Z797" s="1"/>
    </row>
    <row r="798" spans="1:26" ht="15.75" customHeight="1" x14ac:dyDescent="0.35">
      <c r="A798" s="6" t="s">
        <v>3797</v>
      </c>
      <c r="B798" s="6" t="s">
        <v>424</v>
      </c>
      <c r="C798" s="6" t="s">
        <v>23</v>
      </c>
      <c r="D798" s="21">
        <v>47</v>
      </c>
      <c r="E798" s="6" t="s">
        <v>3798</v>
      </c>
      <c r="F798" s="15" t="s">
        <v>229</v>
      </c>
      <c r="G798" s="6" t="s">
        <v>18</v>
      </c>
      <c r="H798" s="6" t="s">
        <v>13</v>
      </c>
      <c r="I798" s="6" t="s">
        <v>14</v>
      </c>
      <c r="J798" s="6" t="s">
        <v>15</v>
      </c>
      <c r="K798" s="7">
        <v>13</v>
      </c>
      <c r="L798" s="6" t="s">
        <v>3799</v>
      </c>
      <c r="M798" s="6" t="s">
        <v>2137</v>
      </c>
      <c r="N798" s="6" t="s">
        <v>684</v>
      </c>
      <c r="O798" s="6" t="s">
        <v>674</v>
      </c>
      <c r="P798" s="21">
        <v>12</v>
      </c>
      <c r="Q798" s="2">
        <f t="shared" ca="1" si="0"/>
        <v>0.4</v>
      </c>
      <c r="R798" s="2">
        <f ca="1">Q798*(IF(J798="Yes",1.25,1))</f>
        <v>0.5</v>
      </c>
      <c r="S798" s="2">
        <f ca="1">R798*(IF(OR(VALUE(P798)&gt;8,VALUE(D798)&gt;80),1.25,1))</f>
        <v>0.625</v>
      </c>
      <c r="T798" s="2">
        <f ca="1">S798*(IF(H798="Mass Customer",0.85,1))</f>
        <v>0.53125</v>
      </c>
      <c r="U798" s="2">
        <f>RANK(W798,W1:W1001,0)</f>
        <v>797</v>
      </c>
      <c r="V798" s="2">
        <v>797</v>
      </c>
      <c r="W798" s="2">
        <v>0.6</v>
      </c>
      <c r="X798" s="1"/>
      <c r="Y798" s="1"/>
      <c r="Z798" s="1"/>
    </row>
    <row r="799" spans="1:26" ht="15.75" customHeight="1" x14ac:dyDescent="0.35">
      <c r="A799" s="6" t="s">
        <v>552</v>
      </c>
      <c r="B799" s="6" t="s">
        <v>3800</v>
      </c>
      <c r="C799" s="6" t="s">
        <v>16</v>
      </c>
      <c r="D799" s="21">
        <v>7</v>
      </c>
      <c r="E799" s="6" t="s">
        <v>3801</v>
      </c>
      <c r="F799" s="15" t="s">
        <v>107</v>
      </c>
      <c r="G799" s="6" t="s">
        <v>12</v>
      </c>
      <c r="H799" s="6" t="s">
        <v>13</v>
      </c>
      <c r="I799" s="6" t="s">
        <v>14</v>
      </c>
      <c r="J799" s="6" t="s">
        <v>22</v>
      </c>
      <c r="K799" s="7">
        <v>12</v>
      </c>
      <c r="L799" s="6" t="s">
        <v>3802</v>
      </c>
      <c r="M799" s="6" t="s">
        <v>1004</v>
      </c>
      <c r="N799" s="6" t="s">
        <v>680</v>
      </c>
      <c r="O799" s="6" t="s">
        <v>674</v>
      </c>
      <c r="P799" s="21">
        <v>9</v>
      </c>
      <c r="Q799" s="2">
        <f t="shared" ca="1" si="0"/>
        <v>0.62</v>
      </c>
      <c r="R799" s="2">
        <f ca="1">Q799*(IF(J799="Yes",1.25,1))</f>
        <v>0.62</v>
      </c>
      <c r="S799" s="2">
        <f ca="1">R799*(IF(OR(VALUE(P799)&gt;8,VALUE(D799)&gt;80),1.25,1))</f>
        <v>0.77500000000000002</v>
      </c>
      <c r="T799" s="2">
        <f ca="1">S799*(IF(H799="Mass Customer",0.85,1))</f>
        <v>0.65874999999999995</v>
      </c>
      <c r="U799" s="2">
        <f>RANK(W799,W1:W1001,0)</f>
        <v>797</v>
      </c>
      <c r="V799" s="2">
        <v>797</v>
      </c>
      <c r="W799" s="2">
        <v>0.6</v>
      </c>
      <c r="X799" s="1"/>
      <c r="Y799" s="1"/>
      <c r="Z799" s="1"/>
    </row>
    <row r="800" spans="1:26" ht="15.75" customHeight="1" x14ac:dyDescent="0.35">
      <c r="A800" s="6" t="s">
        <v>3803</v>
      </c>
      <c r="B800" s="6" t="s">
        <v>3804</v>
      </c>
      <c r="C800" s="6" t="s">
        <v>23</v>
      </c>
      <c r="D800" s="21">
        <v>0</v>
      </c>
      <c r="E800" s="6" t="s">
        <v>3805</v>
      </c>
      <c r="F800" s="15" t="s">
        <v>138</v>
      </c>
      <c r="G800" s="6" t="s">
        <v>33</v>
      </c>
      <c r="H800" s="6" t="s">
        <v>25</v>
      </c>
      <c r="I800" s="6" t="s">
        <v>14</v>
      </c>
      <c r="J800" s="6" t="s">
        <v>22</v>
      </c>
      <c r="K800" s="7">
        <v>13</v>
      </c>
      <c r="L800" s="6" t="s">
        <v>3806</v>
      </c>
      <c r="M800" s="6" t="s">
        <v>2112</v>
      </c>
      <c r="N800" s="6" t="s">
        <v>680</v>
      </c>
      <c r="O800" s="6" t="s">
        <v>674</v>
      </c>
      <c r="P800" s="21">
        <v>9</v>
      </c>
      <c r="Q800" s="2">
        <f t="shared" ca="1" si="0"/>
        <v>0.84</v>
      </c>
      <c r="R800" s="2">
        <f ca="1">Q800*(IF(J800="Yes",1.25,1))</f>
        <v>0.84</v>
      </c>
      <c r="S800" s="2">
        <f ca="1">R800*(IF(OR(VALUE(P800)&gt;8,VALUE(D800)&gt;80),1.25,1))</f>
        <v>1.05</v>
      </c>
      <c r="T800" s="2">
        <f ca="1">S800*(IF(H800="Mass Customer",0.85,1))</f>
        <v>1.05</v>
      </c>
      <c r="U800" s="2">
        <f>RANK(W800,W1:W1001,0)</f>
        <v>797</v>
      </c>
      <c r="V800" s="2">
        <v>797</v>
      </c>
      <c r="W800" s="2">
        <v>0.6</v>
      </c>
      <c r="X800" s="1"/>
      <c r="Y800" s="1"/>
      <c r="Z800" s="1"/>
    </row>
    <row r="801" spans="1:26" ht="15.75" customHeight="1" x14ac:dyDescent="0.35">
      <c r="A801" s="6" t="s">
        <v>3807</v>
      </c>
      <c r="B801" s="6" t="s">
        <v>3808</v>
      </c>
      <c r="C801" s="6" t="s">
        <v>16</v>
      </c>
      <c r="D801" s="21">
        <v>77</v>
      </c>
      <c r="E801" s="6" t="s">
        <v>3809</v>
      </c>
      <c r="F801" s="15" t="s">
        <v>128</v>
      </c>
      <c r="G801" s="6" t="s">
        <v>33</v>
      </c>
      <c r="H801" s="6" t="s">
        <v>25</v>
      </c>
      <c r="I801" s="6" t="s">
        <v>14</v>
      </c>
      <c r="J801" s="6" t="s">
        <v>22</v>
      </c>
      <c r="K801" s="7">
        <v>22</v>
      </c>
      <c r="L801" s="6" t="s">
        <v>3810</v>
      </c>
      <c r="M801" s="6" t="s">
        <v>734</v>
      </c>
      <c r="N801" s="6" t="s">
        <v>680</v>
      </c>
      <c r="O801" s="6" t="s">
        <v>674</v>
      </c>
      <c r="P801" s="21">
        <v>10</v>
      </c>
      <c r="Q801" s="2">
        <f t="shared" ca="1" si="0"/>
        <v>1.07</v>
      </c>
      <c r="R801" s="2">
        <f ca="1">Q801*(IF(J801="Yes",1.25,1))</f>
        <v>1.07</v>
      </c>
      <c r="S801" s="2">
        <f ca="1">R801*(IF(OR(VALUE(P801)&gt;8,VALUE(D801)&gt;80),1.25,1))</f>
        <v>1.3375000000000001</v>
      </c>
      <c r="T801" s="2">
        <f ca="1">S801*(IF(H801="Mass Customer",0.85,1))</f>
        <v>1.3375000000000001</v>
      </c>
      <c r="U801" s="2">
        <f>RANK(W801,W1:W1001,0)</f>
        <v>797</v>
      </c>
      <c r="V801" s="2">
        <v>797</v>
      </c>
      <c r="W801" s="2">
        <v>0.6</v>
      </c>
      <c r="X801" s="1"/>
      <c r="Y801" s="1"/>
      <c r="Z801" s="1"/>
    </row>
    <row r="802" spans="1:26" ht="15.75" customHeight="1" x14ac:dyDescent="0.35">
      <c r="A802" s="6" t="s">
        <v>3811</v>
      </c>
      <c r="B802" s="6" t="s">
        <v>3812</v>
      </c>
      <c r="C802" s="6" t="s">
        <v>23</v>
      </c>
      <c r="D802" s="21">
        <v>64</v>
      </c>
      <c r="E802" s="6" t="s">
        <v>3813</v>
      </c>
      <c r="F802" s="16" t="s">
        <v>4541</v>
      </c>
      <c r="G802" s="6" t="s">
        <v>33</v>
      </c>
      <c r="H802" s="6" t="s">
        <v>27</v>
      </c>
      <c r="I802" s="6" t="s">
        <v>14</v>
      </c>
      <c r="J802" s="6" t="s">
        <v>22</v>
      </c>
      <c r="K802" s="7">
        <v>17</v>
      </c>
      <c r="L802" s="6" t="s">
        <v>3814</v>
      </c>
      <c r="M802" s="6" t="s">
        <v>1349</v>
      </c>
      <c r="N802" s="6" t="s">
        <v>680</v>
      </c>
      <c r="O802" s="6" t="s">
        <v>674</v>
      </c>
      <c r="P802" s="21">
        <v>8</v>
      </c>
      <c r="Q802" s="2">
        <f t="shared" ca="1" si="0"/>
        <v>0.88</v>
      </c>
      <c r="R802" s="2">
        <f ca="1">Q802*(IF(J802="Yes",1.25,1))</f>
        <v>0.88</v>
      </c>
      <c r="S802" s="2">
        <f ca="1">R802*(IF(OR(VALUE(P802)&gt;8,VALUE(D802)&gt;80),1.25,1))</f>
        <v>0.88</v>
      </c>
      <c r="T802" s="2">
        <f ca="1">S802*(IF(H802="Mass Customer",0.85,1))</f>
        <v>0.88</v>
      </c>
      <c r="U802" s="2">
        <f>RANK(W802,W1:W1001,0)</f>
        <v>801</v>
      </c>
      <c r="V802" s="2">
        <v>801</v>
      </c>
      <c r="W802" s="2">
        <v>0.59765625</v>
      </c>
      <c r="X802" s="1"/>
      <c r="Y802" s="1"/>
      <c r="Z802" s="1"/>
    </row>
    <row r="803" spans="1:26" ht="15.75" customHeight="1" x14ac:dyDescent="0.35">
      <c r="A803" s="6" t="s">
        <v>588</v>
      </c>
      <c r="B803" s="6" t="s">
        <v>3815</v>
      </c>
      <c r="C803" s="6" t="s">
        <v>23</v>
      </c>
      <c r="D803" s="21">
        <v>25</v>
      </c>
      <c r="E803" s="6" t="s">
        <v>3816</v>
      </c>
      <c r="F803" s="15" t="s">
        <v>35</v>
      </c>
      <c r="G803" s="6" t="s">
        <v>12</v>
      </c>
      <c r="H803" s="6" t="s">
        <v>13</v>
      </c>
      <c r="I803" s="6" t="s">
        <v>14</v>
      </c>
      <c r="J803" s="6" t="s">
        <v>15</v>
      </c>
      <c r="K803" s="7">
        <v>14</v>
      </c>
      <c r="L803" s="6" t="s">
        <v>3817</v>
      </c>
      <c r="M803" s="6" t="s">
        <v>3818</v>
      </c>
      <c r="N803" s="6" t="s">
        <v>680</v>
      </c>
      <c r="O803" s="6" t="s">
        <v>674</v>
      </c>
      <c r="P803" s="21">
        <v>11</v>
      </c>
      <c r="Q803" s="2">
        <f t="shared" ca="1" si="0"/>
        <v>0.68</v>
      </c>
      <c r="R803" s="2">
        <f ca="1">Q803*(IF(J803="Yes",1.25,1))</f>
        <v>0.85000000000000009</v>
      </c>
      <c r="S803" s="2">
        <f ca="1">R803*(IF(OR(VALUE(P803)&gt;8,VALUE(D803)&gt;80),1.25,1))</f>
        <v>1.0625</v>
      </c>
      <c r="T803" s="2">
        <f ca="1">S803*(IF(H803="Mass Customer",0.85,1))</f>
        <v>0.90312499999999996</v>
      </c>
      <c r="U803" s="2">
        <f>RANK(W803,W1:W1001,0)</f>
        <v>801</v>
      </c>
      <c r="V803" s="2">
        <v>801</v>
      </c>
      <c r="W803" s="2">
        <v>0.59765625</v>
      </c>
      <c r="X803" s="1"/>
      <c r="Y803" s="1"/>
      <c r="Z803" s="1"/>
    </row>
    <row r="804" spans="1:26" ht="15.75" customHeight="1" x14ac:dyDescent="0.35">
      <c r="A804" s="6" t="s">
        <v>3819</v>
      </c>
      <c r="B804" s="6" t="s">
        <v>502</v>
      </c>
      <c r="C804" s="6" t="s">
        <v>23</v>
      </c>
      <c r="D804" s="21">
        <v>77</v>
      </c>
      <c r="E804" s="6" t="s">
        <v>3820</v>
      </c>
      <c r="F804" s="15" t="s">
        <v>275</v>
      </c>
      <c r="G804" s="6" t="s">
        <v>12</v>
      </c>
      <c r="H804" s="6" t="s">
        <v>13</v>
      </c>
      <c r="I804" s="6" t="s">
        <v>14</v>
      </c>
      <c r="J804" s="6" t="s">
        <v>22</v>
      </c>
      <c r="K804" s="7">
        <v>11</v>
      </c>
      <c r="L804" s="6" t="s">
        <v>3821</v>
      </c>
      <c r="M804" s="6" t="s">
        <v>2760</v>
      </c>
      <c r="N804" s="6" t="s">
        <v>680</v>
      </c>
      <c r="O804" s="6" t="s">
        <v>674</v>
      </c>
      <c r="P804" s="21">
        <v>10</v>
      </c>
      <c r="Q804" s="2">
        <f t="shared" ca="1" si="0"/>
        <v>0.87</v>
      </c>
      <c r="R804" s="2">
        <f ca="1">Q804*(IF(J804="Yes",1.25,1))</f>
        <v>0.87</v>
      </c>
      <c r="S804" s="2">
        <f ca="1">R804*(IF(OR(VALUE(P804)&gt;8,VALUE(D804)&gt;80),1.25,1))</f>
        <v>1.0874999999999999</v>
      </c>
      <c r="T804" s="2">
        <f ca="1">S804*(IF(H804="Mass Customer",0.85,1))</f>
        <v>0.92437499999999995</v>
      </c>
      <c r="U804" s="2">
        <f>RANK(W804,W1:W1001,0)</f>
        <v>801</v>
      </c>
      <c r="V804" s="2">
        <v>801</v>
      </c>
      <c r="W804" s="2">
        <v>0.59765625</v>
      </c>
      <c r="X804" s="1"/>
      <c r="Y804" s="1"/>
      <c r="Z804" s="1"/>
    </row>
    <row r="805" spans="1:26" ht="15.75" customHeight="1" x14ac:dyDescent="0.35">
      <c r="A805" s="6" t="s">
        <v>3822</v>
      </c>
      <c r="B805" s="6" t="s">
        <v>3823</v>
      </c>
      <c r="C805" s="6" t="s">
        <v>16</v>
      </c>
      <c r="D805" s="21">
        <v>79</v>
      </c>
      <c r="E805" s="6" t="s">
        <v>3824</v>
      </c>
      <c r="F805" s="15" t="s">
        <v>113</v>
      </c>
      <c r="G805" s="6" t="s">
        <v>33</v>
      </c>
      <c r="H805" s="6" t="s">
        <v>13</v>
      </c>
      <c r="I805" s="6" t="s">
        <v>14</v>
      </c>
      <c r="J805" s="6" t="s">
        <v>22</v>
      </c>
      <c r="K805" s="7">
        <v>21</v>
      </c>
      <c r="L805" s="6" t="s">
        <v>3825</v>
      </c>
      <c r="M805" s="6" t="s">
        <v>1795</v>
      </c>
      <c r="N805" s="6" t="s">
        <v>673</v>
      </c>
      <c r="O805" s="6" t="s">
        <v>674</v>
      </c>
      <c r="P805" s="21">
        <v>5</v>
      </c>
      <c r="Q805" s="2">
        <f t="shared" ca="1" si="0"/>
        <v>0.44</v>
      </c>
      <c r="R805" s="2">
        <f ca="1">Q805*(IF(J805="Yes",1.25,1))</f>
        <v>0.44</v>
      </c>
      <c r="S805" s="2">
        <f ca="1">R805*(IF(OR(VALUE(P805)&gt;8,VALUE(D805)&gt;80),1.25,1))</f>
        <v>0.44</v>
      </c>
      <c r="T805" s="2">
        <f ca="1">S805*(IF(H805="Mass Customer",0.85,1))</f>
        <v>0.374</v>
      </c>
      <c r="U805" s="2">
        <f>RANK(W805,W1:W1001,0)</f>
        <v>804</v>
      </c>
      <c r="V805" s="2">
        <v>804</v>
      </c>
      <c r="W805" s="2">
        <v>0.59500000000000008</v>
      </c>
      <c r="X805" s="1"/>
      <c r="Y805" s="1"/>
      <c r="Z805" s="1"/>
    </row>
    <row r="806" spans="1:26" ht="15.75" customHeight="1" x14ac:dyDescent="0.35">
      <c r="A806" s="6" t="s">
        <v>3826</v>
      </c>
      <c r="B806" s="6" t="s">
        <v>3827</v>
      </c>
      <c r="C806" s="6" t="s">
        <v>16</v>
      </c>
      <c r="D806" s="21">
        <v>71</v>
      </c>
      <c r="E806" s="6" t="s">
        <v>3828</v>
      </c>
      <c r="F806" s="15" t="s">
        <v>42</v>
      </c>
      <c r="G806" s="6" t="s">
        <v>4549</v>
      </c>
      <c r="H806" s="6" t="s">
        <v>13</v>
      </c>
      <c r="I806" s="6" t="s">
        <v>14</v>
      </c>
      <c r="J806" s="6" t="s">
        <v>15</v>
      </c>
      <c r="K806" s="7">
        <v>11</v>
      </c>
      <c r="L806" s="6" t="s">
        <v>3829</v>
      </c>
      <c r="M806" s="6" t="s">
        <v>3830</v>
      </c>
      <c r="N806" s="6" t="s">
        <v>680</v>
      </c>
      <c r="O806" s="6" t="s">
        <v>674</v>
      </c>
      <c r="P806" s="21">
        <v>8</v>
      </c>
      <c r="Q806" s="2">
        <f t="shared" ca="1" si="0"/>
        <v>0.51</v>
      </c>
      <c r="R806" s="2">
        <f ca="1">Q806*(IF(J806="Yes",1.25,1))</f>
        <v>0.63749999999999996</v>
      </c>
      <c r="S806" s="2">
        <f ca="1">R806*(IF(OR(VALUE(P806)&gt;8,VALUE(D806)&gt;80),1.25,1))</f>
        <v>0.63749999999999996</v>
      </c>
      <c r="T806" s="2">
        <f ca="1">S806*(IF(H806="Mass Customer",0.85,1))</f>
        <v>0.541875</v>
      </c>
      <c r="U806" s="2">
        <f>RANK(W806,W1:W1001,0)</f>
        <v>804</v>
      </c>
      <c r="V806" s="2">
        <v>804</v>
      </c>
      <c r="W806" s="2">
        <v>0.59500000000000008</v>
      </c>
      <c r="X806" s="1"/>
      <c r="Y806" s="1"/>
      <c r="Z806" s="1"/>
    </row>
    <row r="807" spans="1:26" ht="15.75" customHeight="1" x14ac:dyDescent="0.35">
      <c r="A807" s="6" t="s">
        <v>3831</v>
      </c>
      <c r="B807" s="6" t="s">
        <v>3832</v>
      </c>
      <c r="C807" s="6" t="s">
        <v>23</v>
      </c>
      <c r="D807" s="21">
        <v>12</v>
      </c>
      <c r="E807" s="6" t="s">
        <v>3833</v>
      </c>
      <c r="F807" s="15" t="s">
        <v>148</v>
      </c>
      <c r="G807" s="6" t="s">
        <v>33</v>
      </c>
      <c r="H807" s="6" t="s">
        <v>27</v>
      </c>
      <c r="I807" s="6" t="s">
        <v>14</v>
      </c>
      <c r="J807" s="6" t="s">
        <v>22</v>
      </c>
      <c r="K807" s="7">
        <v>20</v>
      </c>
      <c r="L807" s="6" t="s">
        <v>3834</v>
      </c>
      <c r="M807" s="6" t="s">
        <v>3835</v>
      </c>
      <c r="N807" s="6" t="s">
        <v>684</v>
      </c>
      <c r="O807" s="6" t="s">
        <v>674</v>
      </c>
      <c r="P807" s="21">
        <v>7</v>
      </c>
      <c r="Q807" s="2">
        <f t="shared" ca="1" si="0"/>
        <v>1.05</v>
      </c>
      <c r="R807" s="2">
        <f ca="1">Q807*(IF(J807="Yes",1.25,1))</f>
        <v>1.05</v>
      </c>
      <c r="S807" s="2">
        <f ca="1">R807*(IF(OR(VALUE(P807)&gt;8,VALUE(D807)&gt;80),1.25,1))</f>
        <v>1.05</v>
      </c>
      <c r="T807" s="2">
        <f ca="1">S807*(IF(H807="Mass Customer",0.85,1))</f>
        <v>1.05</v>
      </c>
      <c r="U807" s="2">
        <f>RANK(W807,W1:W1001,0)</f>
        <v>804</v>
      </c>
      <c r="V807" s="2">
        <v>804</v>
      </c>
      <c r="W807" s="2">
        <v>0.59500000000000008</v>
      </c>
      <c r="X807" s="1"/>
      <c r="Y807" s="1"/>
      <c r="Z807" s="1"/>
    </row>
    <row r="808" spans="1:26" ht="15.75" customHeight="1" x14ac:dyDescent="0.35">
      <c r="A808" s="6" t="s">
        <v>119</v>
      </c>
      <c r="B808" s="6" t="s">
        <v>3836</v>
      </c>
      <c r="C808" s="6" t="s">
        <v>16</v>
      </c>
      <c r="D808" s="21">
        <v>83</v>
      </c>
      <c r="E808" s="6" t="s">
        <v>3837</v>
      </c>
      <c r="F808" s="15" t="s">
        <v>36</v>
      </c>
      <c r="G808" s="6" t="s">
        <v>18</v>
      </c>
      <c r="H808" s="6" t="s">
        <v>25</v>
      </c>
      <c r="I808" s="6" t="s">
        <v>14</v>
      </c>
      <c r="J808" s="6" t="s">
        <v>22</v>
      </c>
      <c r="K808" s="7">
        <v>16</v>
      </c>
      <c r="L808" s="6" t="s">
        <v>3838</v>
      </c>
      <c r="M808" s="6" t="s">
        <v>3839</v>
      </c>
      <c r="N808" s="6" t="s">
        <v>673</v>
      </c>
      <c r="O808" s="6" t="s">
        <v>674</v>
      </c>
      <c r="P808" s="21">
        <v>9</v>
      </c>
      <c r="Q808" s="2">
        <f t="shared" ca="1" si="0"/>
        <v>0.42</v>
      </c>
      <c r="R808" s="2">
        <f ca="1">Q808*(IF(J808="Yes",1.25,1))</f>
        <v>0.42</v>
      </c>
      <c r="S808" s="2">
        <f ca="1">R808*(IF(OR(VALUE(P808)&gt;8,VALUE(D808)&gt;80),1.25,1))</f>
        <v>0.52500000000000002</v>
      </c>
      <c r="T808" s="2">
        <f ca="1">S808*(IF(H808="Mass Customer",0.85,1))</f>
        <v>0.52500000000000002</v>
      </c>
      <c r="U808" s="2">
        <f>RANK(W808,W1:W1001,0)</f>
        <v>804</v>
      </c>
      <c r="V808" s="2">
        <v>804</v>
      </c>
      <c r="W808" s="2">
        <v>0.59500000000000008</v>
      </c>
      <c r="X808" s="1"/>
      <c r="Y808" s="1"/>
      <c r="Z808" s="1"/>
    </row>
    <row r="809" spans="1:26" ht="15.75" customHeight="1" x14ac:dyDescent="0.35">
      <c r="A809" s="6" t="s">
        <v>444</v>
      </c>
      <c r="B809" s="6" t="s">
        <v>3840</v>
      </c>
      <c r="C809" s="6" t="s">
        <v>16</v>
      </c>
      <c r="D809" s="21">
        <v>67</v>
      </c>
      <c r="E809" s="6" t="s">
        <v>3841</v>
      </c>
      <c r="F809" s="15" t="s">
        <v>173</v>
      </c>
      <c r="G809" s="6" t="s">
        <v>18</v>
      </c>
      <c r="H809" s="6" t="s">
        <v>27</v>
      </c>
      <c r="I809" s="6" t="s">
        <v>14</v>
      </c>
      <c r="J809" s="6" t="s">
        <v>22</v>
      </c>
      <c r="K809" s="7">
        <v>21</v>
      </c>
      <c r="L809" s="6" t="s">
        <v>3842</v>
      </c>
      <c r="M809" s="6" t="s">
        <v>909</v>
      </c>
      <c r="N809" s="6" t="s">
        <v>680</v>
      </c>
      <c r="O809" s="6" t="s">
        <v>674</v>
      </c>
      <c r="P809" s="21">
        <v>11</v>
      </c>
      <c r="Q809" s="2">
        <f t="shared" ca="1" si="0"/>
        <v>0.84</v>
      </c>
      <c r="R809" s="2">
        <f ca="1">Q809*(IF(J809="Yes",1.25,1))</f>
        <v>0.84</v>
      </c>
      <c r="S809" s="2">
        <f ca="1">R809*(IF(OR(VALUE(P809)&gt;8,VALUE(D809)&gt;80),1.25,1))</f>
        <v>1.05</v>
      </c>
      <c r="T809" s="2">
        <f ca="1">S809*(IF(H809="Mass Customer",0.85,1))</f>
        <v>1.05</v>
      </c>
      <c r="U809" s="2">
        <f>RANK(W809,W1:W1001,0)</f>
        <v>808</v>
      </c>
      <c r="V809" s="2">
        <v>808</v>
      </c>
      <c r="W809" s="2">
        <v>0.59499999999999997</v>
      </c>
      <c r="X809" s="1"/>
      <c r="Y809" s="1"/>
      <c r="Z809" s="1"/>
    </row>
    <row r="810" spans="1:26" ht="15.75" customHeight="1" x14ac:dyDescent="0.35">
      <c r="A810" s="6" t="s">
        <v>643</v>
      </c>
      <c r="B810" s="6" t="s">
        <v>3843</v>
      </c>
      <c r="C810" s="6" t="s">
        <v>16</v>
      </c>
      <c r="D810" s="21">
        <v>94</v>
      </c>
      <c r="E810" s="6" t="s">
        <v>3844</v>
      </c>
      <c r="F810" s="15" t="s">
        <v>187</v>
      </c>
      <c r="G810" s="6" t="s">
        <v>18</v>
      </c>
      <c r="H810" s="6" t="s">
        <v>13</v>
      </c>
      <c r="I810" s="6" t="s">
        <v>14</v>
      </c>
      <c r="J810" s="6" t="s">
        <v>22</v>
      </c>
      <c r="K810" s="7">
        <v>8</v>
      </c>
      <c r="L810" s="6" t="s">
        <v>4547</v>
      </c>
      <c r="M810" s="6" t="s">
        <v>1891</v>
      </c>
      <c r="N810" s="6" t="s">
        <v>680</v>
      </c>
      <c r="O810" s="6" t="s">
        <v>674</v>
      </c>
      <c r="P810" s="21">
        <v>7</v>
      </c>
      <c r="Q810" s="2">
        <f t="shared" ca="1" si="0"/>
        <v>0.74</v>
      </c>
      <c r="R810" s="2">
        <f ca="1">Q810*(IF(J810="Yes",1.25,1))</f>
        <v>0.74</v>
      </c>
      <c r="S810" s="2">
        <f ca="1">R810*(IF(OR(VALUE(P810)&gt;8,VALUE(D810)&gt;80),1.25,1))</f>
        <v>0.92500000000000004</v>
      </c>
      <c r="T810" s="2">
        <f ca="1">S810*(IF(H810="Mass Customer",0.85,1))</f>
        <v>0.78625</v>
      </c>
      <c r="U810" s="2">
        <f>RANK(W810,W1:W1001,0)</f>
        <v>808</v>
      </c>
      <c r="V810" s="2">
        <v>808</v>
      </c>
      <c r="W810" s="2">
        <v>0.59499999999999997</v>
      </c>
      <c r="X810" s="1"/>
      <c r="Y810" s="1"/>
      <c r="Z810" s="1"/>
    </row>
    <row r="811" spans="1:26" ht="15.75" customHeight="1" x14ac:dyDescent="0.35">
      <c r="A811" s="6" t="s">
        <v>3845</v>
      </c>
      <c r="B811" s="6" t="s">
        <v>3846</v>
      </c>
      <c r="C811" s="6" t="s">
        <v>23</v>
      </c>
      <c r="D811" s="21">
        <v>46</v>
      </c>
      <c r="E811" s="6" t="s">
        <v>3847</v>
      </c>
      <c r="F811" s="16" t="s">
        <v>4541</v>
      </c>
      <c r="G811" s="6" t="s">
        <v>18</v>
      </c>
      <c r="H811" s="6" t="s">
        <v>25</v>
      </c>
      <c r="I811" s="6" t="s">
        <v>14</v>
      </c>
      <c r="J811" s="6" t="s">
        <v>22</v>
      </c>
      <c r="K811" s="7">
        <v>15</v>
      </c>
      <c r="L811" s="6" t="s">
        <v>3848</v>
      </c>
      <c r="M811" s="6" t="s">
        <v>1856</v>
      </c>
      <c r="N811" s="6" t="s">
        <v>684</v>
      </c>
      <c r="O811" s="6" t="s">
        <v>674</v>
      </c>
      <c r="P811" s="21">
        <v>6</v>
      </c>
      <c r="Q811" s="2">
        <f t="shared" ca="1" si="0"/>
        <v>0.61</v>
      </c>
      <c r="R811" s="2">
        <f ca="1">Q811*(IF(J811="Yes",1.25,1))</f>
        <v>0.61</v>
      </c>
      <c r="S811" s="2">
        <f ca="1">R811*(IF(OR(VALUE(P811)&gt;8,VALUE(D811)&gt;80),1.25,1))</f>
        <v>0.61</v>
      </c>
      <c r="T811" s="2">
        <f ca="1">S811*(IF(H811="Mass Customer",0.85,1))</f>
        <v>0.61</v>
      </c>
      <c r="U811" s="2">
        <f>RANK(W811,W1:W1001,0)</f>
        <v>810</v>
      </c>
      <c r="V811" s="2">
        <v>810</v>
      </c>
      <c r="W811" s="2">
        <v>0.58749999999999991</v>
      </c>
      <c r="X811" s="1"/>
      <c r="Y811" s="1"/>
      <c r="Z811" s="1"/>
    </row>
    <row r="812" spans="1:26" ht="15.75" customHeight="1" x14ac:dyDescent="0.35">
      <c r="A812" s="6" t="s">
        <v>3659</v>
      </c>
      <c r="B812" s="6" t="s">
        <v>3849</v>
      </c>
      <c r="C812" s="6" t="s">
        <v>23</v>
      </c>
      <c r="D812" s="21">
        <v>94</v>
      </c>
      <c r="E812" s="6" t="s">
        <v>3850</v>
      </c>
      <c r="F812" s="15" t="s">
        <v>104</v>
      </c>
      <c r="G812" s="6" t="s">
        <v>18</v>
      </c>
      <c r="H812" s="6" t="s">
        <v>25</v>
      </c>
      <c r="I812" s="6" t="s">
        <v>14</v>
      </c>
      <c r="J812" s="6" t="s">
        <v>15</v>
      </c>
      <c r="K812" s="7">
        <v>9</v>
      </c>
      <c r="L812" s="6" t="s">
        <v>3851</v>
      </c>
      <c r="M812" s="6" t="s">
        <v>3852</v>
      </c>
      <c r="N812" s="6" t="s">
        <v>680</v>
      </c>
      <c r="O812" s="6" t="s">
        <v>674</v>
      </c>
      <c r="P812" s="21">
        <v>10</v>
      </c>
      <c r="Q812" s="2">
        <f t="shared" ca="1" si="0"/>
        <v>0.57999999999999996</v>
      </c>
      <c r="R812" s="2">
        <f ca="1">Q812*(IF(J812="Yes",1.25,1))</f>
        <v>0.72499999999999998</v>
      </c>
      <c r="S812" s="2">
        <f ca="1">R812*(IF(OR(VALUE(P812)&gt;8,VALUE(D812)&gt;80),1.25,1))</f>
        <v>0.90625</v>
      </c>
      <c r="T812" s="2">
        <f ca="1">S812*(IF(H812="Mass Customer",0.85,1))</f>
        <v>0.90625</v>
      </c>
      <c r="U812" s="2">
        <f>RANK(W812,W1:W1001,0)</f>
        <v>810</v>
      </c>
      <c r="V812" s="2">
        <v>810</v>
      </c>
      <c r="W812" s="2">
        <v>0.58749999999999991</v>
      </c>
      <c r="X812" s="1"/>
      <c r="Y812" s="1"/>
      <c r="Z812" s="1"/>
    </row>
    <row r="813" spans="1:26" ht="15.75" customHeight="1" x14ac:dyDescent="0.35">
      <c r="A813" s="6" t="s">
        <v>401</v>
      </c>
      <c r="B813" s="6" t="s">
        <v>3853</v>
      </c>
      <c r="C813" s="6" t="s">
        <v>16</v>
      </c>
      <c r="D813" s="21">
        <v>69</v>
      </c>
      <c r="E813" s="6" t="s">
        <v>3566</v>
      </c>
      <c r="F813" s="15" t="s">
        <v>128</v>
      </c>
      <c r="G813" s="6" t="s">
        <v>33</v>
      </c>
      <c r="H813" s="6" t="s">
        <v>13</v>
      </c>
      <c r="I813" s="6" t="s">
        <v>14</v>
      </c>
      <c r="J813" s="6" t="s">
        <v>22</v>
      </c>
      <c r="K813" s="7">
        <v>20</v>
      </c>
      <c r="L813" s="6" t="s">
        <v>3854</v>
      </c>
      <c r="M813" s="6" t="s">
        <v>3855</v>
      </c>
      <c r="N813" s="6" t="s">
        <v>673</v>
      </c>
      <c r="O813" s="6" t="s">
        <v>674</v>
      </c>
      <c r="P813" s="21">
        <v>1</v>
      </c>
      <c r="Q813" s="2">
        <f t="shared" ca="1" si="0"/>
        <v>0.6</v>
      </c>
      <c r="R813" s="2">
        <f ca="1">Q813*(IF(J813="Yes",1.25,1))</f>
        <v>0.6</v>
      </c>
      <c r="S813" s="2">
        <f ca="1">R813*(IF(OR(VALUE(P813)&gt;8,VALUE(D813)&gt;80),1.25,1))</f>
        <v>0.6</v>
      </c>
      <c r="T813" s="2">
        <f ca="1">S813*(IF(H813="Mass Customer",0.85,1))</f>
        <v>0.51</v>
      </c>
      <c r="U813" s="2">
        <f>RANK(W813,W1:W1001,0)</f>
        <v>810</v>
      </c>
      <c r="V813" s="2">
        <v>810</v>
      </c>
      <c r="W813" s="2">
        <v>0.58749999999999991</v>
      </c>
      <c r="X813" s="1"/>
      <c r="Y813" s="1"/>
      <c r="Z813" s="1"/>
    </row>
    <row r="814" spans="1:26" ht="15.75" customHeight="1" x14ac:dyDescent="0.35">
      <c r="A814" s="6" t="s">
        <v>399</v>
      </c>
      <c r="B814" s="6" t="s">
        <v>3652</v>
      </c>
      <c r="C814" s="6" t="s">
        <v>23</v>
      </c>
      <c r="D814" s="21">
        <v>39</v>
      </c>
      <c r="E814" s="6" t="s">
        <v>3856</v>
      </c>
      <c r="F814" s="15" t="s">
        <v>32</v>
      </c>
      <c r="G814" s="6" t="s">
        <v>33</v>
      </c>
      <c r="H814" s="6" t="s">
        <v>25</v>
      </c>
      <c r="I814" s="6" t="s">
        <v>14</v>
      </c>
      <c r="J814" s="6" t="s">
        <v>15</v>
      </c>
      <c r="K814" s="7">
        <v>9</v>
      </c>
      <c r="L814" s="6" t="s">
        <v>3857</v>
      </c>
      <c r="M814" s="6" t="s">
        <v>2256</v>
      </c>
      <c r="N814" s="6" t="s">
        <v>680</v>
      </c>
      <c r="O814" s="6" t="s">
        <v>674</v>
      </c>
      <c r="P814" s="21">
        <v>7</v>
      </c>
      <c r="Q814" s="2">
        <f t="shared" ca="1" si="0"/>
        <v>1.0900000000000001</v>
      </c>
      <c r="R814" s="2">
        <f ca="1">Q814*(IF(J814="Yes",1.25,1))</f>
        <v>1.3625</v>
      </c>
      <c r="S814" s="2">
        <f ca="1">R814*(IF(OR(VALUE(P814)&gt;8,VALUE(D814)&gt;80),1.25,1))</f>
        <v>1.3625</v>
      </c>
      <c r="T814" s="2">
        <f ca="1">S814*(IF(H814="Mass Customer",0.85,1))</f>
        <v>1.3625</v>
      </c>
      <c r="U814" s="2">
        <f>RANK(W814,W1:W1001,0)</f>
        <v>810</v>
      </c>
      <c r="V814" s="2">
        <v>810</v>
      </c>
      <c r="W814" s="2">
        <v>0.58749999999999991</v>
      </c>
      <c r="X814" s="1"/>
      <c r="Y814" s="1"/>
      <c r="Z814" s="1"/>
    </row>
    <row r="815" spans="1:26" ht="15.75" customHeight="1" x14ac:dyDescent="0.35">
      <c r="A815" s="6" t="s">
        <v>455</v>
      </c>
      <c r="B815" s="13" t="s">
        <v>4541</v>
      </c>
      <c r="C815" s="6" t="s">
        <v>16</v>
      </c>
      <c r="D815" s="21">
        <v>72</v>
      </c>
      <c r="E815" s="6" t="s">
        <v>3858</v>
      </c>
      <c r="F815" s="16" t="s">
        <v>4541</v>
      </c>
      <c r="G815" s="6" t="s">
        <v>18</v>
      </c>
      <c r="H815" s="6" t="s">
        <v>27</v>
      </c>
      <c r="I815" s="6" t="s">
        <v>14</v>
      </c>
      <c r="J815" s="6" t="s">
        <v>15</v>
      </c>
      <c r="K815" s="7">
        <v>15</v>
      </c>
      <c r="L815" s="6" t="s">
        <v>3859</v>
      </c>
      <c r="M815" s="6" t="s">
        <v>3201</v>
      </c>
      <c r="N815" s="6" t="s">
        <v>684</v>
      </c>
      <c r="O815" s="6" t="s">
        <v>674</v>
      </c>
      <c r="P815" s="21">
        <v>4</v>
      </c>
      <c r="Q815" s="2">
        <f t="shared" ca="1" si="0"/>
        <v>0.7</v>
      </c>
      <c r="R815" s="2">
        <f ca="1">Q815*(IF(J815="Yes",1.25,1))</f>
        <v>0.875</v>
      </c>
      <c r="S815" s="2">
        <f ca="1">R815*(IF(OR(VALUE(P815)&gt;8,VALUE(D815)&gt;80),1.25,1))</f>
        <v>0.875</v>
      </c>
      <c r="T815" s="2">
        <f ca="1">S815*(IF(H815="Mass Customer",0.85,1))</f>
        <v>0.875</v>
      </c>
      <c r="U815" s="2">
        <f>RANK(W815,W1:W1001,0)</f>
        <v>810</v>
      </c>
      <c r="V815" s="2">
        <v>810</v>
      </c>
      <c r="W815" s="2">
        <v>0.58749999999999991</v>
      </c>
      <c r="X815" s="1"/>
      <c r="Y815" s="1"/>
      <c r="Z815" s="1"/>
    </row>
    <row r="816" spans="1:26" ht="15.75" customHeight="1" x14ac:dyDescent="0.35">
      <c r="A816" s="6" t="s">
        <v>2765</v>
      </c>
      <c r="B816" s="6" t="s">
        <v>3860</v>
      </c>
      <c r="C816" s="6" t="s">
        <v>23</v>
      </c>
      <c r="D816" s="21">
        <v>61</v>
      </c>
      <c r="E816" s="6" t="s">
        <v>3861</v>
      </c>
      <c r="F816" s="15" t="s">
        <v>79</v>
      </c>
      <c r="G816" s="6" t="s">
        <v>4549</v>
      </c>
      <c r="H816" s="6" t="s">
        <v>27</v>
      </c>
      <c r="I816" s="6" t="s">
        <v>14</v>
      </c>
      <c r="J816" s="6" t="s">
        <v>22</v>
      </c>
      <c r="K816" s="7">
        <v>22</v>
      </c>
      <c r="L816" s="6" t="s">
        <v>3862</v>
      </c>
      <c r="M816" s="6" t="s">
        <v>1990</v>
      </c>
      <c r="N816" s="6" t="s">
        <v>673</v>
      </c>
      <c r="O816" s="6" t="s">
        <v>674</v>
      </c>
      <c r="P816" s="21">
        <v>5</v>
      </c>
      <c r="Q816" s="2">
        <f t="shared" ca="1" si="0"/>
        <v>0.47</v>
      </c>
      <c r="R816" s="2">
        <f ca="1">Q816*(IF(J816="Yes",1.25,1))</f>
        <v>0.47</v>
      </c>
      <c r="S816" s="2">
        <f ca="1">R816*(IF(OR(VALUE(P816)&gt;8,VALUE(D816)&gt;80),1.25,1))</f>
        <v>0.47</v>
      </c>
      <c r="T816" s="2">
        <f ca="1">S816*(IF(H816="Mass Customer",0.85,1))</f>
        <v>0.47</v>
      </c>
      <c r="U816" s="2">
        <f>RANK(W816,W1:W1001,0)</f>
        <v>810</v>
      </c>
      <c r="V816" s="2">
        <v>810</v>
      </c>
      <c r="W816" s="2">
        <v>0.58749999999999991</v>
      </c>
      <c r="X816" s="1"/>
      <c r="Y816" s="1"/>
      <c r="Z816" s="1"/>
    </row>
    <row r="817" spans="1:26" ht="15.75" customHeight="1" x14ac:dyDescent="0.35">
      <c r="A817" s="6" t="s">
        <v>599</v>
      </c>
      <c r="B817" s="6" t="s">
        <v>3863</v>
      </c>
      <c r="C817" s="6" t="s">
        <v>16</v>
      </c>
      <c r="D817" s="21">
        <v>34</v>
      </c>
      <c r="E817" s="6" t="s">
        <v>3864</v>
      </c>
      <c r="F817" s="15" t="s">
        <v>228</v>
      </c>
      <c r="G817" s="6" t="s">
        <v>4549</v>
      </c>
      <c r="H817" s="6" t="s">
        <v>25</v>
      </c>
      <c r="I817" s="6" t="s">
        <v>14</v>
      </c>
      <c r="J817" s="6" t="s">
        <v>22</v>
      </c>
      <c r="K817" s="7">
        <v>3</v>
      </c>
      <c r="L817" s="6" t="s">
        <v>3865</v>
      </c>
      <c r="M817" s="6" t="s">
        <v>1437</v>
      </c>
      <c r="N817" s="6" t="s">
        <v>680</v>
      </c>
      <c r="O817" s="6" t="s">
        <v>674</v>
      </c>
      <c r="P817" s="21">
        <v>7</v>
      </c>
      <c r="Q817" s="2">
        <f t="shared" ca="1" si="0"/>
        <v>0.89</v>
      </c>
      <c r="R817" s="2">
        <f ca="1">Q817*(IF(J817="Yes",1.25,1))</f>
        <v>0.89</v>
      </c>
      <c r="S817" s="2">
        <f ca="1">R817*(IF(OR(VALUE(P817)&gt;8,VALUE(D817)&gt;80),1.25,1))</f>
        <v>0.89</v>
      </c>
      <c r="T817" s="2">
        <f ca="1">S817*(IF(H817="Mass Customer",0.85,1))</f>
        <v>0.89</v>
      </c>
      <c r="U817" s="2">
        <f>RANK(W817,W1:W1001,0)</f>
        <v>810</v>
      </c>
      <c r="V817" s="2">
        <v>810</v>
      </c>
      <c r="W817" s="2">
        <v>0.58749999999999991</v>
      </c>
      <c r="X817" s="1"/>
      <c r="Y817" s="1"/>
      <c r="Z817" s="1"/>
    </row>
    <row r="818" spans="1:26" ht="15.75" customHeight="1" x14ac:dyDescent="0.35">
      <c r="A818" s="6" t="s">
        <v>3866</v>
      </c>
      <c r="B818" s="6" t="s">
        <v>3867</v>
      </c>
      <c r="C818" s="6" t="s">
        <v>16</v>
      </c>
      <c r="D818" s="21">
        <v>38</v>
      </c>
      <c r="E818" s="6" t="s">
        <v>3868</v>
      </c>
      <c r="F818" s="15" t="s">
        <v>182</v>
      </c>
      <c r="G818" s="6" t="s">
        <v>12</v>
      </c>
      <c r="H818" s="6" t="s">
        <v>13</v>
      </c>
      <c r="I818" s="6" t="s">
        <v>14</v>
      </c>
      <c r="J818" s="6" t="s">
        <v>22</v>
      </c>
      <c r="K818" s="7">
        <v>5</v>
      </c>
      <c r="L818" s="6" t="s">
        <v>3869</v>
      </c>
      <c r="M818" s="6" t="s">
        <v>1715</v>
      </c>
      <c r="N818" s="6" t="s">
        <v>673</v>
      </c>
      <c r="O818" s="6" t="s">
        <v>674</v>
      </c>
      <c r="P818" s="21">
        <v>8</v>
      </c>
      <c r="Q818" s="2">
        <f t="shared" ca="1" si="0"/>
        <v>0.5</v>
      </c>
      <c r="R818" s="2">
        <f ca="1">Q818*(IF(J818="Yes",1.25,1))</f>
        <v>0.5</v>
      </c>
      <c r="S818" s="2">
        <f ca="1">R818*(IF(OR(VALUE(P818)&gt;8,VALUE(D818)&gt;80),1.25,1))</f>
        <v>0.5</v>
      </c>
      <c r="T818" s="2">
        <f ca="1">S818*(IF(H818="Mass Customer",0.85,1))</f>
        <v>0.42499999999999999</v>
      </c>
      <c r="U818" s="2">
        <f>RANK(W818,W1:W1001,0)</f>
        <v>817</v>
      </c>
      <c r="V818" s="2">
        <v>817</v>
      </c>
      <c r="W818" s="2">
        <v>0.58649999999999991</v>
      </c>
      <c r="X818" s="1"/>
      <c r="Y818" s="1"/>
      <c r="Z818" s="1"/>
    </row>
    <row r="819" spans="1:26" ht="15.75" customHeight="1" x14ac:dyDescent="0.35">
      <c r="A819" s="6" t="s">
        <v>3870</v>
      </c>
      <c r="B819" s="6" t="s">
        <v>3871</v>
      </c>
      <c r="C819" s="6" t="s">
        <v>16</v>
      </c>
      <c r="D819" s="21">
        <v>42</v>
      </c>
      <c r="E819" s="6" t="s">
        <v>3872</v>
      </c>
      <c r="F819" s="15" t="s">
        <v>396</v>
      </c>
      <c r="G819" s="6" t="s">
        <v>12</v>
      </c>
      <c r="H819" s="6" t="s">
        <v>13</v>
      </c>
      <c r="I819" s="6" t="s">
        <v>14</v>
      </c>
      <c r="J819" s="6" t="s">
        <v>15</v>
      </c>
      <c r="K819" s="7">
        <v>17</v>
      </c>
      <c r="L819" s="6" t="s">
        <v>3873</v>
      </c>
      <c r="M819" s="6" t="s">
        <v>3874</v>
      </c>
      <c r="N819" s="6" t="s">
        <v>680</v>
      </c>
      <c r="O819" s="6" t="s">
        <v>674</v>
      </c>
      <c r="P819" s="21">
        <v>10</v>
      </c>
      <c r="Q819" s="2">
        <f t="shared" ca="1" si="0"/>
        <v>0.99</v>
      </c>
      <c r="R819" s="2">
        <f ca="1">Q819*(IF(J819="Yes",1.25,1))</f>
        <v>1.2375</v>
      </c>
      <c r="S819" s="2">
        <f ca="1">R819*(IF(OR(VALUE(P819)&gt;8,VALUE(D819)&gt;80),1.25,1))</f>
        <v>1.546875</v>
      </c>
      <c r="T819" s="2">
        <f ca="1">S819*(IF(H819="Mass Customer",0.85,1))</f>
        <v>1.3148437499999999</v>
      </c>
      <c r="U819" s="2">
        <f>RANK(W819,W1:W1001,0)</f>
        <v>817</v>
      </c>
      <c r="V819" s="2">
        <v>817</v>
      </c>
      <c r="W819" s="2">
        <v>0.58649999999999991</v>
      </c>
      <c r="X819" s="1"/>
      <c r="Y819" s="1"/>
      <c r="Z819" s="1"/>
    </row>
    <row r="820" spans="1:26" ht="15.75" customHeight="1" x14ac:dyDescent="0.35">
      <c r="A820" s="6" t="s">
        <v>3875</v>
      </c>
      <c r="B820" s="6" t="s">
        <v>3876</v>
      </c>
      <c r="C820" s="6" t="s">
        <v>16</v>
      </c>
      <c r="D820" s="21">
        <v>1</v>
      </c>
      <c r="E820" s="6" t="s">
        <v>3877</v>
      </c>
      <c r="F820" s="15" t="s">
        <v>193</v>
      </c>
      <c r="G820" s="6" t="s">
        <v>18</v>
      </c>
      <c r="H820" s="6" t="s">
        <v>25</v>
      </c>
      <c r="I820" s="6" t="s">
        <v>14</v>
      </c>
      <c r="J820" s="6" t="s">
        <v>22</v>
      </c>
      <c r="K820" s="7">
        <v>17</v>
      </c>
      <c r="L820" s="6" t="s">
        <v>3878</v>
      </c>
      <c r="M820" s="6" t="s">
        <v>3879</v>
      </c>
      <c r="N820" s="6" t="s">
        <v>684</v>
      </c>
      <c r="O820" s="6" t="s">
        <v>674</v>
      </c>
      <c r="P820" s="21">
        <v>10</v>
      </c>
      <c r="Q820" s="2">
        <f t="shared" ca="1" si="0"/>
        <v>0.76</v>
      </c>
      <c r="R820" s="2">
        <f ca="1">Q820*(IF(J820="Yes",1.25,1))</f>
        <v>0.76</v>
      </c>
      <c r="S820" s="2">
        <f ca="1">R820*(IF(OR(VALUE(P820)&gt;8,VALUE(D820)&gt;80),1.25,1))</f>
        <v>0.95</v>
      </c>
      <c r="T820" s="2">
        <f ca="1">S820*(IF(H820="Mass Customer",0.85,1))</f>
        <v>0.95</v>
      </c>
      <c r="U820" s="2">
        <f>RANK(W820,W1:W1001,0)</f>
        <v>817</v>
      </c>
      <c r="V820" s="2">
        <v>817</v>
      </c>
      <c r="W820" s="2">
        <v>0.58649999999999991</v>
      </c>
      <c r="X820" s="1"/>
      <c r="Y820" s="1"/>
      <c r="Z820" s="1"/>
    </row>
    <row r="821" spans="1:26" ht="15.75" customHeight="1" x14ac:dyDescent="0.35">
      <c r="A821" s="6" t="s">
        <v>3880</v>
      </c>
      <c r="B821" s="6" t="s">
        <v>3881</v>
      </c>
      <c r="C821" s="6" t="s">
        <v>16</v>
      </c>
      <c r="D821" s="21">
        <v>65</v>
      </c>
      <c r="E821" s="6" t="s">
        <v>3882</v>
      </c>
      <c r="F821" s="15" t="s">
        <v>210</v>
      </c>
      <c r="G821" s="6" t="s">
        <v>18</v>
      </c>
      <c r="H821" s="6" t="s">
        <v>25</v>
      </c>
      <c r="I821" s="6" t="s">
        <v>14</v>
      </c>
      <c r="J821" s="6" t="s">
        <v>22</v>
      </c>
      <c r="K821" s="7">
        <v>14</v>
      </c>
      <c r="L821" s="6" t="s">
        <v>3883</v>
      </c>
      <c r="M821" s="6" t="s">
        <v>1994</v>
      </c>
      <c r="N821" s="6" t="s">
        <v>684</v>
      </c>
      <c r="O821" s="6" t="s">
        <v>674</v>
      </c>
      <c r="P821" s="21">
        <v>8</v>
      </c>
      <c r="Q821" s="2">
        <f t="shared" ca="1" si="0"/>
        <v>1.02</v>
      </c>
      <c r="R821" s="2">
        <f ca="1">Q821*(IF(J821="Yes",1.25,1))</f>
        <v>1.02</v>
      </c>
      <c r="S821" s="2">
        <f ca="1">R821*(IF(OR(VALUE(P821)&gt;8,VALUE(D821)&gt;80),1.25,1))</f>
        <v>1.02</v>
      </c>
      <c r="T821" s="2">
        <f ca="1">S821*(IF(H821="Mass Customer",0.85,1))</f>
        <v>1.02</v>
      </c>
      <c r="U821" s="2">
        <f>RANK(W821,W1:W1001,0)</f>
        <v>820</v>
      </c>
      <c r="V821" s="2">
        <v>820</v>
      </c>
      <c r="W821" s="2">
        <v>0.58437499999999998</v>
      </c>
      <c r="X821" s="1"/>
      <c r="Y821" s="1"/>
      <c r="Z821" s="1"/>
    </row>
    <row r="822" spans="1:26" ht="15.75" customHeight="1" x14ac:dyDescent="0.35">
      <c r="A822" s="6" t="s">
        <v>3884</v>
      </c>
      <c r="B822" s="6" t="s">
        <v>3885</v>
      </c>
      <c r="C822" s="6" t="s">
        <v>16</v>
      </c>
      <c r="D822" s="21">
        <v>96</v>
      </c>
      <c r="E822" s="6" t="s">
        <v>3886</v>
      </c>
      <c r="F822" s="15" t="s">
        <v>112</v>
      </c>
      <c r="G822" s="6" t="s">
        <v>33</v>
      </c>
      <c r="H822" s="6" t="s">
        <v>27</v>
      </c>
      <c r="I822" s="6" t="s">
        <v>14</v>
      </c>
      <c r="J822" s="6" t="s">
        <v>22</v>
      </c>
      <c r="K822" s="7">
        <v>12</v>
      </c>
      <c r="L822" s="6" t="s">
        <v>3887</v>
      </c>
      <c r="M822" s="6" t="s">
        <v>2095</v>
      </c>
      <c r="N822" s="6" t="s">
        <v>684</v>
      </c>
      <c r="O822" s="6" t="s">
        <v>674</v>
      </c>
      <c r="P822" s="21">
        <v>8</v>
      </c>
      <c r="Q822" s="2">
        <f t="shared" ca="1" si="0"/>
        <v>0.98</v>
      </c>
      <c r="R822" s="2">
        <f ca="1">Q822*(IF(J822="Yes",1.25,1))</f>
        <v>0.98</v>
      </c>
      <c r="S822" s="2">
        <f ca="1">R822*(IF(OR(VALUE(P822)&gt;8,VALUE(D822)&gt;80),1.25,1))</f>
        <v>1.2250000000000001</v>
      </c>
      <c r="T822" s="2">
        <f ca="1">S822*(IF(H822="Mass Customer",0.85,1))</f>
        <v>1.2250000000000001</v>
      </c>
      <c r="U822" s="2">
        <f>RANK(W822,W1:W1001,0)</f>
        <v>820</v>
      </c>
      <c r="V822" s="2">
        <v>820</v>
      </c>
      <c r="W822" s="2">
        <v>0.58437499999999998</v>
      </c>
      <c r="X822" s="1"/>
      <c r="Y822" s="1"/>
      <c r="Z822" s="1"/>
    </row>
    <row r="823" spans="1:26" ht="15.75" customHeight="1" x14ac:dyDescent="0.35">
      <c r="A823" s="6" t="s">
        <v>3888</v>
      </c>
      <c r="B823" s="6" t="s">
        <v>82</v>
      </c>
      <c r="C823" s="6" t="s">
        <v>16</v>
      </c>
      <c r="D823" s="21">
        <v>70</v>
      </c>
      <c r="E823" s="6" t="s">
        <v>3889</v>
      </c>
      <c r="F823" s="15" t="s">
        <v>184</v>
      </c>
      <c r="G823" s="6" t="s">
        <v>33</v>
      </c>
      <c r="H823" s="6" t="s">
        <v>25</v>
      </c>
      <c r="I823" s="6" t="s">
        <v>14</v>
      </c>
      <c r="J823" s="6" t="s">
        <v>22</v>
      </c>
      <c r="K823" s="7">
        <v>17</v>
      </c>
      <c r="L823" s="6" t="s">
        <v>3890</v>
      </c>
      <c r="M823" s="6" t="s">
        <v>888</v>
      </c>
      <c r="N823" s="6" t="s">
        <v>684</v>
      </c>
      <c r="O823" s="6" t="s">
        <v>674</v>
      </c>
      <c r="P823" s="21">
        <v>8</v>
      </c>
      <c r="Q823" s="2">
        <f t="shared" ca="1" si="0"/>
        <v>0.69</v>
      </c>
      <c r="R823" s="2">
        <f ca="1">Q823*(IF(J823="Yes",1.25,1))</f>
        <v>0.69</v>
      </c>
      <c r="S823" s="2">
        <f ca="1">R823*(IF(OR(VALUE(P823)&gt;8,VALUE(D823)&gt;80),1.25,1))</f>
        <v>0.69</v>
      </c>
      <c r="T823" s="2">
        <f ca="1">S823*(IF(H823="Mass Customer",0.85,1))</f>
        <v>0.69</v>
      </c>
      <c r="U823" s="2">
        <f>RANK(W823,W1:W1001,0)</f>
        <v>820</v>
      </c>
      <c r="V823" s="2">
        <v>820</v>
      </c>
      <c r="W823" s="2">
        <v>0.58437499999999998</v>
      </c>
      <c r="X823" s="1"/>
      <c r="Y823" s="1"/>
      <c r="Z823" s="1"/>
    </row>
    <row r="824" spans="1:26" ht="15.75" customHeight="1" x14ac:dyDescent="0.35">
      <c r="A824" s="6" t="s">
        <v>3891</v>
      </c>
      <c r="B824" s="6" t="s">
        <v>3892</v>
      </c>
      <c r="C824" s="6" t="s">
        <v>16</v>
      </c>
      <c r="D824" s="21">
        <v>46</v>
      </c>
      <c r="E824" s="6" t="s">
        <v>3893</v>
      </c>
      <c r="F824" s="15" t="s">
        <v>184</v>
      </c>
      <c r="G824" s="6" t="s">
        <v>4549</v>
      </c>
      <c r="H824" s="6" t="s">
        <v>13</v>
      </c>
      <c r="I824" s="6" t="s">
        <v>14</v>
      </c>
      <c r="J824" s="6" t="s">
        <v>15</v>
      </c>
      <c r="K824" s="7">
        <v>14</v>
      </c>
      <c r="L824" s="6" t="s">
        <v>3894</v>
      </c>
      <c r="M824" s="6" t="s">
        <v>3895</v>
      </c>
      <c r="N824" s="6" t="s">
        <v>680</v>
      </c>
      <c r="O824" s="6" t="s">
        <v>674</v>
      </c>
      <c r="P824" s="21">
        <v>8</v>
      </c>
      <c r="Q824" s="2">
        <f t="shared" ca="1" si="0"/>
        <v>0.75</v>
      </c>
      <c r="R824" s="2">
        <f ca="1">Q824*(IF(J824="Yes",1.25,1))</f>
        <v>0.9375</v>
      </c>
      <c r="S824" s="2">
        <f ca="1">R824*(IF(OR(VALUE(P824)&gt;8,VALUE(D824)&gt;80),1.25,1))</f>
        <v>0.9375</v>
      </c>
      <c r="T824" s="2">
        <f ca="1">S824*(IF(H824="Mass Customer",0.85,1))</f>
        <v>0.796875</v>
      </c>
      <c r="U824" s="2">
        <f>RANK(W824,W1:W1001,0)</f>
        <v>820</v>
      </c>
      <c r="V824" s="2">
        <v>820</v>
      </c>
      <c r="W824" s="2">
        <v>0.58437499999999998</v>
      </c>
      <c r="X824" s="1"/>
      <c r="Y824" s="1"/>
      <c r="Z824" s="1"/>
    </row>
    <row r="825" spans="1:26" ht="15.75" customHeight="1" x14ac:dyDescent="0.35">
      <c r="A825" s="6" t="s">
        <v>3896</v>
      </c>
      <c r="B825" s="6" t="s">
        <v>3897</v>
      </c>
      <c r="C825" s="6" t="s">
        <v>16</v>
      </c>
      <c r="D825" s="21">
        <v>36</v>
      </c>
      <c r="E825" s="6" t="s">
        <v>3898</v>
      </c>
      <c r="F825" s="15" t="s">
        <v>287</v>
      </c>
      <c r="G825" s="6" t="s">
        <v>30</v>
      </c>
      <c r="H825" s="6" t="s">
        <v>13</v>
      </c>
      <c r="I825" s="6" t="s">
        <v>14</v>
      </c>
      <c r="J825" s="6" t="s">
        <v>22</v>
      </c>
      <c r="K825" s="7">
        <v>16</v>
      </c>
      <c r="L825" s="6" t="s">
        <v>3899</v>
      </c>
      <c r="M825" s="6" t="s">
        <v>2893</v>
      </c>
      <c r="N825" s="6" t="s">
        <v>673</v>
      </c>
      <c r="O825" s="6" t="s">
        <v>674</v>
      </c>
      <c r="P825" s="21">
        <v>7</v>
      </c>
      <c r="Q825" s="2">
        <f t="shared" ca="1" si="0"/>
        <v>0.54</v>
      </c>
      <c r="R825" s="2">
        <f ca="1">Q825*(IF(J825="Yes",1.25,1))</f>
        <v>0.54</v>
      </c>
      <c r="S825" s="2">
        <f ca="1">R825*(IF(OR(VALUE(P825)&gt;8,VALUE(D825)&gt;80),1.25,1))</f>
        <v>0.54</v>
      </c>
      <c r="T825" s="2">
        <f ca="1">S825*(IF(H825="Mass Customer",0.85,1))</f>
        <v>0.45900000000000002</v>
      </c>
      <c r="U825" s="2">
        <f>RANK(W825,W1:W1001,0)</f>
        <v>820</v>
      </c>
      <c r="V825" s="2">
        <v>820</v>
      </c>
      <c r="W825" s="2">
        <v>0.58437499999999998</v>
      </c>
      <c r="X825" s="1"/>
      <c r="Y825" s="1"/>
      <c r="Z825" s="1"/>
    </row>
    <row r="826" spans="1:26" ht="15.75" customHeight="1" x14ac:dyDescent="0.35">
      <c r="A826" s="6" t="s">
        <v>3900</v>
      </c>
      <c r="B826" s="6" t="s">
        <v>3901</v>
      </c>
      <c r="C826" s="6" t="s">
        <v>23</v>
      </c>
      <c r="D826" s="21">
        <v>11</v>
      </c>
      <c r="E826" s="6" t="s">
        <v>3902</v>
      </c>
      <c r="F826" s="15" t="s">
        <v>39</v>
      </c>
      <c r="G826" s="6" t="s">
        <v>18</v>
      </c>
      <c r="H826" s="6" t="s">
        <v>13</v>
      </c>
      <c r="I826" s="6" t="s">
        <v>14</v>
      </c>
      <c r="J826" s="6" t="s">
        <v>15</v>
      </c>
      <c r="K826" s="7">
        <v>7</v>
      </c>
      <c r="L826" s="6" t="s">
        <v>3903</v>
      </c>
      <c r="M826" s="6" t="s">
        <v>3373</v>
      </c>
      <c r="N826" s="6" t="s">
        <v>680</v>
      </c>
      <c r="O826" s="6" t="s">
        <v>674</v>
      </c>
      <c r="P826" s="21">
        <v>8</v>
      </c>
      <c r="Q826" s="2">
        <f t="shared" ca="1" si="0"/>
        <v>0.53</v>
      </c>
      <c r="R826" s="2">
        <f ca="1">Q826*(IF(J826="Yes",1.25,1))</f>
        <v>0.66250000000000009</v>
      </c>
      <c r="S826" s="2">
        <f ca="1">R826*(IF(OR(VALUE(P826)&gt;8,VALUE(D826)&gt;80),1.25,1))</f>
        <v>0.66250000000000009</v>
      </c>
      <c r="T826" s="2">
        <f ca="1">S826*(IF(H826="Mass Customer",0.85,1))</f>
        <v>0.5631250000000001</v>
      </c>
      <c r="U826" s="2">
        <f>RANK(W826,W1:W1001,0)</f>
        <v>820</v>
      </c>
      <c r="V826" s="2">
        <v>820</v>
      </c>
      <c r="W826" s="2">
        <v>0.58437499999999998</v>
      </c>
      <c r="X826" s="1"/>
      <c r="Y826" s="1"/>
      <c r="Z826" s="1"/>
    </row>
    <row r="827" spans="1:26" ht="15.75" customHeight="1" x14ac:dyDescent="0.35">
      <c r="A827" s="6" t="s">
        <v>1350</v>
      </c>
      <c r="B827" s="6" t="s">
        <v>3904</v>
      </c>
      <c r="C827" s="6" t="s">
        <v>23</v>
      </c>
      <c r="D827" s="21">
        <v>43</v>
      </c>
      <c r="E827" s="6" t="s">
        <v>3905</v>
      </c>
      <c r="F827" s="15" t="s">
        <v>68</v>
      </c>
      <c r="G827" s="6" t="s">
        <v>18</v>
      </c>
      <c r="H827" s="6" t="s">
        <v>13</v>
      </c>
      <c r="I827" s="6" t="s">
        <v>14</v>
      </c>
      <c r="J827" s="6" t="s">
        <v>22</v>
      </c>
      <c r="K827" s="7">
        <v>9</v>
      </c>
      <c r="L827" s="6" t="s">
        <v>3906</v>
      </c>
      <c r="M827" s="6" t="s">
        <v>3907</v>
      </c>
      <c r="N827" s="6" t="s">
        <v>684</v>
      </c>
      <c r="O827" s="6" t="s">
        <v>674</v>
      </c>
      <c r="P827" s="21">
        <v>6</v>
      </c>
      <c r="Q827" s="2">
        <f t="shared" ca="1" si="0"/>
        <v>0.72</v>
      </c>
      <c r="R827" s="2">
        <f ca="1">Q827*(IF(J827="Yes",1.25,1))</f>
        <v>0.72</v>
      </c>
      <c r="S827" s="2">
        <f ca="1">R827*(IF(OR(VALUE(P827)&gt;8,VALUE(D827)&gt;80),1.25,1))</f>
        <v>0.72</v>
      </c>
      <c r="T827" s="2">
        <f ca="1">S827*(IF(H827="Mass Customer",0.85,1))</f>
        <v>0.61199999999999999</v>
      </c>
      <c r="U827" s="2">
        <f>RANK(W827,W1:W1001,0)</f>
        <v>820</v>
      </c>
      <c r="V827" s="2">
        <v>820</v>
      </c>
      <c r="W827" s="2">
        <v>0.58437499999999998</v>
      </c>
      <c r="X827" s="1"/>
      <c r="Y827" s="1"/>
      <c r="Z827" s="1"/>
    </row>
    <row r="828" spans="1:26" ht="15.75" customHeight="1" x14ac:dyDescent="0.35">
      <c r="A828" s="6" t="s">
        <v>3908</v>
      </c>
      <c r="B828" s="6" t="s">
        <v>583</v>
      </c>
      <c r="C828" s="6" t="s">
        <v>16</v>
      </c>
      <c r="D828" s="21">
        <v>21</v>
      </c>
      <c r="E828" s="6" t="s">
        <v>3909</v>
      </c>
      <c r="F828" s="15" t="s">
        <v>113</v>
      </c>
      <c r="G828" s="6" t="s">
        <v>4549</v>
      </c>
      <c r="H828" s="6" t="s">
        <v>13</v>
      </c>
      <c r="I828" s="6" t="s">
        <v>14</v>
      </c>
      <c r="J828" s="6" t="s">
        <v>22</v>
      </c>
      <c r="K828" s="7">
        <v>4</v>
      </c>
      <c r="L828" s="6" t="s">
        <v>3910</v>
      </c>
      <c r="M828" s="6" t="s">
        <v>2427</v>
      </c>
      <c r="N828" s="6" t="s">
        <v>680</v>
      </c>
      <c r="O828" s="6" t="s">
        <v>674</v>
      </c>
      <c r="P828" s="21">
        <v>9</v>
      </c>
      <c r="Q828" s="2">
        <f t="shared" ca="1" si="0"/>
        <v>0.78</v>
      </c>
      <c r="R828" s="2">
        <f ca="1">Q828*(IF(J828="Yes",1.25,1))</f>
        <v>0.78</v>
      </c>
      <c r="S828" s="2">
        <f ca="1">R828*(IF(OR(VALUE(P828)&gt;8,VALUE(D828)&gt;80),1.25,1))</f>
        <v>0.97500000000000009</v>
      </c>
      <c r="T828" s="2">
        <f ca="1">S828*(IF(H828="Mass Customer",0.85,1))</f>
        <v>0.8287500000000001</v>
      </c>
      <c r="U828" s="2">
        <f>RANK(W828,W1:W1001,0)</f>
        <v>820</v>
      </c>
      <c r="V828" s="2">
        <v>820</v>
      </c>
      <c r="W828" s="2">
        <v>0.58437499999999998</v>
      </c>
      <c r="X828" s="1"/>
      <c r="Y828" s="1"/>
      <c r="Z828" s="1"/>
    </row>
    <row r="829" spans="1:26" ht="15.75" customHeight="1" x14ac:dyDescent="0.35">
      <c r="A829" s="6" t="s">
        <v>607</v>
      </c>
      <c r="B829" s="6" t="s">
        <v>3911</v>
      </c>
      <c r="C829" s="6" t="s">
        <v>23</v>
      </c>
      <c r="D829" s="21">
        <v>49</v>
      </c>
      <c r="E829" s="6" t="s">
        <v>3912</v>
      </c>
      <c r="F829" s="15" t="s">
        <v>109</v>
      </c>
      <c r="G829" s="6" t="s">
        <v>4549</v>
      </c>
      <c r="H829" s="6" t="s">
        <v>27</v>
      </c>
      <c r="I829" s="6" t="s">
        <v>14</v>
      </c>
      <c r="J829" s="6" t="s">
        <v>22</v>
      </c>
      <c r="K829" s="7">
        <v>9</v>
      </c>
      <c r="L829" s="6" t="s">
        <v>3913</v>
      </c>
      <c r="M829" s="6" t="s">
        <v>815</v>
      </c>
      <c r="N829" s="6" t="s">
        <v>673</v>
      </c>
      <c r="O829" s="6" t="s">
        <v>674</v>
      </c>
      <c r="P829" s="21">
        <v>8</v>
      </c>
      <c r="Q829" s="2">
        <f t="shared" ca="1" si="0"/>
        <v>0.4</v>
      </c>
      <c r="R829" s="2">
        <f ca="1">Q829*(IF(J829="Yes",1.25,1))</f>
        <v>0.4</v>
      </c>
      <c r="S829" s="2">
        <f ca="1">R829*(IF(OR(VALUE(P829)&gt;8,VALUE(D829)&gt;80),1.25,1))</f>
        <v>0.4</v>
      </c>
      <c r="T829" s="2">
        <f ca="1">S829*(IF(H829="Mass Customer",0.85,1))</f>
        <v>0.4</v>
      </c>
      <c r="U829" s="2">
        <f>RANK(W829,W1:W1001,0)</f>
        <v>828</v>
      </c>
      <c r="V829" s="2">
        <v>828</v>
      </c>
      <c r="W829" s="2">
        <v>0.57999999999999996</v>
      </c>
      <c r="X829" s="1"/>
      <c r="Y829" s="1"/>
      <c r="Z829" s="1"/>
    </row>
    <row r="830" spans="1:26" ht="15.75" customHeight="1" x14ac:dyDescent="0.35">
      <c r="A830" s="6" t="s">
        <v>3914</v>
      </c>
      <c r="B830" s="6" t="s">
        <v>3915</v>
      </c>
      <c r="C830" s="6" t="s">
        <v>23</v>
      </c>
      <c r="D830" s="21">
        <v>60</v>
      </c>
      <c r="E830" s="6" t="s">
        <v>3916</v>
      </c>
      <c r="F830" s="15" t="s">
        <v>69</v>
      </c>
      <c r="G830" s="6" t="s">
        <v>12</v>
      </c>
      <c r="H830" s="6" t="s">
        <v>27</v>
      </c>
      <c r="I830" s="6" t="s">
        <v>14</v>
      </c>
      <c r="J830" s="6" t="s">
        <v>15</v>
      </c>
      <c r="K830" s="7">
        <v>15</v>
      </c>
      <c r="L830" s="6" t="s">
        <v>3917</v>
      </c>
      <c r="M830" s="6" t="s">
        <v>702</v>
      </c>
      <c r="N830" s="6" t="s">
        <v>680</v>
      </c>
      <c r="O830" s="6" t="s">
        <v>674</v>
      </c>
      <c r="P830" s="21">
        <v>7</v>
      </c>
      <c r="Q830" s="2">
        <f t="shared" ca="1" si="0"/>
        <v>0.88</v>
      </c>
      <c r="R830" s="2">
        <f ca="1">Q830*(IF(J830="Yes",1.25,1))</f>
        <v>1.1000000000000001</v>
      </c>
      <c r="S830" s="2">
        <f ca="1">R830*(IF(OR(VALUE(P830)&gt;8,VALUE(D830)&gt;80),1.25,1))</f>
        <v>1.1000000000000001</v>
      </c>
      <c r="T830" s="2">
        <f ca="1">S830*(IF(H830="Mass Customer",0.85,1))</f>
        <v>1.1000000000000001</v>
      </c>
      <c r="U830" s="2">
        <f>RANK(W830,W1:W1001,0)</f>
        <v>828</v>
      </c>
      <c r="V830" s="2">
        <v>828</v>
      </c>
      <c r="W830" s="2">
        <v>0.57999999999999996</v>
      </c>
      <c r="X830" s="1"/>
      <c r="Y830" s="1"/>
      <c r="Z830" s="1"/>
    </row>
    <row r="831" spans="1:26" ht="15.75" customHeight="1" x14ac:dyDescent="0.35">
      <c r="A831" s="6" t="s">
        <v>633</v>
      </c>
      <c r="B831" s="6" t="s">
        <v>3918</v>
      </c>
      <c r="C831" s="6" t="s">
        <v>23</v>
      </c>
      <c r="D831" s="21">
        <v>67</v>
      </c>
      <c r="E831" s="6" t="s">
        <v>3919</v>
      </c>
      <c r="F831" s="15" t="s">
        <v>140</v>
      </c>
      <c r="G831" s="6" t="s">
        <v>18</v>
      </c>
      <c r="H831" s="6" t="s">
        <v>13</v>
      </c>
      <c r="I831" s="6" t="s">
        <v>14</v>
      </c>
      <c r="J831" s="6" t="s">
        <v>15</v>
      </c>
      <c r="K831" s="7">
        <v>5</v>
      </c>
      <c r="L831" s="6" t="s">
        <v>3920</v>
      </c>
      <c r="M831" s="6" t="s">
        <v>1849</v>
      </c>
      <c r="N831" s="6" t="s">
        <v>680</v>
      </c>
      <c r="O831" s="6" t="s">
        <v>674</v>
      </c>
      <c r="P831" s="21">
        <v>12</v>
      </c>
      <c r="Q831" s="2">
        <f t="shared" ca="1" si="0"/>
        <v>0.4</v>
      </c>
      <c r="R831" s="2">
        <f ca="1">Q831*(IF(J831="Yes",1.25,1))</f>
        <v>0.5</v>
      </c>
      <c r="S831" s="2">
        <f ca="1">R831*(IF(OR(VALUE(P831)&gt;8,VALUE(D831)&gt;80),1.25,1))</f>
        <v>0.625</v>
      </c>
      <c r="T831" s="2">
        <f ca="1">S831*(IF(H831="Mass Customer",0.85,1))</f>
        <v>0.53125</v>
      </c>
      <c r="U831" s="2">
        <f>RANK(W831,W1:W1001,0)</f>
        <v>830</v>
      </c>
      <c r="V831" s="2">
        <v>830</v>
      </c>
      <c r="W831" s="2">
        <v>0.57800000000000007</v>
      </c>
      <c r="X831" s="1"/>
      <c r="Y831" s="1"/>
      <c r="Z831" s="1"/>
    </row>
    <row r="832" spans="1:26" ht="15.75" customHeight="1" x14ac:dyDescent="0.35">
      <c r="A832" s="6" t="s">
        <v>352</v>
      </c>
      <c r="B832" s="6" t="s">
        <v>3921</v>
      </c>
      <c r="C832" s="6" t="s">
        <v>23</v>
      </c>
      <c r="D832" s="21">
        <v>24</v>
      </c>
      <c r="E832" s="6" t="s">
        <v>3922</v>
      </c>
      <c r="F832" s="15" t="s">
        <v>69</v>
      </c>
      <c r="G832" s="6" t="s">
        <v>12</v>
      </c>
      <c r="H832" s="6" t="s">
        <v>25</v>
      </c>
      <c r="I832" s="6" t="s">
        <v>14</v>
      </c>
      <c r="J832" s="6" t="s">
        <v>22</v>
      </c>
      <c r="K832" s="7">
        <v>12</v>
      </c>
      <c r="L832" s="6" t="s">
        <v>3923</v>
      </c>
      <c r="M832" s="6" t="s">
        <v>2468</v>
      </c>
      <c r="N832" s="6" t="s">
        <v>684</v>
      </c>
      <c r="O832" s="6" t="s">
        <v>674</v>
      </c>
      <c r="P832" s="21">
        <v>4</v>
      </c>
      <c r="Q832" s="2">
        <f t="shared" ca="1" si="0"/>
        <v>0.64</v>
      </c>
      <c r="R832" s="2">
        <f ca="1">Q832*(IF(J832="Yes",1.25,1))</f>
        <v>0.64</v>
      </c>
      <c r="S832" s="2">
        <f ca="1">R832*(IF(OR(VALUE(P832)&gt;8,VALUE(D832)&gt;80),1.25,1))</f>
        <v>0.64</v>
      </c>
      <c r="T832" s="2">
        <f ca="1">S832*(IF(H832="Mass Customer",0.85,1))</f>
        <v>0.64</v>
      </c>
      <c r="U832" s="2">
        <f>RANK(W832,W1:W1001,0)</f>
        <v>830</v>
      </c>
      <c r="V832" s="2">
        <v>830</v>
      </c>
      <c r="W832" s="2">
        <v>0.57800000000000007</v>
      </c>
      <c r="X832" s="1"/>
      <c r="Y832" s="1"/>
      <c r="Z832" s="1"/>
    </row>
    <row r="833" spans="1:26" ht="15.75" customHeight="1" x14ac:dyDescent="0.35">
      <c r="A833" s="6" t="s">
        <v>397</v>
      </c>
      <c r="B833" s="6" t="s">
        <v>3924</v>
      </c>
      <c r="C833" s="6" t="s">
        <v>23</v>
      </c>
      <c r="D833" s="21">
        <v>29</v>
      </c>
      <c r="E833" s="6" t="s">
        <v>3925</v>
      </c>
      <c r="F833" s="15" t="s">
        <v>49</v>
      </c>
      <c r="G833" s="6" t="s">
        <v>20</v>
      </c>
      <c r="H833" s="6" t="s">
        <v>27</v>
      </c>
      <c r="I833" s="6" t="s">
        <v>14</v>
      </c>
      <c r="J833" s="6" t="s">
        <v>15</v>
      </c>
      <c r="K833" s="7">
        <v>4</v>
      </c>
      <c r="L833" s="6" t="s">
        <v>3926</v>
      </c>
      <c r="M833" s="6" t="s">
        <v>3927</v>
      </c>
      <c r="N833" s="6" t="s">
        <v>680</v>
      </c>
      <c r="O833" s="6" t="s">
        <v>674</v>
      </c>
      <c r="P833" s="21">
        <v>11</v>
      </c>
      <c r="Q833" s="2">
        <f t="shared" ca="1" si="0"/>
        <v>0.4</v>
      </c>
      <c r="R833" s="2">
        <f ca="1">Q833*(IF(J833="Yes",1.25,1))</f>
        <v>0.5</v>
      </c>
      <c r="S833" s="2">
        <f ca="1">R833*(IF(OR(VALUE(P833)&gt;8,VALUE(D833)&gt;80),1.25,1))</f>
        <v>0.625</v>
      </c>
      <c r="T833" s="2">
        <f ca="1">S833*(IF(H833="Mass Customer",0.85,1))</f>
        <v>0.625</v>
      </c>
      <c r="U833" s="2">
        <f>RANK(W833,W1:W1001,0)</f>
        <v>832</v>
      </c>
      <c r="V833" s="2">
        <v>832</v>
      </c>
      <c r="W833" s="2">
        <v>0.57500000000000007</v>
      </c>
      <c r="X833" s="1"/>
      <c r="Y833" s="1"/>
      <c r="Z833" s="1"/>
    </row>
    <row r="834" spans="1:26" ht="15.75" customHeight="1" x14ac:dyDescent="0.35">
      <c r="A834" s="6" t="s">
        <v>613</v>
      </c>
      <c r="B834" s="6" t="s">
        <v>3928</v>
      </c>
      <c r="C834" s="6" t="s">
        <v>23</v>
      </c>
      <c r="D834" s="21">
        <v>66</v>
      </c>
      <c r="E834" s="6" t="s">
        <v>3929</v>
      </c>
      <c r="F834" s="16" t="s">
        <v>4541</v>
      </c>
      <c r="G834" s="6" t="s">
        <v>21</v>
      </c>
      <c r="H834" s="6" t="s">
        <v>13</v>
      </c>
      <c r="I834" s="6" t="s">
        <v>14</v>
      </c>
      <c r="J834" s="6" t="s">
        <v>15</v>
      </c>
      <c r="K834" s="7">
        <v>10</v>
      </c>
      <c r="L834" s="6" t="s">
        <v>3930</v>
      </c>
      <c r="M834" s="6" t="s">
        <v>1049</v>
      </c>
      <c r="N834" s="6" t="s">
        <v>680</v>
      </c>
      <c r="O834" s="6" t="s">
        <v>674</v>
      </c>
      <c r="P834" s="21">
        <v>10</v>
      </c>
      <c r="Q834" s="2">
        <f t="shared" ca="1" si="0"/>
        <v>0.89</v>
      </c>
      <c r="R834" s="2">
        <f ca="1">Q834*(IF(J834="Yes",1.25,1))</f>
        <v>1.1125</v>
      </c>
      <c r="S834" s="2">
        <f ca="1">R834*(IF(OR(VALUE(P834)&gt;8,VALUE(D834)&gt;80),1.25,1))</f>
        <v>1.390625</v>
      </c>
      <c r="T834" s="2">
        <f ca="1">S834*(IF(H834="Mass Customer",0.85,1))</f>
        <v>1.1820312499999999</v>
      </c>
      <c r="U834" s="2">
        <f>RANK(W834,W1:W1001,0)</f>
        <v>832</v>
      </c>
      <c r="V834" s="2">
        <v>832</v>
      </c>
      <c r="W834" s="2">
        <v>0.57500000000000007</v>
      </c>
      <c r="X834" s="1"/>
      <c r="Y834" s="1"/>
      <c r="Z834" s="1"/>
    </row>
    <row r="835" spans="1:26" ht="15.75" customHeight="1" x14ac:dyDescent="0.35">
      <c r="A835" s="6" t="s">
        <v>430</v>
      </c>
      <c r="B835" s="6" t="s">
        <v>3931</v>
      </c>
      <c r="C835" s="6" t="s">
        <v>16</v>
      </c>
      <c r="D835" s="21">
        <v>56</v>
      </c>
      <c r="E835" s="6" t="s">
        <v>3932</v>
      </c>
      <c r="F835" s="15" t="s">
        <v>32</v>
      </c>
      <c r="G835" s="6" t="s">
        <v>33</v>
      </c>
      <c r="H835" s="6" t="s">
        <v>27</v>
      </c>
      <c r="I835" s="6" t="s">
        <v>14</v>
      </c>
      <c r="J835" s="6" t="s">
        <v>22</v>
      </c>
      <c r="K835" s="7">
        <v>11</v>
      </c>
      <c r="L835" s="6" t="s">
        <v>3933</v>
      </c>
      <c r="M835" s="6" t="s">
        <v>725</v>
      </c>
      <c r="N835" s="6" t="s">
        <v>684</v>
      </c>
      <c r="O835" s="6" t="s">
        <v>674</v>
      </c>
      <c r="P835" s="21">
        <v>5</v>
      </c>
      <c r="Q835" s="2">
        <f t="shared" ca="1" si="0"/>
        <v>0.98</v>
      </c>
      <c r="R835" s="2">
        <f ca="1">Q835*(IF(J835="Yes",1.25,1))</f>
        <v>0.98</v>
      </c>
      <c r="S835" s="2">
        <f ca="1">R835*(IF(OR(VALUE(P835)&gt;8,VALUE(D835)&gt;80),1.25,1))</f>
        <v>0.98</v>
      </c>
      <c r="T835" s="2">
        <f ca="1">S835*(IF(H835="Mass Customer",0.85,1))</f>
        <v>0.98</v>
      </c>
      <c r="U835" s="2">
        <f>RANK(W835,W1:W1001,0)</f>
        <v>832</v>
      </c>
      <c r="V835" s="2">
        <v>832</v>
      </c>
      <c r="W835" s="2">
        <v>0.57500000000000007</v>
      </c>
      <c r="X835" s="1"/>
      <c r="Y835" s="1"/>
      <c r="Z835" s="1"/>
    </row>
    <row r="836" spans="1:26" ht="15.75" customHeight="1" x14ac:dyDescent="0.35">
      <c r="A836" s="6" t="s">
        <v>3934</v>
      </c>
      <c r="B836" s="6" t="s">
        <v>3935</v>
      </c>
      <c r="C836" s="6" t="s">
        <v>16</v>
      </c>
      <c r="D836" s="21">
        <v>79</v>
      </c>
      <c r="E836" s="6" t="s">
        <v>3936</v>
      </c>
      <c r="F836" s="15" t="s">
        <v>246</v>
      </c>
      <c r="G836" s="6" t="s">
        <v>18</v>
      </c>
      <c r="H836" s="6" t="s">
        <v>13</v>
      </c>
      <c r="I836" s="6" t="s">
        <v>14</v>
      </c>
      <c r="J836" s="6" t="s">
        <v>22</v>
      </c>
      <c r="K836" s="7">
        <v>15</v>
      </c>
      <c r="L836" s="6" t="s">
        <v>3937</v>
      </c>
      <c r="M836" s="6" t="s">
        <v>1597</v>
      </c>
      <c r="N836" s="6" t="s">
        <v>673</v>
      </c>
      <c r="O836" s="6" t="s">
        <v>674</v>
      </c>
      <c r="P836" s="21">
        <v>7</v>
      </c>
      <c r="Q836" s="2">
        <f t="shared" ca="1" si="0"/>
        <v>0.85</v>
      </c>
      <c r="R836" s="2">
        <f ca="1">Q836*(IF(J836="Yes",1.25,1))</f>
        <v>0.85</v>
      </c>
      <c r="S836" s="2">
        <f ca="1">R836*(IF(OR(VALUE(P836)&gt;8,VALUE(D836)&gt;80),1.25,1))</f>
        <v>0.85</v>
      </c>
      <c r="T836" s="2">
        <f ca="1">S836*(IF(H836="Mass Customer",0.85,1))</f>
        <v>0.72249999999999992</v>
      </c>
      <c r="U836" s="2">
        <f>RANK(W836,W1:W1001,0)</f>
        <v>832</v>
      </c>
      <c r="V836" s="2">
        <v>832</v>
      </c>
      <c r="W836" s="2">
        <v>0.57500000000000007</v>
      </c>
      <c r="X836" s="1"/>
      <c r="Y836" s="1"/>
      <c r="Z836" s="1"/>
    </row>
    <row r="837" spans="1:26" ht="15.75" customHeight="1" x14ac:dyDescent="0.35">
      <c r="A837" s="6" t="s">
        <v>323</v>
      </c>
      <c r="B837" s="6" t="s">
        <v>3938</v>
      </c>
      <c r="C837" s="6" t="s">
        <v>54</v>
      </c>
      <c r="D837" s="21">
        <v>88</v>
      </c>
      <c r="E837" s="11"/>
      <c r="F837" s="15" t="s">
        <v>107</v>
      </c>
      <c r="G837" s="6" t="s">
        <v>21</v>
      </c>
      <c r="H837" s="6" t="s">
        <v>13</v>
      </c>
      <c r="I837" s="6" t="s">
        <v>14</v>
      </c>
      <c r="J837" s="6" t="s">
        <v>22</v>
      </c>
      <c r="K837" s="7">
        <v>13</v>
      </c>
      <c r="L837" s="6" t="s">
        <v>3939</v>
      </c>
      <c r="M837" s="6" t="s">
        <v>3940</v>
      </c>
      <c r="N837" s="6" t="s">
        <v>680</v>
      </c>
      <c r="O837" s="6" t="s">
        <v>674</v>
      </c>
      <c r="P837" s="21">
        <v>11</v>
      </c>
      <c r="Q837" s="2">
        <f t="shared" ca="1" si="0"/>
        <v>0.94</v>
      </c>
      <c r="R837" s="2">
        <f ca="1">Q837*(IF(J837="Yes",1.25,1))</f>
        <v>0.94</v>
      </c>
      <c r="S837" s="2">
        <f ca="1">R837*(IF(OR(VALUE(P837)&gt;8,VALUE(D837)&gt;80),1.25,1))</f>
        <v>1.1749999999999998</v>
      </c>
      <c r="T837" s="2">
        <f ca="1">S837*(IF(H837="Mass Customer",0.85,1))</f>
        <v>0.9987499999999998</v>
      </c>
      <c r="U837" s="2">
        <f>RANK(W837,W1:W1001,0)</f>
        <v>832</v>
      </c>
      <c r="V837" s="2">
        <v>832</v>
      </c>
      <c r="W837" s="2">
        <v>0.57500000000000007</v>
      </c>
      <c r="X837" s="1"/>
      <c r="Y837" s="1"/>
      <c r="Z837" s="1"/>
    </row>
    <row r="838" spans="1:26" ht="15.75" customHeight="1" x14ac:dyDescent="0.35">
      <c r="A838" s="6" t="s">
        <v>350</v>
      </c>
      <c r="B838" s="6" t="s">
        <v>3941</v>
      </c>
      <c r="C838" s="6" t="s">
        <v>16</v>
      </c>
      <c r="D838" s="21">
        <v>79</v>
      </c>
      <c r="E838" s="8">
        <v>28864</v>
      </c>
      <c r="F838" s="15" t="s">
        <v>64</v>
      </c>
      <c r="G838" s="6" t="s">
        <v>33</v>
      </c>
      <c r="H838" s="6" t="s">
        <v>25</v>
      </c>
      <c r="I838" s="6" t="s">
        <v>14</v>
      </c>
      <c r="J838" s="6" t="s">
        <v>15</v>
      </c>
      <c r="K838" s="7">
        <v>7</v>
      </c>
      <c r="L838" s="6" t="s">
        <v>3942</v>
      </c>
      <c r="M838" s="6" t="s">
        <v>1715</v>
      </c>
      <c r="N838" s="6" t="s">
        <v>673</v>
      </c>
      <c r="O838" s="6" t="s">
        <v>674</v>
      </c>
      <c r="P838" s="21">
        <v>8</v>
      </c>
      <c r="Q838" s="2">
        <f t="shared" ca="1" si="0"/>
        <v>0.67</v>
      </c>
      <c r="R838" s="2">
        <f ca="1">Q838*(IF(J838="Yes",1.25,1))</f>
        <v>0.83750000000000002</v>
      </c>
      <c r="S838" s="2">
        <f ca="1">R838*(IF(OR(VALUE(P838)&gt;8,VALUE(D838)&gt;80),1.25,1))</f>
        <v>0.83750000000000002</v>
      </c>
      <c r="T838" s="2">
        <f ca="1">S838*(IF(H838="Mass Customer",0.85,1))</f>
        <v>0.83750000000000002</v>
      </c>
      <c r="U838" s="2">
        <f>RANK(W838,W1:W1001,0)</f>
        <v>832</v>
      </c>
      <c r="V838" s="2">
        <v>832</v>
      </c>
      <c r="W838" s="2">
        <v>0.57500000000000007</v>
      </c>
      <c r="X838" s="1"/>
      <c r="Y838" s="1"/>
      <c r="Z838" s="1"/>
    </row>
    <row r="839" spans="1:26" ht="15.75" customHeight="1" x14ac:dyDescent="0.35">
      <c r="A839" s="6" t="s">
        <v>3943</v>
      </c>
      <c r="B839" s="6" t="s">
        <v>3944</v>
      </c>
      <c r="C839" s="6" t="s">
        <v>16</v>
      </c>
      <c r="D839" s="21">
        <v>7</v>
      </c>
      <c r="E839" s="6" t="s">
        <v>3945</v>
      </c>
      <c r="F839" s="15" t="s">
        <v>137</v>
      </c>
      <c r="G839" s="6" t="s">
        <v>4549</v>
      </c>
      <c r="H839" s="6" t="s">
        <v>13</v>
      </c>
      <c r="I839" s="6" t="s">
        <v>14</v>
      </c>
      <c r="J839" s="6" t="s">
        <v>15</v>
      </c>
      <c r="K839" s="7">
        <v>13</v>
      </c>
      <c r="L839" s="6" t="s">
        <v>3946</v>
      </c>
      <c r="M839" s="6" t="s">
        <v>3947</v>
      </c>
      <c r="N839" s="6" t="s">
        <v>684</v>
      </c>
      <c r="O839" s="6" t="s">
        <v>674</v>
      </c>
      <c r="P839" s="21">
        <v>10</v>
      </c>
      <c r="Q839" s="2">
        <f t="shared" ca="1" si="0"/>
        <v>0.5</v>
      </c>
      <c r="R839" s="2">
        <f ca="1">Q839*(IF(J839="Yes",1.25,1))</f>
        <v>0.625</v>
      </c>
      <c r="S839" s="2">
        <f ca="1">R839*(IF(OR(VALUE(P839)&gt;8,VALUE(D839)&gt;80),1.25,1))</f>
        <v>0.78125</v>
      </c>
      <c r="T839" s="2">
        <f ca="1">S839*(IF(H839="Mass Customer",0.85,1))</f>
        <v>0.6640625</v>
      </c>
      <c r="U839" s="2">
        <f>RANK(W839,W1:W1001,0)</f>
        <v>838</v>
      </c>
      <c r="V839" s="2">
        <v>838</v>
      </c>
      <c r="W839" s="2">
        <v>0.57374999999999998</v>
      </c>
      <c r="X839" s="1"/>
      <c r="Y839" s="1"/>
      <c r="Z839" s="1"/>
    </row>
    <row r="840" spans="1:26" ht="15.75" customHeight="1" x14ac:dyDescent="0.35">
      <c r="A840" s="6" t="s">
        <v>3948</v>
      </c>
      <c r="B840" s="6" t="s">
        <v>3949</v>
      </c>
      <c r="C840" s="6" t="s">
        <v>16</v>
      </c>
      <c r="D840" s="21">
        <v>66</v>
      </c>
      <c r="E840" s="6" t="s">
        <v>3950</v>
      </c>
      <c r="F840" s="15" t="s">
        <v>95</v>
      </c>
      <c r="G840" s="6" t="s">
        <v>4549</v>
      </c>
      <c r="H840" s="6" t="s">
        <v>13</v>
      </c>
      <c r="I840" s="6" t="s">
        <v>14</v>
      </c>
      <c r="J840" s="6" t="s">
        <v>22</v>
      </c>
      <c r="K840" s="7">
        <v>7</v>
      </c>
      <c r="L840" s="6" t="s">
        <v>3951</v>
      </c>
      <c r="M840" s="6" t="s">
        <v>1445</v>
      </c>
      <c r="N840" s="6" t="s">
        <v>680</v>
      </c>
      <c r="O840" s="6" t="s">
        <v>674</v>
      </c>
      <c r="P840" s="21">
        <v>8</v>
      </c>
      <c r="Q840" s="2">
        <f t="shared" ca="1" si="0"/>
        <v>0.5</v>
      </c>
      <c r="R840" s="2">
        <f ca="1">Q840*(IF(J840="Yes",1.25,1))</f>
        <v>0.5</v>
      </c>
      <c r="S840" s="2">
        <f ca="1">R840*(IF(OR(VALUE(P840)&gt;8,VALUE(D840)&gt;80),1.25,1))</f>
        <v>0.5</v>
      </c>
      <c r="T840" s="2">
        <f ca="1">S840*(IF(H840="Mass Customer",0.85,1))</f>
        <v>0.42499999999999999</v>
      </c>
      <c r="U840" s="2">
        <f>RANK(W840,W1:W1001,0)</f>
        <v>838</v>
      </c>
      <c r="V840" s="2">
        <v>838</v>
      </c>
      <c r="W840" s="2">
        <v>0.57374999999999998</v>
      </c>
      <c r="X840" s="1"/>
      <c r="Y840" s="1"/>
      <c r="Z840" s="1"/>
    </row>
    <row r="841" spans="1:26" ht="15.75" customHeight="1" x14ac:dyDescent="0.35">
      <c r="A841" s="6" t="s">
        <v>3952</v>
      </c>
      <c r="B841" s="13" t="s">
        <v>4541</v>
      </c>
      <c r="C841" s="6" t="s">
        <v>16</v>
      </c>
      <c r="D841" s="21">
        <v>94</v>
      </c>
      <c r="E841" s="6" t="s">
        <v>3953</v>
      </c>
      <c r="F841" s="15" t="s">
        <v>209</v>
      </c>
      <c r="G841" s="6" t="s">
        <v>4549</v>
      </c>
      <c r="H841" s="6" t="s">
        <v>13</v>
      </c>
      <c r="I841" s="6" t="s">
        <v>14</v>
      </c>
      <c r="J841" s="6" t="s">
        <v>22</v>
      </c>
      <c r="K841" s="7">
        <v>11</v>
      </c>
      <c r="L841" s="6" t="s">
        <v>3954</v>
      </c>
      <c r="M841" s="6" t="s">
        <v>2362</v>
      </c>
      <c r="N841" s="6" t="s">
        <v>680</v>
      </c>
      <c r="O841" s="6" t="s">
        <v>674</v>
      </c>
      <c r="P841" s="21">
        <v>8</v>
      </c>
      <c r="Q841" s="2">
        <f t="shared" ca="1" si="0"/>
        <v>0.62</v>
      </c>
      <c r="R841" s="2">
        <f ca="1">Q841*(IF(J841="Yes",1.25,1))</f>
        <v>0.62</v>
      </c>
      <c r="S841" s="2">
        <f ca="1">R841*(IF(OR(VALUE(P841)&gt;8,VALUE(D841)&gt;80),1.25,1))</f>
        <v>0.77500000000000002</v>
      </c>
      <c r="T841" s="2">
        <f ca="1">S841*(IF(H841="Mass Customer",0.85,1))</f>
        <v>0.65874999999999995</v>
      </c>
      <c r="U841" s="2">
        <f>RANK(W841,W1:W1001,0)</f>
        <v>840</v>
      </c>
      <c r="V841" s="2">
        <v>840</v>
      </c>
      <c r="W841" s="2">
        <v>0.57109374999999996</v>
      </c>
      <c r="X841" s="1"/>
      <c r="Y841" s="1"/>
      <c r="Z841" s="1"/>
    </row>
    <row r="842" spans="1:26" ht="15.75" customHeight="1" x14ac:dyDescent="0.35">
      <c r="A842" s="6" t="s">
        <v>3955</v>
      </c>
      <c r="B842" s="6" t="s">
        <v>3956</v>
      </c>
      <c r="C842" s="6" t="s">
        <v>16</v>
      </c>
      <c r="D842" s="21">
        <v>74</v>
      </c>
      <c r="E842" s="6" t="s">
        <v>3957</v>
      </c>
      <c r="F842" s="15" t="s">
        <v>134</v>
      </c>
      <c r="G842" s="6" t="s">
        <v>4549</v>
      </c>
      <c r="H842" s="6" t="s">
        <v>13</v>
      </c>
      <c r="I842" s="6" t="s">
        <v>14</v>
      </c>
      <c r="J842" s="6" t="s">
        <v>15</v>
      </c>
      <c r="K842" s="7">
        <v>19</v>
      </c>
      <c r="L842" s="6" t="s">
        <v>3958</v>
      </c>
      <c r="M842" s="6" t="s">
        <v>860</v>
      </c>
      <c r="N842" s="6" t="s">
        <v>680</v>
      </c>
      <c r="O842" s="6" t="s">
        <v>674</v>
      </c>
      <c r="P842" s="21">
        <v>8</v>
      </c>
      <c r="Q842" s="2">
        <f t="shared" ca="1" si="0"/>
        <v>0.76</v>
      </c>
      <c r="R842" s="2">
        <f ca="1">Q842*(IF(J842="Yes",1.25,1))</f>
        <v>0.95</v>
      </c>
      <c r="S842" s="2">
        <f ca="1">R842*(IF(OR(VALUE(P842)&gt;8,VALUE(D842)&gt;80),1.25,1))</f>
        <v>0.95</v>
      </c>
      <c r="T842" s="2">
        <f ca="1">S842*(IF(H842="Mass Customer",0.85,1))</f>
        <v>0.8075</v>
      </c>
      <c r="U842" s="2">
        <f>RANK(W842,W1:W1001,0)</f>
        <v>840</v>
      </c>
      <c r="V842" s="2">
        <v>840</v>
      </c>
      <c r="W842" s="2">
        <v>0.57109374999999996</v>
      </c>
      <c r="X842" s="1"/>
      <c r="Y842" s="1"/>
      <c r="Z842" s="1"/>
    </row>
    <row r="843" spans="1:26" ht="15.75" customHeight="1" x14ac:dyDescent="0.35">
      <c r="A843" s="6" t="s">
        <v>602</v>
      </c>
      <c r="B843" s="6" t="s">
        <v>3959</v>
      </c>
      <c r="C843" s="6" t="s">
        <v>16</v>
      </c>
      <c r="D843" s="21">
        <v>47</v>
      </c>
      <c r="E843" s="6" t="s">
        <v>3960</v>
      </c>
      <c r="F843" s="15" t="s">
        <v>134</v>
      </c>
      <c r="G843" s="6" t="s">
        <v>4549</v>
      </c>
      <c r="H843" s="6" t="s">
        <v>25</v>
      </c>
      <c r="I843" s="6" t="s">
        <v>14</v>
      </c>
      <c r="J843" s="6" t="s">
        <v>22</v>
      </c>
      <c r="K843" s="7">
        <v>11</v>
      </c>
      <c r="L843" s="6" t="s">
        <v>3961</v>
      </c>
      <c r="M843" s="6" t="s">
        <v>3962</v>
      </c>
      <c r="N843" s="6" t="s">
        <v>680</v>
      </c>
      <c r="O843" s="6" t="s">
        <v>674</v>
      </c>
      <c r="P843" s="21">
        <v>12</v>
      </c>
      <c r="Q843" s="2">
        <f t="shared" ca="1" si="0"/>
        <v>0.46</v>
      </c>
      <c r="R843" s="2">
        <f ca="1">Q843*(IF(J843="Yes",1.25,1))</f>
        <v>0.46</v>
      </c>
      <c r="S843" s="2">
        <f ca="1">R843*(IF(OR(VALUE(P843)&gt;8,VALUE(D843)&gt;80),1.25,1))</f>
        <v>0.57500000000000007</v>
      </c>
      <c r="T843" s="2">
        <f ca="1">S843*(IF(H843="Mass Customer",0.85,1))</f>
        <v>0.57500000000000007</v>
      </c>
      <c r="U843" s="2">
        <f>RANK(W843,W1:W1001,0)</f>
        <v>842</v>
      </c>
      <c r="V843" s="2">
        <v>842</v>
      </c>
      <c r="W843" s="2">
        <v>0.56999999999999995</v>
      </c>
      <c r="X843" s="1"/>
      <c r="Y843" s="1"/>
      <c r="Z843" s="1"/>
    </row>
    <row r="844" spans="1:26" ht="15.75" customHeight="1" x14ac:dyDescent="0.35">
      <c r="A844" s="6" t="s">
        <v>3963</v>
      </c>
      <c r="B844" s="6" t="s">
        <v>3964</v>
      </c>
      <c r="C844" s="6" t="s">
        <v>23</v>
      </c>
      <c r="D844" s="21">
        <v>79</v>
      </c>
      <c r="E844" s="6" t="s">
        <v>3965</v>
      </c>
      <c r="F844" s="15" t="s">
        <v>201</v>
      </c>
      <c r="G844" s="6" t="s">
        <v>20</v>
      </c>
      <c r="H844" s="6" t="s">
        <v>27</v>
      </c>
      <c r="I844" s="6" t="s">
        <v>14</v>
      </c>
      <c r="J844" s="6" t="s">
        <v>15</v>
      </c>
      <c r="K844" s="7">
        <v>6</v>
      </c>
      <c r="L844" s="6" t="s">
        <v>3966</v>
      </c>
      <c r="M844" s="6" t="s">
        <v>2942</v>
      </c>
      <c r="N844" s="6" t="s">
        <v>680</v>
      </c>
      <c r="O844" s="6" t="s">
        <v>674</v>
      </c>
      <c r="P844" s="21">
        <v>7</v>
      </c>
      <c r="Q844" s="2">
        <f t="shared" ca="1" si="0"/>
        <v>0.74</v>
      </c>
      <c r="R844" s="2">
        <f ca="1">Q844*(IF(J844="Yes",1.25,1))</f>
        <v>0.92500000000000004</v>
      </c>
      <c r="S844" s="2">
        <f ca="1">R844*(IF(OR(VALUE(P844)&gt;8,VALUE(D844)&gt;80),1.25,1))</f>
        <v>0.92500000000000004</v>
      </c>
      <c r="T844" s="2">
        <f ca="1">S844*(IF(H844="Mass Customer",0.85,1))</f>
        <v>0.92500000000000004</v>
      </c>
      <c r="U844" s="2">
        <f>RANK(W844,W1:W1001,0)</f>
        <v>843</v>
      </c>
      <c r="V844" s="2">
        <v>843</v>
      </c>
      <c r="W844" s="2">
        <v>0.56950000000000001</v>
      </c>
      <c r="X844" s="1"/>
      <c r="Y844" s="1"/>
      <c r="Z844" s="1"/>
    </row>
    <row r="845" spans="1:26" ht="15.75" customHeight="1" x14ac:dyDescent="0.35">
      <c r="A845" s="6" t="s">
        <v>3967</v>
      </c>
      <c r="B845" s="6" t="s">
        <v>3968</v>
      </c>
      <c r="C845" s="6" t="s">
        <v>23</v>
      </c>
      <c r="D845" s="21">
        <v>25</v>
      </c>
      <c r="E845" s="6" t="s">
        <v>3969</v>
      </c>
      <c r="F845" s="15" t="s">
        <v>124</v>
      </c>
      <c r="G845" s="6" t="s">
        <v>18</v>
      </c>
      <c r="H845" s="6" t="s">
        <v>13</v>
      </c>
      <c r="I845" s="6" t="s">
        <v>14</v>
      </c>
      <c r="J845" s="6" t="s">
        <v>22</v>
      </c>
      <c r="K845" s="7">
        <v>12</v>
      </c>
      <c r="L845" s="6" t="s">
        <v>3970</v>
      </c>
      <c r="M845" s="6" t="s">
        <v>2252</v>
      </c>
      <c r="N845" s="6" t="s">
        <v>680</v>
      </c>
      <c r="O845" s="6" t="s">
        <v>674</v>
      </c>
      <c r="P845" s="21">
        <v>9</v>
      </c>
      <c r="Q845" s="2">
        <f t="shared" ca="1" si="0"/>
        <v>0.51</v>
      </c>
      <c r="R845" s="2">
        <f ca="1">Q845*(IF(J845="Yes",1.25,1))</f>
        <v>0.51</v>
      </c>
      <c r="S845" s="2">
        <f ca="1">R845*(IF(OR(VALUE(P845)&gt;8,VALUE(D845)&gt;80),1.25,1))</f>
        <v>0.63749999999999996</v>
      </c>
      <c r="T845" s="2">
        <f ca="1">S845*(IF(H845="Mass Customer",0.85,1))</f>
        <v>0.541875</v>
      </c>
      <c r="U845" s="2">
        <f>RANK(W845,W1:W1001,0)</f>
        <v>843</v>
      </c>
      <c r="V845" s="2">
        <v>843</v>
      </c>
      <c r="W845" s="2">
        <v>0.56950000000000001</v>
      </c>
      <c r="X845" s="1"/>
      <c r="Y845" s="1"/>
      <c r="Z845" s="1"/>
    </row>
    <row r="846" spans="1:26" ht="15.75" customHeight="1" x14ac:dyDescent="0.35">
      <c r="A846" s="6" t="s">
        <v>309</v>
      </c>
      <c r="B846" s="6" t="s">
        <v>3971</v>
      </c>
      <c r="C846" s="6" t="s">
        <v>23</v>
      </c>
      <c r="D846" s="21">
        <v>21</v>
      </c>
      <c r="E846" s="6" t="s">
        <v>3972</v>
      </c>
      <c r="F846" s="15" t="s">
        <v>347</v>
      </c>
      <c r="G846" s="6" t="s">
        <v>26</v>
      </c>
      <c r="H846" s="6" t="s">
        <v>13</v>
      </c>
      <c r="I846" s="6" t="s">
        <v>14</v>
      </c>
      <c r="J846" s="6" t="s">
        <v>22</v>
      </c>
      <c r="K846" s="7">
        <v>7</v>
      </c>
      <c r="L846" s="6" t="s">
        <v>3973</v>
      </c>
      <c r="M846" s="6" t="s">
        <v>3974</v>
      </c>
      <c r="N846" s="6" t="s">
        <v>673</v>
      </c>
      <c r="O846" s="6" t="s">
        <v>674</v>
      </c>
      <c r="P846" s="21">
        <v>4</v>
      </c>
      <c r="Q846" s="2">
        <f t="shared" ca="1" si="0"/>
        <v>1.04</v>
      </c>
      <c r="R846" s="2">
        <f ca="1">Q846*(IF(J846="Yes",1.25,1))</f>
        <v>1.04</v>
      </c>
      <c r="S846" s="2">
        <f ca="1">R846*(IF(OR(VALUE(P846)&gt;8,VALUE(D846)&gt;80),1.25,1))</f>
        <v>1.04</v>
      </c>
      <c r="T846" s="2">
        <f ca="1">S846*(IF(H846="Mass Customer",0.85,1))</f>
        <v>0.88400000000000001</v>
      </c>
      <c r="U846" s="2">
        <f>RANK(W846,W1:W1001,0)</f>
        <v>845</v>
      </c>
      <c r="V846" s="2">
        <v>845</v>
      </c>
      <c r="W846" s="2">
        <v>0.5631250000000001</v>
      </c>
      <c r="X846" s="1"/>
      <c r="Y846" s="1"/>
      <c r="Z846" s="1"/>
    </row>
    <row r="847" spans="1:26" ht="15.75" customHeight="1" x14ac:dyDescent="0.35">
      <c r="A847" s="6" t="s">
        <v>3975</v>
      </c>
      <c r="B847" s="6" t="s">
        <v>3976</v>
      </c>
      <c r="C847" s="6" t="s">
        <v>16</v>
      </c>
      <c r="D847" s="21">
        <v>22</v>
      </c>
      <c r="E847" s="6" t="s">
        <v>3977</v>
      </c>
      <c r="F847" s="15" t="s">
        <v>192</v>
      </c>
      <c r="G847" s="6" t="s">
        <v>33</v>
      </c>
      <c r="H847" s="6" t="s">
        <v>13</v>
      </c>
      <c r="I847" s="6" t="s">
        <v>14</v>
      </c>
      <c r="J847" s="6" t="s">
        <v>22</v>
      </c>
      <c r="K847" s="7">
        <v>3</v>
      </c>
      <c r="L847" s="6" t="s">
        <v>3978</v>
      </c>
      <c r="M847" s="6" t="s">
        <v>1458</v>
      </c>
      <c r="N847" s="6" t="s">
        <v>680</v>
      </c>
      <c r="O847" s="6" t="s">
        <v>674</v>
      </c>
      <c r="P847" s="21">
        <v>5</v>
      </c>
      <c r="Q847" s="2">
        <f t="shared" ca="1" si="0"/>
        <v>0.4</v>
      </c>
      <c r="R847" s="2">
        <f ca="1">Q847*(IF(J847="Yes",1.25,1))</f>
        <v>0.4</v>
      </c>
      <c r="S847" s="2">
        <f ca="1">R847*(IF(OR(VALUE(P847)&gt;8,VALUE(D847)&gt;80),1.25,1))</f>
        <v>0.4</v>
      </c>
      <c r="T847" s="2">
        <f ca="1">S847*(IF(H847="Mass Customer",0.85,1))</f>
        <v>0.34</v>
      </c>
      <c r="U847" s="2">
        <f>RANK(W847,W1:W1001,0)</f>
        <v>845</v>
      </c>
      <c r="V847" s="2">
        <v>845</v>
      </c>
      <c r="W847" s="2">
        <v>0.5631250000000001</v>
      </c>
      <c r="X847" s="1"/>
      <c r="Y847" s="1"/>
      <c r="Z847" s="1"/>
    </row>
    <row r="848" spans="1:26" ht="15.75" customHeight="1" x14ac:dyDescent="0.35">
      <c r="A848" s="6" t="s">
        <v>415</v>
      </c>
      <c r="B848" s="6" t="s">
        <v>3979</v>
      </c>
      <c r="C848" s="6" t="s">
        <v>23</v>
      </c>
      <c r="D848" s="21">
        <v>60</v>
      </c>
      <c r="E848" s="6" t="s">
        <v>3980</v>
      </c>
      <c r="F848" s="15" t="s">
        <v>11</v>
      </c>
      <c r="G848" s="6" t="s">
        <v>4549</v>
      </c>
      <c r="H848" s="6" t="s">
        <v>13</v>
      </c>
      <c r="I848" s="6" t="s">
        <v>14</v>
      </c>
      <c r="J848" s="6" t="s">
        <v>15</v>
      </c>
      <c r="K848" s="7">
        <v>3</v>
      </c>
      <c r="L848" s="6" t="s">
        <v>3981</v>
      </c>
      <c r="M848" s="6" t="s">
        <v>3460</v>
      </c>
      <c r="N848" s="6" t="s">
        <v>673</v>
      </c>
      <c r="O848" s="6" t="s">
        <v>674</v>
      </c>
      <c r="P848" s="21">
        <v>8</v>
      </c>
      <c r="Q848" s="2">
        <f t="shared" ca="1" si="0"/>
        <v>0.82</v>
      </c>
      <c r="R848" s="2">
        <f ca="1">Q848*(IF(J848="Yes",1.25,1))</f>
        <v>1.0249999999999999</v>
      </c>
      <c r="S848" s="2">
        <f ca="1">R848*(IF(OR(VALUE(P848)&gt;8,VALUE(D848)&gt;80),1.25,1))</f>
        <v>1.0249999999999999</v>
      </c>
      <c r="T848" s="2">
        <f ca="1">S848*(IF(H848="Mass Customer",0.85,1))</f>
        <v>0.87124999999999986</v>
      </c>
      <c r="U848" s="2">
        <f>RANK(W848,W1:W1001,0)</f>
        <v>845</v>
      </c>
      <c r="V848" s="2">
        <v>845</v>
      </c>
      <c r="W848" s="2">
        <v>0.5631250000000001</v>
      </c>
      <c r="X848" s="1"/>
      <c r="Y848" s="1"/>
      <c r="Z848" s="1"/>
    </row>
    <row r="849" spans="1:26" ht="15.75" customHeight="1" x14ac:dyDescent="0.35">
      <c r="A849" s="6" t="s">
        <v>3982</v>
      </c>
      <c r="B849" s="6" t="s">
        <v>3983</v>
      </c>
      <c r="C849" s="6" t="s">
        <v>16</v>
      </c>
      <c r="D849" s="21">
        <v>42</v>
      </c>
      <c r="E849" s="6" t="s">
        <v>3984</v>
      </c>
      <c r="F849" s="15" t="s">
        <v>187</v>
      </c>
      <c r="G849" s="6" t="s">
        <v>18</v>
      </c>
      <c r="H849" s="6" t="s">
        <v>13</v>
      </c>
      <c r="I849" s="6" t="s">
        <v>14</v>
      </c>
      <c r="J849" s="6" t="s">
        <v>15</v>
      </c>
      <c r="K849" s="7">
        <v>5</v>
      </c>
      <c r="L849" s="6" t="s">
        <v>3985</v>
      </c>
      <c r="M849" s="6" t="s">
        <v>819</v>
      </c>
      <c r="N849" s="6" t="s">
        <v>684</v>
      </c>
      <c r="O849" s="6" t="s">
        <v>674</v>
      </c>
      <c r="P849" s="21">
        <v>8</v>
      </c>
      <c r="Q849" s="2">
        <f t="shared" ca="1" si="0"/>
        <v>0.66</v>
      </c>
      <c r="R849" s="2">
        <f ca="1">Q849*(IF(J849="Yes",1.25,1))</f>
        <v>0.82500000000000007</v>
      </c>
      <c r="S849" s="2">
        <f ca="1">R849*(IF(OR(VALUE(P849)&gt;8,VALUE(D849)&gt;80),1.25,1))</f>
        <v>0.82500000000000007</v>
      </c>
      <c r="T849" s="2">
        <f ca="1">S849*(IF(H849="Mass Customer",0.85,1))</f>
        <v>0.70125000000000004</v>
      </c>
      <c r="U849" s="2">
        <f>RANK(W849,W1:W1001,0)</f>
        <v>845</v>
      </c>
      <c r="V849" s="2">
        <v>845</v>
      </c>
      <c r="W849" s="2">
        <v>0.5631250000000001</v>
      </c>
      <c r="X849" s="1"/>
      <c r="Y849" s="1"/>
      <c r="Z849" s="1"/>
    </row>
    <row r="850" spans="1:26" ht="15.75" customHeight="1" x14ac:dyDescent="0.35">
      <c r="A850" s="6" t="s">
        <v>3986</v>
      </c>
      <c r="B850" s="6" t="s">
        <v>3987</v>
      </c>
      <c r="C850" s="6" t="s">
        <v>23</v>
      </c>
      <c r="D850" s="21">
        <v>62</v>
      </c>
      <c r="E850" s="6" t="s">
        <v>3988</v>
      </c>
      <c r="F850" s="15" t="s">
        <v>69</v>
      </c>
      <c r="G850" s="6" t="s">
        <v>12</v>
      </c>
      <c r="H850" s="6" t="s">
        <v>27</v>
      </c>
      <c r="I850" s="6" t="s">
        <v>14</v>
      </c>
      <c r="J850" s="6" t="s">
        <v>15</v>
      </c>
      <c r="K850" s="7">
        <v>10</v>
      </c>
      <c r="L850" s="6" t="s">
        <v>3989</v>
      </c>
      <c r="M850" s="6" t="s">
        <v>1605</v>
      </c>
      <c r="N850" s="6" t="s">
        <v>680</v>
      </c>
      <c r="O850" s="6" t="s">
        <v>674</v>
      </c>
      <c r="P850" s="21">
        <v>7</v>
      </c>
      <c r="Q850" s="2">
        <f t="shared" ca="1" si="0"/>
        <v>0.98</v>
      </c>
      <c r="R850" s="2">
        <f ca="1">Q850*(IF(J850="Yes",1.25,1))</f>
        <v>1.2250000000000001</v>
      </c>
      <c r="S850" s="2">
        <f ca="1">R850*(IF(OR(VALUE(P850)&gt;8,VALUE(D850)&gt;80),1.25,1))</f>
        <v>1.2250000000000001</v>
      </c>
      <c r="T850" s="2">
        <f ca="1">S850*(IF(H850="Mass Customer",0.85,1))</f>
        <v>1.2250000000000001</v>
      </c>
      <c r="U850" s="2">
        <f>RANK(W850,W1:W1001,0)</f>
        <v>845</v>
      </c>
      <c r="V850" s="2">
        <v>845</v>
      </c>
      <c r="W850" s="2">
        <v>0.5631250000000001</v>
      </c>
      <c r="X850" s="1"/>
      <c r="Y850" s="1"/>
      <c r="Z850" s="1"/>
    </row>
    <row r="851" spans="1:26" ht="15.75" customHeight="1" x14ac:dyDescent="0.35">
      <c r="A851" s="6" t="s">
        <v>3990</v>
      </c>
      <c r="B851" s="13" t="s">
        <v>4541</v>
      </c>
      <c r="C851" s="6" t="s">
        <v>16</v>
      </c>
      <c r="D851" s="21">
        <v>66</v>
      </c>
      <c r="E851" s="6" t="s">
        <v>3991</v>
      </c>
      <c r="F851" s="15" t="s">
        <v>56</v>
      </c>
      <c r="G851" s="6" t="s">
        <v>50</v>
      </c>
      <c r="H851" s="6" t="s">
        <v>27</v>
      </c>
      <c r="I851" s="6" t="s">
        <v>14</v>
      </c>
      <c r="J851" s="6" t="s">
        <v>22</v>
      </c>
      <c r="K851" s="7">
        <v>12</v>
      </c>
      <c r="L851" s="6" t="s">
        <v>3992</v>
      </c>
      <c r="M851" s="6" t="s">
        <v>815</v>
      </c>
      <c r="N851" s="6" t="s">
        <v>673</v>
      </c>
      <c r="O851" s="6" t="s">
        <v>674</v>
      </c>
      <c r="P851" s="21">
        <v>4</v>
      </c>
      <c r="Q851" s="2">
        <f t="shared" ca="1" si="0"/>
        <v>0.88</v>
      </c>
      <c r="R851" s="2">
        <f ca="1">Q851*(IF(J851="Yes",1.25,1))</f>
        <v>0.88</v>
      </c>
      <c r="S851" s="2">
        <f ca="1">R851*(IF(OR(VALUE(P851)&gt;8,VALUE(D851)&gt;80),1.25,1))</f>
        <v>0.88</v>
      </c>
      <c r="T851" s="2">
        <f ca="1">S851*(IF(H851="Mass Customer",0.85,1))</f>
        <v>0.88</v>
      </c>
      <c r="U851" s="2">
        <f>RANK(W851,W1:W1001,0)</f>
        <v>845</v>
      </c>
      <c r="V851" s="2">
        <v>845</v>
      </c>
      <c r="W851" s="2">
        <v>0.5631250000000001</v>
      </c>
      <c r="X851" s="1"/>
      <c r="Y851" s="1"/>
      <c r="Z851" s="1"/>
    </row>
    <row r="852" spans="1:26" ht="15.75" customHeight="1" x14ac:dyDescent="0.35">
      <c r="A852" s="6" t="s">
        <v>3993</v>
      </c>
      <c r="B852" s="6" t="s">
        <v>3994</v>
      </c>
      <c r="C852" s="6" t="s">
        <v>23</v>
      </c>
      <c r="D852" s="21">
        <v>46</v>
      </c>
      <c r="E852" s="6" t="s">
        <v>3995</v>
      </c>
      <c r="F852" s="15" t="s">
        <v>69</v>
      </c>
      <c r="G852" s="6" t="s">
        <v>12</v>
      </c>
      <c r="H852" s="6" t="s">
        <v>27</v>
      </c>
      <c r="I852" s="6" t="s">
        <v>14</v>
      </c>
      <c r="J852" s="6" t="s">
        <v>22</v>
      </c>
      <c r="K852" s="7">
        <v>12</v>
      </c>
      <c r="L852" s="6" t="s">
        <v>3996</v>
      </c>
      <c r="M852" s="6" t="s">
        <v>3997</v>
      </c>
      <c r="N852" s="6" t="s">
        <v>684</v>
      </c>
      <c r="O852" s="6" t="s">
        <v>674</v>
      </c>
      <c r="P852" s="21">
        <v>2</v>
      </c>
      <c r="Q852" s="2">
        <f t="shared" ca="1" si="0"/>
        <v>0.8</v>
      </c>
      <c r="R852" s="2">
        <f ca="1">Q852*(IF(J852="Yes",1.25,1))</f>
        <v>0.8</v>
      </c>
      <c r="S852" s="2">
        <f ca="1">R852*(IF(OR(VALUE(P852)&gt;8,VALUE(D852)&gt;80),1.25,1))</f>
        <v>0.8</v>
      </c>
      <c r="T852" s="2">
        <f ca="1">S852*(IF(H852="Mass Customer",0.85,1))</f>
        <v>0.8</v>
      </c>
      <c r="U852" s="2">
        <f>RANK(W852,W1:W1001,0)</f>
        <v>851</v>
      </c>
      <c r="V852" s="2">
        <v>851</v>
      </c>
      <c r="W852" s="2">
        <v>0.5625</v>
      </c>
      <c r="X852" s="1"/>
      <c r="Y852" s="1"/>
      <c r="Z852" s="1"/>
    </row>
    <row r="853" spans="1:26" ht="15.75" customHeight="1" x14ac:dyDescent="0.35">
      <c r="A853" s="6" t="s">
        <v>3998</v>
      </c>
      <c r="B853" s="6" t="s">
        <v>3999</v>
      </c>
      <c r="C853" s="6" t="s">
        <v>23</v>
      </c>
      <c r="D853" s="21">
        <v>63</v>
      </c>
      <c r="E853" s="6" t="s">
        <v>4000</v>
      </c>
      <c r="F853" s="15" t="s">
        <v>101</v>
      </c>
      <c r="G853" s="6" t="s">
        <v>33</v>
      </c>
      <c r="H853" s="6" t="s">
        <v>13</v>
      </c>
      <c r="I853" s="6" t="s">
        <v>14</v>
      </c>
      <c r="J853" s="6" t="s">
        <v>22</v>
      </c>
      <c r="K853" s="7">
        <v>17</v>
      </c>
      <c r="L853" s="6" t="s">
        <v>4001</v>
      </c>
      <c r="M853" s="6" t="s">
        <v>1810</v>
      </c>
      <c r="N853" s="6" t="s">
        <v>680</v>
      </c>
      <c r="O853" s="6" t="s">
        <v>674</v>
      </c>
      <c r="P853" s="21">
        <v>9</v>
      </c>
      <c r="Q853" s="2">
        <f t="shared" ca="1" si="0"/>
        <v>0.76</v>
      </c>
      <c r="R853" s="2">
        <f ca="1">Q853*(IF(J853="Yes",1.25,1))</f>
        <v>0.76</v>
      </c>
      <c r="S853" s="2">
        <f ca="1">R853*(IF(OR(VALUE(P853)&gt;8,VALUE(D853)&gt;80),1.25,1))</f>
        <v>0.95</v>
      </c>
      <c r="T853" s="2">
        <f ca="1">S853*(IF(H853="Mass Customer",0.85,1))</f>
        <v>0.8075</v>
      </c>
      <c r="U853" s="2">
        <f>RANK(W853,W1:W1001,0)</f>
        <v>851</v>
      </c>
      <c r="V853" s="2">
        <v>851</v>
      </c>
      <c r="W853" s="2">
        <v>0.5625</v>
      </c>
      <c r="X853" s="1"/>
      <c r="Y853" s="1"/>
      <c r="Z853" s="1"/>
    </row>
    <row r="854" spans="1:26" ht="15.75" customHeight="1" x14ac:dyDescent="0.35">
      <c r="A854" s="6" t="s">
        <v>4002</v>
      </c>
      <c r="B854" s="6" t="s">
        <v>4003</v>
      </c>
      <c r="C854" s="6" t="s">
        <v>16</v>
      </c>
      <c r="D854" s="21">
        <v>62</v>
      </c>
      <c r="E854" s="6" t="s">
        <v>4004</v>
      </c>
      <c r="F854" s="15" t="s">
        <v>144</v>
      </c>
      <c r="G854" s="6" t="s">
        <v>12</v>
      </c>
      <c r="H854" s="6" t="s">
        <v>13</v>
      </c>
      <c r="I854" s="6" t="s">
        <v>14</v>
      </c>
      <c r="J854" s="6" t="s">
        <v>15</v>
      </c>
      <c r="K854" s="7">
        <v>1</v>
      </c>
      <c r="L854" s="6" t="s">
        <v>4005</v>
      </c>
      <c r="M854" s="6" t="s">
        <v>2141</v>
      </c>
      <c r="N854" s="6" t="s">
        <v>680</v>
      </c>
      <c r="O854" s="6" t="s">
        <v>674</v>
      </c>
      <c r="P854" s="21">
        <v>8</v>
      </c>
      <c r="Q854" s="2">
        <f t="shared" ca="1" si="0"/>
        <v>0.79</v>
      </c>
      <c r="R854" s="2">
        <f ca="1">Q854*(IF(J854="Yes",1.25,1))</f>
        <v>0.98750000000000004</v>
      </c>
      <c r="S854" s="2">
        <f ca="1">R854*(IF(OR(VALUE(P854)&gt;8,VALUE(D854)&gt;80),1.25,1))</f>
        <v>0.98750000000000004</v>
      </c>
      <c r="T854" s="2">
        <f ca="1">S854*(IF(H854="Mass Customer",0.85,1))</f>
        <v>0.83937499999999998</v>
      </c>
      <c r="U854" s="2">
        <f>RANK(W854,W1:W1001,0)</f>
        <v>851</v>
      </c>
      <c r="V854" s="2">
        <v>851</v>
      </c>
      <c r="W854" s="2">
        <v>0.5625</v>
      </c>
      <c r="X854" s="1"/>
      <c r="Y854" s="1"/>
      <c r="Z854" s="1"/>
    </row>
    <row r="855" spans="1:26" ht="15.75" customHeight="1" x14ac:dyDescent="0.35">
      <c r="A855" s="6" t="s">
        <v>4006</v>
      </c>
      <c r="B855" s="6" t="s">
        <v>4007</v>
      </c>
      <c r="C855" s="6" t="s">
        <v>23</v>
      </c>
      <c r="D855" s="21">
        <v>29</v>
      </c>
      <c r="E855" s="6" t="s">
        <v>4008</v>
      </c>
      <c r="F855" s="15" t="s">
        <v>140</v>
      </c>
      <c r="G855" s="6" t="s">
        <v>18</v>
      </c>
      <c r="H855" s="6" t="s">
        <v>25</v>
      </c>
      <c r="I855" s="6" t="s">
        <v>14</v>
      </c>
      <c r="J855" s="6" t="s">
        <v>15</v>
      </c>
      <c r="K855" s="7">
        <v>9</v>
      </c>
      <c r="L855" s="6" t="s">
        <v>4009</v>
      </c>
      <c r="M855" s="6" t="s">
        <v>904</v>
      </c>
      <c r="N855" s="6" t="s">
        <v>684</v>
      </c>
      <c r="O855" s="6" t="s">
        <v>674</v>
      </c>
      <c r="P855" s="21">
        <v>10</v>
      </c>
      <c r="Q855" s="2">
        <f t="shared" ca="1" si="0"/>
        <v>0.64</v>
      </c>
      <c r="R855" s="2">
        <f ca="1">Q855*(IF(J855="Yes",1.25,1))</f>
        <v>0.8</v>
      </c>
      <c r="S855" s="2">
        <f ca="1">R855*(IF(OR(VALUE(P855)&gt;8,VALUE(D855)&gt;80),1.25,1))</f>
        <v>1</v>
      </c>
      <c r="T855" s="2">
        <f ca="1">S855*(IF(H855="Mass Customer",0.85,1))</f>
        <v>1</v>
      </c>
      <c r="U855" s="2">
        <f>RANK(W855,W1:W1001,0)</f>
        <v>854</v>
      </c>
      <c r="V855" s="2">
        <v>854</v>
      </c>
      <c r="W855" s="2">
        <v>0.56100000000000005</v>
      </c>
      <c r="X855" s="1"/>
      <c r="Y855" s="1"/>
      <c r="Z855" s="1"/>
    </row>
    <row r="856" spans="1:26" ht="15.75" customHeight="1" x14ac:dyDescent="0.35">
      <c r="A856" s="6" t="s">
        <v>4010</v>
      </c>
      <c r="B856" s="6" t="s">
        <v>4011</v>
      </c>
      <c r="C856" s="6" t="s">
        <v>23</v>
      </c>
      <c r="D856" s="21">
        <v>45</v>
      </c>
      <c r="E856" s="6" t="s">
        <v>4012</v>
      </c>
      <c r="F856" s="15" t="s">
        <v>109</v>
      </c>
      <c r="G856" s="6" t="s">
        <v>20</v>
      </c>
      <c r="H856" s="6" t="s">
        <v>27</v>
      </c>
      <c r="I856" s="6" t="s">
        <v>14</v>
      </c>
      <c r="J856" s="6" t="s">
        <v>15</v>
      </c>
      <c r="K856" s="7">
        <v>5</v>
      </c>
      <c r="L856" s="6" t="s">
        <v>4013</v>
      </c>
      <c r="M856" s="6" t="s">
        <v>3559</v>
      </c>
      <c r="N856" s="6" t="s">
        <v>680</v>
      </c>
      <c r="O856" s="6" t="s">
        <v>674</v>
      </c>
      <c r="P856" s="21">
        <v>10</v>
      </c>
      <c r="Q856" s="2">
        <f t="shared" ca="1" si="0"/>
        <v>1.1000000000000001</v>
      </c>
      <c r="R856" s="2">
        <f ca="1">Q856*(IF(J856="Yes",1.25,1))</f>
        <v>1.375</v>
      </c>
      <c r="S856" s="2">
        <f ca="1">R856*(IF(OR(VALUE(P856)&gt;8,VALUE(D856)&gt;80),1.25,1))</f>
        <v>1.71875</v>
      </c>
      <c r="T856" s="2">
        <f ca="1">S856*(IF(H856="Mass Customer",0.85,1))</f>
        <v>1.71875</v>
      </c>
      <c r="U856" s="2">
        <f>RANK(W856,W1:W1001,0)</f>
        <v>854</v>
      </c>
      <c r="V856" s="2">
        <v>854</v>
      </c>
      <c r="W856" s="2">
        <v>0.56100000000000005</v>
      </c>
      <c r="X856" s="1"/>
      <c r="Y856" s="1"/>
      <c r="Z856" s="1"/>
    </row>
    <row r="857" spans="1:26" ht="15.75" customHeight="1" x14ac:dyDescent="0.35">
      <c r="A857" s="6" t="s">
        <v>4014</v>
      </c>
      <c r="B857" s="6" t="s">
        <v>4015</v>
      </c>
      <c r="C857" s="6" t="s">
        <v>16</v>
      </c>
      <c r="D857" s="21">
        <v>24</v>
      </c>
      <c r="E857" s="8">
        <v>28851</v>
      </c>
      <c r="F857" s="15" t="s">
        <v>36</v>
      </c>
      <c r="G857" s="6" t="s">
        <v>12</v>
      </c>
      <c r="H857" s="6" t="s">
        <v>25</v>
      </c>
      <c r="I857" s="6" t="s">
        <v>14</v>
      </c>
      <c r="J857" s="6" t="s">
        <v>15</v>
      </c>
      <c r="K857" s="7">
        <v>18</v>
      </c>
      <c r="L857" s="6" t="s">
        <v>4016</v>
      </c>
      <c r="M857" s="6" t="s">
        <v>1911</v>
      </c>
      <c r="N857" s="6" t="s">
        <v>684</v>
      </c>
      <c r="O857" s="6" t="s">
        <v>674</v>
      </c>
      <c r="P857" s="21">
        <v>7</v>
      </c>
      <c r="Q857" s="2">
        <f t="shared" ca="1" si="0"/>
        <v>0.81</v>
      </c>
      <c r="R857" s="2">
        <f ca="1">Q857*(IF(J857="Yes",1.25,1))</f>
        <v>1.0125000000000002</v>
      </c>
      <c r="S857" s="2">
        <f ca="1">R857*(IF(OR(VALUE(P857)&gt;8,VALUE(D857)&gt;80),1.25,1))</f>
        <v>1.0125000000000002</v>
      </c>
      <c r="T857" s="2">
        <f ca="1">S857*(IF(H857="Mass Customer",0.85,1))</f>
        <v>1.0125000000000002</v>
      </c>
      <c r="U857" s="2">
        <f>RANK(W857,W1:W1001,0)</f>
        <v>856</v>
      </c>
      <c r="V857" s="2">
        <v>856</v>
      </c>
      <c r="W857" s="2">
        <v>0.56000000000000005</v>
      </c>
      <c r="X857" s="1"/>
      <c r="Y857" s="1"/>
      <c r="Z857" s="1"/>
    </row>
    <row r="858" spans="1:26" ht="15.75" customHeight="1" x14ac:dyDescent="0.35">
      <c r="A858" s="6" t="s">
        <v>4017</v>
      </c>
      <c r="B858" s="6" t="s">
        <v>4018</v>
      </c>
      <c r="C858" s="6" t="s">
        <v>16</v>
      </c>
      <c r="D858" s="21">
        <v>32</v>
      </c>
      <c r="E858" s="6" t="s">
        <v>4019</v>
      </c>
      <c r="F858" s="15" t="s">
        <v>56</v>
      </c>
      <c r="G858" s="6" t="s">
        <v>33</v>
      </c>
      <c r="H858" s="6" t="s">
        <v>25</v>
      </c>
      <c r="I858" s="6" t="s">
        <v>14</v>
      </c>
      <c r="J858" s="6" t="s">
        <v>15</v>
      </c>
      <c r="K858" s="7">
        <v>11</v>
      </c>
      <c r="L858" s="6" t="s">
        <v>4020</v>
      </c>
      <c r="M858" s="6" t="s">
        <v>1345</v>
      </c>
      <c r="N858" s="6" t="s">
        <v>673</v>
      </c>
      <c r="O858" s="6" t="s">
        <v>674</v>
      </c>
      <c r="P858" s="21">
        <v>2</v>
      </c>
      <c r="Q858" s="2">
        <f t="shared" ca="1" si="0"/>
        <v>0.52</v>
      </c>
      <c r="R858" s="2">
        <f ca="1">Q858*(IF(J858="Yes",1.25,1))</f>
        <v>0.65</v>
      </c>
      <c r="S858" s="2">
        <f ca="1">R858*(IF(OR(VALUE(P858)&gt;8,VALUE(D858)&gt;80),1.25,1))</f>
        <v>0.65</v>
      </c>
      <c r="T858" s="2">
        <f ca="1">S858*(IF(H858="Mass Customer",0.85,1))</f>
        <v>0.65</v>
      </c>
      <c r="U858" s="2">
        <f>RANK(W858,W1:W1001,0)</f>
        <v>856</v>
      </c>
      <c r="V858" s="2">
        <v>856</v>
      </c>
      <c r="W858" s="2">
        <v>0.56000000000000005</v>
      </c>
      <c r="X858" s="1"/>
      <c r="Y858" s="1"/>
      <c r="Z858" s="1"/>
    </row>
    <row r="859" spans="1:26" ht="15.75" customHeight="1" x14ac:dyDescent="0.35">
      <c r="A859" s="6" t="s">
        <v>4021</v>
      </c>
      <c r="B859" s="6" t="s">
        <v>4022</v>
      </c>
      <c r="C859" s="6" t="s">
        <v>23</v>
      </c>
      <c r="D859" s="21">
        <v>67</v>
      </c>
      <c r="E859" s="6" t="s">
        <v>4023</v>
      </c>
      <c r="F859" s="15" t="s">
        <v>378</v>
      </c>
      <c r="G859" s="6" t="s">
        <v>12</v>
      </c>
      <c r="H859" s="6" t="s">
        <v>25</v>
      </c>
      <c r="I859" s="6" t="s">
        <v>14</v>
      </c>
      <c r="J859" s="6" t="s">
        <v>15</v>
      </c>
      <c r="K859" s="7">
        <v>22</v>
      </c>
      <c r="L859" s="6" t="s">
        <v>4024</v>
      </c>
      <c r="M859" s="6" t="s">
        <v>4025</v>
      </c>
      <c r="N859" s="6" t="s">
        <v>680</v>
      </c>
      <c r="O859" s="6" t="s">
        <v>674</v>
      </c>
      <c r="P859" s="21">
        <v>9</v>
      </c>
      <c r="Q859" s="2">
        <f t="shared" ca="1" si="0"/>
        <v>0.51</v>
      </c>
      <c r="R859" s="2">
        <f ca="1">Q859*(IF(J859="Yes",1.25,1))</f>
        <v>0.63749999999999996</v>
      </c>
      <c r="S859" s="2">
        <f ca="1">R859*(IF(OR(VALUE(P859)&gt;8,VALUE(D859)&gt;80),1.25,1))</f>
        <v>0.796875</v>
      </c>
      <c r="T859" s="2">
        <f ca="1">S859*(IF(H859="Mass Customer",0.85,1))</f>
        <v>0.796875</v>
      </c>
      <c r="U859" s="2">
        <f>RANK(W859,W1:W1001,0)</f>
        <v>856</v>
      </c>
      <c r="V859" s="2">
        <v>856</v>
      </c>
      <c r="W859" s="2">
        <v>0.56000000000000005</v>
      </c>
      <c r="X859" s="1"/>
      <c r="Y859" s="1"/>
      <c r="Z859" s="1"/>
    </row>
    <row r="860" spans="1:26" ht="15.75" customHeight="1" x14ac:dyDescent="0.35">
      <c r="A860" s="6" t="s">
        <v>160</v>
      </c>
      <c r="B860" s="6" t="s">
        <v>4026</v>
      </c>
      <c r="C860" s="6" t="s">
        <v>16</v>
      </c>
      <c r="D860" s="21">
        <v>88</v>
      </c>
      <c r="E860" s="6" t="s">
        <v>3333</v>
      </c>
      <c r="F860" s="15" t="s">
        <v>165</v>
      </c>
      <c r="G860" s="6" t="s">
        <v>12</v>
      </c>
      <c r="H860" s="6" t="s">
        <v>25</v>
      </c>
      <c r="I860" s="6" t="s">
        <v>14</v>
      </c>
      <c r="J860" s="6" t="s">
        <v>15</v>
      </c>
      <c r="K860" s="7">
        <v>12</v>
      </c>
      <c r="L860" s="6" t="s">
        <v>4027</v>
      </c>
      <c r="M860" s="6" t="s">
        <v>1312</v>
      </c>
      <c r="N860" s="6" t="s">
        <v>680</v>
      </c>
      <c r="O860" s="6" t="s">
        <v>674</v>
      </c>
      <c r="P860" s="21">
        <v>10</v>
      </c>
      <c r="Q860" s="2">
        <f t="shared" ca="1" si="0"/>
        <v>0.47</v>
      </c>
      <c r="R860" s="2">
        <f ca="1">Q860*(IF(J860="Yes",1.25,1))</f>
        <v>0.58749999999999991</v>
      </c>
      <c r="S860" s="2">
        <f ca="1">R860*(IF(OR(VALUE(P860)&gt;8,VALUE(D860)&gt;80),1.25,1))</f>
        <v>0.73437499999999989</v>
      </c>
      <c r="T860" s="2">
        <f ca="1">S860*(IF(H860="Mass Customer",0.85,1))</f>
        <v>0.73437499999999989</v>
      </c>
      <c r="U860" s="2">
        <f>RANK(W860,W1:W1001,0)</f>
        <v>859</v>
      </c>
      <c r="V860" s="2">
        <v>859</v>
      </c>
      <c r="W860" s="2">
        <v>0.55781249999999993</v>
      </c>
      <c r="X860" s="1"/>
      <c r="Y860" s="1"/>
      <c r="Z860" s="1"/>
    </row>
    <row r="861" spans="1:26" ht="15.75" customHeight="1" x14ac:dyDescent="0.35">
      <c r="A861" s="6" t="s">
        <v>4028</v>
      </c>
      <c r="B861" s="6" t="s">
        <v>4029</v>
      </c>
      <c r="C861" s="6" t="s">
        <v>23</v>
      </c>
      <c r="D861" s="21">
        <v>47</v>
      </c>
      <c r="E861" s="6" t="s">
        <v>4030</v>
      </c>
      <c r="F861" s="15" t="s">
        <v>29</v>
      </c>
      <c r="G861" s="6" t="s">
        <v>21</v>
      </c>
      <c r="H861" s="6" t="s">
        <v>27</v>
      </c>
      <c r="I861" s="6" t="s">
        <v>14</v>
      </c>
      <c r="J861" s="6" t="s">
        <v>22</v>
      </c>
      <c r="K861" s="7">
        <v>15</v>
      </c>
      <c r="L861" s="6" t="s">
        <v>4031</v>
      </c>
      <c r="M861" s="6" t="s">
        <v>1565</v>
      </c>
      <c r="N861" s="6" t="s">
        <v>673</v>
      </c>
      <c r="O861" s="6" t="s">
        <v>674</v>
      </c>
      <c r="P861" s="21">
        <v>6</v>
      </c>
      <c r="Q861" s="2">
        <f t="shared" ca="1" si="0"/>
        <v>0.78</v>
      </c>
      <c r="R861" s="2">
        <f ca="1">Q861*(IF(J861="Yes",1.25,1))</f>
        <v>0.78</v>
      </c>
      <c r="S861" s="2">
        <f ca="1">R861*(IF(OR(VALUE(P861)&gt;8,VALUE(D861)&gt;80),1.25,1))</f>
        <v>0.78</v>
      </c>
      <c r="T861" s="2">
        <f ca="1">S861*(IF(H861="Mass Customer",0.85,1))</f>
        <v>0.78</v>
      </c>
      <c r="U861" s="2">
        <f>RANK(W861,W1:W1001,0)</f>
        <v>859</v>
      </c>
      <c r="V861" s="2">
        <v>859</v>
      </c>
      <c r="W861" s="2">
        <v>0.55781249999999993</v>
      </c>
      <c r="X861" s="1"/>
      <c r="Y861" s="1"/>
      <c r="Z861" s="1"/>
    </row>
    <row r="862" spans="1:26" ht="15.75" customHeight="1" x14ac:dyDescent="0.35">
      <c r="A862" s="6" t="s">
        <v>255</v>
      </c>
      <c r="B862" s="6" t="s">
        <v>4032</v>
      </c>
      <c r="C862" s="6" t="s">
        <v>16</v>
      </c>
      <c r="D862" s="21">
        <v>37</v>
      </c>
      <c r="E862" s="6" t="s">
        <v>4033</v>
      </c>
      <c r="F862" s="15" t="s">
        <v>113</v>
      </c>
      <c r="G862" s="6" t="s">
        <v>33</v>
      </c>
      <c r="H862" s="6" t="s">
        <v>27</v>
      </c>
      <c r="I862" s="6" t="s">
        <v>14</v>
      </c>
      <c r="J862" s="6" t="s">
        <v>15</v>
      </c>
      <c r="K862" s="7">
        <v>8</v>
      </c>
      <c r="L862" s="6" t="s">
        <v>4034</v>
      </c>
      <c r="M862" s="6" t="s">
        <v>2526</v>
      </c>
      <c r="N862" s="6" t="s">
        <v>684</v>
      </c>
      <c r="O862" s="6" t="s">
        <v>674</v>
      </c>
      <c r="P862" s="21">
        <v>6</v>
      </c>
      <c r="Q862" s="2">
        <f t="shared" ca="1" si="0"/>
        <v>0.56999999999999995</v>
      </c>
      <c r="R862" s="2">
        <f ca="1">Q862*(IF(J862="Yes",1.25,1))</f>
        <v>0.71249999999999991</v>
      </c>
      <c r="S862" s="2">
        <f ca="1">R862*(IF(OR(VALUE(P862)&gt;8,VALUE(D862)&gt;80),1.25,1))</f>
        <v>0.71249999999999991</v>
      </c>
      <c r="T862" s="2">
        <f ca="1">S862*(IF(H862="Mass Customer",0.85,1))</f>
        <v>0.71249999999999991</v>
      </c>
      <c r="U862" s="2">
        <f>RANK(W862,W1:W1001,0)</f>
        <v>859</v>
      </c>
      <c r="V862" s="2">
        <v>859</v>
      </c>
      <c r="W862" s="2">
        <v>0.55781249999999993</v>
      </c>
      <c r="X862" s="1"/>
      <c r="Y862" s="1"/>
      <c r="Z862" s="1"/>
    </row>
    <row r="863" spans="1:26" ht="15.75" customHeight="1" x14ac:dyDescent="0.35">
      <c r="A863" s="6" t="s">
        <v>4035</v>
      </c>
      <c r="B863" s="6" t="s">
        <v>434</v>
      </c>
      <c r="C863" s="6" t="s">
        <v>16</v>
      </c>
      <c r="D863" s="21">
        <v>42</v>
      </c>
      <c r="E863" s="6" t="s">
        <v>4036</v>
      </c>
      <c r="F863" s="15" t="s">
        <v>127</v>
      </c>
      <c r="G863" s="6" t="s">
        <v>18</v>
      </c>
      <c r="H863" s="6" t="s">
        <v>25</v>
      </c>
      <c r="I863" s="6" t="s">
        <v>14</v>
      </c>
      <c r="J863" s="6" t="s">
        <v>22</v>
      </c>
      <c r="K863" s="7">
        <v>3</v>
      </c>
      <c r="L863" s="6" t="s">
        <v>4037</v>
      </c>
      <c r="M863" s="6" t="s">
        <v>2095</v>
      </c>
      <c r="N863" s="6" t="s">
        <v>684</v>
      </c>
      <c r="O863" s="6" t="s">
        <v>674</v>
      </c>
      <c r="P863" s="21">
        <v>7</v>
      </c>
      <c r="Q863" s="2">
        <f t="shared" ca="1" si="0"/>
        <v>0.52</v>
      </c>
      <c r="R863" s="2">
        <f ca="1">Q863*(IF(J863="Yes",1.25,1))</f>
        <v>0.52</v>
      </c>
      <c r="S863" s="2">
        <f ca="1">R863*(IF(OR(VALUE(P863)&gt;8,VALUE(D863)&gt;80),1.25,1))</f>
        <v>0.52</v>
      </c>
      <c r="T863" s="2">
        <f ca="1">S863*(IF(H863="Mass Customer",0.85,1))</f>
        <v>0.52</v>
      </c>
      <c r="U863" s="2">
        <f>RANK(W863,W1:W1001,0)</f>
        <v>862</v>
      </c>
      <c r="V863" s="2">
        <v>862</v>
      </c>
      <c r="W863" s="2">
        <v>0.55249999999999999</v>
      </c>
      <c r="X863" s="1"/>
      <c r="Y863" s="1"/>
      <c r="Z863" s="1"/>
    </row>
    <row r="864" spans="1:26" ht="15.75" customHeight="1" x14ac:dyDescent="0.35">
      <c r="A864" s="6" t="s">
        <v>4038</v>
      </c>
      <c r="B864" s="6" t="s">
        <v>4039</v>
      </c>
      <c r="C864" s="6" t="s">
        <v>16</v>
      </c>
      <c r="D864" s="21">
        <v>54</v>
      </c>
      <c r="E864" s="6" t="s">
        <v>4040</v>
      </c>
      <c r="F864" s="15" t="s">
        <v>68</v>
      </c>
      <c r="G864" s="6" t="s">
        <v>18</v>
      </c>
      <c r="H864" s="6" t="s">
        <v>25</v>
      </c>
      <c r="I864" s="6" t="s">
        <v>14</v>
      </c>
      <c r="J864" s="6" t="s">
        <v>22</v>
      </c>
      <c r="K864" s="7">
        <v>10</v>
      </c>
      <c r="L864" s="6" t="s">
        <v>4041</v>
      </c>
      <c r="M864" s="6" t="s">
        <v>1891</v>
      </c>
      <c r="N864" s="6" t="s">
        <v>680</v>
      </c>
      <c r="O864" s="6" t="s">
        <v>674</v>
      </c>
      <c r="P864" s="21">
        <v>7</v>
      </c>
      <c r="Q864" s="2">
        <f t="shared" ca="1" si="0"/>
        <v>1.07</v>
      </c>
      <c r="R864" s="2">
        <f ca="1">Q864*(IF(J864="Yes",1.25,1))</f>
        <v>1.07</v>
      </c>
      <c r="S864" s="2">
        <f ca="1">R864*(IF(OR(VALUE(P864)&gt;8,VALUE(D864)&gt;80),1.25,1))</f>
        <v>1.07</v>
      </c>
      <c r="T864" s="2">
        <f ca="1">S864*(IF(H864="Mass Customer",0.85,1))</f>
        <v>1.07</v>
      </c>
      <c r="U864" s="2">
        <f>RANK(W864,W1:W1001,0)</f>
        <v>862</v>
      </c>
      <c r="V864" s="2">
        <v>862</v>
      </c>
      <c r="W864" s="2">
        <v>0.55249999999999999</v>
      </c>
      <c r="X864" s="1"/>
      <c r="Y864" s="1"/>
      <c r="Z864" s="1"/>
    </row>
    <row r="865" spans="1:26" ht="15.75" customHeight="1" x14ac:dyDescent="0.35">
      <c r="A865" s="6" t="s">
        <v>297</v>
      </c>
      <c r="B865" s="6" t="s">
        <v>4042</v>
      </c>
      <c r="C865" s="6" t="s">
        <v>23</v>
      </c>
      <c r="D865" s="21">
        <v>2</v>
      </c>
      <c r="E865" s="6" t="s">
        <v>4043</v>
      </c>
      <c r="F865" s="15" t="s">
        <v>138</v>
      </c>
      <c r="G865" s="6" t="s">
        <v>33</v>
      </c>
      <c r="H865" s="6" t="s">
        <v>25</v>
      </c>
      <c r="I865" s="6" t="s">
        <v>14</v>
      </c>
      <c r="J865" s="6" t="s">
        <v>15</v>
      </c>
      <c r="K865" s="7">
        <v>7</v>
      </c>
      <c r="L865" s="6" t="s">
        <v>4044</v>
      </c>
      <c r="M865" s="6" t="s">
        <v>710</v>
      </c>
      <c r="N865" s="6" t="s">
        <v>680</v>
      </c>
      <c r="O865" s="6" t="s">
        <v>674</v>
      </c>
      <c r="P865" s="21">
        <v>9</v>
      </c>
      <c r="Q865" s="2">
        <f t="shared" ca="1" si="0"/>
        <v>0.63</v>
      </c>
      <c r="R865" s="2">
        <f ca="1">Q865*(IF(J865="Yes",1.25,1))</f>
        <v>0.78749999999999998</v>
      </c>
      <c r="S865" s="2">
        <f ca="1">R865*(IF(OR(VALUE(P865)&gt;8,VALUE(D865)&gt;80),1.25,1))</f>
        <v>0.984375</v>
      </c>
      <c r="T865" s="2">
        <f ca="1">S865*(IF(H865="Mass Customer",0.85,1))</f>
        <v>0.984375</v>
      </c>
      <c r="U865" s="2">
        <f>RANK(W865,W1:W1001,0)</f>
        <v>862</v>
      </c>
      <c r="V865" s="2">
        <v>862</v>
      </c>
      <c r="W865" s="2">
        <v>0.55249999999999999</v>
      </c>
      <c r="X865" s="1"/>
      <c r="Y865" s="1"/>
      <c r="Z865" s="1"/>
    </row>
    <row r="866" spans="1:26" ht="15.75" customHeight="1" x14ac:dyDescent="0.35">
      <c r="A866" s="6" t="s">
        <v>590</v>
      </c>
      <c r="B866" s="6" t="s">
        <v>4045</v>
      </c>
      <c r="C866" s="6" t="s">
        <v>23</v>
      </c>
      <c r="D866" s="21">
        <v>32</v>
      </c>
      <c r="E866" s="6" t="s">
        <v>4046</v>
      </c>
      <c r="F866" s="15" t="s">
        <v>118</v>
      </c>
      <c r="G866" s="6" t="s">
        <v>33</v>
      </c>
      <c r="H866" s="6" t="s">
        <v>13</v>
      </c>
      <c r="I866" s="6" t="s">
        <v>14</v>
      </c>
      <c r="J866" s="6" t="s">
        <v>22</v>
      </c>
      <c r="K866" s="7">
        <v>4</v>
      </c>
      <c r="L866" s="6" t="s">
        <v>4047</v>
      </c>
      <c r="M866" s="6" t="s">
        <v>1475</v>
      </c>
      <c r="N866" s="6" t="s">
        <v>684</v>
      </c>
      <c r="O866" s="6" t="s">
        <v>674</v>
      </c>
      <c r="P866" s="21">
        <v>8</v>
      </c>
      <c r="Q866" s="2">
        <f t="shared" ca="1" si="0"/>
        <v>0.97</v>
      </c>
      <c r="R866" s="2">
        <f ca="1">Q866*(IF(J866="Yes",1.25,1))</f>
        <v>0.97</v>
      </c>
      <c r="S866" s="2">
        <f ca="1">R866*(IF(OR(VALUE(P866)&gt;8,VALUE(D866)&gt;80),1.25,1))</f>
        <v>0.97</v>
      </c>
      <c r="T866" s="2">
        <f ca="1">S866*(IF(H866="Mass Customer",0.85,1))</f>
        <v>0.82450000000000001</v>
      </c>
      <c r="U866" s="2">
        <f>RANK(W866,W1:W1001,0)</f>
        <v>865</v>
      </c>
      <c r="V866" s="2">
        <v>865</v>
      </c>
      <c r="W866" s="2">
        <v>0.55000000000000004</v>
      </c>
      <c r="X866" s="1"/>
      <c r="Y866" s="1"/>
      <c r="Z866" s="1"/>
    </row>
    <row r="867" spans="1:26" ht="15.75" customHeight="1" x14ac:dyDescent="0.35">
      <c r="A867" s="6" t="s">
        <v>4048</v>
      </c>
      <c r="B867" s="6" t="s">
        <v>2030</v>
      </c>
      <c r="C867" s="6" t="s">
        <v>16</v>
      </c>
      <c r="D867" s="21">
        <v>57</v>
      </c>
      <c r="E867" s="6" t="s">
        <v>4049</v>
      </c>
      <c r="F867" s="15" t="s">
        <v>204</v>
      </c>
      <c r="G867" s="6" t="s">
        <v>12</v>
      </c>
      <c r="H867" s="6" t="s">
        <v>27</v>
      </c>
      <c r="I867" s="6" t="s">
        <v>14</v>
      </c>
      <c r="J867" s="6" t="s">
        <v>15</v>
      </c>
      <c r="K867" s="7">
        <v>21</v>
      </c>
      <c r="L867" s="6" t="s">
        <v>4050</v>
      </c>
      <c r="M867" s="6" t="s">
        <v>1896</v>
      </c>
      <c r="N867" s="6" t="s">
        <v>684</v>
      </c>
      <c r="O867" s="6" t="s">
        <v>674</v>
      </c>
      <c r="P867" s="21">
        <v>2</v>
      </c>
      <c r="Q867" s="2">
        <f t="shared" ca="1" si="0"/>
        <v>1</v>
      </c>
      <c r="R867" s="2">
        <f ca="1">Q867*(IF(J867="Yes",1.25,1))</f>
        <v>1.25</v>
      </c>
      <c r="S867" s="2">
        <f ca="1">R867*(IF(OR(VALUE(P867)&gt;8,VALUE(D867)&gt;80),1.25,1))</f>
        <v>1.25</v>
      </c>
      <c r="T867" s="2">
        <f ca="1">S867*(IF(H867="Mass Customer",0.85,1))</f>
        <v>1.25</v>
      </c>
      <c r="U867" s="2">
        <f>RANK(W867,W1:W1001,0)</f>
        <v>865</v>
      </c>
      <c r="V867" s="2">
        <v>865</v>
      </c>
      <c r="W867" s="2">
        <v>0.55000000000000004</v>
      </c>
      <c r="X867" s="1"/>
      <c r="Y867" s="1"/>
      <c r="Z867" s="1"/>
    </row>
    <row r="868" spans="1:26" ht="15.75" customHeight="1" x14ac:dyDescent="0.35">
      <c r="A868" s="6" t="s">
        <v>530</v>
      </c>
      <c r="B868" s="6" t="s">
        <v>4051</v>
      </c>
      <c r="C868" s="6" t="s">
        <v>23</v>
      </c>
      <c r="D868" s="21">
        <v>99</v>
      </c>
      <c r="E868" s="6" t="s">
        <v>4052</v>
      </c>
      <c r="F868" s="15" t="s">
        <v>182</v>
      </c>
      <c r="G868" s="6" t="s">
        <v>12</v>
      </c>
      <c r="H868" s="6" t="s">
        <v>27</v>
      </c>
      <c r="I868" s="6" t="s">
        <v>14</v>
      </c>
      <c r="J868" s="6" t="s">
        <v>22</v>
      </c>
      <c r="K868" s="7">
        <v>14</v>
      </c>
      <c r="L868" s="6" t="s">
        <v>4053</v>
      </c>
      <c r="M868" s="6" t="s">
        <v>715</v>
      </c>
      <c r="N868" s="6" t="s">
        <v>673</v>
      </c>
      <c r="O868" s="6" t="s">
        <v>674</v>
      </c>
      <c r="P868" s="21">
        <v>10</v>
      </c>
      <c r="Q868" s="2">
        <f t="shared" ca="1" si="0"/>
        <v>0.92</v>
      </c>
      <c r="R868" s="2">
        <f ca="1">Q868*(IF(J868="Yes",1.25,1))</f>
        <v>0.92</v>
      </c>
      <c r="S868" s="2">
        <f ca="1">R868*(IF(OR(VALUE(P868)&gt;8,VALUE(D868)&gt;80),1.25,1))</f>
        <v>1.1500000000000001</v>
      </c>
      <c r="T868" s="2">
        <f ca="1">S868*(IF(H868="Mass Customer",0.85,1))</f>
        <v>1.1500000000000001</v>
      </c>
      <c r="U868" s="2">
        <f>RANK(W868,W1:W1001,0)</f>
        <v>865</v>
      </c>
      <c r="V868" s="2">
        <v>865</v>
      </c>
      <c r="W868" s="2">
        <v>0.55000000000000004</v>
      </c>
      <c r="X868" s="1"/>
      <c r="Y868" s="1"/>
      <c r="Z868" s="1"/>
    </row>
    <row r="869" spans="1:26" ht="15.75" customHeight="1" x14ac:dyDescent="0.35">
      <c r="A869" s="6" t="s">
        <v>4054</v>
      </c>
      <c r="B869" s="6" t="s">
        <v>4055</v>
      </c>
      <c r="C869" s="6" t="s">
        <v>16</v>
      </c>
      <c r="D869" s="21">
        <v>11</v>
      </c>
      <c r="E869" s="6" t="s">
        <v>2539</v>
      </c>
      <c r="F869" s="15" t="s">
        <v>201</v>
      </c>
      <c r="G869" s="6" t="s">
        <v>4549</v>
      </c>
      <c r="H869" s="6" t="s">
        <v>27</v>
      </c>
      <c r="I869" s="6" t="s">
        <v>14</v>
      </c>
      <c r="J869" s="6" t="s">
        <v>15</v>
      </c>
      <c r="K869" s="7">
        <v>12</v>
      </c>
      <c r="L869" s="6" t="s">
        <v>4056</v>
      </c>
      <c r="M869" s="6" t="s">
        <v>4057</v>
      </c>
      <c r="N869" s="6" t="s">
        <v>680</v>
      </c>
      <c r="O869" s="6" t="s">
        <v>674</v>
      </c>
      <c r="P869" s="21">
        <v>11</v>
      </c>
      <c r="Q869" s="2">
        <f t="shared" ca="1" si="0"/>
        <v>0.89</v>
      </c>
      <c r="R869" s="2">
        <f ca="1">Q869*(IF(J869="Yes",1.25,1))</f>
        <v>1.1125</v>
      </c>
      <c r="S869" s="2">
        <f ca="1">R869*(IF(OR(VALUE(P869)&gt;8,VALUE(D869)&gt;80),1.25,1))</f>
        <v>1.390625</v>
      </c>
      <c r="T869" s="2">
        <f ca="1">S869*(IF(H869="Mass Customer",0.85,1))</f>
        <v>1.390625</v>
      </c>
      <c r="U869" s="2">
        <f>RANK(W869,W1:W1001,0)</f>
        <v>865</v>
      </c>
      <c r="V869" s="2">
        <v>865</v>
      </c>
      <c r="W869" s="2">
        <v>0.55000000000000004</v>
      </c>
      <c r="X869" s="1"/>
      <c r="Y869" s="1"/>
      <c r="Z869" s="1"/>
    </row>
    <row r="870" spans="1:26" ht="15.75" customHeight="1" x14ac:dyDescent="0.35">
      <c r="A870" s="6" t="s">
        <v>4058</v>
      </c>
      <c r="B870" s="6" t="s">
        <v>4059</v>
      </c>
      <c r="C870" s="6" t="s">
        <v>23</v>
      </c>
      <c r="D870" s="21">
        <v>87</v>
      </c>
      <c r="E870" s="6" t="s">
        <v>4060</v>
      </c>
      <c r="F870" s="15" t="s">
        <v>208</v>
      </c>
      <c r="G870" s="6" t="s">
        <v>18</v>
      </c>
      <c r="H870" s="6" t="s">
        <v>13</v>
      </c>
      <c r="I870" s="6" t="s">
        <v>14</v>
      </c>
      <c r="J870" s="6" t="s">
        <v>22</v>
      </c>
      <c r="K870" s="7">
        <v>8</v>
      </c>
      <c r="L870" s="6" t="s">
        <v>4061</v>
      </c>
      <c r="M870" s="6" t="s">
        <v>2204</v>
      </c>
      <c r="N870" s="6" t="s">
        <v>684</v>
      </c>
      <c r="O870" s="6" t="s">
        <v>674</v>
      </c>
      <c r="P870" s="21">
        <v>9</v>
      </c>
      <c r="Q870" s="2">
        <f t="shared" ca="1" si="0"/>
        <v>0.41</v>
      </c>
      <c r="R870" s="2">
        <f ca="1">Q870*(IF(J870="Yes",1.25,1))</f>
        <v>0.41</v>
      </c>
      <c r="S870" s="2">
        <f ca="1">R870*(IF(OR(VALUE(P870)&gt;8,VALUE(D870)&gt;80),1.25,1))</f>
        <v>0.51249999999999996</v>
      </c>
      <c r="T870" s="2">
        <f ca="1">S870*(IF(H870="Mass Customer",0.85,1))</f>
        <v>0.43562499999999993</v>
      </c>
      <c r="U870" s="2">
        <f>RANK(W870,W1:W1001,0)</f>
        <v>865</v>
      </c>
      <c r="V870" s="2">
        <v>865</v>
      </c>
      <c r="W870" s="2">
        <v>0.55000000000000004</v>
      </c>
      <c r="X870" s="1"/>
      <c r="Y870" s="1"/>
      <c r="Z870" s="1"/>
    </row>
    <row r="871" spans="1:26" ht="15.75" customHeight="1" x14ac:dyDescent="0.35">
      <c r="A871" s="6" t="s">
        <v>4062</v>
      </c>
      <c r="B871" s="6" t="s">
        <v>247</v>
      </c>
      <c r="C871" s="6" t="s">
        <v>16</v>
      </c>
      <c r="D871" s="21">
        <v>95</v>
      </c>
      <c r="E871" s="6" t="s">
        <v>4063</v>
      </c>
      <c r="F871" s="15" t="s">
        <v>53</v>
      </c>
      <c r="G871" s="6" t="s">
        <v>12</v>
      </c>
      <c r="H871" s="6" t="s">
        <v>13</v>
      </c>
      <c r="I871" s="6" t="s">
        <v>14</v>
      </c>
      <c r="J871" s="6" t="s">
        <v>15</v>
      </c>
      <c r="K871" s="7">
        <v>12</v>
      </c>
      <c r="L871" s="6" t="s">
        <v>4064</v>
      </c>
      <c r="M871" s="6" t="s">
        <v>1957</v>
      </c>
      <c r="N871" s="6" t="s">
        <v>680</v>
      </c>
      <c r="O871" s="6" t="s">
        <v>674</v>
      </c>
      <c r="P871" s="21">
        <v>11</v>
      </c>
      <c r="Q871" s="2">
        <f t="shared" ca="1" si="0"/>
        <v>0.56000000000000005</v>
      </c>
      <c r="R871" s="2">
        <f ca="1">Q871*(IF(J871="Yes",1.25,1))</f>
        <v>0.70000000000000007</v>
      </c>
      <c r="S871" s="2">
        <f ca="1">R871*(IF(OR(VALUE(P871)&gt;8,VALUE(D871)&gt;80),1.25,1))</f>
        <v>0.87500000000000011</v>
      </c>
      <c r="T871" s="2">
        <f ca="1">S871*(IF(H871="Mass Customer",0.85,1))</f>
        <v>0.74375000000000002</v>
      </c>
      <c r="U871" s="2">
        <f>RANK(W871,W1:W1001,0)</f>
        <v>870</v>
      </c>
      <c r="V871" s="2">
        <v>870</v>
      </c>
      <c r="W871" s="2">
        <v>0.54400000000000004</v>
      </c>
      <c r="X871" s="1"/>
      <c r="Y871" s="1"/>
      <c r="Z871" s="1"/>
    </row>
    <row r="872" spans="1:26" ht="15.75" customHeight="1" x14ac:dyDescent="0.35">
      <c r="A872" s="6" t="s">
        <v>4065</v>
      </c>
      <c r="B872" s="6" t="s">
        <v>4066</v>
      </c>
      <c r="C872" s="6" t="s">
        <v>23</v>
      </c>
      <c r="D872" s="21">
        <v>47</v>
      </c>
      <c r="E872" s="6" t="s">
        <v>4067</v>
      </c>
      <c r="F872" s="15" t="s">
        <v>60</v>
      </c>
      <c r="G872" s="6" t="s">
        <v>18</v>
      </c>
      <c r="H872" s="6" t="s">
        <v>13</v>
      </c>
      <c r="I872" s="6" t="s">
        <v>14</v>
      </c>
      <c r="J872" s="6" t="s">
        <v>22</v>
      </c>
      <c r="K872" s="7">
        <v>4</v>
      </c>
      <c r="L872" s="6" t="s">
        <v>4068</v>
      </c>
      <c r="M872" s="6" t="s">
        <v>4069</v>
      </c>
      <c r="N872" s="6" t="s">
        <v>680</v>
      </c>
      <c r="O872" s="6" t="s">
        <v>674</v>
      </c>
      <c r="P872" s="21">
        <v>12</v>
      </c>
      <c r="Q872" s="2">
        <f t="shared" ca="1" si="0"/>
        <v>0.52</v>
      </c>
      <c r="R872" s="2">
        <f ca="1">Q872*(IF(J872="Yes",1.25,1))</f>
        <v>0.52</v>
      </c>
      <c r="S872" s="2">
        <f ca="1">R872*(IF(OR(VALUE(P872)&gt;8,VALUE(D872)&gt;80),1.25,1))</f>
        <v>0.65</v>
      </c>
      <c r="T872" s="2">
        <f ca="1">S872*(IF(H872="Mass Customer",0.85,1))</f>
        <v>0.55249999999999999</v>
      </c>
      <c r="U872" s="2">
        <f>RANK(W872,W1:W1001,0)</f>
        <v>871</v>
      </c>
      <c r="V872" s="2">
        <v>871</v>
      </c>
      <c r="W872" s="2">
        <v>0.541875</v>
      </c>
      <c r="X872" s="1"/>
      <c r="Y872" s="1"/>
      <c r="Z872" s="1"/>
    </row>
    <row r="873" spans="1:26" ht="15.75" customHeight="1" x14ac:dyDescent="0.35">
      <c r="A873" s="6" t="s">
        <v>516</v>
      </c>
      <c r="B873" s="6" t="s">
        <v>4070</v>
      </c>
      <c r="C873" s="6" t="s">
        <v>23</v>
      </c>
      <c r="D873" s="21">
        <v>76</v>
      </c>
      <c r="E873" s="6" t="s">
        <v>4071</v>
      </c>
      <c r="F873" s="15" t="s">
        <v>176</v>
      </c>
      <c r="G873" s="6" t="s">
        <v>12</v>
      </c>
      <c r="H873" s="6" t="s">
        <v>27</v>
      </c>
      <c r="I873" s="6" t="s">
        <v>14</v>
      </c>
      <c r="J873" s="6" t="s">
        <v>15</v>
      </c>
      <c r="K873" s="7">
        <v>7</v>
      </c>
      <c r="L873" s="6" t="s">
        <v>4072</v>
      </c>
      <c r="M873" s="6" t="s">
        <v>1274</v>
      </c>
      <c r="N873" s="6" t="s">
        <v>680</v>
      </c>
      <c r="O873" s="6" t="s">
        <v>674</v>
      </c>
      <c r="P873" s="21">
        <v>3</v>
      </c>
      <c r="Q873" s="2">
        <f t="shared" ca="1" si="0"/>
        <v>0.86</v>
      </c>
      <c r="R873" s="2">
        <f ca="1">Q873*(IF(J873="Yes",1.25,1))</f>
        <v>1.075</v>
      </c>
      <c r="S873" s="2">
        <f ca="1">R873*(IF(OR(VALUE(P873)&gt;8,VALUE(D873)&gt;80),1.25,1))</f>
        <v>1.075</v>
      </c>
      <c r="T873" s="2">
        <f ca="1">S873*(IF(H873="Mass Customer",0.85,1))</f>
        <v>1.075</v>
      </c>
      <c r="U873" s="2">
        <f>RANK(W873,W1:W1001,0)</f>
        <v>871</v>
      </c>
      <c r="V873" s="2">
        <v>871</v>
      </c>
      <c r="W873" s="2">
        <v>0.541875</v>
      </c>
      <c r="X873" s="1"/>
      <c r="Y873" s="1"/>
      <c r="Z873" s="1"/>
    </row>
    <row r="874" spans="1:26" ht="15.75" customHeight="1" x14ac:dyDescent="0.35">
      <c r="A874" s="6" t="s">
        <v>433</v>
      </c>
      <c r="B874" s="6" t="s">
        <v>4073</v>
      </c>
      <c r="C874" s="6" t="s">
        <v>23</v>
      </c>
      <c r="D874" s="21">
        <v>37</v>
      </c>
      <c r="E874" s="6" t="s">
        <v>4074</v>
      </c>
      <c r="F874" s="15" t="s">
        <v>165</v>
      </c>
      <c r="G874" s="6" t="s">
        <v>12</v>
      </c>
      <c r="H874" s="6" t="s">
        <v>27</v>
      </c>
      <c r="I874" s="6" t="s">
        <v>14</v>
      </c>
      <c r="J874" s="6" t="s">
        <v>22</v>
      </c>
      <c r="K874" s="7">
        <v>8</v>
      </c>
      <c r="L874" s="6" t="s">
        <v>4075</v>
      </c>
      <c r="M874" s="6" t="s">
        <v>1891</v>
      </c>
      <c r="N874" s="6" t="s">
        <v>680</v>
      </c>
      <c r="O874" s="6" t="s">
        <v>674</v>
      </c>
      <c r="P874" s="21">
        <v>6</v>
      </c>
      <c r="Q874" s="2">
        <f t="shared" ca="1" si="0"/>
        <v>0.6</v>
      </c>
      <c r="R874" s="2">
        <f ca="1">Q874*(IF(J874="Yes",1.25,1))</f>
        <v>0.6</v>
      </c>
      <c r="S874" s="2">
        <f ca="1">R874*(IF(OR(VALUE(P874)&gt;8,VALUE(D874)&gt;80),1.25,1))</f>
        <v>0.6</v>
      </c>
      <c r="T874" s="2">
        <f ca="1">S874*(IF(H874="Mass Customer",0.85,1))</f>
        <v>0.6</v>
      </c>
      <c r="U874" s="2">
        <f>RANK(W874,W1:W1001,0)</f>
        <v>871</v>
      </c>
      <c r="V874" s="2">
        <v>871</v>
      </c>
      <c r="W874" s="2">
        <v>0.541875</v>
      </c>
      <c r="X874" s="1"/>
      <c r="Y874" s="1"/>
      <c r="Z874" s="1"/>
    </row>
    <row r="875" spans="1:26" ht="15.75" customHeight="1" x14ac:dyDescent="0.35">
      <c r="A875" s="6" t="s">
        <v>4076</v>
      </c>
      <c r="B875" s="6" t="s">
        <v>3030</v>
      </c>
      <c r="C875" s="6" t="s">
        <v>23</v>
      </c>
      <c r="D875" s="21">
        <v>50</v>
      </c>
      <c r="E875" s="8">
        <v>27188</v>
      </c>
      <c r="F875" s="16" t="s">
        <v>4541</v>
      </c>
      <c r="G875" s="6" t="s">
        <v>21</v>
      </c>
      <c r="H875" s="6" t="s">
        <v>13</v>
      </c>
      <c r="I875" s="6" t="s">
        <v>14</v>
      </c>
      <c r="J875" s="6" t="s">
        <v>15</v>
      </c>
      <c r="K875" s="7">
        <v>21</v>
      </c>
      <c r="L875" s="6" t="s">
        <v>4077</v>
      </c>
      <c r="M875" s="6" t="s">
        <v>4078</v>
      </c>
      <c r="N875" s="6" t="s">
        <v>684</v>
      </c>
      <c r="O875" s="6" t="s">
        <v>674</v>
      </c>
      <c r="P875" s="21">
        <v>10</v>
      </c>
      <c r="Q875" s="2">
        <f t="shared" ca="1" si="0"/>
        <v>0.48</v>
      </c>
      <c r="R875" s="2">
        <f ca="1">Q875*(IF(J875="Yes",1.25,1))</f>
        <v>0.6</v>
      </c>
      <c r="S875" s="2">
        <f ca="1">R875*(IF(OR(VALUE(P875)&gt;8,VALUE(D875)&gt;80),1.25,1))</f>
        <v>0.75</v>
      </c>
      <c r="T875" s="2">
        <f ca="1">S875*(IF(H875="Mass Customer",0.85,1))</f>
        <v>0.63749999999999996</v>
      </c>
      <c r="U875" s="2">
        <f>RANK(W875,W1:W1001,0)</f>
        <v>871</v>
      </c>
      <c r="V875" s="2">
        <v>871</v>
      </c>
      <c r="W875" s="2">
        <v>0.541875</v>
      </c>
      <c r="X875" s="1"/>
      <c r="Y875" s="1"/>
      <c r="Z875" s="1"/>
    </row>
    <row r="876" spans="1:26" ht="15.75" customHeight="1" x14ac:dyDescent="0.35">
      <c r="A876" s="6" t="s">
        <v>4079</v>
      </c>
      <c r="B876" s="6" t="s">
        <v>4080</v>
      </c>
      <c r="C876" s="6" t="s">
        <v>16</v>
      </c>
      <c r="D876" s="21">
        <v>88</v>
      </c>
      <c r="E876" s="8">
        <v>27300</v>
      </c>
      <c r="F876" s="15" t="s">
        <v>152</v>
      </c>
      <c r="G876" s="6" t="s">
        <v>18</v>
      </c>
      <c r="H876" s="6" t="s">
        <v>25</v>
      </c>
      <c r="I876" s="6" t="s">
        <v>14</v>
      </c>
      <c r="J876" s="6" t="s">
        <v>22</v>
      </c>
      <c r="K876" s="7">
        <v>11</v>
      </c>
      <c r="L876" s="6" t="s">
        <v>4081</v>
      </c>
      <c r="M876" s="6" t="s">
        <v>2095</v>
      </c>
      <c r="N876" s="6" t="s">
        <v>684</v>
      </c>
      <c r="O876" s="6" t="s">
        <v>674</v>
      </c>
      <c r="P876" s="21">
        <v>7</v>
      </c>
      <c r="Q876" s="2">
        <f t="shared" ca="1" si="0"/>
        <v>0.7</v>
      </c>
      <c r="R876" s="2">
        <f ca="1">Q876*(IF(J876="Yes",1.25,1))</f>
        <v>0.7</v>
      </c>
      <c r="S876" s="2">
        <f ca="1">R876*(IF(OR(VALUE(P876)&gt;8,VALUE(D876)&gt;80),1.25,1))</f>
        <v>0.875</v>
      </c>
      <c r="T876" s="2">
        <f ca="1">S876*(IF(H876="Mass Customer",0.85,1))</f>
        <v>0.875</v>
      </c>
      <c r="U876" s="2">
        <f>RANK(W876,W1:W1001,0)</f>
        <v>871</v>
      </c>
      <c r="V876" s="2">
        <v>871</v>
      </c>
      <c r="W876" s="2">
        <v>0.541875</v>
      </c>
      <c r="X876" s="1"/>
      <c r="Y876" s="1"/>
      <c r="Z876" s="1"/>
    </row>
    <row r="877" spans="1:26" ht="15.75" customHeight="1" x14ac:dyDescent="0.35">
      <c r="A877" s="6" t="s">
        <v>4082</v>
      </c>
      <c r="B877" s="6" t="s">
        <v>4083</v>
      </c>
      <c r="C877" s="6" t="s">
        <v>16</v>
      </c>
      <c r="D877" s="21">
        <v>58</v>
      </c>
      <c r="E877" s="6" t="s">
        <v>4084</v>
      </c>
      <c r="F877" s="15" t="s">
        <v>162</v>
      </c>
      <c r="G877" s="6" t="s">
        <v>33</v>
      </c>
      <c r="H877" s="6" t="s">
        <v>25</v>
      </c>
      <c r="I877" s="6" t="s">
        <v>14</v>
      </c>
      <c r="J877" s="6" t="s">
        <v>15</v>
      </c>
      <c r="K877" s="7">
        <v>1</v>
      </c>
      <c r="L877" s="6" t="s">
        <v>4085</v>
      </c>
      <c r="M877" s="6" t="s">
        <v>1588</v>
      </c>
      <c r="N877" s="6" t="s">
        <v>684</v>
      </c>
      <c r="O877" s="6" t="s">
        <v>674</v>
      </c>
      <c r="P877" s="21">
        <v>8</v>
      </c>
      <c r="Q877" s="2">
        <f t="shared" ca="1" si="0"/>
        <v>0.97</v>
      </c>
      <c r="R877" s="2">
        <f ca="1">Q877*(IF(J877="Yes",1.25,1))</f>
        <v>1.2124999999999999</v>
      </c>
      <c r="S877" s="2">
        <f ca="1">R877*(IF(OR(VALUE(P877)&gt;8,VALUE(D877)&gt;80),1.25,1))</f>
        <v>1.2124999999999999</v>
      </c>
      <c r="T877" s="2">
        <f ca="1">S877*(IF(H877="Mass Customer",0.85,1))</f>
        <v>1.2124999999999999</v>
      </c>
      <c r="U877" s="2">
        <f>RANK(W877,W1:W1001,0)</f>
        <v>871</v>
      </c>
      <c r="V877" s="2">
        <v>871</v>
      </c>
      <c r="W877" s="2">
        <v>0.541875</v>
      </c>
      <c r="X877" s="1"/>
      <c r="Y877" s="1"/>
      <c r="Z877" s="1"/>
    </row>
    <row r="878" spans="1:26" ht="15.75" customHeight="1" x14ac:dyDescent="0.35">
      <c r="A878" s="6" t="s">
        <v>4086</v>
      </c>
      <c r="B878" s="6" t="s">
        <v>207</v>
      </c>
      <c r="C878" s="6" t="s">
        <v>23</v>
      </c>
      <c r="D878" s="21">
        <v>57</v>
      </c>
      <c r="E878" s="6" t="s">
        <v>4087</v>
      </c>
      <c r="F878" s="15" t="s">
        <v>239</v>
      </c>
      <c r="G878" s="6" t="s">
        <v>33</v>
      </c>
      <c r="H878" s="6" t="s">
        <v>13</v>
      </c>
      <c r="I878" s="6" t="s">
        <v>14</v>
      </c>
      <c r="J878" s="6" t="s">
        <v>22</v>
      </c>
      <c r="K878" s="7">
        <v>19</v>
      </c>
      <c r="L878" s="6" t="s">
        <v>4088</v>
      </c>
      <c r="M878" s="6" t="s">
        <v>4089</v>
      </c>
      <c r="N878" s="6" t="s">
        <v>680</v>
      </c>
      <c r="O878" s="6" t="s">
        <v>674</v>
      </c>
      <c r="P878" s="21">
        <v>11</v>
      </c>
      <c r="Q878" s="2">
        <f t="shared" ca="1" si="0"/>
        <v>0.62</v>
      </c>
      <c r="R878" s="2">
        <f ca="1">Q878*(IF(J878="Yes",1.25,1))</f>
        <v>0.62</v>
      </c>
      <c r="S878" s="2">
        <f ca="1">R878*(IF(OR(VALUE(P878)&gt;8,VALUE(D878)&gt;80),1.25,1))</f>
        <v>0.77500000000000002</v>
      </c>
      <c r="T878" s="2">
        <f ca="1">S878*(IF(H878="Mass Customer",0.85,1))</f>
        <v>0.65874999999999995</v>
      </c>
      <c r="U878" s="2">
        <f>RANK(W878,W1:W1001,0)</f>
        <v>877</v>
      </c>
      <c r="V878" s="2">
        <v>877</v>
      </c>
      <c r="W878" s="2">
        <v>0.54</v>
      </c>
      <c r="X878" s="1"/>
      <c r="Y878" s="1"/>
      <c r="Z878" s="1"/>
    </row>
    <row r="879" spans="1:26" ht="15.75" customHeight="1" x14ac:dyDescent="0.35">
      <c r="A879" s="6" t="s">
        <v>1219</v>
      </c>
      <c r="B879" s="6" t="s">
        <v>4090</v>
      </c>
      <c r="C879" s="6" t="s">
        <v>16</v>
      </c>
      <c r="D879" s="21">
        <v>43</v>
      </c>
      <c r="E879" s="6" t="s">
        <v>4091</v>
      </c>
      <c r="F879" s="15" t="s">
        <v>278</v>
      </c>
      <c r="G879" s="6" t="s">
        <v>33</v>
      </c>
      <c r="H879" s="6" t="s">
        <v>25</v>
      </c>
      <c r="I879" s="6" t="s">
        <v>14</v>
      </c>
      <c r="J879" s="6" t="s">
        <v>15</v>
      </c>
      <c r="K879" s="7">
        <v>13</v>
      </c>
      <c r="L879" s="6" t="s">
        <v>4092</v>
      </c>
      <c r="M879" s="6" t="s">
        <v>4093</v>
      </c>
      <c r="N879" s="6" t="s">
        <v>673</v>
      </c>
      <c r="O879" s="6" t="s">
        <v>674</v>
      </c>
      <c r="P879" s="21">
        <v>9</v>
      </c>
      <c r="Q879" s="2">
        <f t="shared" ca="1" si="0"/>
        <v>0.92</v>
      </c>
      <c r="R879" s="2">
        <f ca="1">Q879*(IF(J879="Yes",1.25,1))</f>
        <v>1.1500000000000001</v>
      </c>
      <c r="S879" s="2">
        <f ca="1">R879*(IF(OR(VALUE(P879)&gt;8,VALUE(D879)&gt;80),1.25,1))</f>
        <v>1.4375000000000002</v>
      </c>
      <c r="T879" s="2">
        <f ca="1">S879*(IF(H879="Mass Customer",0.85,1))</f>
        <v>1.4375000000000002</v>
      </c>
      <c r="U879" s="2">
        <f>RANK(W879,W1:W1001,0)</f>
        <v>877</v>
      </c>
      <c r="V879" s="2">
        <v>877</v>
      </c>
      <c r="W879" s="2">
        <v>0.54</v>
      </c>
      <c r="X879" s="1"/>
      <c r="Y879" s="1"/>
      <c r="Z879" s="1"/>
    </row>
    <row r="880" spans="1:26" ht="15.75" customHeight="1" x14ac:dyDescent="0.35">
      <c r="A880" s="6" t="s">
        <v>4094</v>
      </c>
      <c r="B880" s="6" t="s">
        <v>4095</v>
      </c>
      <c r="C880" s="6" t="s">
        <v>23</v>
      </c>
      <c r="D880" s="21">
        <v>30</v>
      </c>
      <c r="E880" s="6" t="s">
        <v>4096</v>
      </c>
      <c r="F880" s="15" t="s">
        <v>145</v>
      </c>
      <c r="G880" s="6" t="s">
        <v>12</v>
      </c>
      <c r="H880" s="6" t="s">
        <v>27</v>
      </c>
      <c r="I880" s="6" t="s">
        <v>14</v>
      </c>
      <c r="J880" s="6" t="s">
        <v>15</v>
      </c>
      <c r="K880" s="7">
        <v>13</v>
      </c>
      <c r="L880" s="6" t="s">
        <v>4097</v>
      </c>
      <c r="M880" s="6" t="s">
        <v>4098</v>
      </c>
      <c r="N880" s="6" t="s">
        <v>680</v>
      </c>
      <c r="O880" s="6" t="s">
        <v>674</v>
      </c>
      <c r="P880" s="21">
        <v>10</v>
      </c>
      <c r="Q880" s="2">
        <f t="shared" ca="1" si="0"/>
        <v>0.73</v>
      </c>
      <c r="R880" s="2">
        <f ca="1">Q880*(IF(J880="Yes",1.25,1))</f>
        <v>0.91249999999999998</v>
      </c>
      <c r="S880" s="2">
        <f ca="1">R880*(IF(OR(VALUE(P880)&gt;8,VALUE(D880)&gt;80),1.25,1))</f>
        <v>1.140625</v>
      </c>
      <c r="T880" s="2">
        <f ca="1">S880*(IF(H880="Mass Customer",0.85,1))</f>
        <v>1.140625</v>
      </c>
      <c r="U880" s="2">
        <f>RANK(W880,W1:W1001,0)</f>
        <v>879</v>
      </c>
      <c r="V880" s="2">
        <v>879</v>
      </c>
      <c r="W880" s="2">
        <v>0.53749999999999998</v>
      </c>
      <c r="X880" s="1"/>
      <c r="Y880" s="1"/>
      <c r="Z880" s="1"/>
    </row>
    <row r="881" spans="1:26" ht="15.75" customHeight="1" x14ac:dyDescent="0.35">
      <c r="A881" s="6" t="s">
        <v>2168</v>
      </c>
      <c r="B881" s="6" t="s">
        <v>4099</v>
      </c>
      <c r="C881" s="6" t="s">
        <v>16</v>
      </c>
      <c r="D881" s="21">
        <v>44</v>
      </c>
      <c r="E881" s="6" t="s">
        <v>4100</v>
      </c>
      <c r="F881" s="16" t="s">
        <v>4541</v>
      </c>
      <c r="G881" s="6" t="s">
        <v>4549</v>
      </c>
      <c r="H881" s="6" t="s">
        <v>25</v>
      </c>
      <c r="I881" s="6" t="s">
        <v>14</v>
      </c>
      <c r="J881" s="6" t="s">
        <v>22</v>
      </c>
      <c r="K881" s="7">
        <v>19</v>
      </c>
      <c r="L881" s="6" t="s">
        <v>4101</v>
      </c>
      <c r="M881" s="6" t="s">
        <v>1535</v>
      </c>
      <c r="N881" s="6" t="s">
        <v>680</v>
      </c>
      <c r="O881" s="6" t="s">
        <v>674</v>
      </c>
      <c r="P881" s="21">
        <v>4</v>
      </c>
      <c r="Q881" s="2">
        <f t="shared" ca="1" si="0"/>
        <v>1.07</v>
      </c>
      <c r="R881" s="2">
        <f ca="1">Q881*(IF(J881="Yes",1.25,1))</f>
        <v>1.07</v>
      </c>
      <c r="S881" s="2">
        <f ca="1">R881*(IF(OR(VALUE(P881)&gt;8,VALUE(D881)&gt;80),1.25,1))</f>
        <v>1.07</v>
      </c>
      <c r="T881" s="2">
        <f ca="1">S881*(IF(H881="Mass Customer",0.85,1))</f>
        <v>1.07</v>
      </c>
      <c r="U881" s="2">
        <f>RANK(W881,W1:W1001,0)</f>
        <v>879</v>
      </c>
      <c r="V881" s="2">
        <v>879</v>
      </c>
      <c r="W881" s="2">
        <v>0.53749999999999998</v>
      </c>
      <c r="X881" s="1"/>
      <c r="Y881" s="1"/>
      <c r="Z881" s="1"/>
    </row>
    <row r="882" spans="1:26" ht="15.75" customHeight="1" x14ac:dyDescent="0.35">
      <c r="A882" s="6" t="s">
        <v>539</v>
      </c>
      <c r="B882" s="6" t="s">
        <v>4102</v>
      </c>
      <c r="C882" s="6" t="s">
        <v>16</v>
      </c>
      <c r="D882" s="21">
        <v>67</v>
      </c>
      <c r="E882" s="6" t="s">
        <v>2110</v>
      </c>
      <c r="F882" s="15" t="s">
        <v>163</v>
      </c>
      <c r="G882" s="6" t="s">
        <v>18</v>
      </c>
      <c r="H882" s="6" t="s">
        <v>27</v>
      </c>
      <c r="I882" s="6" t="s">
        <v>14</v>
      </c>
      <c r="J882" s="6" t="s">
        <v>22</v>
      </c>
      <c r="K882" s="7">
        <v>7</v>
      </c>
      <c r="L882" s="6" t="s">
        <v>4103</v>
      </c>
      <c r="M882" s="6" t="s">
        <v>1990</v>
      </c>
      <c r="N882" s="6" t="s">
        <v>673</v>
      </c>
      <c r="O882" s="6" t="s">
        <v>674</v>
      </c>
      <c r="P882" s="21">
        <v>9</v>
      </c>
      <c r="Q882" s="2">
        <f t="shared" ca="1" si="0"/>
        <v>0.56000000000000005</v>
      </c>
      <c r="R882" s="2">
        <f ca="1">Q882*(IF(J882="Yes",1.25,1))</f>
        <v>0.56000000000000005</v>
      </c>
      <c r="S882" s="2">
        <f ca="1">R882*(IF(OR(VALUE(P882)&gt;8,VALUE(D882)&gt;80),1.25,1))</f>
        <v>0.70000000000000007</v>
      </c>
      <c r="T882" s="2">
        <f ca="1">S882*(IF(H882="Mass Customer",0.85,1))</f>
        <v>0.70000000000000007</v>
      </c>
      <c r="U882" s="2">
        <f>RANK(W882,W1:W1001,0)</f>
        <v>879</v>
      </c>
      <c r="V882" s="2">
        <v>879</v>
      </c>
      <c r="W882" s="2">
        <v>0.53749999999999998</v>
      </c>
      <c r="X882" s="1"/>
      <c r="Y882" s="1"/>
      <c r="Z882" s="1"/>
    </row>
    <row r="883" spans="1:26" ht="15.75" customHeight="1" x14ac:dyDescent="0.35">
      <c r="A883" s="6" t="s">
        <v>4104</v>
      </c>
      <c r="B883" s="6" t="s">
        <v>230</v>
      </c>
      <c r="C883" s="6" t="s">
        <v>16</v>
      </c>
      <c r="D883" s="21">
        <v>63</v>
      </c>
      <c r="E883" s="6" t="s">
        <v>4105</v>
      </c>
      <c r="F883" s="16" t="s">
        <v>4541</v>
      </c>
      <c r="G883" s="6" t="s">
        <v>50</v>
      </c>
      <c r="H883" s="6" t="s">
        <v>13</v>
      </c>
      <c r="I883" s="6" t="s">
        <v>14</v>
      </c>
      <c r="J883" s="6" t="s">
        <v>15</v>
      </c>
      <c r="K883" s="7">
        <v>9</v>
      </c>
      <c r="L883" s="6" t="s">
        <v>4106</v>
      </c>
      <c r="M883" s="6" t="s">
        <v>1326</v>
      </c>
      <c r="N883" s="6" t="s">
        <v>673</v>
      </c>
      <c r="O883" s="6" t="s">
        <v>674</v>
      </c>
      <c r="P883" s="21">
        <v>6</v>
      </c>
      <c r="Q883" s="2">
        <f t="shared" ca="1" si="0"/>
        <v>1</v>
      </c>
      <c r="R883" s="2">
        <f ca="1">Q883*(IF(J883="Yes",1.25,1))</f>
        <v>1.25</v>
      </c>
      <c r="S883" s="2">
        <f ca="1">R883*(IF(OR(VALUE(P883)&gt;8,VALUE(D883)&gt;80),1.25,1))</f>
        <v>1.25</v>
      </c>
      <c r="T883" s="2">
        <f ca="1">S883*(IF(H883="Mass Customer",0.85,1))</f>
        <v>1.0625</v>
      </c>
      <c r="U883" s="2">
        <f>RANK(W883,W1:W1001,0)</f>
        <v>882</v>
      </c>
      <c r="V883" s="2">
        <v>882</v>
      </c>
      <c r="W883" s="2">
        <v>0.53549999999999998</v>
      </c>
      <c r="X883" s="1"/>
      <c r="Y883" s="1"/>
      <c r="Z883" s="1"/>
    </row>
    <row r="884" spans="1:26" ht="15.75" customHeight="1" x14ac:dyDescent="0.35">
      <c r="A884" s="6" t="s">
        <v>4107</v>
      </c>
      <c r="B884" s="6" t="s">
        <v>4108</v>
      </c>
      <c r="C884" s="6" t="s">
        <v>23</v>
      </c>
      <c r="D884" s="21">
        <v>22</v>
      </c>
      <c r="E884" s="6" t="s">
        <v>4109</v>
      </c>
      <c r="F884" s="15" t="s">
        <v>210</v>
      </c>
      <c r="G884" s="6" t="s">
        <v>4549</v>
      </c>
      <c r="H884" s="6" t="s">
        <v>25</v>
      </c>
      <c r="I884" s="6" t="s">
        <v>14</v>
      </c>
      <c r="J884" s="6" t="s">
        <v>15</v>
      </c>
      <c r="K884" s="7">
        <v>13</v>
      </c>
      <c r="L884" s="6" t="s">
        <v>4110</v>
      </c>
      <c r="M884" s="6" t="s">
        <v>4111</v>
      </c>
      <c r="N884" s="6" t="s">
        <v>684</v>
      </c>
      <c r="O884" s="6" t="s">
        <v>674</v>
      </c>
      <c r="P884" s="21">
        <v>3</v>
      </c>
      <c r="Q884" s="2">
        <f t="shared" ca="1" si="0"/>
        <v>1</v>
      </c>
      <c r="R884" s="2">
        <f ca="1">Q884*(IF(J884="Yes",1.25,1))</f>
        <v>1.25</v>
      </c>
      <c r="S884" s="2">
        <f ca="1">R884*(IF(OR(VALUE(P884)&gt;8,VALUE(D884)&gt;80),1.25,1))</f>
        <v>1.25</v>
      </c>
      <c r="T884" s="2">
        <f ca="1">S884*(IF(H884="Mass Customer",0.85,1))</f>
        <v>1.25</v>
      </c>
      <c r="U884" s="2">
        <f>RANK(W884,W1:W1001,0)</f>
        <v>883</v>
      </c>
      <c r="V884" s="2">
        <v>883</v>
      </c>
      <c r="W884" s="2">
        <v>0.53125</v>
      </c>
      <c r="X884" s="1"/>
      <c r="Y884" s="1"/>
      <c r="Z884" s="1"/>
    </row>
    <row r="885" spans="1:26" ht="15.75" customHeight="1" x14ac:dyDescent="0.35">
      <c r="A885" s="6" t="s">
        <v>4112</v>
      </c>
      <c r="B885" s="6" t="s">
        <v>4113</v>
      </c>
      <c r="C885" s="6" t="s">
        <v>54</v>
      </c>
      <c r="D885" s="21">
        <v>24</v>
      </c>
      <c r="E885" s="11"/>
      <c r="F885" s="16" t="s">
        <v>4541</v>
      </c>
      <c r="G885" s="6" t="s">
        <v>21</v>
      </c>
      <c r="H885" s="6" t="s">
        <v>25</v>
      </c>
      <c r="I885" s="6" t="s">
        <v>14</v>
      </c>
      <c r="J885" s="6" t="s">
        <v>22</v>
      </c>
      <c r="K885" s="7">
        <v>2</v>
      </c>
      <c r="L885" s="6" t="s">
        <v>4114</v>
      </c>
      <c r="M885" s="6" t="s">
        <v>1134</v>
      </c>
      <c r="N885" s="6" t="s">
        <v>680</v>
      </c>
      <c r="O885" s="6" t="s">
        <v>674</v>
      </c>
      <c r="P885" s="21">
        <v>10</v>
      </c>
      <c r="Q885" s="2">
        <f t="shared" ca="1" si="0"/>
        <v>1.02</v>
      </c>
      <c r="R885" s="2">
        <f ca="1">Q885*(IF(J885="Yes",1.25,1))</f>
        <v>1.02</v>
      </c>
      <c r="S885" s="2">
        <f ca="1">R885*(IF(OR(VALUE(P885)&gt;8,VALUE(D885)&gt;80),1.25,1))</f>
        <v>1.2749999999999999</v>
      </c>
      <c r="T885" s="2">
        <f ca="1">S885*(IF(H885="Mass Customer",0.85,1))</f>
        <v>1.2749999999999999</v>
      </c>
      <c r="U885" s="2">
        <f>RANK(W885,W1:W1001,0)</f>
        <v>883</v>
      </c>
      <c r="V885" s="2">
        <v>883</v>
      </c>
      <c r="W885" s="2">
        <v>0.53125</v>
      </c>
      <c r="X885" s="1"/>
      <c r="Y885" s="1"/>
      <c r="Z885" s="1"/>
    </row>
    <row r="886" spans="1:26" ht="15.75" customHeight="1" x14ac:dyDescent="0.35">
      <c r="A886" s="6" t="s">
        <v>4115</v>
      </c>
      <c r="B886" s="6" t="s">
        <v>4116</v>
      </c>
      <c r="C886" s="6" t="s">
        <v>16</v>
      </c>
      <c r="D886" s="21">
        <v>48</v>
      </c>
      <c r="E886" s="6" t="s">
        <v>4117</v>
      </c>
      <c r="F886" s="15" t="s">
        <v>118</v>
      </c>
      <c r="G886" s="6" t="s">
        <v>63</v>
      </c>
      <c r="H886" s="6" t="s">
        <v>13</v>
      </c>
      <c r="I886" s="6" t="s">
        <v>14</v>
      </c>
      <c r="J886" s="6" t="s">
        <v>22</v>
      </c>
      <c r="K886" s="7">
        <v>14</v>
      </c>
      <c r="L886" s="6" t="s">
        <v>4118</v>
      </c>
      <c r="M886" s="6" t="s">
        <v>4119</v>
      </c>
      <c r="N886" s="6" t="s">
        <v>684</v>
      </c>
      <c r="O886" s="6" t="s">
        <v>674</v>
      </c>
      <c r="P886" s="21">
        <v>7</v>
      </c>
      <c r="Q886" s="2">
        <f t="shared" ca="1" si="0"/>
        <v>0.52</v>
      </c>
      <c r="R886" s="2">
        <f ca="1">Q886*(IF(J886="Yes",1.25,1))</f>
        <v>0.52</v>
      </c>
      <c r="S886" s="2">
        <f ca="1">R886*(IF(OR(VALUE(P886)&gt;8,VALUE(D886)&gt;80),1.25,1))</f>
        <v>0.52</v>
      </c>
      <c r="T886" s="2">
        <f ca="1">S886*(IF(H886="Mass Customer",0.85,1))</f>
        <v>0.442</v>
      </c>
      <c r="U886" s="2">
        <f>RANK(W886,W1:W1001,0)</f>
        <v>883</v>
      </c>
      <c r="V886" s="2">
        <v>883</v>
      </c>
      <c r="W886" s="2">
        <v>0.53125</v>
      </c>
      <c r="X886" s="1"/>
      <c r="Y886" s="1"/>
      <c r="Z886" s="1"/>
    </row>
    <row r="887" spans="1:26" ht="15.75" customHeight="1" x14ac:dyDescent="0.35">
      <c r="A887" s="6" t="s">
        <v>4120</v>
      </c>
      <c r="B887" s="6" t="s">
        <v>4121</v>
      </c>
      <c r="C887" s="6" t="s">
        <v>16</v>
      </c>
      <c r="D887" s="21">
        <v>40</v>
      </c>
      <c r="E887" s="6" t="s">
        <v>4122</v>
      </c>
      <c r="F887" s="15" t="s">
        <v>140</v>
      </c>
      <c r="G887" s="6" t="s">
        <v>18</v>
      </c>
      <c r="H887" s="6" t="s">
        <v>25</v>
      </c>
      <c r="I887" s="6" t="s">
        <v>14</v>
      </c>
      <c r="J887" s="6" t="s">
        <v>15</v>
      </c>
      <c r="K887" s="7">
        <v>20</v>
      </c>
      <c r="L887" s="6" t="s">
        <v>4123</v>
      </c>
      <c r="M887" s="6" t="s">
        <v>4124</v>
      </c>
      <c r="N887" s="6" t="s">
        <v>680</v>
      </c>
      <c r="O887" s="6" t="s">
        <v>674</v>
      </c>
      <c r="P887" s="21">
        <v>7</v>
      </c>
      <c r="Q887" s="2">
        <f t="shared" ca="1" si="0"/>
        <v>0.51</v>
      </c>
      <c r="R887" s="2">
        <f ca="1">Q887*(IF(J887="Yes",1.25,1))</f>
        <v>0.63749999999999996</v>
      </c>
      <c r="S887" s="2">
        <f ca="1">R887*(IF(OR(VALUE(P887)&gt;8,VALUE(D887)&gt;80),1.25,1))</f>
        <v>0.63749999999999996</v>
      </c>
      <c r="T887" s="2">
        <f ca="1">S887*(IF(H887="Mass Customer",0.85,1))</f>
        <v>0.63749999999999996</v>
      </c>
      <c r="U887" s="2">
        <f>RANK(W887,W1:W1001,0)</f>
        <v>883</v>
      </c>
      <c r="V887" s="2">
        <v>883</v>
      </c>
      <c r="W887" s="2">
        <v>0.53125</v>
      </c>
      <c r="X887" s="1"/>
      <c r="Y887" s="1"/>
      <c r="Z887" s="1"/>
    </row>
    <row r="888" spans="1:26" ht="15.75" customHeight="1" x14ac:dyDescent="0.35">
      <c r="A888" s="6" t="s">
        <v>568</v>
      </c>
      <c r="B888" s="6" t="s">
        <v>495</v>
      </c>
      <c r="C888" s="6" t="s">
        <v>16</v>
      </c>
      <c r="D888" s="21">
        <v>52</v>
      </c>
      <c r="E888" s="6" t="s">
        <v>4125</v>
      </c>
      <c r="F888" s="15" t="s">
        <v>228</v>
      </c>
      <c r="G888" s="6" t="s">
        <v>50</v>
      </c>
      <c r="H888" s="6" t="s">
        <v>13</v>
      </c>
      <c r="I888" s="6" t="s">
        <v>14</v>
      </c>
      <c r="J888" s="6" t="s">
        <v>22</v>
      </c>
      <c r="K888" s="7">
        <v>11</v>
      </c>
      <c r="L888" s="6" t="s">
        <v>4126</v>
      </c>
      <c r="M888" s="6" t="s">
        <v>909</v>
      </c>
      <c r="N888" s="6" t="s">
        <v>680</v>
      </c>
      <c r="O888" s="6" t="s">
        <v>674</v>
      </c>
      <c r="P888" s="21">
        <v>9</v>
      </c>
      <c r="Q888" s="2">
        <f t="shared" ca="1" si="0"/>
        <v>0.85</v>
      </c>
      <c r="R888" s="2">
        <f ca="1">Q888*(IF(J888="Yes",1.25,1))</f>
        <v>0.85</v>
      </c>
      <c r="S888" s="2">
        <f ca="1">R888*(IF(OR(VALUE(P888)&gt;8,VALUE(D888)&gt;80),1.25,1))</f>
        <v>1.0625</v>
      </c>
      <c r="T888" s="2">
        <f ca="1">S888*(IF(H888="Mass Customer",0.85,1))</f>
        <v>0.90312499999999996</v>
      </c>
      <c r="U888" s="2">
        <f>RANK(W888,W1:W1001,0)</f>
        <v>883</v>
      </c>
      <c r="V888" s="2">
        <v>883</v>
      </c>
      <c r="W888" s="2">
        <v>0.53125</v>
      </c>
      <c r="X888" s="1"/>
      <c r="Y888" s="1"/>
      <c r="Z888" s="1"/>
    </row>
    <row r="889" spans="1:26" ht="15.75" customHeight="1" x14ac:dyDescent="0.35">
      <c r="A889" s="6" t="s">
        <v>4127</v>
      </c>
      <c r="B889" s="6" t="s">
        <v>4128</v>
      </c>
      <c r="C889" s="6" t="s">
        <v>23</v>
      </c>
      <c r="D889" s="21">
        <v>27</v>
      </c>
      <c r="E889" s="6" t="s">
        <v>4129</v>
      </c>
      <c r="F889" s="15" t="s">
        <v>139</v>
      </c>
      <c r="G889" s="6" t="s">
        <v>30</v>
      </c>
      <c r="H889" s="6" t="s">
        <v>25</v>
      </c>
      <c r="I889" s="6" t="s">
        <v>14</v>
      </c>
      <c r="J889" s="6" t="s">
        <v>15</v>
      </c>
      <c r="K889" s="7">
        <v>5</v>
      </c>
      <c r="L889" s="6" t="s">
        <v>4130</v>
      </c>
      <c r="M889" s="6" t="s">
        <v>2362</v>
      </c>
      <c r="N889" s="6" t="s">
        <v>680</v>
      </c>
      <c r="O889" s="6" t="s">
        <v>674</v>
      </c>
      <c r="P889" s="21">
        <v>9</v>
      </c>
      <c r="Q889" s="2">
        <f t="shared" ca="1" si="0"/>
        <v>0.56999999999999995</v>
      </c>
      <c r="R889" s="2">
        <f ca="1">Q889*(IF(J889="Yes",1.25,1))</f>
        <v>0.71249999999999991</v>
      </c>
      <c r="S889" s="2">
        <f ca="1">R889*(IF(OR(VALUE(P889)&gt;8,VALUE(D889)&gt;80),1.25,1))</f>
        <v>0.89062499999999989</v>
      </c>
      <c r="T889" s="2">
        <f ca="1">S889*(IF(H889="Mass Customer",0.85,1))</f>
        <v>0.89062499999999989</v>
      </c>
      <c r="U889" s="2">
        <f>RANK(W889,W1:W1001,0)</f>
        <v>888</v>
      </c>
      <c r="V889" s="2">
        <v>888</v>
      </c>
      <c r="W889" s="2">
        <v>0.52500000000000002</v>
      </c>
      <c r="X889" s="1"/>
      <c r="Y889" s="1"/>
      <c r="Z889" s="1"/>
    </row>
    <row r="890" spans="1:26" ht="15.75" customHeight="1" x14ac:dyDescent="0.35">
      <c r="A890" s="6" t="s">
        <v>4131</v>
      </c>
      <c r="B890" s="13" t="s">
        <v>4541</v>
      </c>
      <c r="C890" s="6" t="s">
        <v>23</v>
      </c>
      <c r="D890" s="21">
        <v>72</v>
      </c>
      <c r="E890" s="6" t="s">
        <v>4132</v>
      </c>
      <c r="F890" s="15" t="s">
        <v>142</v>
      </c>
      <c r="G890" s="6" t="s">
        <v>18</v>
      </c>
      <c r="H890" s="6" t="s">
        <v>25</v>
      </c>
      <c r="I890" s="6" t="s">
        <v>14</v>
      </c>
      <c r="J890" s="6" t="s">
        <v>22</v>
      </c>
      <c r="K890" s="7">
        <v>5</v>
      </c>
      <c r="L890" s="6" t="s">
        <v>4133</v>
      </c>
      <c r="M890" s="6" t="s">
        <v>4134</v>
      </c>
      <c r="N890" s="6" t="s">
        <v>684</v>
      </c>
      <c r="O890" s="6" t="s">
        <v>674</v>
      </c>
      <c r="P890" s="21">
        <v>9</v>
      </c>
      <c r="Q890" s="2">
        <f t="shared" ca="1" si="0"/>
        <v>0.54</v>
      </c>
      <c r="R890" s="2">
        <f ca="1">Q890*(IF(J890="Yes",1.25,1))</f>
        <v>0.54</v>
      </c>
      <c r="S890" s="2">
        <f ca="1">R890*(IF(OR(VALUE(P890)&gt;8,VALUE(D890)&gt;80),1.25,1))</f>
        <v>0.67500000000000004</v>
      </c>
      <c r="T890" s="2">
        <f ca="1">S890*(IF(H890="Mass Customer",0.85,1))</f>
        <v>0.67500000000000004</v>
      </c>
      <c r="U890" s="2">
        <f>RANK(W890,W1:W1001,0)</f>
        <v>888</v>
      </c>
      <c r="V890" s="2">
        <v>888</v>
      </c>
      <c r="W890" s="2">
        <v>0.52500000000000002</v>
      </c>
      <c r="X890" s="1"/>
      <c r="Y890" s="1"/>
      <c r="Z890" s="1"/>
    </row>
    <row r="891" spans="1:26" ht="15.75" customHeight="1" x14ac:dyDescent="0.35">
      <c r="A891" s="6" t="s">
        <v>531</v>
      </c>
      <c r="B891" s="6" t="s">
        <v>4135</v>
      </c>
      <c r="C891" s="6" t="s">
        <v>16</v>
      </c>
      <c r="D891" s="21">
        <v>64</v>
      </c>
      <c r="E891" s="6" t="s">
        <v>4136</v>
      </c>
      <c r="F891" s="16" t="s">
        <v>4541</v>
      </c>
      <c r="G891" s="6" t="s">
        <v>33</v>
      </c>
      <c r="H891" s="6" t="s">
        <v>25</v>
      </c>
      <c r="I891" s="6" t="s">
        <v>14</v>
      </c>
      <c r="J891" s="6" t="s">
        <v>22</v>
      </c>
      <c r="K891" s="7">
        <v>16</v>
      </c>
      <c r="L891" s="6" t="s">
        <v>4137</v>
      </c>
      <c r="M891" s="6" t="s">
        <v>2661</v>
      </c>
      <c r="N891" s="6" t="s">
        <v>680</v>
      </c>
      <c r="O891" s="6" t="s">
        <v>674</v>
      </c>
      <c r="P891" s="21">
        <v>6</v>
      </c>
      <c r="Q891" s="2">
        <f t="shared" ca="1" si="0"/>
        <v>0.82</v>
      </c>
      <c r="R891" s="2">
        <f ca="1">Q891*(IF(J891="Yes",1.25,1))</f>
        <v>0.82</v>
      </c>
      <c r="S891" s="2">
        <f ca="1">R891*(IF(OR(VALUE(P891)&gt;8,VALUE(D891)&gt;80),1.25,1))</f>
        <v>0.82</v>
      </c>
      <c r="T891" s="2">
        <f ca="1">S891*(IF(H891="Mass Customer",0.85,1))</f>
        <v>0.82</v>
      </c>
      <c r="U891" s="2">
        <f>RANK(W891,W1:W1001,0)</f>
        <v>888</v>
      </c>
      <c r="V891" s="2">
        <v>888</v>
      </c>
      <c r="W891" s="2">
        <v>0.52500000000000002</v>
      </c>
      <c r="X891" s="1"/>
      <c r="Y891" s="1"/>
      <c r="Z891" s="1"/>
    </row>
    <row r="892" spans="1:26" ht="15.75" customHeight="1" x14ac:dyDescent="0.35">
      <c r="A892" s="6" t="s">
        <v>388</v>
      </c>
      <c r="B892" s="6" t="s">
        <v>4138</v>
      </c>
      <c r="C892" s="6" t="s">
        <v>16</v>
      </c>
      <c r="D892" s="21">
        <v>57</v>
      </c>
      <c r="E892" s="6" t="s">
        <v>4139</v>
      </c>
      <c r="F892" s="15" t="s">
        <v>42</v>
      </c>
      <c r="G892" s="6" t="s">
        <v>21</v>
      </c>
      <c r="H892" s="6" t="s">
        <v>13</v>
      </c>
      <c r="I892" s="6" t="s">
        <v>14</v>
      </c>
      <c r="J892" s="6" t="s">
        <v>15</v>
      </c>
      <c r="K892" s="7">
        <v>9</v>
      </c>
      <c r="L892" s="6" t="s">
        <v>4140</v>
      </c>
      <c r="M892" s="6" t="s">
        <v>3647</v>
      </c>
      <c r="N892" s="6" t="s">
        <v>684</v>
      </c>
      <c r="O892" s="6" t="s">
        <v>674</v>
      </c>
      <c r="P892" s="21">
        <v>1</v>
      </c>
      <c r="Q892" s="2">
        <f t="shared" ca="1" si="0"/>
        <v>0.5</v>
      </c>
      <c r="R892" s="2">
        <f ca="1">Q892*(IF(J892="Yes",1.25,1))</f>
        <v>0.625</v>
      </c>
      <c r="S892" s="2">
        <f ca="1">R892*(IF(OR(VALUE(P892)&gt;8,VALUE(D892)&gt;80),1.25,1))</f>
        <v>0.625</v>
      </c>
      <c r="T892" s="2">
        <f ca="1">S892*(IF(H892="Mass Customer",0.85,1))</f>
        <v>0.53125</v>
      </c>
      <c r="U892" s="2">
        <f>RANK(W892,W1:W1001,0)</f>
        <v>888</v>
      </c>
      <c r="V892" s="2">
        <v>888</v>
      </c>
      <c r="W892" s="2">
        <v>0.52500000000000002</v>
      </c>
      <c r="X892" s="1"/>
      <c r="Y892" s="1"/>
      <c r="Z892" s="1"/>
    </row>
    <row r="893" spans="1:26" ht="15.75" customHeight="1" x14ac:dyDescent="0.35">
      <c r="A893" s="6" t="s">
        <v>490</v>
      </c>
      <c r="B893" s="6" t="s">
        <v>4141</v>
      </c>
      <c r="C893" s="6" t="s">
        <v>16</v>
      </c>
      <c r="D893" s="21">
        <v>51</v>
      </c>
      <c r="E893" s="6" t="s">
        <v>4142</v>
      </c>
      <c r="F893" s="15" t="s">
        <v>154</v>
      </c>
      <c r="G893" s="6" t="s">
        <v>20</v>
      </c>
      <c r="H893" s="6" t="s">
        <v>13</v>
      </c>
      <c r="I893" s="6" t="s">
        <v>14</v>
      </c>
      <c r="J893" s="6" t="s">
        <v>15</v>
      </c>
      <c r="K893" s="7">
        <v>6</v>
      </c>
      <c r="L893" s="6" t="s">
        <v>4143</v>
      </c>
      <c r="M893" s="6" t="s">
        <v>4144</v>
      </c>
      <c r="N893" s="6" t="s">
        <v>680</v>
      </c>
      <c r="O893" s="6" t="s">
        <v>674</v>
      </c>
      <c r="P893" s="21">
        <v>12</v>
      </c>
      <c r="Q893" s="2">
        <f t="shared" ca="1" si="0"/>
        <v>0.91</v>
      </c>
      <c r="R893" s="2">
        <f ca="1">Q893*(IF(J893="Yes",1.25,1))</f>
        <v>1.1375</v>
      </c>
      <c r="S893" s="2">
        <f ca="1">R893*(IF(OR(VALUE(P893)&gt;8,VALUE(D893)&gt;80),1.25,1))</f>
        <v>1.421875</v>
      </c>
      <c r="T893" s="2">
        <f ca="1">S893*(IF(H893="Mass Customer",0.85,1))</f>
        <v>1.2085937499999999</v>
      </c>
      <c r="U893" s="2">
        <f>RANK(W893,W1:W1001,0)</f>
        <v>888</v>
      </c>
      <c r="V893" s="2">
        <v>888</v>
      </c>
      <c r="W893" s="2">
        <v>0.52500000000000002</v>
      </c>
      <c r="X893" s="1"/>
      <c r="Y893" s="1"/>
      <c r="Z893" s="1"/>
    </row>
    <row r="894" spans="1:26" ht="15.75" customHeight="1" x14ac:dyDescent="0.35">
      <c r="A894" s="6" t="s">
        <v>417</v>
      </c>
      <c r="B894" s="6" t="s">
        <v>4145</v>
      </c>
      <c r="C894" s="6" t="s">
        <v>23</v>
      </c>
      <c r="D894" s="21">
        <v>11</v>
      </c>
      <c r="E894" s="6" t="s">
        <v>4146</v>
      </c>
      <c r="F894" s="15" t="s">
        <v>101</v>
      </c>
      <c r="G894" s="6" t="s">
        <v>33</v>
      </c>
      <c r="H894" s="6" t="s">
        <v>27</v>
      </c>
      <c r="I894" s="6" t="s">
        <v>14</v>
      </c>
      <c r="J894" s="6" t="s">
        <v>15</v>
      </c>
      <c r="K894" s="7">
        <v>15</v>
      </c>
      <c r="L894" s="6" t="s">
        <v>4147</v>
      </c>
      <c r="M894" s="6" t="s">
        <v>4148</v>
      </c>
      <c r="N894" s="6" t="s">
        <v>680</v>
      </c>
      <c r="O894" s="6" t="s">
        <v>674</v>
      </c>
      <c r="P894" s="21">
        <v>3</v>
      </c>
      <c r="Q894" s="2">
        <f t="shared" ca="1" si="0"/>
        <v>0.45</v>
      </c>
      <c r="R894" s="2">
        <f ca="1">Q894*(IF(J894="Yes",1.25,1))</f>
        <v>0.5625</v>
      </c>
      <c r="S894" s="2">
        <f ca="1">R894*(IF(OR(VALUE(P894)&gt;8,VALUE(D894)&gt;80),1.25,1))</f>
        <v>0.5625</v>
      </c>
      <c r="T894" s="2">
        <f ca="1">S894*(IF(H894="Mass Customer",0.85,1))</f>
        <v>0.5625</v>
      </c>
      <c r="U894" s="2">
        <f>RANK(W894,W1:W1001,0)</f>
        <v>893</v>
      </c>
      <c r="V894" s="2">
        <v>893</v>
      </c>
      <c r="W894" s="2">
        <v>0.520625</v>
      </c>
      <c r="X894" s="1"/>
      <c r="Y894" s="1"/>
      <c r="Z894" s="1"/>
    </row>
    <row r="895" spans="1:26" ht="15.75" customHeight="1" x14ac:dyDescent="0.35">
      <c r="A895" s="6" t="s">
        <v>479</v>
      </c>
      <c r="B895" s="6" t="s">
        <v>4149</v>
      </c>
      <c r="C895" s="6" t="s">
        <v>16</v>
      </c>
      <c r="D895" s="21">
        <v>31</v>
      </c>
      <c r="E895" s="6" t="s">
        <v>4150</v>
      </c>
      <c r="F895" s="15" t="s">
        <v>11</v>
      </c>
      <c r="G895" s="6" t="s">
        <v>4549</v>
      </c>
      <c r="H895" s="6" t="s">
        <v>27</v>
      </c>
      <c r="I895" s="6" t="s">
        <v>14</v>
      </c>
      <c r="J895" s="6" t="s">
        <v>22</v>
      </c>
      <c r="K895" s="7">
        <v>5</v>
      </c>
      <c r="L895" s="6" t="s">
        <v>4151</v>
      </c>
      <c r="M895" s="6" t="s">
        <v>1193</v>
      </c>
      <c r="N895" s="6" t="s">
        <v>680</v>
      </c>
      <c r="O895" s="6" t="s">
        <v>674</v>
      </c>
      <c r="P895" s="21">
        <v>9</v>
      </c>
      <c r="Q895" s="2">
        <f t="shared" ca="1" si="0"/>
        <v>0.44</v>
      </c>
      <c r="R895" s="2">
        <f ca="1">Q895*(IF(J895="Yes",1.25,1))</f>
        <v>0.44</v>
      </c>
      <c r="S895" s="2">
        <f ca="1">R895*(IF(OR(VALUE(P895)&gt;8,VALUE(D895)&gt;80),1.25,1))</f>
        <v>0.55000000000000004</v>
      </c>
      <c r="T895" s="2">
        <f ca="1">S895*(IF(H895="Mass Customer",0.85,1))</f>
        <v>0.55000000000000004</v>
      </c>
      <c r="U895" s="2">
        <f>RANK(W895,W1:W1001,0)</f>
        <v>893</v>
      </c>
      <c r="V895" s="2">
        <v>893</v>
      </c>
      <c r="W895" s="2">
        <v>0.520625</v>
      </c>
      <c r="X895" s="1"/>
      <c r="Y895" s="1"/>
      <c r="Z895" s="1"/>
    </row>
    <row r="896" spans="1:26" ht="15.75" customHeight="1" x14ac:dyDescent="0.35">
      <c r="A896" s="6" t="s">
        <v>4152</v>
      </c>
      <c r="B896" s="6" t="s">
        <v>563</v>
      </c>
      <c r="C896" s="6" t="s">
        <v>23</v>
      </c>
      <c r="D896" s="21">
        <v>54</v>
      </c>
      <c r="E896" s="6" t="s">
        <v>4153</v>
      </c>
      <c r="F896" s="15" t="s">
        <v>168</v>
      </c>
      <c r="G896" s="6" t="s">
        <v>21</v>
      </c>
      <c r="H896" s="6" t="s">
        <v>13</v>
      </c>
      <c r="I896" s="6" t="s">
        <v>14</v>
      </c>
      <c r="J896" s="6" t="s">
        <v>15</v>
      </c>
      <c r="K896" s="7">
        <v>6</v>
      </c>
      <c r="L896" s="6" t="s">
        <v>4154</v>
      </c>
      <c r="M896" s="6" t="s">
        <v>1935</v>
      </c>
      <c r="N896" s="6" t="s">
        <v>673</v>
      </c>
      <c r="O896" s="6" t="s">
        <v>674</v>
      </c>
      <c r="P896" s="21">
        <v>4</v>
      </c>
      <c r="Q896" s="2">
        <f t="shared" ca="1" si="0"/>
        <v>0.98</v>
      </c>
      <c r="R896" s="2">
        <f ca="1">Q896*(IF(J896="Yes",1.25,1))</f>
        <v>1.2250000000000001</v>
      </c>
      <c r="S896" s="2">
        <f ca="1">R896*(IF(OR(VALUE(P896)&gt;8,VALUE(D896)&gt;80),1.25,1))</f>
        <v>1.2250000000000001</v>
      </c>
      <c r="T896" s="2">
        <f ca="1">S896*(IF(H896="Mass Customer",0.85,1))</f>
        <v>1.04125</v>
      </c>
      <c r="U896" s="2">
        <f>RANK(W896,W1:W1001,0)</f>
        <v>893</v>
      </c>
      <c r="V896" s="2">
        <v>893</v>
      </c>
      <c r="W896" s="2">
        <v>0.520625</v>
      </c>
      <c r="X896" s="1"/>
      <c r="Y896" s="1"/>
      <c r="Z896" s="1"/>
    </row>
    <row r="897" spans="1:26" ht="15.75" customHeight="1" x14ac:dyDescent="0.35">
      <c r="A897" s="6" t="s">
        <v>4155</v>
      </c>
      <c r="B897" s="6" t="s">
        <v>4156</v>
      </c>
      <c r="C897" s="6" t="s">
        <v>16</v>
      </c>
      <c r="D897" s="21">
        <v>5</v>
      </c>
      <c r="E897" s="6" t="s">
        <v>4157</v>
      </c>
      <c r="F897" s="15" t="s">
        <v>73</v>
      </c>
      <c r="G897" s="6" t="s">
        <v>33</v>
      </c>
      <c r="H897" s="6" t="s">
        <v>13</v>
      </c>
      <c r="I897" s="6" t="s">
        <v>14</v>
      </c>
      <c r="J897" s="6" t="s">
        <v>22</v>
      </c>
      <c r="K897" s="7">
        <v>18</v>
      </c>
      <c r="L897" s="6" t="s">
        <v>4158</v>
      </c>
      <c r="M897" s="6" t="s">
        <v>1475</v>
      </c>
      <c r="N897" s="6" t="s">
        <v>684</v>
      </c>
      <c r="O897" s="6" t="s">
        <v>674</v>
      </c>
      <c r="P897" s="21">
        <v>8</v>
      </c>
      <c r="Q897" s="2">
        <f t="shared" ca="1" si="0"/>
        <v>0.81</v>
      </c>
      <c r="R897" s="2">
        <f ca="1">Q897*(IF(J897="Yes",1.25,1))</f>
        <v>0.81</v>
      </c>
      <c r="S897" s="2">
        <f ca="1">R897*(IF(OR(VALUE(P897)&gt;8,VALUE(D897)&gt;80),1.25,1))</f>
        <v>0.81</v>
      </c>
      <c r="T897" s="2">
        <f ca="1">S897*(IF(H897="Mass Customer",0.85,1))</f>
        <v>0.6885</v>
      </c>
      <c r="U897" s="2">
        <f>RANK(W897,W1:W1001,0)</f>
        <v>896</v>
      </c>
      <c r="V897" s="2">
        <v>896</v>
      </c>
      <c r="W897" s="2">
        <v>0.52</v>
      </c>
      <c r="X897" s="1"/>
      <c r="Y897" s="1"/>
      <c r="Z897" s="1"/>
    </row>
    <row r="898" spans="1:26" ht="15.75" customHeight="1" x14ac:dyDescent="0.35">
      <c r="A898" s="6" t="s">
        <v>4159</v>
      </c>
      <c r="B898" s="6" t="s">
        <v>4160</v>
      </c>
      <c r="C898" s="6" t="s">
        <v>16</v>
      </c>
      <c r="D898" s="21">
        <v>46</v>
      </c>
      <c r="E898" s="6" t="s">
        <v>4161</v>
      </c>
      <c r="F898" s="15" t="s">
        <v>138</v>
      </c>
      <c r="G898" s="6" t="s">
        <v>21</v>
      </c>
      <c r="H898" s="6" t="s">
        <v>25</v>
      </c>
      <c r="I898" s="6" t="s">
        <v>14</v>
      </c>
      <c r="J898" s="6" t="s">
        <v>15</v>
      </c>
      <c r="K898" s="7">
        <v>7</v>
      </c>
      <c r="L898" s="6" t="s">
        <v>4162</v>
      </c>
      <c r="M898" s="6" t="s">
        <v>4163</v>
      </c>
      <c r="N898" s="6" t="s">
        <v>673</v>
      </c>
      <c r="O898" s="6" t="s">
        <v>674</v>
      </c>
      <c r="P898" s="21">
        <v>5</v>
      </c>
      <c r="Q898" s="2">
        <f t="shared" ca="1" si="0"/>
        <v>0.54</v>
      </c>
      <c r="R898" s="2">
        <f ca="1">Q898*(IF(J898="Yes",1.25,1))</f>
        <v>0.67500000000000004</v>
      </c>
      <c r="S898" s="2">
        <f ca="1">R898*(IF(OR(VALUE(P898)&gt;8,VALUE(D898)&gt;80),1.25,1))</f>
        <v>0.67500000000000004</v>
      </c>
      <c r="T898" s="2">
        <f ca="1">S898*(IF(H898="Mass Customer",0.85,1))</f>
        <v>0.67500000000000004</v>
      </c>
      <c r="U898" s="2">
        <f>RANK(W898,W1:W1001,0)</f>
        <v>896</v>
      </c>
      <c r="V898" s="2">
        <v>896</v>
      </c>
      <c r="W898" s="2">
        <v>0.52</v>
      </c>
      <c r="X898" s="1"/>
      <c r="Y898" s="1"/>
      <c r="Z898" s="1"/>
    </row>
    <row r="899" spans="1:26" ht="15.75" customHeight="1" x14ac:dyDescent="0.35">
      <c r="A899" s="6" t="s">
        <v>4164</v>
      </c>
      <c r="B899" s="6" t="s">
        <v>4165</v>
      </c>
      <c r="C899" s="6" t="s">
        <v>16</v>
      </c>
      <c r="D899" s="21">
        <v>47</v>
      </c>
      <c r="E899" s="6" t="s">
        <v>4166</v>
      </c>
      <c r="F899" s="15" t="s">
        <v>114</v>
      </c>
      <c r="G899" s="6" t="s">
        <v>12</v>
      </c>
      <c r="H899" s="6" t="s">
        <v>13</v>
      </c>
      <c r="I899" s="6" t="s">
        <v>14</v>
      </c>
      <c r="J899" s="6" t="s">
        <v>22</v>
      </c>
      <c r="K899" s="7">
        <v>10</v>
      </c>
      <c r="L899" s="6" t="s">
        <v>4167</v>
      </c>
      <c r="M899" s="6" t="s">
        <v>1193</v>
      </c>
      <c r="N899" s="6" t="s">
        <v>680</v>
      </c>
      <c r="O899" s="6" t="s">
        <v>674</v>
      </c>
      <c r="P899" s="21">
        <v>9</v>
      </c>
      <c r="Q899" s="2">
        <f t="shared" ca="1" si="0"/>
        <v>0.57999999999999996</v>
      </c>
      <c r="R899" s="2">
        <f ca="1">Q899*(IF(J899="Yes",1.25,1))</f>
        <v>0.57999999999999996</v>
      </c>
      <c r="S899" s="2">
        <f ca="1">R899*(IF(OR(VALUE(P899)&gt;8,VALUE(D899)&gt;80),1.25,1))</f>
        <v>0.72499999999999998</v>
      </c>
      <c r="T899" s="2">
        <f ca="1">S899*(IF(H899="Mass Customer",0.85,1))</f>
        <v>0.61624999999999996</v>
      </c>
      <c r="U899" s="2">
        <f>RANK(W899,W1:W1001,0)</f>
        <v>898</v>
      </c>
      <c r="V899" s="2">
        <v>898</v>
      </c>
      <c r="W899" s="2">
        <v>0.51249999999999996</v>
      </c>
      <c r="X899" s="1"/>
      <c r="Y899" s="1"/>
      <c r="Z899" s="1"/>
    </row>
    <row r="900" spans="1:26" ht="15.75" customHeight="1" x14ac:dyDescent="0.35">
      <c r="A900" s="6" t="s">
        <v>4168</v>
      </c>
      <c r="B900" s="6" t="s">
        <v>265</v>
      </c>
      <c r="C900" s="6" t="s">
        <v>23</v>
      </c>
      <c r="D900" s="21">
        <v>38</v>
      </c>
      <c r="E900" s="6" t="s">
        <v>4169</v>
      </c>
      <c r="F900" s="15" t="s">
        <v>315</v>
      </c>
      <c r="G900" s="6" t="s">
        <v>20</v>
      </c>
      <c r="H900" s="6" t="s">
        <v>25</v>
      </c>
      <c r="I900" s="6" t="s">
        <v>14</v>
      </c>
      <c r="J900" s="6" t="s">
        <v>22</v>
      </c>
      <c r="K900" s="7">
        <v>11</v>
      </c>
      <c r="L900" s="6" t="s">
        <v>4170</v>
      </c>
      <c r="M900" s="6" t="s">
        <v>1648</v>
      </c>
      <c r="N900" s="6" t="s">
        <v>680</v>
      </c>
      <c r="O900" s="6" t="s">
        <v>674</v>
      </c>
      <c r="P900" s="21">
        <v>10</v>
      </c>
      <c r="Q900" s="2">
        <f t="shared" ca="1" si="0"/>
        <v>0.99</v>
      </c>
      <c r="R900" s="2">
        <f ca="1">Q900*(IF(J900="Yes",1.25,1))</f>
        <v>0.99</v>
      </c>
      <c r="S900" s="2">
        <f ca="1">R900*(IF(OR(VALUE(P900)&gt;8,VALUE(D900)&gt;80),1.25,1))</f>
        <v>1.2375</v>
      </c>
      <c r="T900" s="2">
        <f ca="1">S900*(IF(H900="Mass Customer",0.85,1))</f>
        <v>1.2375</v>
      </c>
      <c r="U900" s="2">
        <f>RANK(W900,W1:W1001,0)</f>
        <v>899</v>
      </c>
      <c r="V900" s="2">
        <v>899</v>
      </c>
      <c r="W900" s="2">
        <v>0.51</v>
      </c>
      <c r="X900" s="1"/>
      <c r="Y900" s="1"/>
      <c r="Z900" s="1"/>
    </row>
    <row r="901" spans="1:26" ht="15.75" customHeight="1" x14ac:dyDescent="0.35">
      <c r="A901" s="6" t="s">
        <v>4171</v>
      </c>
      <c r="B901" s="6" t="s">
        <v>4172</v>
      </c>
      <c r="C901" s="6" t="s">
        <v>16</v>
      </c>
      <c r="D901" s="21">
        <v>5</v>
      </c>
      <c r="E901" s="6" t="s">
        <v>4173</v>
      </c>
      <c r="F901" s="16" t="s">
        <v>4541</v>
      </c>
      <c r="G901" s="6" t="s">
        <v>12</v>
      </c>
      <c r="H901" s="6" t="s">
        <v>27</v>
      </c>
      <c r="I901" s="6" t="s">
        <v>14</v>
      </c>
      <c r="J901" s="6" t="s">
        <v>22</v>
      </c>
      <c r="K901" s="7">
        <v>19</v>
      </c>
      <c r="L901" s="6" t="s">
        <v>4174</v>
      </c>
      <c r="M901" s="6" t="s">
        <v>2661</v>
      </c>
      <c r="N901" s="6" t="s">
        <v>680</v>
      </c>
      <c r="O901" s="6" t="s">
        <v>674</v>
      </c>
      <c r="P901" s="21">
        <v>9</v>
      </c>
      <c r="Q901" s="2">
        <f t="shared" ca="1" si="0"/>
        <v>0.52</v>
      </c>
      <c r="R901" s="2">
        <f ca="1">Q901*(IF(J901="Yes",1.25,1))</f>
        <v>0.52</v>
      </c>
      <c r="S901" s="2">
        <f ca="1">R901*(IF(OR(VALUE(P901)&gt;8,VALUE(D901)&gt;80),1.25,1))</f>
        <v>0.65</v>
      </c>
      <c r="T901" s="2">
        <f ca="1">S901*(IF(H901="Mass Customer",0.85,1))</f>
        <v>0.65</v>
      </c>
      <c r="U901" s="2">
        <f>RANK(W901,W1:W1001,0)</f>
        <v>899</v>
      </c>
      <c r="V901" s="2">
        <v>899</v>
      </c>
      <c r="W901" s="2">
        <v>0.51</v>
      </c>
      <c r="X901" s="1"/>
      <c r="Y901" s="1"/>
      <c r="Z901" s="1"/>
    </row>
    <row r="902" spans="1:26" ht="15.75" customHeight="1" x14ac:dyDescent="0.35">
      <c r="A902" s="6" t="s">
        <v>4175</v>
      </c>
      <c r="B902" s="6" t="s">
        <v>4176</v>
      </c>
      <c r="C902" s="6" t="s">
        <v>16</v>
      </c>
      <c r="D902" s="21">
        <v>1</v>
      </c>
      <c r="E902" s="6" t="s">
        <v>4177</v>
      </c>
      <c r="F902" s="15" t="s">
        <v>116</v>
      </c>
      <c r="G902" s="6" t="s">
        <v>4549</v>
      </c>
      <c r="H902" s="6" t="s">
        <v>13</v>
      </c>
      <c r="I902" s="6" t="s">
        <v>14</v>
      </c>
      <c r="J902" s="6" t="s">
        <v>22</v>
      </c>
      <c r="K902" s="7">
        <v>13</v>
      </c>
      <c r="L902" s="6" t="s">
        <v>4178</v>
      </c>
      <c r="M902" s="6" t="s">
        <v>2352</v>
      </c>
      <c r="N902" s="6" t="s">
        <v>684</v>
      </c>
      <c r="O902" s="6" t="s">
        <v>674</v>
      </c>
      <c r="P902" s="21">
        <v>7</v>
      </c>
      <c r="Q902" s="2">
        <f t="shared" ca="1" si="0"/>
        <v>0.54</v>
      </c>
      <c r="R902" s="2">
        <f ca="1">Q902*(IF(J902="Yes",1.25,1))</f>
        <v>0.54</v>
      </c>
      <c r="S902" s="2">
        <f ca="1">R902*(IF(OR(VALUE(P902)&gt;8,VALUE(D902)&gt;80),1.25,1))</f>
        <v>0.54</v>
      </c>
      <c r="T902" s="2">
        <f ca="1">S902*(IF(H902="Mass Customer",0.85,1))</f>
        <v>0.45900000000000002</v>
      </c>
      <c r="U902" s="2">
        <f>RANK(W902,W1:W1001,0)</f>
        <v>899</v>
      </c>
      <c r="V902" s="2">
        <v>899</v>
      </c>
      <c r="W902" s="2">
        <v>0.51</v>
      </c>
      <c r="X902" s="1"/>
      <c r="Y902" s="1"/>
      <c r="Z902" s="1"/>
    </row>
    <row r="903" spans="1:26" ht="15.75" customHeight="1" x14ac:dyDescent="0.35">
      <c r="A903" s="6" t="s">
        <v>4179</v>
      </c>
      <c r="B903" s="6" t="s">
        <v>4180</v>
      </c>
      <c r="C903" s="6" t="s">
        <v>23</v>
      </c>
      <c r="D903" s="21">
        <v>53</v>
      </c>
      <c r="E903" s="6" t="s">
        <v>4181</v>
      </c>
      <c r="F903" s="15" t="s">
        <v>76</v>
      </c>
      <c r="G903" s="6" t="s">
        <v>33</v>
      </c>
      <c r="H903" s="6" t="s">
        <v>13</v>
      </c>
      <c r="I903" s="6" t="s">
        <v>14</v>
      </c>
      <c r="J903" s="6" t="s">
        <v>22</v>
      </c>
      <c r="K903" s="7">
        <v>8</v>
      </c>
      <c r="L903" s="6" t="s">
        <v>4182</v>
      </c>
      <c r="M903" s="6" t="s">
        <v>3874</v>
      </c>
      <c r="N903" s="6" t="s">
        <v>680</v>
      </c>
      <c r="O903" s="6" t="s">
        <v>674</v>
      </c>
      <c r="P903" s="21">
        <v>10</v>
      </c>
      <c r="Q903" s="2">
        <f t="shared" ca="1" si="0"/>
        <v>0.95</v>
      </c>
      <c r="R903" s="2">
        <f ca="1">Q903*(IF(J903="Yes",1.25,1))</f>
        <v>0.95</v>
      </c>
      <c r="S903" s="2">
        <f ca="1">R903*(IF(OR(VALUE(P903)&gt;8,VALUE(D903)&gt;80),1.25,1))</f>
        <v>1.1875</v>
      </c>
      <c r="T903" s="2">
        <f ca="1">S903*(IF(H903="Mass Customer",0.85,1))</f>
        <v>1.0093749999999999</v>
      </c>
      <c r="U903" s="2">
        <f>RANK(W903,W1:W1001,0)</f>
        <v>899</v>
      </c>
      <c r="V903" s="2">
        <v>899</v>
      </c>
      <c r="W903" s="2">
        <v>0.51</v>
      </c>
      <c r="X903" s="1"/>
      <c r="Y903" s="1"/>
      <c r="Z903" s="1"/>
    </row>
    <row r="904" spans="1:26" ht="15.75" customHeight="1" x14ac:dyDescent="0.35">
      <c r="A904" s="6" t="s">
        <v>4183</v>
      </c>
      <c r="B904" s="6" t="s">
        <v>4184</v>
      </c>
      <c r="C904" s="6" t="s">
        <v>16</v>
      </c>
      <c r="D904" s="21">
        <v>48</v>
      </c>
      <c r="E904" s="6" t="s">
        <v>4185</v>
      </c>
      <c r="F904" s="15" t="s">
        <v>74</v>
      </c>
      <c r="G904" s="6" t="s">
        <v>18</v>
      </c>
      <c r="H904" s="6" t="s">
        <v>13</v>
      </c>
      <c r="I904" s="6" t="s">
        <v>14</v>
      </c>
      <c r="J904" s="6" t="s">
        <v>22</v>
      </c>
      <c r="K904" s="7">
        <v>9</v>
      </c>
      <c r="L904" s="6" t="s">
        <v>4186</v>
      </c>
      <c r="M904" s="6" t="s">
        <v>4187</v>
      </c>
      <c r="N904" s="6" t="s">
        <v>684</v>
      </c>
      <c r="O904" s="6" t="s">
        <v>674</v>
      </c>
      <c r="P904" s="21">
        <v>6</v>
      </c>
      <c r="Q904" s="2">
        <f t="shared" ca="1" si="0"/>
        <v>0.68</v>
      </c>
      <c r="R904" s="2">
        <f ca="1">Q904*(IF(J904="Yes",1.25,1))</f>
        <v>0.68</v>
      </c>
      <c r="S904" s="2">
        <f ca="1">R904*(IF(OR(VALUE(P904)&gt;8,VALUE(D904)&gt;80),1.25,1))</f>
        <v>0.68</v>
      </c>
      <c r="T904" s="2">
        <f ca="1">S904*(IF(H904="Mass Customer",0.85,1))</f>
        <v>0.57800000000000007</v>
      </c>
      <c r="U904" s="2">
        <f>RANK(W904,W1:W1001,0)</f>
        <v>903</v>
      </c>
      <c r="V904" s="2">
        <v>903</v>
      </c>
      <c r="W904" s="2">
        <v>0.50149999999999995</v>
      </c>
      <c r="X904" s="1"/>
      <c r="Y904" s="1"/>
      <c r="Z904" s="1"/>
    </row>
    <row r="905" spans="1:26" ht="15.75" customHeight="1" x14ac:dyDescent="0.35">
      <c r="A905" s="6" t="s">
        <v>4188</v>
      </c>
      <c r="B905" s="6" t="s">
        <v>4189</v>
      </c>
      <c r="C905" s="6" t="s">
        <v>23</v>
      </c>
      <c r="D905" s="21">
        <v>84</v>
      </c>
      <c r="E905" s="6" t="s">
        <v>4190</v>
      </c>
      <c r="F905" s="15" t="s">
        <v>29</v>
      </c>
      <c r="G905" s="6" t="s">
        <v>33</v>
      </c>
      <c r="H905" s="6" t="s">
        <v>25</v>
      </c>
      <c r="I905" s="6" t="s">
        <v>14</v>
      </c>
      <c r="J905" s="6" t="s">
        <v>15</v>
      </c>
      <c r="K905" s="7">
        <v>5</v>
      </c>
      <c r="L905" s="6" t="s">
        <v>4191</v>
      </c>
      <c r="M905" s="6" t="s">
        <v>1260</v>
      </c>
      <c r="N905" s="6" t="s">
        <v>680</v>
      </c>
      <c r="O905" s="6" t="s">
        <v>674</v>
      </c>
      <c r="P905" s="21">
        <v>8</v>
      </c>
      <c r="Q905" s="2">
        <f t="shared" ca="1" si="0"/>
        <v>0.61</v>
      </c>
      <c r="R905" s="2">
        <f ca="1">Q905*(IF(J905="Yes",1.25,1))</f>
        <v>0.76249999999999996</v>
      </c>
      <c r="S905" s="2">
        <f ca="1">R905*(IF(OR(VALUE(P905)&gt;8,VALUE(D905)&gt;80),1.25,1))</f>
        <v>0.953125</v>
      </c>
      <c r="T905" s="2">
        <f ca="1">S905*(IF(H905="Mass Customer",0.85,1))</f>
        <v>0.953125</v>
      </c>
      <c r="U905" s="2">
        <f>RANK(W905,W1:W1001,0)</f>
        <v>904</v>
      </c>
      <c r="V905" s="2">
        <v>904</v>
      </c>
      <c r="W905" s="2">
        <v>0.5</v>
      </c>
      <c r="X905" s="1"/>
      <c r="Y905" s="1"/>
      <c r="Z905" s="1"/>
    </row>
    <row r="906" spans="1:26" ht="15.75" customHeight="1" x14ac:dyDescent="0.35">
      <c r="A906" s="6" t="s">
        <v>4192</v>
      </c>
      <c r="B906" s="6" t="s">
        <v>601</v>
      </c>
      <c r="C906" s="6" t="s">
        <v>54</v>
      </c>
      <c r="D906" s="21">
        <v>0</v>
      </c>
      <c r="E906" s="11"/>
      <c r="F906" s="15" t="s">
        <v>51</v>
      </c>
      <c r="G906" s="6" t="s">
        <v>21</v>
      </c>
      <c r="H906" s="6" t="s">
        <v>13</v>
      </c>
      <c r="I906" s="6" t="s">
        <v>14</v>
      </c>
      <c r="J906" s="6" t="s">
        <v>22</v>
      </c>
      <c r="K906" s="7">
        <v>2</v>
      </c>
      <c r="L906" s="6" t="s">
        <v>4193</v>
      </c>
      <c r="M906" s="6" t="s">
        <v>4194</v>
      </c>
      <c r="N906" s="6" t="s">
        <v>680</v>
      </c>
      <c r="O906" s="6" t="s">
        <v>674</v>
      </c>
      <c r="P906" s="21">
        <v>6</v>
      </c>
      <c r="Q906" s="2">
        <f t="shared" ca="1" si="0"/>
        <v>0.82</v>
      </c>
      <c r="R906" s="2">
        <f ca="1">Q906*(IF(J906="Yes",1.25,1))</f>
        <v>0.82</v>
      </c>
      <c r="S906" s="2">
        <f ca="1">R906*(IF(OR(VALUE(P906)&gt;8,VALUE(D906)&gt;80),1.25,1))</f>
        <v>0.82</v>
      </c>
      <c r="T906" s="2">
        <f ca="1">S906*(IF(H906="Mass Customer",0.85,1))</f>
        <v>0.69699999999999995</v>
      </c>
      <c r="U906" s="2">
        <f>RANK(W906,W1:W1001,0)</f>
        <v>904</v>
      </c>
      <c r="V906" s="2">
        <v>904</v>
      </c>
      <c r="W906" s="2">
        <v>0.5</v>
      </c>
      <c r="X906" s="1"/>
      <c r="Y906" s="1"/>
      <c r="Z906" s="1"/>
    </row>
    <row r="907" spans="1:26" ht="15.75" customHeight="1" x14ac:dyDescent="0.35">
      <c r="A907" s="6" t="s">
        <v>4195</v>
      </c>
      <c r="B907" s="6" t="s">
        <v>4196</v>
      </c>
      <c r="C907" s="6" t="s">
        <v>23</v>
      </c>
      <c r="D907" s="21">
        <v>77</v>
      </c>
      <c r="E907" s="8">
        <v>26747</v>
      </c>
      <c r="F907" s="15" t="s">
        <v>35</v>
      </c>
      <c r="G907" s="6" t="s">
        <v>12</v>
      </c>
      <c r="H907" s="6" t="s">
        <v>13</v>
      </c>
      <c r="I907" s="6" t="s">
        <v>14</v>
      </c>
      <c r="J907" s="6" t="s">
        <v>22</v>
      </c>
      <c r="K907" s="7">
        <v>8</v>
      </c>
      <c r="L907" s="6" t="s">
        <v>4197</v>
      </c>
      <c r="M907" s="6" t="s">
        <v>1069</v>
      </c>
      <c r="N907" s="6" t="s">
        <v>680</v>
      </c>
      <c r="O907" s="6" t="s">
        <v>674</v>
      </c>
      <c r="P907" s="21">
        <v>7</v>
      </c>
      <c r="Q907" s="2">
        <f t="shared" ca="1" si="0"/>
        <v>0.5</v>
      </c>
      <c r="R907" s="2">
        <f ca="1">Q907*(IF(J907="Yes",1.25,1))</f>
        <v>0.5</v>
      </c>
      <c r="S907" s="2">
        <f ca="1">R907*(IF(OR(VALUE(P907)&gt;8,VALUE(D907)&gt;80),1.25,1))</f>
        <v>0.5</v>
      </c>
      <c r="T907" s="2">
        <f ca="1">S907*(IF(H907="Mass Customer",0.85,1))</f>
        <v>0.42499999999999999</v>
      </c>
      <c r="U907" s="2">
        <f>RANK(W907,W1:W1001,0)</f>
        <v>904</v>
      </c>
      <c r="V907" s="2">
        <v>904</v>
      </c>
      <c r="W907" s="2">
        <v>0.5</v>
      </c>
      <c r="X907" s="1"/>
      <c r="Y907" s="1"/>
      <c r="Z907" s="1"/>
    </row>
    <row r="908" spans="1:26" ht="15.75" customHeight="1" x14ac:dyDescent="0.35">
      <c r="A908" s="6" t="s">
        <v>629</v>
      </c>
      <c r="B908" s="6" t="s">
        <v>4198</v>
      </c>
      <c r="C908" s="6" t="s">
        <v>16</v>
      </c>
      <c r="D908" s="21">
        <v>27</v>
      </c>
      <c r="E908" s="6" t="s">
        <v>4199</v>
      </c>
      <c r="F908" s="15" t="s">
        <v>237</v>
      </c>
      <c r="G908" s="6" t="s">
        <v>4549</v>
      </c>
      <c r="H908" s="6" t="s">
        <v>25</v>
      </c>
      <c r="I908" s="6" t="s">
        <v>14</v>
      </c>
      <c r="J908" s="6" t="s">
        <v>22</v>
      </c>
      <c r="K908" s="7">
        <v>17</v>
      </c>
      <c r="L908" s="6" t="s">
        <v>4200</v>
      </c>
      <c r="M908" s="6" t="s">
        <v>688</v>
      </c>
      <c r="N908" s="6" t="s">
        <v>673</v>
      </c>
      <c r="O908" s="6" t="s">
        <v>674</v>
      </c>
      <c r="P908" s="21">
        <v>5</v>
      </c>
      <c r="Q908" s="2">
        <f t="shared" ca="1" si="0"/>
        <v>0.92</v>
      </c>
      <c r="R908" s="2">
        <f ca="1">Q908*(IF(J908="Yes",1.25,1))</f>
        <v>0.92</v>
      </c>
      <c r="S908" s="2">
        <f ca="1">R908*(IF(OR(VALUE(P908)&gt;8,VALUE(D908)&gt;80),1.25,1))</f>
        <v>0.92</v>
      </c>
      <c r="T908" s="2">
        <f ca="1">S908*(IF(H908="Mass Customer",0.85,1))</f>
        <v>0.92</v>
      </c>
      <c r="U908" s="2">
        <f>RANK(W908,W1:W1001,0)</f>
        <v>904</v>
      </c>
      <c r="V908" s="2">
        <v>904</v>
      </c>
      <c r="W908" s="2">
        <v>0.5</v>
      </c>
      <c r="X908" s="1"/>
      <c r="Y908" s="1"/>
      <c r="Z908" s="1"/>
    </row>
    <row r="909" spans="1:26" ht="15.75" customHeight="1" x14ac:dyDescent="0.35">
      <c r="A909" s="6" t="s">
        <v>4201</v>
      </c>
      <c r="B909" s="6" t="s">
        <v>1033</v>
      </c>
      <c r="C909" s="6" t="s">
        <v>23</v>
      </c>
      <c r="D909" s="21">
        <v>57</v>
      </c>
      <c r="E909" s="6" t="s">
        <v>4202</v>
      </c>
      <c r="F909" s="16" t="s">
        <v>4541</v>
      </c>
      <c r="G909" s="6" t="s">
        <v>4549</v>
      </c>
      <c r="H909" s="6" t="s">
        <v>13</v>
      </c>
      <c r="I909" s="6" t="s">
        <v>14</v>
      </c>
      <c r="J909" s="6" t="s">
        <v>22</v>
      </c>
      <c r="K909" s="7">
        <v>12</v>
      </c>
      <c r="L909" s="6" t="s">
        <v>4203</v>
      </c>
      <c r="M909" s="6" t="s">
        <v>1009</v>
      </c>
      <c r="N909" s="6" t="s">
        <v>684</v>
      </c>
      <c r="O909" s="6" t="s">
        <v>674</v>
      </c>
      <c r="P909" s="21">
        <v>7</v>
      </c>
      <c r="Q909" s="2">
        <f t="shared" ca="1" si="0"/>
        <v>0.8</v>
      </c>
      <c r="R909" s="2">
        <f ca="1">Q909*(IF(J909="Yes",1.25,1))</f>
        <v>0.8</v>
      </c>
      <c r="S909" s="2">
        <f ca="1">R909*(IF(OR(VALUE(P909)&gt;8,VALUE(D909)&gt;80),1.25,1))</f>
        <v>0.8</v>
      </c>
      <c r="T909" s="2">
        <f ca="1">S909*(IF(H909="Mass Customer",0.85,1))</f>
        <v>0.68</v>
      </c>
      <c r="U909" s="2">
        <f>RANK(W909,W1:W1001,0)</f>
        <v>904</v>
      </c>
      <c r="V909" s="2">
        <v>904</v>
      </c>
      <c r="W909" s="2">
        <v>0.5</v>
      </c>
      <c r="X909" s="1"/>
      <c r="Y909" s="1"/>
      <c r="Z909" s="1"/>
    </row>
    <row r="910" spans="1:26" ht="15.75" customHeight="1" x14ac:dyDescent="0.35">
      <c r="A910" s="6" t="s">
        <v>4204</v>
      </c>
      <c r="B910" s="6" t="s">
        <v>4205</v>
      </c>
      <c r="C910" s="6" t="s">
        <v>16</v>
      </c>
      <c r="D910" s="21">
        <v>10</v>
      </c>
      <c r="E910" s="6" t="s">
        <v>4206</v>
      </c>
      <c r="F910" s="15" t="s">
        <v>93</v>
      </c>
      <c r="G910" s="6" t="s">
        <v>12</v>
      </c>
      <c r="H910" s="6" t="s">
        <v>25</v>
      </c>
      <c r="I910" s="6" t="s">
        <v>14</v>
      </c>
      <c r="J910" s="6" t="s">
        <v>22</v>
      </c>
      <c r="K910" s="7">
        <v>16</v>
      </c>
      <c r="L910" s="6" t="s">
        <v>4207</v>
      </c>
      <c r="M910" s="6" t="s">
        <v>4208</v>
      </c>
      <c r="N910" s="6" t="s">
        <v>680</v>
      </c>
      <c r="O910" s="6" t="s">
        <v>674</v>
      </c>
      <c r="P910" s="21">
        <v>9</v>
      </c>
      <c r="Q910" s="2">
        <f t="shared" ca="1" si="0"/>
        <v>0.66</v>
      </c>
      <c r="R910" s="2">
        <f ca="1">Q910*(IF(J910="Yes",1.25,1))</f>
        <v>0.66</v>
      </c>
      <c r="S910" s="2">
        <f ca="1">R910*(IF(OR(VALUE(P910)&gt;8,VALUE(D910)&gt;80),1.25,1))</f>
        <v>0.82500000000000007</v>
      </c>
      <c r="T910" s="2">
        <f ca="1">S910*(IF(H910="Mass Customer",0.85,1))</f>
        <v>0.82500000000000007</v>
      </c>
      <c r="U910" s="2">
        <f>RANK(W910,W1:W1001,0)</f>
        <v>904</v>
      </c>
      <c r="V910" s="2">
        <v>904</v>
      </c>
      <c r="W910" s="2">
        <v>0.5</v>
      </c>
      <c r="X910" s="1"/>
      <c r="Y910" s="1"/>
      <c r="Z910" s="1"/>
    </row>
    <row r="911" spans="1:26" ht="15.75" customHeight="1" x14ac:dyDescent="0.35">
      <c r="A911" s="6" t="s">
        <v>328</v>
      </c>
      <c r="B911" s="6" t="s">
        <v>3706</v>
      </c>
      <c r="C911" s="6" t="s">
        <v>23</v>
      </c>
      <c r="D911" s="21">
        <v>65</v>
      </c>
      <c r="E911" s="6" t="s">
        <v>4209</v>
      </c>
      <c r="F911" s="15" t="s">
        <v>183</v>
      </c>
      <c r="G911" s="6" t="s">
        <v>26</v>
      </c>
      <c r="H911" s="6" t="s">
        <v>13</v>
      </c>
      <c r="I911" s="6" t="s">
        <v>14</v>
      </c>
      <c r="J911" s="6" t="s">
        <v>15</v>
      </c>
      <c r="K911" s="7">
        <v>8</v>
      </c>
      <c r="L911" s="6" t="s">
        <v>4210</v>
      </c>
      <c r="M911" s="6" t="s">
        <v>4211</v>
      </c>
      <c r="N911" s="6" t="s">
        <v>680</v>
      </c>
      <c r="O911" s="6" t="s">
        <v>674</v>
      </c>
      <c r="P911" s="21">
        <v>5</v>
      </c>
      <c r="Q911" s="2">
        <f t="shared" ca="1" si="0"/>
        <v>0.83</v>
      </c>
      <c r="R911" s="2">
        <f ca="1">Q911*(IF(J911="Yes",1.25,1))</f>
        <v>1.0374999999999999</v>
      </c>
      <c r="S911" s="2">
        <f ca="1">R911*(IF(OR(VALUE(P911)&gt;8,VALUE(D911)&gt;80),1.25,1))</f>
        <v>1.0374999999999999</v>
      </c>
      <c r="T911" s="2">
        <f ca="1">S911*(IF(H911="Mass Customer",0.85,1))</f>
        <v>0.88187499999999985</v>
      </c>
      <c r="U911" s="2">
        <f>RANK(W911,W1:W1001,0)</f>
        <v>904</v>
      </c>
      <c r="V911" s="2">
        <v>904</v>
      </c>
      <c r="W911" s="2">
        <v>0.5</v>
      </c>
      <c r="X911" s="1"/>
      <c r="Y911" s="1"/>
      <c r="Z911" s="1"/>
    </row>
    <row r="912" spans="1:26" ht="15.75" customHeight="1" x14ac:dyDescent="0.35">
      <c r="A912" s="6" t="s">
        <v>4212</v>
      </c>
      <c r="B912" s="6" t="s">
        <v>4213</v>
      </c>
      <c r="C912" s="6" t="s">
        <v>23</v>
      </c>
      <c r="D912" s="21">
        <v>49</v>
      </c>
      <c r="E912" s="6" t="s">
        <v>4214</v>
      </c>
      <c r="F912" s="16" t="s">
        <v>4541</v>
      </c>
      <c r="G912" s="6" t="s">
        <v>33</v>
      </c>
      <c r="H912" s="6" t="s">
        <v>13</v>
      </c>
      <c r="I912" s="6" t="s">
        <v>14</v>
      </c>
      <c r="J912" s="6" t="s">
        <v>22</v>
      </c>
      <c r="K912" s="7">
        <v>18</v>
      </c>
      <c r="L912" s="6" t="s">
        <v>4215</v>
      </c>
      <c r="M912" s="6" t="s">
        <v>3365</v>
      </c>
      <c r="N912" s="6" t="s">
        <v>680</v>
      </c>
      <c r="O912" s="6" t="s">
        <v>674</v>
      </c>
      <c r="P912" s="21">
        <v>10</v>
      </c>
      <c r="Q912" s="2">
        <f t="shared" ca="1" si="0"/>
        <v>0.78</v>
      </c>
      <c r="R912" s="2">
        <f ca="1">Q912*(IF(J912="Yes",1.25,1))</f>
        <v>0.78</v>
      </c>
      <c r="S912" s="2">
        <f ca="1">R912*(IF(OR(VALUE(P912)&gt;8,VALUE(D912)&gt;80),1.25,1))</f>
        <v>0.97500000000000009</v>
      </c>
      <c r="T912" s="2">
        <f ca="1">S912*(IF(H912="Mass Customer",0.85,1))</f>
        <v>0.8287500000000001</v>
      </c>
      <c r="U912" s="2">
        <f>RANK(W912,W1:W1001,0)</f>
        <v>904</v>
      </c>
      <c r="V912" s="2">
        <v>904</v>
      </c>
      <c r="W912" s="2">
        <v>0.5</v>
      </c>
      <c r="X912" s="1"/>
      <c r="Y912" s="1"/>
      <c r="Z912" s="1"/>
    </row>
    <row r="913" spans="1:26" ht="15.75" customHeight="1" x14ac:dyDescent="0.35">
      <c r="A913" s="6" t="s">
        <v>532</v>
      </c>
      <c r="B913" s="6" t="s">
        <v>4216</v>
      </c>
      <c r="C913" s="6" t="s">
        <v>23</v>
      </c>
      <c r="D913" s="21">
        <v>7</v>
      </c>
      <c r="E913" s="6" t="s">
        <v>4217</v>
      </c>
      <c r="F913" s="15" t="s">
        <v>107</v>
      </c>
      <c r="G913" s="6" t="s">
        <v>33</v>
      </c>
      <c r="H913" s="6" t="s">
        <v>25</v>
      </c>
      <c r="I913" s="6" t="s">
        <v>14</v>
      </c>
      <c r="J913" s="6" t="s">
        <v>22</v>
      </c>
      <c r="K913" s="7">
        <v>17</v>
      </c>
      <c r="L913" s="6" t="s">
        <v>4218</v>
      </c>
      <c r="M913" s="6" t="s">
        <v>3270</v>
      </c>
      <c r="N913" s="6" t="s">
        <v>684</v>
      </c>
      <c r="O913" s="6" t="s">
        <v>674</v>
      </c>
      <c r="P913" s="21">
        <v>8</v>
      </c>
      <c r="Q913" s="2">
        <f t="shared" ca="1" si="0"/>
        <v>0.4</v>
      </c>
      <c r="R913" s="2">
        <f ca="1">Q913*(IF(J913="Yes",1.25,1))</f>
        <v>0.4</v>
      </c>
      <c r="S913" s="2">
        <f ca="1">R913*(IF(OR(VALUE(P913)&gt;8,VALUE(D913)&gt;80),1.25,1))</f>
        <v>0.4</v>
      </c>
      <c r="T913" s="2">
        <f ca="1">S913*(IF(H913="Mass Customer",0.85,1))</f>
        <v>0.4</v>
      </c>
      <c r="U913" s="2">
        <f>RANK(W913,W1:W1001,0)</f>
        <v>904</v>
      </c>
      <c r="V913" s="2">
        <v>904</v>
      </c>
      <c r="W913" s="2">
        <v>0.5</v>
      </c>
      <c r="X913" s="1"/>
      <c r="Y913" s="1"/>
      <c r="Z913" s="1"/>
    </row>
    <row r="914" spans="1:26" ht="15.75" customHeight="1" x14ac:dyDescent="0.35">
      <c r="A914" s="6" t="s">
        <v>1694</v>
      </c>
      <c r="B914" s="6" t="s">
        <v>4219</v>
      </c>
      <c r="C914" s="6" t="s">
        <v>16</v>
      </c>
      <c r="D914" s="21">
        <v>39</v>
      </c>
      <c r="E914" s="6" t="s">
        <v>4220</v>
      </c>
      <c r="F914" s="15" t="s">
        <v>147</v>
      </c>
      <c r="G914" s="6" t="s">
        <v>33</v>
      </c>
      <c r="H914" s="6" t="s">
        <v>25</v>
      </c>
      <c r="I914" s="6" t="s">
        <v>14</v>
      </c>
      <c r="J914" s="6" t="s">
        <v>15</v>
      </c>
      <c r="K914" s="7">
        <v>6</v>
      </c>
      <c r="L914" s="6" t="s">
        <v>4221</v>
      </c>
      <c r="M914" s="6" t="s">
        <v>4222</v>
      </c>
      <c r="N914" s="6" t="s">
        <v>673</v>
      </c>
      <c r="O914" s="6" t="s">
        <v>674</v>
      </c>
      <c r="P914" s="21">
        <v>5</v>
      </c>
      <c r="Q914" s="2">
        <f t="shared" ca="1" si="0"/>
        <v>0.44</v>
      </c>
      <c r="R914" s="2">
        <f ca="1">Q914*(IF(J914="Yes",1.25,1))</f>
        <v>0.55000000000000004</v>
      </c>
      <c r="S914" s="2">
        <f ca="1">R914*(IF(OR(VALUE(P914)&gt;8,VALUE(D914)&gt;80),1.25,1))</f>
        <v>0.55000000000000004</v>
      </c>
      <c r="T914" s="2">
        <f ca="1">S914*(IF(H914="Mass Customer",0.85,1))</f>
        <v>0.55000000000000004</v>
      </c>
      <c r="U914" s="2">
        <f>RANK(W914,W1:W1001,0)</f>
        <v>913</v>
      </c>
      <c r="V914" s="2">
        <v>913</v>
      </c>
      <c r="W914" s="2">
        <v>0.4993749999999999</v>
      </c>
      <c r="X914" s="1"/>
      <c r="Y914" s="1"/>
      <c r="Z914" s="1"/>
    </row>
    <row r="915" spans="1:26" ht="15.75" customHeight="1" x14ac:dyDescent="0.35">
      <c r="A915" s="6" t="s">
        <v>4223</v>
      </c>
      <c r="B915" s="6" t="s">
        <v>4224</v>
      </c>
      <c r="C915" s="6" t="s">
        <v>23</v>
      </c>
      <c r="D915" s="21">
        <v>16</v>
      </c>
      <c r="E915" s="6" t="s">
        <v>4225</v>
      </c>
      <c r="F915" s="15" t="s">
        <v>79</v>
      </c>
      <c r="G915" s="6" t="s">
        <v>4549</v>
      </c>
      <c r="H915" s="6" t="s">
        <v>27</v>
      </c>
      <c r="I915" s="6" t="s">
        <v>14</v>
      </c>
      <c r="J915" s="6" t="s">
        <v>15</v>
      </c>
      <c r="K915" s="7">
        <v>10</v>
      </c>
      <c r="L915" s="6" t="s">
        <v>4226</v>
      </c>
      <c r="M915" s="6" t="s">
        <v>4227</v>
      </c>
      <c r="N915" s="6" t="s">
        <v>684</v>
      </c>
      <c r="O915" s="6" t="s">
        <v>674</v>
      </c>
      <c r="P915" s="21">
        <v>9</v>
      </c>
      <c r="Q915" s="2">
        <f t="shared" ca="1" si="0"/>
        <v>0.81</v>
      </c>
      <c r="R915" s="2">
        <f ca="1">Q915*(IF(J915="Yes",1.25,1))</f>
        <v>1.0125000000000002</v>
      </c>
      <c r="S915" s="2">
        <f ca="1">R915*(IF(OR(VALUE(P915)&gt;8,VALUE(D915)&gt;80),1.25,1))</f>
        <v>1.2656250000000002</v>
      </c>
      <c r="T915" s="2">
        <f ca="1">S915*(IF(H915="Mass Customer",0.85,1))</f>
        <v>1.2656250000000002</v>
      </c>
      <c r="U915" s="2">
        <f>RANK(W915,W1:W1001,0)</f>
        <v>913</v>
      </c>
      <c r="V915" s="2">
        <v>913</v>
      </c>
      <c r="W915" s="2">
        <v>0.4993749999999999</v>
      </c>
      <c r="X915" s="1"/>
      <c r="Y915" s="1"/>
      <c r="Z915" s="1"/>
    </row>
    <row r="916" spans="1:26" ht="15.75" customHeight="1" x14ac:dyDescent="0.35">
      <c r="A916" s="6" t="s">
        <v>426</v>
      </c>
      <c r="B916" s="6" t="s">
        <v>231</v>
      </c>
      <c r="C916" s="6" t="s">
        <v>16</v>
      </c>
      <c r="D916" s="21">
        <v>86</v>
      </c>
      <c r="E916" s="6" t="s">
        <v>4228</v>
      </c>
      <c r="F916" s="16" t="s">
        <v>4541</v>
      </c>
      <c r="G916" s="6" t="s">
        <v>4549</v>
      </c>
      <c r="H916" s="6" t="s">
        <v>13</v>
      </c>
      <c r="I916" s="6" t="s">
        <v>14</v>
      </c>
      <c r="J916" s="6" t="s">
        <v>22</v>
      </c>
      <c r="K916" s="7">
        <v>21</v>
      </c>
      <c r="L916" s="6" t="s">
        <v>4229</v>
      </c>
      <c r="M916" s="6" t="s">
        <v>2192</v>
      </c>
      <c r="N916" s="6" t="s">
        <v>680</v>
      </c>
      <c r="O916" s="6" t="s">
        <v>674</v>
      </c>
      <c r="P916" s="21">
        <v>9</v>
      </c>
      <c r="Q916" s="2">
        <f t="shared" ca="1" si="0"/>
        <v>1.1000000000000001</v>
      </c>
      <c r="R916" s="2">
        <f ca="1">Q916*(IF(J916="Yes",1.25,1))</f>
        <v>1.1000000000000001</v>
      </c>
      <c r="S916" s="2">
        <f ca="1">R916*(IF(OR(VALUE(P916)&gt;8,VALUE(D916)&gt;80),1.25,1))</f>
        <v>1.375</v>
      </c>
      <c r="T916" s="2">
        <f ca="1">S916*(IF(H916="Mass Customer",0.85,1))</f>
        <v>1.16875</v>
      </c>
      <c r="U916" s="2">
        <f>RANK(W916,W1:W1001,0)</f>
        <v>913</v>
      </c>
      <c r="V916" s="2">
        <v>913</v>
      </c>
      <c r="W916" s="2">
        <v>0.4993749999999999</v>
      </c>
      <c r="X916" s="1"/>
      <c r="Y916" s="1"/>
      <c r="Z916" s="1"/>
    </row>
    <row r="917" spans="1:26" ht="15.75" customHeight="1" x14ac:dyDescent="0.35">
      <c r="A917" s="6" t="s">
        <v>363</v>
      </c>
      <c r="B917" s="6" t="s">
        <v>4230</v>
      </c>
      <c r="C917" s="6" t="s">
        <v>23</v>
      </c>
      <c r="D917" s="21">
        <v>58</v>
      </c>
      <c r="E917" s="6" t="s">
        <v>4231</v>
      </c>
      <c r="F917" s="15" t="s">
        <v>194</v>
      </c>
      <c r="G917" s="6" t="s">
        <v>63</v>
      </c>
      <c r="H917" s="6" t="s">
        <v>27</v>
      </c>
      <c r="I917" s="6" t="s">
        <v>14</v>
      </c>
      <c r="J917" s="6" t="s">
        <v>22</v>
      </c>
      <c r="K917" s="7">
        <v>9</v>
      </c>
      <c r="L917" s="6" t="s">
        <v>4232</v>
      </c>
      <c r="M917" s="6" t="s">
        <v>1312</v>
      </c>
      <c r="N917" s="6" t="s">
        <v>680</v>
      </c>
      <c r="O917" s="6" t="s">
        <v>674</v>
      </c>
      <c r="P917" s="21">
        <v>10</v>
      </c>
      <c r="Q917" s="2">
        <f t="shared" ca="1" si="0"/>
        <v>0.68</v>
      </c>
      <c r="R917" s="2">
        <f ca="1">Q917*(IF(J917="Yes",1.25,1))</f>
        <v>0.68</v>
      </c>
      <c r="S917" s="2">
        <f ca="1">R917*(IF(OR(VALUE(P917)&gt;8,VALUE(D917)&gt;80),1.25,1))</f>
        <v>0.85000000000000009</v>
      </c>
      <c r="T917" s="2">
        <f ca="1">S917*(IF(H917="Mass Customer",0.85,1))</f>
        <v>0.85000000000000009</v>
      </c>
      <c r="U917" s="2">
        <f>RANK(W917,W1:W1001,0)</f>
        <v>913</v>
      </c>
      <c r="V917" s="2">
        <v>913</v>
      </c>
      <c r="W917" s="2">
        <v>0.4993749999999999</v>
      </c>
      <c r="X917" s="1"/>
      <c r="Y917" s="1"/>
      <c r="Z917" s="1"/>
    </row>
    <row r="918" spans="1:26" ht="15.75" customHeight="1" x14ac:dyDescent="0.35">
      <c r="A918" s="6" t="s">
        <v>4233</v>
      </c>
      <c r="B918" s="6" t="s">
        <v>4234</v>
      </c>
      <c r="C918" s="6" t="s">
        <v>23</v>
      </c>
      <c r="D918" s="21">
        <v>14</v>
      </c>
      <c r="E918" s="6" t="s">
        <v>4235</v>
      </c>
      <c r="F918" s="15" t="s">
        <v>128</v>
      </c>
      <c r="G918" s="6" t="s">
        <v>33</v>
      </c>
      <c r="H918" s="6" t="s">
        <v>27</v>
      </c>
      <c r="I918" s="6" t="s">
        <v>14</v>
      </c>
      <c r="J918" s="6" t="s">
        <v>15</v>
      </c>
      <c r="K918" s="7">
        <v>13</v>
      </c>
      <c r="L918" s="6" t="s">
        <v>4236</v>
      </c>
      <c r="M918" s="6" t="s">
        <v>2227</v>
      </c>
      <c r="N918" s="6" t="s">
        <v>673</v>
      </c>
      <c r="O918" s="6" t="s">
        <v>674</v>
      </c>
      <c r="P918" s="21">
        <v>2</v>
      </c>
      <c r="Q918" s="2">
        <f t="shared" ca="1" si="0"/>
        <v>0.9</v>
      </c>
      <c r="R918" s="2">
        <f ca="1">Q918*(IF(J918="Yes",1.25,1))</f>
        <v>1.125</v>
      </c>
      <c r="S918" s="2">
        <f ca="1">R918*(IF(OR(VALUE(P918)&gt;8,VALUE(D918)&gt;80),1.25,1))</f>
        <v>1.125</v>
      </c>
      <c r="T918" s="2">
        <f ca="1">S918*(IF(H918="Mass Customer",0.85,1))</f>
        <v>1.125</v>
      </c>
      <c r="U918" s="2">
        <f>RANK(W918,W1:W1001,0)</f>
        <v>913</v>
      </c>
      <c r="V918" s="2">
        <v>913</v>
      </c>
      <c r="W918" s="2">
        <v>0.4993749999999999</v>
      </c>
      <c r="X918" s="1"/>
      <c r="Y918" s="1"/>
      <c r="Z918" s="1"/>
    </row>
    <row r="919" spans="1:26" ht="15.75" customHeight="1" x14ac:dyDescent="0.35">
      <c r="A919" s="6" t="s">
        <v>4237</v>
      </c>
      <c r="B919" s="6" t="s">
        <v>4238</v>
      </c>
      <c r="C919" s="6" t="s">
        <v>23</v>
      </c>
      <c r="D919" s="21">
        <v>64</v>
      </c>
      <c r="E919" s="6" t="s">
        <v>4239</v>
      </c>
      <c r="F919" s="15" t="s">
        <v>228</v>
      </c>
      <c r="G919" s="6" t="s">
        <v>12</v>
      </c>
      <c r="H919" s="6" t="s">
        <v>27</v>
      </c>
      <c r="I919" s="6" t="s">
        <v>14</v>
      </c>
      <c r="J919" s="6" t="s">
        <v>22</v>
      </c>
      <c r="K919" s="7">
        <v>16</v>
      </c>
      <c r="L919" s="6" t="s">
        <v>4240</v>
      </c>
      <c r="M919" s="6" t="s">
        <v>1362</v>
      </c>
      <c r="N919" s="6" t="s">
        <v>684</v>
      </c>
      <c r="O919" s="6" t="s">
        <v>674</v>
      </c>
      <c r="P919" s="21">
        <v>8</v>
      </c>
      <c r="Q919" s="2">
        <f t="shared" ca="1" si="0"/>
        <v>0.86</v>
      </c>
      <c r="R919" s="2">
        <f ca="1">Q919*(IF(J919="Yes",1.25,1))</f>
        <v>0.86</v>
      </c>
      <c r="S919" s="2">
        <f ca="1">R919*(IF(OR(VALUE(P919)&gt;8,VALUE(D919)&gt;80),1.25,1))</f>
        <v>0.86</v>
      </c>
      <c r="T919" s="2">
        <f ca="1">S919*(IF(H919="Mass Customer",0.85,1))</f>
        <v>0.86</v>
      </c>
      <c r="U919" s="2">
        <f>RANK(W919,W1:W1001,0)</f>
        <v>913</v>
      </c>
      <c r="V919" s="2">
        <v>913</v>
      </c>
      <c r="W919" s="2">
        <v>0.4993749999999999</v>
      </c>
      <c r="X919" s="1"/>
      <c r="Y919" s="1"/>
      <c r="Z919" s="1"/>
    </row>
    <row r="920" spans="1:26" ht="15.75" customHeight="1" x14ac:dyDescent="0.35">
      <c r="A920" s="6" t="s">
        <v>4241</v>
      </c>
      <c r="B920" s="6" t="s">
        <v>4242</v>
      </c>
      <c r="C920" s="6" t="s">
        <v>23</v>
      </c>
      <c r="D920" s="21">
        <v>71</v>
      </c>
      <c r="E920" s="6" t="s">
        <v>4243</v>
      </c>
      <c r="F920" s="15" t="s">
        <v>176</v>
      </c>
      <c r="G920" s="6" t="s">
        <v>50</v>
      </c>
      <c r="H920" s="6" t="s">
        <v>27</v>
      </c>
      <c r="I920" s="6" t="s">
        <v>14</v>
      </c>
      <c r="J920" s="6" t="s">
        <v>22</v>
      </c>
      <c r="K920" s="7">
        <v>3</v>
      </c>
      <c r="L920" s="6" t="s">
        <v>4244</v>
      </c>
      <c r="M920" s="6" t="s">
        <v>4245</v>
      </c>
      <c r="N920" s="6" t="s">
        <v>673</v>
      </c>
      <c r="O920" s="6" t="s">
        <v>674</v>
      </c>
      <c r="P920" s="21">
        <v>9</v>
      </c>
      <c r="Q920" s="2">
        <f t="shared" ca="1" si="0"/>
        <v>0.94</v>
      </c>
      <c r="R920" s="2">
        <f ca="1">Q920*(IF(J920="Yes",1.25,1))</f>
        <v>0.94</v>
      </c>
      <c r="S920" s="2">
        <f ca="1">R920*(IF(OR(VALUE(P920)&gt;8,VALUE(D920)&gt;80),1.25,1))</f>
        <v>1.1749999999999998</v>
      </c>
      <c r="T920" s="2">
        <f ca="1">S920*(IF(H920="Mass Customer",0.85,1))</f>
        <v>1.1749999999999998</v>
      </c>
      <c r="U920" s="2">
        <f>RANK(W920,W1:W1001,0)</f>
        <v>913</v>
      </c>
      <c r="V920" s="2">
        <v>913</v>
      </c>
      <c r="W920" s="2">
        <v>0.4993749999999999</v>
      </c>
      <c r="X920" s="1"/>
      <c r="Y920" s="1"/>
      <c r="Z920" s="1"/>
    </row>
    <row r="921" spans="1:26" ht="15.75" customHeight="1" x14ac:dyDescent="0.35">
      <c r="A921" s="6" t="s">
        <v>431</v>
      </c>
      <c r="B921" s="6" t="s">
        <v>4246</v>
      </c>
      <c r="C921" s="6" t="s">
        <v>16</v>
      </c>
      <c r="D921" s="21">
        <v>78</v>
      </c>
      <c r="E921" s="6" t="s">
        <v>4247</v>
      </c>
      <c r="F921" s="15" t="s">
        <v>79</v>
      </c>
      <c r="G921" s="6" t="s">
        <v>50</v>
      </c>
      <c r="H921" s="6" t="s">
        <v>27</v>
      </c>
      <c r="I921" s="6" t="s">
        <v>14</v>
      </c>
      <c r="J921" s="6" t="s">
        <v>22</v>
      </c>
      <c r="K921" s="7">
        <v>17</v>
      </c>
      <c r="L921" s="6" t="s">
        <v>4248</v>
      </c>
      <c r="M921" s="6" t="s">
        <v>4249</v>
      </c>
      <c r="N921" s="6" t="s">
        <v>680</v>
      </c>
      <c r="O921" s="6" t="s">
        <v>674</v>
      </c>
      <c r="P921" s="21">
        <v>2</v>
      </c>
      <c r="Q921" s="2">
        <f t="shared" ca="1" si="0"/>
        <v>1.03</v>
      </c>
      <c r="R921" s="2">
        <f ca="1">Q921*(IF(J921="Yes",1.25,1))</f>
        <v>1.03</v>
      </c>
      <c r="S921" s="2">
        <f ca="1">R921*(IF(OR(VALUE(P921)&gt;8,VALUE(D921)&gt;80),1.25,1))</f>
        <v>1.03</v>
      </c>
      <c r="T921" s="2">
        <f ca="1">S921*(IF(H921="Mass Customer",0.85,1))</f>
        <v>1.03</v>
      </c>
      <c r="U921" s="2">
        <f>RANK(W921,W1:W1001,0)</f>
        <v>920</v>
      </c>
      <c r="V921" s="2">
        <v>920</v>
      </c>
      <c r="W921" s="2">
        <v>0.49299999999999988</v>
      </c>
      <c r="X921" s="1"/>
      <c r="Y921" s="1"/>
      <c r="Z921" s="1"/>
    </row>
    <row r="922" spans="1:26" ht="15.75" customHeight="1" x14ac:dyDescent="0.35">
      <c r="A922" s="6" t="s">
        <v>4250</v>
      </c>
      <c r="B922" s="6" t="s">
        <v>4251</v>
      </c>
      <c r="C922" s="6" t="s">
        <v>23</v>
      </c>
      <c r="D922" s="21">
        <v>45</v>
      </c>
      <c r="E922" s="6" t="s">
        <v>4252</v>
      </c>
      <c r="F922" s="15" t="s">
        <v>145</v>
      </c>
      <c r="G922" s="6" t="s">
        <v>4549</v>
      </c>
      <c r="H922" s="6" t="s">
        <v>27</v>
      </c>
      <c r="I922" s="6" t="s">
        <v>14</v>
      </c>
      <c r="J922" s="6" t="s">
        <v>15</v>
      </c>
      <c r="K922" s="7">
        <v>14</v>
      </c>
      <c r="L922" s="6" t="s">
        <v>4253</v>
      </c>
      <c r="M922" s="6" t="s">
        <v>3104</v>
      </c>
      <c r="N922" s="6" t="s">
        <v>680</v>
      </c>
      <c r="O922" s="6" t="s">
        <v>674</v>
      </c>
      <c r="P922" s="21">
        <v>6</v>
      </c>
      <c r="Q922" s="2">
        <f t="shared" ca="1" si="0"/>
        <v>0.99</v>
      </c>
      <c r="R922" s="2">
        <f ca="1">Q922*(IF(J922="Yes",1.25,1))</f>
        <v>1.2375</v>
      </c>
      <c r="S922" s="2">
        <f ca="1">R922*(IF(OR(VALUE(P922)&gt;8,VALUE(D922)&gt;80),1.25,1))</f>
        <v>1.2375</v>
      </c>
      <c r="T922" s="2">
        <f ca="1">S922*(IF(H922="Mass Customer",0.85,1))</f>
        <v>1.2375</v>
      </c>
      <c r="U922" s="2">
        <f>RANK(W922,W1:W1001,0)</f>
        <v>921</v>
      </c>
      <c r="V922" s="2">
        <v>921</v>
      </c>
      <c r="W922" s="2">
        <v>0.49</v>
      </c>
      <c r="X922" s="1"/>
      <c r="Y922" s="1"/>
      <c r="Z922" s="1"/>
    </row>
    <row r="923" spans="1:26" ht="15.75" customHeight="1" x14ac:dyDescent="0.35">
      <c r="A923" s="6" t="s">
        <v>4254</v>
      </c>
      <c r="B923" s="6" t="s">
        <v>4255</v>
      </c>
      <c r="C923" s="6" t="s">
        <v>23</v>
      </c>
      <c r="D923" s="21">
        <v>59</v>
      </c>
      <c r="E923" s="6" t="s">
        <v>4256</v>
      </c>
      <c r="F923" s="15" t="s">
        <v>144</v>
      </c>
      <c r="G923" s="6" t="s">
        <v>12</v>
      </c>
      <c r="H923" s="6" t="s">
        <v>13</v>
      </c>
      <c r="I923" s="6" t="s">
        <v>14</v>
      </c>
      <c r="J923" s="6" t="s">
        <v>22</v>
      </c>
      <c r="K923" s="7">
        <v>16</v>
      </c>
      <c r="L923" s="6" t="s">
        <v>4257</v>
      </c>
      <c r="M923" s="6" t="s">
        <v>3962</v>
      </c>
      <c r="N923" s="6" t="s">
        <v>680</v>
      </c>
      <c r="O923" s="6" t="s">
        <v>674</v>
      </c>
      <c r="P923" s="21">
        <v>9</v>
      </c>
      <c r="Q923" s="2">
        <f t="shared" ca="1" si="0"/>
        <v>0.47</v>
      </c>
      <c r="R923" s="2">
        <f ca="1">Q923*(IF(J923="Yes",1.25,1))</f>
        <v>0.47</v>
      </c>
      <c r="S923" s="2">
        <f ca="1">R923*(IF(OR(VALUE(P923)&gt;8,VALUE(D923)&gt;80),1.25,1))</f>
        <v>0.58749999999999991</v>
      </c>
      <c r="T923" s="2">
        <f ca="1">S923*(IF(H923="Mass Customer",0.85,1))</f>
        <v>0.4993749999999999</v>
      </c>
      <c r="U923" s="2">
        <f>RANK(W923,W1:W1001,0)</f>
        <v>921</v>
      </c>
      <c r="V923" s="2">
        <v>921</v>
      </c>
      <c r="W923" s="2">
        <v>0.49</v>
      </c>
      <c r="X923" s="1"/>
      <c r="Y923" s="1"/>
      <c r="Z923" s="1"/>
    </row>
    <row r="924" spans="1:26" ht="15.75" customHeight="1" x14ac:dyDescent="0.35">
      <c r="A924" s="6" t="s">
        <v>295</v>
      </c>
      <c r="B924" s="6" t="s">
        <v>4258</v>
      </c>
      <c r="C924" s="6" t="s">
        <v>16</v>
      </c>
      <c r="D924" s="21">
        <v>51</v>
      </c>
      <c r="E924" s="6" t="s">
        <v>4259</v>
      </c>
      <c r="F924" s="15" t="s">
        <v>87</v>
      </c>
      <c r="G924" s="6" t="s">
        <v>20</v>
      </c>
      <c r="H924" s="6" t="s">
        <v>13</v>
      </c>
      <c r="I924" s="6" t="s">
        <v>14</v>
      </c>
      <c r="J924" s="6" t="s">
        <v>15</v>
      </c>
      <c r="K924" s="7">
        <v>3</v>
      </c>
      <c r="L924" s="6" t="s">
        <v>4260</v>
      </c>
      <c r="M924" s="6" t="s">
        <v>3719</v>
      </c>
      <c r="N924" s="6" t="s">
        <v>680</v>
      </c>
      <c r="O924" s="6" t="s">
        <v>674</v>
      </c>
      <c r="P924" s="21">
        <v>10</v>
      </c>
      <c r="Q924" s="2">
        <f t="shared" ca="1" si="0"/>
        <v>0.59</v>
      </c>
      <c r="R924" s="2">
        <f ca="1">Q924*(IF(J924="Yes",1.25,1))</f>
        <v>0.73749999999999993</v>
      </c>
      <c r="S924" s="2">
        <f ca="1">R924*(IF(OR(VALUE(P924)&gt;8,VALUE(D924)&gt;80),1.25,1))</f>
        <v>0.92187499999999989</v>
      </c>
      <c r="T924" s="2">
        <f ca="1">S924*(IF(H924="Mass Customer",0.85,1))</f>
        <v>0.78359374999999987</v>
      </c>
      <c r="U924" s="2">
        <f>RANK(W924,W1:W1001,0)</f>
        <v>921</v>
      </c>
      <c r="V924" s="2">
        <v>921</v>
      </c>
      <c r="W924" s="2">
        <v>0.49</v>
      </c>
      <c r="X924" s="1"/>
      <c r="Y924" s="1"/>
      <c r="Z924" s="1"/>
    </row>
    <row r="925" spans="1:26" ht="15.75" customHeight="1" x14ac:dyDescent="0.35">
      <c r="A925" s="6" t="s">
        <v>4261</v>
      </c>
      <c r="B925" s="6" t="s">
        <v>4262</v>
      </c>
      <c r="C925" s="6" t="s">
        <v>23</v>
      </c>
      <c r="D925" s="21">
        <v>22</v>
      </c>
      <c r="E925" s="6" t="s">
        <v>4263</v>
      </c>
      <c r="F925" s="16" t="s">
        <v>4541</v>
      </c>
      <c r="G925" s="6" t="s">
        <v>33</v>
      </c>
      <c r="H925" s="6" t="s">
        <v>27</v>
      </c>
      <c r="I925" s="6" t="s">
        <v>14</v>
      </c>
      <c r="J925" s="6" t="s">
        <v>22</v>
      </c>
      <c r="K925" s="7">
        <v>17</v>
      </c>
      <c r="L925" s="6" t="s">
        <v>4264</v>
      </c>
      <c r="M925" s="6" t="s">
        <v>3420</v>
      </c>
      <c r="N925" s="6" t="s">
        <v>680</v>
      </c>
      <c r="O925" s="6" t="s">
        <v>674</v>
      </c>
      <c r="P925" s="21">
        <v>10</v>
      </c>
      <c r="Q925" s="2">
        <f t="shared" ca="1" si="0"/>
        <v>0.99</v>
      </c>
      <c r="R925" s="2">
        <f ca="1">Q925*(IF(J925="Yes",1.25,1))</f>
        <v>0.99</v>
      </c>
      <c r="S925" s="2">
        <f ca="1">R925*(IF(OR(VALUE(P925)&gt;8,VALUE(D925)&gt;80),1.25,1))</f>
        <v>1.2375</v>
      </c>
      <c r="T925" s="2">
        <f ca="1">S925*(IF(H925="Mass Customer",0.85,1))</f>
        <v>1.2375</v>
      </c>
      <c r="U925" s="2">
        <f>RANK(W925,W1:W1001,0)</f>
        <v>924</v>
      </c>
      <c r="V925" s="2">
        <v>924</v>
      </c>
      <c r="W925" s="2">
        <v>0.48875000000000002</v>
      </c>
      <c r="X925" s="1"/>
      <c r="Y925" s="1"/>
      <c r="Z925" s="1"/>
    </row>
    <row r="926" spans="1:26" ht="15.75" customHeight="1" x14ac:dyDescent="0.35">
      <c r="A926" s="6" t="s">
        <v>4265</v>
      </c>
      <c r="B926" s="6" t="s">
        <v>4266</v>
      </c>
      <c r="C926" s="6" t="s">
        <v>23</v>
      </c>
      <c r="D926" s="21">
        <v>2</v>
      </c>
      <c r="E926" s="6" t="s">
        <v>4267</v>
      </c>
      <c r="F926" s="15" t="s">
        <v>60</v>
      </c>
      <c r="G926" s="6" t="s">
        <v>18</v>
      </c>
      <c r="H926" s="6" t="s">
        <v>13</v>
      </c>
      <c r="I926" s="6" t="s">
        <v>14</v>
      </c>
      <c r="J926" s="6" t="s">
        <v>15</v>
      </c>
      <c r="K926" s="7">
        <v>15</v>
      </c>
      <c r="L926" s="6" t="s">
        <v>4268</v>
      </c>
      <c r="M926" s="6" t="s">
        <v>1782</v>
      </c>
      <c r="N926" s="6" t="s">
        <v>680</v>
      </c>
      <c r="O926" s="6" t="s">
        <v>674</v>
      </c>
      <c r="P926" s="21">
        <v>10</v>
      </c>
      <c r="Q926" s="2">
        <f t="shared" ca="1" si="0"/>
        <v>0.5</v>
      </c>
      <c r="R926" s="2">
        <f ca="1">Q926*(IF(J926="Yes",1.25,1))</f>
        <v>0.625</v>
      </c>
      <c r="S926" s="2">
        <f ca="1">R926*(IF(OR(VALUE(P926)&gt;8,VALUE(D926)&gt;80),1.25,1))</f>
        <v>0.78125</v>
      </c>
      <c r="T926" s="2">
        <f ca="1">S926*(IF(H926="Mass Customer",0.85,1))</f>
        <v>0.6640625</v>
      </c>
      <c r="U926" s="2">
        <f>RANK(W926,W1:W1001,0)</f>
        <v>924</v>
      </c>
      <c r="V926" s="2">
        <v>924</v>
      </c>
      <c r="W926" s="2">
        <v>0.48875000000000002</v>
      </c>
      <c r="X926" s="1"/>
      <c r="Y926" s="1"/>
      <c r="Z926" s="1"/>
    </row>
    <row r="927" spans="1:26" ht="15.75" customHeight="1" x14ac:dyDescent="0.35">
      <c r="A927" s="6" t="s">
        <v>507</v>
      </c>
      <c r="B927" s="6" t="s">
        <v>4269</v>
      </c>
      <c r="C927" s="6" t="s">
        <v>23</v>
      </c>
      <c r="D927" s="21">
        <v>47</v>
      </c>
      <c r="E927" s="6" t="s">
        <v>4270</v>
      </c>
      <c r="F927" s="15" t="s">
        <v>107</v>
      </c>
      <c r="G927" s="6" t="s">
        <v>33</v>
      </c>
      <c r="H927" s="6" t="s">
        <v>13</v>
      </c>
      <c r="I927" s="6" t="s">
        <v>14</v>
      </c>
      <c r="J927" s="6" t="s">
        <v>15</v>
      </c>
      <c r="K927" s="7">
        <v>5</v>
      </c>
      <c r="L927" s="6" t="s">
        <v>4271</v>
      </c>
      <c r="M927" s="6" t="s">
        <v>1998</v>
      </c>
      <c r="N927" s="6" t="s">
        <v>684</v>
      </c>
      <c r="O927" s="6" t="s">
        <v>674</v>
      </c>
      <c r="P927" s="21">
        <v>4</v>
      </c>
      <c r="Q927" s="2">
        <f t="shared" ca="1" si="0"/>
        <v>0.54</v>
      </c>
      <c r="R927" s="2">
        <f ca="1">Q927*(IF(J927="Yes",1.25,1))</f>
        <v>0.67500000000000004</v>
      </c>
      <c r="S927" s="2">
        <f ca="1">R927*(IF(OR(VALUE(P927)&gt;8,VALUE(D927)&gt;80),1.25,1))</f>
        <v>0.67500000000000004</v>
      </c>
      <c r="T927" s="2">
        <f ca="1">S927*(IF(H927="Mass Customer",0.85,1))</f>
        <v>0.57374999999999998</v>
      </c>
      <c r="U927" s="2">
        <f>RANK(W927,W1:W1001,0)</f>
        <v>926</v>
      </c>
      <c r="V927" s="2">
        <v>926</v>
      </c>
      <c r="W927" s="2">
        <v>0.48449999999999988</v>
      </c>
      <c r="X927" s="1"/>
      <c r="Y927" s="1"/>
      <c r="Z927" s="1"/>
    </row>
    <row r="928" spans="1:26" ht="15.75" customHeight="1" x14ac:dyDescent="0.35">
      <c r="A928" s="6" t="s">
        <v>4272</v>
      </c>
      <c r="B928" s="6" t="s">
        <v>4273</v>
      </c>
      <c r="C928" s="6" t="s">
        <v>23</v>
      </c>
      <c r="D928" s="21">
        <v>61</v>
      </c>
      <c r="E928" s="6" t="s">
        <v>4274</v>
      </c>
      <c r="F928" s="15" t="s">
        <v>85</v>
      </c>
      <c r="G928" s="6" t="s">
        <v>33</v>
      </c>
      <c r="H928" s="6" t="s">
        <v>13</v>
      </c>
      <c r="I928" s="6" t="s">
        <v>14</v>
      </c>
      <c r="J928" s="6" t="s">
        <v>22</v>
      </c>
      <c r="K928" s="7">
        <v>20</v>
      </c>
      <c r="L928" s="6" t="s">
        <v>4275</v>
      </c>
      <c r="M928" s="6" t="s">
        <v>4276</v>
      </c>
      <c r="N928" s="6" t="s">
        <v>673</v>
      </c>
      <c r="O928" s="6" t="s">
        <v>674</v>
      </c>
      <c r="P928" s="21">
        <v>9</v>
      </c>
      <c r="Q928" s="2">
        <f t="shared" ca="1" si="0"/>
        <v>0.8</v>
      </c>
      <c r="R928" s="2">
        <f ca="1">Q928*(IF(J928="Yes",1.25,1))</f>
        <v>0.8</v>
      </c>
      <c r="S928" s="2">
        <f ca="1">R928*(IF(OR(VALUE(P928)&gt;8,VALUE(D928)&gt;80),1.25,1))</f>
        <v>1</v>
      </c>
      <c r="T928" s="2">
        <f ca="1">S928*(IF(H928="Mass Customer",0.85,1))</f>
        <v>0.85</v>
      </c>
      <c r="U928" s="2">
        <f>RANK(W928,W1:W1001,0)</f>
        <v>926</v>
      </c>
      <c r="V928" s="2">
        <v>926</v>
      </c>
      <c r="W928" s="2">
        <v>0.48449999999999988</v>
      </c>
      <c r="X928" s="1"/>
      <c r="Y928" s="1"/>
      <c r="Z928" s="1"/>
    </row>
    <row r="929" spans="1:26" ht="15.75" customHeight="1" x14ac:dyDescent="0.35">
      <c r="A929" s="6" t="s">
        <v>517</v>
      </c>
      <c r="B929" s="6" t="s">
        <v>4277</v>
      </c>
      <c r="C929" s="6" t="s">
        <v>16</v>
      </c>
      <c r="D929" s="21">
        <v>75</v>
      </c>
      <c r="E929" s="6" t="s">
        <v>769</v>
      </c>
      <c r="F929" s="15" t="s">
        <v>141</v>
      </c>
      <c r="G929" s="6" t="s">
        <v>63</v>
      </c>
      <c r="H929" s="6" t="s">
        <v>27</v>
      </c>
      <c r="I929" s="6" t="s">
        <v>14</v>
      </c>
      <c r="J929" s="6" t="s">
        <v>22</v>
      </c>
      <c r="K929" s="7">
        <v>3</v>
      </c>
      <c r="L929" s="6" t="s">
        <v>4278</v>
      </c>
      <c r="M929" s="6" t="s">
        <v>746</v>
      </c>
      <c r="N929" s="6" t="s">
        <v>673</v>
      </c>
      <c r="O929" s="6" t="s">
        <v>674</v>
      </c>
      <c r="P929" s="21">
        <v>4</v>
      </c>
      <c r="Q929" s="2">
        <f t="shared" ca="1" si="0"/>
        <v>1.06</v>
      </c>
      <c r="R929" s="2">
        <f ca="1">Q929*(IF(J929="Yes",1.25,1))</f>
        <v>1.06</v>
      </c>
      <c r="S929" s="2">
        <f ca="1">R929*(IF(OR(VALUE(P929)&gt;8,VALUE(D929)&gt;80),1.25,1))</f>
        <v>1.06</v>
      </c>
      <c r="T929" s="2">
        <f ca="1">S929*(IF(H929="Mass Customer",0.85,1))</f>
        <v>1.06</v>
      </c>
      <c r="U929" s="2">
        <f>RANK(W929,W1:W1001,0)</f>
        <v>928</v>
      </c>
      <c r="V929" s="2">
        <v>928</v>
      </c>
      <c r="W929" s="2">
        <v>0.48</v>
      </c>
      <c r="X929" s="1"/>
      <c r="Y929" s="1"/>
      <c r="Z929" s="1"/>
    </row>
    <row r="930" spans="1:26" ht="15.75" customHeight="1" x14ac:dyDescent="0.35">
      <c r="A930" s="6" t="s">
        <v>4279</v>
      </c>
      <c r="B930" s="6" t="s">
        <v>4280</v>
      </c>
      <c r="C930" s="6" t="s">
        <v>23</v>
      </c>
      <c r="D930" s="21">
        <v>84</v>
      </c>
      <c r="E930" s="8">
        <v>28566</v>
      </c>
      <c r="F930" s="15" t="s">
        <v>60</v>
      </c>
      <c r="G930" s="6" t="s">
        <v>18</v>
      </c>
      <c r="H930" s="6" t="s">
        <v>27</v>
      </c>
      <c r="I930" s="6" t="s">
        <v>14</v>
      </c>
      <c r="J930" s="6" t="s">
        <v>15</v>
      </c>
      <c r="K930" s="7">
        <v>13</v>
      </c>
      <c r="L930" s="6" t="s">
        <v>4548</v>
      </c>
      <c r="M930" s="6" t="s">
        <v>1506</v>
      </c>
      <c r="N930" s="6" t="s">
        <v>680</v>
      </c>
      <c r="O930" s="6" t="s">
        <v>674</v>
      </c>
      <c r="P930" s="21">
        <v>7</v>
      </c>
      <c r="Q930" s="2">
        <f t="shared" ca="1" si="0"/>
        <v>0.6</v>
      </c>
      <c r="R930" s="2">
        <f ca="1">Q930*(IF(J930="Yes",1.25,1))</f>
        <v>0.75</v>
      </c>
      <c r="S930" s="2">
        <f ca="1">R930*(IF(OR(VALUE(P930)&gt;8,VALUE(D930)&gt;80),1.25,1))</f>
        <v>0.9375</v>
      </c>
      <c r="T930" s="2">
        <f ca="1">S930*(IF(H930="Mass Customer",0.85,1))</f>
        <v>0.9375</v>
      </c>
      <c r="U930" s="2">
        <f>RANK(W930,W1:W1001,0)</f>
        <v>928</v>
      </c>
      <c r="V930" s="2">
        <v>928</v>
      </c>
      <c r="W930" s="2">
        <v>0.48</v>
      </c>
      <c r="X930" s="1"/>
      <c r="Y930" s="1"/>
      <c r="Z930" s="1"/>
    </row>
    <row r="931" spans="1:26" ht="15.75" customHeight="1" x14ac:dyDescent="0.35">
      <c r="A931" s="6" t="s">
        <v>438</v>
      </c>
      <c r="B931" s="6" t="s">
        <v>4281</v>
      </c>
      <c r="C931" s="6" t="s">
        <v>23</v>
      </c>
      <c r="D931" s="21">
        <v>67</v>
      </c>
      <c r="E931" s="6" t="s">
        <v>4282</v>
      </c>
      <c r="F931" s="16" t="s">
        <v>4541</v>
      </c>
      <c r="G931" s="6" t="s">
        <v>33</v>
      </c>
      <c r="H931" s="6" t="s">
        <v>25</v>
      </c>
      <c r="I931" s="6" t="s">
        <v>14</v>
      </c>
      <c r="J931" s="6" t="s">
        <v>15</v>
      </c>
      <c r="K931" s="7">
        <v>13</v>
      </c>
      <c r="L931" s="6" t="s">
        <v>4283</v>
      </c>
      <c r="M931" s="6" t="s">
        <v>2060</v>
      </c>
      <c r="N931" s="6" t="s">
        <v>684</v>
      </c>
      <c r="O931" s="6" t="s">
        <v>674</v>
      </c>
      <c r="P931" s="21">
        <v>9</v>
      </c>
      <c r="Q931" s="2">
        <f t="shared" ca="1" si="0"/>
        <v>0.65</v>
      </c>
      <c r="R931" s="2">
        <f ca="1">Q931*(IF(J931="Yes",1.25,1))</f>
        <v>0.8125</v>
      </c>
      <c r="S931" s="2">
        <f ca="1">R931*(IF(OR(VALUE(P931)&gt;8,VALUE(D931)&gt;80),1.25,1))</f>
        <v>1.015625</v>
      </c>
      <c r="T931" s="2">
        <f ca="1">S931*(IF(H931="Mass Customer",0.85,1))</f>
        <v>1.015625</v>
      </c>
      <c r="U931" s="2">
        <f>RANK(W931,W1:W1001,0)</f>
        <v>930</v>
      </c>
      <c r="V931" s="2">
        <v>930</v>
      </c>
      <c r="W931" s="2">
        <v>0.47812500000000002</v>
      </c>
      <c r="X931" s="1"/>
      <c r="Y931" s="1"/>
      <c r="Z931" s="1"/>
    </row>
    <row r="932" spans="1:26" ht="15.75" customHeight="1" x14ac:dyDescent="0.35">
      <c r="A932" s="6" t="s">
        <v>4284</v>
      </c>
      <c r="B932" s="6" t="s">
        <v>4285</v>
      </c>
      <c r="C932" s="6" t="s">
        <v>16</v>
      </c>
      <c r="D932" s="21">
        <v>65</v>
      </c>
      <c r="E932" s="6" t="s">
        <v>4286</v>
      </c>
      <c r="F932" s="15" t="s">
        <v>96</v>
      </c>
      <c r="G932" s="6" t="s">
        <v>12</v>
      </c>
      <c r="H932" s="6" t="s">
        <v>13</v>
      </c>
      <c r="I932" s="6" t="s">
        <v>14</v>
      </c>
      <c r="J932" s="6" t="s">
        <v>15</v>
      </c>
      <c r="K932" s="7">
        <v>21</v>
      </c>
      <c r="L932" s="6" t="s">
        <v>4287</v>
      </c>
      <c r="M932" s="6" t="s">
        <v>1677</v>
      </c>
      <c r="N932" s="6" t="s">
        <v>684</v>
      </c>
      <c r="O932" s="6" t="s">
        <v>674</v>
      </c>
      <c r="P932" s="21">
        <v>5</v>
      </c>
      <c r="Q932" s="2">
        <f t="shared" ca="1" si="0"/>
        <v>0.98</v>
      </c>
      <c r="R932" s="2">
        <f ca="1">Q932*(IF(J932="Yes",1.25,1))</f>
        <v>1.2250000000000001</v>
      </c>
      <c r="S932" s="2">
        <f ca="1">R932*(IF(OR(VALUE(P932)&gt;8,VALUE(D932)&gt;80),1.25,1))</f>
        <v>1.2250000000000001</v>
      </c>
      <c r="T932" s="2">
        <f ca="1">S932*(IF(H932="Mass Customer",0.85,1))</f>
        <v>1.04125</v>
      </c>
      <c r="U932" s="2">
        <f>RANK(W932,W1:W1001,0)</f>
        <v>930</v>
      </c>
      <c r="V932" s="2">
        <v>930</v>
      </c>
      <c r="W932" s="2">
        <v>0.47812500000000002</v>
      </c>
      <c r="X932" s="1"/>
      <c r="Y932" s="1"/>
      <c r="Z932" s="1"/>
    </row>
    <row r="933" spans="1:26" ht="15.75" customHeight="1" x14ac:dyDescent="0.35">
      <c r="A933" s="6" t="s">
        <v>2267</v>
      </c>
      <c r="B933" s="6" t="s">
        <v>4288</v>
      </c>
      <c r="C933" s="6" t="s">
        <v>23</v>
      </c>
      <c r="D933" s="21">
        <v>98</v>
      </c>
      <c r="E933" s="6" t="s">
        <v>4289</v>
      </c>
      <c r="F933" s="15" t="s">
        <v>89</v>
      </c>
      <c r="G933" s="6" t="s">
        <v>33</v>
      </c>
      <c r="H933" s="6" t="s">
        <v>25</v>
      </c>
      <c r="I933" s="6" t="s">
        <v>14</v>
      </c>
      <c r="J933" s="6" t="s">
        <v>22</v>
      </c>
      <c r="K933" s="7">
        <v>8</v>
      </c>
      <c r="L933" s="6" t="s">
        <v>4290</v>
      </c>
      <c r="M933" s="6" t="s">
        <v>4291</v>
      </c>
      <c r="N933" s="6" t="s">
        <v>680</v>
      </c>
      <c r="O933" s="6" t="s">
        <v>674</v>
      </c>
      <c r="P933" s="21">
        <v>10</v>
      </c>
      <c r="Q933" s="2">
        <f t="shared" ca="1" si="0"/>
        <v>1.03</v>
      </c>
      <c r="R933" s="2">
        <f ca="1">Q933*(IF(J933="Yes",1.25,1))</f>
        <v>1.03</v>
      </c>
      <c r="S933" s="2">
        <f ca="1">R933*(IF(OR(VALUE(P933)&gt;8,VALUE(D933)&gt;80),1.25,1))</f>
        <v>1.2875000000000001</v>
      </c>
      <c r="T933" s="2">
        <f ca="1">S933*(IF(H933="Mass Customer",0.85,1))</f>
        <v>1.2875000000000001</v>
      </c>
      <c r="U933" s="2">
        <f>RANK(W933,W1:W1001,0)</f>
        <v>930</v>
      </c>
      <c r="V933" s="2">
        <v>930</v>
      </c>
      <c r="W933" s="2">
        <v>0.47812500000000002</v>
      </c>
      <c r="X933" s="1"/>
      <c r="Y933" s="1"/>
      <c r="Z933" s="1"/>
    </row>
    <row r="934" spans="1:26" ht="15.75" customHeight="1" x14ac:dyDescent="0.35">
      <c r="A934" s="6" t="s">
        <v>4292</v>
      </c>
      <c r="B934" s="6" t="s">
        <v>4293</v>
      </c>
      <c r="C934" s="6" t="s">
        <v>23</v>
      </c>
      <c r="D934" s="21">
        <v>30</v>
      </c>
      <c r="E934" s="6" t="s">
        <v>4294</v>
      </c>
      <c r="F934" s="15" t="s">
        <v>375</v>
      </c>
      <c r="G934" s="6" t="s">
        <v>50</v>
      </c>
      <c r="H934" s="6" t="s">
        <v>13</v>
      </c>
      <c r="I934" s="6" t="s">
        <v>14</v>
      </c>
      <c r="J934" s="6" t="s">
        <v>15</v>
      </c>
      <c r="K934" s="7">
        <v>12</v>
      </c>
      <c r="L934" s="6" t="s">
        <v>4295</v>
      </c>
      <c r="M934" s="6" t="s">
        <v>2431</v>
      </c>
      <c r="N934" s="6" t="s">
        <v>680</v>
      </c>
      <c r="O934" s="6" t="s">
        <v>674</v>
      </c>
      <c r="P934" s="21">
        <v>10</v>
      </c>
      <c r="Q934" s="2">
        <f t="shared" ca="1" si="0"/>
        <v>0.83</v>
      </c>
      <c r="R934" s="2">
        <f ca="1">Q934*(IF(J934="Yes",1.25,1))</f>
        <v>1.0374999999999999</v>
      </c>
      <c r="S934" s="2">
        <f ca="1">R934*(IF(OR(VALUE(P934)&gt;8,VALUE(D934)&gt;80),1.25,1))</f>
        <v>1.2968749999999998</v>
      </c>
      <c r="T934" s="2">
        <f ca="1">S934*(IF(H934="Mass Customer",0.85,1))</f>
        <v>1.1023437499999997</v>
      </c>
      <c r="U934" s="2">
        <f>RANK(W934,W1:W1001,0)</f>
        <v>930</v>
      </c>
      <c r="V934" s="2">
        <v>930</v>
      </c>
      <c r="W934" s="2">
        <v>0.47812500000000002</v>
      </c>
      <c r="X934" s="1"/>
      <c r="Y934" s="1"/>
      <c r="Z934" s="1"/>
    </row>
    <row r="935" spans="1:26" ht="15.75" customHeight="1" x14ac:dyDescent="0.35">
      <c r="A935" s="6" t="s">
        <v>370</v>
      </c>
      <c r="B935" s="6" t="s">
        <v>4296</v>
      </c>
      <c r="C935" s="6" t="s">
        <v>16</v>
      </c>
      <c r="D935" s="21">
        <v>18</v>
      </c>
      <c r="E935" s="8">
        <v>27413</v>
      </c>
      <c r="F935" s="15" t="s">
        <v>68</v>
      </c>
      <c r="G935" s="6" t="s">
        <v>18</v>
      </c>
      <c r="H935" s="6" t="s">
        <v>13</v>
      </c>
      <c r="I935" s="6" t="s">
        <v>14</v>
      </c>
      <c r="J935" s="6" t="s">
        <v>22</v>
      </c>
      <c r="K935" s="7">
        <v>14</v>
      </c>
      <c r="L935" s="6" t="s">
        <v>4297</v>
      </c>
      <c r="M935" s="6" t="s">
        <v>4298</v>
      </c>
      <c r="N935" s="6" t="s">
        <v>684</v>
      </c>
      <c r="O935" s="6" t="s">
        <v>674</v>
      </c>
      <c r="P935" s="21">
        <v>4</v>
      </c>
      <c r="Q935" s="2">
        <f t="shared" ca="1" si="0"/>
        <v>0.5</v>
      </c>
      <c r="R935" s="2">
        <f ca="1">Q935*(IF(J935="Yes",1.25,1))</f>
        <v>0.5</v>
      </c>
      <c r="S935" s="2">
        <f ca="1">R935*(IF(OR(VALUE(P935)&gt;8,VALUE(D935)&gt;80),1.25,1))</f>
        <v>0.5</v>
      </c>
      <c r="T935" s="2">
        <f ca="1">S935*(IF(H935="Mass Customer",0.85,1))</f>
        <v>0.42499999999999999</v>
      </c>
      <c r="U935" s="2">
        <f>RANK(W935,W1:W1001,0)</f>
        <v>930</v>
      </c>
      <c r="V935" s="2">
        <v>930</v>
      </c>
      <c r="W935" s="2">
        <v>0.47812500000000002</v>
      </c>
      <c r="X935" s="1"/>
      <c r="Y935" s="1"/>
      <c r="Z935" s="1"/>
    </row>
    <row r="936" spans="1:26" ht="15.75" customHeight="1" x14ac:dyDescent="0.35">
      <c r="A936" s="6" t="s">
        <v>645</v>
      </c>
      <c r="B936" s="6" t="s">
        <v>4299</v>
      </c>
      <c r="C936" s="6" t="s">
        <v>23</v>
      </c>
      <c r="D936" s="21">
        <v>5</v>
      </c>
      <c r="E936" s="6" t="s">
        <v>4300</v>
      </c>
      <c r="F936" s="15" t="s">
        <v>42</v>
      </c>
      <c r="G936" s="6" t="s">
        <v>33</v>
      </c>
      <c r="H936" s="6" t="s">
        <v>13</v>
      </c>
      <c r="I936" s="6" t="s">
        <v>14</v>
      </c>
      <c r="J936" s="6" t="s">
        <v>22</v>
      </c>
      <c r="K936" s="7">
        <v>6</v>
      </c>
      <c r="L936" s="6" t="s">
        <v>4301</v>
      </c>
      <c r="M936" s="6" t="s">
        <v>4302</v>
      </c>
      <c r="N936" s="6" t="s">
        <v>684</v>
      </c>
      <c r="O936" s="6" t="s">
        <v>674</v>
      </c>
      <c r="P936" s="21">
        <v>4</v>
      </c>
      <c r="Q936" s="2">
        <f t="shared" ca="1" si="0"/>
        <v>1.03</v>
      </c>
      <c r="R936" s="2">
        <f ca="1">Q936*(IF(J936="Yes",1.25,1))</f>
        <v>1.03</v>
      </c>
      <c r="S936" s="2">
        <f ca="1">R936*(IF(OR(VALUE(P936)&gt;8,VALUE(D936)&gt;80),1.25,1))</f>
        <v>1.03</v>
      </c>
      <c r="T936" s="2">
        <f ca="1">S936*(IF(H936="Mass Customer",0.85,1))</f>
        <v>0.87549999999999994</v>
      </c>
      <c r="U936" s="2">
        <f>RANK(W936,W1:W1001,0)</f>
        <v>930</v>
      </c>
      <c r="V936" s="2">
        <v>930</v>
      </c>
      <c r="W936" s="2">
        <v>0.47812500000000002</v>
      </c>
      <c r="X936" s="1"/>
      <c r="Y936" s="1"/>
      <c r="Z936" s="1"/>
    </row>
    <row r="937" spans="1:26" ht="15.75" customHeight="1" x14ac:dyDescent="0.35">
      <c r="A937" s="6" t="s">
        <v>238</v>
      </c>
      <c r="B937" s="6" t="s">
        <v>4303</v>
      </c>
      <c r="C937" s="6" t="s">
        <v>23</v>
      </c>
      <c r="D937" s="21">
        <v>79</v>
      </c>
      <c r="E937" s="6" t="s">
        <v>4304</v>
      </c>
      <c r="F937" s="15" t="s">
        <v>62</v>
      </c>
      <c r="G937" s="6" t="s">
        <v>63</v>
      </c>
      <c r="H937" s="6" t="s">
        <v>13</v>
      </c>
      <c r="I937" s="6" t="s">
        <v>14</v>
      </c>
      <c r="J937" s="6" t="s">
        <v>15</v>
      </c>
      <c r="K937" s="7">
        <v>17</v>
      </c>
      <c r="L937" s="6" t="s">
        <v>4305</v>
      </c>
      <c r="M937" s="6" t="s">
        <v>1994</v>
      </c>
      <c r="N937" s="6" t="s">
        <v>684</v>
      </c>
      <c r="O937" s="6" t="s">
        <v>674</v>
      </c>
      <c r="P937" s="21">
        <v>6</v>
      </c>
      <c r="Q937" s="2">
        <f t="shared" ca="1" si="0"/>
        <v>0.52</v>
      </c>
      <c r="R937" s="2">
        <f ca="1">Q937*(IF(J937="Yes",1.25,1))</f>
        <v>0.65</v>
      </c>
      <c r="S937" s="2">
        <f ca="1">R937*(IF(OR(VALUE(P937)&gt;8,VALUE(D937)&gt;80),1.25,1))</f>
        <v>0.65</v>
      </c>
      <c r="T937" s="2">
        <f ca="1">S937*(IF(H937="Mass Customer",0.85,1))</f>
        <v>0.55249999999999999</v>
      </c>
      <c r="U937" s="2">
        <f>RANK(W937,W1:W1001,0)</f>
        <v>936</v>
      </c>
      <c r="V937" s="2">
        <v>936</v>
      </c>
      <c r="W937" s="2">
        <v>0.47599999999999998</v>
      </c>
      <c r="X937" s="1"/>
      <c r="Y937" s="1"/>
      <c r="Z937" s="1"/>
    </row>
    <row r="938" spans="1:26" ht="15.75" customHeight="1" x14ac:dyDescent="0.35">
      <c r="A938" s="6" t="s">
        <v>4306</v>
      </c>
      <c r="B938" s="6" t="s">
        <v>4307</v>
      </c>
      <c r="C938" s="6" t="s">
        <v>16</v>
      </c>
      <c r="D938" s="21">
        <v>16</v>
      </c>
      <c r="E938" s="6" t="s">
        <v>4308</v>
      </c>
      <c r="F938" s="15" t="s">
        <v>237</v>
      </c>
      <c r="G938" s="6" t="s">
        <v>18</v>
      </c>
      <c r="H938" s="6" t="s">
        <v>27</v>
      </c>
      <c r="I938" s="6" t="s">
        <v>14</v>
      </c>
      <c r="J938" s="6" t="s">
        <v>15</v>
      </c>
      <c r="K938" s="7">
        <v>8</v>
      </c>
      <c r="L938" s="6" t="s">
        <v>4309</v>
      </c>
      <c r="M938" s="6" t="s">
        <v>2078</v>
      </c>
      <c r="N938" s="6" t="s">
        <v>684</v>
      </c>
      <c r="O938" s="6" t="s">
        <v>674</v>
      </c>
      <c r="P938" s="21">
        <v>8</v>
      </c>
      <c r="Q938" s="2">
        <f t="shared" ca="1" si="0"/>
        <v>0.9</v>
      </c>
      <c r="R938" s="2">
        <f ca="1">Q938*(IF(J938="Yes",1.25,1))</f>
        <v>1.125</v>
      </c>
      <c r="S938" s="2">
        <f ca="1">R938*(IF(OR(VALUE(P938)&gt;8,VALUE(D938)&gt;80),1.25,1))</f>
        <v>1.125</v>
      </c>
      <c r="T938" s="2">
        <f ca="1">S938*(IF(H938="Mass Customer",0.85,1))</f>
        <v>1.125</v>
      </c>
      <c r="U938" s="2">
        <f>RANK(W938,W1:W1001,0)</f>
        <v>937</v>
      </c>
      <c r="V938" s="2">
        <v>937</v>
      </c>
      <c r="W938" s="2">
        <v>0.47</v>
      </c>
      <c r="X938" s="1"/>
      <c r="Y938" s="1"/>
      <c r="Z938" s="1"/>
    </row>
    <row r="939" spans="1:26" ht="15.75" customHeight="1" x14ac:dyDescent="0.35">
      <c r="A939" s="6" t="s">
        <v>331</v>
      </c>
      <c r="B939" s="6" t="s">
        <v>4310</v>
      </c>
      <c r="C939" s="6" t="s">
        <v>23</v>
      </c>
      <c r="D939" s="21">
        <v>41</v>
      </c>
      <c r="E939" s="6" t="s">
        <v>4311</v>
      </c>
      <c r="F939" s="15" t="s">
        <v>74</v>
      </c>
      <c r="G939" s="6" t="s">
        <v>18</v>
      </c>
      <c r="H939" s="6" t="s">
        <v>27</v>
      </c>
      <c r="I939" s="6" t="s">
        <v>14</v>
      </c>
      <c r="J939" s="6" t="s">
        <v>15</v>
      </c>
      <c r="K939" s="7">
        <v>11</v>
      </c>
      <c r="L939" s="6" t="s">
        <v>4312</v>
      </c>
      <c r="M939" s="6" t="s">
        <v>2492</v>
      </c>
      <c r="N939" s="6" t="s">
        <v>680</v>
      </c>
      <c r="O939" s="6" t="s">
        <v>674</v>
      </c>
      <c r="P939" s="21">
        <v>3</v>
      </c>
      <c r="Q939" s="2">
        <f t="shared" ca="1" si="0"/>
        <v>0.9</v>
      </c>
      <c r="R939" s="2">
        <f ca="1">Q939*(IF(J939="Yes",1.25,1))</f>
        <v>1.125</v>
      </c>
      <c r="S939" s="2">
        <f ca="1">R939*(IF(OR(VALUE(P939)&gt;8,VALUE(D939)&gt;80),1.25,1))</f>
        <v>1.125</v>
      </c>
      <c r="T939" s="2">
        <f ca="1">S939*(IF(H939="Mass Customer",0.85,1))</f>
        <v>1.125</v>
      </c>
      <c r="U939" s="2">
        <f>RANK(W939,W1:W1001,0)</f>
        <v>937</v>
      </c>
      <c r="V939" s="2">
        <v>937</v>
      </c>
      <c r="W939" s="2">
        <v>0.47</v>
      </c>
      <c r="X939" s="1"/>
      <c r="Y939" s="1"/>
      <c r="Z939" s="1"/>
    </row>
    <row r="940" spans="1:26" ht="15.75" customHeight="1" x14ac:dyDescent="0.35">
      <c r="A940" s="6" t="s">
        <v>4313</v>
      </c>
      <c r="B940" s="6" t="s">
        <v>4314</v>
      </c>
      <c r="C940" s="6" t="s">
        <v>23</v>
      </c>
      <c r="D940" s="21">
        <v>77</v>
      </c>
      <c r="E940" s="6" t="s">
        <v>4315</v>
      </c>
      <c r="F940" s="15" t="s">
        <v>51</v>
      </c>
      <c r="G940" s="6" t="s">
        <v>30</v>
      </c>
      <c r="H940" s="6" t="s">
        <v>13</v>
      </c>
      <c r="I940" s="6" t="s">
        <v>14</v>
      </c>
      <c r="J940" s="6" t="s">
        <v>22</v>
      </c>
      <c r="K940" s="7">
        <v>17</v>
      </c>
      <c r="L940" s="6" t="s">
        <v>4316</v>
      </c>
      <c r="M940" s="6" t="s">
        <v>3026</v>
      </c>
      <c r="N940" s="6" t="s">
        <v>673</v>
      </c>
      <c r="O940" s="6" t="s">
        <v>674</v>
      </c>
      <c r="P940" s="21">
        <v>4</v>
      </c>
      <c r="Q940" s="2">
        <f t="shared" ca="1" si="0"/>
        <v>0.96</v>
      </c>
      <c r="R940" s="2">
        <f ca="1">Q940*(IF(J940="Yes",1.25,1))</f>
        <v>0.96</v>
      </c>
      <c r="S940" s="2">
        <f ca="1">R940*(IF(OR(VALUE(P940)&gt;8,VALUE(D940)&gt;80),1.25,1))</f>
        <v>0.96</v>
      </c>
      <c r="T940" s="2">
        <f ca="1">S940*(IF(H940="Mass Customer",0.85,1))</f>
        <v>0.81599999999999995</v>
      </c>
      <c r="U940" s="2">
        <f>RANK(W940,W1:W1001,0)</f>
        <v>939</v>
      </c>
      <c r="V940" s="2">
        <v>939</v>
      </c>
      <c r="W940" s="2">
        <v>0.46750000000000003</v>
      </c>
      <c r="X940" s="1"/>
      <c r="Y940" s="1"/>
      <c r="Z940" s="1"/>
    </row>
    <row r="941" spans="1:26" ht="15.75" customHeight="1" x14ac:dyDescent="0.35">
      <c r="A941" s="6" t="s">
        <v>337</v>
      </c>
      <c r="B941" s="6" t="s">
        <v>4317</v>
      </c>
      <c r="C941" s="6" t="s">
        <v>16</v>
      </c>
      <c r="D941" s="21">
        <v>98</v>
      </c>
      <c r="E941" s="6" t="s">
        <v>4318</v>
      </c>
      <c r="F941" s="15" t="s">
        <v>114</v>
      </c>
      <c r="G941" s="6" t="s">
        <v>26</v>
      </c>
      <c r="H941" s="6" t="s">
        <v>27</v>
      </c>
      <c r="I941" s="6" t="s">
        <v>14</v>
      </c>
      <c r="J941" s="6" t="s">
        <v>22</v>
      </c>
      <c r="K941" s="7">
        <v>20</v>
      </c>
      <c r="L941" s="6" t="s">
        <v>4319</v>
      </c>
      <c r="M941" s="6" t="s">
        <v>1757</v>
      </c>
      <c r="N941" s="6" t="s">
        <v>680</v>
      </c>
      <c r="O941" s="6" t="s">
        <v>674</v>
      </c>
      <c r="P941" s="21">
        <v>9</v>
      </c>
      <c r="Q941" s="2">
        <f t="shared" ca="1" si="0"/>
        <v>0.72</v>
      </c>
      <c r="R941" s="2">
        <f ca="1">Q941*(IF(J941="Yes",1.25,1))</f>
        <v>0.72</v>
      </c>
      <c r="S941" s="2">
        <f ca="1">R941*(IF(OR(VALUE(P941)&gt;8,VALUE(D941)&gt;80),1.25,1))</f>
        <v>0.89999999999999991</v>
      </c>
      <c r="T941" s="2">
        <f ca="1">S941*(IF(H941="Mass Customer",0.85,1))</f>
        <v>0.89999999999999991</v>
      </c>
      <c r="U941" s="2">
        <f>RANK(W941,W1:W1001,0)</f>
        <v>939</v>
      </c>
      <c r="V941" s="2">
        <v>939</v>
      </c>
      <c r="W941" s="2">
        <v>0.46750000000000003</v>
      </c>
      <c r="X941" s="1"/>
      <c r="Y941" s="1"/>
      <c r="Z941" s="1"/>
    </row>
    <row r="942" spans="1:26" ht="15.75" customHeight="1" x14ac:dyDescent="0.35">
      <c r="A942" s="6" t="s">
        <v>4320</v>
      </c>
      <c r="B942" s="6" t="s">
        <v>4321</v>
      </c>
      <c r="C942" s="6" t="s">
        <v>23</v>
      </c>
      <c r="D942" s="21">
        <v>61</v>
      </c>
      <c r="E942" s="8">
        <v>27149</v>
      </c>
      <c r="F942" s="15" t="s">
        <v>94</v>
      </c>
      <c r="G942" s="6" t="s">
        <v>18</v>
      </c>
      <c r="H942" s="6" t="s">
        <v>13</v>
      </c>
      <c r="I942" s="6" t="s">
        <v>14</v>
      </c>
      <c r="J942" s="6" t="s">
        <v>15</v>
      </c>
      <c r="K942" s="7">
        <v>21</v>
      </c>
      <c r="L942" s="6" t="s">
        <v>4322</v>
      </c>
      <c r="M942" s="6" t="s">
        <v>4323</v>
      </c>
      <c r="N942" s="6" t="s">
        <v>684</v>
      </c>
      <c r="O942" s="6" t="s">
        <v>674</v>
      </c>
      <c r="P942" s="21">
        <v>8</v>
      </c>
      <c r="Q942" s="2">
        <f t="shared" ca="1" si="0"/>
        <v>0.92</v>
      </c>
      <c r="R942" s="2">
        <f ca="1">Q942*(IF(J942="Yes",1.25,1))</f>
        <v>1.1500000000000001</v>
      </c>
      <c r="S942" s="2">
        <f ca="1">R942*(IF(OR(VALUE(P942)&gt;8,VALUE(D942)&gt;80),1.25,1))</f>
        <v>1.1500000000000001</v>
      </c>
      <c r="T942" s="2">
        <f ca="1">S942*(IF(H942="Mass Customer",0.85,1))</f>
        <v>0.97750000000000004</v>
      </c>
      <c r="U942" s="2">
        <f>RANK(W942,W1:W1001,0)</f>
        <v>939</v>
      </c>
      <c r="V942" s="2">
        <v>939</v>
      </c>
      <c r="W942" s="2">
        <v>0.46750000000000003</v>
      </c>
      <c r="X942" s="1"/>
      <c r="Y942" s="1"/>
      <c r="Z942" s="1"/>
    </row>
    <row r="943" spans="1:26" ht="15.75" customHeight="1" x14ac:dyDescent="0.35">
      <c r="A943" s="6" t="s">
        <v>4324</v>
      </c>
      <c r="B943" s="6" t="s">
        <v>4325</v>
      </c>
      <c r="C943" s="6" t="s">
        <v>23</v>
      </c>
      <c r="D943" s="21">
        <v>5</v>
      </c>
      <c r="E943" s="6" t="s">
        <v>4326</v>
      </c>
      <c r="F943" s="15" t="s">
        <v>76</v>
      </c>
      <c r="G943" s="6" t="s">
        <v>4549</v>
      </c>
      <c r="H943" s="6" t="s">
        <v>13</v>
      </c>
      <c r="I943" s="6" t="s">
        <v>14</v>
      </c>
      <c r="J943" s="6" t="s">
        <v>15</v>
      </c>
      <c r="K943" s="7">
        <v>7</v>
      </c>
      <c r="L943" s="6" t="s">
        <v>4327</v>
      </c>
      <c r="M943" s="6" t="s">
        <v>2774</v>
      </c>
      <c r="N943" s="6" t="s">
        <v>673</v>
      </c>
      <c r="O943" s="6" t="s">
        <v>674</v>
      </c>
      <c r="P943" s="21">
        <v>7</v>
      </c>
      <c r="Q943" s="2">
        <f t="shared" ca="1" si="0"/>
        <v>0.8</v>
      </c>
      <c r="R943" s="2">
        <f ca="1">Q943*(IF(J943="Yes",1.25,1))</f>
        <v>1</v>
      </c>
      <c r="S943" s="2">
        <f ca="1">R943*(IF(OR(VALUE(P943)&gt;8,VALUE(D943)&gt;80),1.25,1))</f>
        <v>1</v>
      </c>
      <c r="T943" s="2">
        <f ca="1">S943*(IF(H943="Mass Customer",0.85,1))</f>
        <v>0.85</v>
      </c>
      <c r="U943" s="2">
        <f>RANK(W943,W1:W1001,0)</f>
        <v>939</v>
      </c>
      <c r="V943" s="2">
        <v>939</v>
      </c>
      <c r="W943" s="2">
        <v>0.46750000000000003</v>
      </c>
      <c r="X943" s="1"/>
      <c r="Y943" s="1"/>
      <c r="Z943" s="1"/>
    </row>
    <row r="944" spans="1:26" ht="15.75" customHeight="1" x14ac:dyDescent="0.35">
      <c r="A944" s="6" t="s">
        <v>391</v>
      </c>
      <c r="B944" s="6" t="s">
        <v>4328</v>
      </c>
      <c r="C944" s="6" t="s">
        <v>23</v>
      </c>
      <c r="D944" s="21">
        <v>63</v>
      </c>
      <c r="E944" s="6" t="s">
        <v>1731</v>
      </c>
      <c r="F944" s="15" t="s">
        <v>65</v>
      </c>
      <c r="G944" s="6" t="s">
        <v>12</v>
      </c>
      <c r="H944" s="6" t="s">
        <v>25</v>
      </c>
      <c r="I944" s="6" t="s">
        <v>14</v>
      </c>
      <c r="J944" s="6" t="s">
        <v>15</v>
      </c>
      <c r="K944" s="7">
        <v>8</v>
      </c>
      <c r="L944" s="6" t="s">
        <v>4329</v>
      </c>
      <c r="M944" s="6" t="s">
        <v>4330</v>
      </c>
      <c r="N944" s="6" t="s">
        <v>680</v>
      </c>
      <c r="O944" s="6" t="s">
        <v>674</v>
      </c>
      <c r="P944" s="21">
        <v>3</v>
      </c>
      <c r="Q944" s="2">
        <f t="shared" ca="1" si="0"/>
        <v>0.6</v>
      </c>
      <c r="R944" s="2">
        <f ca="1">Q944*(IF(J944="Yes",1.25,1))</f>
        <v>0.75</v>
      </c>
      <c r="S944" s="2">
        <f ca="1">R944*(IF(OR(VALUE(P944)&gt;8,VALUE(D944)&gt;80),1.25,1))</f>
        <v>0.75</v>
      </c>
      <c r="T944" s="2">
        <f ca="1">S944*(IF(H944="Mass Customer",0.85,1))</f>
        <v>0.75</v>
      </c>
      <c r="U944" s="2">
        <f>RANK(W944,W1:W1001,0)</f>
        <v>939</v>
      </c>
      <c r="V944" s="2">
        <v>939</v>
      </c>
      <c r="W944" s="2">
        <v>0.46750000000000003</v>
      </c>
      <c r="X944" s="1"/>
      <c r="Y944" s="1"/>
      <c r="Z944" s="1"/>
    </row>
    <row r="945" spans="1:26" ht="15.75" customHeight="1" x14ac:dyDescent="0.35">
      <c r="A945" s="6" t="s">
        <v>298</v>
      </c>
      <c r="B945" s="6" t="s">
        <v>4331</v>
      </c>
      <c r="C945" s="6" t="s">
        <v>16</v>
      </c>
      <c r="D945" s="21">
        <v>90</v>
      </c>
      <c r="E945" s="8">
        <v>27177</v>
      </c>
      <c r="F945" s="15" t="s">
        <v>148</v>
      </c>
      <c r="G945" s="6" t="s">
        <v>26</v>
      </c>
      <c r="H945" s="6" t="s">
        <v>13</v>
      </c>
      <c r="I945" s="6" t="s">
        <v>14</v>
      </c>
      <c r="J945" s="6" t="s">
        <v>22</v>
      </c>
      <c r="K945" s="7">
        <v>8</v>
      </c>
      <c r="L945" s="6" t="s">
        <v>4332</v>
      </c>
      <c r="M945" s="6" t="s">
        <v>1362</v>
      </c>
      <c r="N945" s="6" t="s">
        <v>684</v>
      </c>
      <c r="O945" s="6" t="s">
        <v>674</v>
      </c>
      <c r="P945" s="21">
        <v>10</v>
      </c>
      <c r="Q945" s="2">
        <f t="shared" ca="1" si="0"/>
        <v>1.05</v>
      </c>
      <c r="R945" s="2">
        <f ca="1">Q945*(IF(J945="Yes",1.25,1))</f>
        <v>1.05</v>
      </c>
      <c r="S945" s="2">
        <f ca="1">R945*(IF(OR(VALUE(P945)&gt;8,VALUE(D945)&gt;80),1.25,1))</f>
        <v>1.3125</v>
      </c>
      <c r="T945" s="2">
        <f ca="1">S945*(IF(H945="Mass Customer",0.85,1))</f>
        <v>1.1156249999999999</v>
      </c>
      <c r="U945" s="2">
        <f>RANK(W945,W1:W1001,0)</f>
        <v>944</v>
      </c>
      <c r="V945" s="2">
        <v>944</v>
      </c>
      <c r="W945" s="2">
        <v>0.46</v>
      </c>
      <c r="X945" s="1"/>
      <c r="Y945" s="1"/>
      <c r="Z945" s="1"/>
    </row>
    <row r="946" spans="1:26" ht="15.75" customHeight="1" x14ac:dyDescent="0.35">
      <c r="A946" s="6" t="s">
        <v>4333</v>
      </c>
      <c r="B946" s="6" t="s">
        <v>4334</v>
      </c>
      <c r="C946" s="6" t="s">
        <v>16</v>
      </c>
      <c r="D946" s="21">
        <v>91</v>
      </c>
      <c r="E946" s="6" t="s">
        <v>4335</v>
      </c>
      <c r="F946" s="15" t="s">
        <v>139</v>
      </c>
      <c r="G946" s="6" t="s">
        <v>20</v>
      </c>
      <c r="H946" s="6" t="s">
        <v>13</v>
      </c>
      <c r="I946" s="6" t="s">
        <v>14</v>
      </c>
      <c r="J946" s="6" t="s">
        <v>22</v>
      </c>
      <c r="K946" s="7">
        <v>5</v>
      </c>
      <c r="L946" s="6" t="s">
        <v>4336</v>
      </c>
      <c r="M946" s="6" t="s">
        <v>2760</v>
      </c>
      <c r="N946" s="6" t="s">
        <v>680</v>
      </c>
      <c r="O946" s="6" t="s">
        <v>674</v>
      </c>
      <c r="P946" s="21">
        <v>9</v>
      </c>
      <c r="Q946" s="2">
        <f t="shared" ca="1" si="0"/>
        <v>0.67</v>
      </c>
      <c r="R946" s="2">
        <f ca="1">Q946*(IF(J946="Yes",1.25,1))</f>
        <v>0.67</v>
      </c>
      <c r="S946" s="2">
        <f ca="1">R946*(IF(OR(VALUE(P946)&gt;8,VALUE(D946)&gt;80),1.25,1))</f>
        <v>0.83750000000000002</v>
      </c>
      <c r="T946" s="2">
        <f ca="1">S946*(IF(H946="Mass Customer",0.85,1))</f>
        <v>0.71187500000000004</v>
      </c>
      <c r="U946" s="2">
        <f>RANK(W946,W1:W1001,0)</f>
        <v>944</v>
      </c>
      <c r="V946" s="2">
        <v>944</v>
      </c>
      <c r="W946" s="2">
        <v>0.46</v>
      </c>
      <c r="X946" s="1"/>
      <c r="Y946" s="1"/>
      <c r="Z946" s="1"/>
    </row>
    <row r="947" spans="1:26" ht="15.75" customHeight="1" x14ac:dyDescent="0.35">
      <c r="A947" s="6" t="s">
        <v>4337</v>
      </c>
      <c r="B947" s="6" t="s">
        <v>155</v>
      </c>
      <c r="C947" s="6" t="s">
        <v>23</v>
      </c>
      <c r="D947" s="21">
        <v>63</v>
      </c>
      <c r="E947" s="6" t="s">
        <v>4338</v>
      </c>
      <c r="F947" s="15" t="s">
        <v>183</v>
      </c>
      <c r="G947" s="6" t="s">
        <v>26</v>
      </c>
      <c r="H947" s="6" t="s">
        <v>27</v>
      </c>
      <c r="I947" s="6" t="s">
        <v>14</v>
      </c>
      <c r="J947" s="6" t="s">
        <v>22</v>
      </c>
      <c r="K947" s="7">
        <v>8</v>
      </c>
      <c r="L947" s="6" t="s">
        <v>4339</v>
      </c>
      <c r="M947" s="6" t="s">
        <v>4340</v>
      </c>
      <c r="N947" s="6" t="s">
        <v>680</v>
      </c>
      <c r="O947" s="6" t="s">
        <v>674</v>
      </c>
      <c r="P947" s="21">
        <v>7</v>
      </c>
      <c r="Q947" s="2">
        <f t="shared" ca="1" si="0"/>
        <v>0.87</v>
      </c>
      <c r="R947" s="2">
        <f ca="1">Q947*(IF(J947="Yes",1.25,1))</f>
        <v>0.87</v>
      </c>
      <c r="S947" s="2">
        <f ca="1">R947*(IF(OR(VALUE(P947)&gt;8,VALUE(D947)&gt;80),1.25,1))</f>
        <v>0.87</v>
      </c>
      <c r="T947" s="2">
        <f ca="1">S947*(IF(H947="Mass Customer",0.85,1))</f>
        <v>0.87</v>
      </c>
      <c r="U947" s="2">
        <f>RANK(W947,W1:W1001,0)</f>
        <v>944</v>
      </c>
      <c r="V947" s="2">
        <v>944</v>
      </c>
      <c r="W947" s="2">
        <v>0.46</v>
      </c>
      <c r="X947" s="1"/>
      <c r="Y947" s="1"/>
      <c r="Z947" s="1"/>
    </row>
    <row r="948" spans="1:26" ht="15.75" customHeight="1" x14ac:dyDescent="0.35">
      <c r="A948" s="6" t="s">
        <v>225</v>
      </c>
      <c r="B948" s="6" t="s">
        <v>4341</v>
      </c>
      <c r="C948" s="6" t="s">
        <v>23</v>
      </c>
      <c r="D948" s="21">
        <v>44</v>
      </c>
      <c r="E948" s="6" t="s">
        <v>4342</v>
      </c>
      <c r="F948" s="15" t="s">
        <v>102</v>
      </c>
      <c r="G948" s="6" t="s">
        <v>33</v>
      </c>
      <c r="H948" s="6" t="s">
        <v>27</v>
      </c>
      <c r="I948" s="6" t="s">
        <v>14</v>
      </c>
      <c r="J948" s="6" t="s">
        <v>15</v>
      </c>
      <c r="K948" s="7">
        <v>4</v>
      </c>
      <c r="L948" s="6" t="s">
        <v>4343</v>
      </c>
      <c r="M948" s="6" t="s">
        <v>2769</v>
      </c>
      <c r="N948" s="6" t="s">
        <v>680</v>
      </c>
      <c r="O948" s="6" t="s">
        <v>674</v>
      </c>
      <c r="P948" s="21">
        <v>9</v>
      </c>
      <c r="Q948" s="2">
        <f t="shared" ca="1" si="0"/>
        <v>0.52</v>
      </c>
      <c r="R948" s="2">
        <f ca="1">Q948*(IF(J948="Yes",1.25,1))</f>
        <v>0.65</v>
      </c>
      <c r="S948" s="2">
        <f ca="1">R948*(IF(OR(VALUE(P948)&gt;8,VALUE(D948)&gt;80),1.25,1))</f>
        <v>0.8125</v>
      </c>
      <c r="T948" s="2">
        <f ca="1">S948*(IF(H948="Mass Customer",0.85,1))</f>
        <v>0.8125</v>
      </c>
      <c r="U948" s="2">
        <f>RANK(W948,W1:W1001,0)</f>
        <v>947</v>
      </c>
      <c r="V948" s="2">
        <v>947</v>
      </c>
      <c r="W948" s="2">
        <v>0.45900000000000002</v>
      </c>
      <c r="X948" s="1"/>
      <c r="Y948" s="1"/>
      <c r="Z948" s="1"/>
    </row>
    <row r="949" spans="1:26" ht="15.75" customHeight="1" x14ac:dyDescent="0.35">
      <c r="A949" s="6" t="s">
        <v>4344</v>
      </c>
      <c r="B949" s="6" t="s">
        <v>4345</v>
      </c>
      <c r="C949" s="6" t="s">
        <v>23</v>
      </c>
      <c r="D949" s="21">
        <v>35</v>
      </c>
      <c r="E949" s="6" t="s">
        <v>4346</v>
      </c>
      <c r="F949" s="15" t="s">
        <v>35</v>
      </c>
      <c r="G949" s="6" t="s">
        <v>12</v>
      </c>
      <c r="H949" s="6" t="s">
        <v>13</v>
      </c>
      <c r="I949" s="6" t="s">
        <v>14</v>
      </c>
      <c r="J949" s="6" t="s">
        <v>22</v>
      </c>
      <c r="K949" s="7">
        <v>17</v>
      </c>
      <c r="L949" s="6" t="s">
        <v>4347</v>
      </c>
      <c r="M949" s="6" t="s">
        <v>4348</v>
      </c>
      <c r="N949" s="6" t="s">
        <v>684</v>
      </c>
      <c r="O949" s="6" t="s">
        <v>674</v>
      </c>
      <c r="P949" s="21">
        <v>4</v>
      </c>
      <c r="Q949" s="2">
        <f t="shared" ca="1" si="0"/>
        <v>0.48</v>
      </c>
      <c r="R949" s="2">
        <f ca="1">Q949*(IF(J949="Yes",1.25,1))</f>
        <v>0.48</v>
      </c>
      <c r="S949" s="2">
        <f ca="1">R949*(IF(OR(VALUE(P949)&gt;8,VALUE(D949)&gt;80),1.25,1))</f>
        <v>0.48</v>
      </c>
      <c r="T949" s="2">
        <f ca="1">S949*(IF(H949="Mass Customer",0.85,1))</f>
        <v>0.40799999999999997</v>
      </c>
      <c r="U949" s="2">
        <f>RANK(W949,W1:W1001,0)</f>
        <v>948</v>
      </c>
      <c r="V949" s="2">
        <v>948</v>
      </c>
      <c r="W949" s="2">
        <v>0.45687499999999998</v>
      </c>
      <c r="X949" s="1"/>
      <c r="Y949" s="1"/>
      <c r="Z949" s="1"/>
    </row>
    <row r="950" spans="1:26" ht="15.75" customHeight="1" x14ac:dyDescent="0.35">
      <c r="A950" s="6" t="s">
        <v>70</v>
      </c>
      <c r="B950" s="6" t="s">
        <v>4349</v>
      </c>
      <c r="C950" s="6" t="s">
        <v>16</v>
      </c>
      <c r="D950" s="21">
        <v>13</v>
      </c>
      <c r="E950" s="6" t="s">
        <v>4350</v>
      </c>
      <c r="F950" s="15" t="s">
        <v>79</v>
      </c>
      <c r="G950" s="6" t="s">
        <v>33</v>
      </c>
      <c r="H950" s="6" t="s">
        <v>27</v>
      </c>
      <c r="I950" s="6" t="s">
        <v>14</v>
      </c>
      <c r="J950" s="6" t="s">
        <v>15</v>
      </c>
      <c r="K950" s="7">
        <v>11</v>
      </c>
      <c r="L950" s="6" t="s">
        <v>4351</v>
      </c>
      <c r="M950" s="6" t="s">
        <v>3131</v>
      </c>
      <c r="N950" s="6" t="s">
        <v>680</v>
      </c>
      <c r="O950" s="6" t="s">
        <v>674</v>
      </c>
      <c r="P950" s="21">
        <v>11</v>
      </c>
      <c r="Q950" s="2">
        <f t="shared" ca="1" si="0"/>
        <v>0.9</v>
      </c>
      <c r="R950" s="2">
        <f ca="1">Q950*(IF(J950="Yes",1.25,1))</f>
        <v>1.125</v>
      </c>
      <c r="S950" s="2">
        <f ca="1">R950*(IF(OR(VALUE(P950)&gt;8,VALUE(D950)&gt;80),1.25,1))</f>
        <v>1.40625</v>
      </c>
      <c r="T950" s="2">
        <f ca="1">S950*(IF(H950="Mass Customer",0.85,1))</f>
        <v>1.40625</v>
      </c>
      <c r="U950" s="2">
        <f>RANK(W950,W1:W1001,0)</f>
        <v>948</v>
      </c>
      <c r="V950" s="2">
        <v>948</v>
      </c>
      <c r="W950" s="2">
        <v>0.45687499999999998</v>
      </c>
      <c r="X950" s="1"/>
      <c r="Y950" s="1"/>
      <c r="Z950" s="1"/>
    </row>
    <row r="951" spans="1:26" ht="15.75" customHeight="1" x14ac:dyDescent="0.35">
      <c r="A951" s="6" t="s">
        <v>4352</v>
      </c>
      <c r="B951" s="6" t="s">
        <v>4353</v>
      </c>
      <c r="C951" s="6" t="s">
        <v>16</v>
      </c>
      <c r="D951" s="21">
        <v>23</v>
      </c>
      <c r="E951" s="6" t="s">
        <v>4354</v>
      </c>
      <c r="F951" s="15" t="s">
        <v>87</v>
      </c>
      <c r="G951" s="6" t="s">
        <v>12</v>
      </c>
      <c r="H951" s="6" t="s">
        <v>27</v>
      </c>
      <c r="I951" s="6" t="s">
        <v>14</v>
      </c>
      <c r="J951" s="6" t="s">
        <v>22</v>
      </c>
      <c r="K951" s="7">
        <v>2</v>
      </c>
      <c r="L951" s="6" t="s">
        <v>4355</v>
      </c>
      <c r="M951" s="6" t="s">
        <v>3305</v>
      </c>
      <c r="N951" s="6" t="s">
        <v>684</v>
      </c>
      <c r="O951" s="6" t="s">
        <v>674</v>
      </c>
      <c r="P951" s="21">
        <v>8</v>
      </c>
      <c r="Q951" s="2">
        <f t="shared" ca="1" si="0"/>
        <v>1.06</v>
      </c>
      <c r="R951" s="2">
        <f ca="1">Q951*(IF(J951="Yes",1.25,1))</f>
        <v>1.06</v>
      </c>
      <c r="S951" s="2">
        <f ca="1">R951*(IF(OR(VALUE(P951)&gt;8,VALUE(D951)&gt;80),1.25,1))</f>
        <v>1.06</v>
      </c>
      <c r="T951" s="2">
        <f ca="1">S951*(IF(H951="Mass Customer",0.85,1))</f>
        <v>1.06</v>
      </c>
      <c r="U951" s="2">
        <f>RANK(W951,W1:W1001,0)</f>
        <v>948</v>
      </c>
      <c r="V951" s="2">
        <v>948</v>
      </c>
      <c r="W951" s="2">
        <v>0.45687499999999998</v>
      </c>
      <c r="X951" s="1"/>
      <c r="Y951" s="1"/>
      <c r="Z951" s="1"/>
    </row>
    <row r="952" spans="1:26" ht="15.75" customHeight="1" x14ac:dyDescent="0.35">
      <c r="A952" s="6" t="s">
        <v>2684</v>
      </c>
      <c r="B952" s="6" t="s">
        <v>4356</v>
      </c>
      <c r="C952" s="6" t="s">
        <v>23</v>
      </c>
      <c r="D952" s="21">
        <v>26</v>
      </c>
      <c r="E952" s="6" t="s">
        <v>4357</v>
      </c>
      <c r="F952" s="15" t="s">
        <v>135</v>
      </c>
      <c r="G952" s="6" t="s">
        <v>4549</v>
      </c>
      <c r="H952" s="6" t="s">
        <v>13</v>
      </c>
      <c r="I952" s="6" t="s">
        <v>14</v>
      </c>
      <c r="J952" s="6" t="s">
        <v>22</v>
      </c>
      <c r="K952" s="7">
        <v>3</v>
      </c>
      <c r="L952" s="6" t="s">
        <v>4358</v>
      </c>
      <c r="M952" s="6" t="s">
        <v>1139</v>
      </c>
      <c r="N952" s="6" t="s">
        <v>684</v>
      </c>
      <c r="O952" s="6" t="s">
        <v>674</v>
      </c>
      <c r="P952" s="21">
        <v>7</v>
      </c>
      <c r="Q952" s="2">
        <f t="shared" ca="1" si="0"/>
        <v>0.45</v>
      </c>
      <c r="R952" s="2">
        <f ca="1">Q952*(IF(J952="Yes",1.25,1))</f>
        <v>0.45</v>
      </c>
      <c r="S952" s="2">
        <f ca="1">R952*(IF(OR(VALUE(P952)&gt;8,VALUE(D952)&gt;80),1.25,1))</f>
        <v>0.45</v>
      </c>
      <c r="T952" s="2">
        <f ca="1">S952*(IF(H952="Mass Customer",0.85,1))</f>
        <v>0.38250000000000001</v>
      </c>
      <c r="U952" s="2">
        <f>RANK(W952,W1:W1001,0)</f>
        <v>951</v>
      </c>
      <c r="V952" s="2">
        <v>951</v>
      </c>
      <c r="W952" s="2">
        <v>0.45050000000000001</v>
      </c>
      <c r="X952" s="1"/>
      <c r="Y952" s="1"/>
      <c r="Z952" s="1"/>
    </row>
    <row r="953" spans="1:26" ht="15.75" customHeight="1" x14ac:dyDescent="0.35">
      <c r="A953" s="6" t="s">
        <v>464</v>
      </c>
      <c r="B953" s="6" t="s">
        <v>4359</v>
      </c>
      <c r="C953" s="6" t="s">
        <v>16</v>
      </c>
      <c r="D953" s="21">
        <v>67</v>
      </c>
      <c r="E953" s="6" t="s">
        <v>4360</v>
      </c>
      <c r="F953" s="15" t="s">
        <v>201</v>
      </c>
      <c r="G953" s="6" t="s">
        <v>21</v>
      </c>
      <c r="H953" s="6" t="s">
        <v>13</v>
      </c>
      <c r="I953" s="6" t="s">
        <v>14</v>
      </c>
      <c r="J953" s="6" t="s">
        <v>15</v>
      </c>
      <c r="K953" s="7">
        <v>6</v>
      </c>
      <c r="L953" s="6" t="s">
        <v>4361</v>
      </c>
      <c r="M953" s="6" t="s">
        <v>672</v>
      </c>
      <c r="N953" s="6" t="s">
        <v>673</v>
      </c>
      <c r="O953" s="6" t="s">
        <v>674</v>
      </c>
      <c r="P953" s="21">
        <v>7</v>
      </c>
      <c r="Q953" s="2">
        <f t="shared" ca="1" si="0"/>
        <v>1.05</v>
      </c>
      <c r="R953" s="2">
        <f ca="1">Q953*(IF(J953="Yes",1.25,1))</f>
        <v>1.3125</v>
      </c>
      <c r="S953" s="2">
        <f ca="1">R953*(IF(OR(VALUE(P953)&gt;8,VALUE(D953)&gt;80),1.25,1))</f>
        <v>1.3125</v>
      </c>
      <c r="T953" s="2">
        <f ca="1">S953*(IF(H953="Mass Customer",0.85,1))</f>
        <v>1.1156249999999999</v>
      </c>
      <c r="U953" s="2">
        <f>RANK(W953,W1:W1001,0)</f>
        <v>951</v>
      </c>
      <c r="V953" s="2">
        <v>951</v>
      </c>
      <c r="W953" s="2">
        <v>0.45050000000000001</v>
      </c>
      <c r="X953" s="1"/>
      <c r="Y953" s="1"/>
      <c r="Z953" s="1"/>
    </row>
    <row r="954" spans="1:26" ht="15.75" customHeight="1" x14ac:dyDescent="0.35">
      <c r="A954" s="6" t="s">
        <v>4362</v>
      </c>
      <c r="B954" s="13" t="s">
        <v>4541</v>
      </c>
      <c r="C954" s="6" t="s">
        <v>23</v>
      </c>
      <c r="D954" s="21">
        <v>23</v>
      </c>
      <c r="E954" s="6" t="s">
        <v>4363</v>
      </c>
      <c r="F954" s="16" t="s">
        <v>4541</v>
      </c>
      <c r="G954" s="6" t="s">
        <v>18</v>
      </c>
      <c r="H954" s="6" t="s">
        <v>13</v>
      </c>
      <c r="I954" s="6" t="s">
        <v>14</v>
      </c>
      <c r="J954" s="6" t="s">
        <v>22</v>
      </c>
      <c r="K954" s="7">
        <v>6</v>
      </c>
      <c r="L954" s="6" t="s">
        <v>4364</v>
      </c>
      <c r="M954" s="6" t="s">
        <v>1214</v>
      </c>
      <c r="N954" s="6" t="s">
        <v>684</v>
      </c>
      <c r="O954" s="6" t="s">
        <v>674</v>
      </c>
      <c r="P954" s="21">
        <v>3</v>
      </c>
      <c r="Q954" s="2">
        <f t="shared" ca="1" si="0"/>
        <v>0.6</v>
      </c>
      <c r="R954" s="2">
        <f ca="1">Q954*(IF(J954="Yes",1.25,1))</f>
        <v>0.6</v>
      </c>
      <c r="S954" s="2">
        <f ca="1">R954*(IF(OR(VALUE(P954)&gt;8,VALUE(D954)&gt;80),1.25,1))</f>
        <v>0.6</v>
      </c>
      <c r="T954" s="2">
        <f ca="1">S954*(IF(H954="Mass Customer",0.85,1))</f>
        <v>0.51</v>
      </c>
      <c r="U954" s="2">
        <f>RANK(W954,W1:W1001,0)</f>
        <v>951</v>
      </c>
      <c r="V954" s="2">
        <v>951</v>
      </c>
      <c r="W954" s="2">
        <v>0.45050000000000001</v>
      </c>
      <c r="X954" s="1"/>
      <c r="Y954" s="1"/>
      <c r="Z954" s="1"/>
    </row>
    <row r="955" spans="1:26" ht="15.75" customHeight="1" x14ac:dyDescent="0.35">
      <c r="A955" s="6" t="s">
        <v>4365</v>
      </c>
      <c r="B955" s="6" t="s">
        <v>4366</v>
      </c>
      <c r="C955" s="6" t="s">
        <v>23</v>
      </c>
      <c r="D955" s="21">
        <v>74</v>
      </c>
      <c r="E955" s="6" t="s">
        <v>4367</v>
      </c>
      <c r="F955" s="16" t="s">
        <v>4541</v>
      </c>
      <c r="G955" s="6" t="s">
        <v>33</v>
      </c>
      <c r="H955" s="6" t="s">
        <v>13</v>
      </c>
      <c r="I955" s="6" t="s">
        <v>14</v>
      </c>
      <c r="J955" s="6" t="s">
        <v>15</v>
      </c>
      <c r="K955" s="7">
        <v>15</v>
      </c>
      <c r="L955" s="6" t="s">
        <v>4368</v>
      </c>
      <c r="M955" s="6" t="s">
        <v>4369</v>
      </c>
      <c r="N955" s="6" t="s">
        <v>680</v>
      </c>
      <c r="O955" s="6" t="s">
        <v>674</v>
      </c>
      <c r="P955" s="21">
        <v>11</v>
      </c>
      <c r="Q955" s="2">
        <f t="shared" ca="1" si="0"/>
        <v>1.06</v>
      </c>
      <c r="R955" s="2">
        <f ca="1">Q955*(IF(J955="Yes",1.25,1))</f>
        <v>1.3250000000000002</v>
      </c>
      <c r="S955" s="2">
        <f ca="1">R955*(IF(OR(VALUE(P955)&gt;8,VALUE(D955)&gt;80),1.25,1))</f>
        <v>1.6562500000000002</v>
      </c>
      <c r="T955" s="2">
        <f ca="1">S955*(IF(H955="Mass Customer",0.85,1))</f>
        <v>1.4078125000000001</v>
      </c>
      <c r="U955" s="2">
        <f>RANK(W955,W1:W1001,0)</f>
        <v>954</v>
      </c>
      <c r="V955" s="2">
        <v>954</v>
      </c>
      <c r="W955" s="2">
        <v>0.45</v>
      </c>
      <c r="X955" s="1"/>
      <c r="Y955" s="1"/>
      <c r="Z955" s="1"/>
    </row>
    <row r="956" spans="1:26" ht="15.75" customHeight="1" x14ac:dyDescent="0.35">
      <c r="A956" s="6" t="s">
        <v>4370</v>
      </c>
      <c r="B956" s="6" t="s">
        <v>4371</v>
      </c>
      <c r="C956" s="6" t="s">
        <v>23</v>
      </c>
      <c r="D956" s="21">
        <v>14</v>
      </c>
      <c r="E956" s="6" t="s">
        <v>4372</v>
      </c>
      <c r="F956" s="15" t="s">
        <v>64</v>
      </c>
      <c r="G956" s="6" t="s">
        <v>4549</v>
      </c>
      <c r="H956" s="6" t="s">
        <v>27</v>
      </c>
      <c r="I956" s="6" t="s">
        <v>14</v>
      </c>
      <c r="J956" s="6" t="s">
        <v>22</v>
      </c>
      <c r="K956" s="7">
        <v>13</v>
      </c>
      <c r="L956" s="6" t="s">
        <v>4373</v>
      </c>
      <c r="M956" s="6" t="s">
        <v>3354</v>
      </c>
      <c r="N956" s="6" t="s">
        <v>680</v>
      </c>
      <c r="O956" s="6" t="s">
        <v>674</v>
      </c>
      <c r="P956" s="21">
        <v>12</v>
      </c>
      <c r="Q956" s="2">
        <f t="shared" ca="1" si="0"/>
        <v>0.51</v>
      </c>
      <c r="R956" s="2">
        <f ca="1">Q956*(IF(J956="Yes",1.25,1))</f>
        <v>0.51</v>
      </c>
      <c r="S956" s="2">
        <f ca="1">R956*(IF(OR(VALUE(P956)&gt;8,VALUE(D956)&gt;80),1.25,1))</f>
        <v>0.63749999999999996</v>
      </c>
      <c r="T956" s="2">
        <f ca="1">S956*(IF(H956="Mass Customer",0.85,1))</f>
        <v>0.63749999999999996</v>
      </c>
      <c r="U956" s="2">
        <f>RANK(W956,W1:W1001,0)</f>
        <v>954</v>
      </c>
      <c r="V956" s="2">
        <v>954</v>
      </c>
      <c r="W956" s="2">
        <v>0.45</v>
      </c>
      <c r="X956" s="1"/>
      <c r="Y956" s="1"/>
      <c r="Z956" s="1"/>
    </row>
    <row r="957" spans="1:26" ht="15.75" customHeight="1" x14ac:dyDescent="0.35">
      <c r="A957" s="6" t="s">
        <v>4374</v>
      </c>
      <c r="B957" s="6" t="s">
        <v>4375</v>
      </c>
      <c r="C957" s="6" t="s">
        <v>16</v>
      </c>
      <c r="D957" s="21">
        <v>12</v>
      </c>
      <c r="E957" s="6" t="s">
        <v>4376</v>
      </c>
      <c r="F957" s="15" t="s">
        <v>186</v>
      </c>
      <c r="G957" s="6" t="s">
        <v>18</v>
      </c>
      <c r="H957" s="6" t="s">
        <v>13</v>
      </c>
      <c r="I957" s="6" t="s">
        <v>14</v>
      </c>
      <c r="J957" s="6" t="s">
        <v>15</v>
      </c>
      <c r="K957" s="7">
        <v>6</v>
      </c>
      <c r="L957" s="6" t="s">
        <v>4377</v>
      </c>
      <c r="M957" s="6" t="s">
        <v>3907</v>
      </c>
      <c r="N957" s="6" t="s">
        <v>684</v>
      </c>
      <c r="O957" s="6" t="s">
        <v>674</v>
      </c>
      <c r="P957" s="21">
        <v>7</v>
      </c>
      <c r="Q957" s="2">
        <f t="shared" ca="1" si="0"/>
        <v>0.88</v>
      </c>
      <c r="R957" s="2">
        <f ca="1">Q957*(IF(J957="Yes",1.25,1))</f>
        <v>1.1000000000000001</v>
      </c>
      <c r="S957" s="2">
        <f ca="1">R957*(IF(OR(VALUE(P957)&gt;8,VALUE(D957)&gt;80),1.25,1))</f>
        <v>1.1000000000000001</v>
      </c>
      <c r="T957" s="2">
        <f ca="1">S957*(IF(H957="Mass Customer",0.85,1))</f>
        <v>0.93500000000000005</v>
      </c>
      <c r="U957" s="2">
        <f>RANK(W957,W1:W1001,0)</f>
        <v>956</v>
      </c>
      <c r="V957" s="2">
        <v>956</v>
      </c>
      <c r="W957" s="2">
        <v>0.44624999999999998</v>
      </c>
      <c r="X957" s="1"/>
      <c r="Y957" s="1"/>
      <c r="Z957" s="1"/>
    </row>
    <row r="958" spans="1:26" ht="15.75" customHeight="1" x14ac:dyDescent="0.35">
      <c r="A958" s="6" t="s">
        <v>4378</v>
      </c>
      <c r="B958" s="6" t="s">
        <v>4379</v>
      </c>
      <c r="C958" s="6" t="s">
        <v>23</v>
      </c>
      <c r="D958" s="21">
        <v>59</v>
      </c>
      <c r="E958" s="6" t="s">
        <v>1163</v>
      </c>
      <c r="F958" s="15" t="s">
        <v>135</v>
      </c>
      <c r="G958" s="6" t="s">
        <v>26</v>
      </c>
      <c r="H958" s="6" t="s">
        <v>13</v>
      </c>
      <c r="I958" s="6" t="s">
        <v>14</v>
      </c>
      <c r="J958" s="6" t="s">
        <v>15</v>
      </c>
      <c r="K958" s="7">
        <v>15</v>
      </c>
      <c r="L958" s="6" t="s">
        <v>4380</v>
      </c>
      <c r="M958" s="6" t="s">
        <v>982</v>
      </c>
      <c r="N958" s="6" t="s">
        <v>680</v>
      </c>
      <c r="O958" s="6" t="s">
        <v>674</v>
      </c>
      <c r="P958" s="21">
        <v>11</v>
      </c>
      <c r="Q958" s="2">
        <f t="shared" ca="1" si="0"/>
        <v>1.04</v>
      </c>
      <c r="R958" s="2">
        <f ca="1">Q958*(IF(J958="Yes",1.25,1))</f>
        <v>1.3</v>
      </c>
      <c r="S958" s="2">
        <f ca="1">R958*(IF(OR(VALUE(P958)&gt;8,VALUE(D958)&gt;80),1.25,1))</f>
        <v>1.625</v>
      </c>
      <c r="T958" s="2">
        <f ca="1">S958*(IF(H958="Mass Customer",0.85,1))</f>
        <v>1.3812499999999999</v>
      </c>
      <c r="U958" s="2">
        <f>RANK(W958,W1:W1001,0)</f>
        <v>956</v>
      </c>
      <c r="V958" s="2">
        <v>956</v>
      </c>
      <c r="W958" s="2">
        <v>0.44624999999999998</v>
      </c>
      <c r="X958" s="1"/>
      <c r="Y958" s="1"/>
      <c r="Z958" s="1"/>
    </row>
    <row r="959" spans="1:26" ht="15.75" customHeight="1" x14ac:dyDescent="0.35">
      <c r="A959" s="6" t="s">
        <v>4381</v>
      </c>
      <c r="B959" s="6" t="s">
        <v>4382</v>
      </c>
      <c r="C959" s="6" t="s">
        <v>23</v>
      </c>
      <c r="D959" s="21">
        <v>83</v>
      </c>
      <c r="E959" s="6" t="s">
        <v>4383</v>
      </c>
      <c r="F959" s="15" t="s">
        <v>56</v>
      </c>
      <c r="G959" s="6" t="s">
        <v>4549</v>
      </c>
      <c r="H959" s="6" t="s">
        <v>13</v>
      </c>
      <c r="I959" s="6" t="s">
        <v>14</v>
      </c>
      <c r="J959" s="6" t="s">
        <v>15</v>
      </c>
      <c r="K959" s="7">
        <v>9</v>
      </c>
      <c r="L959" s="6" t="s">
        <v>4384</v>
      </c>
      <c r="M959" s="6" t="s">
        <v>1990</v>
      </c>
      <c r="N959" s="6" t="s">
        <v>673</v>
      </c>
      <c r="O959" s="6" t="s">
        <v>674</v>
      </c>
      <c r="P959" s="21">
        <v>9</v>
      </c>
      <c r="Q959" s="2">
        <f t="shared" ca="1" si="0"/>
        <v>0.96</v>
      </c>
      <c r="R959" s="2">
        <f ca="1">Q959*(IF(J959="Yes",1.25,1))</f>
        <v>1.2</v>
      </c>
      <c r="S959" s="2">
        <f ca="1">R959*(IF(OR(VALUE(P959)&gt;8,VALUE(D959)&gt;80),1.25,1))</f>
        <v>1.5</v>
      </c>
      <c r="T959" s="2">
        <f ca="1">S959*(IF(H959="Mass Customer",0.85,1))</f>
        <v>1.2749999999999999</v>
      </c>
      <c r="U959" s="2">
        <f>RANK(W959,W1:W1001,0)</f>
        <v>956</v>
      </c>
      <c r="V959" s="2">
        <v>956</v>
      </c>
      <c r="W959" s="2">
        <v>0.44624999999999998</v>
      </c>
      <c r="X959" s="1"/>
      <c r="Y959" s="1"/>
      <c r="Z959" s="1"/>
    </row>
    <row r="960" spans="1:26" ht="15.75" customHeight="1" x14ac:dyDescent="0.35">
      <c r="A960" s="6" t="s">
        <v>4385</v>
      </c>
      <c r="B960" s="6" t="s">
        <v>4386</v>
      </c>
      <c r="C960" s="6" t="s">
        <v>23</v>
      </c>
      <c r="D960" s="21">
        <v>78</v>
      </c>
      <c r="E960" s="6" t="s">
        <v>4387</v>
      </c>
      <c r="F960" s="15" t="s">
        <v>404</v>
      </c>
      <c r="G960" s="6" t="s">
        <v>26</v>
      </c>
      <c r="H960" s="6" t="s">
        <v>13</v>
      </c>
      <c r="I960" s="6" t="s">
        <v>14</v>
      </c>
      <c r="J960" s="6" t="s">
        <v>22</v>
      </c>
      <c r="K960" s="7">
        <v>7</v>
      </c>
      <c r="L960" s="6" t="s">
        <v>4388</v>
      </c>
      <c r="M960" s="6" t="s">
        <v>2153</v>
      </c>
      <c r="N960" s="6" t="s">
        <v>684</v>
      </c>
      <c r="O960" s="6" t="s">
        <v>674</v>
      </c>
      <c r="P960" s="21">
        <v>8</v>
      </c>
      <c r="Q960" s="2">
        <f t="shared" ca="1" si="0"/>
        <v>0.81</v>
      </c>
      <c r="R960" s="2">
        <f ca="1">Q960*(IF(J960="Yes",1.25,1))</f>
        <v>0.81</v>
      </c>
      <c r="S960" s="2">
        <f ca="1">R960*(IF(OR(VALUE(P960)&gt;8,VALUE(D960)&gt;80),1.25,1))</f>
        <v>0.81</v>
      </c>
      <c r="T960" s="2">
        <f ca="1">S960*(IF(H960="Mass Customer",0.85,1))</f>
        <v>0.6885</v>
      </c>
      <c r="U960" s="2">
        <f>RANK(W960,W1:W1001,0)</f>
        <v>956</v>
      </c>
      <c r="V960" s="2">
        <v>956</v>
      </c>
      <c r="W960" s="2">
        <v>0.44624999999999998</v>
      </c>
      <c r="X960" s="1"/>
      <c r="Y960" s="1"/>
      <c r="Z960" s="1"/>
    </row>
    <row r="961" spans="1:26" ht="15.75" customHeight="1" x14ac:dyDescent="0.35">
      <c r="A961" s="6" t="s">
        <v>4389</v>
      </c>
      <c r="B961" s="6" t="s">
        <v>4390</v>
      </c>
      <c r="C961" s="6" t="s">
        <v>23</v>
      </c>
      <c r="D961" s="21">
        <v>62</v>
      </c>
      <c r="E961" s="6" t="s">
        <v>4391</v>
      </c>
      <c r="F961" s="15" t="s">
        <v>173</v>
      </c>
      <c r="G961" s="6" t="s">
        <v>4549</v>
      </c>
      <c r="H961" s="6" t="s">
        <v>13</v>
      </c>
      <c r="I961" s="6" t="s">
        <v>14</v>
      </c>
      <c r="J961" s="6" t="s">
        <v>22</v>
      </c>
      <c r="K961" s="7">
        <v>4</v>
      </c>
      <c r="L961" s="6" t="s">
        <v>4392</v>
      </c>
      <c r="M961" s="6" t="s">
        <v>4393</v>
      </c>
      <c r="N961" s="6" t="s">
        <v>684</v>
      </c>
      <c r="O961" s="6" t="s">
        <v>674</v>
      </c>
      <c r="P961" s="21">
        <v>4</v>
      </c>
      <c r="Q961" s="2">
        <f t="shared" ca="1" si="0"/>
        <v>0.44</v>
      </c>
      <c r="R961" s="2">
        <f ca="1">Q961*(IF(J961="Yes",1.25,1))</f>
        <v>0.44</v>
      </c>
      <c r="S961" s="2">
        <f ca="1">R961*(IF(OR(VALUE(P961)&gt;8,VALUE(D961)&gt;80),1.25,1))</f>
        <v>0.44</v>
      </c>
      <c r="T961" s="2">
        <f ca="1">S961*(IF(H961="Mass Customer",0.85,1))</f>
        <v>0.374</v>
      </c>
      <c r="U961" s="2">
        <f>RANK(W961,W1:W1001,0)</f>
        <v>960</v>
      </c>
      <c r="V961" s="2">
        <v>960</v>
      </c>
      <c r="W961" s="2">
        <v>0.442</v>
      </c>
      <c r="X961" s="1"/>
      <c r="Y961" s="1"/>
      <c r="Z961" s="1"/>
    </row>
    <row r="962" spans="1:26" ht="15.75" customHeight="1" x14ac:dyDescent="0.35">
      <c r="A962" s="6" t="s">
        <v>414</v>
      </c>
      <c r="B962" s="6" t="s">
        <v>4394</v>
      </c>
      <c r="C962" s="6" t="s">
        <v>23</v>
      </c>
      <c r="D962" s="21">
        <v>0</v>
      </c>
      <c r="E962" s="6" t="s">
        <v>4395</v>
      </c>
      <c r="F962" s="15" t="s">
        <v>66</v>
      </c>
      <c r="G962" s="6" t="s">
        <v>18</v>
      </c>
      <c r="H962" s="6" t="s">
        <v>13</v>
      </c>
      <c r="I962" s="6" t="s">
        <v>14</v>
      </c>
      <c r="J962" s="6" t="s">
        <v>22</v>
      </c>
      <c r="K962" s="7">
        <v>10</v>
      </c>
      <c r="L962" s="6" t="s">
        <v>4396</v>
      </c>
      <c r="M962" s="6" t="s">
        <v>1957</v>
      </c>
      <c r="N962" s="6" t="s">
        <v>680</v>
      </c>
      <c r="O962" s="6" t="s">
        <v>674</v>
      </c>
      <c r="P962" s="21">
        <v>9</v>
      </c>
      <c r="Q962" s="2">
        <f t="shared" ca="1" si="0"/>
        <v>1.06</v>
      </c>
      <c r="R962" s="2">
        <f ca="1">Q962*(IF(J962="Yes",1.25,1))</f>
        <v>1.06</v>
      </c>
      <c r="S962" s="2">
        <f ca="1">R962*(IF(OR(VALUE(P962)&gt;8,VALUE(D962)&gt;80),1.25,1))</f>
        <v>1.3250000000000002</v>
      </c>
      <c r="T962" s="2">
        <f ca="1">S962*(IF(H962="Mass Customer",0.85,1))</f>
        <v>1.1262500000000002</v>
      </c>
      <c r="U962" s="2">
        <f>RANK(W962,W1:W1001,0)</f>
        <v>960</v>
      </c>
      <c r="V962" s="2">
        <v>960</v>
      </c>
      <c r="W962" s="2">
        <v>0.442</v>
      </c>
      <c r="X962" s="1"/>
      <c r="Y962" s="1"/>
      <c r="Z962" s="1"/>
    </row>
    <row r="963" spans="1:26" ht="15.75" customHeight="1" x14ac:dyDescent="0.35">
      <c r="A963" s="6" t="s">
        <v>4397</v>
      </c>
      <c r="B963" s="6" t="s">
        <v>4398</v>
      </c>
      <c r="C963" s="6" t="s">
        <v>16</v>
      </c>
      <c r="D963" s="21">
        <v>15</v>
      </c>
      <c r="E963" s="6" t="s">
        <v>810</v>
      </c>
      <c r="F963" s="15" t="s">
        <v>19</v>
      </c>
      <c r="G963" s="6" t="s">
        <v>12</v>
      </c>
      <c r="H963" s="6" t="s">
        <v>13</v>
      </c>
      <c r="I963" s="6" t="s">
        <v>14</v>
      </c>
      <c r="J963" s="6" t="s">
        <v>22</v>
      </c>
      <c r="K963" s="7">
        <v>11</v>
      </c>
      <c r="L963" s="6" t="s">
        <v>4399</v>
      </c>
      <c r="M963" s="6" t="s">
        <v>4400</v>
      </c>
      <c r="N963" s="6" t="s">
        <v>684</v>
      </c>
      <c r="O963" s="6" t="s">
        <v>674</v>
      </c>
      <c r="P963" s="21">
        <v>3</v>
      </c>
      <c r="Q963" s="2">
        <f t="shared" ca="1" si="0"/>
        <v>0.56999999999999995</v>
      </c>
      <c r="R963" s="2">
        <f ca="1">Q963*(IF(J963="Yes",1.25,1))</f>
        <v>0.56999999999999995</v>
      </c>
      <c r="S963" s="2">
        <f ca="1">R963*(IF(OR(VALUE(P963)&gt;8,VALUE(D963)&gt;80),1.25,1))</f>
        <v>0.56999999999999995</v>
      </c>
      <c r="T963" s="2">
        <f ca="1">S963*(IF(H963="Mass Customer",0.85,1))</f>
        <v>0.48449999999999993</v>
      </c>
      <c r="U963" s="2">
        <f>RANK(W963,W1:W1001,0)</f>
        <v>960</v>
      </c>
      <c r="V963" s="2">
        <v>960</v>
      </c>
      <c r="W963" s="2">
        <v>0.442</v>
      </c>
      <c r="X963" s="1"/>
      <c r="Y963" s="1"/>
      <c r="Z963" s="1"/>
    </row>
    <row r="964" spans="1:26" ht="15.75" customHeight="1" x14ac:dyDescent="0.35">
      <c r="A964" s="6" t="s">
        <v>4401</v>
      </c>
      <c r="B964" s="6" t="s">
        <v>4402</v>
      </c>
      <c r="C964" s="6" t="s">
        <v>16</v>
      </c>
      <c r="D964" s="21">
        <v>82</v>
      </c>
      <c r="E964" s="6" t="s">
        <v>4403</v>
      </c>
      <c r="F964" s="15" t="s">
        <v>118</v>
      </c>
      <c r="G964" s="6" t="s">
        <v>20</v>
      </c>
      <c r="H964" s="6" t="s">
        <v>25</v>
      </c>
      <c r="I964" s="6" t="s">
        <v>14</v>
      </c>
      <c r="J964" s="6" t="s">
        <v>15</v>
      </c>
      <c r="K964" s="7">
        <v>7</v>
      </c>
      <c r="L964" s="6" t="s">
        <v>4404</v>
      </c>
      <c r="M964" s="6" t="s">
        <v>1922</v>
      </c>
      <c r="N964" s="6" t="s">
        <v>680</v>
      </c>
      <c r="O964" s="6" t="s">
        <v>674</v>
      </c>
      <c r="P964" s="21">
        <v>10</v>
      </c>
      <c r="Q964" s="2">
        <f t="shared" ca="1" si="0"/>
        <v>0.48</v>
      </c>
      <c r="R964" s="2">
        <f ca="1">Q964*(IF(J964="Yes",1.25,1))</f>
        <v>0.6</v>
      </c>
      <c r="S964" s="2">
        <f ca="1">R964*(IF(OR(VALUE(P964)&gt;8,VALUE(D964)&gt;80),1.25,1))</f>
        <v>0.75</v>
      </c>
      <c r="T964" s="2">
        <f ca="1">S964*(IF(H964="Mass Customer",0.85,1))</f>
        <v>0.75</v>
      </c>
      <c r="U964" s="2">
        <f>RANK(W964,W1:W1001,0)</f>
        <v>963</v>
      </c>
      <c r="V964" s="2">
        <v>963</v>
      </c>
      <c r="W964" s="2">
        <v>0.44</v>
      </c>
      <c r="X964" s="1"/>
      <c r="Y964" s="1"/>
      <c r="Z964" s="1"/>
    </row>
    <row r="965" spans="1:26" ht="15.75" customHeight="1" x14ac:dyDescent="0.35">
      <c r="A965" s="6" t="s">
        <v>4405</v>
      </c>
      <c r="B965" s="6" t="s">
        <v>4406</v>
      </c>
      <c r="C965" s="6" t="s">
        <v>23</v>
      </c>
      <c r="D965" s="21">
        <v>25</v>
      </c>
      <c r="E965" s="6" t="s">
        <v>4407</v>
      </c>
      <c r="F965" s="15" t="s">
        <v>528</v>
      </c>
      <c r="G965" s="6" t="s">
        <v>33</v>
      </c>
      <c r="H965" s="6" t="s">
        <v>13</v>
      </c>
      <c r="I965" s="6" t="s">
        <v>14</v>
      </c>
      <c r="J965" s="6" t="s">
        <v>15</v>
      </c>
      <c r="K965" s="7">
        <v>13</v>
      </c>
      <c r="L965" s="6" t="s">
        <v>4408</v>
      </c>
      <c r="M965" s="6" t="s">
        <v>4409</v>
      </c>
      <c r="N965" s="6" t="s">
        <v>673</v>
      </c>
      <c r="O965" s="6" t="s">
        <v>674</v>
      </c>
      <c r="P965" s="21">
        <v>6</v>
      </c>
      <c r="Q965" s="2">
        <f t="shared" ca="1" si="0"/>
        <v>0.99</v>
      </c>
      <c r="R965" s="2">
        <f ca="1">Q965*(IF(J965="Yes",1.25,1))</f>
        <v>1.2375</v>
      </c>
      <c r="S965" s="2">
        <f ca="1">R965*(IF(OR(VALUE(P965)&gt;8,VALUE(D965)&gt;80),1.25,1))</f>
        <v>1.2375</v>
      </c>
      <c r="T965" s="2">
        <f ca="1">S965*(IF(H965="Mass Customer",0.85,1))</f>
        <v>1.0518750000000001</v>
      </c>
      <c r="U965" s="2">
        <f>RANK(W965,W1:W1001,0)</f>
        <v>963</v>
      </c>
      <c r="V965" s="2">
        <v>963</v>
      </c>
      <c r="W965" s="2">
        <v>0.44</v>
      </c>
      <c r="X965" s="1"/>
      <c r="Y965" s="1"/>
      <c r="Z965" s="1"/>
    </row>
    <row r="966" spans="1:26" ht="15.75" customHeight="1" x14ac:dyDescent="0.35">
      <c r="A966" s="6" t="s">
        <v>614</v>
      </c>
      <c r="B966" s="6" t="s">
        <v>4410</v>
      </c>
      <c r="C966" s="6" t="s">
        <v>23</v>
      </c>
      <c r="D966" s="21">
        <v>42</v>
      </c>
      <c r="E966" s="6" t="s">
        <v>4411</v>
      </c>
      <c r="F966" s="15" t="s">
        <v>209</v>
      </c>
      <c r="G966" s="6" t="s">
        <v>12</v>
      </c>
      <c r="H966" s="6" t="s">
        <v>13</v>
      </c>
      <c r="I966" s="6" t="s">
        <v>14</v>
      </c>
      <c r="J966" s="6" t="s">
        <v>15</v>
      </c>
      <c r="K966" s="7">
        <v>15</v>
      </c>
      <c r="L966" s="6" t="s">
        <v>4412</v>
      </c>
      <c r="M966" s="6" t="s">
        <v>1445</v>
      </c>
      <c r="N966" s="6" t="s">
        <v>680</v>
      </c>
      <c r="O966" s="6" t="s">
        <v>674</v>
      </c>
      <c r="P966" s="21">
        <v>10</v>
      </c>
      <c r="Q966" s="2">
        <f t="shared" ca="1" si="0"/>
        <v>0.6</v>
      </c>
      <c r="R966" s="2">
        <f ca="1">Q966*(IF(J966="Yes",1.25,1))</f>
        <v>0.75</v>
      </c>
      <c r="S966" s="2">
        <f ca="1">R966*(IF(OR(VALUE(P966)&gt;8,VALUE(D966)&gt;80),1.25,1))</f>
        <v>0.9375</v>
      </c>
      <c r="T966" s="2">
        <f ca="1">S966*(IF(H966="Mass Customer",0.85,1))</f>
        <v>0.796875</v>
      </c>
      <c r="U966" s="2">
        <f>RANK(W966,W1:W1001,0)</f>
        <v>963</v>
      </c>
      <c r="V966" s="2">
        <v>963</v>
      </c>
      <c r="W966" s="2">
        <v>0.44</v>
      </c>
      <c r="X966" s="1"/>
      <c r="Y966" s="1"/>
      <c r="Z966" s="1"/>
    </row>
    <row r="967" spans="1:26" ht="15.75" customHeight="1" x14ac:dyDescent="0.35">
      <c r="A967" s="6" t="s">
        <v>4413</v>
      </c>
      <c r="B967" s="6" t="s">
        <v>4414</v>
      </c>
      <c r="C967" s="6" t="s">
        <v>16</v>
      </c>
      <c r="D967" s="21">
        <v>33</v>
      </c>
      <c r="E967" s="6" t="s">
        <v>4415</v>
      </c>
      <c r="F967" s="15" t="s">
        <v>53</v>
      </c>
      <c r="G967" s="6" t="s">
        <v>50</v>
      </c>
      <c r="H967" s="6" t="s">
        <v>25</v>
      </c>
      <c r="I967" s="6" t="s">
        <v>14</v>
      </c>
      <c r="J967" s="6" t="s">
        <v>22</v>
      </c>
      <c r="K967" s="7">
        <v>1</v>
      </c>
      <c r="L967" s="6" t="s">
        <v>4416</v>
      </c>
      <c r="M967" s="6" t="s">
        <v>1891</v>
      </c>
      <c r="N967" s="6" t="s">
        <v>680</v>
      </c>
      <c r="O967" s="6" t="s">
        <v>674</v>
      </c>
      <c r="P967" s="21">
        <v>8</v>
      </c>
      <c r="Q967" s="2">
        <f t="shared" ca="1" si="0"/>
        <v>0.54</v>
      </c>
      <c r="R967" s="2">
        <f ca="1">Q967*(IF(J967="Yes",1.25,1))</f>
        <v>0.54</v>
      </c>
      <c r="S967" s="2">
        <f ca="1">R967*(IF(OR(VALUE(P967)&gt;8,VALUE(D967)&gt;80),1.25,1))</f>
        <v>0.54</v>
      </c>
      <c r="T967" s="2">
        <f ca="1">S967*(IF(H967="Mass Customer",0.85,1))</f>
        <v>0.54</v>
      </c>
      <c r="U967" s="2">
        <f>RANK(W967,W1:W1001,0)</f>
        <v>963</v>
      </c>
      <c r="V967" s="2">
        <v>963</v>
      </c>
      <c r="W967" s="2">
        <v>0.44</v>
      </c>
      <c r="X967" s="1"/>
      <c r="Y967" s="1"/>
      <c r="Z967" s="1"/>
    </row>
    <row r="968" spans="1:26" ht="15.75" customHeight="1" x14ac:dyDescent="0.35">
      <c r="A968" s="6" t="s">
        <v>4417</v>
      </c>
      <c r="B968" s="6" t="s">
        <v>4418</v>
      </c>
      <c r="C968" s="6" t="s">
        <v>23</v>
      </c>
      <c r="D968" s="21">
        <v>6</v>
      </c>
      <c r="E968" s="6" t="s">
        <v>3936</v>
      </c>
      <c r="F968" s="15" t="s">
        <v>41</v>
      </c>
      <c r="G968" s="6" t="s">
        <v>33</v>
      </c>
      <c r="H968" s="6" t="s">
        <v>13</v>
      </c>
      <c r="I968" s="6" t="s">
        <v>14</v>
      </c>
      <c r="J968" s="6" t="s">
        <v>22</v>
      </c>
      <c r="K968" s="7">
        <v>18</v>
      </c>
      <c r="L968" s="6" t="s">
        <v>4419</v>
      </c>
      <c r="M968" s="6" t="s">
        <v>4420</v>
      </c>
      <c r="N968" s="6" t="s">
        <v>673</v>
      </c>
      <c r="O968" s="6" t="s">
        <v>674</v>
      </c>
      <c r="P968" s="21">
        <v>6</v>
      </c>
      <c r="Q968" s="2">
        <f t="shared" ca="1" si="0"/>
        <v>0.53</v>
      </c>
      <c r="R968" s="2">
        <f ca="1">Q968*(IF(J968="Yes",1.25,1))</f>
        <v>0.53</v>
      </c>
      <c r="S968" s="2">
        <f ca="1">R968*(IF(OR(VALUE(P968)&gt;8,VALUE(D968)&gt;80),1.25,1))</f>
        <v>0.53</v>
      </c>
      <c r="T968" s="2">
        <f ca="1">S968*(IF(H968="Mass Customer",0.85,1))</f>
        <v>0.45050000000000001</v>
      </c>
      <c r="U968" s="2">
        <f>RANK(W968,W1:W1001,0)</f>
        <v>967</v>
      </c>
      <c r="V968" s="2">
        <v>967</v>
      </c>
      <c r="W968" s="2">
        <v>0.43562499999999987</v>
      </c>
      <c r="X968" s="1"/>
      <c r="Y968" s="1"/>
      <c r="Z968" s="1"/>
    </row>
    <row r="969" spans="1:26" ht="15.75" customHeight="1" x14ac:dyDescent="0.35">
      <c r="A969" s="6" t="s">
        <v>4421</v>
      </c>
      <c r="B969" s="6" t="s">
        <v>4422</v>
      </c>
      <c r="C969" s="6" t="s">
        <v>23</v>
      </c>
      <c r="D969" s="21">
        <v>74</v>
      </c>
      <c r="E969" s="6" t="s">
        <v>4423</v>
      </c>
      <c r="F969" s="15" t="s">
        <v>101</v>
      </c>
      <c r="G969" s="6" t="s">
        <v>33</v>
      </c>
      <c r="H969" s="6" t="s">
        <v>27</v>
      </c>
      <c r="I969" s="6" t="s">
        <v>14</v>
      </c>
      <c r="J969" s="6" t="s">
        <v>22</v>
      </c>
      <c r="K969" s="7">
        <v>14</v>
      </c>
      <c r="L969" s="6" t="s">
        <v>4424</v>
      </c>
      <c r="M969" s="6" t="s">
        <v>4425</v>
      </c>
      <c r="N969" s="6" t="s">
        <v>680</v>
      </c>
      <c r="O969" s="6" t="s">
        <v>674</v>
      </c>
      <c r="P969" s="21">
        <v>12</v>
      </c>
      <c r="Q969" s="2">
        <f t="shared" ca="1" si="0"/>
        <v>0.57999999999999996</v>
      </c>
      <c r="R969" s="2">
        <f ca="1">Q969*(IF(J969="Yes",1.25,1))</f>
        <v>0.57999999999999996</v>
      </c>
      <c r="S969" s="2">
        <f ca="1">R969*(IF(OR(VALUE(P969)&gt;8,VALUE(D969)&gt;80),1.25,1))</f>
        <v>0.72499999999999998</v>
      </c>
      <c r="T969" s="2">
        <f ca="1">S969*(IF(H969="Mass Customer",0.85,1))</f>
        <v>0.72499999999999998</v>
      </c>
      <c r="U969" s="2">
        <f>RANK(W969,W1:W1001,0)</f>
        <v>967</v>
      </c>
      <c r="V969" s="2">
        <v>967</v>
      </c>
      <c r="W969" s="2">
        <v>0.43562499999999987</v>
      </c>
      <c r="X969" s="1"/>
      <c r="Y969" s="1"/>
      <c r="Z969" s="1"/>
    </row>
    <row r="970" spans="1:26" ht="15.75" customHeight="1" x14ac:dyDescent="0.35">
      <c r="A970" s="6" t="s">
        <v>387</v>
      </c>
      <c r="B970" s="6" t="s">
        <v>4426</v>
      </c>
      <c r="C970" s="6" t="s">
        <v>16</v>
      </c>
      <c r="D970" s="21">
        <v>60</v>
      </c>
      <c r="E970" s="6" t="s">
        <v>4427</v>
      </c>
      <c r="F970" s="15" t="s">
        <v>182</v>
      </c>
      <c r="G970" s="6" t="s">
        <v>12</v>
      </c>
      <c r="H970" s="6" t="s">
        <v>27</v>
      </c>
      <c r="I970" s="6" t="s">
        <v>14</v>
      </c>
      <c r="J970" s="6" t="s">
        <v>15</v>
      </c>
      <c r="K970" s="7">
        <v>15</v>
      </c>
      <c r="L970" s="6" t="s">
        <v>4428</v>
      </c>
      <c r="M970" s="6" t="s">
        <v>2481</v>
      </c>
      <c r="N970" s="6" t="s">
        <v>680</v>
      </c>
      <c r="O970" s="6" t="s">
        <v>674</v>
      </c>
      <c r="P970" s="21">
        <v>1</v>
      </c>
      <c r="Q970" s="2">
        <f t="shared" ca="1" si="0"/>
        <v>0.72</v>
      </c>
      <c r="R970" s="2">
        <f ca="1">Q970*(IF(J970="Yes",1.25,1))</f>
        <v>0.89999999999999991</v>
      </c>
      <c r="S970" s="2">
        <f ca="1">R970*(IF(OR(VALUE(P970)&gt;8,VALUE(D970)&gt;80),1.25,1))</f>
        <v>0.89999999999999991</v>
      </c>
      <c r="T970" s="2">
        <f ca="1">S970*(IF(H970="Mass Customer",0.85,1))</f>
        <v>0.89999999999999991</v>
      </c>
      <c r="U970" s="2">
        <f>RANK(W970,W1:W1001,0)</f>
        <v>967</v>
      </c>
      <c r="V970" s="2">
        <v>967</v>
      </c>
      <c r="W970" s="2">
        <v>0.43562499999999987</v>
      </c>
      <c r="X970" s="1"/>
      <c r="Y970" s="1"/>
      <c r="Z970" s="1"/>
    </row>
    <row r="971" spans="1:26" ht="15.75" customHeight="1" x14ac:dyDescent="0.35">
      <c r="A971" s="6" t="s">
        <v>4429</v>
      </c>
      <c r="B971" s="6" t="s">
        <v>4430</v>
      </c>
      <c r="C971" s="6" t="s">
        <v>16</v>
      </c>
      <c r="D971" s="21">
        <v>3</v>
      </c>
      <c r="E971" s="6" t="s">
        <v>2626</v>
      </c>
      <c r="F971" s="15" t="s">
        <v>162</v>
      </c>
      <c r="G971" s="6" t="s">
        <v>33</v>
      </c>
      <c r="H971" s="6" t="s">
        <v>27</v>
      </c>
      <c r="I971" s="6" t="s">
        <v>14</v>
      </c>
      <c r="J971" s="6" t="s">
        <v>15</v>
      </c>
      <c r="K971" s="7">
        <v>15</v>
      </c>
      <c r="L971" s="6" t="s">
        <v>4431</v>
      </c>
      <c r="M971" s="6" t="s">
        <v>953</v>
      </c>
      <c r="N971" s="6" t="s">
        <v>680</v>
      </c>
      <c r="O971" s="6" t="s">
        <v>674</v>
      </c>
      <c r="P971" s="21">
        <v>8</v>
      </c>
      <c r="Q971" s="2">
        <f t="shared" ca="1" si="0"/>
        <v>0.72</v>
      </c>
      <c r="R971" s="2">
        <f ca="1">Q971*(IF(J971="Yes",1.25,1))</f>
        <v>0.89999999999999991</v>
      </c>
      <c r="S971" s="2">
        <f ca="1">R971*(IF(OR(VALUE(P971)&gt;8,VALUE(D971)&gt;80),1.25,1))</f>
        <v>0.89999999999999991</v>
      </c>
      <c r="T971" s="2">
        <f ca="1">S971*(IF(H971="Mass Customer",0.85,1))</f>
        <v>0.89999999999999991</v>
      </c>
      <c r="U971" s="2">
        <f>RANK(W971,W1:W1001,0)</f>
        <v>967</v>
      </c>
      <c r="V971" s="2">
        <v>967</v>
      </c>
      <c r="W971" s="2">
        <v>0.43562499999999987</v>
      </c>
      <c r="X971" s="1"/>
      <c r="Y971" s="1"/>
      <c r="Z971" s="1"/>
    </row>
    <row r="972" spans="1:26" ht="15.75" customHeight="1" x14ac:dyDescent="0.35">
      <c r="A972" s="6" t="s">
        <v>213</v>
      </c>
      <c r="B972" s="6" t="s">
        <v>4432</v>
      </c>
      <c r="C972" s="6" t="s">
        <v>23</v>
      </c>
      <c r="D972" s="21">
        <v>30</v>
      </c>
      <c r="E972" s="6" t="s">
        <v>4433</v>
      </c>
      <c r="F972" s="15" t="s">
        <v>176</v>
      </c>
      <c r="G972" s="6" t="s">
        <v>20</v>
      </c>
      <c r="H972" s="6" t="s">
        <v>25</v>
      </c>
      <c r="I972" s="6" t="s">
        <v>14</v>
      </c>
      <c r="J972" s="6" t="s">
        <v>15</v>
      </c>
      <c r="K972" s="7">
        <v>4</v>
      </c>
      <c r="L972" s="6" t="s">
        <v>4434</v>
      </c>
      <c r="M972" s="6" t="s">
        <v>869</v>
      </c>
      <c r="N972" s="6" t="s">
        <v>680</v>
      </c>
      <c r="O972" s="6" t="s">
        <v>674</v>
      </c>
      <c r="P972" s="21">
        <v>9</v>
      </c>
      <c r="Q972" s="2">
        <f t="shared" ca="1" si="0"/>
        <v>1.08</v>
      </c>
      <c r="R972" s="2">
        <f ca="1">Q972*(IF(J972="Yes",1.25,1))</f>
        <v>1.35</v>
      </c>
      <c r="S972" s="2">
        <f ca="1">R972*(IF(OR(VALUE(P972)&gt;8,VALUE(D972)&gt;80),1.25,1))</f>
        <v>1.6875</v>
      </c>
      <c r="T972" s="2">
        <f ca="1">S972*(IF(H972="Mass Customer",0.85,1))</f>
        <v>1.6875</v>
      </c>
      <c r="U972" s="2">
        <f>RANK(W972,W1:W1001,0)</f>
        <v>967</v>
      </c>
      <c r="V972" s="2">
        <v>967</v>
      </c>
      <c r="W972" s="2">
        <v>0.43562499999999987</v>
      </c>
      <c r="X972" s="1"/>
      <c r="Y972" s="1"/>
      <c r="Z972" s="1"/>
    </row>
    <row r="973" spans="1:26" ht="15.75" customHeight="1" x14ac:dyDescent="0.35">
      <c r="A973" s="6" t="s">
        <v>4435</v>
      </c>
      <c r="B973" s="6" t="s">
        <v>4436</v>
      </c>
      <c r="C973" s="6" t="s">
        <v>23</v>
      </c>
      <c r="D973" s="21">
        <v>43</v>
      </c>
      <c r="E973" s="6" t="s">
        <v>4437</v>
      </c>
      <c r="F973" s="16" t="s">
        <v>4541</v>
      </c>
      <c r="G973" s="6" t="s">
        <v>4549</v>
      </c>
      <c r="H973" s="6" t="s">
        <v>25</v>
      </c>
      <c r="I973" s="6" t="s">
        <v>14</v>
      </c>
      <c r="J973" s="6" t="s">
        <v>22</v>
      </c>
      <c r="K973" s="7">
        <v>10</v>
      </c>
      <c r="L973" s="6" t="s">
        <v>4438</v>
      </c>
      <c r="M973" s="6" t="s">
        <v>2526</v>
      </c>
      <c r="N973" s="6" t="s">
        <v>684</v>
      </c>
      <c r="O973" s="6" t="s">
        <v>674</v>
      </c>
      <c r="P973" s="21">
        <v>6</v>
      </c>
      <c r="Q973" s="2">
        <f t="shared" ca="1" si="0"/>
        <v>0.5</v>
      </c>
      <c r="R973" s="2">
        <f ca="1">Q973*(IF(J973="Yes",1.25,1))</f>
        <v>0.5</v>
      </c>
      <c r="S973" s="2">
        <f ca="1">R973*(IF(OR(VALUE(P973)&gt;8,VALUE(D973)&gt;80),1.25,1))</f>
        <v>0.5</v>
      </c>
      <c r="T973" s="2">
        <f ca="1">S973*(IF(H973="Mass Customer",0.85,1))</f>
        <v>0.5</v>
      </c>
      <c r="U973" s="2">
        <f>RANK(W973,W1:W1001,0)</f>
        <v>972</v>
      </c>
      <c r="V973" s="2">
        <v>972</v>
      </c>
      <c r="W973" s="2">
        <v>0.43</v>
      </c>
      <c r="X973" s="1"/>
      <c r="Y973" s="1"/>
      <c r="Z973" s="1"/>
    </row>
    <row r="974" spans="1:26" ht="15.75" customHeight="1" x14ac:dyDescent="0.35">
      <c r="A974" s="6" t="s">
        <v>380</v>
      </c>
      <c r="B974" s="6" t="s">
        <v>4439</v>
      </c>
      <c r="C974" s="6" t="s">
        <v>16</v>
      </c>
      <c r="D974" s="21">
        <v>82</v>
      </c>
      <c r="E974" s="6" t="s">
        <v>4440</v>
      </c>
      <c r="F974" s="16" t="s">
        <v>4541</v>
      </c>
      <c r="G974" s="6" t="s">
        <v>12</v>
      </c>
      <c r="H974" s="6" t="s">
        <v>13</v>
      </c>
      <c r="I974" s="6" t="s">
        <v>14</v>
      </c>
      <c r="J974" s="6" t="s">
        <v>15</v>
      </c>
      <c r="K974" s="7">
        <v>11</v>
      </c>
      <c r="L974" s="6" t="s">
        <v>4441</v>
      </c>
      <c r="M974" s="6" t="s">
        <v>4442</v>
      </c>
      <c r="N974" s="6" t="s">
        <v>680</v>
      </c>
      <c r="O974" s="6" t="s">
        <v>674</v>
      </c>
      <c r="P974" s="21">
        <v>10</v>
      </c>
      <c r="Q974" s="2">
        <f t="shared" ca="1" si="0"/>
        <v>0.81</v>
      </c>
      <c r="R974" s="2">
        <f ca="1">Q974*(IF(J974="Yes",1.25,1))</f>
        <v>1.0125000000000002</v>
      </c>
      <c r="S974" s="2">
        <f ca="1">R974*(IF(OR(VALUE(P974)&gt;8,VALUE(D974)&gt;80),1.25,1))</f>
        <v>1.2656250000000002</v>
      </c>
      <c r="T974" s="2">
        <f ca="1">S974*(IF(H974="Mass Customer",0.85,1))</f>
        <v>1.0757812500000001</v>
      </c>
      <c r="U974" s="2">
        <f>RANK(W974,W1:W1001,0)</f>
        <v>972</v>
      </c>
      <c r="V974" s="2">
        <v>972</v>
      </c>
      <c r="W974" s="2">
        <v>0.43</v>
      </c>
      <c r="X974" s="1"/>
      <c r="Y974" s="1"/>
      <c r="Z974" s="1"/>
    </row>
    <row r="975" spans="1:26" ht="15.75" customHeight="1" x14ac:dyDescent="0.35">
      <c r="A975" s="6" t="s">
        <v>4443</v>
      </c>
      <c r="B975" s="6" t="s">
        <v>4444</v>
      </c>
      <c r="C975" s="6" t="s">
        <v>23</v>
      </c>
      <c r="D975" s="21">
        <v>37</v>
      </c>
      <c r="E975" s="6" t="s">
        <v>1537</v>
      </c>
      <c r="F975" s="15" t="s">
        <v>31</v>
      </c>
      <c r="G975" s="6" t="s">
        <v>26</v>
      </c>
      <c r="H975" s="6" t="s">
        <v>13</v>
      </c>
      <c r="I975" s="6" t="s">
        <v>14</v>
      </c>
      <c r="J975" s="6" t="s">
        <v>15</v>
      </c>
      <c r="K975" s="7">
        <v>13</v>
      </c>
      <c r="L975" s="6" t="s">
        <v>4445</v>
      </c>
      <c r="M975" s="6" t="s">
        <v>1795</v>
      </c>
      <c r="N975" s="6" t="s">
        <v>673</v>
      </c>
      <c r="O975" s="6" t="s">
        <v>674</v>
      </c>
      <c r="P975" s="21">
        <v>5</v>
      </c>
      <c r="Q975" s="2">
        <f t="shared" ca="1" si="0"/>
        <v>0.76</v>
      </c>
      <c r="R975" s="2">
        <f ca="1">Q975*(IF(J975="Yes",1.25,1))</f>
        <v>0.95</v>
      </c>
      <c r="S975" s="2">
        <f ca="1">R975*(IF(OR(VALUE(P975)&gt;8,VALUE(D975)&gt;80),1.25,1))</f>
        <v>0.95</v>
      </c>
      <c r="T975" s="2">
        <f ca="1">S975*(IF(H975="Mass Customer",0.85,1))</f>
        <v>0.8075</v>
      </c>
      <c r="U975" s="2">
        <f>RANK(W975,W1:W1001,0)</f>
        <v>974</v>
      </c>
      <c r="V975" s="2">
        <v>974</v>
      </c>
      <c r="W975" s="2">
        <v>0.42499999999999999</v>
      </c>
      <c r="X975" s="1"/>
      <c r="Y975" s="1"/>
      <c r="Z975" s="1"/>
    </row>
    <row r="976" spans="1:26" ht="15.75" customHeight="1" x14ac:dyDescent="0.35">
      <c r="A976" s="6" t="s">
        <v>374</v>
      </c>
      <c r="B976" s="6" t="s">
        <v>4446</v>
      </c>
      <c r="C976" s="6" t="s">
        <v>23</v>
      </c>
      <c r="D976" s="21">
        <v>77</v>
      </c>
      <c r="E976" s="6" t="s">
        <v>4447</v>
      </c>
      <c r="F976" s="15" t="s">
        <v>149</v>
      </c>
      <c r="G976" s="6" t="s">
        <v>18</v>
      </c>
      <c r="H976" s="6" t="s">
        <v>25</v>
      </c>
      <c r="I976" s="6" t="s">
        <v>14</v>
      </c>
      <c r="J976" s="6" t="s">
        <v>15</v>
      </c>
      <c r="K976" s="7">
        <v>10</v>
      </c>
      <c r="L976" s="6" t="s">
        <v>4448</v>
      </c>
      <c r="M976" s="6" t="s">
        <v>4449</v>
      </c>
      <c r="N976" s="6" t="s">
        <v>684</v>
      </c>
      <c r="O976" s="6" t="s">
        <v>674</v>
      </c>
      <c r="P976" s="21">
        <v>12</v>
      </c>
      <c r="Q976" s="2">
        <f t="shared" ca="1" si="0"/>
        <v>0.86</v>
      </c>
      <c r="R976" s="2">
        <f ca="1">Q976*(IF(J976="Yes",1.25,1))</f>
        <v>1.075</v>
      </c>
      <c r="S976" s="2">
        <f ca="1">R976*(IF(OR(VALUE(P976)&gt;8,VALUE(D976)&gt;80),1.25,1))</f>
        <v>1.34375</v>
      </c>
      <c r="T976" s="2">
        <f ca="1">S976*(IF(H976="Mass Customer",0.85,1))</f>
        <v>1.34375</v>
      </c>
      <c r="U976" s="2">
        <f>RANK(W976,W1:W1001,0)</f>
        <v>974</v>
      </c>
      <c r="V976" s="2">
        <v>974</v>
      </c>
      <c r="W976" s="2">
        <v>0.42499999999999999</v>
      </c>
      <c r="X976" s="1"/>
      <c r="Y976" s="1"/>
      <c r="Z976" s="1"/>
    </row>
    <row r="977" spans="1:26" ht="15.75" customHeight="1" x14ac:dyDescent="0.35">
      <c r="A977" s="6" t="s">
        <v>233</v>
      </c>
      <c r="B977" s="6" t="s">
        <v>4450</v>
      </c>
      <c r="C977" s="6" t="s">
        <v>16</v>
      </c>
      <c r="D977" s="21">
        <v>63</v>
      </c>
      <c r="E977" s="6" t="s">
        <v>4451</v>
      </c>
      <c r="F977" s="15" t="s">
        <v>134</v>
      </c>
      <c r="G977" s="6" t="s">
        <v>4549</v>
      </c>
      <c r="H977" s="6" t="s">
        <v>25</v>
      </c>
      <c r="I977" s="6" t="s">
        <v>14</v>
      </c>
      <c r="J977" s="6" t="s">
        <v>15</v>
      </c>
      <c r="K977" s="7">
        <v>17</v>
      </c>
      <c r="L977" s="6" t="s">
        <v>4452</v>
      </c>
      <c r="M977" s="6" t="s">
        <v>926</v>
      </c>
      <c r="N977" s="6" t="s">
        <v>684</v>
      </c>
      <c r="O977" s="6" t="s">
        <v>674</v>
      </c>
      <c r="P977" s="21">
        <v>6</v>
      </c>
      <c r="Q977" s="2">
        <f t="shared" ca="1" si="0"/>
        <v>0.9</v>
      </c>
      <c r="R977" s="2">
        <f ca="1">Q977*(IF(J977="Yes",1.25,1))</f>
        <v>1.125</v>
      </c>
      <c r="S977" s="2">
        <f ca="1">R977*(IF(OR(VALUE(P977)&gt;8,VALUE(D977)&gt;80),1.25,1))</f>
        <v>1.125</v>
      </c>
      <c r="T977" s="2">
        <f ca="1">S977*(IF(H977="Mass Customer",0.85,1))</f>
        <v>1.125</v>
      </c>
      <c r="U977" s="2">
        <f>RANK(W977,W1:W1001,0)</f>
        <v>974</v>
      </c>
      <c r="V977" s="2">
        <v>974</v>
      </c>
      <c r="W977" s="2">
        <v>0.42499999999999999</v>
      </c>
      <c r="X977" s="1"/>
      <c r="Y977" s="1"/>
      <c r="Z977" s="1"/>
    </row>
    <row r="978" spans="1:26" ht="15.75" customHeight="1" x14ac:dyDescent="0.35">
      <c r="A978" s="6" t="s">
        <v>4453</v>
      </c>
      <c r="B978" s="6" t="s">
        <v>4454</v>
      </c>
      <c r="C978" s="6" t="s">
        <v>16</v>
      </c>
      <c r="D978" s="21">
        <v>15</v>
      </c>
      <c r="E978" s="6" t="s">
        <v>4455</v>
      </c>
      <c r="F978" s="15" t="s">
        <v>138</v>
      </c>
      <c r="G978" s="6" t="s">
        <v>12</v>
      </c>
      <c r="H978" s="6" t="s">
        <v>13</v>
      </c>
      <c r="I978" s="6" t="s">
        <v>14</v>
      </c>
      <c r="J978" s="6" t="s">
        <v>15</v>
      </c>
      <c r="K978" s="7">
        <v>5</v>
      </c>
      <c r="L978" s="6" t="s">
        <v>4456</v>
      </c>
      <c r="M978" s="6" t="s">
        <v>4457</v>
      </c>
      <c r="N978" s="6" t="s">
        <v>684</v>
      </c>
      <c r="O978" s="6" t="s">
        <v>674</v>
      </c>
      <c r="P978" s="21">
        <v>9</v>
      </c>
      <c r="Q978" s="2">
        <f t="shared" ca="1" si="0"/>
        <v>0.67</v>
      </c>
      <c r="R978" s="2">
        <f ca="1">Q978*(IF(J978="Yes",1.25,1))</f>
        <v>0.83750000000000002</v>
      </c>
      <c r="S978" s="2">
        <f ca="1">R978*(IF(OR(VALUE(P978)&gt;8,VALUE(D978)&gt;80),1.25,1))</f>
        <v>1.046875</v>
      </c>
      <c r="T978" s="2">
        <f ca="1">S978*(IF(H978="Mass Customer",0.85,1))</f>
        <v>0.88984374999999993</v>
      </c>
      <c r="U978" s="2">
        <f>RANK(W978,W1:W1001,0)</f>
        <v>977</v>
      </c>
      <c r="V978" s="2">
        <v>977</v>
      </c>
      <c r="W978" s="2">
        <v>0.42</v>
      </c>
      <c r="X978" s="1"/>
      <c r="Y978" s="1"/>
      <c r="Z978" s="1"/>
    </row>
    <row r="979" spans="1:26" ht="15.75" customHeight="1" x14ac:dyDescent="0.35">
      <c r="A979" s="6" t="s">
        <v>4458</v>
      </c>
      <c r="B979" s="6" t="s">
        <v>4459</v>
      </c>
      <c r="C979" s="6" t="s">
        <v>23</v>
      </c>
      <c r="D979" s="21">
        <v>56</v>
      </c>
      <c r="E979" s="6" t="s">
        <v>4460</v>
      </c>
      <c r="F979" s="15" t="s">
        <v>142</v>
      </c>
      <c r="G979" s="6" t="s">
        <v>21</v>
      </c>
      <c r="H979" s="6" t="s">
        <v>13</v>
      </c>
      <c r="I979" s="6" t="s">
        <v>14</v>
      </c>
      <c r="J979" s="6" t="s">
        <v>22</v>
      </c>
      <c r="K979" s="7">
        <v>9</v>
      </c>
      <c r="L979" s="6" t="s">
        <v>4461</v>
      </c>
      <c r="M979" s="6" t="s">
        <v>734</v>
      </c>
      <c r="N979" s="6" t="s">
        <v>680</v>
      </c>
      <c r="O979" s="6" t="s">
        <v>674</v>
      </c>
      <c r="P979" s="21">
        <v>10</v>
      </c>
      <c r="Q979" s="2">
        <f t="shared" ca="1" si="0"/>
        <v>0.67</v>
      </c>
      <c r="R979" s="2">
        <f ca="1">Q979*(IF(J979="Yes",1.25,1))</f>
        <v>0.67</v>
      </c>
      <c r="S979" s="2">
        <f ca="1">R979*(IF(OR(VALUE(P979)&gt;8,VALUE(D979)&gt;80),1.25,1))</f>
        <v>0.83750000000000002</v>
      </c>
      <c r="T979" s="2">
        <f ca="1">S979*(IF(H979="Mass Customer",0.85,1))</f>
        <v>0.71187500000000004</v>
      </c>
      <c r="U979" s="2">
        <f>RANK(W979,W1:W1001,0)</f>
        <v>977</v>
      </c>
      <c r="V979" s="2">
        <v>977</v>
      </c>
      <c r="W979" s="2">
        <v>0.42</v>
      </c>
      <c r="X979" s="1"/>
      <c r="Y979" s="1"/>
      <c r="Z979" s="1"/>
    </row>
    <row r="980" spans="1:26" ht="15.75" customHeight="1" x14ac:dyDescent="0.35">
      <c r="A980" s="6" t="s">
        <v>4462</v>
      </c>
      <c r="B980" s="6" t="s">
        <v>4463</v>
      </c>
      <c r="C980" s="6" t="s">
        <v>16</v>
      </c>
      <c r="D980" s="21">
        <v>77</v>
      </c>
      <c r="E980" s="6" t="s">
        <v>4464</v>
      </c>
      <c r="F980" s="15" t="s">
        <v>404</v>
      </c>
      <c r="G980" s="6" t="s">
        <v>30</v>
      </c>
      <c r="H980" s="6" t="s">
        <v>13</v>
      </c>
      <c r="I980" s="6" t="s">
        <v>14</v>
      </c>
      <c r="J980" s="6" t="s">
        <v>15</v>
      </c>
      <c r="K980" s="7">
        <v>13</v>
      </c>
      <c r="L980" s="6" t="s">
        <v>4465</v>
      </c>
      <c r="M980" s="6" t="s">
        <v>926</v>
      </c>
      <c r="N980" s="6" t="s">
        <v>684</v>
      </c>
      <c r="O980" s="6" t="s">
        <v>674</v>
      </c>
      <c r="P980" s="21">
        <v>5</v>
      </c>
      <c r="Q980" s="2">
        <f t="shared" ca="1" si="0"/>
        <v>0.96</v>
      </c>
      <c r="R980" s="2">
        <f ca="1">Q980*(IF(J980="Yes",1.25,1))</f>
        <v>1.2</v>
      </c>
      <c r="S980" s="2">
        <f ca="1">R980*(IF(OR(VALUE(P980)&gt;8,VALUE(D980)&gt;80),1.25,1))</f>
        <v>1.2</v>
      </c>
      <c r="T980" s="2">
        <f ca="1">S980*(IF(H980="Mass Customer",0.85,1))</f>
        <v>1.02</v>
      </c>
      <c r="U980" s="2">
        <f>RANK(W980,W1:W1001,0)</f>
        <v>979</v>
      </c>
      <c r="V980" s="2">
        <v>979</v>
      </c>
      <c r="W980" s="2">
        <v>0.41649999999999998</v>
      </c>
      <c r="X980" s="1"/>
      <c r="Y980" s="1"/>
      <c r="Z980" s="1"/>
    </row>
    <row r="981" spans="1:26" ht="15.75" customHeight="1" x14ac:dyDescent="0.35">
      <c r="A981" s="6" t="s">
        <v>4466</v>
      </c>
      <c r="B981" s="6" t="s">
        <v>4467</v>
      </c>
      <c r="C981" s="6" t="s">
        <v>16</v>
      </c>
      <c r="D981" s="21">
        <v>93</v>
      </c>
      <c r="E981" s="6" t="s">
        <v>4468</v>
      </c>
      <c r="F981" s="15" t="s">
        <v>138</v>
      </c>
      <c r="G981" s="6" t="s">
        <v>30</v>
      </c>
      <c r="H981" s="6" t="s">
        <v>13</v>
      </c>
      <c r="I981" s="6" t="s">
        <v>14</v>
      </c>
      <c r="J981" s="6" t="s">
        <v>15</v>
      </c>
      <c r="K981" s="7">
        <v>9</v>
      </c>
      <c r="L981" s="6" t="s">
        <v>4469</v>
      </c>
      <c r="M981" s="6" t="s">
        <v>982</v>
      </c>
      <c r="N981" s="6" t="s">
        <v>680</v>
      </c>
      <c r="O981" s="6" t="s">
        <v>674</v>
      </c>
      <c r="P981" s="21">
        <v>12</v>
      </c>
      <c r="Q981" s="2">
        <f t="shared" ca="1" si="0"/>
        <v>0.99</v>
      </c>
      <c r="R981" s="2">
        <f ca="1">Q981*(IF(J981="Yes",1.25,1))</f>
        <v>1.2375</v>
      </c>
      <c r="S981" s="2">
        <f ca="1">R981*(IF(OR(VALUE(P981)&gt;8,VALUE(D981)&gt;80),1.25,1))</f>
        <v>1.546875</v>
      </c>
      <c r="T981" s="2">
        <f ca="1">S981*(IF(H981="Mass Customer",0.85,1))</f>
        <v>1.3148437499999999</v>
      </c>
      <c r="U981" s="2">
        <f>RANK(W981,W1:W1001,0)</f>
        <v>979</v>
      </c>
      <c r="V981" s="2">
        <v>979</v>
      </c>
      <c r="W981" s="2">
        <v>0.41649999999999998</v>
      </c>
      <c r="X981" s="1"/>
      <c r="Y981" s="1"/>
      <c r="Z981" s="1"/>
    </row>
    <row r="982" spans="1:26" ht="15.75" customHeight="1" x14ac:dyDescent="0.35">
      <c r="A982" s="6" t="s">
        <v>1304</v>
      </c>
      <c r="B982" s="6" t="s">
        <v>4470</v>
      </c>
      <c r="C982" s="6" t="s">
        <v>23</v>
      </c>
      <c r="D982" s="21">
        <v>71</v>
      </c>
      <c r="E982" s="6" t="s">
        <v>4471</v>
      </c>
      <c r="F982" s="15" t="s">
        <v>341</v>
      </c>
      <c r="G982" s="6" t="s">
        <v>4549</v>
      </c>
      <c r="H982" s="6" t="s">
        <v>13</v>
      </c>
      <c r="I982" s="6" t="s">
        <v>14</v>
      </c>
      <c r="J982" s="6" t="s">
        <v>15</v>
      </c>
      <c r="K982" s="7">
        <v>3</v>
      </c>
      <c r="L982" s="6" t="s">
        <v>4472</v>
      </c>
      <c r="M982" s="6" t="s">
        <v>1232</v>
      </c>
      <c r="N982" s="6" t="s">
        <v>680</v>
      </c>
      <c r="O982" s="6" t="s">
        <v>674</v>
      </c>
      <c r="P982" s="21">
        <v>8</v>
      </c>
      <c r="Q982" s="2">
        <f t="shared" ca="1" si="0"/>
        <v>0.92</v>
      </c>
      <c r="R982" s="2">
        <f ca="1">Q982*(IF(J982="Yes",1.25,1))</f>
        <v>1.1500000000000001</v>
      </c>
      <c r="S982" s="2">
        <f ca="1">R982*(IF(OR(VALUE(P982)&gt;8,VALUE(D982)&gt;80),1.25,1))</f>
        <v>1.1500000000000001</v>
      </c>
      <c r="T982" s="2">
        <f ca="1">S982*(IF(H982="Mass Customer",0.85,1))</f>
        <v>0.97750000000000004</v>
      </c>
      <c r="U982" s="2">
        <f>RANK(W982,W1:W1001,0)</f>
        <v>979</v>
      </c>
      <c r="V982" s="2">
        <v>979</v>
      </c>
      <c r="W982" s="2">
        <v>0.41649999999999998</v>
      </c>
      <c r="X982" s="1"/>
      <c r="Y982" s="1"/>
      <c r="Z982" s="1"/>
    </row>
    <row r="983" spans="1:26" ht="15.75" customHeight="1" x14ac:dyDescent="0.35">
      <c r="A983" s="6" t="s">
        <v>170</v>
      </c>
      <c r="B983" s="6" t="s">
        <v>4473</v>
      </c>
      <c r="C983" s="6" t="s">
        <v>23</v>
      </c>
      <c r="D983" s="21">
        <v>83</v>
      </c>
      <c r="E983" s="6" t="s">
        <v>4474</v>
      </c>
      <c r="F983" s="15" t="s">
        <v>31</v>
      </c>
      <c r="G983" s="6" t="s">
        <v>18</v>
      </c>
      <c r="H983" s="6" t="s">
        <v>25</v>
      </c>
      <c r="I983" s="6" t="s">
        <v>14</v>
      </c>
      <c r="J983" s="6" t="s">
        <v>15</v>
      </c>
      <c r="K983" s="7">
        <v>22</v>
      </c>
      <c r="L983" s="6" t="s">
        <v>4475</v>
      </c>
      <c r="M983" s="6" t="s">
        <v>4476</v>
      </c>
      <c r="N983" s="6" t="s">
        <v>673</v>
      </c>
      <c r="O983" s="6" t="s">
        <v>674</v>
      </c>
      <c r="P983" s="21">
        <v>1</v>
      </c>
      <c r="Q983" s="2">
        <f t="shared" ca="1" si="0"/>
        <v>0.56000000000000005</v>
      </c>
      <c r="R983" s="2">
        <f ca="1">Q983*(IF(J983="Yes",1.25,1))</f>
        <v>0.70000000000000007</v>
      </c>
      <c r="S983" s="2">
        <f ca="1">R983*(IF(OR(VALUE(P983)&gt;8,VALUE(D983)&gt;80),1.25,1))</f>
        <v>0.87500000000000011</v>
      </c>
      <c r="T983" s="2">
        <f ca="1">S983*(IF(H983="Mass Customer",0.85,1))</f>
        <v>0.87500000000000011</v>
      </c>
      <c r="U983" s="2">
        <f>RANK(W983,W1:W1001,0)</f>
        <v>979</v>
      </c>
      <c r="V983" s="2">
        <v>979</v>
      </c>
      <c r="W983" s="2">
        <v>0.41649999999999998</v>
      </c>
      <c r="X983" s="1"/>
      <c r="Y983" s="1"/>
      <c r="Z983" s="1"/>
    </row>
    <row r="984" spans="1:26" ht="15.75" customHeight="1" x14ac:dyDescent="0.35">
      <c r="A984" s="6" t="s">
        <v>4477</v>
      </c>
      <c r="B984" s="6" t="s">
        <v>4478</v>
      </c>
      <c r="C984" s="6" t="s">
        <v>16</v>
      </c>
      <c r="D984" s="21">
        <v>45</v>
      </c>
      <c r="E984" s="6" t="s">
        <v>4479</v>
      </c>
      <c r="F984" s="15" t="s">
        <v>39</v>
      </c>
      <c r="G984" s="6" t="s">
        <v>20</v>
      </c>
      <c r="H984" s="6" t="s">
        <v>13</v>
      </c>
      <c r="I984" s="6" t="s">
        <v>14</v>
      </c>
      <c r="J984" s="6" t="s">
        <v>22</v>
      </c>
      <c r="K984" s="7">
        <v>8</v>
      </c>
      <c r="L984" s="6" t="s">
        <v>4480</v>
      </c>
      <c r="M984" s="6" t="s">
        <v>2620</v>
      </c>
      <c r="N984" s="6" t="s">
        <v>680</v>
      </c>
      <c r="O984" s="6" t="s">
        <v>674</v>
      </c>
      <c r="P984" s="21">
        <v>5</v>
      </c>
      <c r="Q984" s="2">
        <f t="shared" ca="1" si="0"/>
        <v>1.07</v>
      </c>
      <c r="R984" s="2">
        <f ca="1">Q984*(IF(J984="Yes",1.25,1))</f>
        <v>1.07</v>
      </c>
      <c r="S984" s="2">
        <f ca="1">R984*(IF(OR(VALUE(P984)&gt;8,VALUE(D984)&gt;80),1.25,1))</f>
        <v>1.07</v>
      </c>
      <c r="T984" s="2">
        <f ca="1">S984*(IF(H984="Mass Customer",0.85,1))</f>
        <v>0.90949999999999998</v>
      </c>
      <c r="U984" s="2">
        <f>RANK(W984,W1:W1001,0)</f>
        <v>983</v>
      </c>
      <c r="V984" s="2">
        <v>983</v>
      </c>
      <c r="W984" s="2">
        <v>0.41</v>
      </c>
      <c r="X984" s="1"/>
      <c r="Y984" s="1"/>
      <c r="Z984" s="1"/>
    </row>
    <row r="985" spans="1:26" ht="15.75" customHeight="1" x14ac:dyDescent="0.35">
      <c r="A985" s="6" t="s">
        <v>582</v>
      </c>
      <c r="B985" s="6" t="s">
        <v>4481</v>
      </c>
      <c r="C985" s="6" t="s">
        <v>23</v>
      </c>
      <c r="D985" s="21">
        <v>5</v>
      </c>
      <c r="E985" s="6" t="s">
        <v>4482</v>
      </c>
      <c r="F985" s="15" t="s">
        <v>98</v>
      </c>
      <c r="G985" s="6" t="s">
        <v>4549</v>
      </c>
      <c r="H985" s="6" t="s">
        <v>13</v>
      </c>
      <c r="I985" s="6" t="s">
        <v>14</v>
      </c>
      <c r="J985" s="6" t="s">
        <v>22</v>
      </c>
      <c r="K985" s="7">
        <v>21</v>
      </c>
      <c r="L985" s="6" t="s">
        <v>4483</v>
      </c>
      <c r="M985" s="6" t="s">
        <v>4484</v>
      </c>
      <c r="N985" s="6" t="s">
        <v>680</v>
      </c>
      <c r="O985" s="6" t="s">
        <v>674</v>
      </c>
      <c r="P985" s="21">
        <v>11</v>
      </c>
      <c r="Q985" s="2">
        <f t="shared" ca="1" si="0"/>
        <v>1.1000000000000001</v>
      </c>
      <c r="R985" s="2">
        <f ca="1">Q985*(IF(J985="Yes",1.25,1))</f>
        <v>1.1000000000000001</v>
      </c>
      <c r="S985" s="2">
        <f ca="1">R985*(IF(OR(VALUE(P985)&gt;8,VALUE(D985)&gt;80),1.25,1))</f>
        <v>1.375</v>
      </c>
      <c r="T985" s="2">
        <f ca="1">S985*(IF(H985="Mass Customer",0.85,1))</f>
        <v>1.16875</v>
      </c>
      <c r="U985" s="2">
        <f>RANK(W985,W1:W1001,0)</f>
        <v>983</v>
      </c>
      <c r="V985" s="2">
        <v>983</v>
      </c>
      <c r="W985" s="2">
        <v>0.41</v>
      </c>
      <c r="X985" s="1"/>
      <c r="Y985" s="1"/>
      <c r="Z985" s="1"/>
    </row>
    <row r="986" spans="1:26" ht="15.75" customHeight="1" x14ac:dyDescent="0.35">
      <c r="A986" s="6" t="s">
        <v>4485</v>
      </c>
      <c r="B986" s="6" t="s">
        <v>4486</v>
      </c>
      <c r="C986" s="6" t="s">
        <v>54</v>
      </c>
      <c r="D986" s="21">
        <v>82</v>
      </c>
      <c r="E986" s="11"/>
      <c r="F986" s="15" t="s">
        <v>158</v>
      </c>
      <c r="G986" s="6" t="s">
        <v>21</v>
      </c>
      <c r="H986" s="6" t="s">
        <v>25</v>
      </c>
      <c r="I986" s="6" t="s">
        <v>14</v>
      </c>
      <c r="J986" s="6" t="s">
        <v>15</v>
      </c>
      <c r="K986" s="7">
        <v>0</v>
      </c>
      <c r="L986" s="6" t="s">
        <v>4487</v>
      </c>
      <c r="M986" s="6" t="s">
        <v>4098</v>
      </c>
      <c r="N986" s="6" t="s">
        <v>680</v>
      </c>
      <c r="O986" s="6" t="s">
        <v>674</v>
      </c>
      <c r="P986" s="21">
        <v>10</v>
      </c>
      <c r="Q986" s="2">
        <f t="shared" ca="1" si="0"/>
        <v>0.76</v>
      </c>
      <c r="R986" s="2">
        <f ca="1">Q986*(IF(J986="Yes",1.25,1))</f>
        <v>0.95</v>
      </c>
      <c r="S986" s="2">
        <f ca="1">R986*(IF(OR(VALUE(P986)&gt;8,VALUE(D986)&gt;80),1.25,1))</f>
        <v>1.1875</v>
      </c>
      <c r="T986" s="2">
        <f ca="1">S986*(IF(H986="Mass Customer",0.85,1))</f>
        <v>1.1875</v>
      </c>
      <c r="U986" s="2">
        <f>RANK(W986,W1:W1001,0)</f>
        <v>985</v>
      </c>
      <c r="V986" s="2">
        <v>985</v>
      </c>
      <c r="W986" s="2">
        <v>0.40799999999999997</v>
      </c>
      <c r="X986" s="1"/>
      <c r="Y986" s="1"/>
      <c r="Z986" s="1"/>
    </row>
    <row r="987" spans="1:26" ht="15.75" customHeight="1" x14ac:dyDescent="0.35">
      <c r="A987" s="6" t="s">
        <v>4488</v>
      </c>
      <c r="B987" s="6" t="s">
        <v>385</v>
      </c>
      <c r="C987" s="6" t="s">
        <v>23</v>
      </c>
      <c r="D987" s="21">
        <v>83</v>
      </c>
      <c r="E987" s="6" t="s">
        <v>4489</v>
      </c>
      <c r="F987" s="15" t="s">
        <v>48</v>
      </c>
      <c r="G987" s="6" t="s">
        <v>12</v>
      </c>
      <c r="H987" s="6" t="s">
        <v>13</v>
      </c>
      <c r="I987" s="6" t="s">
        <v>14</v>
      </c>
      <c r="J987" s="6" t="s">
        <v>22</v>
      </c>
      <c r="K987" s="7">
        <v>15</v>
      </c>
      <c r="L987" s="6" t="s">
        <v>4490</v>
      </c>
      <c r="M987" s="6" t="s">
        <v>4491</v>
      </c>
      <c r="N987" s="6" t="s">
        <v>684</v>
      </c>
      <c r="O987" s="6" t="s">
        <v>674</v>
      </c>
      <c r="P987" s="21">
        <v>4</v>
      </c>
      <c r="Q987" s="2">
        <f t="shared" ca="1" si="0"/>
        <v>0.78</v>
      </c>
      <c r="R987" s="2">
        <f ca="1">Q987*(IF(J987="Yes",1.25,1))</f>
        <v>0.78</v>
      </c>
      <c r="S987" s="2">
        <f ca="1">R987*(IF(OR(VALUE(P987)&gt;8,VALUE(D987)&gt;80),1.25,1))</f>
        <v>0.97500000000000009</v>
      </c>
      <c r="T987" s="2">
        <f ca="1">S987*(IF(H987="Mass Customer",0.85,1))</f>
        <v>0.8287500000000001</v>
      </c>
      <c r="U987" s="2">
        <f>RANK(W987,W1:W1001,0)</f>
        <v>985</v>
      </c>
      <c r="V987" s="2">
        <v>985</v>
      </c>
      <c r="W987" s="2">
        <v>0.40799999999999997</v>
      </c>
      <c r="X987" s="1"/>
      <c r="Y987" s="1"/>
      <c r="Z987" s="1"/>
    </row>
    <row r="988" spans="1:26" ht="15.75" customHeight="1" x14ac:dyDescent="0.35">
      <c r="A988" s="6" t="s">
        <v>4492</v>
      </c>
      <c r="B988" s="6" t="s">
        <v>4493</v>
      </c>
      <c r="C988" s="6" t="s">
        <v>16</v>
      </c>
      <c r="D988" s="21">
        <v>41</v>
      </c>
      <c r="E988" s="6" t="s">
        <v>4166</v>
      </c>
      <c r="F988" s="15" t="s">
        <v>263</v>
      </c>
      <c r="G988" s="6" t="s">
        <v>21</v>
      </c>
      <c r="H988" s="6" t="s">
        <v>13</v>
      </c>
      <c r="I988" s="6" t="s">
        <v>14</v>
      </c>
      <c r="J988" s="6" t="s">
        <v>15</v>
      </c>
      <c r="K988" s="7">
        <v>7</v>
      </c>
      <c r="L988" s="6" t="s">
        <v>4494</v>
      </c>
      <c r="M988" s="6" t="s">
        <v>1506</v>
      </c>
      <c r="N988" s="6" t="s">
        <v>680</v>
      </c>
      <c r="O988" s="6" t="s">
        <v>674</v>
      </c>
      <c r="P988" s="21">
        <v>8</v>
      </c>
      <c r="Q988" s="2">
        <f t="shared" ca="1" si="0"/>
        <v>0.44</v>
      </c>
      <c r="R988" s="2">
        <f ca="1">Q988*(IF(J988="Yes",1.25,1))</f>
        <v>0.55000000000000004</v>
      </c>
      <c r="S988" s="2">
        <f ca="1">R988*(IF(OR(VALUE(P988)&gt;8,VALUE(D988)&gt;80),1.25,1))</f>
        <v>0.55000000000000004</v>
      </c>
      <c r="T988" s="2">
        <f ca="1">S988*(IF(H988="Mass Customer",0.85,1))</f>
        <v>0.46750000000000003</v>
      </c>
      <c r="U988" s="2">
        <f>RANK(W988,W1:W1001,0)</f>
        <v>987</v>
      </c>
      <c r="V988" s="2">
        <v>987</v>
      </c>
      <c r="W988" s="2">
        <v>0.4</v>
      </c>
      <c r="X988" s="1"/>
      <c r="Y988" s="1"/>
      <c r="Z988" s="1"/>
    </row>
    <row r="989" spans="1:26" ht="15.75" customHeight="1" x14ac:dyDescent="0.35">
      <c r="A989" s="6" t="s">
        <v>377</v>
      </c>
      <c r="B989" s="6" t="s">
        <v>4495</v>
      </c>
      <c r="C989" s="6" t="s">
        <v>23</v>
      </c>
      <c r="D989" s="21">
        <v>44</v>
      </c>
      <c r="E989" s="6" t="s">
        <v>3544</v>
      </c>
      <c r="F989" s="15" t="s">
        <v>186</v>
      </c>
      <c r="G989" s="6" t="s">
        <v>12</v>
      </c>
      <c r="H989" s="6" t="s">
        <v>13</v>
      </c>
      <c r="I989" s="6" t="s">
        <v>14</v>
      </c>
      <c r="J989" s="6" t="s">
        <v>22</v>
      </c>
      <c r="K989" s="7">
        <v>15</v>
      </c>
      <c r="L989" s="6" t="s">
        <v>4496</v>
      </c>
      <c r="M989" s="6" t="s">
        <v>702</v>
      </c>
      <c r="N989" s="6" t="s">
        <v>680</v>
      </c>
      <c r="O989" s="6" t="s">
        <v>674</v>
      </c>
      <c r="P989" s="21">
        <v>7</v>
      </c>
      <c r="Q989" s="2">
        <f t="shared" ca="1" si="0"/>
        <v>0.55000000000000004</v>
      </c>
      <c r="R989" s="2">
        <f ca="1">Q989*(IF(J989="Yes",1.25,1))</f>
        <v>0.55000000000000004</v>
      </c>
      <c r="S989" s="2">
        <f ca="1">R989*(IF(OR(VALUE(P989)&gt;8,VALUE(D989)&gt;80),1.25,1))</f>
        <v>0.55000000000000004</v>
      </c>
      <c r="T989" s="2">
        <f ca="1">S989*(IF(H989="Mass Customer",0.85,1))</f>
        <v>0.46750000000000003</v>
      </c>
      <c r="U989" s="2">
        <f>RANK(W989,W1:W1001,0)</f>
        <v>988</v>
      </c>
      <c r="V989" s="2">
        <v>988</v>
      </c>
      <c r="W989" s="2">
        <v>0.39950000000000002</v>
      </c>
      <c r="X989" s="1"/>
      <c r="Y989" s="1"/>
      <c r="Z989" s="1"/>
    </row>
    <row r="990" spans="1:26" ht="15.75" customHeight="1" x14ac:dyDescent="0.35">
      <c r="A990" s="6" t="s">
        <v>581</v>
      </c>
      <c r="B990" s="6" t="s">
        <v>4497</v>
      </c>
      <c r="C990" s="6" t="s">
        <v>23</v>
      </c>
      <c r="D990" s="21">
        <v>64</v>
      </c>
      <c r="E990" s="6" t="s">
        <v>4498</v>
      </c>
      <c r="F990" s="15" t="s">
        <v>98</v>
      </c>
      <c r="G990" s="6" t="s">
        <v>33</v>
      </c>
      <c r="H990" s="6" t="s">
        <v>13</v>
      </c>
      <c r="I990" s="6" t="s">
        <v>14</v>
      </c>
      <c r="J990" s="6" t="s">
        <v>15</v>
      </c>
      <c r="K990" s="7">
        <v>11</v>
      </c>
      <c r="L990" s="6" t="s">
        <v>4499</v>
      </c>
      <c r="M990" s="6" t="s">
        <v>2608</v>
      </c>
      <c r="N990" s="6" t="s">
        <v>680</v>
      </c>
      <c r="O990" s="6" t="s">
        <v>674</v>
      </c>
      <c r="P990" s="21">
        <v>7</v>
      </c>
      <c r="Q990" s="2">
        <f t="shared" ca="1" si="0"/>
        <v>0.94</v>
      </c>
      <c r="R990" s="2">
        <f ca="1">Q990*(IF(J990="Yes",1.25,1))</f>
        <v>1.1749999999999998</v>
      </c>
      <c r="S990" s="2">
        <f ca="1">R990*(IF(OR(VALUE(P990)&gt;8,VALUE(D990)&gt;80),1.25,1))</f>
        <v>1.1749999999999998</v>
      </c>
      <c r="T990" s="2">
        <f ca="1">S990*(IF(H990="Mass Customer",0.85,1))</f>
        <v>0.9987499999999998</v>
      </c>
      <c r="U990" s="2">
        <f>RANK(W990,W1:W1001,0)</f>
        <v>988</v>
      </c>
      <c r="V990" s="2">
        <v>988</v>
      </c>
      <c r="W990" s="2">
        <v>0.39950000000000002</v>
      </c>
      <c r="X990" s="1"/>
      <c r="Y990" s="1"/>
      <c r="Z990" s="1"/>
    </row>
    <row r="991" spans="1:26" ht="15.75" customHeight="1" x14ac:dyDescent="0.35">
      <c r="A991" s="6" t="s">
        <v>4500</v>
      </c>
      <c r="B991" s="6" t="s">
        <v>4501</v>
      </c>
      <c r="C991" s="6" t="s">
        <v>23</v>
      </c>
      <c r="D991" s="21">
        <v>83</v>
      </c>
      <c r="E991" s="6" t="s">
        <v>4502</v>
      </c>
      <c r="F991" s="16" t="s">
        <v>4541</v>
      </c>
      <c r="G991" s="6" t="s">
        <v>33</v>
      </c>
      <c r="H991" s="6" t="s">
        <v>27</v>
      </c>
      <c r="I991" s="6" t="s">
        <v>14</v>
      </c>
      <c r="J991" s="6" t="s">
        <v>15</v>
      </c>
      <c r="K991" s="7">
        <v>11</v>
      </c>
      <c r="L991" s="6" t="s">
        <v>4503</v>
      </c>
      <c r="M991" s="6" t="s">
        <v>3852</v>
      </c>
      <c r="N991" s="6" t="s">
        <v>680</v>
      </c>
      <c r="O991" s="6" t="s">
        <v>674</v>
      </c>
      <c r="P991" s="21">
        <v>8</v>
      </c>
      <c r="Q991" s="2">
        <f t="shared" ca="1" si="0"/>
        <v>0.76</v>
      </c>
      <c r="R991" s="2">
        <f ca="1">Q991*(IF(J991="Yes",1.25,1))</f>
        <v>0.95</v>
      </c>
      <c r="S991" s="2">
        <f ca="1">R991*(IF(OR(VALUE(P991)&gt;8,VALUE(D991)&gt;80),1.25,1))</f>
        <v>1.1875</v>
      </c>
      <c r="T991" s="2">
        <f ca="1">S991*(IF(H991="Mass Customer",0.85,1))</f>
        <v>1.1875</v>
      </c>
      <c r="U991" s="2">
        <f>RANK(W991,W1:W1001,0)</f>
        <v>988</v>
      </c>
      <c r="V991" s="2">
        <v>988</v>
      </c>
      <c r="W991" s="2">
        <v>0.39950000000000002</v>
      </c>
      <c r="X991" s="1"/>
      <c r="Y991" s="1"/>
      <c r="Z991" s="1"/>
    </row>
    <row r="992" spans="1:26" ht="15.75" customHeight="1" x14ac:dyDescent="0.35">
      <c r="A992" s="6" t="s">
        <v>4504</v>
      </c>
      <c r="B992" s="6" t="s">
        <v>4505</v>
      </c>
      <c r="C992" s="6" t="s">
        <v>23</v>
      </c>
      <c r="D992" s="21">
        <v>60</v>
      </c>
      <c r="E992" s="6" t="s">
        <v>4506</v>
      </c>
      <c r="F992" s="15" t="s">
        <v>79</v>
      </c>
      <c r="G992" s="6" t="s">
        <v>20</v>
      </c>
      <c r="H992" s="6" t="s">
        <v>13</v>
      </c>
      <c r="I992" s="6" t="s">
        <v>14</v>
      </c>
      <c r="J992" s="6" t="s">
        <v>15</v>
      </c>
      <c r="K992" s="7">
        <v>9</v>
      </c>
      <c r="L992" s="6" t="s">
        <v>4507</v>
      </c>
      <c r="M992" s="6" t="s">
        <v>3446</v>
      </c>
      <c r="N992" s="6" t="s">
        <v>673</v>
      </c>
      <c r="O992" s="6" t="s">
        <v>674</v>
      </c>
      <c r="P992" s="21">
        <v>6</v>
      </c>
      <c r="Q992" s="2">
        <f t="shared" ca="1" si="0"/>
        <v>0.8</v>
      </c>
      <c r="R992" s="2">
        <f ca="1">Q992*(IF(J992="Yes",1.25,1))</f>
        <v>1</v>
      </c>
      <c r="S992" s="2">
        <f ca="1">R992*(IF(OR(VALUE(P992)&gt;8,VALUE(D992)&gt;80),1.25,1))</f>
        <v>1</v>
      </c>
      <c r="T992" s="2">
        <f ca="1">S992*(IF(H992="Mass Customer",0.85,1))</f>
        <v>0.85</v>
      </c>
      <c r="U992" s="2">
        <f>RANK(W992,W1:W1001,0)</f>
        <v>988</v>
      </c>
      <c r="V992" s="2">
        <v>988</v>
      </c>
      <c r="W992" s="2">
        <v>0.39950000000000002</v>
      </c>
      <c r="X992" s="1"/>
      <c r="Y992" s="1"/>
      <c r="Z992" s="1"/>
    </row>
    <row r="993" spans="1:26" ht="15.75" customHeight="1" x14ac:dyDescent="0.35">
      <c r="A993" s="6" t="s">
        <v>1145</v>
      </c>
      <c r="B993" s="6" t="s">
        <v>4508</v>
      </c>
      <c r="C993" s="6" t="s">
        <v>16</v>
      </c>
      <c r="D993" s="21">
        <v>59</v>
      </c>
      <c r="E993" s="6" t="s">
        <v>4509</v>
      </c>
      <c r="F993" s="15" t="s">
        <v>239</v>
      </c>
      <c r="G993" s="6" t="s">
        <v>33</v>
      </c>
      <c r="H993" s="6" t="s">
        <v>13</v>
      </c>
      <c r="I993" s="6" t="s">
        <v>14</v>
      </c>
      <c r="J993" s="6" t="s">
        <v>15</v>
      </c>
      <c r="K993" s="7">
        <v>15</v>
      </c>
      <c r="L993" s="6" t="s">
        <v>4510</v>
      </c>
      <c r="M993" s="6" t="s">
        <v>2468</v>
      </c>
      <c r="N993" s="6" t="s">
        <v>684</v>
      </c>
      <c r="O993" s="6" t="s">
        <v>674</v>
      </c>
      <c r="P993" s="21">
        <v>3</v>
      </c>
      <c r="Q993" s="2">
        <f t="shared" ca="1" si="0"/>
        <v>0.53</v>
      </c>
      <c r="R993" s="2">
        <f ca="1">Q993*(IF(J993="Yes",1.25,1))</f>
        <v>0.66250000000000009</v>
      </c>
      <c r="S993" s="2">
        <f ca="1">R993*(IF(OR(VALUE(P993)&gt;8,VALUE(D993)&gt;80),1.25,1))</f>
        <v>0.66250000000000009</v>
      </c>
      <c r="T993" s="2">
        <f ca="1">S993*(IF(H993="Mass Customer",0.85,1))</f>
        <v>0.5631250000000001</v>
      </c>
      <c r="U993" s="2">
        <f>RANK(W993,W1:W1001,0)</f>
        <v>988</v>
      </c>
      <c r="V993" s="2">
        <v>988</v>
      </c>
      <c r="W993" s="2">
        <v>0.39950000000000002</v>
      </c>
      <c r="X993" s="1"/>
      <c r="Y993" s="1"/>
      <c r="Z993" s="1"/>
    </row>
    <row r="994" spans="1:26" ht="15.75" customHeight="1" x14ac:dyDescent="0.35">
      <c r="A994" s="6" t="s">
        <v>471</v>
      </c>
      <c r="B994" s="6" t="s">
        <v>4511</v>
      </c>
      <c r="C994" s="6" t="s">
        <v>23</v>
      </c>
      <c r="D994" s="21">
        <v>32</v>
      </c>
      <c r="E994" s="6" t="s">
        <v>4512</v>
      </c>
      <c r="F994" s="15" t="s">
        <v>62</v>
      </c>
      <c r="G994" s="6" t="s">
        <v>63</v>
      </c>
      <c r="H994" s="6" t="s">
        <v>13</v>
      </c>
      <c r="I994" s="6" t="s">
        <v>14</v>
      </c>
      <c r="J994" s="6" t="s">
        <v>15</v>
      </c>
      <c r="K994" s="7">
        <v>8</v>
      </c>
      <c r="L994" s="6" t="s">
        <v>4513</v>
      </c>
      <c r="M994" s="6" t="s">
        <v>1108</v>
      </c>
      <c r="N994" s="6" t="s">
        <v>673</v>
      </c>
      <c r="O994" s="6" t="s">
        <v>674</v>
      </c>
      <c r="P994" s="21">
        <v>3</v>
      </c>
      <c r="Q994" s="2">
        <f t="shared" ca="1" si="0"/>
        <v>0.8</v>
      </c>
      <c r="R994" s="2">
        <f ca="1">Q994*(IF(J994="Yes",1.25,1))</f>
        <v>1</v>
      </c>
      <c r="S994" s="2">
        <f ca="1">R994*(IF(OR(VALUE(P994)&gt;8,VALUE(D994)&gt;80),1.25,1))</f>
        <v>1</v>
      </c>
      <c r="T994" s="2">
        <f ca="1">S994*(IF(H994="Mass Customer",0.85,1))</f>
        <v>0.85</v>
      </c>
      <c r="U994" s="2">
        <f>RANK(W994,W1:W1001,0)</f>
        <v>993</v>
      </c>
      <c r="V994" s="2">
        <v>993</v>
      </c>
      <c r="W994" s="2">
        <v>0.39100000000000001</v>
      </c>
      <c r="X994" s="1"/>
      <c r="Y994" s="1"/>
      <c r="Z994" s="1"/>
    </row>
    <row r="995" spans="1:26" ht="15.75" customHeight="1" x14ac:dyDescent="0.35">
      <c r="A995" s="6" t="s">
        <v>126</v>
      </c>
      <c r="B995" s="6" t="s">
        <v>4514</v>
      </c>
      <c r="C995" s="6" t="s">
        <v>16</v>
      </c>
      <c r="D995" s="21">
        <v>38</v>
      </c>
      <c r="E995" s="6" t="s">
        <v>4515</v>
      </c>
      <c r="F995" s="15" t="s">
        <v>124</v>
      </c>
      <c r="G995" s="6" t="s">
        <v>18</v>
      </c>
      <c r="H995" s="6" t="s">
        <v>13</v>
      </c>
      <c r="I995" s="6" t="s">
        <v>14</v>
      </c>
      <c r="J995" s="6" t="s">
        <v>15</v>
      </c>
      <c r="K995" s="7">
        <v>6</v>
      </c>
      <c r="L995" s="6" t="s">
        <v>4516</v>
      </c>
      <c r="M995" s="6" t="s">
        <v>4517</v>
      </c>
      <c r="N995" s="6" t="s">
        <v>680</v>
      </c>
      <c r="O995" s="6" t="s">
        <v>674</v>
      </c>
      <c r="P995" s="21">
        <v>4</v>
      </c>
      <c r="Q995" s="2">
        <f t="shared" ca="1" si="0"/>
        <v>0.44</v>
      </c>
      <c r="R995" s="2">
        <f ca="1">Q995*(IF(J995="Yes",1.25,1))</f>
        <v>0.55000000000000004</v>
      </c>
      <c r="S995" s="2">
        <f ca="1">R995*(IF(OR(VALUE(P995)&gt;8,VALUE(D995)&gt;80),1.25,1))</f>
        <v>0.55000000000000004</v>
      </c>
      <c r="T995" s="2">
        <f ca="1">S995*(IF(H995="Mass Customer",0.85,1))</f>
        <v>0.46750000000000003</v>
      </c>
      <c r="U995" s="2">
        <f>RANK(W995,W1:W1001,0)</f>
        <v>994</v>
      </c>
      <c r="V995" s="2">
        <v>994</v>
      </c>
      <c r="W995" s="2">
        <v>0.38250000000000001</v>
      </c>
      <c r="X995" s="1"/>
      <c r="Y995" s="1"/>
      <c r="Z995" s="1"/>
    </row>
    <row r="996" spans="1:26" ht="15.75" customHeight="1" x14ac:dyDescent="0.35">
      <c r="A996" s="6" t="s">
        <v>261</v>
      </c>
      <c r="B996" s="6" t="s">
        <v>4518</v>
      </c>
      <c r="C996" s="6" t="s">
        <v>23</v>
      </c>
      <c r="D996" s="21">
        <v>15</v>
      </c>
      <c r="E996" s="6" t="s">
        <v>4519</v>
      </c>
      <c r="F996" s="15" t="s">
        <v>361</v>
      </c>
      <c r="G996" s="6" t="s">
        <v>26</v>
      </c>
      <c r="H996" s="6" t="s">
        <v>13</v>
      </c>
      <c r="I996" s="6" t="s">
        <v>14</v>
      </c>
      <c r="J996" s="6" t="s">
        <v>22</v>
      </c>
      <c r="K996" s="7">
        <v>3</v>
      </c>
      <c r="L996" s="6" t="s">
        <v>4520</v>
      </c>
      <c r="M996" s="6" t="s">
        <v>4521</v>
      </c>
      <c r="N996" s="6" t="s">
        <v>684</v>
      </c>
      <c r="O996" s="6" t="s">
        <v>674</v>
      </c>
      <c r="P996" s="21">
        <v>12</v>
      </c>
      <c r="Q996" s="2">
        <f t="shared" ca="1" si="0"/>
        <v>0.96</v>
      </c>
      <c r="R996" s="2">
        <f ca="1">Q996*(IF(J996="Yes",1.25,1))</f>
        <v>0.96</v>
      </c>
      <c r="S996" s="2">
        <f ca="1">R996*(IF(OR(VALUE(P996)&gt;8,VALUE(D996)&gt;80),1.25,1))</f>
        <v>1.2</v>
      </c>
      <c r="T996" s="2">
        <f ca="1">S996*(IF(H996="Mass Customer",0.85,1))</f>
        <v>1.02</v>
      </c>
      <c r="U996" s="2">
        <f>RANK(W996,W1:W1001,0)</f>
        <v>994</v>
      </c>
      <c r="V996" s="2">
        <v>994</v>
      </c>
      <c r="W996" s="2">
        <v>0.38250000000000001</v>
      </c>
      <c r="X996" s="1"/>
      <c r="Y996" s="1"/>
      <c r="Z996" s="1"/>
    </row>
    <row r="997" spans="1:26" ht="15.75" customHeight="1" x14ac:dyDescent="0.35">
      <c r="A997" s="6" t="s">
        <v>3453</v>
      </c>
      <c r="B997" s="6" t="s">
        <v>4522</v>
      </c>
      <c r="C997" s="6" t="s">
        <v>16</v>
      </c>
      <c r="D997" s="21">
        <v>60</v>
      </c>
      <c r="E997" s="6" t="s">
        <v>4523</v>
      </c>
      <c r="F997" s="15" t="s">
        <v>74</v>
      </c>
      <c r="G997" s="6" t="s">
        <v>18</v>
      </c>
      <c r="H997" s="6" t="s">
        <v>25</v>
      </c>
      <c r="I997" s="6" t="s">
        <v>14</v>
      </c>
      <c r="J997" s="6" t="s">
        <v>22</v>
      </c>
      <c r="K997" s="7">
        <v>9</v>
      </c>
      <c r="L997" s="6" t="s">
        <v>4524</v>
      </c>
      <c r="M997" s="6" t="s">
        <v>710</v>
      </c>
      <c r="N997" s="6" t="s">
        <v>680</v>
      </c>
      <c r="O997" s="6" t="s">
        <v>674</v>
      </c>
      <c r="P997" s="21">
        <v>7</v>
      </c>
      <c r="Q997" s="2">
        <f t="shared" ca="1" si="0"/>
        <v>0.66</v>
      </c>
      <c r="R997" s="2">
        <f ca="1">Q997*(IF(J997="Yes",1.25,1))</f>
        <v>0.66</v>
      </c>
      <c r="S997" s="2">
        <f ca="1">R997*(IF(OR(VALUE(P997)&gt;8,VALUE(D997)&gt;80),1.25,1))</f>
        <v>0.66</v>
      </c>
      <c r="T997" s="2">
        <f ca="1">S997*(IF(H997="Mass Customer",0.85,1))</f>
        <v>0.66</v>
      </c>
      <c r="U997" s="2">
        <f>RANK(W997,W1:W1001,0)</f>
        <v>996</v>
      </c>
      <c r="V997" s="2">
        <v>996</v>
      </c>
      <c r="W997" s="2">
        <v>0.374</v>
      </c>
      <c r="X997" s="1"/>
      <c r="Y997" s="1"/>
      <c r="Z997" s="1"/>
    </row>
    <row r="998" spans="1:26" ht="15.75" customHeight="1" x14ac:dyDescent="0.35">
      <c r="A998" s="6" t="s">
        <v>606</v>
      </c>
      <c r="B998" s="6" t="s">
        <v>4525</v>
      </c>
      <c r="C998" s="6" t="s">
        <v>16</v>
      </c>
      <c r="D998" s="21">
        <v>22</v>
      </c>
      <c r="E998" s="6" t="s">
        <v>4526</v>
      </c>
      <c r="F998" s="15" t="s">
        <v>190</v>
      </c>
      <c r="G998" s="6" t="s">
        <v>12</v>
      </c>
      <c r="H998" s="6" t="s">
        <v>13</v>
      </c>
      <c r="I998" s="6" t="s">
        <v>14</v>
      </c>
      <c r="J998" s="6" t="s">
        <v>22</v>
      </c>
      <c r="K998" s="7">
        <v>6</v>
      </c>
      <c r="L998" s="6" t="s">
        <v>4527</v>
      </c>
      <c r="M998" s="6" t="s">
        <v>3214</v>
      </c>
      <c r="N998" s="6" t="s">
        <v>680</v>
      </c>
      <c r="O998" s="6" t="s">
        <v>674</v>
      </c>
      <c r="P998" s="21">
        <v>10</v>
      </c>
      <c r="Q998" s="2">
        <f t="shared" ca="1" si="0"/>
        <v>0.53</v>
      </c>
      <c r="R998" s="2">
        <f ca="1">Q998*(IF(J998="Yes",1.25,1))</f>
        <v>0.53</v>
      </c>
      <c r="S998" s="2">
        <f ca="1">R998*(IF(OR(VALUE(P998)&gt;8,VALUE(D998)&gt;80),1.25,1))</f>
        <v>0.66250000000000009</v>
      </c>
      <c r="T998" s="2">
        <f ca="1">S998*(IF(H998="Mass Customer",0.85,1))</f>
        <v>0.5631250000000001</v>
      </c>
      <c r="U998" s="2">
        <f>RANK(W998,W1:W1001,0)</f>
        <v>997</v>
      </c>
      <c r="V998" s="2">
        <v>997</v>
      </c>
      <c r="W998" s="2">
        <v>0.35699999999999998</v>
      </c>
      <c r="X998" s="1"/>
      <c r="Y998" s="1"/>
      <c r="Z998" s="1"/>
    </row>
    <row r="999" spans="1:26" ht="15.75" customHeight="1" x14ac:dyDescent="0.35">
      <c r="A999" s="6" t="s">
        <v>4528</v>
      </c>
      <c r="B999" s="6" t="s">
        <v>4529</v>
      </c>
      <c r="C999" s="6" t="s">
        <v>23</v>
      </c>
      <c r="D999" s="21">
        <v>17</v>
      </c>
      <c r="E999" s="6" t="s">
        <v>4530</v>
      </c>
      <c r="F999" s="15" t="s">
        <v>117</v>
      </c>
      <c r="G999" s="6" t="s">
        <v>18</v>
      </c>
      <c r="H999" s="6" t="s">
        <v>25</v>
      </c>
      <c r="I999" s="6" t="s">
        <v>14</v>
      </c>
      <c r="J999" s="6" t="s">
        <v>15</v>
      </c>
      <c r="K999" s="7">
        <v>15</v>
      </c>
      <c r="L999" s="6" t="s">
        <v>4531</v>
      </c>
      <c r="M999" s="6" t="s">
        <v>4532</v>
      </c>
      <c r="N999" s="6" t="s">
        <v>673</v>
      </c>
      <c r="O999" s="6" t="s">
        <v>674</v>
      </c>
      <c r="P999" s="21">
        <v>2</v>
      </c>
      <c r="Q999" s="2">
        <f t="shared" ca="1" si="0"/>
        <v>0.8</v>
      </c>
      <c r="R999" s="2">
        <f ca="1">Q999*(IF(J999="Yes",1.25,1))</f>
        <v>1</v>
      </c>
      <c r="S999" s="2">
        <f ca="1">R999*(IF(OR(VALUE(P999)&gt;8,VALUE(D999)&gt;80),1.25,1))</f>
        <v>1</v>
      </c>
      <c r="T999" s="2">
        <f ca="1">S999*(IF(H999="Mass Customer",0.85,1))</f>
        <v>1</v>
      </c>
      <c r="U999" s="2">
        <f>RANK(W999,W1:W1001,0)</f>
        <v>997</v>
      </c>
      <c r="V999" s="2">
        <v>997</v>
      </c>
      <c r="W999" s="2">
        <v>0.35699999999999998</v>
      </c>
      <c r="X999" s="1"/>
      <c r="Y999" s="1"/>
      <c r="Z999" s="1"/>
    </row>
    <row r="1000" spans="1:26" ht="15.75" customHeight="1" x14ac:dyDescent="0.35">
      <c r="A1000" s="6" t="s">
        <v>4533</v>
      </c>
      <c r="B1000" s="6" t="s">
        <v>4534</v>
      </c>
      <c r="C1000" s="6" t="s">
        <v>16</v>
      </c>
      <c r="D1000" s="21">
        <v>30</v>
      </c>
      <c r="E1000" s="6" t="s">
        <v>4535</v>
      </c>
      <c r="F1000" s="15" t="s">
        <v>127</v>
      </c>
      <c r="G1000" s="6" t="s">
        <v>18</v>
      </c>
      <c r="H1000" s="6" t="s">
        <v>13</v>
      </c>
      <c r="I1000" s="6" t="s">
        <v>14</v>
      </c>
      <c r="J1000" s="6" t="s">
        <v>15</v>
      </c>
      <c r="K1000" s="7">
        <v>19</v>
      </c>
      <c r="L1000" s="6" t="s">
        <v>4536</v>
      </c>
      <c r="M1000" s="6" t="s">
        <v>4537</v>
      </c>
      <c r="N1000" s="6" t="s">
        <v>673</v>
      </c>
      <c r="O1000" s="6" t="s">
        <v>674</v>
      </c>
      <c r="P1000" s="21">
        <v>2</v>
      </c>
      <c r="Q1000" s="2">
        <f t="shared" ca="1" si="0"/>
        <v>0.43</v>
      </c>
      <c r="R1000" s="2">
        <f ca="1">Q1000*(IF(J1000="Yes",1.25,1))</f>
        <v>0.53749999999999998</v>
      </c>
      <c r="S1000" s="2">
        <f ca="1">R1000*(IF(OR(VALUE(P1000)&gt;8,VALUE(D1000)&gt;80),1.25,1))</f>
        <v>0.53749999999999998</v>
      </c>
      <c r="T1000" s="2">
        <f ca="1">S1000*(IF(H1000="Mass Customer",0.85,1))</f>
        <v>0.45687499999999998</v>
      </c>
      <c r="U1000" s="2">
        <f>RANK(W1000,W1:W1001,0)</f>
        <v>997</v>
      </c>
      <c r="V1000" s="2">
        <v>997</v>
      </c>
      <c r="W1000" s="2">
        <v>0.35699999999999998</v>
      </c>
      <c r="X1000" s="1"/>
      <c r="Y1000" s="1"/>
      <c r="Z1000" s="1"/>
    </row>
    <row r="1001" spans="1:26" ht="15.75" customHeight="1" x14ac:dyDescent="0.35">
      <c r="A1001" s="6" t="s">
        <v>595</v>
      </c>
      <c r="B1001" s="6" t="s">
        <v>4538</v>
      </c>
      <c r="C1001" s="6" t="s">
        <v>16</v>
      </c>
      <c r="D1001" s="21">
        <v>56</v>
      </c>
      <c r="E1001" s="6" t="s">
        <v>4539</v>
      </c>
      <c r="F1001" s="15" t="s">
        <v>405</v>
      </c>
      <c r="G1001" s="6" t="s">
        <v>20</v>
      </c>
      <c r="H1001" s="6" t="s">
        <v>13</v>
      </c>
      <c r="I1001" s="6" t="s">
        <v>14</v>
      </c>
      <c r="J1001" s="6" t="s">
        <v>15</v>
      </c>
      <c r="K1001" s="7">
        <v>14</v>
      </c>
      <c r="L1001" s="6" t="s">
        <v>4540</v>
      </c>
      <c r="M1001" s="6" t="s">
        <v>2760</v>
      </c>
      <c r="N1001" s="6" t="s">
        <v>680</v>
      </c>
      <c r="O1001" s="6" t="s">
        <v>674</v>
      </c>
      <c r="P1001" s="21">
        <v>9</v>
      </c>
      <c r="Q1001" s="2">
        <f t="shared" ca="1" si="0"/>
        <v>0.67</v>
      </c>
      <c r="R1001" s="2">
        <f ca="1">Q1001*(IF(J1001="Yes",1.25,1))</f>
        <v>0.83750000000000002</v>
      </c>
      <c r="S1001" s="2">
        <f ca="1">R1001*(IF(OR(VALUE(P1001)&gt;8,VALUE(D1001)&gt;80),1.25,1))</f>
        <v>1.046875</v>
      </c>
      <c r="T1001" s="2">
        <f ca="1">S1001*(IF(H1001="Mass Customer",0.85,1))</f>
        <v>0.88984374999999993</v>
      </c>
      <c r="U1001" s="2">
        <f>RANK(W1001,W1:W1001,0)</f>
        <v>1000</v>
      </c>
      <c r="V1001" s="2">
        <v>1000</v>
      </c>
      <c r="W1001" s="2">
        <v>0.34</v>
      </c>
      <c r="X1001" s="1"/>
      <c r="Y1001" s="1"/>
      <c r="Z1001" s="1"/>
    </row>
    <row r="1002" spans="1:26" ht="15" customHeight="1" thickBot="1" x14ac:dyDescent="0.4">
      <c r="B1002" s="27" t="s">
        <v>4555</v>
      </c>
      <c r="C1002" s="27"/>
      <c r="D1002" s="23">
        <f>AVERAGE(D2:D1001)</f>
        <v>49.835999999999999</v>
      </c>
    </row>
    <row r="1003" spans="1:26" ht="34.5" customHeight="1" thickTop="1" x14ac:dyDescent="0.35">
      <c r="B1003" s="28"/>
      <c r="C1003" s="28"/>
      <c r="D1003" s="24"/>
      <c r="E1003" s="30">
        <f>SUM(D2:D1001)/1000</f>
        <v>49.835999999999999</v>
      </c>
    </row>
    <row r="1005" spans="1:26" ht="15" customHeight="1" x14ac:dyDescent="0.25">
      <c r="E1005">
        <f>700/4</f>
        <v>175</v>
      </c>
    </row>
  </sheetData>
  <mergeCells count="1">
    <mergeCell ref="B1002:C1003"/>
  </mergeCells>
  <pageMargins left="0.7" right="0.7" top="0.75" bottom="0.75" header="0" footer="0"/>
  <pageSetup orientation="portrait"/>
  <headerFooter>
    <oddFooter>&amp;C000000&amp;P</oddFooter>
  </headerFooter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ADCCC-93B8-454D-9C81-39CD49B9C83C}">
  <dimension ref="A3:L959"/>
  <sheetViews>
    <sheetView topLeftCell="A17" workbookViewId="0">
      <selection activeCell="B17" sqref="B17"/>
    </sheetView>
  </sheetViews>
  <sheetFormatPr defaultRowHeight="12.5" x14ac:dyDescent="0.25"/>
  <cols>
    <col min="1" max="1" width="16.7265625" customWidth="1"/>
    <col min="2" max="2" width="18.54296875" customWidth="1"/>
    <col min="3" max="3" width="8.26953125" customWidth="1"/>
    <col min="4" max="4" width="11.81640625" customWidth="1"/>
    <col min="5" max="5" width="6.26953125" bestFit="1" customWidth="1"/>
    <col min="6" max="6" width="2.81640625" bestFit="1" customWidth="1"/>
    <col min="7" max="7" width="7.36328125" customWidth="1"/>
    <col min="8" max="8" width="6.7265625" bestFit="1" customWidth="1"/>
    <col min="9" max="9" width="8.26953125" bestFit="1" customWidth="1"/>
    <col min="10" max="10" width="5.6328125" bestFit="1" customWidth="1"/>
    <col min="11" max="11" width="12.453125" customWidth="1"/>
    <col min="12" max="12" width="11.08984375" bestFit="1" customWidth="1"/>
  </cols>
  <sheetData>
    <row r="3" spans="1:12" x14ac:dyDescent="0.25">
      <c r="A3" s="18" t="s">
        <v>4553</v>
      </c>
      <c r="B3" s="18" t="s">
        <v>4552</v>
      </c>
      <c r="C3" s="26"/>
    </row>
    <row r="4" spans="1:12" ht="25" x14ac:dyDescent="0.25">
      <c r="A4" s="18" t="s">
        <v>4550</v>
      </c>
      <c r="B4" t="s">
        <v>30</v>
      </c>
      <c r="C4" s="26" t="s">
        <v>63</v>
      </c>
      <c r="D4" s="26" t="s">
        <v>18</v>
      </c>
      <c r="E4" t="s">
        <v>12</v>
      </c>
      <c r="F4" t="s">
        <v>21</v>
      </c>
      <c r="G4" s="26" t="s">
        <v>33</v>
      </c>
      <c r="H4" t="s">
        <v>4549</v>
      </c>
      <c r="I4" t="s">
        <v>20</v>
      </c>
      <c r="J4" t="s">
        <v>26</v>
      </c>
      <c r="K4" s="26" t="s">
        <v>50</v>
      </c>
      <c r="L4" t="s">
        <v>4551</v>
      </c>
    </row>
    <row r="5" spans="1:12" x14ac:dyDescent="0.25">
      <c r="A5" s="17" t="s">
        <v>25</v>
      </c>
      <c r="B5" s="19">
        <v>5</v>
      </c>
      <c r="C5" s="19">
        <v>7</v>
      </c>
      <c r="D5" s="19">
        <v>52</v>
      </c>
      <c r="E5" s="19">
        <v>38</v>
      </c>
      <c r="F5" s="19">
        <v>13</v>
      </c>
      <c r="G5" s="19">
        <v>51</v>
      </c>
      <c r="H5" s="19">
        <v>37</v>
      </c>
      <c r="I5" s="19">
        <v>14</v>
      </c>
      <c r="J5" s="19">
        <v>20</v>
      </c>
      <c r="K5" s="19">
        <v>4</v>
      </c>
      <c r="L5" s="19">
        <v>241</v>
      </c>
    </row>
    <row r="6" spans="1:12" x14ac:dyDescent="0.25">
      <c r="A6" s="17" t="s">
        <v>27</v>
      </c>
      <c r="B6" s="19">
        <v>2</v>
      </c>
      <c r="C6" s="19">
        <v>15</v>
      </c>
      <c r="D6" s="19">
        <v>44</v>
      </c>
      <c r="E6" s="19">
        <v>41</v>
      </c>
      <c r="F6" s="19">
        <v>8</v>
      </c>
      <c r="G6" s="19">
        <v>61</v>
      </c>
      <c r="H6" s="19">
        <v>43</v>
      </c>
      <c r="I6" s="19">
        <v>13</v>
      </c>
      <c r="J6" s="19">
        <v>13</v>
      </c>
      <c r="K6" s="19">
        <v>11</v>
      </c>
      <c r="L6" s="19">
        <v>251</v>
      </c>
    </row>
    <row r="7" spans="1:12" x14ac:dyDescent="0.25">
      <c r="A7" s="17" t="s">
        <v>13</v>
      </c>
      <c r="B7" s="19">
        <v>19</v>
      </c>
      <c r="C7" s="19">
        <v>15</v>
      </c>
      <c r="D7" s="19">
        <v>107</v>
      </c>
      <c r="E7" s="19">
        <v>73</v>
      </c>
      <c r="F7" s="19">
        <v>30</v>
      </c>
      <c r="G7" s="19">
        <v>87</v>
      </c>
      <c r="H7" s="19">
        <v>85</v>
      </c>
      <c r="I7" s="19">
        <v>37</v>
      </c>
      <c r="J7" s="19">
        <v>45</v>
      </c>
      <c r="K7" s="19">
        <v>10</v>
      </c>
      <c r="L7" s="19">
        <v>508</v>
      </c>
    </row>
    <row r="8" spans="1:12" x14ac:dyDescent="0.25">
      <c r="A8" s="17" t="s">
        <v>4551</v>
      </c>
      <c r="B8" s="19">
        <v>26</v>
      </c>
      <c r="C8" s="19">
        <v>37</v>
      </c>
      <c r="D8" s="19">
        <v>203</v>
      </c>
      <c r="E8" s="19">
        <v>152</v>
      </c>
      <c r="F8" s="19">
        <v>51</v>
      </c>
      <c r="G8" s="19">
        <v>199</v>
      </c>
      <c r="H8" s="19">
        <v>165</v>
      </c>
      <c r="I8" s="19">
        <v>64</v>
      </c>
      <c r="J8" s="19">
        <v>78</v>
      </c>
      <c r="K8" s="19">
        <v>25</v>
      </c>
      <c r="L8" s="19">
        <v>1000</v>
      </c>
    </row>
    <row r="11" spans="1:12" x14ac:dyDescent="0.25">
      <c r="A11" s="20" t="s">
        <v>4554</v>
      </c>
    </row>
    <row r="17" spans="1:2" ht="39" x14ac:dyDescent="0.3">
      <c r="A17" s="18" t="s">
        <v>4550</v>
      </c>
      <c r="B17" s="26" t="s">
        <v>4557</v>
      </c>
    </row>
    <row r="18" spans="1:2" x14ac:dyDescent="0.25">
      <c r="A18" s="17" t="s">
        <v>1581</v>
      </c>
      <c r="B18" s="29">
        <v>82</v>
      </c>
    </row>
    <row r="19" spans="1:2" x14ac:dyDescent="0.25">
      <c r="A19" s="17" t="s">
        <v>1653</v>
      </c>
      <c r="B19" s="29">
        <v>48</v>
      </c>
    </row>
    <row r="20" spans="1:2" x14ac:dyDescent="0.25">
      <c r="A20" s="17" t="s">
        <v>1408</v>
      </c>
      <c r="B20" s="29">
        <v>33</v>
      </c>
    </row>
    <row r="21" spans="1:2" x14ac:dyDescent="0.25">
      <c r="A21" s="17" t="s">
        <v>2644</v>
      </c>
      <c r="B21" s="29">
        <v>46</v>
      </c>
    </row>
    <row r="22" spans="1:2" x14ac:dyDescent="0.25">
      <c r="A22" s="17" t="s">
        <v>399</v>
      </c>
      <c r="B22" s="29">
        <v>39</v>
      </c>
    </row>
    <row r="23" spans="1:2" x14ac:dyDescent="0.25">
      <c r="A23" s="17" t="s">
        <v>437</v>
      </c>
      <c r="B23" s="29">
        <v>20</v>
      </c>
    </row>
    <row r="24" spans="1:2" x14ac:dyDescent="0.25">
      <c r="A24" s="17" t="s">
        <v>2739</v>
      </c>
      <c r="B24" s="29">
        <v>81</v>
      </c>
    </row>
    <row r="25" spans="1:2" x14ac:dyDescent="0.25">
      <c r="A25" s="17" t="s">
        <v>4127</v>
      </c>
      <c r="B25" s="29">
        <v>27</v>
      </c>
    </row>
    <row r="26" spans="1:2" x14ac:dyDescent="0.25">
      <c r="A26" s="17" t="s">
        <v>4385</v>
      </c>
      <c r="B26" s="29">
        <v>78</v>
      </c>
    </row>
    <row r="27" spans="1:2" x14ac:dyDescent="0.25">
      <c r="A27" s="17" t="s">
        <v>1673</v>
      </c>
      <c r="B27" s="29">
        <v>25</v>
      </c>
    </row>
    <row r="28" spans="1:2" x14ac:dyDescent="0.25">
      <c r="A28" s="17" t="s">
        <v>3111</v>
      </c>
      <c r="B28" s="29">
        <v>88</v>
      </c>
    </row>
    <row r="29" spans="1:2" x14ac:dyDescent="0.25">
      <c r="A29" s="17" t="s">
        <v>72</v>
      </c>
      <c r="B29" s="29">
        <v>58</v>
      </c>
    </row>
    <row r="30" spans="1:2" x14ac:dyDescent="0.25">
      <c r="A30" s="17" t="s">
        <v>409</v>
      </c>
      <c r="B30" s="29">
        <v>66</v>
      </c>
    </row>
    <row r="31" spans="1:2" x14ac:dyDescent="0.25">
      <c r="A31" s="17" t="s">
        <v>3615</v>
      </c>
      <c r="B31" s="29">
        <v>86</v>
      </c>
    </row>
    <row r="32" spans="1:2" x14ac:dyDescent="0.25">
      <c r="A32" s="17" t="s">
        <v>406</v>
      </c>
      <c r="B32" s="29">
        <v>46</v>
      </c>
    </row>
    <row r="33" spans="1:2" x14ac:dyDescent="0.25">
      <c r="A33" s="17" t="s">
        <v>300</v>
      </c>
      <c r="B33" s="29">
        <v>66</v>
      </c>
    </row>
    <row r="34" spans="1:2" x14ac:dyDescent="0.25">
      <c r="A34" s="17" t="s">
        <v>3096</v>
      </c>
      <c r="B34" s="29">
        <v>80</v>
      </c>
    </row>
    <row r="35" spans="1:2" x14ac:dyDescent="0.25">
      <c r="A35" s="17" t="s">
        <v>547</v>
      </c>
      <c r="B35" s="29">
        <v>26</v>
      </c>
    </row>
    <row r="36" spans="1:2" x14ac:dyDescent="0.25">
      <c r="A36" s="17" t="s">
        <v>1553</v>
      </c>
      <c r="B36" s="29">
        <v>2</v>
      </c>
    </row>
    <row r="37" spans="1:2" x14ac:dyDescent="0.25">
      <c r="A37" s="17" t="s">
        <v>324</v>
      </c>
      <c r="B37" s="29">
        <v>24</v>
      </c>
    </row>
    <row r="38" spans="1:2" x14ac:dyDescent="0.25">
      <c r="A38" s="17" t="s">
        <v>1967</v>
      </c>
      <c r="B38" s="29">
        <v>21</v>
      </c>
    </row>
    <row r="39" spans="1:2" x14ac:dyDescent="0.25">
      <c r="A39" s="17" t="s">
        <v>2038</v>
      </c>
      <c r="B39" s="29">
        <v>84</v>
      </c>
    </row>
    <row r="40" spans="1:2" x14ac:dyDescent="0.25">
      <c r="A40" s="17" t="s">
        <v>4212</v>
      </c>
      <c r="B40" s="29">
        <v>49</v>
      </c>
    </row>
    <row r="41" spans="1:2" x14ac:dyDescent="0.25">
      <c r="A41" s="17" t="s">
        <v>4443</v>
      </c>
      <c r="B41" s="29">
        <v>37</v>
      </c>
    </row>
    <row r="42" spans="1:2" x14ac:dyDescent="0.25">
      <c r="A42" s="17" t="s">
        <v>551</v>
      </c>
      <c r="B42" s="29">
        <v>65</v>
      </c>
    </row>
    <row r="43" spans="1:2" x14ac:dyDescent="0.25">
      <c r="A43" s="17" t="s">
        <v>1194</v>
      </c>
      <c r="B43" s="29">
        <v>57</v>
      </c>
    </row>
    <row r="44" spans="1:2" x14ac:dyDescent="0.25">
      <c r="A44" s="17" t="s">
        <v>2662</v>
      </c>
      <c r="B44" s="29">
        <v>72</v>
      </c>
    </row>
    <row r="45" spans="1:2" x14ac:dyDescent="0.25">
      <c r="A45" s="17" t="s">
        <v>1958</v>
      </c>
      <c r="B45" s="29">
        <v>63</v>
      </c>
    </row>
    <row r="46" spans="1:2" x14ac:dyDescent="0.25">
      <c r="A46" s="17" t="s">
        <v>432</v>
      </c>
      <c r="B46" s="29">
        <v>70</v>
      </c>
    </row>
    <row r="47" spans="1:2" x14ac:dyDescent="0.25">
      <c r="A47" s="17" t="s">
        <v>4002</v>
      </c>
      <c r="B47" s="29">
        <v>62</v>
      </c>
    </row>
    <row r="48" spans="1:2" x14ac:dyDescent="0.25">
      <c r="A48" s="17" t="s">
        <v>1803</v>
      </c>
      <c r="B48" s="29">
        <v>56</v>
      </c>
    </row>
    <row r="49" spans="1:2" x14ac:dyDescent="0.25">
      <c r="A49" s="17" t="s">
        <v>2172</v>
      </c>
      <c r="B49" s="29">
        <v>67</v>
      </c>
    </row>
    <row r="50" spans="1:2" x14ac:dyDescent="0.25">
      <c r="A50" s="17" t="s">
        <v>451</v>
      </c>
      <c r="B50" s="29">
        <v>16</v>
      </c>
    </row>
    <row r="51" spans="1:2" x14ac:dyDescent="0.25">
      <c r="A51" s="17" t="s">
        <v>609</v>
      </c>
      <c r="B51" s="29">
        <v>4</v>
      </c>
    </row>
    <row r="52" spans="1:2" x14ac:dyDescent="0.25">
      <c r="A52" s="17" t="s">
        <v>2050</v>
      </c>
      <c r="B52" s="29">
        <v>17</v>
      </c>
    </row>
    <row r="53" spans="1:2" x14ac:dyDescent="0.25">
      <c r="A53" s="17" t="s">
        <v>511</v>
      </c>
      <c r="B53" s="29">
        <v>80.5</v>
      </c>
    </row>
    <row r="54" spans="1:2" x14ac:dyDescent="0.25">
      <c r="A54" s="17" t="s">
        <v>3476</v>
      </c>
      <c r="B54" s="29">
        <v>64</v>
      </c>
    </row>
    <row r="55" spans="1:2" x14ac:dyDescent="0.25">
      <c r="A55" s="17" t="s">
        <v>1412</v>
      </c>
      <c r="B55" s="29">
        <v>42</v>
      </c>
    </row>
    <row r="56" spans="1:2" x14ac:dyDescent="0.25">
      <c r="A56" s="17" t="s">
        <v>2816</v>
      </c>
      <c r="B56" s="29">
        <v>71</v>
      </c>
    </row>
    <row r="57" spans="1:2" x14ac:dyDescent="0.25">
      <c r="A57" s="17" t="s">
        <v>3797</v>
      </c>
      <c r="B57" s="29">
        <v>47</v>
      </c>
    </row>
    <row r="58" spans="1:2" x14ac:dyDescent="0.25">
      <c r="A58" s="17" t="s">
        <v>233</v>
      </c>
      <c r="B58" s="29">
        <v>63</v>
      </c>
    </row>
    <row r="59" spans="1:2" x14ac:dyDescent="0.25">
      <c r="A59" s="17" t="s">
        <v>1371</v>
      </c>
      <c r="B59" s="29">
        <v>23</v>
      </c>
    </row>
    <row r="60" spans="1:2" x14ac:dyDescent="0.25">
      <c r="A60" s="17" t="s">
        <v>259</v>
      </c>
      <c r="B60" s="29">
        <v>91</v>
      </c>
    </row>
    <row r="61" spans="1:2" x14ac:dyDescent="0.25">
      <c r="A61" s="17" t="s">
        <v>249</v>
      </c>
      <c r="B61" s="29">
        <v>86</v>
      </c>
    </row>
    <row r="62" spans="1:2" x14ac:dyDescent="0.25">
      <c r="A62" s="17" t="s">
        <v>336</v>
      </c>
      <c r="B62" s="29">
        <v>31</v>
      </c>
    </row>
    <row r="63" spans="1:2" x14ac:dyDescent="0.25">
      <c r="A63" s="17" t="s">
        <v>474</v>
      </c>
      <c r="B63" s="29">
        <v>58</v>
      </c>
    </row>
    <row r="64" spans="1:2" x14ac:dyDescent="0.25">
      <c r="A64" s="17" t="s">
        <v>4179</v>
      </c>
      <c r="B64" s="29">
        <v>53</v>
      </c>
    </row>
    <row r="65" spans="1:2" x14ac:dyDescent="0.25">
      <c r="A65" s="17" t="s">
        <v>1070</v>
      </c>
      <c r="B65" s="29">
        <v>84</v>
      </c>
    </row>
    <row r="66" spans="1:2" x14ac:dyDescent="0.25">
      <c r="A66" s="17" t="s">
        <v>350</v>
      </c>
      <c r="B66" s="29">
        <v>79</v>
      </c>
    </row>
    <row r="67" spans="1:2" x14ac:dyDescent="0.25">
      <c r="A67" s="17" t="s">
        <v>449</v>
      </c>
      <c r="B67" s="29">
        <v>84</v>
      </c>
    </row>
    <row r="68" spans="1:2" x14ac:dyDescent="0.25">
      <c r="A68" s="17" t="s">
        <v>638</v>
      </c>
      <c r="B68" s="29">
        <v>91</v>
      </c>
    </row>
    <row r="69" spans="1:2" x14ac:dyDescent="0.25">
      <c r="A69" s="17" t="s">
        <v>4324</v>
      </c>
      <c r="B69" s="29">
        <v>5</v>
      </c>
    </row>
    <row r="70" spans="1:2" x14ac:dyDescent="0.25">
      <c r="A70" s="17" t="s">
        <v>2860</v>
      </c>
      <c r="B70" s="29">
        <v>68</v>
      </c>
    </row>
    <row r="71" spans="1:2" x14ac:dyDescent="0.25">
      <c r="A71" s="17" t="s">
        <v>3089</v>
      </c>
      <c r="B71" s="29">
        <v>33</v>
      </c>
    </row>
    <row r="72" spans="1:2" x14ac:dyDescent="0.25">
      <c r="A72" s="17" t="s">
        <v>3275</v>
      </c>
      <c r="B72" s="29">
        <v>11</v>
      </c>
    </row>
    <row r="73" spans="1:2" x14ac:dyDescent="0.25">
      <c r="A73" s="17" t="s">
        <v>3807</v>
      </c>
      <c r="B73" s="29">
        <v>77</v>
      </c>
    </row>
    <row r="74" spans="1:2" x14ac:dyDescent="0.25">
      <c r="A74" s="17" t="s">
        <v>3073</v>
      </c>
      <c r="B74" s="29">
        <v>68</v>
      </c>
    </row>
    <row r="75" spans="1:2" x14ac:dyDescent="0.25">
      <c r="A75" s="17" t="s">
        <v>552</v>
      </c>
      <c r="B75" s="29">
        <v>46.5</v>
      </c>
    </row>
    <row r="76" spans="1:2" x14ac:dyDescent="0.25">
      <c r="A76" s="17" t="s">
        <v>4131</v>
      </c>
      <c r="B76" s="29">
        <v>72</v>
      </c>
    </row>
    <row r="77" spans="1:2" x14ac:dyDescent="0.25">
      <c r="A77" s="17" t="s">
        <v>1811</v>
      </c>
      <c r="B77" s="29">
        <v>82</v>
      </c>
    </row>
    <row r="78" spans="1:2" x14ac:dyDescent="0.25">
      <c r="A78" s="17" t="s">
        <v>537</v>
      </c>
      <c r="B78" s="29">
        <v>64</v>
      </c>
    </row>
    <row r="79" spans="1:2" x14ac:dyDescent="0.25">
      <c r="A79" s="17" t="s">
        <v>2793</v>
      </c>
      <c r="B79" s="29">
        <v>11</v>
      </c>
    </row>
    <row r="80" spans="1:2" x14ac:dyDescent="0.25">
      <c r="A80" s="17" t="s">
        <v>1331</v>
      </c>
      <c r="B80" s="29">
        <v>61</v>
      </c>
    </row>
    <row r="81" spans="1:2" x14ac:dyDescent="0.25">
      <c r="A81" s="17" t="s">
        <v>681</v>
      </c>
      <c r="B81" s="29">
        <v>10</v>
      </c>
    </row>
    <row r="82" spans="1:2" x14ac:dyDescent="0.25">
      <c r="A82" s="17" t="s">
        <v>304</v>
      </c>
      <c r="B82" s="29">
        <v>97</v>
      </c>
    </row>
    <row r="83" spans="1:2" x14ac:dyDescent="0.25">
      <c r="A83" s="17" t="s">
        <v>2446</v>
      </c>
      <c r="B83" s="29">
        <v>72</v>
      </c>
    </row>
    <row r="84" spans="1:2" x14ac:dyDescent="0.25">
      <c r="A84" s="17" t="s">
        <v>1140</v>
      </c>
      <c r="B84" s="29">
        <v>95</v>
      </c>
    </row>
    <row r="85" spans="1:2" x14ac:dyDescent="0.25">
      <c r="A85" s="17" t="s">
        <v>559</v>
      </c>
      <c r="B85" s="29">
        <v>4</v>
      </c>
    </row>
    <row r="86" spans="1:2" x14ac:dyDescent="0.25">
      <c r="A86" s="17" t="s">
        <v>820</v>
      </c>
      <c r="B86" s="29">
        <v>48</v>
      </c>
    </row>
    <row r="87" spans="1:2" x14ac:dyDescent="0.25">
      <c r="A87" s="17" t="s">
        <v>3425</v>
      </c>
      <c r="B87" s="29">
        <v>68</v>
      </c>
    </row>
    <row r="88" spans="1:2" x14ac:dyDescent="0.25">
      <c r="A88" s="17" t="s">
        <v>169</v>
      </c>
      <c r="B88" s="29">
        <v>29</v>
      </c>
    </row>
    <row r="89" spans="1:2" x14ac:dyDescent="0.25">
      <c r="A89" s="17" t="s">
        <v>4462</v>
      </c>
      <c r="B89" s="29">
        <v>77</v>
      </c>
    </row>
    <row r="90" spans="1:2" x14ac:dyDescent="0.25">
      <c r="A90" s="17" t="s">
        <v>521</v>
      </c>
      <c r="B90" s="29">
        <v>67.5</v>
      </c>
    </row>
    <row r="91" spans="1:2" x14ac:dyDescent="0.25">
      <c r="A91" s="17" t="s">
        <v>1189</v>
      </c>
      <c r="B91" s="29">
        <v>71</v>
      </c>
    </row>
    <row r="92" spans="1:2" x14ac:dyDescent="0.25">
      <c r="A92" s="17" t="s">
        <v>3734</v>
      </c>
      <c r="B92" s="29">
        <v>46</v>
      </c>
    </row>
    <row r="93" spans="1:2" x14ac:dyDescent="0.25">
      <c r="A93" s="17" t="s">
        <v>4237</v>
      </c>
      <c r="B93" s="29">
        <v>64</v>
      </c>
    </row>
    <row r="94" spans="1:2" x14ac:dyDescent="0.25">
      <c r="A94" s="17" t="s">
        <v>150</v>
      </c>
      <c r="B94" s="29">
        <v>3</v>
      </c>
    </row>
    <row r="95" spans="1:2" x14ac:dyDescent="0.25">
      <c r="A95" s="17" t="s">
        <v>3169</v>
      </c>
      <c r="B95" s="29">
        <v>42</v>
      </c>
    </row>
    <row r="96" spans="1:2" x14ac:dyDescent="0.25">
      <c r="A96" s="17" t="s">
        <v>582</v>
      </c>
      <c r="B96" s="29">
        <v>5</v>
      </c>
    </row>
    <row r="97" spans="1:2" x14ac:dyDescent="0.25">
      <c r="A97" s="17" t="s">
        <v>481</v>
      </c>
      <c r="B97" s="29">
        <v>60</v>
      </c>
    </row>
    <row r="98" spans="1:2" x14ac:dyDescent="0.25">
      <c r="A98" s="17" t="s">
        <v>374</v>
      </c>
      <c r="B98" s="29">
        <v>77</v>
      </c>
    </row>
    <row r="99" spans="1:2" x14ac:dyDescent="0.25">
      <c r="A99" s="17" t="s">
        <v>1233</v>
      </c>
      <c r="B99" s="29">
        <v>78</v>
      </c>
    </row>
    <row r="100" spans="1:2" x14ac:dyDescent="0.25">
      <c r="A100" s="17" t="s">
        <v>622</v>
      </c>
      <c r="B100" s="29">
        <v>38</v>
      </c>
    </row>
    <row r="101" spans="1:2" x14ac:dyDescent="0.25">
      <c r="A101" s="17" t="s">
        <v>389</v>
      </c>
      <c r="B101" s="29">
        <v>93</v>
      </c>
    </row>
    <row r="102" spans="1:2" x14ac:dyDescent="0.25">
      <c r="A102" s="17" t="s">
        <v>4076</v>
      </c>
      <c r="B102" s="29">
        <v>50</v>
      </c>
    </row>
    <row r="103" spans="1:2" x14ac:dyDescent="0.25">
      <c r="A103" s="17" t="s">
        <v>2786</v>
      </c>
      <c r="B103" s="29">
        <v>44</v>
      </c>
    </row>
    <row r="104" spans="1:2" x14ac:dyDescent="0.25">
      <c r="A104" s="17" t="s">
        <v>285</v>
      </c>
      <c r="B104" s="29">
        <v>51</v>
      </c>
    </row>
    <row r="105" spans="1:2" x14ac:dyDescent="0.25">
      <c r="A105" s="17" t="s">
        <v>648</v>
      </c>
      <c r="B105" s="29">
        <v>57</v>
      </c>
    </row>
    <row r="106" spans="1:2" x14ac:dyDescent="0.25">
      <c r="A106" s="17" t="s">
        <v>2930</v>
      </c>
      <c r="B106" s="29">
        <v>11</v>
      </c>
    </row>
    <row r="107" spans="1:2" x14ac:dyDescent="0.25">
      <c r="A107" s="17" t="s">
        <v>711</v>
      </c>
      <c r="B107" s="29">
        <v>72</v>
      </c>
    </row>
    <row r="108" spans="1:2" x14ac:dyDescent="0.25">
      <c r="A108" s="17" t="s">
        <v>416</v>
      </c>
      <c r="B108" s="29">
        <v>49</v>
      </c>
    </row>
    <row r="109" spans="1:2" x14ac:dyDescent="0.25">
      <c r="A109" s="17" t="s">
        <v>2321</v>
      </c>
      <c r="B109" s="29">
        <v>53</v>
      </c>
    </row>
    <row r="110" spans="1:2" x14ac:dyDescent="0.25">
      <c r="A110" s="17" t="s">
        <v>3509</v>
      </c>
      <c r="B110" s="29">
        <v>26</v>
      </c>
    </row>
    <row r="111" spans="1:2" x14ac:dyDescent="0.25">
      <c r="A111" s="17" t="s">
        <v>608</v>
      </c>
      <c r="B111" s="29">
        <v>81</v>
      </c>
    </row>
    <row r="112" spans="1:2" x14ac:dyDescent="0.25">
      <c r="A112" s="17" t="s">
        <v>3900</v>
      </c>
      <c r="B112" s="29">
        <v>11</v>
      </c>
    </row>
    <row r="113" spans="1:2" x14ac:dyDescent="0.25">
      <c r="A113" s="17" t="s">
        <v>2407</v>
      </c>
      <c r="B113" s="29">
        <v>73</v>
      </c>
    </row>
    <row r="114" spans="1:2" x14ac:dyDescent="0.25">
      <c r="A114" s="17" t="s">
        <v>4397</v>
      </c>
      <c r="B114" s="29">
        <v>15</v>
      </c>
    </row>
    <row r="115" spans="1:2" x14ac:dyDescent="0.25">
      <c r="A115" s="17" t="s">
        <v>4378</v>
      </c>
      <c r="B115" s="29">
        <v>59</v>
      </c>
    </row>
    <row r="116" spans="1:2" x14ac:dyDescent="0.25">
      <c r="A116" s="17" t="s">
        <v>1095</v>
      </c>
      <c r="B116" s="29">
        <v>26</v>
      </c>
    </row>
    <row r="117" spans="1:2" x14ac:dyDescent="0.25">
      <c r="A117" s="17" t="s">
        <v>657</v>
      </c>
      <c r="B117" s="29">
        <v>31</v>
      </c>
    </row>
    <row r="118" spans="1:2" x14ac:dyDescent="0.25">
      <c r="A118" s="17" t="s">
        <v>2992</v>
      </c>
      <c r="B118" s="29">
        <v>64</v>
      </c>
    </row>
    <row r="119" spans="1:2" x14ac:dyDescent="0.25">
      <c r="A119" s="17" t="s">
        <v>1317</v>
      </c>
      <c r="B119" s="29">
        <v>39</v>
      </c>
    </row>
    <row r="120" spans="1:2" x14ac:dyDescent="0.25">
      <c r="A120" s="17" t="s">
        <v>3483</v>
      </c>
      <c r="B120" s="29">
        <v>85</v>
      </c>
    </row>
    <row r="121" spans="1:2" x14ac:dyDescent="0.25">
      <c r="A121" s="17" t="s">
        <v>4477</v>
      </c>
      <c r="B121" s="29">
        <v>45</v>
      </c>
    </row>
    <row r="122" spans="1:2" x14ac:dyDescent="0.25">
      <c r="A122" s="17" t="s">
        <v>978</v>
      </c>
      <c r="B122" s="29">
        <v>78</v>
      </c>
    </row>
    <row r="123" spans="1:2" x14ac:dyDescent="0.25">
      <c r="A123" s="17" t="s">
        <v>2099</v>
      </c>
      <c r="B123" s="29">
        <v>22</v>
      </c>
    </row>
    <row r="124" spans="1:2" x14ac:dyDescent="0.25">
      <c r="A124" s="17" t="s">
        <v>2883</v>
      </c>
      <c r="B124" s="29">
        <v>45.5</v>
      </c>
    </row>
    <row r="125" spans="1:2" x14ac:dyDescent="0.25">
      <c r="A125" s="17" t="s">
        <v>4458</v>
      </c>
      <c r="B125" s="29">
        <v>56</v>
      </c>
    </row>
    <row r="126" spans="1:2" x14ac:dyDescent="0.25">
      <c r="A126" s="17" t="s">
        <v>293</v>
      </c>
      <c r="B126" s="29">
        <v>68</v>
      </c>
    </row>
    <row r="127" spans="1:2" x14ac:dyDescent="0.25">
      <c r="A127" s="17" t="s">
        <v>1916</v>
      </c>
      <c r="B127" s="29">
        <v>68</v>
      </c>
    </row>
    <row r="128" spans="1:2" x14ac:dyDescent="0.25">
      <c r="A128" s="17" t="s">
        <v>1346</v>
      </c>
      <c r="B128" s="29">
        <v>74</v>
      </c>
    </row>
    <row r="129" spans="1:2" x14ac:dyDescent="0.25">
      <c r="A129" s="17" t="s">
        <v>1874</v>
      </c>
      <c r="B129" s="29">
        <v>3</v>
      </c>
    </row>
    <row r="130" spans="1:2" x14ac:dyDescent="0.25">
      <c r="A130" s="17" t="s">
        <v>558</v>
      </c>
      <c r="B130" s="29">
        <v>84</v>
      </c>
    </row>
    <row r="131" spans="1:2" x14ac:dyDescent="0.25">
      <c r="A131" s="17" t="s">
        <v>4389</v>
      </c>
      <c r="B131" s="29">
        <v>62</v>
      </c>
    </row>
    <row r="132" spans="1:2" x14ac:dyDescent="0.25">
      <c r="A132" s="17" t="s">
        <v>2617</v>
      </c>
      <c r="B132" s="29">
        <v>43</v>
      </c>
    </row>
    <row r="133" spans="1:2" x14ac:dyDescent="0.25">
      <c r="A133" s="17" t="s">
        <v>493</v>
      </c>
      <c r="B133" s="29">
        <v>90</v>
      </c>
    </row>
    <row r="134" spans="1:2" x14ac:dyDescent="0.25">
      <c r="A134" s="17" t="s">
        <v>1791</v>
      </c>
      <c r="B134" s="29">
        <v>88</v>
      </c>
    </row>
    <row r="135" spans="1:2" x14ac:dyDescent="0.25">
      <c r="A135" s="17" t="s">
        <v>3870</v>
      </c>
      <c r="B135" s="29">
        <v>42</v>
      </c>
    </row>
    <row r="136" spans="1:2" x14ac:dyDescent="0.25">
      <c r="A136" s="17" t="s">
        <v>362</v>
      </c>
      <c r="B136" s="29">
        <v>78</v>
      </c>
    </row>
    <row r="137" spans="1:2" x14ac:dyDescent="0.25">
      <c r="A137" s="17" t="s">
        <v>3521</v>
      </c>
      <c r="B137" s="29">
        <v>12</v>
      </c>
    </row>
    <row r="138" spans="1:2" x14ac:dyDescent="0.25">
      <c r="A138" s="17" t="s">
        <v>3340</v>
      </c>
      <c r="B138" s="29">
        <v>5</v>
      </c>
    </row>
    <row r="139" spans="1:2" x14ac:dyDescent="0.25">
      <c r="A139" s="17" t="s">
        <v>3948</v>
      </c>
      <c r="B139" s="29">
        <v>66</v>
      </c>
    </row>
    <row r="140" spans="1:2" x14ac:dyDescent="0.25">
      <c r="A140" s="17" t="s">
        <v>910</v>
      </c>
      <c r="B140" s="29">
        <v>75</v>
      </c>
    </row>
    <row r="141" spans="1:2" x14ac:dyDescent="0.25">
      <c r="A141" s="17" t="s">
        <v>805</v>
      </c>
      <c r="B141" s="29">
        <v>70</v>
      </c>
    </row>
    <row r="142" spans="1:2" x14ac:dyDescent="0.25">
      <c r="A142" s="17" t="s">
        <v>4104</v>
      </c>
      <c r="B142" s="29">
        <v>63</v>
      </c>
    </row>
    <row r="143" spans="1:2" x14ac:dyDescent="0.25">
      <c r="A143" s="17" t="s">
        <v>1485</v>
      </c>
      <c r="B143" s="29">
        <v>67</v>
      </c>
    </row>
    <row r="144" spans="1:2" x14ac:dyDescent="0.25">
      <c r="A144" s="17" t="s">
        <v>3891</v>
      </c>
      <c r="B144" s="29">
        <v>46</v>
      </c>
    </row>
    <row r="145" spans="1:2" x14ac:dyDescent="0.25">
      <c r="A145" s="17" t="s">
        <v>328</v>
      </c>
      <c r="B145" s="29">
        <v>65</v>
      </c>
    </row>
    <row r="146" spans="1:2" x14ac:dyDescent="0.25">
      <c r="A146" s="17" t="s">
        <v>522</v>
      </c>
      <c r="B146" s="29">
        <v>76</v>
      </c>
    </row>
    <row r="147" spans="1:2" x14ac:dyDescent="0.25">
      <c r="A147" s="17" t="s">
        <v>1145</v>
      </c>
      <c r="B147" s="29">
        <v>59</v>
      </c>
    </row>
    <row r="148" spans="1:2" x14ac:dyDescent="0.25">
      <c r="A148" s="17" t="s">
        <v>2149</v>
      </c>
      <c r="B148" s="29">
        <v>30</v>
      </c>
    </row>
    <row r="149" spans="1:2" x14ac:dyDescent="0.25">
      <c r="A149" s="17" t="s">
        <v>1950</v>
      </c>
      <c r="B149" s="29">
        <v>81</v>
      </c>
    </row>
    <row r="150" spans="1:2" x14ac:dyDescent="0.25">
      <c r="A150" s="17" t="s">
        <v>3822</v>
      </c>
      <c r="B150" s="29">
        <v>79</v>
      </c>
    </row>
    <row r="151" spans="1:2" x14ac:dyDescent="0.25">
      <c r="A151" s="17" t="s">
        <v>2506</v>
      </c>
      <c r="B151" s="29">
        <v>83</v>
      </c>
    </row>
    <row r="152" spans="1:2" x14ac:dyDescent="0.25">
      <c r="A152" s="17" t="s">
        <v>606</v>
      </c>
      <c r="B152" s="29">
        <v>22</v>
      </c>
    </row>
    <row r="153" spans="1:2" x14ac:dyDescent="0.25">
      <c r="A153" s="17" t="s">
        <v>3629</v>
      </c>
      <c r="B153" s="29">
        <v>33</v>
      </c>
    </row>
    <row r="154" spans="1:2" x14ac:dyDescent="0.25">
      <c r="A154" s="17" t="s">
        <v>373</v>
      </c>
      <c r="B154" s="29">
        <v>23</v>
      </c>
    </row>
    <row r="155" spans="1:2" x14ac:dyDescent="0.25">
      <c r="A155" s="17" t="s">
        <v>546</v>
      </c>
      <c r="B155" s="29">
        <v>45</v>
      </c>
    </row>
    <row r="156" spans="1:2" x14ac:dyDescent="0.25">
      <c r="A156" s="17" t="s">
        <v>647</v>
      </c>
      <c r="B156" s="29">
        <v>22</v>
      </c>
    </row>
    <row r="157" spans="1:2" x14ac:dyDescent="0.25">
      <c r="A157" s="17" t="s">
        <v>3750</v>
      </c>
      <c r="B157" s="29">
        <v>98</v>
      </c>
    </row>
    <row r="158" spans="1:2" x14ac:dyDescent="0.25">
      <c r="A158" s="17" t="s">
        <v>585</v>
      </c>
      <c r="B158" s="29">
        <v>54</v>
      </c>
    </row>
    <row r="159" spans="1:2" x14ac:dyDescent="0.25">
      <c r="A159" s="17" t="s">
        <v>3880</v>
      </c>
      <c r="B159" s="29">
        <v>65</v>
      </c>
    </row>
    <row r="160" spans="1:2" x14ac:dyDescent="0.25">
      <c r="A160" s="17" t="s">
        <v>1606</v>
      </c>
      <c r="B160" s="29">
        <v>21</v>
      </c>
    </row>
    <row r="161" spans="1:2" x14ac:dyDescent="0.25">
      <c r="A161" s="17" t="s">
        <v>320</v>
      </c>
      <c r="B161" s="29">
        <v>74</v>
      </c>
    </row>
    <row r="162" spans="1:2" x14ac:dyDescent="0.25">
      <c r="A162" s="17" t="s">
        <v>4362</v>
      </c>
      <c r="B162" s="29">
        <v>23</v>
      </c>
    </row>
    <row r="163" spans="1:2" x14ac:dyDescent="0.25">
      <c r="A163" s="17" t="s">
        <v>2704</v>
      </c>
      <c r="B163" s="29">
        <v>10</v>
      </c>
    </row>
    <row r="164" spans="1:2" x14ac:dyDescent="0.25">
      <c r="A164" s="17" t="s">
        <v>519</v>
      </c>
      <c r="B164" s="29">
        <v>25</v>
      </c>
    </row>
    <row r="165" spans="1:2" x14ac:dyDescent="0.25">
      <c r="A165" s="17" t="s">
        <v>3271</v>
      </c>
      <c r="B165" s="29">
        <v>86</v>
      </c>
    </row>
    <row r="166" spans="1:2" x14ac:dyDescent="0.25">
      <c r="A166" s="17" t="s">
        <v>458</v>
      </c>
      <c r="B166" s="29">
        <v>4</v>
      </c>
    </row>
    <row r="167" spans="1:2" x14ac:dyDescent="0.25">
      <c r="A167" s="17" t="s">
        <v>2624</v>
      </c>
      <c r="B167" s="29">
        <v>73</v>
      </c>
    </row>
    <row r="168" spans="1:2" x14ac:dyDescent="0.25">
      <c r="A168" s="17" t="s">
        <v>271</v>
      </c>
      <c r="B168" s="29">
        <v>25</v>
      </c>
    </row>
    <row r="169" spans="1:2" x14ac:dyDescent="0.25">
      <c r="A169" s="17" t="s">
        <v>2117</v>
      </c>
      <c r="B169" s="29">
        <v>11</v>
      </c>
    </row>
    <row r="170" spans="1:2" x14ac:dyDescent="0.25">
      <c r="A170" s="17" t="s">
        <v>531</v>
      </c>
      <c r="B170" s="29">
        <v>64</v>
      </c>
    </row>
    <row r="171" spans="1:2" x14ac:dyDescent="0.25">
      <c r="A171" s="17" t="s">
        <v>376</v>
      </c>
      <c r="B171" s="29">
        <v>61</v>
      </c>
    </row>
    <row r="172" spans="1:2" x14ac:dyDescent="0.25">
      <c r="A172" s="17" t="s">
        <v>321</v>
      </c>
      <c r="B172" s="29">
        <v>32</v>
      </c>
    </row>
    <row r="173" spans="1:2" x14ac:dyDescent="0.25">
      <c r="A173" s="17" t="s">
        <v>4006</v>
      </c>
      <c r="B173" s="29">
        <v>29</v>
      </c>
    </row>
    <row r="174" spans="1:2" x14ac:dyDescent="0.25">
      <c r="A174" s="17" t="s">
        <v>3963</v>
      </c>
      <c r="B174" s="29">
        <v>79</v>
      </c>
    </row>
    <row r="175" spans="1:2" x14ac:dyDescent="0.25">
      <c r="A175" s="17" t="s">
        <v>3431</v>
      </c>
      <c r="B175" s="29">
        <v>75</v>
      </c>
    </row>
    <row r="176" spans="1:2" x14ac:dyDescent="0.25">
      <c r="A176" s="17" t="s">
        <v>586</v>
      </c>
      <c r="B176" s="29">
        <v>37</v>
      </c>
    </row>
    <row r="177" spans="1:2" x14ac:dyDescent="0.25">
      <c r="A177" s="17" t="s">
        <v>548</v>
      </c>
      <c r="B177" s="29">
        <v>20</v>
      </c>
    </row>
    <row r="178" spans="1:2" x14ac:dyDescent="0.25">
      <c r="A178" s="17" t="s">
        <v>3324</v>
      </c>
      <c r="B178" s="29">
        <v>52</v>
      </c>
    </row>
    <row r="179" spans="1:2" x14ac:dyDescent="0.25">
      <c r="A179" s="17" t="s">
        <v>2591</v>
      </c>
      <c r="B179" s="29">
        <v>50</v>
      </c>
    </row>
    <row r="180" spans="1:2" x14ac:dyDescent="0.25">
      <c r="A180" s="17" t="s">
        <v>3588</v>
      </c>
      <c r="B180" s="29">
        <v>42</v>
      </c>
    </row>
    <row r="181" spans="1:2" x14ac:dyDescent="0.25">
      <c r="A181" s="17" t="s">
        <v>1754</v>
      </c>
      <c r="B181" s="29">
        <v>91</v>
      </c>
    </row>
    <row r="182" spans="1:2" x14ac:dyDescent="0.25">
      <c r="A182" s="17" t="s">
        <v>2091</v>
      </c>
      <c r="B182" s="29">
        <v>38</v>
      </c>
    </row>
    <row r="183" spans="1:2" x14ac:dyDescent="0.25">
      <c r="A183" s="17" t="s">
        <v>365</v>
      </c>
      <c r="B183" s="29">
        <v>12</v>
      </c>
    </row>
    <row r="184" spans="1:2" x14ac:dyDescent="0.25">
      <c r="A184" s="17" t="s">
        <v>364</v>
      </c>
      <c r="B184" s="29">
        <v>63</v>
      </c>
    </row>
    <row r="185" spans="1:2" x14ac:dyDescent="0.25">
      <c r="A185" s="17" t="s">
        <v>639</v>
      </c>
      <c r="B185" s="29">
        <v>15</v>
      </c>
    </row>
    <row r="186" spans="1:2" x14ac:dyDescent="0.25">
      <c r="A186" s="17" t="s">
        <v>448</v>
      </c>
      <c r="B186" s="29">
        <v>55</v>
      </c>
    </row>
    <row r="187" spans="1:2" x14ac:dyDescent="0.25">
      <c r="A187" s="17" t="s">
        <v>412</v>
      </c>
      <c r="B187" s="29">
        <v>60</v>
      </c>
    </row>
    <row r="188" spans="1:2" x14ac:dyDescent="0.25">
      <c r="A188" s="17" t="s">
        <v>2975</v>
      </c>
      <c r="B188" s="29">
        <v>49</v>
      </c>
    </row>
    <row r="189" spans="1:2" x14ac:dyDescent="0.25">
      <c r="A189" s="17" t="s">
        <v>3803</v>
      </c>
      <c r="B189" s="29">
        <v>0</v>
      </c>
    </row>
    <row r="190" spans="1:2" x14ac:dyDescent="0.25">
      <c r="A190" s="17" t="s">
        <v>2415</v>
      </c>
      <c r="B190" s="29">
        <v>70</v>
      </c>
    </row>
    <row r="191" spans="1:2" x14ac:dyDescent="0.25">
      <c r="A191" s="17" t="s">
        <v>314</v>
      </c>
      <c r="B191" s="29">
        <v>86</v>
      </c>
    </row>
    <row r="192" spans="1:2" x14ac:dyDescent="0.25">
      <c r="A192" s="17" t="s">
        <v>630</v>
      </c>
      <c r="B192" s="29">
        <v>43</v>
      </c>
    </row>
    <row r="193" spans="1:2" x14ac:dyDescent="0.25">
      <c r="A193" s="17" t="s">
        <v>2909</v>
      </c>
      <c r="B193" s="29">
        <v>46</v>
      </c>
    </row>
    <row r="194" spans="1:2" x14ac:dyDescent="0.25">
      <c r="A194" s="17" t="s">
        <v>390</v>
      </c>
      <c r="B194" s="29">
        <v>38</v>
      </c>
    </row>
    <row r="195" spans="1:2" x14ac:dyDescent="0.25">
      <c r="A195" s="17" t="s">
        <v>225</v>
      </c>
      <c r="B195" s="29">
        <v>44</v>
      </c>
    </row>
    <row r="196" spans="1:2" x14ac:dyDescent="0.25">
      <c r="A196" s="17" t="s">
        <v>391</v>
      </c>
      <c r="B196" s="29">
        <v>63</v>
      </c>
    </row>
    <row r="197" spans="1:2" x14ac:dyDescent="0.25">
      <c r="A197" s="17" t="s">
        <v>485</v>
      </c>
      <c r="B197" s="29">
        <v>7</v>
      </c>
    </row>
    <row r="198" spans="1:2" x14ac:dyDescent="0.25">
      <c r="A198" s="17" t="s">
        <v>533</v>
      </c>
      <c r="B198" s="29">
        <v>71</v>
      </c>
    </row>
    <row r="199" spans="1:2" x14ac:dyDescent="0.25">
      <c r="A199" s="17" t="s">
        <v>4417</v>
      </c>
      <c r="B199" s="29">
        <v>6</v>
      </c>
    </row>
    <row r="200" spans="1:2" x14ac:dyDescent="0.25">
      <c r="A200" s="17" t="s">
        <v>369</v>
      </c>
      <c r="B200" s="29">
        <v>6</v>
      </c>
    </row>
    <row r="201" spans="1:2" x14ac:dyDescent="0.25">
      <c r="A201" s="17" t="s">
        <v>2002</v>
      </c>
      <c r="B201" s="29">
        <v>74</v>
      </c>
    </row>
    <row r="202" spans="1:2" x14ac:dyDescent="0.25">
      <c r="A202" s="17" t="s">
        <v>530</v>
      </c>
      <c r="B202" s="29">
        <v>99</v>
      </c>
    </row>
    <row r="203" spans="1:2" x14ac:dyDescent="0.25">
      <c r="A203" s="17" t="s">
        <v>2846</v>
      </c>
      <c r="B203" s="29">
        <v>37</v>
      </c>
    </row>
    <row r="204" spans="1:2" x14ac:dyDescent="0.25">
      <c r="A204" s="17" t="s">
        <v>2497</v>
      </c>
      <c r="B204" s="29">
        <v>67</v>
      </c>
    </row>
    <row r="205" spans="1:2" x14ac:dyDescent="0.25">
      <c r="A205" s="17" t="s">
        <v>4320</v>
      </c>
      <c r="B205" s="29">
        <v>61</v>
      </c>
    </row>
    <row r="206" spans="1:2" x14ac:dyDescent="0.25">
      <c r="A206" s="17" t="s">
        <v>2671</v>
      </c>
      <c r="B206" s="29">
        <v>55</v>
      </c>
    </row>
    <row r="207" spans="1:2" x14ac:dyDescent="0.25">
      <c r="A207" s="17" t="s">
        <v>789</v>
      </c>
      <c r="B207" s="29">
        <v>49.5</v>
      </c>
    </row>
    <row r="208" spans="1:2" x14ac:dyDescent="0.25">
      <c r="A208" s="17" t="s">
        <v>4058</v>
      </c>
      <c r="B208" s="29">
        <v>87</v>
      </c>
    </row>
    <row r="209" spans="1:2" x14ac:dyDescent="0.25">
      <c r="A209" s="17" t="s">
        <v>1822</v>
      </c>
      <c r="B209" s="29">
        <v>84</v>
      </c>
    </row>
    <row r="210" spans="1:2" x14ac:dyDescent="0.25">
      <c r="A210" s="17" t="s">
        <v>317</v>
      </c>
      <c r="B210" s="29">
        <v>27</v>
      </c>
    </row>
    <row r="211" spans="1:2" x14ac:dyDescent="0.25">
      <c r="A211" s="17" t="s">
        <v>123</v>
      </c>
      <c r="B211" s="29">
        <v>82</v>
      </c>
    </row>
    <row r="212" spans="1:2" x14ac:dyDescent="0.25">
      <c r="A212" s="17" t="s">
        <v>649</v>
      </c>
      <c r="B212" s="29">
        <v>62</v>
      </c>
    </row>
    <row r="213" spans="1:2" x14ac:dyDescent="0.25">
      <c r="A213" s="17" t="s">
        <v>3344</v>
      </c>
      <c r="B213" s="29">
        <v>20</v>
      </c>
    </row>
    <row r="214" spans="1:2" x14ac:dyDescent="0.25">
      <c r="A214" s="17" t="s">
        <v>337</v>
      </c>
      <c r="B214" s="29">
        <v>98</v>
      </c>
    </row>
    <row r="215" spans="1:2" x14ac:dyDescent="0.25">
      <c r="A215" s="17" t="s">
        <v>846</v>
      </c>
      <c r="B215" s="29">
        <v>24</v>
      </c>
    </row>
    <row r="216" spans="1:2" x14ac:dyDescent="0.25">
      <c r="A216" s="17" t="s">
        <v>1527</v>
      </c>
      <c r="B216" s="29">
        <v>66</v>
      </c>
    </row>
    <row r="217" spans="1:2" x14ac:dyDescent="0.25">
      <c r="A217" s="17" t="s">
        <v>316</v>
      </c>
      <c r="B217" s="29">
        <v>39</v>
      </c>
    </row>
    <row r="218" spans="1:2" x14ac:dyDescent="0.25">
      <c r="A218" s="17" t="s">
        <v>4492</v>
      </c>
      <c r="B218" s="29">
        <v>41</v>
      </c>
    </row>
    <row r="219" spans="1:2" x14ac:dyDescent="0.25">
      <c r="A219" s="17" t="s">
        <v>629</v>
      </c>
      <c r="B219" s="29">
        <v>27</v>
      </c>
    </row>
    <row r="220" spans="1:2" x14ac:dyDescent="0.25">
      <c r="A220" s="17" t="s">
        <v>338</v>
      </c>
      <c r="B220" s="29">
        <v>12</v>
      </c>
    </row>
    <row r="221" spans="1:2" x14ac:dyDescent="0.25">
      <c r="A221" s="17" t="s">
        <v>59</v>
      </c>
      <c r="B221" s="29">
        <v>47</v>
      </c>
    </row>
    <row r="222" spans="1:2" x14ac:dyDescent="0.25">
      <c r="A222" s="17" t="s">
        <v>181</v>
      </c>
      <c r="B222" s="29">
        <v>79</v>
      </c>
    </row>
    <row r="223" spans="1:2" x14ac:dyDescent="0.25">
      <c r="A223" s="17" t="s">
        <v>2798</v>
      </c>
      <c r="B223" s="29">
        <v>26</v>
      </c>
    </row>
    <row r="224" spans="1:2" x14ac:dyDescent="0.25">
      <c r="A224" s="17" t="s">
        <v>856</v>
      </c>
      <c r="B224" s="29">
        <v>38</v>
      </c>
    </row>
    <row r="225" spans="1:2" x14ac:dyDescent="0.25">
      <c r="A225" s="17" t="s">
        <v>1558</v>
      </c>
      <c r="B225" s="29">
        <v>19</v>
      </c>
    </row>
    <row r="226" spans="1:2" x14ac:dyDescent="0.25">
      <c r="A226" s="17" t="s">
        <v>2469</v>
      </c>
      <c r="B226" s="29">
        <v>47</v>
      </c>
    </row>
    <row r="227" spans="1:2" x14ac:dyDescent="0.25">
      <c r="A227" s="17" t="s">
        <v>255</v>
      </c>
      <c r="B227" s="29">
        <v>37</v>
      </c>
    </row>
    <row r="228" spans="1:2" x14ac:dyDescent="0.25">
      <c r="A228" s="17" t="s">
        <v>944</v>
      </c>
      <c r="B228" s="29">
        <v>40.5</v>
      </c>
    </row>
    <row r="229" spans="1:2" x14ac:dyDescent="0.25">
      <c r="A229" s="17" t="s">
        <v>607</v>
      </c>
      <c r="B229" s="29">
        <v>49</v>
      </c>
    </row>
    <row r="230" spans="1:2" x14ac:dyDescent="0.25">
      <c r="A230" s="17" t="s">
        <v>84</v>
      </c>
      <c r="B230" s="29">
        <v>90</v>
      </c>
    </row>
    <row r="231" spans="1:2" x14ac:dyDescent="0.25">
      <c r="A231" s="17" t="s">
        <v>591</v>
      </c>
      <c r="B231" s="29">
        <v>84</v>
      </c>
    </row>
    <row r="232" spans="1:2" x14ac:dyDescent="0.25">
      <c r="A232" s="17" t="s">
        <v>1322</v>
      </c>
      <c r="B232" s="29">
        <v>78.5</v>
      </c>
    </row>
    <row r="233" spans="1:2" x14ac:dyDescent="0.25">
      <c r="A233" s="17" t="s">
        <v>2812</v>
      </c>
      <c r="B233" s="29">
        <v>18</v>
      </c>
    </row>
    <row r="234" spans="1:2" x14ac:dyDescent="0.25">
      <c r="A234" s="17" t="s">
        <v>598</v>
      </c>
      <c r="B234" s="29">
        <v>43</v>
      </c>
    </row>
    <row r="235" spans="1:2" x14ac:dyDescent="0.25">
      <c r="A235" s="17" t="s">
        <v>1660</v>
      </c>
      <c r="B235" s="29">
        <v>50</v>
      </c>
    </row>
    <row r="236" spans="1:2" x14ac:dyDescent="0.25">
      <c r="A236" s="17" t="s">
        <v>3648</v>
      </c>
      <c r="B236" s="29">
        <v>80</v>
      </c>
    </row>
    <row r="237" spans="1:2" x14ac:dyDescent="0.25">
      <c r="A237" s="17" t="s">
        <v>3819</v>
      </c>
      <c r="B237" s="29">
        <v>77</v>
      </c>
    </row>
    <row r="238" spans="1:2" x14ac:dyDescent="0.25">
      <c r="A238" s="17" t="s">
        <v>3279</v>
      </c>
      <c r="B238" s="29">
        <v>2</v>
      </c>
    </row>
    <row r="239" spans="1:2" x14ac:dyDescent="0.25">
      <c r="A239" s="17" t="s">
        <v>4014</v>
      </c>
      <c r="B239" s="29">
        <v>24</v>
      </c>
    </row>
    <row r="240" spans="1:2" x14ac:dyDescent="0.25">
      <c r="A240" s="17" t="s">
        <v>1271</v>
      </c>
      <c r="B240" s="29">
        <v>12</v>
      </c>
    </row>
    <row r="241" spans="1:2" x14ac:dyDescent="0.25">
      <c r="A241" s="17" t="s">
        <v>4466</v>
      </c>
      <c r="B241" s="29">
        <v>93</v>
      </c>
    </row>
    <row r="242" spans="1:2" x14ac:dyDescent="0.25">
      <c r="A242" s="17" t="s">
        <v>261</v>
      </c>
      <c r="B242" s="29">
        <v>15</v>
      </c>
    </row>
    <row r="243" spans="1:2" x14ac:dyDescent="0.25">
      <c r="A243" s="17" t="s">
        <v>488</v>
      </c>
      <c r="B243" s="29">
        <v>72</v>
      </c>
    </row>
    <row r="244" spans="1:2" x14ac:dyDescent="0.25">
      <c r="A244" s="17" t="s">
        <v>2914</v>
      </c>
      <c r="B244" s="29">
        <v>70</v>
      </c>
    </row>
    <row r="245" spans="1:2" x14ac:dyDescent="0.25">
      <c r="A245" s="17" t="s">
        <v>3398</v>
      </c>
      <c r="B245" s="29">
        <v>22</v>
      </c>
    </row>
    <row r="246" spans="1:2" x14ac:dyDescent="0.25">
      <c r="A246" s="17" t="s">
        <v>643</v>
      </c>
      <c r="B246" s="29">
        <v>94</v>
      </c>
    </row>
    <row r="247" spans="1:2" x14ac:dyDescent="0.25">
      <c r="A247" s="17" t="s">
        <v>524</v>
      </c>
      <c r="B247" s="29">
        <v>56</v>
      </c>
    </row>
    <row r="248" spans="1:2" x14ac:dyDescent="0.25">
      <c r="A248" s="17" t="s">
        <v>359</v>
      </c>
      <c r="B248" s="29">
        <v>67</v>
      </c>
    </row>
    <row r="249" spans="1:2" x14ac:dyDescent="0.25">
      <c r="A249" s="17" t="s">
        <v>206</v>
      </c>
      <c r="B249" s="29">
        <v>2</v>
      </c>
    </row>
    <row r="250" spans="1:2" x14ac:dyDescent="0.25">
      <c r="A250" s="17" t="s">
        <v>3001</v>
      </c>
      <c r="B250" s="29">
        <v>3</v>
      </c>
    </row>
    <row r="251" spans="1:2" x14ac:dyDescent="0.25">
      <c r="A251" s="17" t="s">
        <v>3410</v>
      </c>
      <c r="B251" s="29">
        <v>53</v>
      </c>
    </row>
    <row r="252" spans="1:2" x14ac:dyDescent="0.25">
      <c r="A252" s="17" t="s">
        <v>1669</v>
      </c>
      <c r="B252" s="29">
        <v>53</v>
      </c>
    </row>
    <row r="253" spans="1:2" x14ac:dyDescent="0.25">
      <c r="A253" s="17" t="s">
        <v>2029</v>
      </c>
      <c r="B253" s="29">
        <v>12.5</v>
      </c>
    </row>
    <row r="254" spans="1:2" x14ac:dyDescent="0.25">
      <c r="A254" s="17" t="s">
        <v>3139</v>
      </c>
      <c r="B254" s="29">
        <v>22</v>
      </c>
    </row>
    <row r="255" spans="1:2" x14ac:dyDescent="0.25">
      <c r="A255" s="17" t="s">
        <v>2133</v>
      </c>
      <c r="B255" s="29">
        <v>74</v>
      </c>
    </row>
    <row r="256" spans="1:2" x14ac:dyDescent="0.25">
      <c r="A256" s="17" t="s">
        <v>1766</v>
      </c>
      <c r="B256" s="29">
        <v>49</v>
      </c>
    </row>
    <row r="257" spans="1:2" x14ac:dyDescent="0.25">
      <c r="A257" s="17" t="s">
        <v>527</v>
      </c>
      <c r="B257" s="29">
        <v>73</v>
      </c>
    </row>
    <row r="258" spans="1:2" x14ac:dyDescent="0.25">
      <c r="A258" s="17" t="s">
        <v>3224</v>
      </c>
      <c r="B258" s="29">
        <v>42</v>
      </c>
    </row>
    <row r="259" spans="1:2" x14ac:dyDescent="0.25">
      <c r="A259" s="17" t="s">
        <v>333</v>
      </c>
      <c r="B259" s="29">
        <v>39</v>
      </c>
    </row>
    <row r="260" spans="1:2" x14ac:dyDescent="0.25">
      <c r="A260" s="17" t="s">
        <v>2383</v>
      </c>
      <c r="B260" s="29">
        <v>57</v>
      </c>
    </row>
    <row r="261" spans="1:2" x14ac:dyDescent="0.25">
      <c r="A261" s="17" t="s">
        <v>4188</v>
      </c>
      <c r="B261" s="29">
        <v>84</v>
      </c>
    </row>
    <row r="262" spans="1:2" x14ac:dyDescent="0.25">
      <c r="A262" s="17" t="s">
        <v>226</v>
      </c>
      <c r="B262" s="29">
        <v>30</v>
      </c>
    </row>
    <row r="263" spans="1:2" x14ac:dyDescent="0.25">
      <c r="A263" s="17" t="s">
        <v>499</v>
      </c>
      <c r="B263" s="29">
        <v>79</v>
      </c>
    </row>
    <row r="264" spans="1:2" x14ac:dyDescent="0.25">
      <c r="A264" s="17" t="s">
        <v>290</v>
      </c>
      <c r="B264" s="29">
        <v>81</v>
      </c>
    </row>
    <row r="265" spans="1:2" x14ac:dyDescent="0.25">
      <c r="A265" s="17" t="s">
        <v>438</v>
      </c>
      <c r="B265" s="29">
        <v>67</v>
      </c>
    </row>
    <row r="266" spans="1:2" x14ac:dyDescent="0.25">
      <c r="A266" s="17" t="s">
        <v>4533</v>
      </c>
      <c r="B266" s="29">
        <v>30</v>
      </c>
    </row>
    <row r="267" spans="1:2" x14ac:dyDescent="0.25">
      <c r="A267" s="17" t="s">
        <v>561</v>
      </c>
      <c r="B267" s="29">
        <v>17</v>
      </c>
    </row>
    <row r="268" spans="1:2" x14ac:dyDescent="0.25">
      <c r="A268" s="17" t="s">
        <v>3174</v>
      </c>
      <c r="B268" s="29">
        <v>7</v>
      </c>
    </row>
    <row r="269" spans="1:2" x14ac:dyDescent="0.25">
      <c r="A269" s="17" t="s">
        <v>400</v>
      </c>
      <c r="B269" s="29">
        <v>89</v>
      </c>
    </row>
    <row r="270" spans="1:2" x14ac:dyDescent="0.25">
      <c r="A270" s="17" t="s">
        <v>455</v>
      </c>
      <c r="B270" s="29">
        <v>67</v>
      </c>
    </row>
    <row r="271" spans="1:2" x14ac:dyDescent="0.25">
      <c r="A271" s="17" t="s">
        <v>571</v>
      </c>
      <c r="B271" s="29">
        <v>5</v>
      </c>
    </row>
    <row r="272" spans="1:2" x14ac:dyDescent="0.25">
      <c r="A272" s="17" t="s">
        <v>1165</v>
      </c>
      <c r="B272" s="29">
        <v>53</v>
      </c>
    </row>
    <row r="273" spans="1:2" x14ac:dyDescent="0.25">
      <c r="A273" s="17" t="s">
        <v>532</v>
      </c>
      <c r="B273" s="29">
        <v>7</v>
      </c>
    </row>
    <row r="274" spans="1:2" x14ac:dyDescent="0.25">
      <c r="A274" s="17" t="s">
        <v>355</v>
      </c>
      <c r="B274" s="29">
        <v>50</v>
      </c>
    </row>
    <row r="275" spans="1:2" x14ac:dyDescent="0.25">
      <c r="A275" s="17" t="s">
        <v>4401</v>
      </c>
      <c r="B275" s="29">
        <v>82</v>
      </c>
    </row>
    <row r="276" spans="1:2" x14ac:dyDescent="0.25">
      <c r="A276" s="17" t="s">
        <v>2406</v>
      </c>
      <c r="B276" s="29">
        <v>3</v>
      </c>
    </row>
    <row r="277" spans="1:2" x14ac:dyDescent="0.25">
      <c r="A277" s="17" t="s">
        <v>4065</v>
      </c>
      <c r="B277" s="29">
        <v>47</v>
      </c>
    </row>
    <row r="278" spans="1:2" x14ac:dyDescent="0.25">
      <c r="A278" s="17" t="s">
        <v>279</v>
      </c>
      <c r="B278" s="29">
        <v>47.5</v>
      </c>
    </row>
    <row r="279" spans="1:2" x14ac:dyDescent="0.25">
      <c r="A279" s="17" t="s">
        <v>319</v>
      </c>
      <c r="B279" s="29">
        <v>83.333333333333329</v>
      </c>
    </row>
    <row r="280" spans="1:2" x14ac:dyDescent="0.25">
      <c r="A280" s="17" t="s">
        <v>352</v>
      </c>
      <c r="B280" s="29">
        <v>24</v>
      </c>
    </row>
    <row r="281" spans="1:2" x14ac:dyDescent="0.25">
      <c r="A281" s="17" t="s">
        <v>3845</v>
      </c>
      <c r="B281" s="29">
        <v>46</v>
      </c>
    </row>
    <row r="282" spans="1:2" x14ac:dyDescent="0.25">
      <c r="A282" s="17" t="s">
        <v>3498</v>
      </c>
      <c r="B282" s="29">
        <v>74</v>
      </c>
    </row>
    <row r="283" spans="1:2" x14ac:dyDescent="0.25">
      <c r="A283" s="17" t="s">
        <v>949</v>
      </c>
      <c r="B283" s="29">
        <v>58</v>
      </c>
    </row>
    <row r="284" spans="1:2" x14ac:dyDescent="0.25">
      <c r="A284" s="17" t="s">
        <v>227</v>
      </c>
      <c r="B284" s="29">
        <v>19</v>
      </c>
    </row>
    <row r="285" spans="1:2" x14ac:dyDescent="0.25">
      <c r="A285" s="17" t="s">
        <v>4201</v>
      </c>
      <c r="B285" s="29">
        <v>57</v>
      </c>
    </row>
    <row r="286" spans="1:2" x14ac:dyDescent="0.25">
      <c r="A286" s="17" t="s">
        <v>693</v>
      </c>
      <c r="B286" s="29">
        <v>39</v>
      </c>
    </row>
    <row r="287" spans="1:2" x14ac:dyDescent="0.25">
      <c r="A287" s="17" t="s">
        <v>266</v>
      </c>
      <c r="B287" s="29">
        <v>50</v>
      </c>
    </row>
    <row r="288" spans="1:2" x14ac:dyDescent="0.25">
      <c r="A288" s="17" t="s">
        <v>634</v>
      </c>
      <c r="B288" s="29">
        <v>88</v>
      </c>
    </row>
    <row r="289" spans="1:2" x14ac:dyDescent="0.25">
      <c r="A289" s="17" t="s">
        <v>4272</v>
      </c>
      <c r="B289" s="29">
        <v>61</v>
      </c>
    </row>
    <row r="290" spans="1:2" x14ac:dyDescent="0.25">
      <c r="A290" s="17" t="s">
        <v>2836</v>
      </c>
      <c r="B290" s="29">
        <v>62</v>
      </c>
    </row>
    <row r="291" spans="1:2" x14ac:dyDescent="0.25">
      <c r="A291" s="17" t="s">
        <v>2335</v>
      </c>
      <c r="B291" s="29">
        <v>80</v>
      </c>
    </row>
    <row r="292" spans="1:2" x14ac:dyDescent="0.25">
      <c r="A292" s="17" t="s">
        <v>784</v>
      </c>
      <c r="B292" s="29">
        <v>19</v>
      </c>
    </row>
    <row r="293" spans="1:2" x14ac:dyDescent="0.25">
      <c r="A293" s="17" t="s">
        <v>371</v>
      </c>
      <c r="B293" s="29">
        <v>17</v>
      </c>
    </row>
    <row r="294" spans="1:2" x14ac:dyDescent="0.25">
      <c r="A294" s="17" t="s">
        <v>99</v>
      </c>
      <c r="B294" s="29">
        <v>47</v>
      </c>
    </row>
    <row r="295" spans="1:2" x14ac:dyDescent="0.25">
      <c r="A295" s="17" t="s">
        <v>642</v>
      </c>
      <c r="B295" s="29">
        <v>93</v>
      </c>
    </row>
    <row r="296" spans="1:2" x14ac:dyDescent="0.25">
      <c r="A296" s="17" t="s">
        <v>80</v>
      </c>
      <c r="B296" s="29">
        <v>8</v>
      </c>
    </row>
    <row r="297" spans="1:2" x14ac:dyDescent="0.25">
      <c r="A297" s="17" t="s">
        <v>564</v>
      </c>
      <c r="B297" s="29">
        <v>22</v>
      </c>
    </row>
    <row r="298" spans="1:2" x14ac:dyDescent="0.25">
      <c r="A298" s="17" t="s">
        <v>4344</v>
      </c>
      <c r="B298" s="29">
        <v>35</v>
      </c>
    </row>
    <row r="299" spans="1:2" x14ac:dyDescent="0.25">
      <c r="A299" s="17" t="s">
        <v>1839</v>
      </c>
      <c r="B299" s="29">
        <v>35</v>
      </c>
    </row>
    <row r="300" spans="1:2" x14ac:dyDescent="0.25">
      <c r="A300" s="17" t="s">
        <v>4035</v>
      </c>
      <c r="B300" s="29">
        <v>42</v>
      </c>
    </row>
    <row r="301" spans="1:2" x14ac:dyDescent="0.25">
      <c r="A301" s="17" t="s">
        <v>348</v>
      </c>
      <c r="B301" s="29">
        <v>32</v>
      </c>
    </row>
    <row r="302" spans="1:2" x14ac:dyDescent="0.25">
      <c r="A302" s="17" t="s">
        <v>3768</v>
      </c>
      <c r="B302" s="29">
        <v>49</v>
      </c>
    </row>
    <row r="303" spans="1:2" x14ac:dyDescent="0.25">
      <c r="A303" s="17" t="s">
        <v>466</v>
      </c>
      <c r="B303" s="29">
        <v>15</v>
      </c>
    </row>
    <row r="304" spans="1:2" x14ac:dyDescent="0.25">
      <c r="A304" s="17" t="s">
        <v>397</v>
      </c>
      <c r="B304" s="29">
        <v>29</v>
      </c>
    </row>
    <row r="305" spans="1:2" x14ac:dyDescent="0.25">
      <c r="A305" s="17" t="s">
        <v>1729</v>
      </c>
      <c r="B305" s="29">
        <v>49</v>
      </c>
    </row>
    <row r="306" spans="1:2" x14ac:dyDescent="0.25">
      <c r="A306" s="17" t="s">
        <v>380</v>
      </c>
      <c r="B306" s="29">
        <v>82</v>
      </c>
    </row>
    <row r="307" spans="1:2" x14ac:dyDescent="0.25">
      <c r="A307" s="17" t="s">
        <v>498</v>
      </c>
      <c r="B307" s="29">
        <v>33</v>
      </c>
    </row>
    <row r="308" spans="1:2" x14ac:dyDescent="0.25">
      <c r="A308" s="17" t="s">
        <v>1210</v>
      </c>
      <c r="B308" s="29">
        <v>71</v>
      </c>
    </row>
    <row r="309" spans="1:2" x14ac:dyDescent="0.25">
      <c r="A309" s="17" t="s">
        <v>3716</v>
      </c>
      <c r="B309" s="29">
        <v>46</v>
      </c>
    </row>
    <row r="310" spans="1:2" x14ac:dyDescent="0.25">
      <c r="A310" s="17" t="s">
        <v>1395</v>
      </c>
      <c r="B310" s="29">
        <v>37.5</v>
      </c>
    </row>
    <row r="311" spans="1:2" x14ac:dyDescent="0.25">
      <c r="A311" s="17" t="s">
        <v>570</v>
      </c>
      <c r="B311" s="29">
        <v>79</v>
      </c>
    </row>
    <row r="312" spans="1:2" x14ac:dyDescent="0.25">
      <c r="A312" s="17" t="s">
        <v>2747</v>
      </c>
      <c r="B312" s="29">
        <v>72</v>
      </c>
    </row>
    <row r="313" spans="1:2" x14ac:dyDescent="0.25">
      <c r="A313" s="17" t="s">
        <v>260</v>
      </c>
      <c r="B313" s="29">
        <v>37</v>
      </c>
    </row>
    <row r="314" spans="1:2" x14ac:dyDescent="0.25">
      <c r="A314" s="17" t="s">
        <v>1385</v>
      </c>
      <c r="B314" s="29">
        <v>3</v>
      </c>
    </row>
    <row r="315" spans="1:2" x14ac:dyDescent="0.25">
      <c r="A315" s="17" t="s">
        <v>486</v>
      </c>
      <c r="B315" s="29">
        <v>84</v>
      </c>
    </row>
    <row r="316" spans="1:2" x14ac:dyDescent="0.25">
      <c r="A316" s="17" t="s">
        <v>556</v>
      </c>
      <c r="B316" s="29">
        <v>56</v>
      </c>
    </row>
    <row r="317" spans="1:2" x14ac:dyDescent="0.25">
      <c r="A317" s="17" t="s">
        <v>2061</v>
      </c>
      <c r="B317" s="29">
        <v>33</v>
      </c>
    </row>
    <row r="318" spans="1:2" x14ac:dyDescent="0.25">
      <c r="A318" s="17" t="s">
        <v>1510</v>
      </c>
      <c r="B318" s="29">
        <v>47</v>
      </c>
    </row>
    <row r="319" spans="1:2" x14ac:dyDescent="0.25">
      <c r="A319" s="17" t="s">
        <v>3811</v>
      </c>
      <c r="B319" s="29">
        <v>64</v>
      </c>
    </row>
    <row r="320" spans="1:2" x14ac:dyDescent="0.25">
      <c r="A320" s="17" t="s">
        <v>3608</v>
      </c>
      <c r="B320" s="29">
        <v>87</v>
      </c>
    </row>
    <row r="321" spans="1:2" x14ac:dyDescent="0.25">
      <c r="A321" s="17" t="s">
        <v>2967</v>
      </c>
      <c r="B321" s="29">
        <v>81</v>
      </c>
    </row>
    <row r="322" spans="1:2" x14ac:dyDescent="0.25">
      <c r="A322" s="17" t="s">
        <v>4453</v>
      </c>
      <c r="B322" s="29">
        <v>15</v>
      </c>
    </row>
    <row r="323" spans="1:2" x14ac:dyDescent="0.25">
      <c r="A323" s="17" t="s">
        <v>3319</v>
      </c>
      <c r="B323" s="29">
        <v>42</v>
      </c>
    </row>
    <row r="324" spans="1:2" x14ac:dyDescent="0.25">
      <c r="A324" s="17" t="s">
        <v>518</v>
      </c>
      <c r="B324" s="29">
        <v>54</v>
      </c>
    </row>
    <row r="325" spans="1:2" x14ac:dyDescent="0.25">
      <c r="A325" s="17" t="s">
        <v>554</v>
      </c>
      <c r="B325" s="29">
        <v>36.5</v>
      </c>
    </row>
    <row r="326" spans="1:2" x14ac:dyDescent="0.25">
      <c r="A326" s="17" t="s">
        <v>262</v>
      </c>
      <c r="B326" s="29">
        <v>97</v>
      </c>
    </row>
    <row r="327" spans="1:2" x14ac:dyDescent="0.25">
      <c r="A327" s="17" t="s">
        <v>3029</v>
      </c>
      <c r="B327" s="29">
        <v>83</v>
      </c>
    </row>
    <row r="328" spans="1:2" x14ac:dyDescent="0.25">
      <c r="A328" s="17" t="s">
        <v>238</v>
      </c>
      <c r="B328" s="29">
        <v>79</v>
      </c>
    </row>
    <row r="329" spans="1:2" x14ac:dyDescent="0.25">
      <c r="A329" s="17" t="s">
        <v>1471</v>
      </c>
      <c r="B329" s="29">
        <v>68</v>
      </c>
    </row>
    <row r="330" spans="1:2" x14ac:dyDescent="0.25">
      <c r="A330" s="17" t="s">
        <v>1099</v>
      </c>
      <c r="B330" s="29">
        <v>30</v>
      </c>
    </row>
    <row r="331" spans="1:2" x14ac:dyDescent="0.25">
      <c r="A331" s="17" t="s">
        <v>4429</v>
      </c>
      <c r="B331" s="29">
        <v>3</v>
      </c>
    </row>
    <row r="332" spans="1:2" x14ac:dyDescent="0.25">
      <c r="A332" s="17" t="s">
        <v>353</v>
      </c>
      <c r="B332" s="29">
        <v>9</v>
      </c>
    </row>
    <row r="333" spans="1:2" x14ac:dyDescent="0.25">
      <c r="A333" s="17" t="s">
        <v>3148</v>
      </c>
      <c r="B333" s="29">
        <v>31</v>
      </c>
    </row>
    <row r="334" spans="1:2" x14ac:dyDescent="0.25">
      <c r="A334" s="17" t="s">
        <v>4155</v>
      </c>
      <c r="B334" s="29">
        <v>5</v>
      </c>
    </row>
    <row r="335" spans="1:2" x14ac:dyDescent="0.25">
      <c r="A335" s="17" t="s">
        <v>3578</v>
      </c>
      <c r="B335" s="29">
        <v>68</v>
      </c>
    </row>
    <row r="336" spans="1:2" x14ac:dyDescent="0.25">
      <c r="A336" s="17" t="s">
        <v>2280</v>
      </c>
      <c r="B336" s="29">
        <v>75</v>
      </c>
    </row>
    <row r="337" spans="1:2" x14ac:dyDescent="0.25">
      <c r="A337" s="17" t="s">
        <v>824</v>
      </c>
      <c r="B337" s="29">
        <v>69</v>
      </c>
    </row>
    <row r="338" spans="1:2" x14ac:dyDescent="0.25">
      <c r="A338" s="17" t="s">
        <v>624</v>
      </c>
      <c r="B338" s="29">
        <v>18</v>
      </c>
    </row>
    <row r="339" spans="1:2" x14ac:dyDescent="0.25">
      <c r="A339" s="17" t="s">
        <v>487</v>
      </c>
      <c r="B339" s="29">
        <v>38</v>
      </c>
    </row>
    <row r="340" spans="1:2" x14ac:dyDescent="0.25">
      <c r="A340" s="17" t="s">
        <v>3772</v>
      </c>
      <c r="B340" s="29">
        <v>32</v>
      </c>
    </row>
    <row r="341" spans="1:2" x14ac:dyDescent="0.25">
      <c r="A341" s="17" t="s">
        <v>1733</v>
      </c>
      <c r="B341" s="29">
        <v>59</v>
      </c>
    </row>
    <row r="342" spans="1:2" x14ac:dyDescent="0.25">
      <c r="A342" s="17" t="s">
        <v>517</v>
      </c>
      <c r="B342" s="29">
        <v>75</v>
      </c>
    </row>
    <row r="343" spans="1:2" x14ac:dyDescent="0.25">
      <c r="A343" s="17" t="s">
        <v>1336</v>
      </c>
      <c r="B343" s="29">
        <v>57</v>
      </c>
    </row>
    <row r="344" spans="1:2" x14ac:dyDescent="0.25">
      <c r="A344" s="17" t="s">
        <v>3453</v>
      </c>
      <c r="B344" s="29">
        <v>78.5</v>
      </c>
    </row>
    <row r="345" spans="1:2" x14ac:dyDescent="0.25">
      <c r="A345" s="17" t="s">
        <v>1737</v>
      </c>
      <c r="B345" s="29">
        <v>57</v>
      </c>
    </row>
    <row r="346" spans="1:2" x14ac:dyDescent="0.25">
      <c r="A346" s="17" t="s">
        <v>3760</v>
      </c>
      <c r="B346" s="29">
        <v>48</v>
      </c>
    </row>
    <row r="347" spans="1:2" x14ac:dyDescent="0.25">
      <c r="A347" s="17" t="s">
        <v>2628</v>
      </c>
      <c r="B347" s="29">
        <v>25</v>
      </c>
    </row>
    <row r="348" spans="1:2" x14ac:dyDescent="0.25">
      <c r="A348" s="17" t="s">
        <v>3009</v>
      </c>
      <c r="B348" s="29">
        <v>9</v>
      </c>
    </row>
    <row r="349" spans="1:2" x14ac:dyDescent="0.25">
      <c r="A349" s="17" t="s">
        <v>3663</v>
      </c>
      <c r="B349" s="29">
        <v>79</v>
      </c>
    </row>
    <row r="350" spans="1:2" x14ac:dyDescent="0.25">
      <c r="A350" s="17" t="s">
        <v>1118</v>
      </c>
      <c r="B350" s="29">
        <v>64</v>
      </c>
    </row>
    <row r="351" spans="1:2" x14ac:dyDescent="0.25">
      <c r="A351" s="17" t="s">
        <v>1381</v>
      </c>
      <c r="B351" s="29">
        <v>96</v>
      </c>
    </row>
    <row r="352" spans="1:2" x14ac:dyDescent="0.25">
      <c r="A352" s="17" t="s">
        <v>382</v>
      </c>
      <c r="B352" s="29">
        <v>63</v>
      </c>
    </row>
    <row r="353" spans="1:2" x14ac:dyDescent="0.25">
      <c r="A353" s="17" t="s">
        <v>1148</v>
      </c>
      <c r="B353" s="29">
        <v>95</v>
      </c>
    </row>
    <row r="354" spans="1:2" x14ac:dyDescent="0.25">
      <c r="A354" s="17" t="s">
        <v>295</v>
      </c>
      <c r="B354" s="29">
        <v>51</v>
      </c>
    </row>
    <row r="355" spans="1:2" x14ac:dyDescent="0.25">
      <c r="A355" s="17" t="s">
        <v>1502</v>
      </c>
      <c r="B355" s="29">
        <v>55</v>
      </c>
    </row>
    <row r="356" spans="1:2" x14ac:dyDescent="0.25">
      <c r="A356" s="17" t="s">
        <v>652</v>
      </c>
      <c r="B356" s="29">
        <v>1</v>
      </c>
    </row>
    <row r="357" spans="1:2" x14ac:dyDescent="0.25">
      <c r="A357" s="17" t="s">
        <v>550</v>
      </c>
      <c r="B357" s="29">
        <v>46</v>
      </c>
    </row>
    <row r="358" spans="1:2" x14ac:dyDescent="0.25">
      <c r="A358" s="17" t="s">
        <v>2459</v>
      </c>
      <c r="B358" s="29">
        <v>37</v>
      </c>
    </row>
    <row r="359" spans="1:2" x14ac:dyDescent="0.25">
      <c r="A359" s="17" t="s">
        <v>3639</v>
      </c>
      <c r="B359" s="29">
        <v>35</v>
      </c>
    </row>
    <row r="360" spans="1:2" x14ac:dyDescent="0.25">
      <c r="A360" s="17" t="s">
        <v>294</v>
      </c>
      <c r="B360" s="29">
        <v>45</v>
      </c>
    </row>
    <row r="361" spans="1:2" x14ac:dyDescent="0.25">
      <c r="A361" s="17" t="s">
        <v>2722</v>
      </c>
      <c r="B361" s="29">
        <v>94</v>
      </c>
    </row>
    <row r="362" spans="1:2" x14ac:dyDescent="0.25">
      <c r="A362" s="17" t="s">
        <v>343</v>
      </c>
      <c r="B362" s="29">
        <v>42</v>
      </c>
    </row>
    <row r="363" spans="1:2" x14ac:dyDescent="0.25">
      <c r="A363" s="17" t="s">
        <v>4435</v>
      </c>
      <c r="B363" s="29">
        <v>43</v>
      </c>
    </row>
    <row r="364" spans="1:2" x14ac:dyDescent="0.25">
      <c r="A364" s="17" t="s">
        <v>2897</v>
      </c>
      <c r="B364" s="29">
        <v>55</v>
      </c>
    </row>
    <row r="365" spans="1:2" x14ac:dyDescent="0.25">
      <c r="A365" s="17" t="s">
        <v>514</v>
      </c>
      <c r="B365" s="29">
        <v>7</v>
      </c>
    </row>
    <row r="366" spans="1:2" x14ac:dyDescent="0.25">
      <c r="A366" s="17" t="s">
        <v>231</v>
      </c>
      <c r="B366" s="29">
        <v>59</v>
      </c>
    </row>
    <row r="367" spans="1:2" x14ac:dyDescent="0.25">
      <c r="A367" s="17" t="s">
        <v>2125</v>
      </c>
      <c r="B367" s="29">
        <v>18</v>
      </c>
    </row>
    <row r="368" spans="1:2" x14ac:dyDescent="0.25">
      <c r="A368" s="17" t="s">
        <v>2331</v>
      </c>
      <c r="B368" s="29">
        <v>56</v>
      </c>
    </row>
    <row r="369" spans="1:2" x14ac:dyDescent="0.25">
      <c r="A369" s="17" t="s">
        <v>1032</v>
      </c>
      <c r="B369" s="29">
        <v>58</v>
      </c>
    </row>
    <row r="370" spans="1:2" x14ac:dyDescent="0.25">
      <c r="A370" s="17" t="s">
        <v>276</v>
      </c>
      <c r="B370" s="29">
        <v>91</v>
      </c>
    </row>
    <row r="371" spans="1:2" x14ac:dyDescent="0.25">
      <c r="A371" s="17" t="s">
        <v>834</v>
      </c>
      <c r="B371" s="29">
        <v>44</v>
      </c>
    </row>
    <row r="372" spans="1:2" x14ac:dyDescent="0.25">
      <c r="A372" s="17" t="s">
        <v>3081</v>
      </c>
      <c r="B372" s="29">
        <v>93</v>
      </c>
    </row>
    <row r="373" spans="1:2" x14ac:dyDescent="0.25">
      <c r="A373" s="17" t="s">
        <v>2501</v>
      </c>
      <c r="B373" s="29">
        <v>54</v>
      </c>
    </row>
    <row r="374" spans="1:2" x14ac:dyDescent="0.25">
      <c r="A374" s="17" t="s">
        <v>762</v>
      </c>
      <c r="B374" s="29">
        <v>44</v>
      </c>
    </row>
    <row r="375" spans="1:2" x14ac:dyDescent="0.25">
      <c r="A375" s="17" t="s">
        <v>496</v>
      </c>
      <c r="B375" s="29">
        <v>41</v>
      </c>
    </row>
    <row r="376" spans="1:2" x14ac:dyDescent="0.25">
      <c r="A376" s="17" t="s">
        <v>200</v>
      </c>
      <c r="B376" s="29">
        <v>25</v>
      </c>
    </row>
    <row r="377" spans="1:2" x14ac:dyDescent="0.25">
      <c r="A377" s="17" t="s">
        <v>45</v>
      </c>
      <c r="B377" s="29">
        <v>93</v>
      </c>
    </row>
    <row r="378" spans="1:2" x14ac:dyDescent="0.25">
      <c r="A378" s="17" t="s">
        <v>2707</v>
      </c>
      <c r="B378" s="29">
        <v>68</v>
      </c>
    </row>
    <row r="379" spans="1:2" x14ac:dyDescent="0.25">
      <c r="A379" s="17" t="s">
        <v>1224</v>
      </c>
      <c r="B379" s="29">
        <v>42</v>
      </c>
    </row>
    <row r="380" spans="1:2" x14ac:dyDescent="0.25">
      <c r="A380" s="17" t="s">
        <v>2640</v>
      </c>
      <c r="B380" s="29">
        <v>29</v>
      </c>
    </row>
    <row r="381" spans="1:2" x14ac:dyDescent="0.25">
      <c r="A381" s="17" t="s">
        <v>3063</v>
      </c>
      <c r="B381" s="29">
        <v>15</v>
      </c>
    </row>
    <row r="382" spans="1:2" x14ac:dyDescent="0.25">
      <c r="A382" s="17" t="s">
        <v>2193</v>
      </c>
      <c r="B382" s="29">
        <v>18</v>
      </c>
    </row>
    <row r="383" spans="1:2" x14ac:dyDescent="0.25">
      <c r="A383" s="17" t="s">
        <v>482</v>
      </c>
      <c r="B383" s="29">
        <v>81</v>
      </c>
    </row>
    <row r="384" spans="1:2" x14ac:dyDescent="0.25">
      <c r="A384" s="17" t="s">
        <v>3993</v>
      </c>
      <c r="B384" s="29">
        <v>46</v>
      </c>
    </row>
    <row r="385" spans="1:2" x14ac:dyDescent="0.25">
      <c r="A385" s="17" t="s">
        <v>1887</v>
      </c>
      <c r="B385" s="29">
        <v>96</v>
      </c>
    </row>
    <row r="386" spans="1:2" x14ac:dyDescent="0.25">
      <c r="A386" s="17" t="s">
        <v>2275</v>
      </c>
      <c r="B386" s="29">
        <v>51</v>
      </c>
    </row>
    <row r="387" spans="1:2" x14ac:dyDescent="0.25">
      <c r="A387" s="17" t="s">
        <v>3060</v>
      </c>
      <c r="B387" s="29">
        <v>29</v>
      </c>
    </row>
    <row r="388" spans="1:2" x14ac:dyDescent="0.25">
      <c r="A388" s="17" t="s">
        <v>3603</v>
      </c>
      <c r="B388" s="29">
        <v>70</v>
      </c>
    </row>
    <row r="389" spans="1:2" x14ac:dyDescent="0.25">
      <c r="A389" s="17" t="s">
        <v>1109</v>
      </c>
      <c r="B389" s="29">
        <v>56</v>
      </c>
    </row>
    <row r="390" spans="1:2" x14ac:dyDescent="0.25">
      <c r="A390" s="17" t="s">
        <v>3952</v>
      </c>
      <c r="B390" s="29">
        <v>94</v>
      </c>
    </row>
    <row r="391" spans="1:2" x14ac:dyDescent="0.25">
      <c r="A391" s="17" t="s">
        <v>344</v>
      </c>
      <c r="B391" s="29">
        <v>68</v>
      </c>
    </row>
    <row r="392" spans="1:2" x14ac:dyDescent="0.25">
      <c r="A392" s="17" t="s">
        <v>865</v>
      </c>
      <c r="B392" s="29">
        <v>29</v>
      </c>
    </row>
    <row r="393" spans="1:2" x14ac:dyDescent="0.25">
      <c r="A393" s="17" t="s">
        <v>2477</v>
      </c>
      <c r="B393" s="29">
        <v>59</v>
      </c>
    </row>
    <row r="394" spans="1:2" x14ac:dyDescent="0.25">
      <c r="A394" s="17" t="s">
        <v>520</v>
      </c>
      <c r="B394" s="29">
        <v>94</v>
      </c>
    </row>
    <row r="395" spans="1:2" x14ac:dyDescent="0.25">
      <c r="A395" s="17" t="s">
        <v>2205</v>
      </c>
      <c r="B395" s="29">
        <v>57</v>
      </c>
    </row>
    <row r="396" spans="1:2" x14ac:dyDescent="0.25">
      <c r="A396" s="17" t="s">
        <v>2142</v>
      </c>
      <c r="B396" s="29">
        <v>59</v>
      </c>
    </row>
    <row r="397" spans="1:2" x14ac:dyDescent="0.25">
      <c r="A397" s="17" t="s">
        <v>92</v>
      </c>
      <c r="B397" s="29">
        <v>59</v>
      </c>
    </row>
    <row r="398" spans="1:2" x14ac:dyDescent="0.25">
      <c r="A398" s="17" t="s">
        <v>3643</v>
      </c>
      <c r="B398" s="29">
        <v>87</v>
      </c>
    </row>
    <row r="399" spans="1:2" x14ac:dyDescent="0.25">
      <c r="A399" s="17" t="s">
        <v>3527</v>
      </c>
      <c r="B399" s="29">
        <v>36</v>
      </c>
    </row>
    <row r="400" spans="1:2" x14ac:dyDescent="0.25">
      <c r="A400" s="17" t="s">
        <v>379</v>
      </c>
      <c r="B400" s="29">
        <v>4</v>
      </c>
    </row>
    <row r="401" spans="1:2" x14ac:dyDescent="0.25">
      <c r="A401" s="17" t="s">
        <v>1005</v>
      </c>
      <c r="B401" s="29">
        <v>36</v>
      </c>
    </row>
    <row r="402" spans="1:2" x14ac:dyDescent="0.25">
      <c r="A402" s="17" t="s">
        <v>3592</v>
      </c>
      <c r="B402" s="29">
        <v>49</v>
      </c>
    </row>
    <row r="403" spans="1:2" x14ac:dyDescent="0.25">
      <c r="A403" s="17" t="s">
        <v>111</v>
      </c>
      <c r="B403" s="29">
        <v>47</v>
      </c>
    </row>
    <row r="404" spans="1:2" x14ac:dyDescent="0.25">
      <c r="A404" s="17" t="s">
        <v>100</v>
      </c>
      <c r="B404" s="29">
        <v>42</v>
      </c>
    </row>
    <row r="405" spans="1:2" x14ac:dyDescent="0.25">
      <c r="A405" s="17" t="s">
        <v>436</v>
      </c>
      <c r="B405" s="29">
        <v>52</v>
      </c>
    </row>
    <row r="406" spans="1:2" x14ac:dyDescent="0.25">
      <c r="A406" s="17" t="s">
        <v>1290</v>
      </c>
      <c r="B406" s="29">
        <v>28</v>
      </c>
    </row>
    <row r="407" spans="1:2" x14ac:dyDescent="0.25">
      <c r="A407" s="17" t="s">
        <v>296</v>
      </c>
      <c r="B407" s="29">
        <v>52</v>
      </c>
    </row>
    <row r="408" spans="1:2" x14ac:dyDescent="0.25">
      <c r="A408" s="17" t="s">
        <v>470</v>
      </c>
      <c r="B408" s="29">
        <v>7</v>
      </c>
    </row>
    <row r="409" spans="1:2" x14ac:dyDescent="0.25">
      <c r="A409" s="17" t="s">
        <v>345</v>
      </c>
      <c r="B409" s="29">
        <v>10</v>
      </c>
    </row>
    <row r="410" spans="1:2" x14ac:dyDescent="0.25">
      <c r="A410" s="17" t="s">
        <v>1621</v>
      </c>
      <c r="B410" s="29">
        <v>62</v>
      </c>
    </row>
    <row r="411" spans="1:2" x14ac:dyDescent="0.25">
      <c r="A411" s="17" t="s">
        <v>637</v>
      </c>
      <c r="B411" s="29">
        <v>50</v>
      </c>
    </row>
    <row r="412" spans="1:2" x14ac:dyDescent="0.25">
      <c r="A412" s="17" t="s">
        <v>349</v>
      </c>
      <c r="B412" s="29">
        <v>55</v>
      </c>
    </row>
    <row r="413" spans="1:2" x14ac:dyDescent="0.25">
      <c r="A413" s="17" t="s">
        <v>203</v>
      </c>
      <c r="B413" s="29">
        <v>52</v>
      </c>
    </row>
    <row r="414" spans="1:2" x14ac:dyDescent="0.25">
      <c r="A414" s="17" t="s">
        <v>3982</v>
      </c>
      <c r="B414" s="29">
        <v>42</v>
      </c>
    </row>
    <row r="415" spans="1:2" x14ac:dyDescent="0.25">
      <c r="A415" s="17" t="s">
        <v>963</v>
      </c>
      <c r="B415" s="29">
        <v>62</v>
      </c>
    </row>
    <row r="416" spans="1:2" x14ac:dyDescent="0.25">
      <c r="A416" s="17" t="s">
        <v>1982</v>
      </c>
      <c r="B416" s="29">
        <v>95</v>
      </c>
    </row>
    <row r="417" spans="1:2" x14ac:dyDescent="0.25">
      <c r="A417" s="17" t="s">
        <v>3682</v>
      </c>
      <c r="B417" s="29">
        <v>93</v>
      </c>
    </row>
    <row r="418" spans="1:2" x14ac:dyDescent="0.25">
      <c r="A418" s="17" t="s">
        <v>2034</v>
      </c>
      <c r="B418" s="29">
        <v>17</v>
      </c>
    </row>
    <row r="419" spans="1:2" x14ac:dyDescent="0.25">
      <c r="A419" s="17" t="s">
        <v>222</v>
      </c>
      <c r="B419" s="29">
        <v>60</v>
      </c>
    </row>
    <row r="420" spans="1:2" x14ac:dyDescent="0.25">
      <c r="A420" s="17" t="s">
        <v>453</v>
      </c>
      <c r="B420" s="29">
        <v>83</v>
      </c>
    </row>
    <row r="421" spans="1:2" x14ac:dyDescent="0.25">
      <c r="A421" s="17" t="s">
        <v>549</v>
      </c>
      <c r="B421" s="29">
        <v>11</v>
      </c>
    </row>
    <row r="422" spans="1:2" x14ac:dyDescent="0.25">
      <c r="A422" s="17" t="s">
        <v>1104</v>
      </c>
      <c r="B422" s="29">
        <v>84</v>
      </c>
    </row>
    <row r="423" spans="1:2" x14ac:dyDescent="0.25">
      <c r="A423" s="17" t="s">
        <v>2301</v>
      </c>
      <c r="B423" s="29">
        <v>74</v>
      </c>
    </row>
    <row r="424" spans="1:2" x14ac:dyDescent="0.25">
      <c r="A424" s="17" t="s">
        <v>298</v>
      </c>
      <c r="B424" s="29">
        <v>90</v>
      </c>
    </row>
    <row r="425" spans="1:2" x14ac:dyDescent="0.25">
      <c r="A425" s="17" t="s">
        <v>2979</v>
      </c>
      <c r="B425" s="29">
        <v>69</v>
      </c>
    </row>
    <row r="426" spans="1:2" x14ac:dyDescent="0.25">
      <c r="A426" s="17" t="s">
        <v>37</v>
      </c>
      <c r="B426" s="29">
        <v>34</v>
      </c>
    </row>
    <row r="427" spans="1:2" x14ac:dyDescent="0.25">
      <c r="A427" s="17" t="s">
        <v>1694</v>
      </c>
      <c r="B427" s="29">
        <v>21.5</v>
      </c>
    </row>
    <row r="428" spans="1:2" x14ac:dyDescent="0.25">
      <c r="A428" s="17" t="s">
        <v>2231</v>
      </c>
      <c r="B428" s="29">
        <v>81</v>
      </c>
    </row>
    <row r="429" spans="1:2" x14ac:dyDescent="0.25">
      <c r="A429" s="17" t="s">
        <v>3417</v>
      </c>
      <c r="B429" s="29">
        <v>70</v>
      </c>
    </row>
    <row r="430" spans="1:2" x14ac:dyDescent="0.25">
      <c r="A430" s="17" t="s">
        <v>2411</v>
      </c>
      <c r="B430" s="29">
        <v>87</v>
      </c>
    </row>
    <row r="431" spans="1:2" x14ac:dyDescent="0.25">
      <c r="A431" s="17" t="s">
        <v>997</v>
      </c>
      <c r="B431" s="29">
        <v>98</v>
      </c>
    </row>
    <row r="432" spans="1:2" x14ac:dyDescent="0.25">
      <c r="A432" s="17" t="s">
        <v>2068</v>
      </c>
      <c r="B432" s="29">
        <v>81</v>
      </c>
    </row>
    <row r="433" spans="1:2" x14ac:dyDescent="0.25">
      <c r="A433" s="17" t="s">
        <v>1640</v>
      </c>
      <c r="B433" s="29">
        <v>35</v>
      </c>
    </row>
    <row r="434" spans="1:2" x14ac:dyDescent="0.25">
      <c r="A434" s="17" t="s">
        <v>4017</v>
      </c>
      <c r="B434" s="29">
        <v>32</v>
      </c>
    </row>
    <row r="435" spans="1:2" x14ac:dyDescent="0.25">
      <c r="A435" s="17" t="s">
        <v>4159</v>
      </c>
      <c r="B435" s="29">
        <v>46</v>
      </c>
    </row>
    <row r="436" spans="1:2" x14ac:dyDescent="0.25">
      <c r="A436" s="17" t="s">
        <v>4168</v>
      </c>
      <c r="B436" s="29">
        <v>38</v>
      </c>
    </row>
    <row r="437" spans="1:2" x14ac:dyDescent="0.25">
      <c r="A437" s="17" t="s">
        <v>886</v>
      </c>
      <c r="B437" s="29">
        <v>60</v>
      </c>
    </row>
    <row r="438" spans="1:2" x14ac:dyDescent="0.25">
      <c r="A438" s="17" t="s">
        <v>2541</v>
      </c>
      <c r="B438" s="29">
        <v>17</v>
      </c>
    </row>
    <row r="439" spans="1:2" x14ac:dyDescent="0.25">
      <c r="A439" s="17" t="s">
        <v>3908</v>
      </c>
      <c r="B439" s="29">
        <v>21</v>
      </c>
    </row>
    <row r="440" spans="1:2" x14ac:dyDescent="0.25">
      <c r="A440" s="17" t="s">
        <v>1635</v>
      </c>
      <c r="B440" s="29">
        <v>0</v>
      </c>
    </row>
    <row r="441" spans="1:2" x14ac:dyDescent="0.25">
      <c r="A441" s="17" t="s">
        <v>472</v>
      </c>
      <c r="B441" s="29">
        <v>61</v>
      </c>
    </row>
    <row r="442" spans="1:2" x14ac:dyDescent="0.25">
      <c r="A442" s="17" t="s">
        <v>4223</v>
      </c>
      <c r="B442" s="29">
        <v>16</v>
      </c>
    </row>
    <row r="443" spans="1:2" x14ac:dyDescent="0.25">
      <c r="A443" s="17" t="s">
        <v>2367</v>
      </c>
      <c r="B443" s="29">
        <v>65</v>
      </c>
    </row>
    <row r="444" spans="1:2" x14ac:dyDescent="0.25">
      <c r="A444" s="17" t="s">
        <v>2017</v>
      </c>
      <c r="B444" s="29">
        <v>0</v>
      </c>
    </row>
    <row r="445" spans="1:2" x14ac:dyDescent="0.25">
      <c r="A445" s="17" t="s">
        <v>450</v>
      </c>
      <c r="B445" s="29">
        <v>82</v>
      </c>
    </row>
    <row r="446" spans="1:2" x14ac:dyDescent="0.25">
      <c r="A446" s="17" t="s">
        <v>61</v>
      </c>
      <c r="B446" s="29">
        <v>7</v>
      </c>
    </row>
    <row r="447" spans="1:2" x14ac:dyDescent="0.25">
      <c r="A447" s="17" t="s">
        <v>589</v>
      </c>
      <c r="B447" s="29">
        <v>19</v>
      </c>
    </row>
    <row r="448" spans="1:2" x14ac:dyDescent="0.25">
      <c r="A448" s="17" t="s">
        <v>394</v>
      </c>
      <c r="B448" s="29">
        <v>8</v>
      </c>
    </row>
    <row r="449" spans="1:2" x14ac:dyDescent="0.25">
      <c r="A449" s="17" t="s">
        <v>1446</v>
      </c>
      <c r="B449" s="29">
        <v>92</v>
      </c>
    </row>
    <row r="450" spans="1:2" x14ac:dyDescent="0.25">
      <c r="A450" s="17" t="s">
        <v>2217</v>
      </c>
      <c r="B450" s="29">
        <v>54</v>
      </c>
    </row>
    <row r="451" spans="1:2" x14ac:dyDescent="0.25">
      <c r="A451" s="17" t="s">
        <v>363</v>
      </c>
      <c r="B451" s="29">
        <v>58</v>
      </c>
    </row>
    <row r="452" spans="1:2" x14ac:dyDescent="0.25">
      <c r="A452" s="17" t="s">
        <v>2731</v>
      </c>
      <c r="B452" s="29">
        <v>37.5</v>
      </c>
    </row>
    <row r="453" spans="1:2" x14ac:dyDescent="0.25">
      <c r="A453" s="17" t="s">
        <v>4413</v>
      </c>
      <c r="B453" s="29">
        <v>33</v>
      </c>
    </row>
    <row r="454" spans="1:2" x14ac:dyDescent="0.25">
      <c r="A454" s="17" t="s">
        <v>2631</v>
      </c>
      <c r="B454" s="29">
        <v>97</v>
      </c>
    </row>
    <row r="455" spans="1:2" x14ac:dyDescent="0.25">
      <c r="A455" s="17" t="s">
        <v>3233</v>
      </c>
      <c r="B455" s="29">
        <v>82</v>
      </c>
    </row>
    <row r="456" spans="1:2" x14ac:dyDescent="0.25">
      <c r="A456" s="17" t="s">
        <v>580</v>
      </c>
      <c r="B456" s="29">
        <v>99</v>
      </c>
    </row>
    <row r="457" spans="1:2" x14ac:dyDescent="0.25">
      <c r="A457" s="17" t="s">
        <v>387</v>
      </c>
      <c r="B457" s="29">
        <v>60</v>
      </c>
    </row>
    <row r="458" spans="1:2" x14ac:dyDescent="0.25">
      <c r="A458" s="17" t="s">
        <v>2756</v>
      </c>
      <c r="B458" s="29">
        <v>75</v>
      </c>
    </row>
    <row r="459" spans="1:2" x14ac:dyDescent="0.25">
      <c r="A459" s="17" t="s">
        <v>497</v>
      </c>
      <c r="B459" s="29">
        <v>15</v>
      </c>
    </row>
    <row r="460" spans="1:2" x14ac:dyDescent="0.25">
      <c r="A460" s="17" t="s">
        <v>1285</v>
      </c>
      <c r="B460" s="29">
        <v>14</v>
      </c>
    </row>
    <row r="461" spans="1:2" x14ac:dyDescent="0.25">
      <c r="A461" s="17" t="s">
        <v>3263</v>
      </c>
      <c r="B461" s="29">
        <v>29</v>
      </c>
    </row>
    <row r="462" spans="1:2" x14ac:dyDescent="0.25">
      <c r="A462" s="17" t="s">
        <v>2810</v>
      </c>
      <c r="B462" s="29">
        <v>56</v>
      </c>
    </row>
    <row r="463" spans="1:2" x14ac:dyDescent="0.25">
      <c r="A463" s="17" t="s">
        <v>3787</v>
      </c>
      <c r="B463" s="29">
        <v>21</v>
      </c>
    </row>
    <row r="464" spans="1:2" x14ac:dyDescent="0.25">
      <c r="A464" s="17" t="s">
        <v>4313</v>
      </c>
      <c r="B464" s="29">
        <v>77</v>
      </c>
    </row>
    <row r="465" spans="1:2" x14ac:dyDescent="0.25">
      <c r="A465" s="17" t="s">
        <v>462</v>
      </c>
      <c r="B465" s="29">
        <v>62</v>
      </c>
    </row>
    <row r="466" spans="1:2" x14ac:dyDescent="0.25">
      <c r="A466" s="17" t="s">
        <v>654</v>
      </c>
      <c r="B466" s="29">
        <v>79</v>
      </c>
    </row>
    <row r="467" spans="1:2" x14ac:dyDescent="0.25">
      <c r="A467" s="17" t="s">
        <v>198</v>
      </c>
      <c r="B467" s="29">
        <v>71</v>
      </c>
    </row>
    <row r="468" spans="1:2" x14ac:dyDescent="0.25">
      <c r="A468" s="17" t="s">
        <v>605</v>
      </c>
      <c r="B468" s="29">
        <v>83</v>
      </c>
    </row>
    <row r="469" spans="1:2" x14ac:dyDescent="0.25">
      <c r="A469" s="17" t="s">
        <v>535</v>
      </c>
      <c r="B469" s="29">
        <v>21</v>
      </c>
    </row>
    <row r="470" spans="1:2" x14ac:dyDescent="0.25">
      <c r="A470" s="17" t="s">
        <v>3100</v>
      </c>
      <c r="B470" s="29">
        <v>70</v>
      </c>
    </row>
    <row r="471" spans="1:2" x14ac:dyDescent="0.25">
      <c r="A471" s="17" t="s">
        <v>143</v>
      </c>
      <c r="B471" s="29">
        <v>57</v>
      </c>
    </row>
    <row r="472" spans="1:2" x14ac:dyDescent="0.25">
      <c r="A472" s="17" t="s">
        <v>614</v>
      </c>
      <c r="B472" s="29">
        <v>42</v>
      </c>
    </row>
    <row r="473" spans="1:2" x14ac:dyDescent="0.25">
      <c r="A473" s="17" t="s">
        <v>3705</v>
      </c>
      <c r="B473" s="29">
        <v>23</v>
      </c>
    </row>
    <row r="474" spans="1:2" x14ac:dyDescent="0.25">
      <c r="A474" s="17" t="s">
        <v>3934</v>
      </c>
      <c r="B474" s="29">
        <v>79</v>
      </c>
    </row>
    <row r="475" spans="1:2" x14ac:dyDescent="0.25">
      <c r="A475" s="17" t="s">
        <v>584</v>
      </c>
      <c r="B475" s="29">
        <v>70</v>
      </c>
    </row>
    <row r="476" spans="1:2" x14ac:dyDescent="0.25">
      <c r="A476" s="17" t="s">
        <v>931</v>
      </c>
      <c r="B476" s="29">
        <v>31</v>
      </c>
    </row>
    <row r="477" spans="1:2" x14ac:dyDescent="0.25">
      <c r="A477" s="17" t="s">
        <v>1083</v>
      </c>
      <c r="B477" s="29">
        <v>91</v>
      </c>
    </row>
    <row r="478" spans="1:2" x14ac:dyDescent="0.25">
      <c r="A478" s="17" t="s">
        <v>1569</v>
      </c>
      <c r="B478" s="29">
        <v>26</v>
      </c>
    </row>
    <row r="479" spans="1:2" x14ac:dyDescent="0.25">
      <c r="A479" s="17" t="s">
        <v>3502</v>
      </c>
      <c r="B479" s="29">
        <v>82</v>
      </c>
    </row>
    <row r="480" spans="1:2" x14ac:dyDescent="0.25">
      <c r="A480" s="17" t="s">
        <v>539</v>
      </c>
      <c r="B480" s="29">
        <v>67</v>
      </c>
    </row>
    <row r="481" spans="1:2" x14ac:dyDescent="0.25">
      <c r="A481" s="17" t="s">
        <v>4504</v>
      </c>
      <c r="B481" s="29">
        <v>60</v>
      </c>
    </row>
    <row r="482" spans="1:2" x14ac:dyDescent="0.25">
      <c r="A482" s="17" t="s">
        <v>1177</v>
      </c>
      <c r="B482" s="29">
        <v>21</v>
      </c>
    </row>
    <row r="483" spans="1:2" x14ac:dyDescent="0.25">
      <c r="A483" s="17" t="s">
        <v>479</v>
      </c>
      <c r="B483" s="29">
        <v>53</v>
      </c>
    </row>
    <row r="484" spans="1:2" x14ac:dyDescent="0.25">
      <c r="A484" s="17" t="s">
        <v>2832</v>
      </c>
      <c r="B484" s="29">
        <v>16</v>
      </c>
    </row>
    <row r="485" spans="1:2" x14ac:dyDescent="0.25">
      <c r="A485" s="17" t="s">
        <v>3442</v>
      </c>
      <c r="B485" s="29">
        <v>8</v>
      </c>
    </row>
    <row r="486" spans="1:2" x14ac:dyDescent="0.25">
      <c r="A486" s="17" t="s">
        <v>494</v>
      </c>
      <c r="B486" s="29">
        <v>55</v>
      </c>
    </row>
    <row r="487" spans="1:2" x14ac:dyDescent="0.25">
      <c r="A487" s="17" t="s">
        <v>331</v>
      </c>
      <c r="B487" s="29">
        <v>41</v>
      </c>
    </row>
    <row r="488" spans="1:2" x14ac:dyDescent="0.25">
      <c r="A488" s="17" t="s">
        <v>4279</v>
      </c>
      <c r="B488" s="29">
        <v>84</v>
      </c>
    </row>
    <row r="489" spans="1:2" x14ac:dyDescent="0.25">
      <c r="A489" s="17" t="s">
        <v>2423</v>
      </c>
      <c r="B489" s="29">
        <v>96</v>
      </c>
    </row>
    <row r="490" spans="1:2" x14ac:dyDescent="0.25">
      <c r="A490" s="17" t="s">
        <v>445</v>
      </c>
      <c r="B490" s="29">
        <v>85</v>
      </c>
    </row>
    <row r="491" spans="1:2" x14ac:dyDescent="0.25">
      <c r="A491" s="17" t="s">
        <v>2743</v>
      </c>
      <c r="B491" s="29">
        <v>94</v>
      </c>
    </row>
    <row r="492" spans="1:2" x14ac:dyDescent="0.25">
      <c r="A492" s="17" t="s">
        <v>2473</v>
      </c>
      <c r="B492" s="29">
        <v>93</v>
      </c>
    </row>
    <row r="493" spans="1:2" x14ac:dyDescent="0.25">
      <c r="A493" s="17" t="s">
        <v>2806</v>
      </c>
      <c r="B493" s="29">
        <v>59</v>
      </c>
    </row>
    <row r="494" spans="1:2" x14ac:dyDescent="0.25">
      <c r="A494" s="17" t="s">
        <v>1153</v>
      </c>
      <c r="B494" s="29">
        <v>37</v>
      </c>
    </row>
    <row r="495" spans="1:2" x14ac:dyDescent="0.25">
      <c r="A495" s="17" t="s">
        <v>646</v>
      </c>
      <c r="B495" s="29">
        <v>12</v>
      </c>
    </row>
    <row r="496" spans="1:2" x14ac:dyDescent="0.25">
      <c r="A496" s="17" t="s">
        <v>4107</v>
      </c>
      <c r="B496" s="29">
        <v>22</v>
      </c>
    </row>
    <row r="497" spans="1:2" x14ac:dyDescent="0.25">
      <c r="A497" s="17" t="s">
        <v>3005</v>
      </c>
      <c r="B497" s="29">
        <v>2</v>
      </c>
    </row>
    <row r="498" spans="1:2" x14ac:dyDescent="0.25">
      <c r="A498" s="17" t="s">
        <v>1399</v>
      </c>
      <c r="B498" s="29">
        <v>55</v>
      </c>
    </row>
    <row r="499" spans="1:2" x14ac:dyDescent="0.25">
      <c r="A499" s="17" t="s">
        <v>3701</v>
      </c>
      <c r="B499" s="29">
        <v>86</v>
      </c>
    </row>
    <row r="500" spans="1:2" x14ac:dyDescent="0.25">
      <c r="A500" s="17" t="s">
        <v>1986</v>
      </c>
      <c r="B500" s="29">
        <v>73</v>
      </c>
    </row>
    <row r="501" spans="1:2" x14ac:dyDescent="0.25">
      <c r="A501" s="17" t="s">
        <v>4233</v>
      </c>
      <c r="B501" s="29">
        <v>14</v>
      </c>
    </row>
    <row r="502" spans="1:2" x14ac:dyDescent="0.25">
      <c r="A502" s="17" t="s">
        <v>2372</v>
      </c>
      <c r="B502" s="29">
        <v>48</v>
      </c>
    </row>
    <row r="503" spans="1:2" x14ac:dyDescent="0.25">
      <c r="A503" s="17" t="s">
        <v>408</v>
      </c>
      <c r="B503" s="29">
        <v>41</v>
      </c>
    </row>
    <row r="504" spans="1:2" x14ac:dyDescent="0.25">
      <c r="A504" s="17" t="s">
        <v>1050</v>
      </c>
      <c r="B504" s="29">
        <v>5</v>
      </c>
    </row>
    <row r="505" spans="1:2" x14ac:dyDescent="0.25">
      <c r="A505" s="17" t="s">
        <v>372</v>
      </c>
      <c r="B505" s="29">
        <v>59</v>
      </c>
    </row>
    <row r="506" spans="1:2" x14ac:dyDescent="0.25">
      <c r="A506" s="17" t="s">
        <v>2925</v>
      </c>
      <c r="B506" s="29">
        <v>80</v>
      </c>
    </row>
    <row r="507" spans="1:2" x14ac:dyDescent="0.25">
      <c r="A507" s="17" t="s">
        <v>318</v>
      </c>
      <c r="B507" s="29">
        <v>8</v>
      </c>
    </row>
    <row r="508" spans="1:2" x14ac:dyDescent="0.25">
      <c r="A508" s="17" t="s">
        <v>1092</v>
      </c>
      <c r="B508" s="29">
        <v>60</v>
      </c>
    </row>
    <row r="509" spans="1:2" x14ac:dyDescent="0.25">
      <c r="A509" s="17" t="s">
        <v>422</v>
      </c>
      <c r="B509" s="29">
        <v>2</v>
      </c>
    </row>
    <row r="510" spans="1:2" x14ac:dyDescent="0.25">
      <c r="A510" s="17" t="s">
        <v>490</v>
      </c>
      <c r="B510" s="29">
        <v>51</v>
      </c>
    </row>
    <row r="511" spans="1:2" x14ac:dyDescent="0.25">
      <c r="A511" s="17" t="s">
        <v>2963</v>
      </c>
      <c r="B511" s="29">
        <v>53</v>
      </c>
    </row>
    <row r="512" spans="1:2" x14ac:dyDescent="0.25">
      <c r="A512" s="17" t="s">
        <v>4048</v>
      </c>
      <c r="B512" s="29">
        <v>57</v>
      </c>
    </row>
    <row r="513" spans="1:2" x14ac:dyDescent="0.25">
      <c r="A513" s="17" t="s">
        <v>3998</v>
      </c>
      <c r="B513" s="29">
        <v>63</v>
      </c>
    </row>
    <row r="514" spans="1:2" x14ac:dyDescent="0.25">
      <c r="A514" s="17" t="s">
        <v>3210</v>
      </c>
      <c r="B514" s="29">
        <v>70</v>
      </c>
    </row>
    <row r="515" spans="1:2" x14ac:dyDescent="0.25">
      <c r="A515" s="17" t="s">
        <v>1720</v>
      </c>
      <c r="B515" s="29">
        <v>8</v>
      </c>
    </row>
    <row r="516" spans="1:2" x14ac:dyDescent="0.25">
      <c r="A516" s="17" t="s">
        <v>507</v>
      </c>
      <c r="B516" s="29">
        <v>47</v>
      </c>
    </row>
    <row r="517" spans="1:2" x14ac:dyDescent="0.25">
      <c r="A517" s="17" t="s">
        <v>1014</v>
      </c>
      <c r="B517" s="29">
        <v>15</v>
      </c>
    </row>
    <row r="518" spans="1:2" x14ac:dyDescent="0.25">
      <c r="A518" s="17" t="s">
        <v>2522</v>
      </c>
      <c r="B518" s="29">
        <v>0</v>
      </c>
    </row>
    <row r="519" spans="1:2" x14ac:dyDescent="0.25">
      <c r="A519" s="17" t="s">
        <v>2725</v>
      </c>
      <c r="B519" s="29">
        <v>6</v>
      </c>
    </row>
    <row r="520" spans="1:2" x14ac:dyDescent="0.25">
      <c r="A520" s="17" t="s">
        <v>418</v>
      </c>
      <c r="B520" s="29">
        <v>0</v>
      </c>
    </row>
    <row r="521" spans="1:2" x14ac:dyDescent="0.25">
      <c r="A521" s="17" t="s">
        <v>489</v>
      </c>
      <c r="B521" s="29">
        <v>45</v>
      </c>
    </row>
    <row r="522" spans="1:2" x14ac:dyDescent="0.25">
      <c r="A522" s="17" t="s">
        <v>3191</v>
      </c>
      <c r="B522" s="29">
        <v>88</v>
      </c>
    </row>
    <row r="523" spans="1:2" x14ac:dyDescent="0.25">
      <c r="A523" s="17" t="s">
        <v>3884</v>
      </c>
      <c r="B523" s="29">
        <v>96</v>
      </c>
    </row>
    <row r="524" spans="1:2" x14ac:dyDescent="0.25">
      <c r="A524" s="17" t="s">
        <v>4241</v>
      </c>
      <c r="B524" s="29">
        <v>71</v>
      </c>
    </row>
    <row r="525" spans="1:2" x14ac:dyDescent="0.25">
      <c r="A525" s="17" t="s">
        <v>3394</v>
      </c>
      <c r="B525" s="29">
        <v>67</v>
      </c>
    </row>
    <row r="526" spans="1:2" x14ac:dyDescent="0.25">
      <c r="A526" s="17" t="s">
        <v>4152</v>
      </c>
      <c r="B526" s="29">
        <v>54</v>
      </c>
    </row>
    <row r="527" spans="1:2" x14ac:dyDescent="0.25">
      <c r="A527" s="17" t="s">
        <v>4500</v>
      </c>
      <c r="B527" s="29">
        <v>83</v>
      </c>
    </row>
    <row r="528" spans="1:2" x14ac:dyDescent="0.25">
      <c r="A528" s="17" t="s">
        <v>3726</v>
      </c>
      <c r="B528" s="29">
        <v>38</v>
      </c>
    </row>
    <row r="529" spans="1:2" x14ac:dyDescent="0.25">
      <c r="A529" s="17" t="s">
        <v>332</v>
      </c>
      <c r="B529" s="29">
        <v>62</v>
      </c>
    </row>
    <row r="530" spans="1:2" x14ac:dyDescent="0.25">
      <c r="A530" s="17" t="s">
        <v>611</v>
      </c>
      <c r="B530" s="29">
        <v>69</v>
      </c>
    </row>
    <row r="531" spans="1:2" x14ac:dyDescent="0.25">
      <c r="A531" s="17" t="s">
        <v>461</v>
      </c>
      <c r="B531" s="29">
        <v>13</v>
      </c>
    </row>
    <row r="532" spans="1:2" x14ac:dyDescent="0.25">
      <c r="A532" s="17" t="s">
        <v>621</v>
      </c>
      <c r="B532" s="29">
        <v>71</v>
      </c>
    </row>
    <row r="533" spans="1:2" x14ac:dyDescent="0.25">
      <c r="A533" s="17" t="s">
        <v>1912</v>
      </c>
      <c r="B533" s="29">
        <v>36</v>
      </c>
    </row>
    <row r="534" spans="1:2" x14ac:dyDescent="0.25">
      <c r="A534" s="17" t="s">
        <v>983</v>
      </c>
      <c r="B534" s="29">
        <v>73</v>
      </c>
    </row>
    <row r="535" spans="1:2" x14ac:dyDescent="0.25">
      <c r="A535" s="17" t="s">
        <v>188</v>
      </c>
      <c r="B535" s="29">
        <v>95</v>
      </c>
    </row>
    <row r="536" spans="1:2" x14ac:dyDescent="0.25">
      <c r="A536" s="17" t="s">
        <v>2717</v>
      </c>
      <c r="B536" s="29">
        <v>44</v>
      </c>
    </row>
    <row r="537" spans="1:2" x14ac:dyDescent="0.25">
      <c r="A537" s="17" t="s">
        <v>3555</v>
      </c>
      <c r="B537" s="29">
        <v>87</v>
      </c>
    </row>
    <row r="538" spans="1:2" x14ac:dyDescent="0.25">
      <c r="A538" s="17" t="s">
        <v>1489</v>
      </c>
      <c r="B538" s="29">
        <v>7</v>
      </c>
    </row>
    <row r="539" spans="1:2" x14ac:dyDescent="0.25">
      <c r="A539" s="17" t="s">
        <v>2291</v>
      </c>
      <c r="B539" s="29">
        <v>36</v>
      </c>
    </row>
    <row r="540" spans="1:2" x14ac:dyDescent="0.25">
      <c r="A540" s="17" t="s">
        <v>2345</v>
      </c>
      <c r="B540" s="29">
        <v>17</v>
      </c>
    </row>
    <row r="541" spans="1:2" x14ac:dyDescent="0.25">
      <c r="A541" s="17" t="s">
        <v>381</v>
      </c>
      <c r="B541" s="29">
        <v>23</v>
      </c>
    </row>
    <row r="542" spans="1:2" x14ac:dyDescent="0.25">
      <c r="A542" s="17" t="s">
        <v>243</v>
      </c>
      <c r="B542" s="29">
        <v>11</v>
      </c>
    </row>
    <row r="543" spans="1:2" x14ac:dyDescent="0.25">
      <c r="A543" s="17" t="s">
        <v>2982</v>
      </c>
      <c r="B543" s="29">
        <v>66</v>
      </c>
    </row>
    <row r="544" spans="1:2" x14ac:dyDescent="0.25">
      <c r="A544" s="17" t="s">
        <v>2711</v>
      </c>
      <c r="B544" s="29">
        <v>30</v>
      </c>
    </row>
    <row r="545" spans="1:2" x14ac:dyDescent="0.25">
      <c r="A545" s="17" t="s">
        <v>297</v>
      </c>
      <c r="B545" s="29">
        <v>2</v>
      </c>
    </row>
    <row r="546" spans="1:2" x14ac:dyDescent="0.25">
      <c r="A546" s="17" t="s">
        <v>2450</v>
      </c>
      <c r="B546" s="29">
        <v>61</v>
      </c>
    </row>
    <row r="547" spans="1:2" x14ac:dyDescent="0.25">
      <c r="A547" s="17" t="s">
        <v>2267</v>
      </c>
      <c r="B547" s="29">
        <v>54.5</v>
      </c>
    </row>
    <row r="548" spans="1:2" x14ac:dyDescent="0.25">
      <c r="A548" s="17" t="s">
        <v>1870</v>
      </c>
      <c r="B548" s="29">
        <v>88</v>
      </c>
    </row>
    <row r="549" spans="1:2" x14ac:dyDescent="0.25">
      <c r="A549" s="17" t="s">
        <v>594</v>
      </c>
      <c r="B549" s="29">
        <v>59</v>
      </c>
    </row>
    <row r="550" spans="1:2" x14ac:dyDescent="0.25">
      <c r="A550" s="17" t="s">
        <v>1619</v>
      </c>
      <c r="B550" s="29">
        <v>66</v>
      </c>
    </row>
    <row r="551" spans="1:2" x14ac:dyDescent="0.25">
      <c r="A551" s="17" t="s">
        <v>330</v>
      </c>
      <c r="B551" s="29">
        <v>2</v>
      </c>
    </row>
    <row r="552" spans="1:2" x14ac:dyDescent="0.25">
      <c r="A552" s="17" t="s">
        <v>3054</v>
      </c>
      <c r="B552" s="29">
        <v>6</v>
      </c>
    </row>
    <row r="553" spans="1:2" x14ac:dyDescent="0.25">
      <c r="A553" s="17" t="s">
        <v>3564</v>
      </c>
      <c r="B553" s="29">
        <v>94</v>
      </c>
    </row>
    <row r="554" spans="1:2" x14ac:dyDescent="0.25">
      <c r="A554" s="17" t="s">
        <v>2082</v>
      </c>
      <c r="B554" s="29">
        <v>80</v>
      </c>
    </row>
    <row r="555" spans="1:2" x14ac:dyDescent="0.25">
      <c r="A555" s="17" t="s">
        <v>1252</v>
      </c>
      <c r="B555" s="29">
        <v>27</v>
      </c>
    </row>
    <row r="556" spans="1:2" x14ac:dyDescent="0.25">
      <c r="A556" s="17" t="s">
        <v>3057</v>
      </c>
      <c r="B556" s="29">
        <v>57</v>
      </c>
    </row>
    <row r="557" spans="1:2" x14ac:dyDescent="0.25">
      <c r="A557" s="17" t="s">
        <v>3542</v>
      </c>
      <c r="B557" s="29">
        <v>37</v>
      </c>
    </row>
    <row r="558" spans="1:2" x14ac:dyDescent="0.25">
      <c r="A558" s="17" t="s">
        <v>1818</v>
      </c>
      <c r="B558" s="29">
        <v>89</v>
      </c>
    </row>
    <row r="559" spans="1:2" x14ac:dyDescent="0.25">
      <c r="A559" s="17" t="s">
        <v>417</v>
      </c>
      <c r="B559" s="29">
        <v>54</v>
      </c>
    </row>
    <row r="560" spans="1:2" x14ac:dyDescent="0.25">
      <c r="A560" s="17" t="s">
        <v>426</v>
      </c>
      <c r="B560" s="29">
        <v>86</v>
      </c>
    </row>
    <row r="561" spans="1:2" x14ac:dyDescent="0.25">
      <c r="A561" s="17" t="s">
        <v>4488</v>
      </c>
      <c r="B561" s="29">
        <v>83</v>
      </c>
    </row>
    <row r="562" spans="1:2" x14ac:dyDescent="0.25">
      <c r="A562" s="17" t="s">
        <v>2854</v>
      </c>
      <c r="B562" s="29">
        <v>78</v>
      </c>
    </row>
    <row r="563" spans="1:2" x14ac:dyDescent="0.25">
      <c r="A563" s="17" t="s">
        <v>2538</v>
      </c>
      <c r="B563" s="29">
        <v>21</v>
      </c>
    </row>
    <row r="564" spans="1:2" x14ac:dyDescent="0.25">
      <c r="A564" s="17" t="s">
        <v>57</v>
      </c>
      <c r="B564" s="29">
        <v>53</v>
      </c>
    </row>
    <row r="565" spans="1:2" x14ac:dyDescent="0.25">
      <c r="A565" s="17" t="s">
        <v>478</v>
      </c>
      <c r="B565" s="29">
        <v>87</v>
      </c>
    </row>
    <row r="566" spans="1:2" x14ac:dyDescent="0.25">
      <c r="A566" s="17" t="s">
        <v>1758</v>
      </c>
      <c r="B566" s="29">
        <v>75</v>
      </c>
    </row>
    <row r="567" spans="1:2" x14ac:dyDescent="0.25">
      <c r="A567" s="17" t="s">
        <v>3990</v>
      </c>
      <c r="B567" s="29">
        <v>66</v>
      </c>
    </row>
    <row r="568" spans="1:2" x14ac:dyDescent="0.25">
      <c r="A568" s="17" t="s">
        <v>452</v>
      </c>
      <c r="B568" s="29">
        <v>67</v>
      </c>
    </row>
    <row r="569" spans="1:2" x14ac:dyDescent="0.25">
      <c r="A569" s="17" t="s">
        <v>339</v>
      </c>
      <c r="B569" s="29">
        <v>51</v>
      </c>
    </row>
    <row r="570" spans="1:2" x14ac:dyDescent="0.25">
      <c r="A570" s="17" t="s">
        <v>393</v>
      </c>
      <c r="B570" s="29">
        <v>3</v>
      </c>
    </row>
    <row r="571" spans="1:2" x14ac:dyDescent="0.25">
      <c r="A571" s="17" t="s">
        <v>553</v>
      </c>
      <c r="B571" s="29">
        <v>88</v>
      </c>
    </row>
    <row r="572" spans="1:2" x14ac:dyDescent="0.25">
      <c r="A572" s="17" t="s">
        <v>592</v>
      </c>
      <c r="B572" s="29">
        <v>38</v>
      </c>
    </row>
    <row r="573" spans="1:2" x14ac:dyDescent="0.25">
      <c r="A573" s="17" t="s">
        <v>170</v>
      </c>
      <c r="B573" s="29">
        <v>83</v>
      </c>
    </row>
    <row r="574" spans="1:2" x14ac:dyDescent="0.25">
      <c r="A574" s="17" t="s">
        <v>1531</v>
      </c>
      <c r="B574" s="29">
        <v>44</v>
      </c>
    </row>
    <row r="575" spans="1:2" x14ac:dyDescent="0.25">
      <c r="A575" s="17" t="s">
        <v>613</v>
      </c>
      <c r="B575" s="29">
        <v>66</v>
      </c>
    </row>
    <row r="576" spans="1:2" x14ac:dyDescent="0.25">
      <c r="A576" s="17" t="s">
        <v>568</v>
      </c>
      <c r="B576" s="29">
        <v>52</v>
      </c>
    </row>
    <row r="577" spans="1:2" x14ac:dyDescent="0.25">
      <c r="A577" s="17" t="s">
        <v>1689</v>
      </c>
      <c r="B577" s="29">
        <v>91</v>
      </c>
    </row>
    <row r="578" spans="1:2" x14ac:dyDescent="0.25">
      <c r="A578" s="17" t="s">
        <v>3018</v>
      </c>
      <c r="B578" s="29">
        <v>27</v>
      </c>
    </row>
    <row r="579" spans="1:2" x14ac:dyDescent="0.25">
      <c r="A579" s="17" t="s">
        <v>3047</v>
      </c>
      <c r="B579" s="29">
        <v>13</v>
      </c>
    </row>
    <row r="580" spans="1:2" x14ac:dyDescent="0.25">
      <c r="A580" s="17" t="s">
        <v>219</v>
      </c>
      <c r="B580" s="29">
        <v>94</v>
      </c>
    </row>
    <row r="581" spans="1:2" x14ac:dyDescent="0.25">
      <c r="A581" s="17" t="s">
        <v>4265</v>
      </c>
      <c r="B581" s="29">
        <v>2</v>
      </c>
    </row>
    <row r="582" spans="1:2" x14ac:dyDescent="0.25">
      <c r="A582" s="17" t="s">
        <v>2684</v>
      </c>
      <c r="B582" s="29">
        <v>42.5</v>
      </c>
    </row>
    <row r="583" spans="1:2" x14ac:dyDescent="0.25">
      <c r="A583" s="17" t="s">
        <v>658</v>
      </c>
      <c r="B583" s="29">
        <v>50</v>
      </c>
    </row>
    <row r="584" spans="1:2" x14ac:dyDescent="0.25">
      <c r="A584" s="17" t="s">
        <v>2074</v>
      </c>
      <c r="B584" s="29">
        <v>53</v>
      </c>
    </row>
    <row r="585" spans="1:2" x14ac:dyDescent="0.25">
      <c r="A585" s="17" t="s">
        <v>480</v>
      </c>
      <c r="B585" s="29">
        <v>56</v>
      </c>
    </row>
    <row r="586" spans="1:2" x14ac:dyDescent="0.25">
      <c r="A586" s="17" t="s">
        <v>2228</v>
      </c>
      <c r="B586" s="29">
        <v>60</v>
      </c>
    </row>
    <row r="587" spans="1:2" x14ac:dyDescent="0.25">
      <c r="A587" s="17" t="s">
        <v>303</v>
      </c>
      <c r="B587" s="29">
        <v>59</v>
      </c>
    </row>
    <row r="588" spans="1:2" x14ac:dyDescent="0.25">
      <c r="A588" s="17" t="s">
        <v>3184</v>
      </c>
      <c r="B588" s="29">
        <v>86</v>
      </c>
    </row>
    <row r="589" spans="1:2" x14ac:dyDescent="0.25">
      <c r="A589" s="17" t="s">
        <v>3361</v>
      </c>
      <c r="B589" s="29">
        <v>36</v>
      </c>
    </row>
    <row r="590" spans="1:2" x14ac:dyDescent="0.25">
      <c r="A590" s="17" t="s">
        <v>4094</v>
      </c>
      <c r="B590" s="29">
        <v>30</v>
      </c>
    </row>
    <row r="591" spans="1:2" x14ac:dyDescent="0.25">
      <c r="A591" s="17" t="s">
        <v>3955</v>
      </c>
      <c r="B591" s="29">
        <v>74</v>
      </c>
    </row>
    <row r="592" spans="1:2" x14ac:dyDescent="0.25">
      <c r="A592" s="17" t="s">
        <v>428</v>
      </c>
      <c r="B592" s="29">
        <v>70</v>
      </c>
    </row>
    <row r="593" spans="1:2" x14ac:dyDescent="0.25">
      <c r="A593" s="17" t="s">
        <v>1963</v>
      </c>
      <c r="B593" s="29">
        <v>45</v>
      </c>
    </row>
    <row r="594" spans="1:2" x14ac:dyDescent="0.25">
      <c r="A594" s="17" t="s">
        <v>377</v>
      </c>
      <c r="B594" s="29">
        <v>44</v>
      </c>
    </row>
    <row r="595" spans="1:2" x14ac:dyDescent="0.25">
      <c r="A595" s="17" t="s">
        <v>1429</v>
      </c>
      <c r="B595" s="29">
        <v>72</v>
      </c>
    </row>
    <row r="596" spans="1:2" x14ac:dyDescent="0.25">
      <c r="A596" s="17" t="s">
        <v>927</v>
      </c>
      <c r="B596" s="29">
        <v>47</v>
      </c>
    </row>
    <row r="597" spans="1:2" x14ac:dyDescent="0.25">
      <c r="A597" s="17" t="s">
        <v>516</v>
      </c>
      <c r="B597" s="29">
        <v>76</v>
      </c>
    </row>
    <row r="598" spans="1:2" x14ac:dyDescent="0.25">
      <c r="A598" s="17" t="s">
        <v>3831</v>
      </c>
      <c r="B598" s="29">
        <v>12</v>
      </c>
    </row>
    <row r="599" spans="1:2" x14ac:dyDescent="0.25">
      <c r="A599" s="17" t="s">
        <v>2652</v>
      </c>
      <c r="B599" s="29">
        <v>83</v>
      </c>
    </row>
    <row r="600" spans="1:2" x14ac:dyDescent="0.25">
      <c r="A600" s="17" t="s">
        <v>2106</v>
      </c>
      <c r="B600" s="29">
        <v>71</v>
      </c>
    </row>
    <row r="601" spans="1:2" x14ac:dyDescent="0.25">
      <c r="A601" s="17" t="s">
        <v>612</v>
      </c>
      <c r="B601" s="29">
        <v>64</v>
      </c>
    </row>
    <row r="602" spans="1:2" x14ac:dyDescent="0.25">
      <c r="A602" s="17" t="s">
        <v>250</v>
      </c>
      <c r="B602" s="29">
        <v>37</v>
      </c>
    </row>
    <row r="603" spans="1:2" x14ac:dyDescent="0.25">
      <c r="A603" s="17" t="s">
        <v>2562</v>
      </c>
      <c r="B603" s="29">
        <v>24</v>
      </c>
    </row>
    <row r="604" spans="1:2" x14ac:dyDescent="0.25">
      <c r="A604" s="17" t="s">
        <v>2841</v>
      </c>
      <c r="B604" s="29">
        <v>41</v>
      </c>
    </row>
    <row r="605" spans="1:2" x14ac:dyDescent="0.25">
      <c r="A605" s="17" t="s">
        <v>366</v>
      </c>
      <c r="B605" s="29">
        <v>93</v>
      </c>
    </row>
    <row r="606" spans="1:2" x14ac:dyDescent="0.25">
      <c r="A606" s="17" t="s">
        <v>1205</v>
      </c>
      <c r="B606" s="29">
        <v>44</v>
      </c>
    </row>
    <row r="607" spans="1:2" x14ac:dyDescent="0.25">
      <c r="A607" s="17" t="s">
        <v>311</v>
      </c>
      <c r="B607" s="29">
        <v>66</v>
      </c>
    </row>
    <row r="608" spans="1:2" x14ac:dyDescent="0.25">
      <c r="A608" s="17" t="s">
        <v>4370</v>
      </c>
      <c r="B608" s="29">
        <v>14</v>
      </c>
    </row>
    <row r="609" spans="1:2" x14ac:dyDescent="0.25">
      <c r="A609" s="17" t="s">
        <v>3447</v>
      </c>
      <c r="B609" s="29">
        <v>44</v>
      </c>
    </row>
    <row r="610" spans="1:2" x14ac:dyDescent="0.25">
      <c r="A610" s="17" t="s">
        <v>2573</v>
      </c>
      <c r="B610" s="29">
        <v>22</v>
      </c>
    </row>
    <row r="611" spans="1:2" x14ac:dyDescent="0.25">
      <c r="A611" s="17" t="s">
        <v>1135</v>
      </c>
      <c r="B611" s="29">
        <v>14</v>
      </c>
    </row>
    <row r="612" spans="1:2" x14ac:dyDescent="0.25">
      <c r="A612" s="17" t="s">
        <v>992</v>
      </c>
      <c r="B612" s="29">
        <v>76</v>
      </c>
    </row>
    <row r="613" spans="1:2" x14ac:dyDescent="0.25">
      <c r="A613" s="17" t="s">
        <v>2765</v>
      </c>
      <c r="B613" s="29">
        <v>70</v>
      </c>
    </row>
    <row r="614" spans="1:2" x14ac:dyDescent="0.25">
      <c r="A614" s="17" t="s">
        <v>3237</v>
      </c>
      <c r="B614" s="29">
        <v>51</v>
      </c>
    </row>
    <row r="615" spans="1:2" x14ac:dyDescent="0.25">
      <c r="A615" s="17" t="s">
        <v>3153</v>
      </c>
      <c r="B615" s="29">
        <v>11</v>
      </c>
    </row>
    <row r="616" spans="1:2" x14ac:dyDescent="0.25">
      <c r="A616" s="17" t="s">
        <v>2356</v>
      </c>
      <c r="B616" s="29">
        <v>15</v>
      </c>
    </row>
    <row r="617" spans="1:2" x14ac:dyDescent="0.25">
      <c r="A617" s="17" t="s">
        <v>816</v>
      </c>
      <c r="B617" s="29">
        <v>27</v>
      </c>
    </row>
    <row r="618" spans="1:2" x14ac:dyDescent="0.25">
      <c r="A618" s="17" t="s">
        <v>1261</v>
      </c>
      <c r="B618" s="29">
        <v>90</v>
      </c>
    </row>
    <row r="619" spans="1:2" x14ac:dyDescent="0.25">
      <c r="A619" s="17" t="s">
        <v>283</v>
      </c>
      <c r="B619" s="29">
        <v>37</v>
      </c>
    </row>
    <row r="620" spans="1:2" x14ac:dyDescent="0.25">
      <c r="A620" s="17" t="s">
        <v>3560</v>
      </c>
      <c r="B620" s="29">
        <v>40</v>
      </c>
    </row>
    <row r="621" spans="1:2" x14ac:dyDescent="0.25">
      <c r="A621" s="17" t="s">
        <v>447</v>
      </c>
      <c r="B621" s="29">
        <v>43.666666666666664</v>
      </c>
    </row>
    <row r="622" spans="1:2" x14ac:dyDescent="0.25">
      <c r="A622" s="17" t="s">
        <v>3896</v>
      </c>
      <c r="B622" s="29">
        <v>36</v>
      </c>
    </row>
    <row r="623" spans="1:2" x14ac:dyDescent="0.25">
      <c r="A623" s="17" t="s">
        <v>512</v>
      </c>
      <c r="B623" s="29">
        <v>42</v>
      </c>
    </row>
    <row r="624" spans="1:2" x14ac:dyDescent="0.25">
      <c r="A624" s="17" t="s">
        <v>305</v>
      </c>
      <c r="B624" s="29">
        <v>57</v>
      </c>
    </row>
    <row r="625" spans="1:2" x14ac:dyDescent="0.25">
      <c r="A625" s="17" t="s">
        <v>523</v>
      </c>
      <c r="B625" s="29">
        <v>71</v>
      </c>
    </row>
    <row r="626" spans="1:2" x14ac:dyDescent="0.25">
      <c r="A626" s="17" t="s">
        <v>2548</v>
      </c>
      <c r="B626" s="29">
        <v>60</v>
      </c>
    </row>
    <row r="627" spans="1:2" x14ac:dyDescent="0.25">
      <c r="A627" s="17" t="s">
        <v>538</v>
      </c>
      <c r="B627" s="29">
        <v>34</v>
      </c>
    </row>
    <row r="628" spans="1:2" x14ac:dyDescent="0.25">
      <c r="A628" s="17" t="s">
        <v>110</v>
      </c>
      <c r="B628" s="29">
        <v>46</v>
      </c>
    </row>
    <row r="629" spans="1:2" x14ac:dyDescent="0.25">
      <c r="A629" s="17" t="s">
        <v>433</v>
      </c>
      <c r="B629" s="29">
        <v>37</v>
      </c>
    </row>
    <row r="630" spans="1:2" x14ac:dyDescent="0.25">
      <c r="A630" s="17" t="s">
        <v>434</v>
      </c>
      <c r="B630" s="29">
        <v>47</v>
      </c>
    </row>
    <row r="631" spans="1:2" x14ac:dyDescent="0.25">
      <c r="A631" s="17" t="s">
        <v>2442</v>
      </c>
      <c r="B631" s="29">
        <v>58</v>
      </c>
    </row>
    <row r="632" spans="1:2" x14ac:dyDescent="0.25">
      <c r="A632" s="17" t="s">
        <v>513</v>
      </c>
      <c r="B632" s="29">
        <v>21</v>
      </c>
    </row>
    <row r="633" spans="1:2" x14ac:dyDescent="0.25">
      <c r="A633" s="17" t="s">
        <v>1685</v>
      </c>
      <c r="B633" s="29">
        <v>30</v>
      </c>
    </row>
    <row r="634" spans="1:2" x14ac:dyDescent="0.25">
      <c r="A634" s="17" t="s">
        <v>309</v>
      </c>
      <c r="B634" s="29">
        <v>21</v>
      </c>
    </row>
    <row r="635" spans="1:2" x14ac:dyDescent="0.25">
      <c r="A635" s="17" t="s">
        <v>179</v>
      </c>
      <c r="B635" s="29">
        <v>17</v>
      </c>
    </row>
    <row r="636" spans="1:2" x14ac:dyDescent="0.25">
      <c r="A636" s="17" t="s">
        <v>160</v>
      </c>
      <c r="B636" s="29">
        <v>88</v>
      </c>
    </row>
    <row r="637" spans="1:2" x14ac:dyDescent="0.25">
      <c r="A637" s="17" t="s">
        <v>905</v>
      </c>
      <c r="B637" s="29">
        <v>52</v>
      </c>
    </row>
    <row r="638" spans="1:2" x14ac:dyDescent="0.25">
      <c r="A638" s="17" t="s">
        <v>370</v>
      </c>
      <c r="B638" s="29">
        <v>18</v>
      </c>
    </row>
    <row r="639" spans="1:2" x14ac:dyDescent="0.25">
      <c r="A639" s="17" t="s">
        <v>915</v>
      </c>
      <c r="B639" s="29">
        <v>51</v>
      </c>
    </row>
    <row r="640" spans="1:2" x14ac:dyDescent="0.25">
      <c r="A640" s="17" t="s">
        <v>1045</v>
      </c>
      <c r="B640" s="29">
        <v>8</v>
      </c>
    </row>
    <row r="641" spans="1:2" x14ac:dyDescent="0.25">
      <c r="A641" s="17" t="s">
        <v>2511</v>
      </c>
      <c r="B641" s="29">
        <v>61</v>
      </c>
    </row>
    <row r="642" spans="1:2" x14ac:dyDescent="0.25">
      <c r="A642" s="17" t="s">
        <v>4010</v>
      </c>
      <c r="B642" s="29">
        <v>45</v>
      </c>
    </row>
    <row r="643" spans="1:2" x14ac:dyDescent="0.25">
      <c r="A643" s="17" t="s">
        <v>197</v>
      </c>
      <c r="B643" s="29">
        <v>95</v>
      </c>
    </row>
    <row r="644" spans="1:2" x14ac:dyDescent="0.25">
      <c r="A644" s="17" t="s">
        <v>1494</v>
      </c>
      <c r="B644" s="29">
        <v>74</v>
      </c>
    </row>
    <row r="645" spans="1:2" x14ac:dyDescent="0.25">
      <c r="A645" s="17" t="s">
        <v>1476</v>
      </c>
      <c r="B645" s="29">
        <v>65</v>
      </c>
    </row>
    <row r="646" spans="1:2" x14ac:dyDescent="0.25">
      <c r="A646" s="17" t="s">
        <v>213</v>
      </c>
      <c r="B646" s="29">
        <v>30</v>
      </c>
    </row>
    <row r="647" spans="1:2" x14ac:dyDescent="0.25">
      <c r="A647" s="17" t="s">
        <v>3092</v>
      </c>
      <c r="B647" s="29">
        <v>96</v>
      </c>
    </row>
    <row r="648" spans="1:2" x14ac:dyDescent="0.25">
      <c r="A648" s="17" t="s">
        <v>4374</v>
      </c>
      <c r="B648" s="29">
        <v>12</v>
      </c>
    </row>
    <row r="649" spans="1:2" x14ac:dyDescent="0.25">
      <c r="A649" s="17" t="s">
        <v>3659</v>
      </c>
      <c r="B649" s="29">
        <v>81.5</v>
      </c>
    </row>
    <row r="650" spans="1:2" x14ac:dyDescent="0.25">
      <c r="A650" s="17" t="s">
        <v>131</v>
      </c>
      <c r="B650" s="29">
        <v>11</v>
      </c>
    </row>
    <row r="651" spans="1:2" x14ac:dyDescent="0.25">
      <c r="A651" s="17" t="s">
        <v>240</v>
      </c>
      <c r="B651" s="29">
        <v>76</v>
      </c>
    </row>
    <row r="652" spans="1:2" x14ac:dyDescent="0.25">
      <c r="A652" s="17" t="s">
        <v>730</v>
      </c>
      <c r="B652" s="29">
        <v>38</v>
      </c>
    </row>
    <row r="653" spans="1:2" x14ac:dyDescent="0.25">
      <c r="A653" s="17" t="s">
        <v>689</v>
      </c>
      <c r="B653" s="29">
        <v>34</v>
      </c>
    </row>
    <row r="654" spans="1:2" x14ac:dyDescent="0.25">
      <c r="A654" s="17" t="s">
        <v>4528</v>
      </c>
      <c r="B654" s="29">
        <v>17</v>
      </c>
    </row>
    <row r="655" spans="1:2" x14ac:dyDescent="0.25">
      <c r="A655" s="17" t="s">
        <v>3967</v>
      </c>
      <c r="B655" s="29">
        <v>25</v>
      </c>
    </row>
    <row r="656" spans="1:2" x14ac:dyDescent="0.25">
      <c r="A656" s="17" t="s">
        <v>3202</v>
      </c>
      <c r="B656" s="29">
        <v>97</v>
      </c>
    </row>
    <row r="657" spans="1:2" x14ac:dyDescent="0.25">
      <c r="A657" s="17" t="s">
        <v>3986</v>
      </c>
      <c r="B657" s="29">
        <v>62</v>
      </c>
    </row>
    <row r="658" spans="1:2" x14ac:dyDescent="0.25">
      <c r="A658" s="17" t="s">
        <v>1161</v>
      </c>
      <c r="B658" s="29">
        <v>0</v>
      </c>
    </row>
    <row r="659" spans="1:2" x14ac:dyDescent="0.25">
      <c r="A659" s="17" t="s">
        <v>360</v>
      </c>
      <c r="B659" s="29">
        <v>1</v>
      </c>
    </row>
    <row r="660" spans="1:2" x14ac:dyDescent="0.25">
      <c r="A660" s="17" t="s">
        <v>536</v>
      </c>
      <c r="B660" s="29">
        <v>48</v>
      </c>
    </row>
    <row r="661" spans="1:2" x14ac:dyDescent="0.25">
      <c r="A661" s="17" t="s">
        <v>4352</v>
      </c>
      <c r="B661" s="29">
        <v>23</v>
      </c>
    </row>
    <row r="662" spans="1:2" x14ac:dyDescent="0.25">
      <c r="A662" s="17" t="s">
        <v>508</v>
      </c>
      <c r="B662" s="29">
        <v>32</v>
      </c>
    </row>
    <row r="663" spans="1:2" x14ac:dyDescent="0.25">
      <c r="A663" s="17" t="s">
        <v>468</v>
      </c>
      <c r="B663" s="29">
        <v>71</v>
      </c>
    </row>
    <row r="664" spans="1:2" x14ac:dyDescent="0.25">
      <c r="A664" s="17" t="s">
        <v>3622</v>
      </c>
      <c r="B664" s="29">
        <v>99</v>
      </c>
    </row>
    <row r="665" spans="1:2" x14ac:dyDescent="0.25">
      <c r="A665" s="17" t="s">
        <v>2714</v>
      </c>
      <c r="B665" s="29">
        <v>13</v>
      </c>
    </row>
    <row r="666" spans="1:2" x14ac:dyDescent="0.25">
      <c r="A666" s="17" t="s">
        <v>3494</v>
      </c>
      <c r="B666" s="29">
        <v>47</v>
      </c>
    </row>
    <row r="667" spans="1:2" x14ac:dyDescent="0.25">
      <c r="A667" s="17" t="s">
        <v>829</v>
      </c>
      <c r="B667" s="29">
        <v>58</v>
      </c>
    </row>
    <row r="668" spans="1:2" x14ac:dyDescent="0.25">
      <c r="A668" s="17" t="s">
        <v>218</v>
      </c>
      <c r="B668" s="29">
        <v>50</v>
      </c>
    </row>
    <row r="669" spans="1:2" x14ac:dyDescent="0.25">
      <c r="A669" s="17" t="s">
        <v>4405</v>
      </c>
      <c r="B669" s="29">
        <v>25</v>
      </c>
    </row>
    <row r="670" spans="1:2" x14ac:dyDescent="0.25">
      <c r="A670" s="17" t="s">
        <v>3943</v>
      </c>
      <c r="B670" s="29">
        <v>7</v>
      </c>
    </row>
    <row r="671" spans="1:2" x14ac:dyDescent="0.25">
      <c r="A671" s="17" t="s">
        <v>2875</v>
      </c>
      <c r="B671" s="29">
        <v>38.5</v>
      </c>
    </row>
    <row r="672" spans="1:2" x14ac:dyDescent="0.25">
      <c r="A672" s="17" t="s">
        <v>645</v>
      </c>
      <c r="B672" s="29">
        <v>5</v>
      </c>
    </row>
    <row r="673" spans="1:2" x14ac:dyDescent="0.25">
      <c r="A673" s="17" t="s">
        <v>675</v>
      </c>
      <c r="B673" s="29">
        <v>69</v>
      </c>
    </row>
    <row r="674" spans="1:2" x14ac:dyDescent="0.25">
      <c r="A674" s="17" t="s">
        <v>1892</v>
      </c>
      <c r="B674" s="29">
        <v>50</v>
      </c>
    </row>
    <row r="675" spans="1:2" x14ac:dyDescent="0.25">
      <c r="A675" s="17" t="s">
        <v>2168</v>
      </c>
      <c r="B675" s="29">
        <v>25.5</v>
      </c>
    </row>
    <row r="676" spans="1:2" x14ac:dyDescent="0.25">
      <c r="A676" s="17" t="s">
        <v>2129</v>
      </c>
      <c r="B676" s="29">
        <v>59</v>
      </c>
    </row>
    <row r="677" spans="1:2" x14ac:dyDescent="0.25">
      <c r="A677" s="17" t="s">
        <v>1280</v>
      </c>
      <c r="B677" s="29">
        <v>92</v>
      </c>
    </row>
    <row r="678" spans="1:2" x14ac:dyDescent="0.25">
      <c r="A678" s="17" t="s">
        <v>4054</v>
      </c>
      <c r="B678" s="29">
        <v>11</v>
      </c>
    </row>
    <row r="679" spans="1:2" x14ac:dyDescent="0.25">
      <c r="A679" s="17" t="s">
        <v>3369</v>
      </c>
      <c r="B679" s="29">
        <v>70</v>
      </c>
    </row>
    <row r="680" spans="1:2" x14ac:dyDescent="0.25">
      <c r="A680" s="17" t="s">
        <v>78</v>
      </c>
      <c r="B680" s="29">
        <v>40</v>
      </c>
    </row>
    <row r="681" spans="1:2" x14ac:dyDescent="0.25">
      <c r="A681" s="17" t="s">
        <v>3220</v>
      </c>
      <c r="B681" s="29">
        <v>96</v>
      </c>
    </row>
    <row r="682" spans="1:2" x14ac:dyDescent="0.25">
      <c r="A682" s="17" t="s">
        <v>626</v>
      </c>
      <c r="B682" s="29">
        <v>15</v>
      </c>
    </row>
    <row r="683" spans="1:2" x14ac:dyDescent="0.25">
      <c r="A683" s="17" t="s">
        <v>703</v>
      </c>
      <c r="B683" s="29">
        <v>74</v>
      </c>
    </row>
    <row r="684" spans="1:2" x14ac:dyDescent="0.25">
      <c r="A684" s="17" t="s">
        <v>3135</v>
      </c>
      <c r="B684" s="29">
        <v>61</v>
      </c>
    </row>
    <row r="685" spans="1:2" x14ac:dyDescent="0.25">
      <c r="A685" s="17" t="s">
        <v>1971</v>
      </c>
      <c r="B685" s="29">
        <v>39</v>
      </c>
    </row>
    <row r="686" spans="1:2" x14ac:dyDescent="0.25">
      <c r="A686" s="17" t="s">
        <v>851</v>
      </c>
      <c r="B686" s="29">
        <v>79</v>
      </c>
    </row>
    <row r="687" spans="1:2" x14ac:dyDescent="0.25">
      <c r="A687" s="17" t="s">
        <v>164</v>
      </c>
      <c r="B687" s="29">
        <v>29</v>
      </c>
    </row>
    <row r="688" spans="1:2" x14ac:dyDescent="0.25">
      <c r="A688" s="17" t="s">
        <v>214</v>
      </c>
      <c r="B688" s="29">
        <v>37</v>
      </c>
    </row>
    <row r="689" spans="1:2" x14ac:dyDescent="0.25">
      <c r="A689" s="17" t="s">
        <v>602</v>
      </c>
      <c r="B689" s="29">
        <v>47</v>
      </c>
    </row>
    <row r="690" spans="1:2" x14ac:dyDescent="0.25">
      <c r="A690" s="17" t="s">
        <v>2802</v>
      </c>
      <c r="B690" s="29">
        <v>97</v>
      </c>
    </row>
    <row r="691" spans="1:2" x14ac:dyDescent="0.25">
      <c r="A691" s="17" t="s">
        <v>3107</v>
      </c>
      <c r="B691" s="29">
        <v>45</v>
      </c>
    </row>
    <row r="692" spans="1:2" x14ac:dyDescent="0.25">
      <c r="A692" s="17" t="s">
        <v>661</v>
      </c>
      <c r="B692" s="29">
        <v>40</v>
      </c>
    </row>
    <row r="693" spans="1:2" x14ac:dyDescent="0.25">
      <c r="A693" s="17" t="s">
        <v>212</v>
      </c>
      <c r="B693" s="29">
        <v>93</v>
      </c>
    </row>
    <row r="694" spans="1:2" x14ac:dyDescent="0.25">
      <c r="A694" s="17" t="s">
        <v>2056</v>
      </c>
      <c r="B694" s="29">
        <v>64</v>
      </c>
    </row>
    <row r="695" spans="1:2" x14ac:dyDescent="0.25">
      <c r="A695" s="17" t="s">
        <v>660</v>
      </c>
      <c r="B695" s="29">
        <v>69</v>
      </c>
    </row>
    <row r="696" spans="1:2" x14ac:dyDescent="0.25">
      <c r="A696" s="17" t="s">
        <v>4183</v>
      </c>
      <c r="B696" s="29">
        <v>48</v>
      </c>
    </row>
    <row r="697" spans="1:2" x14ac:dyDescent="0.25">
      <c r="A697" s="17" t="s">
        <v>3335</v>
      </c>
      <c r="B697" s="29">
        <v>45</v>
      </c>
    </row>
    <row r="698" spans="1:2" x14ac:dyDescent="0.25">
      <c r="A698" s="17" t="s">
        <v>3875</v>
      </c>
      <c r="B698" s="29">
        <v>1</v>
      </c>
    </row>
    <row r="699" spans="1:2" x14ac:dyDescent="0.25">
      <c r="A699" s="17" t="s">
        <v>4365</v>
      </c>
      <c r="B699" s="29">
        <v>74</v>
      </c>
    </row>
    <row r="700" spans="1:2" x14ac:dyDescent="0.25">
      <c r="A700" s="17" t="s">
        <v>1079</v>
      </c>
      <c r="B700" s="29">
        <v>18.5</v>
      </c>
    </row>
    <row r="701" spans="1:2" x14ac:dyDescent="0.25">
      <c r="A701" s="17" t="s">
        <v>3014</v>
      </c>
      <c r="B701" s="29">
        <v>26</v>
      </c>
    </row>
    <row r="702" spans="1:2" x14ac:dyDescent="0.25">
      <c r="A702" s="17" t="s">
        <v>70</v>
      </c>
      <c r="B702" s="29">
        <v>13</v>
      </c>
    </row>
    <row r="703" spans="1:2" x14ac:dyDescent="0.25">
      <c r="A703" s="17" t="s">
        <v>2311</v>
      </c>
      <c r="B703" s="29">
        <v>84</v>
      </c>
    </row>
    <row r="704" spans="1:2" x14ac:dyDescent="0.25">
      <c r="A704" s="17" t="s">
        <v>2584</v>
      </c>
      <c r="B704" s="29">
        <v>75</v>
      </c>
    </row>
    <row r="705" spans="1:2" x14ac:dyDescent="0.25">
      <c r="A705" s="17" t="s">
        <v>1275</v>
      </c>
      <c r="B705" s="29">
        <v>60</v>
      </c>
    </row>
    <row r="706" spans="1:2" x14ac:dyDescent="0.25">
      <c r="A706" s="17" t="s">
        <v>923</v>
      </c>
      <c r="B706" s="29">
        <v>5</v>
      </c>
    </row>
    <row r="707" spans="1:2" x14ac:dyDescent="0.25">
      <c r="A707" s="17" t="s">
        <v>1247</v>
      </c>
      <c r="B707" s="29">
        <v>29</v>
      </c>
    </row>
    <row r="708" spans="1:2" x14ac:dyDescent="0.25">
      <c r="A708" s="17" t="s">
        <v>897</v>
      </c>
      <c r="B708" s="29">
        <v>97</v>
      </c>
    </row>
    <row r="709" spans="1:2" x14ac:dyDescent="0.25">
      <c r="A709" s="17" t="s">
        <v>491</v>
      </c>
      <c r="B709" s="29">
        <v>65</v>
      </c>
    </row>
    <row r="710" spans="1:2" x14ac:dyDescent="0.25">
      <c r="A710" s="17" t="s">
        <v>4284</v>
      </c>
      <c r="B710" s="29">
        <v>65</v>
      </c>
    </row>
    <row r="711" spans="1:2" x14ac:dyDescent="0.25">
      <c r="A711" s="17" t="s">
        <v>726</v>
      </c>
      <c r="B711" s="29">
        <v>60</v>
      </c>
    </row>
    <row r="712" spans="1:2" x14ac:dyDescent="0.25">
      <c r="A712" s="17" t="s">
        <v>4195</v>
      </c>
      <c r="B712" s="29">
        <v>77</v>
      </c>
    </row>
    <row r="713" spans="1:2" x14ac:dyDescent="0.25">
      <c r="A713" s="17" t="s">
        <v>2938</v>
      </c>
      <c r="B713" s="29">
        <v>87</v>
      </c>
    </row>
    <row r="714" spans="1:2" x14ac:dyDescent="0.25">
      <c r="A714" s="17" t="s">
        <v>407</v>
      </c>
      <c r="B714" s="29">
        <v>51</v>
      </c>
    </row>
    <row r="715" spans="1:2" x14ac:dyDescent="0.25">
      <c r="A715" s="17" t="s">
        <v>465</v>
      </c>
      <c r="B715" s="29">
        <v>6</v>
      </c>
    </row>
    <row r="716" spans="1:2" x14ac:dyDescent="0.25">
      <c r="A716" s="17" t="s">
        <v>505</v>
      </c>
      <c r="B716" s="29">
        <v>6</v>
      </c>
    </row>
    <row r="717" spans="1:2" x14ac:dyDescent="0.25">
      <c r="A717" s="17" t="s">
        <v>3179</v>
      </c>
      <c r="B717" s="29">
        <v>43</v>
      </c>
    </row>
    <row r="718" spans="1:2" x14ac:dyDescent="0.25">
      <c r="A718" s="17" t="s">
        <v>166</v>
      </c>
      <c r="B718" s="29">
        <v>49</v>
      </c>
    </row>
    <row r="719" spans="1:2" x14ac:dyDescent="0.25">
      <c r="A719" s="17" t="s">
        <v>2954</v>
      </c>
      <c r="B719" s="29">
        <v>81</v>
      </c>
    </row>
    <row r="720" spans="1:2" x14ac:dyDescent="0.25">
      <c r="A720" s="17" t="s">
        <v>444</v>
      </c>
      <c r="B720" s="29">
        <v>67</v>
      </c>
    </row>
    <row r="721" spans="1:2" x14ac:dyDescent="0.25">
      <c r="A721" s="17" t="s">
        <v>2326</v>
      </c>
      <c r="B721" s="29">
        <v>91</v>
      </c>
    </row>
    <row r="722" spans="1:2" x14ac:dyDescent="0.25">
      <c r="A722" s="17" t="s">
        <v>767</v>
      </c>
      <c r="B722" s="29">
        <v>42.5</v>
      </c>
    </row>
    <row r="723" spans="1:2" x14ac:dyDescent="0.25">
      <c r="A723" s="17" t="s">
        <v>555</v>
      </c>
      <c r="B723" s="29">
        <v>51</v>
      </c>
    </row>
    <row r="724" spans="1:2" x14ac:dyDescent="0.25">
      <c r="A724" s="17" t="s">
        <v>2161</v>
      </c>
      <c r="B724" s="29">
        <v>99</v>
      </c>
    </row>
    <row r="725" spans="1:2" x14ac:dyDescent="0.25">
      <c r="A725" s="17" t="s">
        <v>2296</v>
      </c>
      <c r="B725" s="29">
        <v>10</v>
      </c>
    </row>
    <row r="726" spans="1:2" x14ac:dyDescent="0.25">
      <c r="A726" s="17" t="s">
        <v>1256</v>
      </c>
      <c r="B726" s="29">
        <v>89</v>
      </c>
    </row>
    <row r="727" spans="1:2" x14ac:dyDescent="0.25">
      <c r="A727" s="17" t="s">
        <v>526</v>
      </c>
      <c r="B727" s="29">
        <v>67</v>
      </c>
    </row>
    <row r="728" spans="1:2" x14ac:dyDescent="0.25">
      <c r="A728" s="17" t="s">
        <v>2257</v>
      </c>
      <c r="B728" s="29">
        <v>82</v>
      </c>
    </row>
    <row r="729" spans="1:2" x14ac:dyDescent="0.25">
      <c r="A729" s="17" t="s">
        <v>4175</v>
      </c>
      <c r="B729" s="29">
        <v>1</v>
      </c>
    </row>
    <row r="730" spans="1:2" x14ac:dyDescent="0.25">
      <c r="A730" s="17" t="s">
        <v>3741</v>
      </c>
      <c r="B730" s="29">
        <v>35</v>
      </c>
    </row>
    <row r="731" spans="1:2" x14ac:dyDescent="0.25">
      <c r="A731" s="17" t="s">
        <v>573</v>
      </c>
      <c r="B731" s="29">
        <v>15</v>
      </c>
    </row>
    <row r="732" spans="1:2" x14ac:dyDescent="0.25">
      <c r="A732" s="17" t="s">
        <v>2678</v>
      </c>
      <c r="B732" s="29">
        <v>39</v>
      </c>
    </row>
    <row r="733" spans="1:2" x14ac:dyDescent="0.25">
      <c r="A733" s="17" t="s">
        <v>2013</v>
      </c>
      <c r="B733" s="29">
        <v>23</v>
      </c>
    </row>
    <row r="734" spans="1:2" x14ac:dyDescent="0.25">
      <c r="A734" s="17" t="s">
        <v>1424</v>
      </c>
      <c r="B734" s="29">
        <v>56</v>
      </c>
    </row>
    <row r="735" spans="1:2" x14ac:dyDescent="0.25">
      <c r="A735" s="17" t="s">
        <v>3421</v>
      </c>
      <c r="B735" s="29">
        <v>96</v>
      </c>
    </row>
    <row r="736" spans="1:2" x14ac:dyDescent="0.25">
      <c r="A736" s="17" t="s">
        <v>1066</v>
      </c>
      <c r="B736" s="29">
        <v>34</v>
      </c>
    </row>
    <row r="737" spans="1:2" x14ac:dyDescent="0.25">
      <c r="A737" s="17" t="s">
        <v>4086</v>
      </c>
      <c r="B737" s="29">
        <v>57</v>
      </c>
    </row>
    <row r="738" spans="1:2" x14ac:dyDescent="0.25">
      <c r="A738" s="17" t="s">
        <v>4485</v>
      </c>
      <c r="B738" s="29">
        <v>82</v>
      </c>
    </row>
    <row r="739" spans="1:2" x14ac:dyDescent="0.25">
      <c r="A739" s="17" t="s">
        <v>2010</v>
      </c>
      <c r="B739" s="29">
        <v>78</v>
      </c>
    </row>
    <row r="740" spans="1:2" x14ac:dyDescent="0.25">
      <c r="A740" s="17" t="s">
        <v>4171</v>
      </c>
      <c r="B740" s="29">
        <v>5</v>
      </c>
    </row>
    <row r="741" spans="1:2" x14ac:dyDescent="0.25">
      <c r="A741" s="17" t="s">
        <v>220</v>
      </c>
      <c r="B741" s="29">
        <v>3</v>
      </c>
    </row>
    <row r="742" spans="1:2" x14ac:dyDescent="0.25">
      <c r="A742" s="17" t="s">
        <v>653</v>
      </c>
      <c r="B742" s="29">
        <v>79</v>
      </c>
    </row>
    <row r="743" spans="1:2" x14ac:dyDescent="0.25">
      <c r="A743" s="17" t="s">
        <v>3669</v>
      </c>
      <c r="B743" s="29">
        <v>5</v>
      </c>
    </row>
    <row r="744" spans="1:2" x14ac:dyDescent="0.25">
      <c r="A744" s="17" t="s">
        <v>464</v>
      </c>
      <c r="B744" s="29">
        <v>57.5</v>
      </c>
    </row>
    <row r="745" spans="1:2" x14ac:dyDescent="0.25">
      <c r="A745" s="17" t="s">
        <v>3625</v>
      </c>
      <c r="B745" s="29">
        <v>7</v>
      </c>
    </row>
    <row r="746" spans="1:2" x14ac:dyDescent="0.25">
      <c r="A746" s="17" t="s">
        <v>3215</v>
      </c>
      <c r="B746" s="29">
        <v>18</v>
      </c>
    </row>
    <row r="747" spans="1:2" x14ac:dyDescent="0.25">
      <c r="A747" s="17" t="s">
        <v>1041</v>
      </c>
      <c r="B747" s="29">
        <v>9</v>
      </c>
    </row>
    <row r="748" spans="1:2" x14ac:dyDescent="0.25">
      <c r="A748" s="17" t="s">
        <v>4021</v>
      </c>
      <c r="B748" s="29">
        <v>67</v>
      </c>
    </row>
    <row r="749" spans="1:2" x14ac:dyDescent="0.25">
      <c r="A749" s="17" t="s">
        <v>2262</v>
      </c>
      <c r="B749" s="29">
        <v>46</v>
      </c>
    </row>
    <row r="750" spans="1:2" x14ac:dyDescent="0.25">
      <c r="A750" s="17" t="s">
        <v>323</v>
      </c>
      <c r="B750" s="29">
        <v>88</v>
      </c>
    </row>
    <row r="751" spans="1:2" x14ac:dyDescent="0.25">
      <c r="A751" s="17" t="s">
        <v>431</v>
      </c>
      <c r="B751" s="29">
        <v>78</v>
      </c>
    </row>
    <row r="752" spans="1:2" x14ac:dyDescent="0.25">
      <c r="A752" s="17" t="s">
        <v>560</v>
      </c>
      <c r="B752" s="29">
        <v>90</v>
      </c>
    </row>
    <row r="753" spans="1:2" x14ac:dyDescent="0.25">
      <c r="A753" s="17" t="s">
        <v>590</v>
      </c>
      <c r="B753" s="29">
        <v>32</v>
      </c>
    </row>
    <row r="754" spans="1:2" x14ac:dyDescent="0.25">
      <c r="A754" s="17" t="s">
        <v>175</v>
      </c>
      <c r="B754" s="29">
        <v>36</v>
      </c>
    </row>
    <row r="755" spans="1:2" x14ac:dyDescent="0.25">
      <c r="A755" s="17" t="s">
        <v>235</v>
      </c>
      <c r="B755" s="29">
        <v>70</v>
      </c>
    </row>
    <row r="756" spans="1:2" x14ac:dyDescent="0.25">
      <c r="A756" s="17" t="s">
        <v>3756</v>
      </c>
      <c r="B756" s="29">
        <v>89</v>
      </c>
    </row>
    <row r="757" spans="1:2" x14ac:dyDescent="0.25">
      <c r="A757" s="17" t="s">
        <v>4115</v>
      </c>
      <c r="B757" s="29">
        <v>48</v>
      </c>
    </row>
    <row r="758" spans="1:2" x14ac:dyDescent="0.25">
      <c r="A758" s="17" t="s">
        <v>599</v>
      </c>
      <c r="B758" s="29">
        <v>34</v>
      </c>
    </row>
    <row r="759" spans="1:2" x14ac:dyDescent="0.25">
      <c r="A759" s="17" t="s">
        <v>4062</v>
      </c>
      <c r="B759" s="29">
        <v>95</v>
      </c>
    </row>
    <row r="760" spans="1:2" x14ac:dyDescent="0.25">
      <c r="A760" s="17" t="s">
        <v>1853</v>
      </c>
      <c r="B760" s="29">
        <v>64</v>
      </c>
    </row>
    <row r="761" spans="1:2" x14ac:dyDescent="0.25">
      <c r="A761" s="17" t="s">
        <v>3023</v>
      </c>
      <c r="B761" s="29">
        <v>32</v>
      </c>
    </row>
    <row r="762" spans="1:2" x14ac:dyDescent="0.25">
      <c r="A762" s="17" t="s">
        <v>272</v>
      </c>
      <c r="B762" s="29">
        <v>66</v>
      </c>
    </row>
    <row r="763" spans="1:2" x14ac:dyDescent="0.25">
      <c r="A763" s="17" t="s">
        <v>105</v>
      </c>
      <c r="B763" s="29">
        <v>26</v>
      </c>
    </row>
    <row r="764" spans="1:2" x14ac:dyDescent="0.25">
      <c r="A764" s="17" t="s">
        <v>171</v>
      </c>
      <c r="B764" s="29">
        <v>7</v>
      </c>
    </row>
    <row r="765" spans="1:2" x14ac:dyDescent="0.25">
      <c r="A765" s="17" t="s">
        <v>1403</v>
      </c>
      <c r="B765" s="29">
        <v>99</v>
      </c>
    </row>
    <row r="766" spans="1:2" x14ac:dyDescent="0.25">
      <c r="A766" s="17" t="s">
        <v>2889</v>
      </c>
      <c r="B766" s="29">
        <v>83</v>
      </c>
    </row>
    <row r="767" spans="1:2" x14ac:dyDescent="0.25">
      <c r="A767" s="17" t="s">
        <v>4038</v>
      </c>
      <c r="B767" s="29">
        <v>54</v>
      </c>
    </row>
    <row r="768" spans="1:2" x14ac:dyDescent="0.25">
      <c r="A768" s="17" t="s">
        <v>3745</v>
      </c>
      <c r="B768" s="29">
        <v>55</v>
      </c>
    </row>
    <row r="769" spans="1:2" x14ac:dyDescent="0.25">
      <c r="A769" s="17" t="s">
        <v>234</v>
      </c>
      <c r="B769" s="29">
        <v>23</v>
      </c>
    </row>
    <row r="770" spans="1:2" x14ac:dyDescent="0.25">
      <c r="A770" s="17" t="s">
        <v>4306</v>
      </c>
      <c r="B770" s="29">
        <v>16</v>
      </c>
    </row>
    <row r="771" spans="1:2" x14ac:dyDescent="0.25">
      <c r="A771" s="17" t="s">
        <v>3914</v>
      </c>
      <c r="B771" s="29">
        <v>60</v>
      </c>
    </row>
    <row r="772" spans="1:2" x14ac:dyDescent="0.25">
      <c r="A772" s="17" t="s">
        <v>569</v>
      </c>
      <c r="B772" s="29">
        <v>5</v>
      </c>
    </row>
    <row r="773" spans="1:2" x14ac:dyDescent="0.25">
      <c r="A773" s="17" t="s">
        <v>471</v>
      </c>
      <c r="B773" s="29">
        <v>62</v>
      </c>
    </row>
    <row r="774" spans="1:2" x14ac:dyDescent="0.25">
      <c r="A774" s="17" t="s">
        <v>1113</v>
      </c>
      <c r="B774" s="29">
        <v>19</v>
      </c>
    </row>
    <row r="775" spans="1:2" x14ac:dyDescent="0.25">
      <c r="A775" s="17" t="s">
        <v>4381</v>
      </c>
      <c r="B775" s="29">
        <v>83</v>
      </c>
    </row>
    <row r="776" spans="1:2" x14ac:dyDescent="0.25">
      <c r="A776" s="17" t="s">
        <v>224</v>
      </c>
      <c r="B776" s="29">
        <v>45</v>
      </c>
    </row>
    <row r="777" spans="1:2" x14ac:dyDescent="0.25">
      <c r="A777" s="17" t="s">
        <v>4164</v>
      </c>
      <c r="B777" s="29">
        <v>47</v>
      </c>
    </row>
    <row r="778" spans="1:2" x14ac:dyDescent="0.25">
      <c r="A778" s="17" t="s">
        <v>1219</v>
      </c>
      <c r="B778" s="29">
        <v>28</v>
      </c>
    </row>
    <row r="779" spans="1:2" x14ac:dyDescent="0.25">
      <c r="A779" s="17" t="s">
        <v>640</v>
      </c>
      <c r="B779" s="29">
        <v>25</v>
      </c>
    </row>
    <row r="780" spans="1:2" x14ac:dyDescent="0.25">
      <c r="A780" s="17" t="s">
        <v>401</v>
      </c>
      <c r="B780" s="29">
        <v>69</v>
      </c>
    </row>
    <row r="781" spans="1:2" x14ac:dyDescent="0.25">
      <c r="A781" s="17" t="s">
        <v>1703</v>
      </c>
      <c r="B781" s="29">
        <v>94</v>
      </c>
    </row>
    <row r="782" spans="1:2" x14ac:dyDescent="0.25">
      <c r="A782" s="17" t="s">
        <v>1390</v>
      </c>
      <c r="B782" s="29">
        <v>55</v>
      </c>
    </row>
    <row r="783" spans="1:2" x14ac:dyDescent="0.25">
      <c r="A783" s="17" t="s">
        <v>1593</v>
      </c>
      <c r="B783" s="29">
        <v>9</v>
      </c>
    </row>
    <row r="784" spans="1:2" x14ac:dyDescent="0.25">
      <c r="A784" s="17" t="s">
        <v>656</v>
      </c>
      <c r="B784" s="29">
        <v>27</v>
      </c>
    </row>
    <row r="785" spans="1:2" x14ac:dyDescent="0.25">
      <c r="A785" s="17" t="s">
        <v>617</v>
      </c>
      <c r="B785" s="29">
        <v>96</v>
      </c>
    </row>
    <row r="786" spans="1:2" x14ac:dyDescent="0.25">
      <c r="A786" s="17" t="s">
        <v>625</v>
      </c>
      <c r="B786" s="29">
        <v>44</v>
      </c>
    </row>
    <row r="787" spans="1:2" x14ac:dyDescent="0.25">
      <c r="A787" s="17" t="s">
        <v>395</v>
      </c>
      <c r="B787" s="29">
        <v>42</v>
      </c>
    </row>
    <row r="788" spans="1:2" x14ac:dyDescent="0.25">
      <c r="A788" s="17" t="s">
        <v>716</v>
      </c>
      <c r="B788" s="29">
        <v>94</v>
      </c>
    </row>
    <row r="789" spans="1:2" x14ac:dyDescent="0.25">
      <c r="A789" s="17" t="s">
        <v>402</v>
      </c>
      <c r="B789" s="29">
        <v>37</v>
      </c>
    </row>
    <row r="790" spans="1:2" x14ac:dyDescent="0.25">
      <c r="A790" s="17" t="s">
        <v>2482</v>
      </c>
      <c r="B790" s="29">
        <v>16</v>
      </c>
    </row>
    <row r="791" spans="1:2" x14ac:dyDescent="0.25">
      <c r="A791" s="17" t="s">
        <v>2464</v>
      </c>
      <c r="B791" s="29">
        <v>28</v>
      </c>
    </row>
    <row r="792" spans="1:2" x14ac:dyDescent="0.25">
      <c r="A792" s="17" t="s">
        <v>4079</v>
      </c>
      <c r="B792" s="29">
        <v>88</v>
      </c>
    </row>
    <row r="793" spans="1:2" x14ac:dyDescent="0.25">
      <c r="A793" s="17" t="s">
        <v>3888</v>
      </c>
      <c r="B793" s="29">
        <v>70</v>
      </c>
    </row>
    <row r="794" spans="1:2" x14ac:dyDescent="0.25">
      <c r="A794" s="17" t="s">
        <v>476</v>
      </c>
      <c r="B794" s="29">
        <v>27</v>
      </c>
    </row>
    <row r="795" spans="1:2" x14ac:dyDescent="0.25">
      <c r="A795" s="17" t="s">
        <v>1678</v>
      </c>
      <c r="B795" s="29">
        <v>41</v>
      </c>
    </row>
    <row r="796" spans="1:2" x14ac:dyDescent="0.25">
      <c r="A796" s="17" t="s">
        <v>1172</v>
      </c>
      <c r="B796" s="29">
        <v>64</v>
      </c>
    </row>
    <row r="797" spans="1:2" x14ac:dyDescent="0.25">
      <c r="A797" s="17" t="s">
        <v>1708</v>
      </c>
      <c r="B797" s="29">
        <v>57</v>
      </c>
    </row>
    <row r="798" spans="1:2" x14ac:dyDescent="0.25">
      <c r="A798" s="17" t="s">
        <v>2688</v>
      </c>
      <c r="B798" s="29">
        <v>69</v>
      </c>
    </row>
    <row r="799" spans="1:2" x14ac:dyDescent="0.25">
      <c r="A799" s="17" t="s">
        <v>415</v>
      </c>
      <c r="B799" s="29">
        <v>60</v>
      </c>
    </row>
    <row r="800" spans="1:2" x14ac:dyDescent="0.25">
      <c r="A800" s="17" t="s">
        <v>1601</v>
      </c>
      <c r="B800" s="29">
        <v>50</v>
      </c>
    </row>
    <row r="801" spans="1:2" x14ac:dyDescent="0.25">
      <c r="A801" s="17" t="s">
        <v>1354</v>
      </c>
      <c r="B801" s="29">
        <v>16</v>
      </c>
    </row>
    <row r="802" spans="1:2" x14ac:dyDescent="0.25">
      <c r="A802" s="17" t="s">
        <v>1548</v>
      </c>
      <c r="B802" s="29">
        <v>44</v>
      </c>
    </row>
    <row r="803" spans="1:2" x14ac:dyDescent="0.25">
      <c r="A803" s="17" t="s">
        <v>588</v>
      </c>
      <c r="B803" s="29">
        <v>25</v>
      </c>
    </row>
    <row r="804" spans="1:2" x14ac:dyDescent="0.25">
      <c r="A804" s="17" t="s">
        <v>954</v>
      </c>
      <c r="B804" s="29">
        <v>69</v>
      </c>
    </row>
    <row r="805" spans="1:2" x14ac:dyDescent="0.25">
      <c r="A805" s="17" t="s">
        <v>3374</v>
      </c>
      <c r="B805" s="29">
        <v>17</v>
      </c>
    </row>
    <row r="806" spans="1:2" x14ac:dyDescent="0.25">
      <c r="A806" s="17" t="s">
        <v>4192</v>
      </c>
      <c r="B806" s="29">
        <v>0</v>
      </c>
    </row>
    <row r="807" spans="1:2" x14ac:dyDescent="0.25">
      <c r="A807" s="17" t="s">
        <v>779</v>
      </c>
      <c r="B807" s="29">
        <v>11</v>
      </c>
    </row>
    <row r="808" spans="1:2" x14ac:dyDescent="0.25">
      <c r="A808" s="17" t="s">
        <v>2213</v>
      </c>
      <c r="B808" s="29">
        <v>4</v>
      </c>
    </row>
    <row r="809" spans="1:2" x14ac:dyDescent="0.25">
      <c r="A809" s="17" t="s">
        <v>3866</v>
      </c>
      <c r="B809" s="29">
        <v>38</v>
      </c>
    </row>
    <row r="810" spans="1:2" x14ac:dyDescent="0.25">
      <c r="A810" s="17" t="s">
        <v>534</v>
      </c>
      <c r="B810" s="29">
        <v>50</v>
      </c>
    </row>
    <row r="811" spans="1:2" x14ac:dyDescent="0.25">
      <c r="A811" s="17" t="s">
        <v>4254</v>
      </c>
      <c r="B811" s="29">
        <v>59</v>
      </c>
    </row>
    <row r="812" spans="1:2" x14ac:dyDescent="0.25">
      <c r="A812" s="17" t="s">
        <v>429</v>
      </c>
      <c r="B812" s="29">
        <v>73</v>
      </c>
    </row>
    <row r="813" spans="1:2" x14ac:dyDescent="0.25">
      <c r="A813" s="17" t="s">
        <v>698</v>
      </c>
      <c r="B813" s="29">
        <v>23</v>
      </c>
    </row>
    <row r="814" spans="1:2" x14ac:dyDescent="0.25">
      <c r="A814" s="17" t="s">
        <v>2236</v>
      </c>
      <c r="B814" s="29">
        <v>40.5</v>
      </c>
    </row>
    <row r="815" spans="1:2" x14ac:dyDescent="0.25">
      <c r="A815" s="17" t="s">
        <v>2391</v>
      </c>
      <c r="B815" s="29">
        <v>76</v>
      </c>
    </row>
    <row r="816" spans="1:2" x14ac:dyDescent="0.25">
      <c r="A816" s="17" t="s">
        <v>86</v>
      </c>
      <c r="B816" s="29">
        <v>99</v>
      </c>
    </row>
    <row r="817" spans="1:2" x14ac:dyDescent="0.25">
      <c r="A817" s="17" t="s">
        <v>257</v>
      </c>
      <c r="B817" s="29">
        <v>67</v>
      </c>
    </row>
    <row r="818" spans="1:2" x14ac:dyDescent="0.25">
      <c r="A818" s="17" t="s">
        <v>1416</v>
      </c>
      <c r="B818" s="29">
        <v>36</v>
      </c>
    </row>
    <row r="819" spans="1:2" x14ac:dyDescent="0.25">
      <c r="A819" s="17" t="s">
        <v>1977</v>
      </c>
      <c r="B819" s="29">
        <v>61</v>
      </c>
    </row>
    <row r="820" spans="1:2" x14ac:dyDescent="0.25">
      <c r="A820" s="17" t="s">
        <v>1036</v>
      </c>
      <c r="B820" s="29">
        <v>48</v>
      </c>
    </row>
    <row r="821" spans="1:2" x14ac:dyDescent="0.25">
      <c r="A821" s="17" t="s">
        <v>3383</v>
      </c>
      <c r="B821" s="29">
        <v>98</v>
      </c>
    </row>
    <row r="822" spans="1:2" x14ac:dyDescent="0.25">
      <c r="A822" s="17" t="s">
        <v>280</v>
      </c>
      <c r="B822" s="29">
        <v>28</v>
      </c>
    </row>
    <row r="823" spans="1:2" x14ac:dyDescent="0.25">
      <c r="A823" s="17" t="s">
        <v>1745</v>
      </c>
      <c r="B823" s="29">
        <v>85</v>
      </c>
    </row>
    <row r="824" spans="1:2" x14ac:dyDescent="0.25">
      <c r="A824" s="17" t="s">
        <v>195</v>
      </c>
      <c r="B824" s="29">
        <v>39</v>
      </c>
    </row>
    <row r="825" spans="1:2" x14ac:dyDescent="0.25">
      <c r="A825" s="17" t="s">
        <v>644</v>
      </c>
      <c r="B825" s="29">
        <v>21</v>
      </c>
    </row>
    <row r="826" spans="1:2" x14ac:dyDescent="0.25">
      <c r="A826" s="17" t="s">
        <v>4337</v>
      </c>
      <c r="B826" s="29">
        <v>63</v>
      </c>
    </row>
    <row r="827" spans="1:2" x14ac:dyDescent="0.25">
      <c r="A827" s="17" t="s">
        <v>4112</v>
      </c>
      <c r="B827" s="29">
        <v>24</v>
      </c>
    </row>
    <row r="828" spans="1:2" x14ac:dyDescent="0.25">
      <c r="A828" s="17" t="s">
        <v>1750</v>
      </c>
      <c r="B828" s="29">
        <v>13</v>
      </c>
    </row>
    <row r="829" spans="1:2" x14ac:dyDescent="0.25">
      <c r="A829" s="17" t="s">
        <v>1242</v>
      </c>
      <c r="B829" s="29">
        <v>11</v>
      </c>
    </row>
    <row r="830" spans="1:2" x14ac:dyDescent="0.25">
      <c r="A830" s="17" t="s">
        <v>631</v>
      </c>
      <c r="B830" s="29">
        <v>62</v>
      </c>
    </row>
    <row r="831" spans="1:2" x14ac:dyDescent="0.25">
      <c r="A831" s="17" t="s">
        <v>4204</v>
      </c>
      <c r="B831" s="29">
        <v>10</v>
      </c>
    </row>
    <row r="832" spans="1:2" x14ac:dyDescent="0.25">
      <c r="A832" s="17" t="s">
        <v>1376</v>
      </c>
      <c r="B832" s="29">
        <v>60</v>
      </c>
    </row>
    <row r="833" spans="1:2" x14ac:dyDescent="0.25">
      <c r="A833" s="17" t="s">
        <v>388</v>
      </c>
      <c r="B833" s="29">
        <v>57</v>
      </c>
    </row>
    <row r="834" spans="1:2" x14ac:dyDescent="0.25">
      <c r="A834" s="17" t="s">
        <v>236</v>
      </c>
      <c r="B834" s="29">
        <v>14</v>
      </c>
    </row>
    <row r="835" spans="1:2" x14ac:dyDescent="0.25">
      <c r="A835" s="17" t="s">
        <v>4250</v>
      </c>
      <c r="B835" s="29">
        <v>45</v>
      </c>
    </row>
    <row r="836" spans="1:2" x14ac:dyDescent="0.25">
      <c r="A836" s="17" t="s">
        <v>545</v>
      </c>
      <c r="B836" s="29">
        <v>88</v>
      </c>
    </row>
    <row r="837" spans="1:2" x14ac:dyDescent="0.25">
      <c r="A837" s="17" t="s">
        <v>358</v>
      </c>
      <c r="B837" s="29">
        <v>96</v>
      </c>
    </row>
    <row r="838" spans="1:2" x14ac:dyDescent="0.25">
      <c r="A838" s="17" t="s">
        <v>2989</v>
      </c>
      <c r="B838" s="29">
        <v>33</v>
      </c>
    </row>
    <row r="839" spans="1:2" x14ac:dyDescent="0.25">
      <c r="A839" s="17" t="s">
        <v>1266</v>
      </c>
      <c r="B839" s="29">
        <v>22.5</v>
      </c>
    </row>
    <row r="840" spans="1:2" x14ac:dyDescent="0.25">
      <c r="A840" s="17" t="s">
        <v>2396</v>
      </c>
      <c r="B840" s="29">
        <v>33</v>
      </c>
    </row>
    <row r="841" spans="1:2" x14ac:dyDescent="0.25">
      <c r="A841" s="17" t="s">
        <v>973</v>
      </c>
      <c r="B841" s="29">
        <v>11</v>
      </c>
    </row>
    <row r="842" spans="1:2" x14ac:dyDescent="0.25">
      <c r="A842" s="17" t="s">
        <v>562</v>
      </c>
      <c r="B842" s="29">
        <v>37</v>
      </c>
    </row>
    <row r="843" spans="1:2" x14ac:dyDescent="0.25">
      <c r="A843" s="17" t="s">
        <v>3826</v>
      </c>
      <c r="B843" s="29">
        <v>71</v>
      </c>
    </row>
    <row r="844" spans="1:2" x14ac:dyDescent="0.25">
      <c r="A844" s="17" t="s">
        <v>3378</v>
      </c>
      <c r="B844" s="29">
        <v>25</v>
      </c>
    </row>
    <row r="845" spans="1:2" x14ac:dyDescent="0.25">
      <c r="A845" s="17" t="s">
        <v>392</v>
      </c>
      <c r="B845" s="29">
        <v>73</v>
      </c>
    </row>
    <row r="846" spans="1:2" x14ac:dyDescent="0.25">
      <c r="A846" s="17" t="s">
        <v>1057</v>
      </c>
      <c r="B846" s="29">
        <v>24</v>
      </c>
    </row>
    <row r="847" spans="1:2" x14ac:dyDescent="0.25">
      <c r="A847" s="17" t="s">
        <v>2601</v>
      </c>
      <c r="B847" s="29">
        <v>9</v>
      </c>
    </row>
    <row r="848" spans="1:2" x14ac:dyDescent="0.25">
      <c r="A848" s="17" t="s">
        <v>4028</v>
      </c>
      <c r="B848" s="29">
        <v>47</v>
      </c>
    </row>
    <row r="849" spans="1:2" x14ac:dyDescent="0.25">
      <c r="A849" s="17" t="s">
        <v>4333</v>
      </c>
      <c r="B849" s="29">
        <v>91</v>
      </c>
    </row>
    <row r="850" spans="1:2" x14ac:dyDescent="0.25">
      <c r="A850" s="17" t="s">
        <v>3677</v>
      </c>
      <c r="B850" s="29">
        <v>52</v>
      </c>
    </row>
    <row r="851" spans="1:2" x14ac:dyDescent="0.25">
      <c r="A851" s="17" t="s">
        <v>506</v>
      </c>
      <c r="B851" s="29">
        <v>4</v>
      </c>
    </row>
    <row r="852" spans="1:2" x14ac:dyDescent="0.25">
      <c r="A852" s="17" t="s">
        <v>223</v>
      </c>
      <c r="B852" s="29">
        <v>68</v>
      </c>
    </row>
    <row r="853" spans="1:2" x14ac:dyDescent="0.25">
      <c r="A853" s="17" t="s">
        <v>3251</v>
      </c>
      <c r="B853" s="29">
        <v>18</v>
      </c>
    </row>
    <row r="854" spans="1:2" x14ac:dyDescent="0.25">
      <c r="A854" s="17" t="s">
        <v>467</v>
      </c>
      <c r="B854" s="29">
        <v>15</v>
      </c>
    </row>
    <row r="855" spans="1:2" x14ac:dyDescent="0.25">
      <c r="A855" s="17" t="s">
        <v>1341</v>
      </c>
      <c r="B855" s="29">
        <v>6</v>
      </c>
    </row>
    <row r="856" spans="1:2" x14ac:dyDescent="0.25">
      <c r="A856" s="17" t="s">
        <v>119</v>
      </c>
      <c r="B856" s="29">
        <v>83</v>
      </c>
    </row>
    <row r="857" spans="1:2" x14ac:dyDescent="0.25">
      <c r="A857" s="17" t="s">
        <v>2770</v>
      </c>
      <c r="B857" s="29">
        <v>87</v>
      </c>
    </row>
    <row r="858" spans="1:2" x14ac:dyDescent="0.25">
      <c r="A858" s="17" t="s">
        <v>635</v>
      </c>
      <c r="B858" s="29">
        <v>29</v>
      </c>
    </row>
    <row r="859" spans="1:2" x14ac:dyDescent="0.25">
      <c r="A859" s="17" t="s">
        <v>3546</v>
      </c>
      <c r="B859" s="29">
        <v>75</v>
      </c>
    </row>
    <row r="860" spans="1:2" x14ac:dyDescent="0.25">
      <c r="A860" s="17" t="s">
        <v>414</v>
      </c>
      <c r="B860" s="29">
        <v>0</v>
      </c>
    </row>
    <row r="861" spans="1:2" x14ac:dyDescent="0.25">
      <c r="A861" s="17" t="s">
        <v>420</v>
      </c>
      <c r="B861" s="29">
        <v>73</v>
      </c>
    </row>
    <row r="862" spans="1:2" x14ac:dyDescent="0.25">
      <c r="A862" s="17" t="s">
        <v>2022</v>
      </c>
      <c r="B862" s="29">
        <v>35</v>
      </c>
    </row>
    <row r="863" spans="1:2" x14ac:dyDescent="0.25">
      <c r="A863" s="17" t="s">
        <v>2530</v>
      </c>
      <c r="B863" s="29">
        <v>42</v>
      </c>
    </row>
    <row r="864" spans="1:2" x14ac:dyDescent="0.25">
      <c r="A864" s="17" t="s">
        <v>368</v>
      </c>
      <c r="B864" s="29">
        <v>32</v>
      </c>
    </row>
    <row r="865" spans="1:2" x14ac:dyDescent="0.25">
      <c r="A865" s="17" t="s">
        <v>641</v>
      </c>
      <c r="B865" s="29">
        <v>73</v>
      </c>
    </row>
    <row r="866" spans="1:2" x14ac:dyDescent="0.25">
      <c r="A866" s="17" t="s">
        <v>4292</v>
      </c>
      <c r="B866" s="29">
        <v>30</v>
      </c>
    </row>
    <row r="867" spans="1:2" x14ac:dyDescent="0.25">
      <c r="A867" s="17" t="s">
        <v>2691</v>
      </c>
      <c r="B867" s="29">
        <v>56</v>
      </c>
    </row>
    <row r="868" spans="1:2" x14ac:dyDescent="0.25">
      <c r="A868" s="17" t="s">
        <v>1019</v>
      </c>
      <c r="B868" s="29">
        <v>53</v>
      </c>
    </row>
    <row r="869" spans="1:2" x14ac:dyDescent="0.25">
      <c r="A869" s="17" t="s">
        <v>115</v>
      </c>
      <c r="B869" s="29">
        <v>90</v>
      </c>
    </row>
    <row r="870" spans="1:2" x14ac:dyDescent="0.25">
      <c r="A870" s="17" t="s">
        <v>2419</v>
      </c>
      <c r="B870" s="29">
        <v>28.5</v>
      </c>
    </row>
    <row r="871" spans="1:2" x14ac:dyDescent="0.25">
      <c r="A871" s="17" t="s">
        <v>577</v>
      </c>
      <c r="B871" s="29">
        <v>88</v>
      </c>
    </row>
    <row r="872" spans="1:2" x14ac:dyDescent="0.25">
      <c r="A872" s="17" t="s">
        <v>595</v>
      </c>
      <c r="B872" s="29">
        <v>56</v>
      </c>
    </row>
    <row r="873" spans="1:2" x14ac:dyDescent="0.25">
      <c r="A873" s="17" t="s">
        <v>475</v>
      </c>
      <c r="B873" s="29">
        <v>18</v>
      </c>
    </row>
    <row r="874" spans="1:2" x14ac:dyDescent="0.25">
      <c r="A874" s="17" t="s">
        <v>772</v>
      </c>
      <c r="B874" s="29">
        <v>5</v>
      </c>
    </row>
    <row r="875" spans="1:2" x14ac:dyDescent="0.25">
      <c r="A875" s="17" t="s">
        <v>509</v>
      </c>
      <c r="B875" s="29">
        <v>12</v>
      </c>
    </row>
    <row r="876" spans="1:2" x14ac:dyDescent="0.25">
      <c r="A876" s="17" t="s">
        <v>1879</v>
      </c>
      <c r="B876" s="29">
        <v>70</v>
      </c>
    </row>
    <row r="877" spans="1:2" x14ac:dyDescent="0.25">
      <c r="A877" s="17" t="s">
        <v>2286</v>
      </c>
      <c r="B877" s="29">
        <v>92</v>
      </c>
    </row>
    <row r="878" spans="1:2" x14ac:dyDescent="0.25">
      <c r="A878" s="17" t="s">
        <v>2157</v>
      </c>
      <c r="B878" s="29">
        <v>65</v>
      </c>
    </row>
    <row r="879" spans="1:2" x14ac:dyDescent="0.25">
      <c r="A879" s="17" t="s">
        <v>501</v>
      </c>
      <c r="B879" s="29">
        <v>84</v>
      </c>
    </row>
    <row r="880" spans="1:2" x14ac:dyDescent="0.25">
      <c r="A880" s="17" t="s">
        <v>1574</v>
      </c>
      <c r="B880" s="29">
        <v>88</v>
      </c>
    </row>
    <row r="881" spans="1:2" x14ac:dyDescent="0.25">
      <c r="A881" s="17" t="s">
        <v>604</v>
      </c>
      <c r="B881" s="29">
        <v>49.5</v>
      </c>
    </row>
    <row r="882" spans="1:2" x14ac:dyDescent="0.25">
      <c r="A882" s="17" t="s">
        <v>618</v>
      </c>
      <c r="B882" s="29">
        <v>62</v>
      </c>
    </row>
    <row r="883" spans="1:2" x14ac:dyDescent="0.25">
      <c r="A883" s="17" t="s">
        <v>3331</v>
      </c>
      <c r="B883" s="29">
        <v>3</v>
      </c>
    </row>
    <row r="884" spans="1:2" x14ac:dyDescent="0.25">
      <c r="A884" s="17" t="s">
        <v>758</v>
      </c>
      <c r="B884" s="29">
        <v>11</v>
      </c>
    </row>
    <row r="885" spans="1:2" x14ac:dyDescent="0.25">
      <c r="A885" s="17" t="s">
        <v>307</v>
      </c>
      <c r="B885" s="29">
        <v>86</v>
      </c>
    </row>
    <row r="886" spans="1:2" x14ac:dyDescent="0.25">
      <c r="A886" s="17" t="s">
        <v>1358</v>
      </c>
      <c r="B886" s="29">
        <v>4</v>
      </c>
    </row>
    <row r="887" spans="1:2" x14ac:dyDescent="0.25">
      <c r="A887" s="17" t="s">
        <v>430</v>
      </c>
      <c r="B887" s="29">
        <v>56</v>
      </c>
    </row>
    <row r="888" spans="1:2" x14ac:dyDescent="0.25">
      <c r="A888" s="17" t="s">
        <v>322</v>
      </c>
      <c r="B888" s="29">
        <v>30</v>
      </c>
    </row>
    <row r="889" spans="1:2" x14ac:dyDescent="0.25">
      <c r="A889" s="17" t="s">
        <v>346</v>
      </c>
      <c r="B889" s="29">
        <v>60</v>
      </c>
    </row>
    <row r="890" spans="1:2" x14ac:dyDescent="0.25">
      <c r="A890" s="17" t="s">
        <v>1350</v>
      </c>
      <c r="B890" s="29">
        <v>66</v>
      </c>
    </row>
    <row r="891" spans="1:2" x14ac:dyDescent="0.25">
      <c r="A891" s="17" t="s">
        <v>3435</v>
      </c>
      <c r="B891" s="29">
        <v>31</v>
      </c>
    </row>
    <row r="892" spans="1:2" x14ac:dyDescent="0.25">
      <c r="A892" s="17" t="s">
        <v>881</v>
      </c>
      <c r="B892" s="29">
        <v>12</v>
      </c>
    </row>
    <row r="893" spans="1:2" x14ac:dyDescent="0.25">
      <c r="A893" s="17" t="s">
        <v>1831</v>
      </c>
      <c r="B893" s="29">
        <v>99</v>
      </c>
    </row>
    <row r="894" spans="1:2" x14ac:dyDescent="0.25">
      <c r="A894" s="17" t="s">
        <v>3737</v>
      </c>
      <c r="B894" s="29">
        <v>30</v>
      </c>
    </row>
    <row r="895" spans="1:2" x14ac:dyDescent="0.25">
      <c r="A895" s="17" t="s">
        <v>2486</v>
      </c>
      <c r="B895" s="29">
        <v>30</v>
      </c>
    </row>
    <row r="896" spans="1:2" x14ac:dyDescent="0.25">
      <c r="A896" s="17" t="s">
        <v>342</v>
      </c>
      <c r="B896" s="29">
        <v>42</v>
      </c>
    </row>
    <row r="897" spans="1:2" x14ac:dyDescent="0.25">
      <c r="A897" s="17" t="s">
        <v>4082</v>
      </c>
      <c r="B897" s="29">
        <v>58</v>
      </c>
    </row>
    <row r="898" spans="1:2" x14ac:dyDescent="0.25">
      <c r="A898" s="17" t="s">
        <v>4421</v>
      </c>
      <c r="B898" s="29">
        <v>74</v>
      </c>
    </row>
    <row r="899" spans="1:2" x14ac:dyDescent="0.25">
      <c r="A899" s="17" t="s">
        <v>628</v>
      </c>
      <c r="B899" s="29">
        <v>70</v>
      </c>
    </row>
    <row r="900" spans="1:2" x14ac:dyDescent="0.25">
      <c r="A900" s="17" t="s">
        <v>576</v>
      </c>
      <c r="B900" s="29">
        <v>13</v>
      </c>
    </row>
    <row r="901" spans="1:2" x14ac:dyDescent="0.25">
      <c r="A901" s="17" t="s">
        <v>403</v>
      </c>
      <c r="B901" s="29">
        <v>59</v>
      </c>
    </row>
    <row r="902" spans="1:2" x14ac:dyDescent="0.25">
      <c r="A902" s="17" t="s">
        <v>1626</v>
      </c>
      <c r="B902" s="29">
        <v>66</v>
      </c>
    </row>
    <row r="903" spans="1:2" x14ac:dyDescent="0.25">
      <c r="A903" s="17" t="s">
        <v>1000</v>
      </c>
      <c r="B903" s="29">
        <v>0</v>
      </c>
    </row>
    <row r="904" spans="1:2" x14ac:dyDescent="0.25">
      <c r="A904" s="17" t="s">
        <v>633</v>
      </c>
      <c r="B904" s="29">
        <v>67</v>
      </c>
    </row>
    <row r="905" spans="1:2" x14ac:dyDescent="0.25">
      <c r="A905" s="17" t="s">
        <v>3599</v>
      </c>
      <c r="B905" s="29">
        <v>97</v>
      </c>
    </row>
    <row r="906" spans="1:2" x14ac:dyDescent="0.25">
      <c r="A906" s="17" t="s">
        <v>384</v>
      </c>
      <c r="B906" s="29">
        <v>7</v>
      </c>
    </row>
    <row r="907" spans="1:2" x14ac:dyDescent="0.25">
      <c r="A907" s="17" t="s">
        <v>2596</v>
      </c>
      <c r="B907" s="29">
        <v>95</v>
      </c>
    </row>
    <row r="908" spans="1:2" x14ac:dyDescent="0.25">
      <c r="A908" s="17" t="s">
        <v>2165</v>
      </c>
      <c r="B908" s="29">
        <v>71</v>
      </c>
    </row>
    <row r="909" spans="1:2" x14ac:dyDescent="0.25">
      <c r="A909" s="17" t="s">
        <v>544</v>
      </c>
      <c r="B909" s="29">
        <v>70</v>
      </c>
    </row>
    <row r="910" spans="1:2" x14ac:dyDescent="0.25">
      <c r="A910" s="17" t="s">
        <v>443</v>
      </c>
      <c r="B910" s="29">
        <v>45</v>
      </c>
    </row>
    <row r="911" spans="1:2" x14ac:dyDescent="0.25">
      <c r="A911" s="17" t="s">
        <v>3256</v>
      </c>
      <c r="B911" s="29">
        <v>58</v>
      </c>
    </row>
    <row r="912" spans="1:2" x14ac:dyDescent="0.25">
      <c r="A912" s="17" t="s">
        <v>1304</v>
      </c>
      <c r="B912" s="29">
        <v>76.5</v>
      </c>
    </row>
    <row r="913" spans="1:2" x14ac:dyDescent="0.25">
      <c r="A913" s="17" t="s">
        <v>1024</v>
      </c>
      <c r="B913" s="29">
        <v>34</v>
      </c>
    </row>
    <row r="914" spans="1:2" x14ac:dyDescent="0.25">
      <c r="A914" s="17" t="s">
        <v>153</v>
      </c>
      <c r="B914" s="29">
        <v>26</v>
      </c>
    </row>
    <row r="915" spans="1:2" x14ac:dyDescent="0.25">
      <c r="A915" s="17" t="s">
        <v>3763</v>
      </c>
      <c r="B915" s="29">
        <v>1</v>
      </c>
    </row>
    <row r="916" spans="1:2" x14ac:dyDescent="0.25">
      <c r="A916" s="17" t="s">
        <v>566</v>
      </c>
      <c r="B916" s="29">
        <v>2</v>
      </c>
    </row>
    <row r="917" spans="1:2" x14ac:dyDescent="0.25">
      <c r="A917" s="17" t="s">
        <v>1518</v>
      </c>
      <c r="B917" s="29">
        <v>6</v>
      </c>
    </row>
    <row r="918" spans="1:2" x14ac:dyDescent="0.25">
      <c r="A918" s="17" t="s">
        <v>252</v>
      </c>
      <c r="B918" s="29">
        <v>73</v>
      </c>
    </row>
    <row r="919" spans="1:2" x14ac:dyDescent="0.25">
      <c r="A919" s="17" t="s">
        <v>2946</v>
      </c>
      <c r="B919" s="29">
        <v>17</v>
      </c>
    </row>
    <row r="920" spans="1:2" x14ac:dyDescent="0.25">
      <c r="A920" s="17" t="s">
        <v>600</v>
      </c>
      <c r="B920" s="29">
        <v>62</v>
      </c>
    </row>
    <row r="921" spans="1:2" x14ac:dyDescent="0.25">
      <c r="A921" s="17" t="s">
        <v>1897</v>
      </c>
      <c r="B921" s="29">
        <v>95</v>
      </c>
    </row>
    <row r="922" spans="1:2" x14ac:dyDescent="0.25">
      <c r="A922" s="17" t="s">
        <v>1665</v>
      </c>
      <c r="B922" s="29">
        <v>94</v>
      </c>
    </row>
    <row r="923" spans="1:2" x14ac:dyDescent="0.25">
      <c r="A923" s="17" t="s">
        <v>968</v>
      </c>
      <c r="B923" s="29">
        <v>82</v>
      </c>
    </row>
    <row r="924" spans="1:2" x14ac:dyDescent="0.25">
      <c r="A924" s="17" t="s">
        <v>419</v>
      </c>
      <c r="B924" s="29">
        <v>18</v>
      </c>
    </row>
    <row r="925" spans="1:2" x14ac:dyDescent="0.25">
      <c r="A925" s="17" t="s">
        <v>581</v>
      </c>
      <c r="B925" s="29">
        <v>64</v>
      </c>
    </row>
    <row r="926" spans="1:2" x14ac:dyDescent="0.25">
      <c r="A926" s="17" t="s">
        <v>1631</v>
      </c>
      <c r="B926" s="29">
        <v>91</v>
      </c>
    </row>
    <row r="927" spans="1:2" x14ac:dyDescent="0.25">
      <c r="A927" s="17" t="s">
        <v>126</v>
      </c>
      <c r="B927" s="29">
        <v>38</v>
      </c>
    </row>
    <row r="928" spans="1:2" x14ac:dyDescent="0.25">
      <c r="A928" s="17" t="s">
        <v>284</v>
      </c>
      <c r="B928" s="29">
        <v>6</v>
      </c>
    </row>
    <row r="929" spans="1:2" x14ac:dyDescent="0.25">
      <c r="A929" s="17" t="s">
        <v>3229</v>
      </c>
      <c r="B929" s="29">
        <v>48</v>
      </c>
    </row>
    <row r="930" spans="1:2" x14ac:dyDescent="0.25">
      <c r="A930" s="17" t="s">
        <v>721</v>
      </c>
      <c r="B930" s="29">
        <v>49.5</v>
      </c>
    </row>
    <row r="931" spans="1:2" x14ac:dyDescent="0.25">
      <c r="A931" s="17" t="s">
        <v>2208</v>
      </c>
      <c r="B931" s="29">
        <v>30</v>
      </c>
    </row>
    <row r="932" spans="1:2" x14ac:dyDescent="0.25">
      <c r="A932" s="17" t="s">
        <v>919</v>
      </c>
      <c r="B932" s="29">
        <v>64</v>
      </c>
    </row>
    <row r="933" spans="1:2" x14ac:dyDescent="0.25">
      <c r="A933" s="17" t="s">
        <v>3487</v>
      </c>
      <c r="B933" s="29">
        <v>14</v>
      </c>
    </row>
    <row r="934" spans="1:2" x14ac:dyDescent="0.25">
      <c r="A934" s="17" t="s">
        <v>3975</v>
      </c>
      <c r="B934" s="29">
        <v>22</v>
      </c>
    </row>
    <row r="935" spans="1:2" x14ac:dyDescent="0.25">
      <c r="A935" s="17" t="s">
        <v>620</v>
      </c>
      <c r="B935" s="29">
        <v>1</v>
      </c>
    </row>
    <row r="936" spans="1:2" x14ac:dyDescent="0.25">
      <c r="A936" s="17" t="s">
        <v>3406</v>
      </c>
      <c r="B936" s="29">
        <v>69</v>
      </c>
    </row>
    <row r="937" spans="1:2" x14ac:dyDescent="0.25">
      <c r="A937" s="17" t="s">
        <v>4261</v>
      </c>
      <c r="B937" s="29">
        <v>22</v>
      </c>
    </row>
    <row r="938" spans="1:2" x14ac:dyDescent="0.25">
      <c r="A938" s="17" t="s">
        <v>3753</v>
      </c>
      <c r="B938" s="29">
        <v>66</v>
      </c>
    </row>
    <row r="939" spans="1:2" x14ac:dyDescent="0.25">
      <c r="A939" s="17" t="s">
        <v>610</v>
      </c>
      <c r="B939" s="29">
        <v>83</v>
      </c>
    </row>
    <row r="940" spans="1:2" x14ac:dyDescent="0.25">
      <c r="A940" s="17" t="s">
        <v>3244</v>
      </c>
      <c r="B940" s="29">
        <v>93</v>
      </c>
    </row>
    <row r="941" spans="1:2" x14ac:dyDescent="0.25">
      <c r="A941" s="17" t="s">
        <v>313</v>
      </c>
      <c r="B941" s="29">
        <v>69.5</v>
      </c>
    </row>
    <row r="942" spans="1:2" x14ac:dyDescent="0.25">
      <c r="A942" s="17" t="s">
        <v>484</v>
      </c>
      <c r="B942" s="29">
        <v>23</v>
      </c>
    </row>
    <row r="943" spans="1:2" x14ac:dyDescent="0.25">
      <c r="A943" s="17" t="s">
        <v>655</v>
      </c>
      <c r="B943" s="29">
        <v>99</v>
      </c>
    </row>
    <row r="944" spans="1:2" x14ac:dyDescent="0.25">
      <c r="A944" s="17" t="s">
        <v>1644</v>
      </c>
      <c r="B944" s="29">
        <v>45.5</v>
      </c>
    </row>
    <row r="945" spans="1:2" x14ac:dyDescent="0.25">
      <c r="A945" s="17" t="s">
        <v>469</v>
      </c>
      <c r="B945" s="29">
        <v>1</v>
      </c>
    </row>
    <row r="946" spans="1:2" x14ac:dyDescent="0.25">
      <c r="A946" s="17" t="s">
        <v>425</v>
      </c>
      <c r="B946" s="29">
        <v>41</v>
      </c>
    </row>
    <row r="947" spans="1:2" x14ac:dyDescent="0.25">
      <c r="A947" s="17" t="s">
        <v>504</v>
      </c>
      <c r="B947" s="29">
        <v>5</v>
      </c>
    </row>
    <row r="948" spans="1:2" x14ac:dyDescent="0.25">
      <c r="A948" s="17" t="s">
        <v>329</v>
      </c>
      <c r="B948" s="29">
        <v>35</v>
      </c>
    </row>
    <row r="949" spans="1:2" x14ac:dyDescent="0.25">
      <c r="A949" s="17" t="s">
        <v>3673</v>
      </c>
      <c r="B949" s="29">
        <v>6</v>
      </c>
    </row>
    <row r="950" spans="1:2" x14ac:dyDescent="0.25">
      <c r="A950" s="17" t="s">
        <v>3730</v>
      </c>
      <c r="B950" s="29">
        <v>40</v>
      </c>
    </row>
    <row r="951" spans="1:2" x14ac:dyDescent="0.25">
      <c r="A951" s="17" t="s">
        <v>2761</v>
      </c>
      <c r="B951" s="29">
        <v>87</v>
      </c>
    </row>
    <row r="952" spans="1:2" x14ac:dyDescent="0.25">
      <c r="A952" s="17" t="s">
        <v>351</v>
      </c>
      <c r="B952" s="29">
        <v>87</v>
      </c>
    </row>
    <row r="953" spans="1:2" x14ac:dyDescent="0.25">
      <c r="A953" s="17" t="s">
        <v>4120</v>
      </c>
      <c r="B953" s="29">
        <v>40</v>
      </c>
    </row>
    <row r="954" spans="1:2" x14ac:dyDescent="0.25">
      <c r="A954" s="17" t="s">
        <v>267</v>
      </c>
      <c r="B954" s="29">
        <v>52</v>
      </c>
    </row>
    <row r="955" spans="1:2" x14ac:dyDescent="0.25">
      <c r="A955" s="17" t="s">
        <v>2043</v>
      </c>
      <c r="B955" s="29">
        <v>32</v>
      </c>
    </row>
    <row r="956" spans="1:2" x14ac:dyDescent="0.25">
      <c r="A956" s="17" t="s">
        <v>525</v>
      </c>
      <c r="B956" s="29">
        <v>39</v>
      </c>
    </row>
    <row r="957" spans="1:2" x14ac:dyDescent="0.25">
      <c r="A957" s="17" t="s">
        <v>1796</v>
      </c>
      <c r="B957" s="29">
        <v>36</v>
      </c>
    </row>
    <row r="958" spans="1:2" hidden="1" x14ac:dyDescent="0.25">
      <c r="A958" s="17" t="s">
        <v>4556</v>
      </c>
      <c r="B958" s="29">
        <v>49.835999999999999</v>
      </c>
    </row>
    <row r="959" spans="1:2" x14ac:dyDescent="0.25">
      <c r="A959" s="17" t="s">
        <v>4551</v>
      </c>
      <c r="B959" s="29">
        <v>49.836000000000006</v>
      </c>
    </row>
  </sheetData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7C9854-E012-4962-BF39-FC956A279371}">
  <dimension ref="A3:G43"/>
  <sheetViews>
    <sheetView workbookViewId="0">
      <selection activeCell="A42" sqref="A42"/>
    </sheetView>
  </sheetViews>
  <sheetFormatPr defaultRowHeight="12.5" x14ac:dyDescent="0.25"/>
  <cols>
    <col min="1" max="1" width="13" bestFit="1" customWidth="1"/>
    <col min="2" max="2" width="18.08984375" bestFit="1" customWidth="1"/>
  </cols>
  <sheetData>
    <row r="3" spans="1:2" x14ac:dyDescent="0.25">
      <c r="A3" s="18" t="s">
        <v>4550</v>
      </c>
      <c r="B3" t="s">
        <v>4553</v>
      </c>
    </row>
    <row r="4" spans="1:2" x14ac:dyDescent="0.25">
      <c r="A4" s="17" t="s">
        <v>680</v>
      </c>
      <c r="B4" s="19">
        <v>506</v>
      </c>
    </row>
    <row r="5" spans="1:2" x14ac:dyDescent="0.25">
      <c r="A5" s="17" t="s">
        <v>673</v>
      </c>
      <c r="B5" s="19">
        <v>228</v>
      </c>
    </row>
    <row r="6" spans="1:2" x14ac:dyDescent="0.25">
      <c r="A6" s="17" t="s">
        <v>684</v>
      </c>
      <c r="B6" s="19">
        <v>266</v>
      </c>
    </row>
    <row r="7" spans="1:2" x14ac:dyDescent="0.25">
      <c r="A7" s="17" t="s">
        <v>4551</v>
      </c>
      <c r="B7" s="19">
        <v>1000</v>
      </c>
    </row>
    <row r="26" spans="1:3" x14ac:dyDescent="0.25">
      <c r="A26" t="s">
        <v>4550</v>
      </c>
      <c r="B26" t="s">
        <v>4553</v>
      </c>
      <c r="C26" s="25" t="s">
        <v>4558</v>
      </c>
    </row>
    <row r="27" spans="1:3" x14ac:dyDescent="0.25">
      <c r="A27" s="25" t="s">
        <v>680</v>
      </c>
      <c r="B27">
        <v>506</v>
      </c>
      <c r="C27" s="25" t="s">
        <v>674</v>
      </c>
    </row>
    <row r="28" spans="1:3" x14ac:dyDescent="0.25">
      <c r="A28" t="s">
        <v>673</v>
      </c>
      <c r="B28">
        <v>228</v>
      </c>
      <c r="C28" s="25" t="s">
        <v>674</v>
      </c>
    </row>
    <row r="29" spans="1:3" x14ac:dyDescent="0.25">
      <c r="A29" t="s">
        <v>684</v>
      </c>
      <c r="B29">
        <v>266</v>
      </c>
      <c r="C29" s="25" t="s">
        <v>674</v>
      </c>
    </row>
    <row r="30" spans="1:3" x14ac:dyDescent="0.25">
      <c r="A30" t="s">
        <v>4551</v>
      </c>
      <c r="B30">
        <v>1000</v>
      </c>
    </row>
    <row r="42" spans="1:7" x14ac:dyDescent="0.25">
      <c r="A42" t="s">
        <v>4559</v>
      </c>
    </row>
    <row r="43" spans="1:7" x14ac:dyDescent="0.25">
      <c r="A43" t="s">
        <v>4560</v>
      </c>
      <c r="G43" s="25" t="s">
        <v>232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7DAC8-51CA-4E42-A351-E9F65421FB56}">
  <dimension ref="A3:F22"/>
  <sheetViews>
    <sheetView workbookViewId="0">
      <selection activeCell="A23" sqref="A23"/>
    </sheetView>
  </sheetViews>
  <sheetFormatPr defaultRowHeight="12.5" x14ac:dyDescent="0.25"/>
  <cols>
    <col min="1" max="1" width="15.1796875" bestFit="1" customWidth="1"/>
    <col min="2" max="2" width="27.1796875" bestFit="1" customWidth="1"/>
  </cols>
  <sheetData>
    <row r="3" spans="1:2" x14ac:dyDescent="0.25">
      <c r="A3" s="18" t="s">
        <v>4550</v>
      </c>
      <c r="B3" t="s">
        <v>4561</v>
      </c>
    </row>
    <row r="4" spans="1:2" x14ac:dyDescent="0.25">
      <c r="A4" s="17" t="s">
        <v>25</v>
      </c>
      <c r="B4" s="19">
        <v>6</v>
      </c>
    </row>
    <row r="5" spans="1:2" x14ac:dyDescent="0.25">
      <c r="A5" s="17" t="s">
        <v>27</v>
      </c>
      <c r="B5" s="19">
        <v>9</v>
      </c>
    </row>
    <row r="6" spans="1:2" x14ac:dyDescent="0.25">
      <c r="A6" s="17" t="s">
        <v>13</v>
      </c>
      <c r="B6" s="19">
        <v>7.5</v>
      </c>
    </row>
    <row r="7" spans="1:2" x14ac:dyDescent="0.25">
      <c r="A7" s="17" t="s">
        <v>4551</v>
      </c>
      <c r="B7" s="19">
        <v>7.8</v>
      </c>
    </row>
    <row r="21" spans="1:6" x14ac:dyDescent="0.25">
      <c r="A21" t="s">
        <v>4559</v>
      </c>
    </row>
    <row r="22" spans="1:6" x14ac:dyDescent="0.25">
      <c r="A22" t="s">
        <v>4562</v>
      </c>
      <c r="F22" s="25" t="s">
        <v>232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308EFB-C327-49C9-BF55-B843B90FC5CF}">
  <dimension ref="A1:J1005"/>
  <sheetViews>
    <sheetView tabSelected="1" workbookViewId="0">
      <selection activeCell="N8" sqref="N8"/>
    </sheetView>
  </sheetViews>
  <sheetFormatPr defaultRowHeight="12.5" x14ac:dyDescent="0.25"/>
  <cols>
    <col min="5" max="5" width="10.08984375" bestFit="1" customWidth="1"/>
    <col min="7" max="7" width="19.81640625" bestFit="1" customWidth="1"/>
    <col min="8" max="8" width="16.1796875" bestFit="1" customWidth="1"/>
    <col min="10" max="10" width="15.81640625" style="34" bestFit="1" customWidth="1"/>
  </cols>
  <sheetData>
    <row r="1" spans="1:10" ht="14.5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14" t="s">
        <v>5</v>
      </c>
      <c r="G1" s="3" t="s">
        <v>6</v>
      </c>
      <c r="H1" s="3" t="s">
        <v>7</v>
      </c>
      <c r="I1" s="3" t="s">
        <v>668</v>
      </c>
      <c r="J1" s="33" t="s">
        <v>4563</v>
      </c>
    </row>
    <row r="2" spans="1:10" ht="14.5" x14ac:dyDescent="0.35">
      <c r="A2" s="6" t="s">
        <v>314</v>
      </c>
      <c r="B2" s="6" t="s">
        <v>669</v>
      </c>
      <c r="C2" s="6" t="s">
        <v>16</v>
      </c>
      <c r="D2" s="22">
        <v>86</v>
      </c>
      <c r="E2" s="6" t="s">
        <v>670</v>
      </c>
      <c r="F2" s="15" t="s">
        <v>107</v>
      </c>
      <c r="G2" s="6" t="s">
        <v>33</v>
      </c>
      <c r="H2" s="6" t="s">
        <v>13</v>
      </c>
      <c r="I2" s="2">
        <v>1.71875</v>
      </c>
      <c r="J2" s="31">
        <f>D2*I2</f>
        <v>147.8125</v>
      </c>
    </row>
    <row r="3" spans="1:10" ht="14.5" x14ac:dyDescent="0.35">
      <c r="A3" s="6" t="s">
        <v>675</v>
      </c>
      <c r="B3" s="6" t="s">
        <v>676</v>
      </c>
      <c r="C3" s="6" t="s">
        <v>16</v>
      </c>
      <c r="D3" s="22">
        <v>69</v>
      </c>
      <c r="E3" s="6" t="s">
        <v>677</v>
      </c>
      <c r="F3" s="15" t="s">
        <v>149</v>
      </c>
      <c r="G3" s="6" t="s">
        <v>20</v>
      </c>
      <c r="H3" s="6" t="s">
        <v>13</v>
      </c>
      <c r="I3" s="2">
        <v>1.71875</v>
      </c>
      <c r="J3" s="31">
        <f t="shared" ref="J3:J66" si="0">D3*I3</f>
        <v>118.59375</v>
      </c>
    </row>
    <row r="4" spans="1:10" ht="14.5" x14ac:dyDescent="0.35">
      <c r="A4" s="6" t="s">
        <v>681</v>
      </c>
      <c r="B4" s="6" t="s">
        <v>357</v>
      </c>
      <c r="C4" s="6" t="s">
        <v>23</v>
      </c>
      <c r="D4" s="22">
        <v>10</v>
      </c>
      <c r="E4" s="8">
        <v>27269</v>
      </c>
      <c r="F4" s="15" t="s">
        <v>60</v>
      </c>
      <c r="G4" s="6" t="s">
        <v>18</v>
      </c>
      <c r="H4" s="6" t="s">
        <v>25</v>
      </c>
      <c r="I4" s="2">
        <v>1.71875</v>
      </c>
      <c r="J4" s="31">
        <f t="shared" si="0"/>
        <v>17.1875</v>
      </c>
    </row>
    <row r="5" spans="1:10" ht="14.5" x14ac:dyDescent="0.35">
      <c r="A5" s="6" t="s">
        <v>612</v>
      </c>
      <c r="B5" s="6" t="s">
        <v>685</v>
      </c>
      <c r="C5" s="6" t="s">
        <v>23</v>
      </c>
      <c r="D5" s="22">
        <v>64</v>
      </c>
      <c r="E5" s="6" t="s">
        <v>686</v>
      </c>
      <c r="F5" s="15" t="s">
        <v>287</v>
      </c>
      <c r="G5" s="6" t="s">
        <v>33</v>
      </c>
      <c r="H5" s="6" t="s">
        <v>25</v>
      </c>
      <c r="I5" s="2">
        <v>1.703125</v>
      </c>
      <c r="J5" s="31">
        <f t="shared" si="0"/>
        <v>109</v>
      </c>
    </row>
    <row r="6" spans="1:10" ht="14.5" x14ac:dyDescent="0.35">
      <c r="A6" s="6" t="s">
        <v>689</v>
      </c>
      <c r="B6" s="6" t="s">
        <v>529</v>
      </c>
      <c r="C6" s="6" t="s">
        <v>23</v>
      </c>
      <c r="D6" s="22">
        <v>34</v>
      </c>
      <c r="E6" s="6" t="s">
        <v>690</v>
      </c>
      <c r="F6" s="15" t="s">
        <v>187</v>
      </c>
      <c r="G6" s="6" t="s">
        <v>18</v>
      </c>
      <c r="H6" s="6" t="s">
        <v>25</v>
      </c>
      <c r="I6" s="2">
        <v>1.703125</v>
      </c>
      <c r="J6" s="31">
        <f t="shared" si="0"/>
        <v>57.90625</v>
      </c>
    </row>
    <row r="7" spans="1:10" ht="14.5" x14ac:dyDescent="0.35">
      <c r="A7" s="6" t="s">
        <v>693</v>
      </c>
      <c r="B7" s="6" t="s">
        <v>694</v>
      </c>
      <c r="C7" s="6" t="s">
        <v>23</v>
      </c>
      <c r="D7" s="22">
        <v>39</v>
      </c>
      <c r="E7" s="6" t="s">
        <v>695</v>
      </c>
      <c r="F7" s="15" t="s">
        <v>62</v>
      </c>
      <c r="G7" s="6" t="s">
        <v>63</v>
      </c>
      <c r="H7" s="6" t="s">
        <v>27</v>
      </c>
      <c r="I7" s="2">
        <v>1.671875</v>
      </c>
      <c r="J7" s="31">
        <f t="shared" si="0"/>
        <v>65.203125</v>
      </c>
    </row>
    <row r="8" spans="1:10" ht="14.5" x14ac:dyDescent="0.35">
      <c r="A8" s="6" t="s">
        <v>698</v>
      </c>
      <c r="B8" s="6" t="s">
        <v>699</v>
      </c>
      <c r="C8" s="6" t="s">
        <v>16</v>
      </c>
      <c r="D8" s="22">
        <v>23</v>
      </c>
      <c r="E8" s="6" t="s">
        <v>700</v>
      </c>
      <c r="F8" s="15" t="s">
        <v>124</v>
      </c>
      <c r="G8" s="6" t="s">
        <v>18</v>
      </c>
      <c r="H8" s="6" t="s">
        <v>13</v>
      </c>
      <c r="I8" s="2">
        <v>1.671875</v>
      </c>
      <c r="J8" s="31">
        <f t="shared" si="0"/>
        <v>38.453125</v>
      </c>
    </row>
    <row r="9" spans="1:10" ht="14.5" x14ac:dyDescent="0.35">
      <c r="A9" s="6" t="s">
        <v>703</v>
      </c>
      <c r="B9" s="6" t="s">
        <v>704</v>
      </c>
      <c r="C9" s="6" t="s">
        <v>23</v>
      </c>
      <c r="D9" s="22">
        <v>74</v>
      </c>
      <c r="E9" s="6" t="s">
        <v>705</v>
      </c>
      <c r="F9" s="15" t="s">
        <v>340</v>
      </c>
      <c r="G9" s="6" t="s">
        <v>26</v>
      </c>
      <c r="H9" s="6" t="s">
        <v>13</v>
      </c>
      <c r="I9" s="2">
        <v>1.65625</v>
      </c>
      <c r="J9" s="31">
        <f t="shared" si="0"/>
        <v>122.5625</v>
      </c>
    </row>
    <row r="10" spans="1:10" ht="14.5" x14ac:dyDescent="0.35">
      <c r="A10" s="6" t="s">
        <v>266</v>
      </c>
      <c r="B10" s="6" t="s">
        <v>707</v>
      </c>
      <c r="C10" s="6" t="s">
        <v>16</v>
      </c>
      <c r="D10" s="22">
        <v>50</v>
      </c>
      <c r="E10" s="6" t="s">
        <v>708</v>
      </c>
      <c r="F10" s="15" t="s">
        <v>97</v>
      </c>
      <c r="G10" s="6" t="s">
        <v>33</v>
      </c>
      <c r="H10" s="6" t="s">
        <v>13</v>
      </c>
      <c r="I10" s="2">
        <v>1.65625</v>
      </c>
      <c r="J10" s="31">
        <f t="shared" si="0"/>
        <v>82.8125</v>
      </c>
    </row>
    <row r="11" spans="1:10" ht="14.5" x14ac:dyDescent="0.35">
      <c r="A11" s="6" t="s">
        <v>711</v>
      </c>
      <c r="B11" s="6" t="s">
        <v>712</v>
      </c>
      <c r="C11" s="6" t="s">
        <v>16</v>
      </c>
      <c r="D11" s="22">
        <v>72</v>
      </c>
      <c r="E11" s="6" t="s">
        <v>713</v>
      </c>
      <c r="F11" s="15" t="s">
        <v>215</v>
      </c>
      <c r="G11" s="6" t="s">
        <v>21</v>
      </c>
      <c r="H11" s="6" t="s">
        <v>13</v>
      </c>
      <c r="I11" s="2">
        <v>1.640625</v>
      </c>
      <c r="J11" s="31">
        <f t="shared" si="0"/>
        <v>118.125</v>
      </c>
    </row>
    <row r="12" spans="1:10" ht="14.5" x14ac:dyDescent="0.35">
      <c r="A12" s="6" t="s">
        <v>716</v>
      </c>
      <c r="B12" s="6" t="s">
        <v>717</v>
      </c>
      <c r="C12" s="6" t="s">
        <v>16</v>
      </c>
      <c r="D12" s="21">
        <v>94</v>
      </c>
      <c r="E12" s="6" t="s">
        <v>718</v>
      </c>
      <c r="F12" s="15" t="s">
        <v>477</v>
      </c>
      <c r="G12" s="6" t="s">
        <v>26</v>
      </c>
      <c r="H12" s="6" t="s">
        <v>27</v>
      </c>
      <c r="I12" s="2">
        <v>1.640625</v>
      </c>
      <c r="J12" s="31">
        <f t="shared" si="0"/>
        <v>154.21875</v>
      </c>
    </row>
    <row r="13" spans="1:10" ht="14.5" x14ac:dyDescent="0.35">
      <c r="A13" s="6" t="s">
        <v>721</v>
      </c>
      <c r="B13" s="6" t="s">
        <v>722</v>
      </c>
      <c r="C13" s="6" t="s">
        <v>16</v>
      </c>
      <c r="D13" s="21">
        <v>48</v>
      </c>
      <c r="E13" s="6" t="s">
        <v>723</v>
      </c>
      <c r="F13" s="15" t="s">
        <v>201</v>
      </c>
      <c r="G13" s="6" t="s">
        <v>33</v>
      </c>
      <c r="H13" s="6" t="s">
        <v>13</v>
      </c>
      <c r="I13" s="2">
        <v>1.625</v>
      </c>
      <c r="J13" s="31">
        <f t="shared" si="0"/>
        <v>78</v>
      </c>
    </row>
    <row r="14" spans="1:10" ht="14.5" x14ac:dyDescent="0.35">
      <c r="A14" s="6" t="s">
        <v>726</v>
      </c>
      <c r="B14" s="13" t="s">
        <v>4541</v>
      </c>
      <c r="C14" s="6" t="s">
        <v>16</v>
      </c>
      <c r="D14" s="21">
        <v>60</v>
      </c>
      <c r="E14" s="6" t="s">
        <v>727</v>
      </c>
      <c r="F14" s="15" t="s">
        <v>209</v>
      </c>
      <c r="G14" s="6" t="s">
        <v>50</v>
      </c>
      <c r="H14" s="6" t="s">
        <v>13</v>
      </c>
      <c r="I14" s="2">
        <v>1.609375</v>
      </c>
      <c r="J14" s="31">
        <f t="shared" si="0"/>
        <v>96.5625</v>
      </c>
    </row>
    <row r="15" spans="1:10" ht="14.5" x14ac:dyDescent="0.35">
      <c r="A15" s="6" t="s">
        <v>730</v>
      </c>
      <c r="B15" s="6" t="s">
        <v>731</v>
      </c>
      <c r="C15" s="6" t="s">
        <v>23</v>
      </c>
      <c r="D15" s="21">
        <v>38</v>
      </c>
      <c r="E15" s="6" t="s">
        <v>732</v>
      </c>
      <c r="F15" s="15" t="s">
        <v>157</v>
      </c>
      <c r="G15" s="6" t="s">
        <v>12</v>
      </c>
      <c r="H15" s="6" t="s">
        <v>13</v>
      </c>
      <c r="I15" s="2">
        <v>1.59375</v>
      </c>
      <c r="J15" s="31">
        <f t="shared" si="0"/>
        <v>60.5625</v>
      </c>
    </row>
    <row r="16" spans="1:10" ht="14.5" x14ac:dyDescent="0.35">
      <c r="A16" s="6" t="s">
        <v>447</v>
      </c>
      <c r="B16" s="6" t="s">
        <v>735</v>
      </c>
      <c r="C16" s="6" t="s">
        <v>23</v>
      </c>
      <c r="D16" s="21">
        <v>32</v>
      </c>
      <c r="E16" s="6" t="s">
        <v>736</v>
      </c>
      <c r="F16" s="15" t="s">
        <v>165</v>
      </c>
      <c r="G16" s="6" t="s">
        <v>12</v>
      </c>
      <c r="H16" s="6" t="s">
        <v>13</v>
      </c>
      <c r="I16" s="2">
        <v>1.59375</v>
      </c>
      <c r="J16" s="31">
        <f t="shared" si="0"/>
        <v>51</v>
      </c>
    </row>
    <row r="17" spans="1:10" ht="14.5" x14ac:dyDescent="0.35">
      <c r="A17" s="6" t="s">
        <v>634</v>
      </c>
      <c r="B17" s="6" t="s">
        <v>739</v>
      </c>
      <c r="C17" s="6" t="s">
        <v>16</v>
      </c>
      <c r="D17" s="21">
        <v>88</v>
      </c>
      <c r="E17" s="6" t="s">
        <v>740</v>
      </c>
      <c r="F17" s="16" t="s">
        <v>4541</v>
      </c>
      <c r="G17" s="6" t="s">
        <v>33</v>
      </c>
      <c r="H17" s="6" t="s">
        <v>25</v>
      </c>
      <c r="I17" s="2">
        <v>1.5625</v>
      </c>
      <c r="J17" s="31">
        <f t="shared" si="0"/>
        <v>137.5</v>
      </c>
    </row>
    <row r="18" spans="1:10" ht="14.5" x14ac:dyDescent="0.35">
      <c r="A18" s="6" t="s">
        <v>523</v>
      </c>
      <c r="B18" s="6" t="s">
        <v>743</v>
      </c>
      <c r="C18" s="6" t="s">
        <v>23</v>
      </c>
      <c r="D18" s="21">
        <v>61</v>
      </c>
      <c r="E18" s="6" t="s">
        <v>744</v>
      </c>
      <c r="F18" s="15" t="s">
        <v>118</v>
      </c>
      <c r="G18" s="6" t="s">
        <v>33</v>
      </c>
      <c r="H18" s="6" t="s">
        <v>13</v>
      </c>
      <c r="I18" s="2">
        <v>1.546875</v>
      </c>
      <c r="J18" s="31">
        <f t="shared" si="0"/>
        <v>94.359375</v>
      </c>
    </row>
    <row r="19" spans="1:10" ht="14.5" x14ac:dyDescent="0.35">
      <c r="A19" s="6" t="s">
        <v>610</v>
      </c>
      <c r="B19" s="6" t="s">
        <v>747</v>
      </c>
      <c r="C19" s="6" t="s">
        <v>23</v>
      </c>
      <c r="D19" s="21">
        <v>83</v>
      </c>
      <c r="E19" s="8">
        <v>27919</v>
      </c>
      <c r="F19" s="15" t="s">
        <v>159</v>
      </c>
      <c r="G19" s="6" t="s">
        <v>18</v>
      </c>
      <c r="H19" s="6" t="s">
        <v>13</v>
      </c>
      <c r="I19" s="2">
        <v>1.546875</v>
      </c>
      <c r="J19" s="31">
        <f t="shared" si="0"/>
        <v>128.390625</v>
      </c>
    </row>
    <row r="20" spans="1:10" ht="14.5" x14ac:dyDescent="0.35">
      <c r="A20" s="6" t="s">
        <v>491</v>
      </c>
      <c r="B20" s="6" t="s">
        <v>750</v>
      </c>
      <c r="C20" s="6" t="s">
        <v>23</v>
      </c>
      <c r="D20" s="21">
        <v>65</v>
      </c>
      <c r="E20" s="6" t="s">
        <v>751</v>
      </c>
      <c r="F20" s="15" t="s">
        <v>107</v>
      </c>
      <c r="G20" s="6" t="s">
        <v>33</v>
      </c>
      <c r="H20" s="6" t="s">
        <v>25</v>
      </c>
      <c r="I20" s="2">
        <v>1.53125</v>
      </c>
      <c r="J20" s="31">
        <f t="shared" si="0"/>
        <v>99.53125</v>
      </c>
    </row>
    <row r="21" spans="1:10" ht="14.5" x14ac:dyDescent="0.35">
      <c r="A21" s="6" t="s">
        <v>422</v>
      </c>
      <c r="B21" s="6" t="s">
        <v>754</v>
      </c>
      <c r="C21" s="6" t="s">
        <v>23</v>
      </c>
      <c r="D21" s="21">
        <v>2</v>
      </c>
      <c r="E21" s="6" t="s">
        <v>755</v>
      </c>
      <c r="F21" s="15" t="s">
        <v>94</v>
      </c>
      <c r="G21" s="6" t="s">
        <v>33</v>
      </c>
      <c r="H21" s="6" t="s">
        <v>27</v>
      </c>
      <c r="I21" s="2">
        <v>1.53125</v>
      </c>
      <c r="J21" s="31">
        <f t="shared" si="0"/>
        <v>3.0625</v>
      </c>
    </row>
    <row r="22" spans="1:10" ht="14.5" x14ac:dyDescent="0.35">
      <c r="A22" s="6" t="s">
        <v>758</v>
      </c>
      <c r="B22" s="6" t="s">
        <v>540</v>
      </c>
      <c r="C22" s="6" t="s">
        <v>16</v>
      </c>
      <c r="D22" s="21">
        <v>11</v>
      </c>
      <c r="E22" s="6" t="s">
        <v>759</v>
      </c>
      <c r="F22" s="15" t="s">
        <v>299</v>
      </c>
      <c r="G22" s="6" t="s">
        <v>33</v>
      </c>
      <c r="H22" s="6" t="s">
        <v>13</v>
      </c>
      <c r="I22" s="2">
        <v>1.515625</v>
      </c>
      <c r="J22" s="31">
        <f t="shared" si="0"/>
        <v>16.671875</v>
      </c>
    </row>
    <row r="23" spans="1:10" ht="14.5" x14ac:dyDescent="0.35">
      <c r="A23" s="6" t="s">
        <v>762</v>
      </c>
      <c r="B23" s="6" t="s">
        <v>763</v>
      </c>
      <c r="C23" s="6" t="s">
        <v>16</v>
      </c>
      <c r="D23" s="21">
        <v>44</v>
      </c>
      <c r="E23" s="6" t="s">
        <v>764</v>
      </c>
      <c r="F23" s="15" t="s">
        <v>187</v>
      </c>
      <c r="G23" s="6" t="s">
        <v>18</v>
      </c>
      <c r="H23" s="6" t="s">
        <v>13</v>
      </c>
      <c r="I23" s="2">
        <v>1.515625</v>
      </c>
      <c r="J23" s="31">
        <f t="shared" si="0"/>
        <v>66.6875</v>
      </c>
    </row>
    <row r="24" spans="1:10" ht="14.5" x14ac:dyDescent="0.35">
      <c r="A24" s="6" t="s">
        <v>767</v>
      </c>
      <c r="B24" s="6" t="s">
        <v>768</v>
      </c>
      <c r="C24" s="6" t="s">
        <v>16</v>
      </c>
      <c r="D24" s="21">
        <v>26</v>
      </c>
      <c r="E24" s="6" t="s">
        <v>769</v>
      </c>
      <c r="F24" s="15" t="s">
        <v>137</v>
      </c>
      <c r="G24" s="6" t="s">
        <v>4549</v>
      </c>
      <c r="H24" s="6" t="s">
        <v>13</v>
      </c>
      <c r="I24" s="2">
        <v>1.5</v>
      </c>
      <c r="J24" s="31">
        <f t="shared" si="0"/>
        <v>39</v>
      </c>
    </row>
    <row r="25" spans="1:10" ht="14.5" x14ac:dyDescent="0.35">
      <c r="A25" s="6" t="s">
        <v>772</v>
      </c>
      <c r="B25" s="6" t="s">
        <v>616</v>
      </c>
      <c r="C25" s="6" t="s">
        <v>23</v>
      </c>
      <c r="D25" s="21">
        <v>5</v>
      </c>
      <c r="E25" s="8">
        <v>28476</v>
      </c>
      <c r="F25" s="15" t="s">
        <v>98</v>
      </c>
      <c r="G25" s="6" t="s">
        <v>4549</v>
      </c>
      <c r="H25" s="6" t="s">
        <v>25</v>
      </c>
      <c r="I25" s="2">
        <v>1.5</v>
      </c>
      <c r="J25" s="31">
        <f t="shared" si="0"/>
        <v>7.5</v>
      </c>
    </row>
    <row r="26" spans="1:10" ht="14.5" x14ac:dyDescent="0.35">
      <c r="A26" s="6" t="s">
        <v>362</v>
      </c>
      <c r="B26" s="6" t="s">
        <v>775</v>
      </c>
      <c r="C26" s="6" t="s">
        <v>23</v>
      </c>
      <c r="D26" s="21">
        <v>78</v>
      </c>
      <c r="E26" s="6" t="s">
        <v>776</v>
      </c>
      <c r="F26" s="15" t="s">
        <v>35</v>
      </c>
      <c r="G26" s="6" t="s">
        <v>33</v>
      </c>
      <c r="H26" s="6" t="s">
        <v>13</v>
      </c>
      <c r="I26" s="2">
        <v>1.484375</v>
      </c>
      <c r="J26" s="31">
        <f t="shared" si="0"/>
        <v>115.78125</v>
      </c>
    </row>
    <row r="27" spans="1:10" ht="14.5" x14ac:dyDescent="0.35">
      <c r="A27" s="6" t="s">
        <v>779</v>
      </c>
      <c r="B27" s="6" t="s">
        <v>780</v>
      </c>
      <c r="C27" s="6" t="s">
        <v>16</v>
      </c>
      <c r="D27" s="21">
        <v>11</v>
      </c>
      <c r="E27" s="6" t="s">
        <v>781</v>
      </c>
      <c r="F27" s="16" t="s">
        <v>4541</v>
      </c>
      <c r="G27" s="6" t="s">
        <v>20</v>
      </c>
      <c r="H27" s="6" t="s">
        <v>13</v>
      </c>
      <c r="I27" s="2">
        <v>1.46875</v>
      </c>
      <c r="J27" s="31">
        <f t="shared" si="0"/>
        <v>16.15625</v>
      </c>
    </row>
    <row r="28" spans="1:10" ht="14.5" x14ac:dyDescent="0.35">
      <c r="A28" s="6" t="s">
        <v>784</v>
      </c>
      <c r="B28" s="6" t="s">
        <v>785</v>
      </c>
      <c r="C28" s="6" t="s">
        <v>23</v>
      </c>
      <c r="D28" s="21">
        <v>19</v>
      </c>
      <c r="E28" s="6" t="s">
        <v>786</v>
      </c>
      <c r="F28" s="15" t="s">
        <v>251</v>
      </c>
      <c r="G28" s="6" t="s">
        <v>26</v>
      </c>
      <c r="H28" s="6" t="s">
        <v>13</v>
      </c>
      <c r="I28" s="2">
        <v>1.46875</v>
      </c>
      <c r="J28" s="31">
        <f t="shared" si="0"/>
        <v>27.90625</v>
      </c>
    </row>
    <row r="29" spans="1:10" ht="14.5" x14ac:dyDescent="0.35">
      <c r="A29" s="6" t="s">
        <v>789</v>
      </c>
      <c r="B29" s="6" t="s">
        <v>790</v>
      </c>
      <c r="C29" s="6" t="s">
        <v>23</v>
      </c>
      <c r="D29" s="21">
        <v>71</v>
      </c>
      <c r="E29" s="6" t="s">
        <v>791</v>
      </c>
      <c r="F29" s="15" t="s">
        <v>176</v>
      </c>
      <c r="G29" s="6" t="s">
        <v>20</v>
      </c>
      <c r="H29" s="6" t="s">
        <v>27</v>
      </c>
      <c r="I29" s="2">
        <v>1.46875</v>
      </c>
      <c r="J29" s="31">
        <f t="shared" si="0"/>
        <v>104.28125</v>
      </c>
    </row>
    <row r="30" spans="1:10" ht="14.5" x14ac:dyDescent="0.35">
      <c r="A30" s="6" t="s">
        <v>558</v>
      </c>
      <c r="B30" s="6" t="s">
        <v>793</v>
      </c>
      <c r="C30" s="6" t="s">
        <v>23</v>
      </c>
      <c r="D30" s="21">
        <v>84</v>
      </c>
      <c r="E30" s="6" t="s">
        <v>794</v>
      </c>
      <c r="F30" s="15" t="s">
        <v>141</v>
      </c>
      <c r="G30" s="6" t="s">
        <v>63</v>
      </c>
      <c r="H30" s="6" t="s">
        <v>27</v>
      </c>
      <c r="I30" s="2">
        <v>1.46875</v>
      </c>
      <c r="J30" s="31">
        <f t="shared" si="0"/>
        <v>123.375</v>
      </c>
    </row>
    <row r="31" spans="1:10" ht="14.5" x14ac:dyDescent="0.35">
      <c r="A31" s="6" t="s">
        <v>224</v>
      </c>
      <c r="B31" s="6" t="s">
        <v>797</v>
      </c>
      <c r="C31" s="6" t="s">
        <v>23</v>
      </c>
      <c r="D31" s="21">
        <v>45</v>
      </c>
      <c r="E31" s="6" t="s">
        <v>798</v>
      </c>
      <c r="F31" s="16" t="s">
        <v>4541</v>
      </c>
      <c r="G31" s="6" t="s">
        <v>12</v>
      </c>
      <c r="H31" s="6" t="s">
        <v>27</v>
      </c>
      <c r="I31" s="2">
        <v>1.4609375</v>
      </c>
      <c r="J31" s="31">
        <f t="shared" si="0"/>
        <v>65.7421875</v>
      </c>
    </row>
    <row r="32" spans="1:10" ht="14.5" x14ac:dyDescent="0.35">
      <c r="A32" s="6" t="s">
        <v>631</v>
      </c>
      <c r="B32" s="6" t="s">
        <v>801</v>
      </c>
      <c r="C32" s="6" t="s">
        <v>23</v>
      </c>
      <c r="D32" s="21">
        <v>62</v>
      </c>
      <c r="E32" s="6" t="s">
        <v>802</v>
      </c>
      <c r="F32" s="16" t="s">
        <v>4541</v>
      </c>
      <c r="G32" s="6" t="s">
        <v>18</v>
      </c>
      <c r="H32" s="6" t="s">
        <v>27</v>
      </c>
      <c r="I32" s="2">
        <v>1.4609375</v>
      </c>
      <c r="J32" s="31">
        <f t="shared" si="0"/>
        <v>90.578125</v>
      </c>
    </row>
    <row r="33" spans="1:10" ht="14.5" x14ac:dyDescent="0.35">
      <c r="A33" s="6" t="s">
        <v>805</v>
      </c>
      <c r="B33" s="6" t="s">
        <v>806</v>
      </c>
      <c r="C33" s="6" t="s">
        <v>16</v>
      </c>
      <c r="D33" s="21">
        <v>70</v>
      </c>
      <c r="E33" s="6" t="s">
        <v>807</v>
      </c>
      <c r="F33" s="15" t="s">
        <v>165</v>
      </c>
      <c r="G33" s="6" t="s">
        <v>12</v>
      </c>
      <c r="H33" s="6" t="s">
        <v>13</v>
      </c>
      <c r="I33" s="2">
        <v>1.453125</v>
      </c>
      <c r="J33" s="31">
        <f t="shared" si="0"/>
        <v>101.71875</v>
      </c>
    </row>
    <row r="34" spans="1:10" ht="14.5" x14ac:dyDescent="0.35">
      <c r="A34" s="6" t="s">
        <v>577</v>
      </c>
      <c r="B34" s="6" t="s">
        <v>627</v>
      </c>
      <c r="C34" s="6" t="s">
        <v>23</v>
      </c>
      <c r="D34" s="21">
        <v>88</v>
      </c>
      <c r="E34" s="6" t="s">
        <v>810</v>
      </c>
      <c r="F34" s="15" t="s">
        <v>74</v>
      </c>
      <c r="G34" s="6" t="s">
        <v>18</v>
      </c>
      <c r="H34" s="6" t="s">
        <v>13</v>
      </c>
      <c r="I34" s="2">
        <v>1.453125</v>
      </c>
      <c r="J34" s="31">
        <f t="shared" si="0"/>
        <v>127.875</v>
      </c>
    </row>
    <row r="35" spans="1:10" ht="14.5" x14ac:dyDescent="0.35">
      <c r="A35" s="6" t="s">
        <v>468</v>
      </c>
      <c r="B35" s="6" t="s">
        <v>812</v>
      </c>
      <c r="C35" s="6" t="s">
        <v>16</v>
      </c>
      <c r="D35" s="21">
        <v>71</v>
      </c>
      <c r="E35" s="6" t="s">
        <v>813</v>
      </c>
      <c r="F35" s="15" t="s">
        <v>176</v>
      </c>
      <c r="G35" s="6" t="s">
        <v>4549</v>
      </c>
      <c r="H35" s="6" t="s">
        <v>13</v>
      </c>
      <c r="I35" s="2">
        <v>1.453125</v>
      </c>
      <c r="J35" s="31">
        <f t="shared" si="0"/>
        <v>103.171875</v>
      </c>
    </row>
    <row r="36" spans="1:10" ht="14.5" x14ac:dyDescent="0.35">
      <c r="A36" s="6" t="s">
        <v>816</v>
      </c>
      <c r="B36" s="6" t="s">
        <v>817</v>
      </c>
      <c r="C36" s="6" t="s">
        <v>23</v>
      </c>
      <c r="D36" s="21">
        <v>27</v>
      </c>
      <c r="E36" s="8">
        <v>28254</v>
      </c>
      <c r="F36" s="15" t="s">
        <v>145</v>
      </c>
      <c r="G36" s="6" t="s">
        <v>18</v>
      </c>
      <c r="H36" s="6" t="s">
        <v>25</v>
      </c>
      <c r="I36" s="2">
        <v>1.453125</v>
      </c>
      <c r="J36" s="31">
        <f t="shared" si="0"/>
        <v>39.234375</v>
      </c>
    </row>
    <row r="37" spans="1:10" ht="14.5" x14ac:dyDescent="0.35">
      <c r="A37" s="6" t="s">
        <v>820</v>
      </c>
      <c r="B37" s="6" t="s">
        <v>821</v>
      </c>
      <c r="C37" s="6" t="s">
        <v>23</v>
      </c>
      <c r="D37" s="21">
        <v>48</v>
      </c>
      <c r="E37" s="6" t="s">
        <v>822</v>
      </c>
      <c r="F37" s="15" t="s">
        <v>31</v>
      </c>
      <c r="G37" s="6" t="s">
        <v>18</v>
      </c>
      <c r="H37" s="6" t="s">
        <v>25</v>
      </c>
      <c r="I37" s="2">
        <v>1.4476562500000001</v>
      </c>
      <c r="J37" s="31">
        <f t="shared" si="0"/>
        <v>69.487500000000011</v>
      </c>
    </row>
    <row r="38" spans="1:10" ht="14.5" x14ac:dyDescent="0.35">
      <c r="A38" s="6" t="s">
        <v>824</v>
      </c>
      <c r="B38" s="6" t="s">
        <v>825</v>
      </c>
      <c r="C38" s="6" t="s">
        <v>16</v>
      </c>
      <c r="D38" s="21">
        <v>76</v>
      </c>
      <c r="E38" s="6" t="s">
        <v>826</v>
      </c>
      <c r="F38" s="15" t="s">
        <v>19</v>
      </c>
      <c r="G38" s="6" t="s">
        <v>4549</v>
      </c>
      <c r="H38" s="6" t="s">
        <v>27</v>
      </c>
      <c r="I38" s="2">
        <v>1.4476562500000001</v>
      </c>
      <c r="J38" s="31">
        <f t="shared" si="0"/>
        <v>110.02187500000001</v>
      </c>
    </row>
    <row r="39" spans="1:10" ht="14.5" x14ac:dyDescent="0.35">
      <c r="A39" s="6" t="s">
        <v>829</v>
      </c>
      <c r="B39" s="6" t="s">
        <v>830</v>
      </c>
      <c r="C39" s="6" t="s">
        <v>16</v>
      </c>
      <c r="D39" s="21">
        <v>58</v>
      </c>
      <c r="E39" s="6" t="s">
        <v>831</v>
      </c>
      <c r="F39" s="16" t="s">
        <v>4541</v>
      </c>
      <c r="G39" s="6" t="s">
        <v>33</v>
      </c>
      <c r="H39" s="6" t="s">
        <v>13</v>
      </c>
      <c r="I39" s="2">
        <v>1.4375</v>
      </c>
      <c r="J39" s="31">
        <f t="shared" si="0"/>
        <v>83.375</v>
      </c>
    </row>
    <row r="40" spans="1:10" ht="14.5" x14ac:dyDescent="0.35">
      <c r="A40" s="6" t="s">
        <v>834</v>
      </c>
      <c r="B40" s="6" t="s">
        <v>835</v>
      </c>
      <c r="C40" s="6" t="s">
        <v>16</v>
      </c>
      <c r="D40" s="21">
        <v>44</v>
      </c>
      <c r="E40" s="6" t="s">
        <v>836</v>
      </c>
      <c r="F40" s="16" t="s">
        <v>4541</v>
      </c>
      <c r="G40" s="6" t="s">
        <v>20</v>
      </c>
      <c r="H40" s="6" t="s">
        <v>13</v>
      </c>
      <c r="I40" s="2">
        <v>1.4375</v>
      </c>
      <c r="J40" s="31">
        <f t="shared" si="0"/>
        <v>63.25</v>
      </c>
    </row>
    <row r="41" spans="1:10" ht="14.5" x14ac:dyDescent="0.35">
      <c r="A41" s="6" t="s">
        <v>537</v>
      </c>
      <c r="B41" s="6" t="s">
        <v>579</v>
      </c>
      <c r="C41" s="6" t="s">
        <v>16</v>
      </c>
      <c r="D41" s="21">
        <v>64</v>
      </c>
      <c r="E41" s="6" t="s">
        <v>839</v>
      </c>
      <c r="F41" s="16" t="s">
        <v>4541</v>
      </c>
      <c r="G41" s="6" t="s">
        <v>33</v>
      </c>
      <c r="H41" s="6" t="s">
        <v>25</v>
      </c>
      <c r="I41" s="2">
        <v>1.434375</v>
      </c>
      <c r="J41" s="31">
        <f t="shared" si="0"/>
        <v>91.8</v>
      </c>
    </row>
    <row r="42" spans="1:10" ht="14.5" x14ac:dyDescent="0.35">
      <c r="A42" s="6" t="s">
        <v>252</v>
      </c>
      <c r="B42" s="6" t="s">
        <v>842</v>
      </c>
      <c r="C42" s="6" t="s">
        <v>23</v>
      </c>
      <c r="D42" s="21">
        <v>73</v>
      </c>
      <c r="E42" s="6" t="s">
        <v>843</v>
      </c>
      <c r="F42" s="16" t="s">
        <v>4541</v>
      </c>
      <c r="G42" s="6" t="s">
        <v>12</v>
      </c>
      <c r="H42" s="6" t="s">
        <v>27</v>
      </c>
      <c r="I42" s="2">
        <v>1.434375</v>
      </c>
      <c r="J42" s="31">
        <f t="shared" si="0"/>
        <v>104.70937499999999</v>
      </c>
    </row>
    <row r="43" spans="1:10" ht="14.5" x14ac:dyDescent="0.35">
      <c r="A43" s="6" t="s">
        <v>846</v>
      </c>
      <c r="B43" s="6" t="s">
        <v>847</v>
      </c>
      <c r="C43" s="6" t="s">
        <v>23</v>
      </c>
      <c r="D43" s="21">
        <v>24</v>
      </c>
      <c r="E43" s="6" t="s">
        <v>848</v>
      </c>
      <c r="F43" s="15" t="s">
        <v>154</v>
      </c>
      <c r="G43" s="6" t="s">
        <v>18</v>
      </c>
      <c r="H43" s="6" t="s">
        <v>13</v>
      </c>
      <c r="I43" s="2">
        <v>1.421875</v>
      </c>
      <c r="J43" s="31">
        <f t="shared" si="0"/>
        <v>34.125</v>
      </c>
    </row>
    <row r="44" spans="1:10" ht="14.5" x14ac:dyDescent="0.35">
      <c r="A44" s="6" t="s">
        <v>851</v>
      </c>
      <c r="B44" s="6" t="s">
        <v>852</v>
      </c>
      <c r="C44" s="6" t="s">
        <v>23</v>
      </c>
      <c r="D44" s="21">
        <v>79</v>
      </c>
      <c r="E44" s="6" t="s">
        <v>853</v>
      </c>
      <c r="F44" s="16" t="s">
        <v>4541</v>
      </c>
      <c r="G44" s="6" t="s">
        <v>26</v>
      </c>
      <c r="H44" s="6" t="s">
        <v>13</v>
      </c>
      <c r="I44" s="2">
        <v>1.421875</v>
      </c>
      <c r="J44" s="31">
        <f t="shared" si="0"/>
        <v>112.328125</v>
      </c>
    </row>
    <row r="45" spans="1:10" ht="14.5" x14ac:dyDescent="0.35">
      <c r="A45" s="6" t="s">
        <v>856</v>
      </c>
      <c r="B45" s="6" t="s">
        <v>857</v>
      </c>
      <c r="C45" s="6" t="s">
        <v>23</v>
      </c>
      <c r="D45" s="21">
        <v>52</v>
      </c>
      <c r="E45" s="6" t="s">
        <v>858</v>
      </c>
      <c r="F45" s="15" t="s">
        <v>154</v>
      </c>
      <c r="G45" s="6" t="s">
        <v>4549</v>
      </c>
      <c r="H45" s="6" t="s">
        <v>25</v>
      </c>
      <c r="I45" s="2">
        <v>1.42109375</v>
      </c>
      <c r="J45" s="31">
        <f t="shared" si="0"/>
        <v>73.896875000000009</v>
      </c>
    </row>
    <row r="46" spans="1:10" ht="14.5" x14ac:dyDescent="0.35">
      <c r="A46" s="6" t="s">
        <v>522</v>
      </c>
      <c r="B46" s="6" t="s">
        <v>861</v>
      </c>
      <c r="C46" s="6" t="s">
        <v>16</v>
      </c>
      <c r="D46" s="21">
        <v>76</v>
      </c>
      <c r="E46" s="6" t="s">
        <v>862</v>
      </c>
      <c r="F46" s="16" t="s">
        <v>4541</v>
      </c>
      <c r="G46" s="6" t="s">
        <v>4549</v>
      </c>
      <c r="H46" s="6" t="s">
        <v>27</v>
      </c>
      <c r="I46" s="2">
        <v>1.42109375</v>
      </c>
      <c r="J46" s="31">
        <f t="shared" si="0"/>
        <v>108.003125</v>
      </c>
    </row>
    <row r="47" spans="1:10" ht="14.5" x14ac:dyDescent="0.35">
      <c r="A47" s="6" t="s">
        <v>865</v>
      </c>
      <c r="B47" s="6" t="s">
        <v>866</v>
      </c>
      <c r="C47" s="6" t="s">
        <v>23</v>
      </c>
      <c r="D47" s="21">
        <v>29</v>
      </c>
      <c r="E47" s="6" t="s">
        <v>867</v>
      </c>
      <c r="F47" s="15" t="s">
        <v>29</v>
      </c>
      <c r="G47" s="6" t="s">
        <v>26</v>
      </c>
      <c r="H47" s="6" t="s">
        <v>27</v>
      </c>
      <c r="I47" s="2">
        <v>1.4078124999999999</v>
      </c>
      <c r="J47" s="31">
        <f t="shared" si="0"/>
        <v>40.826562499999994</v>
      </c>
    </row>
    <row r="48" spans="1:10" ht="14.5" x14ac:dyDescent="0.35">
      <c r="A48" s="6" t="s">
        <v>236</v>
      </c>
      <c r="B48" s="6" t="s">
        <v>870</v>
      </c>
      <c r="C48" s="6" t="s">
        <v>23</v>
      </c>
      <c r="D48" s="21">
        <v>14</v>
      </c>
      <c r="E48" s="6" t="s">
        <v>871</v>
      </c>
      <c r="F48" s="15" t="s">
        <v>74</v>
      </c>
      <c r="G48" s="6" t="s">
        <v>18</v>
      </c>
      <c r="H48" s="6" t="s">
        <v>25</v>
      </c>
      <c r="I48" s="2">
        <v>1.4078124999999999</v>
      </c>
      <c r="J48" s="31">
        <f t="shared" si="0"/>
        <v>19.709374999999998</v>
      </c>
    </row>
    <row r="49" spans="1:10" ht="14.5" x14ac:dyDescent="0.35">
      <c r="A49" s="6" t="s">
        <v>445</v>
      </c>
      <c r="B49" s="6" t="s">
        <v>874</v>
      </c>
      <c r="C49" s="6" t="s">
        <v>23</v>
      </c>
      <c r="D49" s="21">
        <v>85</v>
      </c>
      <c r="E49" s="6" t="s">
        <v>875</v>
      </c>
      <c r="F49" s="15" t="s">
        <v>56</v>
      </c>
      <c r="G49" s="6" t="s">
        <v>4549</v>
      </c>
      <c r="H49" s="6" t="s">
        <v>27</v>
      </c>
      <c r="I49" s="2">
        <v>1.4078124999999999</v>
      </c>
      <c r="J49" s="31">
        <f t="shared" si="0"/>
        <v>119.66406249999999</v>
      </c>
    </row>
    <row r="50" spans="1:10" ht="14.5" x14ac:dyDescent="0.35">
      <c r="A50" s="6" t="s">
        <v>231</v>
      </c>
      <c r="B50" s="6" t="s">
        <v>410</v>
      </c>
      <c r="C50" s="6" t="s">
        <v>23</v>
      </c>
      <c r="D50" s="21">
        <v>59</v>
      </c>
      <c r="E50" s="6" t="s">
        <v>878</v>
      </c>
      <c r="F50" s="15" t="s">
        <v>140</v>
      </c>
      <c r="G50" s="6" t="s">
        <v>18</v>
      </c>
      <c r="H50" s="6" t="s">
        <v>13</v>
      </c>
      <c r="I50" s="2">
        <v>1.4078124999999999</v>
      </c>
      <c r="J50" s="31">
        <f t="shared" si="0"/>
        <v>83.060937499999994</v>
      </c>
    </row>
    <row r="51" spans="1:10" ht="14.5" x14ac:dyDescent="0.35">
      <c r="A51" s="6" t="s">
        <v>881</v>
      </c>
      <c r="B51" s="6" t="s">
        <v>882</v>
      </c>
      <c r="C51" s="6" t="s">
        <v>16</v>
      </c>
      <c r="D51" s="21">
        <v>12</v>
      </c>
      <c r="E51" s="6" t="s">
        <v>883</v>
      </c>
      <c r="F51" s="15" t="s">
        <v>53</v>
      </c>
      <c r="G51" s="6" t="s">
        <v>30</v>
      </c>
      <c r="H51" s="6" t="s">
        <v>13</v>
      </c>
      <c r="I51" s="2">
        <v>1.40625</v>
      </c>
      <c r="J51" s="31">
        <f t="shared" si="0"/>
        <v>16.875</v>
      </c>
    </row>
    <row r="52" spans="1:10" ht="14.5" x14ac:dyDescent="0.35">
      <c r="A52" s="6" t="s">
        <v>886</v>
      </c>
      <c r="B52" s="6" t="s">
        <v>398</v>
      </c>
      <c r="C52" s="6" t="s">
        <v>16</v>
      </c>
      <c r="D52" s="21">
        <v>60</v>
      </c>
      <c r="E52" s="8">
        <v>28532</v>
      </c>
      <c r="F52" s="16" t="s">
        <v>4541</v>
      </c>
      <c r="G52" s="6" t="s">
        <v>33</v>
      </c>
      <c r="H52" s="6" t="s">
        <v>25</v>
      </c>
      <c r="I52" s="2">
        <v>1.40625</v>
      </c>
      <c r="J52" s="31">
        <f t="shared" si="0"/>
        <v>84.375</v>
      </c>
    </row>
    <row r="53" spans="1:10" ht="14.5" x14ac:dyDescent="0.35">
      <c r="A53" s="6" t="s">
        <v>618</v>
      </c>
      <c r="B53" s="6" t="s">
        <v>889</v>
      </c>
      <c r="C53" s="6" t="s">
        <v>16</v>
      </c>
      <c r="D53" s="21">
        <v>62</v>
      </c>
      <c r="E53" s="6" t="s">
        <v>890</v>
      </c>
      <c r="F53" s="15" t="s">
        <v>74</v>
      </c>
      <c r="G53" s="6" t="s">
        <v>18</v>
      </c>
      <c r="H53" s="6" t="s">
        <v>25</v>
      </c>
      <c r="I53" s="2">
        <v>1.39453125</v>
      </c>
      <c r="J53" s="31">
        <f t="shared" si="0"/>
        <v>86.4609375</v>
      </c>
    </row>
    <row r="54" spans="1:10" ht="14.5" x14ac:dyDescent="0.35">
      <c r="A54" s="6" t="s">
        <v>349</v>
      </c>
      <c r="B54" s="6" t="s">
        <v>893</v>
      </c>
      <c r="C54" s="6" t="s">
        <v>16</v>
      </c>
      <c r="D54" s="21">
        <v>55</v>
      </c>
      <c r="E54" s="6" t="s">
        <v>894</v>
      </c>
      <c r="F54" s="15" t="s">
        <v>58</v>
      </c>
      <c r="G54" s="6" t="s">
        <v>12</v>
      </c>
      <c r="H54" s="6" t="s">
        <v>27</v>
      </c>
      <c r="I54" s="2">
        <v>1.39453125</v>
      </c>
      <c r="J54" s="31">
        <f t="shared" si="0"/>
        <v>76.69921875</v>
      </c>
    </row>
    <row r="55" spans="1:10" ht="14.5" x14ac:dyDescent="0.35">
      <c r="A55" s="6" t="s">
        <v>897</v>
      </c>
      <c r="B55" s="6" t="s">
        <v>898</v>
      </c>
      <c r="C55" s="6" t="s">
        <v>23</v>
      </c>
      <c r="D55" s="21">
        <v>97</v>
      </c>
      <c r="E55" s="6" t="s">
        <v>899</v>
      </c>
      <c r="F55" s="16" t="s">
        <v>4541</v>
      </c>
      <c r="G55" s="6" t="s">
        <v>20</v>
      </c>
      <c r="H55" s="6" t="s">
        <v>13</v>
      </c>
      <c r="I55" s="2">
        <v>1.3812500000000001</v>
      </c>
      <c r="J55" s="31">
        <f t="shared" si="0"/>
        <v>133.98125000000002</v>
      </c>
    </row>
    <row r="56" spans="1:10" ht="14.5" x14ac:dyDescent="0.35">
      <c r="A56" s="6" t="s">
        <v>478</v>
      </c>
      <c r="B56" s="6" t="s">
        <v>901</v>
      </c>
      <c r="C56" s="6" t="s">
        <v>23</v>
      </c>
      <c r="D56" s="21">
        <v>87</v>
      </c>
      <c r="E56" s="6" t="s">
        <v>902</v>
      </c>
      <c r="F56" s="15" t="s">
        <v>64</v>
      </c>
      <c r="G56" s="6" t="s">
        <v>26</v>
      </c>
      <c r="H56" s="6" t="s">
        <v>13</v>
      </c>
      <c r="I56" s="2">
        <v>1.3812500000000001</v>
      </c>
      <c r="J56" s="31">
        <f t="shared" si="0"/>
        <v>120.16875</v>
      </c>
    </row>
    <row r="57" spans="1:10" ht="14.5" x14ac:dyDescent="0.35">
      <c r="A57" s="6" t="s">
        <v>905</v>
      </c>
      <c r="B57" s="6" t="s">
        <v>906</v>
      </c>
      <c r="C57" s="6" t="s">
        <v>23</v>
      </c>
      <c r="D57" s="21">
        <v>52</v>
      </c>
      <c r="E57" s="6" t="s">
        <v>907</v>
      </c>
      <c r="F57" s="15" t="s">
        <v>112</v>
      </c>
      <c r="G57" s="6" t="s">
        <v>33</v>
      </c>
      <c r="H57" s="6" t="s">
        <v>13</v>
      </c>
      <c r="I57" s="2">
        <v>1.3812500000000001</v>
      </c>
      <c r="J57" s="31">
        <f t="shared" si="0"/>
        <v>71.825000000000003</v>
      </c>
    </row>
    <row r="58" spans="1:10" ht="14.5" x14ac:dyDescent="0.35">
      <c r="A58" s="6" t="s">
        <v>910</v>
      </c>
      <c r="B58" s="6" t="s">
        <v>911</v>
      </c>
      <c r="C58" s="6" t="s">
        <v>16</v>
      </c>
      <c r="D58" s="21">
        <v>75</v>
      </c>
      <c r="E58" s="6" t="s">
        <v>912</v>
      </c>
      <c r="F58" s="15" t="s">
        <v>134</v>
      </c>
      <c r="G58" s="6" t="s">
        <v>30</v>
      </c>
      <c r="H58" s="6" t="s">
        <v>13</v>
      </c>
      <c r="I58" s="2">
        <v>1.375</v>
      </c>
      <c r="J58" s="31">
        <f t="shared" si="0"/>
        <v>103.125</v>
      </c>
    </row>
    <row r="59" spans="1:10" ht="14.5" x14ac:dyDescent="0.35">
      <c r="A59" s="6" t="s">
        <v>915</v>
      </c>
      <c r="B59" s="6" t="s">
        <v>435</v>
      </c>
      <c r="C59" s="6" t="s">
        <v>23</v>
      </c>
      <c r="D59" s="21">
        <v>51</v>
      </c>
      <c r="E59" s="6" t="s">
        <v>916</v>
      </c>
      <c r="F59" s="15" t="s">
        <v>88</v>
      </c>
      <c r="G59" s="6" t="s">
        <v>4549</v>
      </c>
      <c r="H59" s="6" t="s">
        <v>13</v>
      </c>
      <c r="I59" s="2">
        <v>1.375</v>
      </c>
      <c r="J59" s="31">
        <f t="shared" si="0"/>
        <v>70.125</v>
      </c>
    </row>
    <row r="60" spans="1:10" ht="14.5" x14ac:dyDescent="0.35">
      <c r="A60" s="6" t="s">
        <v>919</v>
      </c>
      <c r="B60" s="13" t="s">
        <v>4541</v>
      </c>
      <c r="C60" s="6" t="s">
        <v>16</v>
      </c>
      <c r="D60" s="21">
        <v>64</v>
      </c>
      <c r="E60" s="6" t="s">
        <v>920</v>
      </c>
      <c r="F60" s="15" t="s">
        <v>286</v>
      </c>
      <c r="G60" s="6" t="s">
        <v>4549</v>
      </c>
      <c r="H60" s="6" t="s">
        <v>13</v>
      </c>
      <c r="I60" s="2">
        <v>1.375</v>
      </c>
      <c r="J60" s="31">
        <f t="shared" si="0"/>
        <v>88</v>
      </c>
    </row>
    <row r="61" spans="1:10" ht="14.5" x14ac:dyDescent="0.35">
      <c r="A61" s="6" t="s">
        <v>923</v>
      </c>
      <c r="B61" s="6" t="s">
        <v>924</v>
      </c>
      <c r="C61" s="6" t="s">
        <v>54</v>
      </c>
      <c r="D61" s="21">
        <v>5</v>
      </c>
      <c r="E61" s="11"/>
      <c r="F61" s="15" t="s">
        <v>118</v>
      </c>
      <c r="G61" s="6" t="s">
        <v>21</v>
      </c>
      <c r="H61" s="6" t="s">
        <v>13</v>
      </c>
      <c r="I61" s="2">
        <v>1.375</v>
      </c>
      <c r="J61" s="31">
        <f t="shared" si="0"/>
        <v>6.875</v>
      </c>
    </row>
    <row r="62" spans="1:10" ht="14.5" x14ac:dyDescent="0.35">
      <c r="A62" s="6" t="s">
        <v>927</v>
      </c>
      <c r="B62" s="6" t="s">
        <v>928</v>
      </c>
      <c r="C62" s="6" t="s">
        <v>16</v>
      </c>
      <c r="D62" s="21">
        <v>47</v>
      </c>
      <c r="E62" s="6" t="s">
        <v>929</v>
      </c>
      <c r="F62" s="15" t="s">
        <v>140</v>
      </c>
      <c r="G62" s="6" t="s">
        <v>18</v>
      </c>
      <c r="H62" s="6" t="s">
        <v>27</v>
      </c>
      <c r="I62" s="2">
        <v>1.375</v>
      </c>
      <c r="J62" s="31">
        <f t="shared" si="0"/>
        <v>64.625</v>
      </c>
    </row>
    <row r="63" spans="1:10" ht="14.5" x14ac:dyDescent="0.35">
      <c r="A63" s="6" t="s">
        <v>931</v>
      </c>
      <c r="B63" s="6" t="s">
        <v>932</v>
      </c>
      <c r="C63" s="6" t="s">
        <v>16</v>
      </c>
      <c r="D63" s="21">
        <v>31</v>
      </c>
      <c r="E63" s="6" t="s">
        <v>933</v>
      </c>
      <c r="F63" s="15" t="s">
        <v>34</v>
      </c>
      <c r="G63" s="6" t="s">
        <v>30</v>
      </c>
      <c r="H63" s="6" t="s">
        <v>13</v>
      </c>
      <c r="I63" s="2">
        <v>1.36796875</v>
      </c>
      <c r="J63" s="31">
        <f t="shared" si="0"/>
        <v>42.407031249999996</v>
      </c>
    </row>
    <row r="64" spans="1:10" ht="14.5" x14ac:dyDescent="0.35">
      <c r="A64" s="6" t="s">
        <v>372</v>
      </c>
      <c r="B64" s="6" t="s">
        <v>936</v>
      </c>
      <c r="C64" s="6" t="s">
        <v>16</v>
      </c>
      <c r="D64" s="21">
        <v>59</v>
      </c>
      <c r="E64" s="6" t="s">
        <v>937</v>
      </c>
      <c r="F64" s="15" t="s">
        <v>68</v>
      </c>
      <c r="G64" s="6" t="s">
        <v>18</v>
      </c>
      <c r="H64" s="6" t="s">
        <v>27</v>
      </c>
      <c r="I64" s="2">
        <v>1.36796875</v>
      </c>
      <c r="J64" s="31">
        <f t="shared" si="0"/>
        <v>80.710156249999997</v>
      </c>
    </row>
    <row r="65" spans="1:10" ht="14.5" x14ac:dyDescent="0.35">
      <c r="A65" s="6" t="s">
        <v>428</v>
      </c>
      <c r="B65" s="6" t="s">
        <v>940</v>
      </c>
      <c r="C65" s="6" t="s">
        <v>23</v>
      </c>
      <c r="D65" s="21">
        <v>70</v>
      </c>
      <c r="E65" s="6" t="s">
        <v>941</v>
      </c>
      <c r="F65" s="15" t="s">
        <v>162</v>
      </c>
      <c r="G65" s="6" t="s">
        <v>33</v>
      </c>
      <c r="H65" s="6" t="s">
        <v>27</v>
      </c>
      <c r="I65" s="2">
        <v>1.36796875</v>
      </c>
      <c r="J65" s="31">
        <f t="shared" si="0"/>
        <v>95.7578125</v>
      </c>
    </row>
    <row r="66" spans="1:10" ht="14.5" x14ac:dyDescent="0.35">
      <c r="A66" s="6" t="s">
        <v>944</v>
      </c>
      <c r="B66" s="6" t="s">
        <v>945</v>
      </c>
      <c r="C66" s="6" t="s">
        <v>23</v>
      </c>
      <c r="D66" s="21">
        <v>22</v>
      </c>
      <c r="E66" s="6" t="s">
        <v>946</v>
      </c>
      <c r="F66" s="15" t="s">
        <v>315</v>
      </c>
      <c r="G66" s="6" t="s">
        <v>21</v>
      </c>
      <c r="H66" s="6" t="s">
        <v>27</v>
      </c>
      <c r="I66" s="2">
        <v>1.3625</v>
      </c>
      <c r="J66" s="31">
        <f t="shared" si="0"/>
        <v>29.975000000000001</v>
      </c>
    </row>
    <row r="67" spans="1:10" ht="14.5" x14ac:dyDescent="0.35">
      <c r="A67" s="6" t="s">
        <v>949</v>
      </c>
      <c r="B67" s="6" t="s">
        <v>950</v>
      </c>
      <c r="C67" s="6" t="s">
        <v>23</v>
      </c>
      <c r="D67" s="21">
        <v>58</v>
      </c>
      <c r="E67" s="6" t="s">
        <v>951</v>
      </c>
      <c r="F67" s="15" t="s">
        <v>209</v>
      </c>
      <c r="G67" s="6" t="s">
        <v>26</v>
      </c>
      <c r="H67" s="6" t="s">
        <v>27</v>
      </c>
      <c r="I67" s="2">
        <v>1.3625</v>
      </c>
      <c r="J67" s="31">
        <f t="shared" ref="J67:J130" si="1">D67*I67</f>
        <v>79.025000000000006</v>
      </c>
    </row>
    <row r="68" spans="1:10" ht="14.5" x14ac:dyDescent="0.35">
      <c r="A68" s="6" t="s">
        <v>954</v>
      </c>
      <c r="B68" s="6" t="s">
        <v>955</v>
      </c>
      <c r="C68" s="6" t="s">
        <v>23</v>
      </c>
      <c r="D68" s="21">
        <v>69</v>
      </c>
      <c r="E68" s="6" t="s">
        <v>956</v>
      </c>
      <c r="F68" s="15" t="s">
        <v>11</v>
      </c>
      <c r="G68" s="6" t="s">
        <v>20</v>
      </c>
      <c r="H68" s="6" t="s">
        <v>25</v>
      </c>
      <c r="I68" s="2">
        <v>1.3625</v>
      </c>
      <c r="J68" s="31">
        <f t="shared" si="1"/>
        <v>94.012500000000003</v>
      </c>
    </row>
    <row r="69" spans="1:10" ht="14.5" x14ac:dyDescent="0.35">
      <c r="A69" s="6" t="s">
        <v>534</v>
      </c>
      <c r="B69" s="6" t="s">
        <v>959</v>
      </c>
      <c r="C69" s="6" t="s">
        <v>23</v>
      </c>
      <c r="D69" s="21">
        <v>54</v>
      </c>
      <c r="E69" s="6" t="s">
        <v>960</v>
      </c>
      <c r="F69" s="15" t="s">
        <v>312</v>
      </c>
      <c r="G69" s="6" t="s">
        <v>33</v>
      </c>
      <c r="H69" s="6" t="s">
        <v>25</v>
      </c>
      <c r="I69" s="2">
        <v>1.3546875</v>
      </c>
      <c r="J69" s="31">
        <f t="shared" si="1"/>
        <v>73.153125000000003</v>
      </c>
    </row>
    <row r="70" spans="1:10" ht="14.5" x14ac:dyDescent="0.35">
      <c r="A70" s="6" t="s">
        <v>963</v>
      </c>
      <c r="B70" s="6" t="s">
        <v>964</v>
      </c>
      <c r="C70" s="6" t="s">
        <v>16</v>
      </c>
      <c r="D70" s="21">
        <v>62</v>
      </c>
      <c r="E70" s="6" t="s">
        <v>965</v>
      </c>
      <c r="F70" s="15" t="s">
        <v>11</v>
      </c>
      <c r="G70" s="6" t="s">
        <v>18</v>
      </c>
      <c r="H70" s="6" t="s">
        <v>27</v>
      </c>
      <c r="I70" s="2">
        <v>1.3546875</v>
      </c>
      <c r="J70" s="31">
        <f t="shared" si="1"/>
        <v>83.990625000000009</v>
      </c>
    </row>
    <row r="71" spans="1:10" ht="14.5" x14ac:dyDescent="0.35">
      <c r="A71" s="6" t="s">
        <v>968</v>
      </c>
      <c r="B71" s="6" t="s">
        <v>969</v>
      </c>
      <c r="C71" s="6" t="s">
        <v>23</v>
      </c>
      <c r="D71" s="21">
        <v>82</v>
      </c>
      <c r="E71" s="6" t="s">
        <v>970</v>
      </c>
      <c r="F71" s="15" t="s">
        <v>118</v>
      </c>
      <c r="G71" s="6" t="s">
        <v>4549</v>
      </c>
      <c r="H71" s="6" t="s">
        <v>27</v>
      </c>
      <c r="I71" s="2">
        <v>1.3546875</v>
      </c>
      <c r="J71" s="31">
        <f t="shared" si="1"/>
        <v>111.08437500000001</v>
      </c>
    </row>
    <row r="72" spans="1:10" ht="14.5" x14ac:dyDescent="0.35">
      <c r="A72" s="6" t="s">
        <v>973</v>
      </c>
      <c r="B72" s="6" t="s">
        <v>974</v>
      </c>
      <c r="C72" s="6" t="s">
        <v>23</v>
      </c>
      <c r="D72" s="21">
        <v>11</v>
      </c>
      <c r="E72" s="6" t="s">
        <v>975</v>
      </c>
      <c r="F72" s="15" t="s">
        <v>182</v>
      </c>
      <c r="G72" s="6" t="s">
        <v>12</v>
      </c>
      <c r="H72" s="6" t="s">
        <v>27</v>
      </c>
      <c r="I72" s="2">
        <v>1.3546875</v>
      </c>
      <c r="J72" s="31">
        <f t="shared" si="1"/>
        <v>14.901562500000001</v>
      </c>
    </row>
    <row r="73" spans="1:10" ht="14.5" x14ac:dyDescent="0.35">
      <c r="A73" s="6" t="s">
        <v>978</v>
      </c>
      <c r="B73" s="6" t="s">
        <v>979</v>
      </c>
      <c r="C73" s="6" t="s">
        <v>23</v>
      </c>
      <c r="D73" s="21">
        <v>78</v>
      </c>
      <c r="E73" s="6" t="s">
        <v>980</v>
      </c>
      <c r="F73" s="15" t="s">
        <v>210</v>
      </c>
      <c r="G73" s="6" t="s">
        <v>18</v>
      </c>
      <c r="H73" s="6" t="s">
        <v>13</v>
      </c>
      <c r="I73" s="2">
        <v>1.35</v>
      </c>
      <c r="J73" s="31">
        <f t="shared" si="1"/>
        <v>105.30000000000001</v>
      </c>
    </row>
    <row r="74" spans="1:10" ht="14.5" x14ac:dyDescent="0.35">
      <c r="A74" s="6" t="s">
        <v>983</v>
      </c>
      <c r="B74" s="6" t="s">
        <v>984</v>
      </c>
      <c r="C74" s="6" t="s">
        <v>23</v>
      </c>
      <c r="D74" s="21">
        <v>73</v>
      </c>
      <c r="E74" s="6" t="s">
        <v>985</v>
      </c>
      <c r="F74" s="15" t="s">
        <v>116</v>
      </c>
      <c r="G74" s="6" t="s">
        <v>18</v>
      </c>
      <c r="H74" s="6" t="s">
        <v>27</v>
      </c>
      <c r="I74" s="2">
        <v>1.35</v>
      </c>
      <c r="J74" s="31">
        <f t="shared" si="1"/>
        <v>98.550000000000011</v>
      </c>
    </row>
    <row r="75" spans="1:10" ht="14.5" x14ac:dyDescent="0.35">
      <c r="A75" s="6" t="s">
        <v>504</v>
      </c>
      <c r="B75" s="6" t="s">
        <v>988</v>
      </c>
      <c r="C75" s="6" t="s">
        <v>16</v>
      </c>
      <c r="D75" s="21">
        <v>5</v>
      </c>
      <c r="E75" s="6" t="s">
        <v>989</v>
      </c>
      <c r="F75" s="15" t="s">
        <v>341</v>
      </c>
      <c r="G75" s="6" t="s">
        <v>4549</v>
      </c>
      <c r="H75" s="6" t="s">
        <v>27</v>
      </c>
      <c r="I75" s="2">
        <v>1.35</v>
      </c>
      <c r="J75" s="31">
        <f t="shared" si="1"/>
        <v>6.75</v>
      </c>
    </row>
    <row r="76" spans="1:10" ht="14.5" x14ac:dyDescent="0.35">
      <c r="A76" s="6" t="s">
        <v>992</v>
      </c>
      <c r="B76" s="6" t="s">
        <v>993</v>
      </c>
      <c r="C76" s="6" t="s">
        <v>23</v>
      </c>
      <c r="D76" s="21">
        <v>76</v>
      </c>
      <c r="E76" s="6" t="s">
        <v>994</v>
      </c>
      <c r="F76" s="16" t="s">
        <v>4541</v>
      </c>
      <c r="G76" s="6" t="s">
        <v>18</v>
      </c>
      <c r="H76" s="6" t="s">
        <v>25</v>
      </c>
      <c r="I76" s="2">
        <v>1.35</v>
      </c>
      <c r="J76" s="31">
        <f t="shared" si="1"/>
        <v>102.60000000000001</v>
      </c>
    </row>
    <row r="77" spans="1:10" ht="14.5" x14ac:dyDescent="0.35">
      <c r="A77" s="6" t="s">
        <v>997</v>
      </c>
      <c r="B77" s="6" t="s">
        <v>205</v>
      </c>
      <c r="C77" s="6" t="s">
        <v>16</v>
      </c>
      <c r="D77" s="21">
        <v>98</v>
      </c>
      <c r="E77" s="6" t="s">
        <v>998</v>
      </c>
      <c r="F77" s="15" t="s">
        <v>117</v>
      </c>
      <c r="G77" s="6" t="s">
        <v>33</v>
      </c>
      <c r="H77" s="6" t="s">
        <v>27</v>
      </c>
      <c r="I77" s="2">
        <v>1.35</v>
      </c>
      <c r="J77" s="31">
        <f t="shared" si="1"/>
        <v>132.30000000000001</v>
      </c>
    </row>
    <row r="78" spans="1:10" ht="14.5" x14ac:dyDescent="0.35">
      <c r="A78" s="6" t="s">
        <v>1000</v>
      </c>
      <c r="B78" s="6" t="s">
        <v>1001</v>
      </c>
      <c r="C78" s="6" t="s">
        <v>16</v>
      </c>
      <c r="D78" s="21">
        <v>0</v>
      </c>
      <c r="E78" s="6" t="s">
        <v>1002</v>
      </c>
      <c r="F78" s="15" t="s">
        <v>48</v>
      </c>
      <c r="G78" s="6" t="s">
        <v>12</v>
      </c>
      <c r="H78" s="6" t="s">
        <v>13</v>
      </c>
      <c r="I78" s="2">
        <v>1.3414062499999999</v>
      </c>
      <c r="J78" s="31">
        <f t="shared" si="1"/>
        <v>0</v>
      </c>
    </row>
    <row r="79" spans="1:10" ht="14.5" x14ac:dyDescent="0.35">
      <c r="A79" s="6" t="s">
        <v>1005</v>
      </c>
      <c r="B79" s="6" t="s">
        <v>1006</v>
      </c>
      <c r="C79" s="6" t="s">
        <v>23</v>
      </c>
      <c r="D79" s="21">
        <v>36</v>
      </c>
      <c r="E79" s="6" t="s">
        <v>1007</v>
      </c>
      <c r="F79" s="15" t="s">
        <v>97</v>
      </c>
      <c r="G79" s="6" t="s">
        <v>12</v>
      </c>
      <c r="H79" s="6" t="s">
        <v>25</v>
      </c>
      <c r="I79" s="2">
        <v>1.3374999999999999</v>
      </c>
      <c r="J79" s="31">
        <f t="shared" si="1"/>
        <v>48.15</v>
      </c>
    </row>
    <row r="80" spans="1:10" ht="14.5" x14ac:dyDescent="0.35">
      <c r="A80" s="6" t="s">
        <v>639</v>
      </c>
      <c r="B80" s="6" t="s">
        <v>1010</v>
      </c>
      <c r="C80" s="6" t="s">
        <v>23</v>
      </c>
      <c r="D80" s="21">
        <v>15</v>
      </c>
      <c r="E80" s="6" t="s">
        <v>1011</v>
      </c>
      <c r="F80" s="15" t="s">
        <v>185</v>
      </c>
      <c r="G80" s="6" t="s">
        <v>33</v>
      </c>
      <c r="H80" s="6" t="s">
        <v>13</v>
      </c>
      <c r="I80" s="2">
        <v>1.3374999999999999</v>
      </c>
      <c r="J80" s="31">
        <f t="shared" si="1"/>
        <v>20.0625</v>
      </c>
    </row>
    <row r="81" spans="1:10" ht="14.5" x14ac:dyDescent="0.35">
      <c r="A81" s="6" t="s">
        <v>1014</v>
      </c>
      <c r="B81" s="6" t="s">
        <v>1015</v>
      </c>
      <c r="C81" s="6" t="s">
        <v>23</v>
      </c>
      <c r="D81" s="21">
        <v>15</v>
      </c>
      <c r="E81" s="6" t="s">
        <v>1016</v>
      </c>
      <c r="F81" s="15" t="s">
        <v>95</v>
      </c>
      <c r="G81" s="6" t="s">
        <v>63</v>
      </c>
      <c r="H81" s="6" t="s">
        <v>27</v>
      </c>
      <c r="I81" s="2">
        <v>1.3374999999999999</v>
      </c>
      <c r="J81" s="31">
        <f t="shared" si="1"/>
        <v>20.0625</v>
      </c>
    </row>
    <row r="82" spans="1:10" ht="14.5" x14ac:dyDescent="0.35">
      <c r="A82" s="6" t="s">
        <v>1019</v>
      </c>
      <c r="B82" s="6" t="s">
        <v>1020</v>
      </c>
      <c r="C82" s="6" t="s">
        <v>16</v>
      </c>
      <c r="D82" s="21">
        <v>53</v>
      </c>
      <c r="E82" s="6" t="s">
        <v>1021</v>
      </c>
      <c r="F82" s="15" t="s">
        <v>158</v>
      </c>
      <c r="G82" s="6" t="s">
        <v>33</v>
      </c>
      <c r="H82" s="6" t="s">
        <v>13</v>
      </c>
      <c r="I82" s="2">
        <v>1.3374999999999999</v>
      </c>
      <c r="J82" s="31">
        <f t="shared" si="1"/>
        <v>70.887499999999989</v>
      </c>
    </row>
    <row r="83" spans="1:10" ht="14.5" x14ac:dyDescent="0.35">
      <c r="A83" s="6" t="s">
        <v>1024</v>
      </c>
      <c r="B83" s="6" t="s">
        <v>1025</v>
      </c>
      <c r="C83" s="6" t="s">
        <v>23</v>
      </c>
      <c r="D83" s="21">
        <v>34</v>
      </c>
      <c r="E83" s="6" t="s">
        <v>1026</v>
      </c>
      <c r="F83" s="15" t="s">
        <v>47</v>
      </c>
      <c r="G83" s="6" t="s">
        <v>18</v>
      </c>
      <c r="H83" s="6" t="s">
        <v>13</v>
      </c>
      <c r="I83" s="2">
        <v>1.3374999999999999</v>
      </c>
      <c r="J83" s="31">
        <f t="shared" si="1"/>
        <v>45.474999999999994</v>
      </c>
    </row>
    <row r="84" spans="1:10" ht="14.5" x14ac:dyDescent="0.35">
      <c r="A84" s="6" t="s">
        <v>554</v>
      </c>
      <c r="B84" s="6" t="s">
        <v>1028</v>
      </c>
      <c r="C84" s="6" t="s">
        <v>23</v>
      </c>
      <c r="D84" s="21">
        <v>14</v>
      </c>
      <c r="E84" s="6" t="s">
        <v>1029</v>
      </c>
      <c r="F84" s="16" t="s">
        <v>4541</v>
      </c>
      <c r="G84" s="6" t="s">
        <v>18</v>
      </c>
      <c r="H84" s="6" t="s">
        <v>13</v>
      </c>
      <c r="I84" s="2">
        <v>1.3374999999999999</v>
      </c>
      <c r="J84" s="31">
        <f t="shared" si="1"/>
        <v>18.724999999999998</v>
      </c>
    </row>
    <row r="85" spans="1:10" ht="14.5" x14ac:dyDescent="0.35">
      <c r="A85" s="6" t="s">
        <v>1032</v>
      </c>
      <c r="B85" s="6" t="s">
        <v>1033</v>
      </c>
      <c r="C85" s="6" t="s">
        <v>16</v>
      </c>
      <c r="D85" s="21">
        <v>58</v>
      </c>
      <c r="E85" s="8">
        <v>27649</v>
      </c>
      <c r="F85" s="15" t="s">
        <v>229</v>
      </c>
      <c r="G85" s="6" t="s">
        <v>33</v>
      </c>
      <c r="H85" s="6" t="s">
        <v>27</v>
      </c>
      <c r="I85" s="2">
        <v>1.328125</v>
      </c>
      <c r="J85" s="31">
        <f t="shared" si="1"/>
        <v>77.03125</v>
      </c>
    </row>
    <row r="86" spans="1:10" ht="14.5" x14ac:dyDescent="0.35">
      <c r="A86" s="6" t="s">
        <v>1036</v>
      </c>
      <c r="B86" s="6" t="s">
        <v>1037</v>
      </c>
      <c r="C86" s="6" t="s">
        <v>16</v>
      </c>
      <c r="D86" s="21">
        <v>48</v>
      </c>
      <c r="E86" s="6" t="s">
        <v>1038</v>
      </c>
      <c r="F86" s="15" t="s">
        <v>161</v>
      </c>
      <c r="G86" s="6" t="s">
        <v>33</v>
      </c>
      <c r="H86" s="6" t="s">
        <v>27</v>
      </c>
      <c r="I86" s="2">
        <v>1.325</v>
      </c>
      <c r="J86" s="31">
        <f t="shared" si="1"/>
        <v>63.599999999999994</v>
      </c>
    </row>
    <row r="87" spans="1:10" ht="14.5" x14ac:dyDescent="0.35">
      <c r="A87" s="6" t="s">
        <v>1041</v>
      </c>
      <c r="B87" s="6" t="s">
        <v>1042</v>
      </c>
      <c r="C87" s="6" t="s">
        <v>23</v>
      </c>
      <c r="D87" s="21">
        <v>9</v>
      </c>
      <c r="E87" s="6" t="s">
        <v>1043</v>
      </c>
      <c r="F87" s="15" t="s">
        <v>221</v>
      </c>
      <c r="G87" s="6" t="s">
        <v>4549</v>
      </c>
      <c r="H87" s="6" t="s">
        <v>27</v>
      </c>
      <c r="I87" s="2">
        <v>1.325</v>
      </c>
      <c r="J87" s="31">
        <f t="shared" si="1"/>
        <v>11.924999999999999</v>
      </c>
    </row>
    <row r="88" spans="1:10" ht="14.5" x14ac:dyDescent="0.35">
      <c r="A88" s="6" t="s">
        <v>1045</v>
      </c>
      <c r="B88" s="6" t="s">
        <v>1046</v>
      </c>
      <c r="C88" s="6" t="s">
        <v>23</v>
      </c>
      <c r="D88" s="21">
        <v>8</v>
      </c>
      <c r="E88" s="6" t="s">
        <v>1047</v>
      </c>
      <c r="F88" s="15" t="s">
        <v>62</v>
      </c>
      <c r="G88" s="6" t="s">
        <v>63</v>
      </c>
      <c r="H88" s="6" t="s">
        <v>25</v>
      </c>
      <c r="I88" s="2">
        <v>1.325</v>
      </c>
      <c r="J88" s="31">
        <f t="shared" si="1"/>
        <v>10.6</v>
      </c>
    </row>
    <row r="89" spans="1:10" ht="14.5" x14ac:dyDescent="0.35">
      <c r="A89" s="6" t="s">
        <v>1050</v>
      </c>
      <c r="B89" s="13" t="s">
        <v>4541</v>
      </c>
      <c r="C89" s="6" t="s">
        <v>16</v>
      </c>
      <c r="D89" s="21">
        <v>5</v>
      </c>
      <c r="E89" s="6" t="s">
        <v>1051</v>
      </c>
      <c r="F89" s="15" t="s">
        <v>210</v>
      </c>
      <c r="G89" s="6" t="s">
        <v>4549</v>
      </c>
      <c r="H89" s="6" t="s">
        <v>27</v>
      </c>
      <c r="I89" s="2">
        <v>1.3148437500000001</v>
      </c>
      <c r="J89" s="31">
        <f t="shared" si="1"/>
        <v>6.57421875</v>
      </c>
    </row>
    <row r="90" spans="1:10" ht="14.5" x14ac:dyDescent="0.35">
      <c r="A90" s="6" t="s">
        <v>166</v>
      </c>
      <c r="B90" s="6" t="s">
        <v>459</v>
      </c>
      <c r="C90" s="6" t="s">
        <v>16</v>
      </c>
      <c r="D90" s="21">
        <v>49</v>
      </c>
      <c r="E90" s="6" t="s">
        <v>1054</v>
      </c>
      <c r="F90" s="15" t="s">
        <v>77</v>
      </c>
      <c r="G90" s="6" t="s">
        <v>33</v>
      </c>
      <c r="H90" s="6" t="s">
        <v>13</v>
      </c>
      <c r="I90" s="2">
        <v>1.3125</v>
      </c>
      <c r="J90" s="31">
        <f t="shared" si="1"/>
        <v>64.3125</v>
      </c>
    </row>
    <row r="91" spans="1:10" ht="14.5" x14ac:dyDescent="0.35">
      <c r="A91" s="6" t="s">
        <v>1057</v>
      </c>
      <c r="B91" s="6" t="s">
        <v>1058</v>
      </c>
      <c r="C91" s="6" t="s">
        <v>16</v>
      </c>
      <c r="D91" s="21">
        <v>24</v>
      </c>
      <c r="E91" s="6" t="s">
        <v>1059</v>
      </c>
      <c r="F91" s="15" t="s">
        <v>149</v>
      </c>
      <c r="G91" s="6" t="s">
        <v>12</v>
      </c>
      <c r="H91" s="6" t="s">
        <v>25</v>
      </c>
      <c r="I91" s="2">
        <v>1.3125</v>
      </c>
      <c r="J91" s="31">
        <f t="shared" si="1"/>
        <v>31.5</v>
      </c>
    </row>
    <row r="92" spans="1:10" ht="14.5" x14ac:dyDescent="0.35">
      <c r="A92" s="6" t="s">
        <v>366</v>
      </c>
      <c r="B92" s="6" t="s">
        <v>1062</v>
      </c>
      <c r="C92" s="6" t="s">
        <v>16</v>
      </c>
      <c r="D92" s="21">
        <v>93</v>
      </c>
      <c r="E92" s="6" t="s">
        <v>1063</v>
      </c>
      <c r="F92" s="15" t="s">
        <v>201</v>
      </c>
      <c r="G92" s="6" t="s">
        <v>4549</v>
      </c>
      <c r="H92" s="6" t="s">
        <v>25</v>
      </c>
      <c r="I92" s="2">
        <v>1.3125</v>
      </c>
      <c r="J92" s="31">
        <f t="shared" si="1"/>
        <v>122.0625</v>
      </c>
    </row>
    <row r="93" spans="1:10" ht="14.5" x14ac:dyDescent="0.35">
      <c r="A93" s="6" t="s">
        <v>1066</v>
      </c>
      <c r="B93" s="6" t="s">
        <v>1067</v>
      </c>
      <c r="C93" s="6" t="s">
        <v>23</v>
      </c>
      <c r="D93" s="21">
        <v>34</v>
      </c>
      <c r="E93" s="8">
        <v>28540</v>
      </c>
      <c r="F93" s="15" t="s">
        <v>67</v>
      </c>
      <c r="G93" s="6" t="s">
        <v>12</v>
      </c>
      <c r="H93" s="6" t="s">
        <v>13</v>
      </c>
      <c r="I93" s="2">
        <v>1.3125</v>
      </c>
      <c r="J93" s="31">
        <f t="shared" si="1"/>
        <v>44.625</v>
      </c>
    </row>
    <row r="94" spans="1:10" ht="14.5" x14ac:dyDescent="0.35">
      <c r="A94" s="6" t="s">
        <v>1070</v>
      </c>
      <c r="B94" s="6" t="s">
        <v>1071</v>
      </c>
      <c r="C94" s="6" t="s">
        <v>23</v>
      </c>
      <c r="D94" s="21">
        <v>84</v>
      </c>
      <c r="E94" s="6" t="s">
        <v>1072</v>
      </c>
      <c r="F94" s="16" t="s">
        <v>4541</v>
      </c>
      <c r="G94" s="6" t="s">
        <v>26</v>
      </c>
      <c r="H94" s="6" t="s">
        <v>13</v>
      </c>
      <c r="I94" s="2">
        <v>1.3125</v>
      </c>
      <c r="J94" s="31">
        <f t="shared" si="1"/>
        <v>110.25</v>
      </c>
    </row>
    <row r="95" spans="1:10" ht="14.5" x14ac:dyDescent="0.35">
      <c r="A95" s="6" t="s">
        <v>219</v>
      </c>
      <c r="B95" s="6" t="s">
        <v>1075</v>
      </c>
      <c r="C95" s="6" t="s">
        <v>16</v>
      </c>
      <c r="D95" s="21">
        <v>94</v>
      </c>
      <c r="E95" s="6" t="s">
        <v>1076</v>
      </c>
      <c r="F95" s="15" t="s">
        <v>87</v>
      </c>
      <c r="G95" s="6" t="s">
        <v>4549</v>
      </c>
      <c r="H95" s="6" t="s">
        <v>25</v>
      </c>
      <c r="I95" s="2">
        <v>1.3125</v>
      </c>
      <c r="J95" s="31">
        <f t="shared" si="1"/>
        <v>123.375</v>
      </c>
    </row>
    <row r="96" spans="1:10" ht="14.5" x14ac:dyDescent="0.35">
      <c r="A96" s="6" t="s">
        <v>1079</v>
      </c>
      <c r="B96" s="6" t="s">
        <v>1080</v>
      </c>
      <c r="C96" s="6" t="s">
        <v>16</v>
      </c>
      <c r="D96" s="21">
        <v>25</v>
      </c>
      <c r="E96" s="8">
        <v>28838</v>
      </c>
      <c r="F96" s="16" t="s">
        <v>4541</v>
      </c>
      <c r="G96" s="6" t="s">
        <v>4549</v>
      </c>
      <c r="H96" s="6" t="s">
        <v>13</v>
      </c>
      <c r="I96" s="2">
        <v>1.3125</v>
      </c>
      <c r="J96" s="31">
        <f t="shared" si="1"/>
        <v>32.8125</v>
      </c>
    </row>
    <row r="97" spans="1:10" ht="14.5" x14ac:dyDescent="0.35">
      <c r="A97" s="6" t="s">
        <v>1083</v>
      </c>
      <c r="B97" s="6" t="s">
        <v>1084</v>
      </c>
      <c r="C97" s="6" t="s">
        <v>16</v>
      </c>
      <c r="D97" s="21">
        <v>91</v>
      </c>
      <c r="E97" s="6" t="s">
        <v>1085</v>
      </c>
      <c r="F97" s="16" t="s">
        <v>4541</v>
      </c>
      <c r="G97" s="6" t="s">
        <v>33</v>
      </c>
      <c r="H97" s="6" t="s">
        <v>27</v>
      </c>
      <c r="I97" s="2">
        <v>1.3</v>
      </c>
      <c r="J97" s="31">
        <f t="shared" si="1"/>
        <v>118.3</v>
      </c>
    </row>
    <row r="98" spans="1:10" ht="14.5" x14ac:dyDescent="0.35">
      <c r="A98" s="6" t="s">
        <v>475</v>
      </c>
      <c r="B98" s="6" t="s">
        <v>1088</v>
      </c>
      <c r="C98" s="6" t="s">
        <v>16</v>
      </c>
      <c r="D98" s="21">
        <v>18</v>
      </c>
      <c r="E98" s="6" t="s">
        <v>1089</v>
      </c>
      <c r="F98" s="15" t="s">
        <v>327</v>
      </c>
      <c r="G98" s="6" t="s">
        <v>20</v>
      </c>
      <c r="H98" s="6" t="s">
        <v>13</v>
      </c>
      <c r="I98" s="2">
        <v>1.3</v>
      </c>
      <c r="J98" s="31">
        <f t="shared" si="1"/>
        <v>23.400000000000002</v>
      </c>
    </row>
    <row r="99" spans="1:10" ht="14.5" x14ac:dyDescent="0.35">
      <c r="A99" s="6" t="s">
        <v>1092</v>
      </c>
      <c r="B99" s="6" t="s">
        <v>659</v>
      </c>
      <c r="C99" s="6" t="s">
        <v>16</v>
      </c>
      <c r="D99" s="21">
        <v>60</v>
      </c>
      <c r="E99" s="6" t="s">
        <v>1093</v>
      </c>
      <c r="F99" s="15" t="s">
        <v>108</v>
      </c>
      <c r="G99" s="6" t="s">
        <v>26</v>
      </c>
      <c r="H99" s="6" t="s">
        <v>13</v>
      </c>
      <c r="I99" s="2">
        <v>1.3</v>
      </c>
      <c r="J99" s="31">
        <f t="shared" si="1"/>
        <v>78</v>
      </c>
    </row>
    <row r="100" spans="1:10" ht="14.5" x14ac:dyDescent="0.35">
      <c r="A100" s="6" t="s">
        <v>1095</v>
      </c>
      <c r="B100" s="6" t="s">
        <v>1096</v>
      </c>
      <c r="C100" s="6" t="s">
        <v>16</v>
      </c>
      <c r="D100" s="21">
        <v>26</v>
      </c>
      <c r="E100" s="6" t="s">
        <v>1097</v>
      </c>
      <c r="F100" s="15" t="s">
        <v>149</v>
      </c>
      <c r="G100" s="6" t="s">
        <v>33</v>
      </c>
      <c r="H100" s="6" t="s">
        <v>27</v>
      </c>
      <c r="I100" s="2">
        <v>1.296875</v>
      </c>
      <c r="J100" s="31">
        <f t="shared" si="1"/>
        <v>33.71875</v>
      </c>
    </row>
    <row r="101" spans="1:10" ht="14.5" x14ac:dyDescent="0.35">
      <c r="A101" s="6" t="s">
        <v>1099</v>
      </c>
      <c r="B101" s="6" t="s">
        <v>1100</v>
      </c>
      <c r="C101" s="6" t="s">
        <v>23</v>
      </c>
      <c r="D101" s="21">
        <v>30</v>
      </c>
      <c r="E101" s="6" t="s">
        <v>1101</v>
      </c>
      <c r="F101" s="15" t="s">
        <v>142</v>
      </c>
      <c r="G101" s="6" t="s">
        <v>33</v>
      </c>
      <c r="H101" s="6" t="s">
        <v>27</v>
      </c>
      <c r="I101" s="2">
        <v>1.296875</v>
      </c>
      <c r="J101" s="31">
        <f t="shared" si="1"/>
        <v>38.90625</v>
      </c>
    </row>
    <row r="102" spans="1:10" ht="14.5" x14ac:dyDescent="0.35">
      <c r="A102" s="6" t="s">
        <v>1104</v>
      </c>
      <c r="B102" s="6" t="s">
        <v>1105</v>
      </c>
      <c r="C102" s="6" t="s">
        <v>23</v>
      </c>
      <c r="D102" s="21">
        <v>84</v>
      </c>
      <c r="E102" s="6" t="s">
        <v>1106</v>
      </c>
      <c r="F102" s="15" t="s">
        <v>118</v>
      </c>
      <c r="G102" s="6" t="s">
        <v>26</v>
      </c>
      <c r="H102" s="6" t="s">
        <v>13</v>
      </c>
      <c r="I102" s="2">
        <v>1.296875</v>
      </c>
      <c r="J102" s="31">
        <f t="shared" si="1"/>
        <v>108.9375</v>
      </c>
    </row>
    <row r="103" spans="1:10" ht="14.5" x14ac:dyDescent="0.35">
      <c r="A103" s="6" t="s">
        <v>1109</v>
      </c>
      <c r="B103" s="6" t="s">
        <v>1110</v>
      </c>
      <c r="C103" s="6" t="s">
        <v>23</v>
      </c>
      <c r="D103" s="21">
        <v>56</v>
      </c>
      <c r="E103" s="6" t="s">
        <v>1111</v>
      </c>
      <c r="F103" s="15" t="s">
        <v>182</v>
      </c>
      <c r="G103" s="6" t="s">
        <v>12</v>
      </c>
      <c r="H103" s="6" t="s">
        <v>13</v>
      </c>
      <c r="I103" s="2">
        <v>1.28828125</v>
      </c>
      <c r="J103" s="31">
        <f t="shared" si="1"/>
        <v>72.143749999999997</v>
      </c>
    </row>
    <row r="104" spans="1:10" ht="14.5" x14ac:dyDescent="0.35">
      <c r="A104" s="6" t="s">
        <v>1113</v>
      </c>
      <c r="B104" s="6" t="s">
        <v>1114</v>
      </c>
      <c r="C104" s="6" t="s">
        <v>16</v>
      </c>
      <c r="D104" s="21">
        <v>19</v>
      </c>
      <c r="E104" s="6" t="s">
        <v>1115</v>
      </c>
      <c r="F104" s="15" t="s">
        <v>113</v>
      </c>
      <c r="G104" s="6" t="s">
        <v>33</v>
      </c>
      <c r="H104" s="6" t="s">
        <v>13</v>
      </c>
      <c r="I104" s="2">
        <v>1.28828125</v>
      </c>
      <c r="J104" s="31">
        <f t="shared" si="1"/>
        <v>24.477343749999999</v>
      </c>
    </row>
    <row r="105" spans="1:10" ht="14.5" x14ac:dyDescent="0.35">
      <c r="A105" s="6" t="s">
        <v>1118</v>
      </c>
      <c r="B105" s="6" t="s">
        <v>1119</v>
      </c>
      <c r="C105" s="6" t="s">
        <v>23</v>
      </c>
      <c r="D105" s="21">
        <v>64</v>
      </c>
      <c r="E105" s="6" t="s">
        <v>1120</v>
      </c>
      <c r="F105" s="15" t="s">
        <v>405</v>
      </c>
      <c r="G105" s="6" t="s">
        <v>18</v>
      </c>
      <c r="H105" s="6" t="s">
        <v>25</v>
      </c>
      <c r="I105" s="2">
        <v>1.2875000000000001</v>
      </c>
      <c r="J105" s="31">
        <f t="shared" si="1"/>
        <v>82.4</v>
      </c>
    </row>
    <row r="106" spans="1:10" ht="14.5" x14ac:dyDescent="0.35">
      <c r="A106" s="6" t="s">
        <v>944</v>
      </c>
      <c r="B106" s="6" t="s">
        <v>1123</v>
      </c>
      <c r="C106" s="6" t="s">
        <v>23</v>
      </c>
      <c r="D106" s="21">
        <v>59</v>
      </c>
      <c r="E106" s="6" t="s">
        <v>1124</v>
      </c>
      <c r="F106" s="15" t="s">
        <v>75</v>
      </c>
      <c r="G106" s="6" t="s">
        <v>18</v>
      </c>
      <c r="H106" s="6" t="s">
        <v>27</v>
      </c>
      <c r="I106" s="2">
        <v>1.2875000000000001</v>
      </c>
      <c r="J106" s="31">
        <f t="shared" si="1"/>
        <v>75.962500000000006</v>
      </c>
    </row>
    <row r="107" spans="1:10" ht="14.5" x14ac:dyDescent="0.35">
      <c r="A107" s="6" t="s">
        <v>637</v>
      </c>
      <c r="B107" s="6" t="s">
        <v>1127</v>
      </c>
      <c r="C107" s="6" t="s">
        <v>16</v>
      </c>
      <c r="D107" s="21">
        <v>50</v>
      </c>
      <c r="E107" s="6" t="s">
        <v>1128</v>
      </c>
      <c r="F107" s="15" t="s">
        <v>66</v>
      </c>
      <c r="G107" s="6" t="s">
        <v>21</v>
      </c>
      <c r="H107" s="6" t="s">
        <v>13</v>
      </c>
      <c r="I107" s="2">
        <v>1.2875000000000001</v>
      </c>
      <c r="J107" s="31">
        <f t="shared" si="1"/>
        <v>64.375</v>
      </c>
    </row>
    <row r="108" spans="1:10" ht="14.5" x14ac:dyDescent="0.35">
      <c r="A108" s="6" t="s">
        <v>535</v>
      </c>
      <c r="B108" s="6" t="s">
        <v>1131</v>
      </c>
      <c r="C108" s="6" t="s">
        <v>23</v>
      </c>
      <c r="D108" s="21">
        <v>21</v>
      </c>
      <c r="E108" s="6" t="s">
        <v>1132</v>
      </c>
      <c r="F108" s="15" t="s">
        <v>19</v>
      </c>
      <c r="G108" s="6" t="s">
        <v>30</v>
      </c>
      <c r="H108" s="6" t="s">
        <v>13</v>
      </c>
      <c r="I108" s="2">
        <v>1.2875000000000001</v>
      </c>
      <c r="J108" s="31">
        <f t="shared" si="1"/>
        <v>27.037500000000001</v>
      </c>
    </row>
    <row r="109" spans="1:10" ht="14.5" x14ac:dyDescent="0.35">
      <c r="A109" s="6" t="s">
        <v>1135</v>
      </c>
      <c r="B109" s="6" t="s">
        <v>1136</v>
      </c>
      <c r="C109" s="6" t="s">
        <v>16</v>
      </c>
      <c r="D109" s="21">
        <v>14</v>
      </c>
      <c r="E109" s="6" t="s">
        <v>1137</v>
      </c>
      <c r="F109" s="15" t="s">
        <v>183</v>
      </c>
      <c r="G109" s="6" t="s">
        <v>26</v>
      </c>
      <c r="H109" s="6" t="s">
        <v>27</v>
      </c>
      <c r="I109" s="2">
        <v>1.2875000000000001</v>
      </c>
      <c r="J109" s="31">
        <f t="shared" si="1"/>
        <v>18.025000000000002</v>
      </c>
    </row>
    <row r="110" spans="1:10" ht="14.5" x14ac:dyDescent="0.35">
      <c r="A110" s="6" t="s">
        <v>1140</v>
      </c>
      <c r="B110" s="6" t="s">
        <v>1141</v>
      </c>
      <c r="C110" s="6" t="s">
        <v>23</v>
      </c>
      <c r="D110" s="21">
        <v>95</v>
      </c>
      <c r="E110" s="6" t="s">
        <v>1142</v>
      </c>
      <c r="F110" s="15" t="s">
        <v>340</v>
      </c>
      <c r="G110" s="6" t="s">
        <v>4549</v>
      </c>
      <c r="H110" s="6" t="s">
        <v>13</v>
      </c>
      <c r="I110" s="2">
        <v>1.2875000000000001</v>
      </c>
      <c r="J110" s="31">
        <f t="shared" si="1"/>
        <v>122.31250000000001</v>
      </c>
    </row>
    <row r="111" spans="1:10" ht="14.5" x14ac:dyDescent="0.35">
      <c r="A111" s="6" t="s">
        <v>360</v>
      </c>
      <c r="B111" s="6" t="s">
        <v>1145</v>
      </c>
      <c r="C111" s="6" t="s">
        <v>23</v>
      </c>
      <c r="D111" s="21">
        <v>1</v>
      </c>
      <c r="E111" s="6" t="s">
        <v>1146</v>
      </c>
      <c r="F111" s="16" t="s">
        <v>4541</v>
      </c>
      <c r="G111" s="6" t="s">
        <v>33</v>
      </c>
      <c r="H111" s="6" t="s">
        <v>13</v>
      </c>
      <c r="I111" s="2">
        <v>1.2875000000000001</v>
      </c>
      <c r="J111" s="31">
        <f t="shared" si="1"/>
        <v>1.2875000000000001</v>
      </c>
    </row>
    <row r="112" spans="1:10" ht="14.5" x14ac:dyDescent="0.35">
      <c r="A112" s="6" t="s">
        <v>1148</v>
      </c>
      <c r="B112" s="6" t="s">
        <v>1149</v>
      </c>
      <c r="C112" s="6" t="s">
        <v>23</v>
      </c>
      <c r="D112" s="21">
        <v>95</v>
      </c>
      <c r="E112" s="6" t="s">
        <v>1150</v>
      </c>
      <c r="F112" s="15" t="s">
        <v>65</v>
      </c>
      <c r="G112" s="6" t="s">
        <v>12</v>
      </c>
      <c r="H112" s="6" t="s">
        <v>13</v>
      </c>
      <c r="I112" s="2">
        <v>1.28125</v>
      </c>
      <c r="J112" s="31">
        <f t="shared" si="1"/>
        <v>121.71875</v>
      </c>
    </row>
    <row r="113" spans="1:10" ht="14.5" x14ac:dyDescent="0.35">
      <c r="A113" s="6" t="s">
        <v>1153</v>
      </c>
      <c r="B113" s="6" t="s">
        <v>1154</v>
      </c>
      <c r="C113" s="6" t="s">
        <v>16</v>
      </c>
      <c r="D113" s="21">
        <v>37</v>
      </c>
      <c r="E113" s="6" t="s">
        <v>1155</v>
      </c>
      <c r="F113" s="15" t="s">
        <v>114</v>
      </c>
      <c r="G113" s="6" t="s">
        <v>18</v>
      </c>
      <c r="H113" s="6" t="s">
        <v>13</v>
      </c>
      <c r="I113" s="2">
        <v>1.28125</v>
      </c>
      <c r="J113" s="31">
        <f t="shared" si="1"/>
        <v>47.40625</v>
      </c>
    </row>
    <row r="114" spans="1:10" ht="14.5" x14ac:dyDescent="0.35">
      <c r="A114" s="6" t="s">
        <v>488</v>
      </c>
      <c r="B114" s="6" t="s">
        <v>473</v>
      </c>
      <c r="C114" s="6" t="s">
        <v>16</v>
      </c>
      <c r="D114" s="21">
        <v>72</v>
      </c>
      <c r="E114" s="6" t="s">
        <v>1158</v>
      </c>
      <c r="F114" s="15" t="s">
        <v>149</v>
      </c>
      <c r="G114" s="6" t="s">
        <v>4549</v>
      </c>
      <c r="H114" s="6" t="s">
        <v>27</v>
      </c>
      <c r="I114" s="2">
        <v>1.28125</v>
      </c>
      <c r="J114" s="31">
        <f t="shared" si="1"/>
        <v>92.25</v>
      </c>
    </row>
    <row r="115" spans="1:10" ht="14.5" x14ac:dyDescent="0.35">
      <c r="A115" s="6" t="s">
        <v>1161</v>
      </c>
      <c r="B115" s="6" t="s">
        <v>1162</v>
      </c>
      <c r="C115" s="6" t="s">
        <v>23</v>
      </c>
      <c r="D115" s="21">
        <v>0</v>
      </c>
      <c r="E115" s="6" t="s">
        <v>1163</v>
      </c>
      <c r="F115" s="15" t="s">
        <v>75</v>
      </c>
      <c r="G115" s="6" t="s">
        <v>21</v>
      </c>
      <c r="H115" s="6" t="s">
        <v>13</v>
      </c>
      <c r="I115" s="2">
        <v>1.2749999999999999</v>
      </c>
      <c r="J115" s="31">
        <f t="shared" si="1"/>
        <v>0</v>
      </c>
    </row>
    <row r="116" spans="1:10" ht="14.5" x14ac:dyDescent="0.35">
      <c r="A116" s="6" t="s">
        <v>1165</v>
      </c>
      <c r="B116" s="6" t="s">
        <v>543</v>
      </c>
      <c r="C116" s="6" t="s">
        <v>23</v>
      </c>
      <c r="D116" s="21">
        <v>53</v>
      </c>
      <c r="E116" s="8">
        <v>28437</v>
      </c>
      <c r="F116" s="15" t="s">
        <v>245</v>
      </c>
      <c r="G116" s="6" t="s">
        <v>33</v>
      </c>
      <c r="H116" s="6" t="s">
        <v>25</v>
      </c>
      <c r="I116" s="2">
        <v>1.2749999999999999</v>
      </c>
      <c r="J116" s="31">
        <f t="shared" si="1"/>
        <v>67.574999999999989</v>
      </c>
    </row>
    <row r="117" spans="1:10" ht="14.5" x14ac:dyDescent="0.35">
      <c r="A117" s="6" t="s">
        <v>294</v>
      </c>
      <c r="B117" s="6" t="s">
        <v>1168</v>
      </c>
      <c r="C117" s="6" t="s">
        <v>16</v>
      </c>
      <c r="D117" s="21">
        <v>45</v>
      </c>
      <c r="E117" s="6" t="s">
        <v>1169</v>
      </c>
      <c r="F117" s="16" t="s">
        <v>4541</v>
      </c>
      <c r="G117" s="6" t="s">
        <v>12</v>
      </c>
      <c r="H117" s="6" t="s">
        <v>13</v>
      </c>
      <c r="I117" s="2">
        <v>1.2749999999999999</v>
      </c>
      <c r="J117" s="31">
        <f t="shared" si="1"/>
        <v>57.374999999999993</v>
      </c>
    </row>
    <row r="118" spans="1:10" ht="14.5" x14ac:dyDescent="0.35">
      <c r="A118" s="6" t="s">
        <v>1172</v>
      </c>
      <c r="B118" s="6" t="s">
        <v>1173</v>
      </c>
      <c r="C118" s="6" t="s">
        <v>16</v>
      </c>
      <c r="D118" s="21">
        <v>64</v>
      </c>
      <c r="E118" s="6" t="s">
        <v>1174</v>
      </c>
      <c r="F118" s="15" t="s">
        <v>55</v>
      </c>
      <c r="G118" s="6" t="s">
        <v>50</v>
      </c>
      <c r="H118" s="6" t="s">
        <v>25</v>
      </c>
      <c r="I118" s="2">
        <v>1.2749999999999999</v>
      </c>
      <c r="J118" s="31">
        <f t="shared" si="1"/>
        <v>81.599999999999994</v>
      </c>
    </row>
    <row r="119" spans="1:10" ht="14.5" x14ac:dyDescent="0.35">
      <c r="A119" s="6" t="s">
        <v>1177</v>
      </c>
      <c r="B119" s="6" t="s">
        <v>1178</v>
      </c>
      <c r="C119" s="6" t="s">
        <v>23</v>
      </c>
      <c r="D119" s="21">
        <v>21</v>
      </c>
      <c r="E119" s="6" t="s">
        <v>1179</v>
      </c>
      <c r="F119" s="15" t="s">
        <v>36</v>
      </c>
      <c r="G119" s="6" t="s">
        <v>18</v>
      </c>
      <c r="H119" s="6" t="s">
        <v>27</v>
      </c>
      <c r="I119" s="2">
        <v>1.2749999999999999</v>
      </c>
      <c r="J119" s="31">
        <f t="shared" si="1"/>
        <v>26.774999999999999</v>
      </c>
    </row>
    <row r="120" spans="1:10" ht="14.5" x14ac:dyDescent="0.35">
      <c r="A120" s="6" t="s">
        <v>402</v>
      </c>
      <c r="B120" s="6" t="s">
        <v>1182</v>
      </c>
      <c r="C120" s="6" t="s">
        <v>16</v>
      </c>
      <c r="D120" s="21">
        <v>37</v>
      </c>
      <c r="E120" s="6" t="s">
        <v>1183</v>
      </c>
      <c r="F120" s="15" t="s">
        <v>108</v>
      </c>
      <c r="G120" s="6" t="s">
        <v>26</v>
      </c>
      <c r="H120" s="6" t="s">
        <v>13</v>
      </c>
      <c r="I120" s="2">
        <v>1.2749999999999999</v>
      </c>
      <c r="J120" s="31">
        <f t="shared" si="1"/>
        <v>47.174999999999997</v>
      </c>
    </row>
    <row r="121" spans="1:10" ht="14.5" x14ac:dyDescent="0.35">
      <c r="A121" s="6" t="s">
        <v>566</v>
      </c>
      <c r="B121" s="6" t="s">
        <v>1185</v>
      </c>
      <c r="C121" s="6" t="s">
        <v>23</v>
      </c>
      <c r="D121" s="21">
        <v>2</v>
      </c>
      <c r="E121" s="6" t="s">
        <v>1186</v>
      </c>
      <c r="F121" s="15" t="s">
        <v>109</v>
      </c>
      <c r="G121" s="6" t="s">
        <v>20</v>
      </c>
      <c r="H121" s="6" t="s">
        <v>13</v>
      </c>
      <c r="I121" s="2">
        <v>1.2625</v>
      </c>
      <c r="J121" s="31">
        <f t="shared" si="1"/>
        <v>2.5249999999999999</v>
      </c>
    </row>
    <row r="122" spans="1:10" ht="14.5" x14ac:dyDescent="0.35">
      <c r="A122" s="6" t="s">
        <v>1189</v>
      </c>
      <c r="B122" s="6" t="s">
        <v>1190</v>
      </c>
      <c r="C122" s="6" t="s">
        <v>16</v>
      </c>
      <c r="D122" s="21">
        <v>71</v>
      </c>
      <c r="E122" s="6" t="s">
        <v>1191</v>
      </c>
      <c r="F122" s="15" t="s">
        <v>228</v>
      </c>
      <c r="G122" s="6" t="s">
        <v>26</v>
      </c>
      <c r="H122" s="6" t="s">
        <v>25</v>
      </c>
      <c r="I122" s="2">
        <v>1.2625</v>
      </c>
      <c r="J122" s="31">
        <f t="shared" si="1"/>
        <v>89.637500000000003</v>
      </c>
    </row>
    <row r="123" spans="1:10" ht="14.5" x14ac:dyDescent="0.35">
      <c r="A123" s="6" t="s">
        <v>1194</v>
      </c>
      <c r="B123" s="6" t="s">
        <v>1195</v>
      </c>
      <c r="C123" s="6" t="s">
        <v>16</v>
      </c>
      <c r="D123" s="21">
        <v>57</v>
      </c>
      <c r="E123" s="6" t="s">
        <v>1196</v>
      </c>
      <c r="F123" s="15" t="s">
        <v>158</v>
      </c>
      <c r="G123" s="6" t="s">
        <v>4549</v>
      </c>
      <c r="H123" s="6" t="s">
        <v>13</v>
      </c>
      <c r="I123" s="2">
        <v>1.2625</v>
      </c>
      <c r="J123" s="31">
        <f t="shared" si="1"/>
        <v>71.962499999999991</v>
      </c>
    </row>
    <row r="124" spans="1:10" ht="14.5" x14ac:dyDescent="0.35">
      <c r="A124" s="6" t="s">
        <v>307</v>
      </c>
      <c r="B124" s="6" t="s">
        <v>1199</v>
      </c>
      <c r="C124" s="6" t="s">
        <v>23</v>
      </c>
      <c r="D124" s="21">
        <v>86</v>
      </c>
      <c r="E124" s="6" t="s">
        <v>1200</v>
      </c>
      <c r="F124" s="15" t="s">
        <v>154</v>
      </c>
      <c r="G124" s="6" t="s">
        <v>4549</v>
      </c>
      <c r="H124" s="6" t="s">
        <v>27</v>
      </c>
      <c r="I124" s="2">
        <v>1.2625</v>
      </c>
      <c r="J124" s="31">
        <f t="shared" si="1"/>
        <v>108.575</v>
      </c>
    </row>
    <row r="125" spans="1:10" ht="14.5" x14ac:dyDescent="0.35">
      <c r="A125" s="6" t="s">
        <v>220</v>
      </c>
      <c r="B125" s="6" t="s">
        <v>1202</v>
      </c>
      <c r="C125" s="6" t="s">
        <v>23</v>
      </c>
      <c r="D125" s="21">
        <v>3</v>
      </c>
      <c r="E125" s="6" t="s">
        <v>1203</v>
      </c>
      <c r="F125" s="15" t="s">
        <v>187</v>
      </c>
      <c r="G125" s="6" t="s">
        <v>18</v>
      </c>
      <c r="H125" s="6" t="s">
        <v>13</v>
      </c>
      <c r="I125" s="2">
        <v>1.2625</v>
      </c>
      <c r="J125" s="31">
        <f t="shared" si="1"/>
        <v>3.7874999999999996</v>
      </c>
    </row>
    <row r="126" spans="1:10" ht="14.5" x14ac:dyDescent="0.35">
      <c r="A126" s="6" t="s">
        <v>1205</v>
      </c>
      <c r="B126" s="6" t="s">
        <v>1206</v>
      </c>
      <c r="C126" s="6" t="s">
        <v>16</v>
      </c>
      <c r="D126" s="21">
        <v>44</v>
      </c>
      <c r="E126" s="6" t="s">
        <v>1207</v>
      </c>
      <c r="F126" s="15" t="s">
        <v>286</v>
      </c>
      <c r="G126" s="6" t="s">
        <v>4549</v>
      </c>
      <c r="H126" s="6" t="s">
        <v>27</v>
      </c>
      <c r="I126" s="2">
        <v>1.26171875</v>
      </c>
      <c r="J126" s="31">
        <f t="shared" si="1"/>
        <v>55.515625</v>
      </c>
    </row>
    <row r="127" spans="1:10" ht="14.5" x14ac:dyDescent="0.35">
      <c r="A127" s="6" t="s">
        <v>1210</v>
      </c>
      <c r="B127" s="6" t="s">
        <v>1211</v>
      </c>
      <c r="C127" s="6" t="s">
        <v>16</v>
      </c>
      <c r="D127" s="21">
        <v>71</v>
      </c>
      <c r="E127" s="6" t="s">
        <v>1212</v>
      </c>
      <c r="F127" s="16" t="s">
        <v>4541</v>
      </c>
      <c r="G127" s="6" t="s">
        <v>12</v>
      </c>
      <c r="H127" s="6" t="s">
        <v>13</v>
      </c>
      <c r="I127" s="2">
        <v>1.26171875</v>
      </c>
      <c r="J127" s="31">
        <f t="shared" si="1"/>
        <v>89.58203125</v>
      </c>
    </row>
    <row r="128" spans="1:10" ht="14.5" x14ac:dyDescent="0.35">
      <c r="A128" s="6" t="s">
        <v>272</v>
      </c>
      <c r="B128" s="6" t="s">
        <v>1215</v>
      </c>
      <c r="C128" s="6" t="s">
        <v>23</v>
      </c>
      <c r="D128" s="21">
        <v>66</v>
      </c>
      <c r="E128" s="6" t="s">
        <v>1216</v>
      </c>
      <c r="F128" s="15" t="s">
        <v>58</v>
      </c>
      <c r="G128" s="6" t="s">
        <v>12</v>
      </c>
      <c r="H128" s="6" t="s">
        <v>25</v>
      </c>
      <c r="I128" s="2">
        <v>1.25</v>
      </c>
      <c r="J128" s="31">
        <f t="shared" si="1"/>
        <v>82.5</v>
      </c>
    </row>
    <row r="129" spans="1:10" ht="14.5" x14ac:dyDescent="0.35">
      <c r="A129" s="6" t="s">
        <v>1219</v>
      </c>
      <c r="B129" s="6" t="s">
        <v>1220</v>
      </c>
      <c r="C129" s="6" t="s">
        <v>16</v>
      </c>
      <c r="D129" s="21">
        <v>13</v>
      </c>
      <c r="E129" s="6" t="s">
        <v>1221</v>
      </c>
      <c r="F129" s="15" t="s">
        <v>101</v>
      </c>
      <c r="G129" s="6" t="s">
        <v>33</v>
      </c>
      <c r="H129" s="6" t="s">
        <v>13</v>
      </c>
      <c r="I129" s="2">
        <v>1.25</v>
      </c>
      <c r="J129" s="31">
        <f t="shared" si="1"/>
        <v>16.25</v>
      </c>
    </row>
    <row r="130" spans="1:10" ht="14.5" x14ac:dyDescent="0.35">
      <c r="A130" s="6" t="s">
        <v>1224</v>
      </c>
      <c r="B130" s="6" t="s">
        <v>1225</v>
      </c>
      <c r="C130" s="6" t="s">
        <v>23</v>
      </c>
      <c r="D130" s="21">
        <v>42</v>
      </c>
      <c r="E130" s="6" t="s">
        <v>1226</v>
      </c>
      <c r="F130" s="15" t="s">
        <v>47</v>
      </c>
      <c r="G130" s="6" t="s">
        <v>26</v>
      </c>
      <c r="H130" s="6" t="s">
        <v>13</v>
      </c>
      <c r="I130" s="2">
        <v>1.25</v>
      </c>
      <c r="J130" s="31">
        <f t="shared" si="1"/>
        <v>52.5</v>
      </c>
    </row>
    <row r="131" spans="1:10" ht="14.5" x14ac:dyDescent="0.35">
      <c r="A131" s="6" t="s">
        <v>285</v>
      </c>
      <c r="B131" s="6" t="s">
        <v>1229</v>
      </c>
      <c r="C131" s="6" t="s">
        <v>23</v>
      </c>
      <c r="D131" s="21">
        <v>51</v>
      </c>
      <c r="E131" s="6" t="s">
        <v>1230</v>
      </c>
      <c r="F131" s="15" t="s">
        <v>154</v>
      </c>
      <c r="G131" s="6" t="s">
        <v>26</v>
      </c>
      <c r="H131" s="6" t="s">
        <v>25</v>
      </c>
      <c r="I131" s="2">
        <v>1.25</v>
      </c>
      <c r="J131" s="31">
        <f t="shared" ref="J131:J194" si="2">D131*I131</f>
        <v>63.75</v>
      </c>
    </row>
    <row r="132" spans="1:10" ht="14.5" x14ac:dyDescent="0.35">
      <c r="A132" s="6" t="s">
        <v>1233</v>
      </c>
      <c r="B132" s="6" t="s">
        <v>1234</v>
      </c>
      <c r="C132" s="6" t="s">
        <v>23</v>
      </c>
      <c r="D132" s="21">
        <v>78</v>
      </c>
      <c r="E132" s="6" t="s">
        <v>1235</v>
      </c>
      <c r="F132" s="15" t="s">
        <v>41</v>
      </c>
      <c r="G132" s="6" t="s">
        <v>33</v>
      </c>
      <c r="H132" s="6" t="s">
        <v>25</v>
      </c>
      <c r="I132" s="2">
        <v>1.25</v>
      </c>
      <c r="J132" s="31">
        <f t="shared" si="2"/>
        <v>97.5</v>
      </c>
    </row>
    <row r="133" spans="1:10" ht="14.5" x14ac:dyDescent="0.35">
      <c r="A133" s="6" t="s">
        <v>487</v>
      </c>
      <c r="B133" s="6" t="s">
        <v>1238</v>
      </c>
      <c r="C133" s="6" t="s">
        <v>16</v>
      </c>
      <c r="D133" s="21">
        <v>38</v>
      </c>
      <c r="E133" s="6" t="s">
        <v>1239</v>
      </c>
      <c r="F133" s="15" t="s">
        <v>64</v>
      </c>
      <c r="G133" s="6" t="s">
        <v>4549</v>
      </c>
      <c r="H133" s="6" t="s">
        <v>13</v>
      </c>
      <c r="I133" s="2">
        <v>1.2484375000000001</v>
      </c>
      <c r="J133" s="31">
        <f t="shared" si="2"/>
        <v>47.440625000000004</v>
      </c>
    </row>
    <row r="134" spans="1:10" ht="14.5" x14ac:dyDescent="0.35">
      <c r="A134" s="6" t="s">
        <v>1242</v>
      </c>
      <c r="B134" s="6" t="s">
        <v>1243</v>
      </c>
      <c r="C134" s="6" t="s">
        <v>23</v>
      </c>
      <c r="D134" s="21">
        <v>11</v>
      </c>
      <c r="E134" s="6" t="s">
        <v>1244</v>
      </c>
      <c r="F134" s="16" t="s">
        <v>4541</v>
      </c>
      <c r="G134" s="6" t="s">
        <v>4549</v>
      </c>
      <c r="H134" s="6" t="s">
        <v>13</v>
      </c>
      <c r="I134" s="2">
        <v>1.2375</v>
      </c>
      <c r="J134" s="31">
        <f t="shared" si="2"/>
        <v>13.612500000000001</v>
      </c>
    </row>
    <row r="135" spans="1:10" ht="14.5" x14ac:dyDescent="0.35">
      <c r="A135" s="6" t="s">
        <v>1247</v>
      </c>
      <c r="B135" s="6" t="s">
        <v>1248</v>
      </c>
      <c r="C135" s="6" t="s">
        <v>16</v>
      </c>
      <c r="D135" s="21">
        <v>29</v>
      </c>
      <c r="E135" s="6" t="s">
        <v>1249</v>
      </c>
      <c r="F135" s="16" t="s">
        <v>4541</v>
      </c>
      <c r="G135" s="6" t="s">
        <v>33</v>
      </c>
      <c r="H135" s="6" t="s">
        <v>13</v>
      </c>
      <c r="I135" s="2">
        <v>1.2375</v>
      </c>
      <c r="J135" s="31">
        <f t="shared" si="2"/>
        <v>35.887500000000003</v>
      </c>
    </row>
    <row r="136" spans="1:10" ht="14.5" x14ac:dyDescent="0.35">
      <c r="A136" s="6" t="s">
        <v>1252</v>
      </c>
      <c r="B136" s="6" t="s">
        <v>1253</v>
      </c>
      <c r="C136" s="6" t="s">
        <v>23</v>
      </c>
      <c r="D136" s="21">
        <v>27</v>
      </c>
      <c r="E136" s="6" t="s">
        <v>1254</v>
      </c>
      <c r="F136" s="15" t="s">
        <v>121</v>
      </c>
      <c r="G136" s="6" t="s">
        <v>33</v>
      </c>
      <c r="H136" s="6" t="s">
        <v>25</v>
      </c>
      <c r="I136" s="2">
        <v>1.2375</v>
      </c>
      <c r="J136" s="31">
        <f t="shared" si="2"/>
        <v>33.412500000000001</v>
      </c>
    </row>
    <row r="137" spans="1:10" ht="14.5" x14ac:dyDescent="0.35">
      <c r="A137" s="6" t="s">
        <v>1256</v>
      </c>
      <c r="B137" s="6" t="s">
        <v>1257</v>
      </c>
      <c r="C137" s="6" t="s">
        <v>16</v>
      </c>
      <c r="D137" s="21">
        <v>89</v>
      </c>
      <c r="E137" s="6" t="s">
        <v>1258</v>
      </c>
      <c r="F137" s="15" t="s">
        <v>178</v>
      </c>
      <c r="G137" s="6" t="s">
        <v>4549</v>
      </c>
      <c r="H137" s="6" t="s">
        <v>13</v>
      </c>
      <c r="I137" s="2">
        <v>1.2375</v>
      </c>
      <c r="J137" s="31">
        <f t="shared" si="2"/>
        <v>110.1375</v>
      </c>
    </row>
    <row r="138" spans="1:10" ht="14.5" x14ac:dyDescent="0.35">
      <c r="A138" s="6" t="s">
        <v>1261</v>
      </c>
      <c r="B138" s="6" t="s">
        <v>1262</v>
      </c>
      <c r="C138" s="6" t="s">
        <v>23</v>
      </c>
      <c r="D138" s="21">
        <v>90</v>
      </c>
      <c r="E138" s="6" t="s">
        <v>1263</v>
      </c>
      <c r="F138" s="15" t="s">
        <v>121</v>
      </c>
      <c r="G138" s="6" t="s">
        <v>33</v>
      </c>
      <c r="H138" s="6" t="s">
        <v>25</v>
      </c>
      <c r="I138" s="2">
        <v>1.2375</v>
      </c>
      <c r="J138" s="31">
        <f t="shared" si="2"/>
        <v>111.375</v>
      </c>
    </row>
    <row r="139" spans="1:10" ht="14.5" x14ac:dyDescent="0.35">
      <c r="A139" s="6" t="s">
        <v>1266</v>
      </c>
      <c r="B139" s="6" t="s">
        <v>1267</v>
      </c>
      <c r="C139" s="6" t="s">
        <v>16</v>
      </c>
      <c r="D139" s="21">
        <v>28</v>
      </c>
      <c r="E139" s="6" t="s">
        <v>1268</v>
      </c>
      <c r="F139" s="15" t="s">
        <v>58</v>
      </c>
      <c r="G139" s="6" t="s">
        <v>12</v>
      </c>
      <c r="H139" s="6" t="s">
        <v>13</v>
      </c>
      <c r="I139" s="2">
        <v>1.2375</v>
      </c>
      <c r="J139" s="31">
        <f t="shared" si="2"/>
        <v>34.65</v>
      </c>
    </row>
    <row r="140" spans="1:10" ht="14.5" x14ac:dyDescent="0.35">
      <c r="A140" s="6" t="s">
        <v>1271</v>
      </c>
      <c r="B140" s="6" t="s">
        <v>120</v>
      </c>
      <c r="C140" s="6" t="s">
        <v>23</v>
      </c>
      <c r="D140" s="21">
        <v>12</v>
      </c>
      <c r="E140" s="6" t="s">
        <v>1272</v>
      </c>
      <c r="F140" s="15" t="s">
        <v>103</v>
      </c>
      <c r="G140" s="6" t="s">
        <v>18</v>
      </c>
      <c r="H140" s="6" t="s">
        <v>13</v>
      </c>
      <c r="I140" s="2">
        <v>1.2375</v>
      </c>
      <c r="J140" s="31">
        <f t="shared" si="2"/>
        <v>14.850000000000001</v>
      </c>
    </row>
    <row r="141" spans="1:10" ht="14.5" x14ac:dyDescent="0.35">
      <c r="A141" s="6" t="s">
        <v>1275</v>
      </c>
      <c r="B141" s="6" t="s">
        <v>1276</v>
      </c>
      <c r="C141" s="6" t="s">
        <v>23</v>
      </c>
      <c r="D141" s="21">
        <v>60</v>
      </c>
      <c r="E141" s="6" t="s">
        <v>1277</v>
      </c>
      <c r="F141" s="15" t="s">
        <v>152</v>
      </c>
      <c r="G141" s="6" t="s">
        <v>20</v>
      </c>
      <c r="H141" s="6" t="s">
        <v>13</v>
      </c>
      <c r="I141" s="2">
        <v>1.2375</v>
      </c>
      <c r="J141" s="31">
        <f t="shared" si="2"/>
        <v>74.25</v>
      </c>
    </row>
    <row r="142" spans="1:10" ht="14.5" x14ac:dyDescent="0.35">
      <c r="A142" s="6" t="s">
        <v>1280</v>
      </c>
      <c r="B142" s="6" t="s">
        <v>1281</v>
      </c>
      <c r="C142" s="6" t="s">
        <v>16</v>
      </c>
      <c r="D142" s="21">
        <v>92</v>
      </c>
      <c r="E142" s="6" t="s">
        <v>1282</v>
      </c>
      <c r="F142" s="15" t="s">
        <v>158</v>
      </c>
      <c r="G142" s="6" t="s">
        <v>33</v>
      </c>
      <c r="H142" s="6" t="s">
        <v>25</v>
      </c>
      <c r="I142" s="2">
        <v>1.2375</v>
      </c>
      <c r="J142" s="31">
        <f t="shared" si="2"/>
        <v>113.85000000000001</v>
      </c>
    </row>
    <row r="143" spans="1:10" ht="14.5" x14ac:dyDescent="0.35">
      <c r="A143" s="6" t="s">
        <v>1285</v>
      </c>
      <c r="B143" s="6" t="s">
        <v>1286</v>
      </c>
      <c r="C143" s="6" t="s">
        <v>16</v>
      </c>
      <c r="D143" s="21">
        <v>14</v>
      </c>
      <c r="E143" s="6" t="s">
        <v>1287</v>
      </c>
      <c r="F143" s="15" t="s">
        <v>144</v>
      </c>
      <c r="G143" s="6" t="s">
        <v>12</v>
      </c>
      <c r="H143" s="6" t="s">
        <v>25</v>
      </c>
      <c r="I143" s="2">
        <v>1.23515625</v>
      </c>
      <c r="J143" s="31">
        <f t="shared" si="2"/>
        <v>17.292187500000001</v>
      </c>
    </row>
    <row r="144" spans="1:10" ht="14.5" x14ac:dyDescent="0.35">
      <c r="A144" s="6" t="s">
        <v>1290</v>
      </c>
      <c r="B144" s="6" t="s">
        <v>325</v>
      </c>
      <c r="C144" s="6" t="s">
        <v>16</v>
      </c>
      <c r="D144" s="21">
        <v>28</v>
      </c>
      <c r="E144" s="6" t="s">
        <v>1291</v>
      </c>
      <c r="F144" s="15" t="s">
        <v>157</v>
      </c>
      <c r="G144" s="6" t="s">
        <v>26</v>
      </c>
      <c r="H144" s="6" t="s">
        <v>13</v>
      </c>
      <c r="I144" s="2">
        <v>1.23515625</v>
      </c>
      <c r="J144" s="31">
        <f t="shared" si="2"/>
        <v>34.584375000000001</v>
      </c>
    </row>
    <row r="145" spans="1:10" ht="14.5" x14ac:dyDescent="0.35">
      <c r="A145" s="6" t="s">
        <v>284</v>
      </c>
      <c r="B145" s="6" t="s">
        <v>1294</v>
      </c>
      <c r="C145" s="6" t="s">
        <v>16</v>
      </c>
      <c r="D145" s="21">
        <v>6</v>
      </c>
      <c r="E145" s="6" t="s">
        <v>1295</v>
      </c>
      <c r="F145" s="15" t="s">
        <v>60</v>
      </c>
      <c r="G145" s="6" t="s">
        <v>18</v>
      </c>
      <c r="H145" s="6" t="s">
        <v>27</v>
      </c>
      <c r="I145" s="2">
        <v>1.234375</v>
      </c>
      <c r="J145" s="31">
        <f t="shared" si="2"/>
        <v>7.40625</v>
      </c>
    </row>
    <row r="146" spans="1:10" ht="14.5" x14ac:dyDescent="0.35">
      <c r="A146" s="6" t="s">
        <v>379</v>
      </c>
      <c r="B146" s="6" t="s">
        <v>1297</v>
      </c>
      <c r="C146" s="6" t="s">
        <v>23</v>
      </c>
      <c r="D146" s="21">
        <v>4</v>
      </c>
      <c r="E146" s="6" t="s">
        <v>1298</v>
      </c>
      <c r="F146" s="15" t="s">
        <v>24</v>
      </c>
      <c r="G146" s="6" t="s">
        <v>33</v>
      </c>
      <c r="H146" s="6" t="s">
        <v>13</v>
      </c>
      <c r="I146" s="2">
        <v>1.234375</v>
      </c>
      <c r="J146" s="31">
        <f t="shared" si="2"/>
        <v>4.9375</v>
      </c>
    </row>
    <row r="147" spans="1:10" ht="14.5" x14ac:dyDescent="0.35">
      <c r="A147" s="6" t="s">
        <v>78</v>
      </c>
      <c r="B147" s="6" t="s">
        <v>1300</v>
      </c>
      <c r="C147" s="6" t="s">
        <v>23</v>
      </c>
      <c r="D147" s="21">
        <v>40</v>
      </c>
      <c r="E147" s="6" t="s">
        <v>1301</v>
      </c>
      <c r="F147" s="15" t="s">
        <v>39</v>
      </c>
      <c r="G147" s="6" t="s">
        <v>18</v>
      </c>
      <c r="H147" s="6" t="s">
        <v>13</v>
      </c>
      <c r="I147" s="2">
        <v>1.2250000000000001</v>
      </c>
      <c r="J147" s="31">
        <f t="shared" si="2"/>
        <v>49</v>
      </c>
    </row>
    <row r="148" spans="1:10" ht="14.5" x14ac:dyDescent="0.35">
      <c r="A148" s="6" t="s">
        <v>1304</v>
      </c>
      <c r="B148" s="6" t="s">
        <v>1305</v>
      </c>
      <c r="C148" s="6" t="s">
        <v>23</v>
      </c>
      <c r="D148" s="21">
        <v>82</v>
      </c>
      <c r="E148" s="6" t="s">
        <v>1306</v>
      </c>
      <c r="F148" s="15" t="s">
        <v>254</v>
      </c>
      <c r="G148" s="6" t="s">
        <v>33</v>
      </c>
      <c r="H148" s="6" t="s">
        <v>13</v>
      </c>
      <c r="I148" s="2">
        <v>1.2250000000000001</v>
      </c>
      <c r="J148" s="31">
        <f t="shared" si="2"/>
        <v>100.45</v>
      </c>
    </row>
    <row r="149" spans="1:10" ht="14.5" x14ac:dyDescent="0.35">
      <c r="A149" s="6" t="s">
        <v>390</v>
      </c>
      <c r="B149" s="6" t="s">
        <v>1309</v>
      </c>
      <c r="C149" s="6" t="s">
        <v>16</v>
      </c>
      <c r="D149" s="21">
        <v>38</v>
      </c>
      <c r="E149" s="6" t="s">
        <v>1310</v>
      </c>
      <c r="F149" s="15" t="s">
        <v>157</v>
      </c>
      <c r="G149" s="6" t="s">
        <v>26</v>
      </c>
      <c r="H149" s="6" t="s">
        <v>13</v>
      </c>
      <c r="I149" s="2">
        <v>1.2250000000000001</v>
      </c>
      <c r="J149" s="31">
        <f t="shared" si="2"/>
        <v>46.550000000000004</v>
      </c>
    </row>
    <row r="150" spans="1:10" ht="14.5" x14ac:dyDescent="0.35">
      <c r="A150" s="6" t="s">
        <v>72</v>
      </c>
      <c r="B150" s="6" t="s">
        <v>1313</v>
      </c>
      <c r="C150" s="6" t="s">
        <v>23</v>
      </c>
      <c r="D150" s="21">
        <v>58</v>
      </c>
      <c r="E150" s="6" t="s">
        <v>1314</v>
      </c>
      <c r="F150" s="15" t="s">
        <v>87</v>
      </c>
      <c r="G150" s="6" t="s">
        <v>12</v>
      </c>
      <c r="H150" s="6" t="s">
        <v>27</v>
      </c>
      <c r="I150" s="2">
        <v>1.2250000000000001</v>
      </c>
      <c r="J150" s="31">
        <f t="shared" si="2"/>
        <v>71.050000000000011</v>
      </c>
    </row>
    <row r="151" spans="1:10" ht="14.5" x14ac:dyDescent="0.35">
      <c r="A151" s="6" t="s">
        <v>1317</v>
      </c>
      <c r="B151" s="6" t="s">
        <v>1318</v>
      </c>
      <c r="C151" s="6" t="s">
        <v>23</v>
      </c>
      <c r="D151" s="21">
        <v>39</v>
      </c>
      <c r="E151" s="6" t="s">
        <v>1319</v>
      </c>
      <c r="F151" s="16" t="s">
        <v>4541</v>
      </c>
      <c r="G151" s="6" t="s">
        <v>20</v>
      </c>
      <c r="H151" s="6" t="s">
        <v>13</v>
      </c>
      <c r="I151" s="2">
        <v>1.2250000000000001</v>
      </c>
      <c r="J151" s="31">
        <f t="shared" si="2"/>
        <v>47.775000000000006</v>
      </c>
    </row>
    <row r="152" spans="1:10" ht="14.5" x14ac:dyDescent="0.35">
      <c r="A152" s="6" t="s">
        <v>1322</v>
      </c>
      <c r="B152" s="6" t="s">
        <v>1323</v>
      </c>
      <c r="C152" s="6" t="s">
        <v>23</v>
      </c>
      <c r="D152" s="21">
        <v>60</v>
      </c>
      <c r="E152" s="6" t="s">
        <v>1324</v>
      </c>
      <c r="F152" s="15" t="s">
        <v>383</v>
      </c>
      <c r="G152" s="6" t="s">
        <v>12</v>
      </c>
      <c r="H152" s="6" t="s">
        <v>25</v>
      </c>
      <c r="I152" s="2">
        <v>1.2250000000000001</v>
      </c>
      <c r="J152" s="31">
        <f t="shared" si="2"/>
        <v>73.5</v>
      </c>
    </row>
    <row r="153" spans="1:10" ht="14.5" x14ac:dyDescent="0.35">
      <c r="A153" s="6" t="s">
        <v>226</v>
      </c>
      <c r="B153" s="6" t="s">
        <v>1327</v>
      </c>
      <c r="C153" s="6" t="s">
        <v>23</v>
      </c>
      <c r="D153" s="21">
        <v>30</v>
      </c>
      <c r="E153" s="6" t="s">
        <v>1328</v>
      </c>
      <c r="F153" s="15" t="s">
        <v>138</v>
      </c>
      <c r="G153" s="6" t="s">
        <v>33</v>
      </c>
      <c r="H153" s="6" t="s">
        <v>25</v>
      </c>
      <c r="I153" s="2">
        <v>1.221875</v>
      </c>
      <c r="J153" s="31">
        <f t="shared" si="2"/>
        <v>36.65625</v>
      </c>
    </row>
    <row r="154" spans="1:10" ht="14.5" x14ac:dyDescent="0.35">
      <c r="A154" s="6" t="s">
        <v>1331</v>
      </c>
      <c r="B154" s="6" t="s">
        <v>1332</v>
      </c>
      <c r="C154" s="6" t="s">
        <v>16</v>
      </c>
      <c r="D154" s="21">
        <v>61</v>
      </c>
      <c r="E154" s="6" t="s">
        <v>1333</v>
      </c>
      <c r="F154" s="15" t="s">
        <v>75</v>
      </c>
      <c r="G154" s="6" t="s">
        <v>18</v>
      </c>
      <c r="H154" s="6" t="s">
        <v>13</v>
      </c>
      <c r="I154" s="2">
        <v>1.21875</v>
      </c>
      <c r="J154" s="31">
        <f t="shared" si="2"/>
        <v>74.34375</v>
      </c>
    </row>
    <row r="155" spans="1:10" ht="14.5" x14ac:dyDescent="0.35">
      <c r="A155" s="6" t="s">
        <v>1336</v>
      </c>
      <c r="B155" s="6" t="s">
        <v>1337</v>
      </c>
      <c r="C155" s="6" t="s">
        <v>16</v>
      </c>
      <c r="D155" s="21">
        <v>54</v>
      </c>
      <c r="E155" s="6" t="s">
        <v>1338</v>
      </c>
      <c r="F155" s="15" t="s">
        <v>172</v>
      </c>
      <c r="G155" s="6" t="s">
        <v>12</v>
      </c>
      <c r="H155" s="6" t="s">
        <v>13</v>
      </c>
      <c r="I155" s="2">
        <v>1.203125</v>
      </c>
      <c r="J155" s="31">
        <f t="shared" si="2"/>
        <v>64.96875</v>
      </c>
    </row>
    <row r="156" spans="1:10" ht="14.5" x14ac:dyDescent="0.35">
      <c r="A156" s="6" t="s">
        <v>1341</v>
      </c>
      <c r="B156" s="6" t="s">
        <v>1342</v>
      </c>
      <c r="C156" s="6" t="s">
        <v>16</v>
      </c>
      <c r="D156" s="21">
        <v>6</v>
      </c>
      <c r="E156" s="6" t="s">
        <v>1343</v>
      </c>
      <c r="F156" s="15" t="s">
        <v>124</v>
      </c>
      <c r="G156" s="6" t="s">
        <v>18</v>
      </c>
      <c r="H156" s="6" t="s">
        <v>13</v>
      </c>
      <c r="I156" s="2">
        <v>1.2</v>
      </c>
      <c r="J156" s="31">
        <f t="shared" si="2"/>
        <v>7.1999999999999993</v>
      </c>
    </row>
    <row r="157" spans="1:10" ht="14.5" x14ac:dyDescent="0.35">
      <c r="A157" s="6" t="s">
        <v>1346</v>
      </c>
      <c r="B157" s="13" t="s">
        <v>4541</v>
      </c>
      <c r="C157" s="6" t="s">
        <v>23</v>
      </c>
      <c r="D157" s="21">
        <v>74</v>
      </c>
      <c r="E157" s="6" t="s">
        <v>1347</v>
      </c>
      <c r="F157" s="15" t="s">
        <v>340</v>
      </c>
      <c r="G157" s="6" t="s">
        <v>20</v>
      </c>
      <c r="H157" s="6" t="s">
        <v>13</v>
      </c>
      <c r="I157" s="2">
        <v>1.2</v>
      </c>
      <c r="J157" s="31">
        <f t="shared" si="2"/>
        <v>88.8</v>
      </c>
    </row>
    <row r="158" spans="1:10" ht="14.5" x14ac:dyDescent="0.35">
      <c r="A158" s="6" t="s">
        <v>1350</v>
      </c>
      <c r="B158" s="6" t="s">
        <v>1351</v>
      </c>
      <c r="C158" s="6" t="s">
        <v>23</v>
      </c>
      <c r="D158" s="21">
        <v>89</v>
      </c>
      <c r="E158" s="8">
        <v>28057</v>
      </c>
      <c r="F158" s="15" t="s">
        <v>253</v>
      </c>
      <c r="G158" s="6" t="s">
        <v>18</v>
      </c>
      <c r="H158" s="6" t="s">
        <v>13</v>
      </c>
      <c r="I158" s="2">
        <v>1.1953125</v>
      </c>
      <c r="J158" s="31">
        <f t="shared" si="2"/>
        <v>106.3828125</v>
      </c>
    </row>
    <row r="159" spans="1:10" ht="14.5" x14ac:dyDescent="0.35">
      <c r="A159" s="6" t="s">
        <v>1354</v>
      </c>
      <c r="B159" s="6" t="s">
        <v>1355</v>
      </c>
      <c r="C159" s="6" t="s">
        <v>23</v>
      </c>
      <c r="D159" s="21">
        <v>16</v>
      </c>
      <c r="E159" s="6" t="s">
        <v>1356</v>
      </c>
      <c r="F159" s="15" t="s">
        <v>136</v>
      </c>
      <c r="G159" s="6" t="s">
        <v>12</v>
      </c>
      <c r="H159" s="6" t="s">
        <v>13</v>
      </c>
      <c r="I159" s="2">
        <v>1.1875</v>
      </c>
      <c r="J159" s="31">
        <f t="shared" si="2"/>
        <v>19</v>
      </c>
    </row>
    <row r="160" spans="1:10" ht="14.5" x14ac:dyDescent="0.35">
      <c r="A160" s="6" t="s">
        <v>1358</v>
      </c>
      <c r="B160" s="6" t="s">
        <v>1359</v>
      </c>
      <c r="C160" s="6" t="s">
        <v>23</v>
      </c>
      <c r="D160" s="21">
        <v>4</v>
      </c>
      <c r="E160" s="6" t="s">
        <v>1360</v>
      </c>
      <c r="F160" s="15" t="s">
        <v>31</v>
      </c>
      <c r="G160" s="6" t="s">
        <v>4549</v>
      </c>
      <c r="H160" s="6" t="s">
        <v>13</v>
      </c>
      <c r="I160" s="2">
        <v>1.1875</v>
      </c>
      <c r="J160" s="31">
        <f t="shared" si="2"/>
        <v>4.75</v>
      </c>
    </row>
    <row r="161" spans="1:10" ht="14.5" x14ac:dyDescent="0.35">
      <c r="A161" s="6" t="s">
        <v>656</v>
      </c>
      <c r="B161" s="6" t="s">
        <v>1363</v>
      </c>
      <c r="C161" s="6" t="s">
        <v>16</v>
      </c>
      <c r="D161" s="21">
        <v>27</v>
      </c>
      <c r="E161" s="6" t="s">
        <v>1364</v>
      </c>
      <c r="F161" s="15" t="s">
        <v>138</v>
      </c>
      <c r="G161" s="6" t="s">
        <v>4549</v>
      </c>
      <c r="H161" s="6" t="s">
        <v>27</v>
      </c>
      <c r="I161" s="2">
        <v>1.1875</v>
      </c>
      <c r="J161" s="31">
        <f t="shared" si="2"/>
        <v>32.0625</v>
      </c>
    </row>
    <row r="162" spans="1:10" ht="14.5" x14ac:dyDescent="0.35">
      <c r="A162" s="6" t="s">
        <v>214</v>
      </c>
      <c r="B162" s="6" t="s">
        <v>1367</v>
      </c>
      <c r="C162" s="6" t="s">
        <v>16</v>
      </c>
      <c r="D162" s="21">
        <v>37</v>
      </c>
      <c r="E162" s="6" t="s">
        <v>1368</v>
      </c>
      <c r="F162" s="15" t="s">
        <v>147</v>
      </c>
      <c r="G162" s="6" t="s">
        <v>20</v>
      </c>
      <c r="H162" s="6" t="s">
        <v>25</v>
      </c>
      <c r="I162" s="2">
        <v>1.1875</v>
      </c>
      <c r="J162" s="31">
        <f t="shared" si="2"/>
        <v>43.9375</v>
      </c>
    </row>
    <row r="163" spans="1:10" ht="14.5" x14ac:dyDescent="0.35">
      <c r="A163" s="6" t="s">
        <v>1371</v>
      </c>
      <c r="B163" s="6" t="s">
        <v>1372</v>
      </c>
      <c r="C163" s="6" t="s">
        <v>23</v>
      </c>
      <c r="D163" s="21">
        <v>23</v>
      </c>
      <c r="E163" s="6" t="s">
        <v>1373</v>
      </c>
      <c r="F163" s="15" t="s">
        <v>253</v>
      </c>
      <c r="G163" s="6" t="s">
        <v>12</v>
      </c>
      <c r="H163" s="6" t="s">
        <v>13</v>
      </c>
      <c r="I163" s="2">
        <v>1.1875</v>
      </c>
      <c r="J163" s="31">
        <f t="shared" si="2"/>
        <v>27.3125</v>
      </c>
    </row>
    <row r="164" spans="1:10" ht="14.5" x14ac:dyDescent="0.35">
      <c r="A164" s="6" t="s">
        <v>1376</v>
      </c>
      <c r="B164" s="6" t="s">
        <v>1377</v>
      </c>
      <c r="C164" s="6" t="s">
        <v>23</v>
      </c>
      <c r="D164" s="21">
        <v>60</v>
      </c>
      <c r="E164" s="6" t="s">
        <v>1378</v>
      </c>
      <c r="F164" s="15" t="s">
        <v>116</v>
      </c>
      <c r="G164" s="6" t="s">
        <v>33</v>
      </c>
      <c r="H164" s="6" t="s">
        <v>25</v>
      </c>
      <c r="I164" s="2">
        <v>1.1820312500000001</v>
      </c>
      <c r="J164" s="31">
        <f t="shared" si="2"/>
        <v>70.921875</v>
      </c>
    </row>
    <row r="165" spans="1:10" ht="14.5" x14ac:dyDescent="0.35">
      <c r="A165" s="6" t="s">
        <v>1381</v>
      </c>
      <c r="B165" s="6" t="s">
        <v>1382</v>
      </c>
      <c r="C165" s="6" t="s">
        <v>16</v>
      </c>
      <c r="D165" s="21">
        <v>96</v>
      </c>
      <c r="E165" s="6" t="s">
        <v>1383</v>
      </c>
      <c r="F165" s="15" t="s">
        <v>287</v>
      </c>
      <c r="G165" s="6" t="s">
        <v>4549</v>
      </c>
      <c r="H165" s="6" t="s">
        <v>27</v>
      </c>
      <c r="I165" s="2">
        <v>1.1820312500000001</v>
      </c>
      <c r="J165" s="31">
        <f t="shared" si="2"/>
        <v>113.47500000000001</v>
      </c>
    </row>
    <row r="166" spans="1:10" ht="14.5" x14ac:dyDescent="0.35">
      <c r="A166" s="6" t="s">
        <v>1385</v>
      </c>
      <c r="B166" s="6" t="s">
        <v>1386</v>
      </c>
      <c r="C166" s="6" t="s">
        <v>23</v>
      </c>
      <c r="D166" s="21">
        <v>3</v>
      </c>
      <c r="E166" s="6" t="s">
        <v>1387</v>
      </c>
      <c r="F166" s="15" t="s">
        <v>67</v>
      </c>
      <c r="G166" s="6" t="s">
        <v>4549</v>
      </c>
      <c r="H166" s="6" t="s">
        <v>13</v>
      </c>
      <c r="I166" s="2">
        <v>1.1820312500000001</v>
      </c>
      <c r="J166" s="31">
        <f t="shared" si="2"/>
        <v>3.5460937500000003</v>
      </c>
    </row>
    <row r="167" spans="1:10" ht="14.5" x14ac:dyDescent="0.35">
      <c r="A167" s="6" t="s">
        <v>1390</v>
      </c>
      <c r="B167" s="6" t="s">
        <v>1391</v>
      </c>
      <c r="C167" s="6" t="s">
        <v>16</v>
      </c>
      <c r="D167" s="21">
        <v>55</v>
      </c>
      <c r="E167" s="6" t="s">
        <v>1392</v>
      </c>
      <c r="F167" s="15" t="s">
        <v>165</v>
      </c>
      <c r="G167" s="6" t="s">
        <v>12</v>
      </c>
      <c r="H167" s="6" t="s">
        <v>13</v>
      </c>
      <c r="I167" s="2">
        <v>1.175</v>
      </c>
      <c r="J167" s="31">
        <f t="shared" si="2"/>
        <v>64.625</v>
      </c>
    </row>
    <row r="168" spans="1:10" ht="14.5" x14ac:dyDescent="0.35">
      <c r="A168" s="6" t="s">
        <v>1395</v>
      </c>
      <c r="B168" s="6" t="s">
        <v>441</v>
      </c>
      <c r="C168" s="6" t="s">
        <v>23</v>
      </c>
      <c r="D168" s="21">
        <v>65</v>
      </c>
      <c r="E168" s="6" t="s">
        <v>1396</v>
      </c>
      <c r="F168" s="15" t="s">
        <v>116</v>
      </c>
      <c r="G168" s="6" t="s">
        <v>18</v>
      </c>
      <c r="H168" s="6" t="s">
        <v>27</v>
      </c>
      <c r="I168" s="2">
        <v>1.175</v>
      </c>
      <c r="J168" s="31">
        <f t="shared" si="2"/>
        <v>76.375</v>
      </c>
    </row>
    <row r="169" spans="1:10" ht="14.5" x14ac:dyDescent="0.35">
      <c r="A169" s="6" t="s">
        <v>1399</v>
      </c>
      <c r="B169" s="6" t="s">
        <v>1400</v>
      </c>
      <c r="C169" s="6" t="s">
        <v>23</v>
      </c>
      <c r="D169" s="21">
        <v>55</v>
      </c>
      <c r="E169" s="6" t="s">
        <v>1401</v>
      </c>
      <c r="F169" s="15" t="s">
        <v>138</v>
      </c>
      <c r="G169" s="6" t="s">
        <v>33</v>
      </c>
      <c r="H169" s="6" t="s">
        <v>13</v>
      </c>
      <c r="I169" s="2">
        <v>1.175</v>
      </c>
      <c r="J169" s="31">
        <f t="shared" si="2"/>
        <v>64.625</v>
      </c>
    </row>
    <row r="170" spans="1:10" ht="14.5" x14ac:dyDescent="0.35">
      <c r="A170" s="6" t="s">
        <v>1403</v>
      </c>
      <c r="B170" s="6" t="s">
        <v>1404</v>
      </c>
      <c r="C170" s="6" t="s">
        <v>23</v>
      </c>
      <c r="D170" s="21">
        <v>99</v>
      </c>
      <c r="E170" s="6" t="s">
        <v>1405</v>
      </c>
      <c r="F170" s="15" t="s">
        <v>132</v>
      </c>
      <c r="G170" s="6" t="s">
        <v>26</v>
      </c>
      <c r="H170" s="6" t="s">
        <v>25</v>
      </c>
      <c r="I170" s="2">
        <v>1.175</v>
      </c>
      <c r="J170" s="31">
        <f t="shared" si="2"/>
        <v>116.325</v>
      </c>
    </row>
    <row r="171" spans="1:10" ht="14.5" x14ac:dyDescent="0.35">
      <c r="A171" s="6" t="s">
        <v>1408</v>
      </c>
      <c r="B171" s="6" t="s">
        <v>1409</v>
      </c>
      <c r="C171" s="6" t="s">
        <v>16</v>
      </c>
      <c r="D171" s="21">
        <v>33</v>
      </c>
      <c r="E171" s="6" t="s">
        <v>1410</v>
      </c>
      <c r="F171" s="15" t="s">
        <v>114</v>
      </c>
      <c r="G171" s="6" t="s">
        <v>30</v>
      </c>
      <c r="H171" s="6" t="s">
        <v>25</v>
      </c>
      <c r="I171" s="2">
        <v>1.175</v>
      </c>
      <c r="J171" s="31">
        <f t="shared" si="2"/>
        <v>38.774999999999999</v>
      </c>
    </row>
    <row r="172" spans="1:10" ht="14.5" x14ac:dyDescent="0.35">
      <c r="A172" s="6" t="s">
        <v>1412</v>
      </c>
      <c r="B172" s="6" t="s">
        <v>354</v>
      </c>
      <c r="C172" s="6" t="s">
        <v>23</v>
      </c>
      <c r="D172" s="21">
        <v>42</v>
      </c>
      <c r="E172" s="6" t="s">
        <v>1413</v>
      </c>
      <c r="F172" s="15" t="s">
        <v>446</v>
      </c>
      <c r="G172" s="6" t="s">
        <v>4549</v>
      </c>
      <c r="H172" s="6" t="s">
        <v>25</v>
      </c>
      <c r="I172" s="2">
        <v>1.175</v>
      </c>
      <c r="J172" s="31">
        <f t="shared" si="2"/>
        <v>49.35</v>
      </c>
    </row>
    <row r="173" spans="1:10" ht="14.5" x14ac:dyDescent="0.35">
      <c r="A173" s="6" t="s">
        <v>1416</v>
      </c>
      <c r="B173" s="6" t="s">
        <v>1417</v>
      </c>
      <c r="C173" s="6" t="s">
        <v>16</v>
      </c>
      <c r="D173" s="21">
        <v>36</v>
      </c>
      <c r="E173" s="6" t="s">
        <v>1418</v>
      </c>
      <c r="F173" s="15" t="s">
        <v>237</v>
      </c>
      <c r="G173" s="6" t="s">
        <v>20</v>
      </c>
      <c r="H173" s="6" t="s">
        <v>13</v>
      </c>
      <c r="I173" s="2">
        <v>1.175</v>
      </c>
      <c r="J173" s="31">
        <f t="shared" si="2"/>
        <v>42.300000000000004</v>
      </c>
    </row>
    <row r="174" spans="1:10" ht="14.5" x14ac:dyDescent="0.35">
      <c r="A174" s="6" t="s">
        <v>1336</v>
      </c>
      <c r="B174" s="6" t="s">
        <v>1421</v>
      </c>
      <c r="C174" s="6" t="s">
        <v>16</v>
      </c>
      <c r="D174" s="21">
        <v>60</v>
      </c>
      <c r="E174" s="6" t="s">
        <v>1422</v>
      </c>
      <c r="F174" s="15" t="s">
        <v>56</v>
      </c>
      <c r="G174" s="6" t="s">
        <v>18</v>
      </c>
      <c r="H174" s="6" t="s">
        <v>13</v>
      </c>
      <c r="I174" s="2">
        <v>1.171875</v>
      </c>
      <c r="J174" s="31">
        <f t="shared" si="2"/>
        <v>70.3125</v>
      </c>
    </row>
    <row r="175" spans="1:10" ht="14.5" x14ac:dyDescent="0.35">
      <c r="A175" s="6" t="s">
        <v>1424</v>
      </c>
      <c r="B175" s="6" t="s">
        <v>1425</v>
      </c>
      <c r="C175" s="6" t="s">
        <v>16</v>
      </c>
      <c r="D175" s="21">
        <v>56</v>
      </c>
      <c r="E175" s="6" t="s">
        <v>1426</v>
      </c>
      <c r="F175" s="15" t="s">
        <v>145</v>
      </c>
      <c r="G175" s="6" t="s">
        <v>33</v>
      </c>
      <c r="H175" s="6" t="s">
        <v>25</v>
      </c>
      <c r="I175" s="2">
        <v>1.16875</v>
      </c>
      <c r="J175" s="31">
        <f t="shared" si="2"/>
        <v>65.45</v>
      </c>
    </row>
    <row r="176" spans="1:10" ht="14.5" x14ac:dyDescent="0.35">
      <c r="A176" s="6" t="s">
        <v>1429</v>
      </c>
      <c r="B176" s="6" t="s">
        <v>1430</v>
      </c>
      <c r="C176" s="6" t="s">
        <v>23</v>
      </c>
      <c r="D176" s="21">
        <v>72</v>
      </c>
      <c r="E176" s="6" t="s">
        <v>1431</v>
      </c>
      <c r="F176" s="15" t="s">
        <v>308</v>
      </c>
      <c r="G176" s="6" t="s">
        <v>20</v>
      </c>
      <c r="H176" s="6" t="s">
        <v>13</v>
      </c>
      <c r="I176" s="2">
        <v>1.16875</v>
      </c>
      <c r="J176" s="31">
        <f t="shared" si="2"/>
        <v>84.149999999999991</v>
      </c>
    </row>
    <row r="177" spans="1:10" ht="14.5" x14ac:dyDescent="0.35">
      <c r="A177" s="6" t="s">
        <v>604</v>
      </c>
      <c r="B177" s="6" t="s">
        <v>1434</v>
      </c>
      <c r="C177" s="6" t="s">
        <v>23</v>
      </c>
      <c r="D177" s="21">
        <v>54</v>
      </c>
      <c r="E177" s="6" t="s">
        <v>1435</v>
      </c>
      <c r="F177" s="15" t="s">
        <v>97</v>
      </c>
      <c r="G177" s="6" t="s">
        <v>50</v>
      </c>
      <c r="H177" s="6" t="s">
        <v>27</v>
      </c>
      <c r="I177" s="2">
        <v>1.16875</v>
      </c>
      <c r="J177" s="31">
        <f t="shared" si="2"/>
        <v>63.112499999999997</v>
      </c>
    </row>
    <row r="178" spans="1:10" ht="14.5" x14ac:dyDescent="0.35">
      <c r="A178" s="6" t="s">
        <v>499</v>
      </c>
      <c r="B178" s="6" t="s">
        <v>1438</v>
      </c>
      <c r="C178" s="6" t="s">
        <v>23</v>
      </c>
      <c r="D178" s="21">
        <v>79</v>
      </c>
      <c r="E178" s="6" t="s">
        <v>1439</v>
      </c>
      <c r="F178" s="15" t="s">
        <v>85</v>
      </c>
      <c r="G178" s="6" t="s">
        <v>4549</v>
      </c>
      <c r="H178" s="6" t="s">
        <v>27</v>
      </c>
      <c r="I178" s="2">
        <v>1.1625000000000001</v>
      </c>
      <c r="J178" s="31">
        <f t="shared" si="2"/>
        <v>91.837500000000006</v>
      </c>
    </row>
    <row r="179" spans="1:10" ht="14.5" x14ac:dyDescent="0.35">
      <c r="A179" s="6" t="s">
        <v>407</v>
      </c>
      <c r="B179" s="6" t="s">
        <v>1442</v>
      </c>
      <c r="C179" s="6" t="s">
        <v>16</v>
      </c>
      <c r="D179" s="21">
        <v>51</v>
      </c>
      <c r="E179" s="6" t="s">
        <v>1443</v>
      </c>
      <c r="F179" s="15" t="s">
        <v>228</v>
      </c>
      <c r="G179" s="6" t="s">
        <v>33</v>
      </c>
      <c r="H179" s="6" t="s">
        <v>13</v>
      </c>
      <c r="I179" s="2">
        <v>1.1625000000000001</v>
      </c>
      <c r="J179" s="31">
        <f t="shared" si="2"/>
        <v>59.287500000000001</v>
      </c>
    </row>
    <row r="180" spans="1:10" ht="14.5" x14ac:dyDescent="0.35">
      <c r="A180" s="6" t="s">
        <v>1446</v>
      </c>
      <c r="B180" s="6" t="s">
        <v>1447</v>
      </c>
      <c r="C180" s="6" t="s">
        <v>16</v>
      </c>
      <c r="D180" s="21">
        <v>92</v>
      </c>
      <c r="E180" s="6" t="s">
        <v>1448</v>
      </c>
      <c r="F180" s="15" t="s">
        <v>183</v>
      </c>
      <c r="G180" s="6" t="s">
        <v>26</v>
      </c>
      <c r="H180" s="6" t="s">
        <v>13</v>
      </c>
      <c r="I180" s="2">
        <v>1.1625000000000001</v>
      </c>
      <c r="J180" s="31">
        <f t="shared" si="2"/>
        <v>106.95</v>
      </c>
    </row>
    <row r="181" spans="1:10" ht="14.5" x14ac:dyDescent="0.35">
      <c r="A181" s="6" t="s">
        <v>621</v>
      </c>
      <c r="B181" s="6" t="s">
        <v>1451</v>
      </c>
      <c r="C181" s="6" t="s">
        <v>23</v>
      </c>
      <c r="D181" s="21">
        <v>71</v>
      </c>
      <c r="E181" s="6" t="s">
        <v>1452</v>
      </c>
      <c r="F181" s="15" t="s">
        <v>145</v>
      </c>
      <c r="G181" s="6" t="s">
        <v>18</v>
      </c>
      <c r="H181" s="6" t="s">
        <v>13</v>
      </c>
      <c r="I181" s="2">
        <v>1.1625000000000001</v>
      </c>
      <c r="J181" s="31">
        <f t="shared" si="2"/>
        <v>82.537500000000009</v>
      </c>
    </row>
    <row r="182" spans="1:10" ht="14.5" x14ac:dyDescent="0.35">
      <c r="A182" s="6" t="s">
        <v>316</v>
      </c>
      <c r="B182" s="6" t="s">
        <v>1455</v>
      </c>
      <c r="C182" s="6" t="s">
        <v>16</v>
      </c>
      <c r="D182" s="21">
        <v>39</v>
      </c>
      <c r="E182" s="6" t="s">
        <v>1456</v>
      </c>
      <c r="F182" s="15" t="s">
        <v>145</v>
      </c>
      <c r="G182" s="6" t="s">
        <v>12</v>
      </c>
      <c r="H182" s="6" t="s">
        <v>27</v>
      </c>
      <c r="I182" s="2">
        <v>1.1581250000000001</v>
      </c>
      <c r="J182" s="31">
        <f t="shared" si="2"/>
        <v>45.166875000000005</v>
      </c>
    </row>
    <row r="183" spans="1:10" ht="14.5" x14ac:dyDescent="0.35">
      <c r="A183" s="6" t="s">
        <v>319</v>
      </c>
      <c r="B183" s="6" t="s">
        <v>1459</v>
      </c>
      <c r="C183" s="6" t="s">
        <v>16</v>
      </c>
      <c r="D183" s="21">
        <v>78</v>
      </c>
      <c r="E183" s="6" t="s">
        <v>1460</v>
      </c>
      <c r="F183" s="15" t="s">
        <v>36</v>
      </c>
      <c r="G183" s="6" t="s">
        <v>33</v>
      </c>
      <c r="H183" s="6" t="s">
        <v>13</v>
      </c>
      <c r="I183" s="2">
        <v>1.1581250000000001</v>
      </c>
      <c r="J183" s="31">
        <f t="shared" si="2"/>
        <v>90.333750000000009</v>
      </c>
    </row>
    <row r="184" spans="1:10" ht="14.5" x14ac:dyDescent="0.35">
      <c r="A184" s="6" t="s">
        <v>175</v>
      </c>
      <c r="B184" s="6" t="s">
        <v>1463</v>
      </c>
      <c r="C184" s="6" t="s">
        <v>16</v>
      </c>
      <c r="D184" s="21">
        <v>36</v>
      </c>
      <c r="E184" s="6" t="s">
        <v>1464</v>
      </c>
      <c r="F184" s="15" t="s">
        <v>103</v>
      </c>
      <c r="G184" s="6" t="s">
        <v>4549</v>
      </c>
      <c r="H184" s="6" t="s">
        <v>27</v>
      </c>
      <c r="I184" s="2">
        <v>1.1581250000000001</v>
      </c>
      <c r="J184" s="31">
        <f t="shared" si="2"/>
        <v>41.692500000000003</v>
      </c>
    </row>
    <row r="185" spans="1:10" ht="14.5" x14ac:dyDescent="0.35">
      <c r="A185" s="6" t="s">
        <v>37</v>
      </c>
      <c r="B185" s="6" t="s">
        <v>1467</v>
      </c>
      <c r="C185" s="6" t="s">
        <v>16</v>
      </c>
      <c r="D185" s="21">
        <v>34</v>
      </c>
      <c r="E185" s="6" t="s">
        <v>1468</v>
      </c>
      <c r="F185" s="15" t="s">
        <v>202</v>
      </c>
      <c r="G185" s="6" t="s">
        <v>33</v>
      </c>
      <c r="H185" s="6" t="s">
        <v>13</v>
      </c>
      <c r="I185" s="2">
        <v>1.1581250000000001</v>
      </c>
      <c r="J185" s="31">
        <f t="shared" si="2"/>
        <v>39.376249999999999</v>
      </c>
    </row>
    <row r="186" spans="1:10" ht="14.5" x14ac:dyDescent="0.35">
      <c r="A186" s="6" t="s">
        <v>1471</v>
      </c>
      <c r="B186" s="6" t="s">
        <v>1472</v>
      </c>
      <c r="C186" s="6" t="s">
        <v>23</v>
      </c>
      <c r="D186" s="21">
        <v>68</v>
      </c>
      <c r="E186" s="6" t="s">
        <v>1473</v>
      </c>
      <c r="F186" s="15" t="s">
        <v>204</v>
      </c>
      <c r="G186" s="6" t="s">
        <v>20</v>
      </c>
      <c r="H186" s="6" t="s">
        <v>13</v>
      </c>
      <c r="I186" s="2">
        <v>1.1581250000000001</v>
      </c>
      <c r="J186" s="31">
        <f t="shared" si="2"/>
        <v>78.752499999999998</v>
      </c>
    </row>
    <row r="187" spans="1:10" ht="14.5" x14ac:dyDescent="0.35">
      <c r="A187" s="6" t="s">
        <v>1476</v>
      </c>
      <c r="B187" s="6" t="s">
        <v>1477</v>
      </c>
      <c r="C187" s="6" t="s">
        <v>16</v>
      </c>
      <c r="D187" s="21">
        <v>65</v>
      </c>
      <c r="E187" s="6" t="s">
        <v>1478</v>
      </c>
      <c r="F187" s="15" t="s">
        <v>58</v>
      </c>
      <c r="G187" s="6" t="s">
        <v>12</v>
      </c>
      <c r="H187" s="6" t="s">
        <v>27</v>
      </c>
      <c r="I187" s="2">
        <v>1.1581250000000001</v>
      </c>
      <c r="J187" s="31">
        <f t="shared" si="2"/>
        <v>75.278125000000003</v>
      </c>
    </row>
    <row r="188" spans="1:10" ht="14.5" x14ac:dyDescent="0.35">
      <c r="A188" s="6" t="s">
        <v>105</v>
      </c>
      <c r="B188" s="6" t="s">
        <v>1481</v>
      </c>
      <c r="C188" s="6" t="s">
        <v>23</v>
      </c>
      <c r="D188" s="21">
        <v>26</v>
      </c>
      <c r="E188" s="6" t="s">
        <v>1482</v>
      </c>
      <c r="F188" s="15" t="s">
        <v>24</v>
      </c>
      <c r="G188" s="6" t="s">
        <v>18</v>
      </c>
      <c r="H188" s="6" t="s">
        <v>27</v>
      </c>
      <c r="I188" s="2">
        <v>1.1581250000000001</v>
      </c>
      <c r="J188" s="31">
        <f t="shared" si="2"/>
        <v>30.111250000000002</v>
      </c>
    </row>
    <row r="189" spans="1:10" ht="14.5" x14ac:dyDescent="0.35">
      <c r="A189" s="6" t="s">
        <v>1485</v>
      </c>
      <c r="B189" s="6" t="s">
        <v>1486</v>
      </c>
      <c r="C189" s="6" t="s">
        <v>23</v>
      </c>
      <c r="D189" s="21">
        <v>67</v>
      </c>
      <c r="E189" s="8">
        <v>26793</v>
      </c>
      <c r="F189" s="15" t="s">
        <v>64</v>
      </c>
      <c r="G189" s="6" t="s">
        <v>4549</v>
      </c>
      <c r="H189" s="6" t="s">
        <v>13</v>
      </c>
      <c r="I189" s="2">
        <v>1.15625</v>
      </c>
      <c r="J189" s="31">
        <f t="shared" si="2"/>
        <v>77.46875</v>
      </c>
    </row>
    <row r="190" spans="1:10" ht="14.5" x14ac:dyDescent="0.35">
      <c r="A190" s="6" t="s">
        <v>1489</v>
      </c>
      <c r="B190" s="6" t="s">
        <v>1490</v>
      </c>
      <c r="C190" s="6" t="s">
        <v>23</v>
      </c>
      <c r="D190" s="21">
        <v>7</v>
      </c>
      <c r="E190" s="6" t="s">
        <v>1491</v>
      </c>
      <c r="F190" s="15" t="s">
        <v>43</v>
      </c>
      <c r="G190" s="6" t="s">
        <v>20</v>
      </c>
      <c r="H190" s="6" t="s">
        <v>27</v>
      </c>
      <c r="I190" s="2">
        <v>1.15625</v>
      </c>
      <c r="J190" s="31">
        <f t="shared" si="2"/>
        <v>8.09375</v>
      </c>
    </row>
    <row r="191" spans="1:10" ht="14.5" x14ac:dyDescent="0.35">
      <c r="A191" s="6" t="s">
        <v>1494</v>
      </c>
      <c r="B191" s="6" t="s">
        <v>1495</v>
      </c>
      <c r="C191" s="6" t="s">
        <v>16</v>
      </c>
      <c r="D191" s="21">
        <v>74</v>
      </c>
      <c r="E191" s="6" t="s">
        <v>1496</v>
      </c>
      <c r="F191" s="15" t="s">
        <v>88</v>
      </c>
      <c r="G191" s="6" t="s">
        <v>21</v>
      </c>
      <c r="H191" s="6" t="s">
        <v>25</v>
      </c>
      <c r="I191" s="2">
        <v>1.15546875</v>
      </c>
      <c r="J191" s="31">
        <f t="shared" si="2"/>
        <v>85.504687500000003</v>
      </c>
    </row>
    <row r="192" spans="1:10" ht="14.5" x14ac:dyDescent="0.35">
      <c r="A192" s="6" t="s">
        <v>348</v>
      </c>
      <c r="B192" s="6" t="s">
        <v>1498</v>
      </c>
      <c r="C192" s="6" t="s">
        <v>23</v>
      </c>
      <c r="D192" s="21">
        <v>32</v>
      </c>
      <c r="E192" s="6" t="s">
        <v>1499</v>
      </c>
      <c r="F192" s="15" t="s">
        <v>77</v>
      </c>
      <c r="G192" s="6" t="s">
        <v>20</v>
      </c>
      <c r="H192" s="6" t="s">
        <v>25</v>
      </c>
      <c r="I192" s="2">
        <v>1.1499999999999999</v>
      </c>
      <c r="J192" s="31">
        <f t="shared" si="2"/>
        <v>36.799999999999997</v>
      </c>
    </row>
    <row r="193" spans="1:10" ht="14.5" x14ac:dyDescent="0.35">
      <c r="A193" s="6" t="s">
        <v>1502</v>
      </c>
      <c r="B193" s="6" t="s">
        <v>1503</v>
      </c>
      <c r="C193" s="6" t="s">
        <v>16</v>
      </c>
      <c r="D193" s="21">
        <v>55</v>
      </c>
      <c r="E193" s="6" t="s">
        <v>1504</v>
      </c>
      <c r="F193" s="15" t="s">
        <v>165</v>
      </c>
      <c r="G193" s="6" t="s">
        <v>12</v>
      </c>
      <c r="H193" s="6" t="s">
        <v>13</v>
      </c>
      <c r="I193" s="2">
        <v>1.1499999999999999</v>
      </c>
      <c r="J193" s="31">
        <f t="shared" si="2"/>
        <v>63.249999999999993</v>
      </c>
    </row>
    <row r="194" spans="1:10" ht="14.5" x14ac:dyDescent="0.35">
      <c r="A194" s="6" t="s">
        <v>451</v>
      </c>
      <c r="B194" s="6" t="s">
        <v>1507</v>
      </c>
      <c r="C194" s="6" t="s">
        <v>23</v>
      </c>
      <c r="D194" s="21">
        <v>16</v>
      </c>
      <c r="E194" s="6" t="s">
        <v>1508</v>
      </c>
      <c r="F194" s="15" t="s">
        <v>209</v>
      </c>
      <c r="G194" s="6" t="s">
        <v>50</v>
      </c>
      <c r="H194" s="6" t="s">
        <v>27</v>
      </c>
      <c r="I194" s="2">
        <v>1.1499999999999999</v>
      </c>
      <c r="J194" s="31">
        <f t="shared" si="2"/>
        <v>18.399999999999999</v>
      </c>
    </row>
    <row r="195" spans="1:10" ht="14.5" x14ac:dyDescent="0.35">
      <c r="A195" s="6" t="s">
        <v>1510</v>
      </c>
      <c r="B195" s="6" t="s">
        <v>1511</v>
      </c>
      <c r="C195" s="6" t="s">
        <v>23</v>
      </c>
      <c r="D195" s="21">
        <v>47</v>
      </c>
      <c r="E195" s="6" t="s">
        <v>1512</v>
      </c>
      <c r="F195" s="15" t="s">
        <v>210</v>
      </c>
      <c r="G195" s="6" t="s">
        <v>30</v>
      </c>
      <c r="H195" s="6" t="s">
        <v>13</v>
      </c>
      <c r="I195" s="2">
        <v>1.1499999999999999</v>
      </c>
      <c r="J195" s="31">
        <f t="shared" ref="J195:J258" si="3">D195*I195</f>
        <v>54.05</v>
      </c>
    </row>
    <row r="196" spans="1:10" ht="14.5" x14ac:dyDescent="0.35">
      <c r="A196" s="6" t="s">
        <v>547</v>
      </c>
      <c r="B196" s="6" t="s">
        <v>1514</v>
      </c>
      <c r="C196" s="6" t="s">
        <v>23</v>
      </c>
      <c r="D196" s="21">
        <v>26</v>
      </c>
      <c r="E196" s="6" t="s">
        <v>1515</v>
      </c>
      <c r="F196" s="15" t="s">
        <v>182</v>
      </c>
      <c r="G196" s="6" t="s">
        <v>12</v>
      </c>
      <c r="H196" s="6" t="s">
        <v>13</v>
      </c>
      <c r="I196" s="2">
        <v>1.1475</v>
      </c>
      <c r="J196" s="31">
        <f t="shared" si="3"/>
        <v>29.835000000000001</v>
      </c>
    </row>
    <row r="197" spans="1:10" ht="14.5" x14ac:dyDescent="0.35">
      <c r="A197" s="6" t="s">
        <v>1518</v>
      </c>
      <c r="B197" s="6" t="s">
        <v>1519</v>
      </c>
      <c r="C197" s="6" t="s">
        <v>16</v>
      </c>
      <c r="D197" s="21">
        <v>6</v>
      </c>
      <c r="E197" s="6" t="s">
        <v>1520</v>
      </c>
      <c r="F197" s="15" t="s">
        <v>139</v>
      </c>
      <c r="G197" s="6" t="s">
        <v>20</v>
      </c>
      <c r="H197" s="6" t="s">
        <v>25</v>
      </c>
      <c r="I197" s="2">
        <v>1.1475</v>
      </c>
      <c r="J197" s="31">
        <f t="shared" si="3"/>
        <v>6.8849999999999998</v>
      </c>
    </row>
    <row r="198" spans="1:10" ht="14.5" x14ac:dyDescent="0.35">
      <c r="A198" s="6" t="s">
        <v>447</v>
      </c>
      <c r="B198" s="6" t="s">
        <v>1523</v>
      </c>
      <c r="C198" s="6" t="s">
        <v>23</v>
      </c>
      <c r="D198" s="21">
        <v>60</v>
      </c>
      <c r="E198" s="6" t="s">
        <v>1524</v>
      </c>
      <c r="F198" s="15" t="s">
        <v>29</v>
      </c>
      <c r="G198" s="6" t="s">
        <v>4549</v>
      </c>
      <c r="H198" s="6" t="s">
        <v>27</v>
      </c>
      <c r="I198" s="2">
        <v>1.1475</v>
      </c>
      <c r="J198" s="31">
        <f t="shared" si="3"/>
        <v>68.849999999999994</v>
      </c>
    </row>
    <row r="199" spans="1:10" ht="14.5" x14ac:dyDescent="0.35">
      <c r="A199" s="6" t="s">
        <v>1527</v>
      </c>
      <c r="B199" s="6" t="s">
        <v>227</v>
      </c>
      <c r="C199" s="6" t="s">
        <v>23</v>
      </c>
      <c r="D199" s="21">
        <v>66</v>
      </c>
      <c r="E199" s="6" t="s">
        <v>1528</v>
      </c>
      <c r="F199" s="15" t="s">
        <v>55</v>
      </c>
      <c r="G199" s="6" t="s">
        <v>4549</v>
      </c>
      <c r="H199" s="6" t="s">
        <v>27</v>
      </c>
      <c r="I199" s="2">
        <v>1.1475</v>
      </c>
      <c r="J199" s="31">
        <f t="shared" si="3"/>
        <v>75.734999999999999</v>
      </c>
    </row>
    <row r="200" spans="1:10" ht="14.5" x14ac:dyDescent="0.35">
      <c r="A200" s="6" t="s">
        <v>1531</v>
      </c>
      <c r="B200" s="6" t="s">
        <v>1532</v>
      </c>
      <c r="C200" s="6" t="s">
        <v>16</v>
      </c>
      <c r="D200" s="21">
        <v>44</v>
      </c>
      <c r="E200" s="6" t="s">
        <v>1533</v>
      </c>
      <c r="F200" s="15" t="s">
        <v>138</v>
      </c>
      <c r="G200" s="6" t="s">
        <v>4549</v>
      </c>
      <c r="H200" s="6" t="s">
        <v>25</v>
      </c>
      <c r="I200" s="2">
        <v>1.1475</v>
      </c>
      <c r="J200" s="31">
        <f t="shared" si="3"/>
        <v>50.489999999999995</v>
      </c>
    </row>
    <row r="201" spans="1:10" ht="14.5" x14ac:dyDescent="0.35">
      <c r="A201" s="6" t="s">
        <v>448</v>
      </c>
      <c r="B201" s="6" t="s">
        <v>1536</v>
      </c>
      <c r="C201" s="6" t="s">
        <v>23</v>
      </c>
      <c r="D201" s="21">
        <v>55</v>
      </c>
      <c r="E201" s="6" t="s">
        <v>1537</v>
      </c>
      <c r="F201" s="15" t="s">
        <v>41</v>
      </c>
      <c r="G201" s="6" t="s">
        <v>33</v>
      </c>
      <c r="H201" s="6" t="s">
        <v>27</v>
      </c>
      <c r="I201" s="2">
        <v>1.1475</v>
      </c>
      <c r="J201" s="31">
        <f t="shared" si="3"/>
        <v>63.112499999999997</v>
      </c>
    </row>
    <row r="202" spans="1:10" ht="14.5" x14ac:dyDescent="0.35">
      <c r="A202" s="6" t="s">
        <v>432</v>
      </c>
      <c r="B202" s="6" t="s">
        <v>1539</v>
      </c>
      <c r="C202" s="6" t="s">
        <v>16</v>
      </c>
      <c r="D202" s="21">
        <v>70</v>
      </c>
      <c r="E202" s="6" t="s">
        <v>1540</v>
      </c>
      <c r="F202" s="16" t="s">
        <v>4541</v>
      </c>
      <c r="G202" s="6" t="s">
        <v>4549</v>
      </c>
      <c r="H202" s="6" t="s">
        <v>13</v>
      </c>
      <c r="I202" s="2">
        <v>1.1421874999999999</v>
      </c>
      <c r="J202" s="31">
        <f t="shared" si="3"/>
        <v>79.953125</v>
      </c>
    </row>
    <row r="203" spans="1:10" ht="14.5" x14ac:dyDescent="0.35">
      <c r="A203" s="6" t="s">
        <v>486</v>
      </c>
      <c r="B203" s="6" t="s">
        <v>1542</v>
      </c>
      <c r="C203" s="6" t="s">
        <v>23</v>
      </c>
      <c r="D203" s="21">
        <v>84</v>
      </c>
      <c r="E203" s="6" t="s">
        <v>1543</v>
      </c>
      <c r="F203" s="16" t="s">
        <v>4541</v>
      </c>
      <c r="G203" s="6" t="s">
        <v>12</v>
      </c>
      <c r="H203" s="6" t="s">
        <v>13</v>
      </c>
      <c r="I203" s="2">
        <v>1.140625</v>
      </c>
      <c r="J203" s="31">
        <f t="shared" si="3"/>
        <v>95.8125</v>
      </c>
    </row>
    <row r="204" spans="1:10" ht="14.5" x14ac:dyDescent="0.35">
      <c r="A204" s="6" t="s">
        <v>111</v>
      </c>
      <c r="B204" s="13" t="s">
        <v>4541</v>
      </c>
      <c r="C204" s="6" t="s">
        <v>16</v>
      </c>
      <c r="D204" s="21">
        <v>47</v>
      </c>
      <c r="E204" s="6" t="s">
        <v>1545</v>
      </c>
      <c r="F204" s="15" t="s">
        <v>107</v>
      </c>
      <c r="G204" s="6" t="s">
        <v>33</v>
      </c>
      <c r="H204" s="6" t="s">
        <v>25</v>
      </c>
      <c r="I204" s="2">
        <v>1.140625</v>
      </c>
      <c r="J204" s="31">
        <f t="shared" si="3"/>
        <v>53.609375</v>
      </c>
    </row>
    <row r="205" spans="1:10" ht="14.5" x14ac:dyDescent="0.35">
      <c r="A205" s="6" t="s">
        <v>1548</v>
      </c>
      <c r="B205" s="6" t="s">
        <v>1549</v>
      </c>
      <c r="C205" s="6" t="s">
        <v>23</v>
      </c>
      <c r="D205" s="21">
        <v>44</v>
      </c>
      <c r="E205" s="6" t="s">
        <v>1550</v>
      </c>
      <c r="F205" s="15" t="s">
        <v>95</v>
      </c>
      <c r="G205" s="6" t="s">
        <v>26</v>
      </c>
      <c r="H205" s="6" t="s">
        <v>13</v>
      </c>
      <c r="I205" s="2">
        <v>1.140625</v>
      </c>
      <c r="J205" s="31">
        <f t="shared" si="3"/>
        <v>50.1875</v>
      </c>
    </row>
    <row r="206" spans="1:10" ht="14.5" x14ac:dyDescent="0.35">
      <c r="A206" s="6" t="s">
        <v>1553</v>
      </c>
      <c r="B206" s="6" t="s">
        <v>1554</v>
      </c>
      <c r="C206" s="6" t="s">
        <v>16</v>
      </c>
      <c r="D206" s="21">
        <v>2</v>
      </c>
      <c r="E206" s="6" t="s">
        <v>1555</v>
      </c>
      <c r="F206" s="15" t="s">
        <v>19</v>
      </c>
      <c r="G206" s="6" t="s">
        <v>4549</v>
      </c>
      <c r="H206" s="6" t="s">
        <v>13</v>
      </c>
      <c r="I206" s="2">
        <v>1.140625</v>
      </c>
      <c r="J206" s="31">
        <f t="shared" si="3"/>
        <v>2.28125</v>
      </c>
    </row>
    <row r="207" spans="1:10" ht="14.5" x14ac:dyDescent="0.35">
      <c r="A207" s="6" t="s">
        <v>1558</v>
      </c>
      <c r="B207" s="6" t="s">
        <v>1559</v>
      </c>
      <c r="C207" s="6" t="s">
        <v>23</v>
      </c>
      <c r="D207" s="21">
        <v>19</v>
      </c>
      <c r="E207" s="6" t="s">
        <v>1560</v>
      </c>
      <c r="F207" s="15" t="s">
        <v>190</v>
      </c>
      <c r="G207" s="6" t="s">
        <v>4549</v>
      </c>
      <c r="H207" s="6" t="s">
        <v>25</v>
      </c>
      <c r="I207" s="2">
        <v>1.1375</v>
      </c>
      <c r="J207" s="31">
        <f t="shared" si="3"/>
        <v>21.612500000000001</v>
      </c>
    </row>
    <row r="208" spans="1:10" ht="14.5" x14ac:dyDescent="0.35">
      <c r="A208" s="6" t="s">
        <v>657</v>
      </c>
      <c r="B208" s="6" t="s">
        <v>1562</v>
      </c>
      <c r="C208" s="6" t="s">
        <v>16</v>
      </c>
      <c r="D208" s="21">
        <v>31</v>
      </c>
      <c r="E208" s="6" t="s">
        <v>1563</v>
      </c>
      <c r="F208" s="15" t="s">
        <v>273</v>
      </c>
      <c r="G208" s="6" t="s">
        <v>50</v>
      </c>
      <c r="H208" s="6" t="s">
        <v>25</v>
      </c>
      <c r="I208" s="2">
        <v>1.1375</v>
      </c>
      <c r="J208" s="31">
        <f t="shared" si="3"/>
        <v>35.262499999999996</v>
      </c>
    </row>
    <row r="209" spans="1:10" ht="14.5" x14ac:dyDescent="0.35">
      <c r="A209" s="6" t="s">
        <v>584</v>
      </c>
      <c r="B209" s="6" t="s">
        <v>1566</v>
      </c>
      <c r="C209" s="6" t="s">
        <v>23</v>
      </c>
      <c r="D209" s="21">
        <v>70</v>
      </c>
      <c r="E209" s="6" t="s">
        <v>1567</v>
      </c>
      <c r="F209" s="16" t="s">
        <v>4541</v>
      </c>
      <c r="G209" s="6" t="s">
        <v>4549</v>
      </c>
      <c r="H209" s="6" t="s">
        <v>13</v>
      </c>
      <c r="I209" s="2">
        <v>1.1375</v>
      </c>
      <c r="J209" s="31">
        <f t="shared" si="3"/>
        <v>79.625</v>
      </c>
    </row>
    <row r="210" spans="1:10" ht="14.5" x14ac:dyDescent="0.35">
      <c r="A210" s="6" t="s">
        <v>1569</v>
      </c>
      <c r="B210" s="6" t="s">
        <v>1570</v>
      </c>
      <c r="C210" s="6" t="s">
        <v>23</v>
      </c>
      <c r="D210" s="21">
        <v>12</v>
      </c>
      <c r="E210" s="6" t="s">
        <v>1571</v>
      </c>
      <c r="F210" s="15" t="s">
        <v>58</v>
      </c>
      <c r="G210" s="6" t="s">
        <v>12</v>
      </c>
      <c r="H210" s="6" t="s">
        <v>27</v>
      </c>
      <c r="I210" s="2">
        <v>1.1375</v>
      </c>
      <c r="J210" s="31">
        <f t="shared" si="3"/>
        <v>13.649999999999999</v>
      </c>
    </row>
    <row r="211" spans="1:10" ht="14.5" x14ac:dyDescent="0.35">
      <c r="A211" s="6" t="s">
        <v>1574</v>
      </c>
      <c r="B211" s="6" t="s">
        <v>1575</v>
      </c>
      <c r="C211" s="6" t="s">
        <v>16</v>
      </c>
      <c r="D211" s="21">
        <v>92</v>
      </c>
      <c r="E211" s="6" t="s">
        <v>1576</v>
      </c>
      <c r="F211" s="15" t="s">
        <v>187</v>
      </c>
      <c r="G211" s="6" t="s">
        <v>18</v>
      </c>
      <c r="H211" s="6" t="s">
        <v>25</v>
      </c>
      <c r="I211" s="2">
        <v>1.1375</v>
      </c>
      <c r="J211" s="31">
        <f t="shared" si="3"/>
        <v>104.64999999999999</v>
      </c>
    </row>
    <row r="212" spans="1:10" ht="14.5" x14ac:dyDescent="0.35">
      <c r="A212" s="6" t="s">
        <v>508</v>
      </c>
      <c r="B212" s="6" t="s">
        <v>623</v>
      </c>
      <c r="C212" s="6" t="s">
        <v>16</v>
      </c>
      <c r="D212" s="21">
        <v>32</v>
      </c>
      <c r="E212" s="6" t="s">
        <v>1579</v>
      </c>
      <c r="F212" s="15" t="s">
        <v>60</v>
      </c>
      <c r="G212" s="6" t="s">
        <v>18</v>
      </c>
      <c r="H212" s="6" t="s">
        <v>13</v>
      </c>
      <c r="I212" s="2">
        <v>1.1375</v>
      </c>
      <c r="J212" s="31">
        <f t="shared" si="3"/>
        <v>36.4</v>
      </c>
    </row>
    <row r="213" spans="1:10" ht="14.5" x14ac:dyDescent="0.35">
      <c r="A213" s="6" t="s">
        <v>1581</v>
      </c>
      <c r="B213" s="6" t="s">
        <v>1582</v>
      </c>
      <c r="C213" s="6" t="s">
        <v>16</v>
      </c>
      <c r="D213" s="21">
        <v>82</v>
      </c>
      <c r="E213" s="6" t="s">
        <v>1583</v>
      </c>
      <c r="F213" s="16" t="s">
        <v>4541</v>
      </c>
      <c r="G213" s="6" t="s">
        <v>12</v>
      </c>
      <c r="H213" s="6" t="s">
        <v>27</v>
      </c>
      <c r="I213" s="2">
        <v>1.1368750000000001</v>
      </c>
      <c r="J213" s="31">
        <f t="shared" si="3"/>
        <v>93.22375000000001</v>
      </c>
    </row>
    <row r="214" spans="1:10" ht="14.5" x14ac:dyDescent="0.35">
      <c r="A214" s="6" t="s">
        <v>509</v>
      </c>
      <c r="B214" s="6" t="s">
        <v>1585</v>
      </c>
      <c r="C214" s="6" t="s">
        <v>16</v>
      </c>
      <c r="D214" s="21">
        <v>12</v>
      </c>
      <c r="E214" s="6" t="s">
        <v>1586</v>
      </c>
      <c r="F214" s="15" t="s">
        <v>76</v>
      </c>
      <c r="G214" s="6" t="s">
        <v>26</v>
      </c>
      <c r="H214" s="6" t="s">
        <v>13</v>
      </c>
      <c r="I214" s="2">
        <v>1.1368750000000001</v>
      </c>
      <c r="J214" s="31">
        <f t="shared" si="3"/>
        <v>13.642500000000002</v>
      </c>
    </row>
    <row r="215" spans="1:10" ht="14.5" x14ac:dyDescent="0.35">
      <c r="A215" s="6" t="s">
        <v>195</v>
      </c>
      <c r="B215" s="6" t="s">
        <v>1589</v>
      </c>
      <c r="C215" s="6" t="s">
        <v>16</v>
      </c>
      <c r="D215" s="21">
        <v>28</v>
      </c>
      <c r="E215" s="6" t="s">
        <v>1590</v>
      </c>
      <c r="F215" s="15" t="s">
        <v>35</v>
      </c>
      <c r="G215" s="6" t="s">
        <v>63</v>
      </c>
      <c r="H215" s="6" t="s">
        <v>27</v>
      </c>
      <c r="I215" s="2">
        <v>1.1368750000000001</v>
      </c>
      <c r="J215" s="31">
        <f t="shared" si="3"/>
        <v>31.832500000000003</v>
      </c>
    </row>
    <row r="216" spans="1:10" ht="14.5" x14ac:dyDescent="0.35">
      <c r="A216" s="6" t="s">
        <v>1593</v>
      </c>
      <c r="B216" s="6" t="s">
        <v>1594</v>
      </c>
      <c r="C216" s="6" t="s">
        <v>23</v>
      </c>
      <c r="D216" s="21">
        <v>9</v>
      </c>
      <c r="E216" s="6" t="s">
        <v>1595</v>
      </c>
      <c r="F216" s="15" t="s">
        <v>55</v>
      </c>
      <c r="G216" s="6" t="s">
        <v>20</v>
      </c>
      <c r="H216" s="6" t="s">
        <v>13</v>
      </c>
      <c r="I216" s="2">
        <v>1.12890625</v>
      </c>
      <c r="J216" s="31">
        <f t="shared" si="3"/>
        <v>10.16015625</v>
      </c>
    </row>
    <row r="217" spans="1:10" ht="14.5" x14ac:dyDescent="0.35">
      <c r="A217" s="6" t="s">
        <v>243</v>
      </c>
      <c r="B217" s="6" t="s">
        <v>1598</v>
      </c>
      <c r="C217" s="6" t="s">
        <v>16</v>
      </c>
      <c r="D217" s="21">
        <v>11</v>
      </c>
      <c r="E217" s="6" t="s">
        <v>1599</v>
      </c>
      <c r="F217" s="15" t="s">
        <v>51</v>
      </c>
      <c r="G217" s="6" t="s">
        <v>33</v>
      </c>
      <c r="H217" s="6" t="s">
        <v>13</v>
      </c>
      <c r="I217" s="2">
        <v>1.12890625</v>
      </c>
      <c r="J217" s="31">
        <f t="shared" si="3"/>
        <v>12.41796875</v>
      </c>
    </row>
    <row r="218" spans="1:10" ht="14.5" x14ac:dyDescent="0.35">
      <c r="A218" s="6" t="s">
        <v>1601</v>
      </c>
      <c r="B218" s="6" t="s">
        <v>1602</v>
      </c>
      <c r="C218" s="6" t="s">
        <v>23</v>
      </c>
      <c r="D218" s="21">
        <v>50</v>
      </c>
      <c r="E218" s="6" t="s">
        <v>1603</v>
      </c>
      <c r="F218" s="15" t="s">
        <v>29</v>
      </c>
      <c r="G218" s="6" t="s">
        <v>4549</v>
      </c>
      <c r="H218" s="6" t="s">
        <v>13</v>
      </c>
      <c r="I218" s="2">
        <v>1.12890625</v>
      </c>
      <c r="J218" s="31">
        <f t="shared" si="3"/>
        <v>56.4453125</v>
      </c>
    </row>
    <row r="219" spans="1:10" ht="14.5" x14ac:dyDescent="0.35">
      <c r="A219" s="6" t="s">
        <v>1606</v>
      </c>
      <c r="B219" s="6" t="s">
        <v>1607</v>
      </c>
      <c r="C219" s="6" t="s">
        <v>23</v>
      </c>
      <c r="D219" s="21">
        <v>8</v>
      </c>
      <c r="E219" s="6" t="s">
        <v>1608</v>
      </c>
      <c r="F219" s="15" t="s">
        <v>96</v>
      </c>
      <c r="G219" s="6" t="s">
        <v>12</v>
      </c>
      <c r="H219" s="6" t="s">
        <v>25</v>
      </c>
      <c r="I219" s="2">
        <v>1.12625</v>
      </c>
      <c r="J219" s="31">
        <f t="shared" si="3"/>
        <v>9.01</v>
      </c>
    </row>
    <row r="220" spans="1:10" ht="14.5" x14ac:dyDescent="0.35">
      <c r="A220" s="6" t="s">
        <v>319</v>
      </c>
      <c r="B220" s="6" t="s">
        <v>1611</v>
      </c>
      <c r="C220" s="6" t="s">
        <v>16</v>
      </c>
      <c r="D220" s="21">
        <v>78</v>
      </c>
      <c r="E220" s="6" t="s">
        <v>1612</v>
      </c>
      <c r="F220" s="15" t="s">
        <v>156</v>
      </c>
      <c r="G220" s="6" t="s">
        <v>18</v>
      </c>
      <c r="H220" s="6" t="s">
        <v>13</v>
      </c>
      <c r="I220" s="2">
        <v>1.125</v>
      </c>
      <c r="J220" s="31">
        <f t="shared" si="3"/>
        <v>87.75</v>
      </c>
    </row>
    <row r="221" spans="1:10" ht="14.5" x14ac:dyDescent="0.35">
      <c r="A221" s="6" t="s">
        <v>61</v>
      </c>
      <c r="B221" s="6" t="s">
        <v>1614</v>
      </c>
      <c r="C221" s="6" t="s">
        <v>16</v>
      </c>
      <c r="D221" s="21">
        <v>7</v>
      </c>
      <c r="E221" s="6" t="s">
        <v>1615</v>
      </c>
      <c r="F221" s="16" t="s">
        <v>4541</v>
      </c>
      <c r="G221" s="6" t="s">
        <v>21</v>
      </c>
      <c r="H221" s="6" t="s">
        <v>25</v>
      </c>
      <c r="I221" s="2">
        <v>1.125</v>
      </c>
      <c r="J221" s="31">
        <f t="shared" si="3"/>
        <v>7.875</v>
      </c>
    </row>
    <row r="222" spans="1:10" ht="14.5" x14ac:dyDescent="0.35">
      <c r="A222" s="6" t="s">
        <v>344</v>
      </c>
      <c r="B222" s="6" t="s">
        <v>244</v>
      </c>
      <c r="C222" s="6" t="s">
        <v>16</v>
      </c>
      <c r="D222" s="21">
        <v>68</v>
      </c>
      <c r="E222" s="6" t="s">
        <v>1617</v>
      </c>
      <c r="F222" s="15" t="s">
        <v>64</v>
      </c>
      <c r="G222" s="6" t="s">
        <v>26</v>
      </c>
      <c r="H222" s="6" t="s">
        <v>13</v>
      </c>
      <c r="I222" s="2">
        <v>1.125</v>
      </c>
      <c r="J222" s="31">
        <f t="shared" si="3"/>
        <v>76.5</v>
      </c>
    </row>
    <row r="223" spans="1:10" ht="14.5" x14ac:dyDescent="0.35">
      <c r="A223" s="6" t="s">
        <v>1619</v>
      </c>
      <c r="B223" s="6" t="s">
        <v>650</v>
      </c>
      <c r="C223" s="6" t="s">
        <v>16</v>
      </c>
      <c r="D223" s="21">
        <v>66</v>
      </c>
      <c r="E223" s="8">
        <v>28891</v>
      </c>
      <c r="F223" s="15" t="s">
        <v>177</v>
      </c>
      <c r="G223" s="6" t="s">
        <v>12</v>
      </c>
      <c r="H223" s="6" t="s">
        <v>13</v>
      </c>
      <c r="I223" s="2">
        <v>1.125</v>
      </c>
      <c r="J223" s="31">
        <f t="shared" si="3"/>
        <v>74.25</v>
      </c>
    </row>
    <row r="224" spans="1:10" ht="14.5" x14ac:dyDescent="0.35">
      <c r="A224" s="6" t="s">
        <v>1621</v>
      </c>
      <c r="B224" s="6" t="s">
        <v>1622</v>
      </c>
      <c r="C224" s="6" t="s">
        <v>23</v>
      </c>
      <c r="D224" s="21">
        <v>62</v>
      </c>
      <c r="E224" s="6" t="s">
        <v>1623</v>
      </c>
      <c r="F224" s="16" t="s">
        <v>4541</v>
      </c>
      <c r="G224" s="6" t="s">
        <v>4549</v>
      </c>
      <c r="H224" s="6" t="s">
        <v>13</v>
      </c>
      <c r="I224" s="2">
        <v>1.1156250000000001</v>
      </c>
      <c r="J224" s="31">
        <f t="shared" si="3"/>
        <v>69.168750000000003</v>
      </c>
    </row>
    <row r="225" spans="1:10" ht="14.5" x14ac:dyDescent="0.35">
      <c r="A225" s="6" t="s">
        <v>1626</v>
      </c>
      <c r="B225" s="6" t="s">
        <v>1627</v>
      </c>
      <c r="C225" s="6" t="s">
        <v>16</v>
      </c>
      <c r="D225" s="21">
        <v>66</v>
      </c>
      <c r="E225" s="6" t="s">
        <v>1628</v>
      </c>
      <c r="F225" s="15" t="s">
        <v>76</v>
      </c>
      <c r="G225" s="6" t="s">
        <v>12</v>
      </c>
      <c r="H225" s="6" t="s">
        <v>27</v>
      </c>
      <c r="I225" s="2">
        <v>1.1156250000000001</v>
      </c>
      <c r="J225" s="31">
        <f t="shared" si="3"/>
        <v>73.631250000000009</v>
      </c>
    </row>
    <row r="226" spans="1:10" ht="14.5" x14ac:dyDescent="0.35">
      <c r="A226" s="6" t="s">
        <v>1631</v>
      </c>
      <c r="B226" s="6" t="s">
        <v>1632</v>
      </c>
      <c r="C226" s="6" t="s">
        <v>16</v>
      </c>
      <c r="D226" s="21">
        <v>91</v>
      </c>
      <c r="E226" s="8">
        <v>28465</v>
      </c>
      <c r="F226" s="16" t="s">
        <v>4541</v>
      </c>
      <c r="G226" s="6" t="s">
        <v>21</v>
      </c>
      <c r="H226" s="6" t="s">
        <v>13</v>
      </c>
      <c r="I226" s="2">
        <v>1.1156250000000001</v>
      </c>
      <c r="J226" s="31">
        <f t="shared" si="3"/>
        <v>101.52187500000001</v>
      </c>
    </row>
    <row r="227" spans="1:10" ht="14.5" x14ac:dyDescent="0.35">
      <c r="A227" s="6" t="s">
        <v>1635</v>
      </c>
      <c r="B227" s="6" t="s">
        <v>1636</v>
      </c>
      <c r="C227" s="6" t="s">
        <v>16</v>
      </c>
      <c r="D227" s="21">
        <v>0</v>
      </c>
      <c r="E227" s="6" t="s">
        <v>1637</v>
      </c>
      <c r="F227" s="15" t="s">
        <v>177</v>
      </c>
      <c r="G227" s="6" t="s">
        <v>33</v>
      </c>
      <c r="H227" s="6" t="s">
        <v>13</v>
      </c>
      <c r="I227" s="2">
        <v>1.1125</v>
      </c>
      <c r="J227" s="31">
        <f t="shared" si="3"/>
        <v>0</v>
      </c>
    </row>
    <row r="228" spans="1:10" ht="14.5" x14ac:dyDescent="0.35">
      <c r="A228" s="6" t="s">
        <v>1640</v>
      </c>
      <c r="B228" s="6" t="s">
        <v>1641</v>
      </c>
      <c r="C228" s="6" t="s">
        <v>54</v>
      </c>
      <c r="D228" s="21">
        <v>35</v>
      </c>
      <c r="E228" s="11"/>
      <c r="F228" s="15" t="s">
        <v>51</v>
      </c>
      <c r="G228" s="6" t="s">
        <v>21</v>
      </c>
      <c r="H228" s="6" t="s">
        <v>25</v>
      </c>
      <c r="I228" s="2">
        <v>1.1125</v>
      </c>
      <c r="J228" s="31">
        <f t="shared" si="3"/>
        <v>38.9375</v>
      </c>
    </row>
    <row r="229" spans="1:10" ht="14.5" x14ac:dyDescent="0.35">
      <c r="A229" s="6" t="s">
        <v>1644</v>
      </c>
      <c r="B229" s="6" t="s">
        <v>1645</v>
      </c>
      <c r="C229" s="6" t="s">
        <v>16</v>
      </c>
      <c r="D229" s="21">
        <v>54</v>
      </c>
      <c r="E229" s="6" t="s">
        <v>1646</v>
      </c>
      <c r="F229" s="15" t="s">
        <v>140</v>
      </c>
      <c r="G229" s="6" t="s">
        <v>18</v>
      </c>
      <c r="H229" s="6" t="s">
        <v>27</v>
      </c>
      <c r="I229" s="2">
        <v>1.1125</v>
      </c>
      <c r="J229" s="31">
        <f t="shared" si="3"/>
        <v>60.075000000000003</v>
      </c>
    </row>
    <row r="230" spans="1:10" ht="14.5" x14ac:dyDescent="0.35">
      <c r="A230" s="6" t="s">
        <v>110</v>
      </c>
      <c r="B230" s="6" t="s">
        <v>1649</v>
      </c>
      <c r="C230" s="6" t="s">
        <v>23</v>
      </c>
      <c r="D230" s="21">
        <v>46</v>
      </c>
      <c r="E230" s="6" t="s">
        <v>1650</v>
      </c>
      <c r="F230" s="15" t="s">
        <v>118</v>
      </c>
      <c r="G230" s="6" t="s">
        <v>18</v>
      </c>
      <c r="H230" s="6" t="s">
        <v>13</v>
      </c>
      <c r="I230" s="2">
        <v>1.1125</v>
      </c>
      <c r="J230" s="31">
        <f t="shared" si="3"/>
        <v>51.175000000000004</v>
      </c>
    </row>
    <row r="231" spans="1:10" ht="14.5" x14ac:dyDescent="0.35">
      <c r="A231" s="6" t="s">
        <v>1653</v>
      </c>
      <c r="B231" s="6" t="s">
        <v>1654</v>
      </c>
      <c r="C231" s="6" t="s">
        <v>23</v>
      </c>
      <c r="D231" s="21">
        <v>48</v>
      </c>
      <c r="E231" s="6" t="s">
        <v>1655</v>
      </c>
      <c r="F231" s="15" t="s">
        <v>157</v>
      </c>
      <c r="G231" s="6" t="s">
        <v>12</v>
      </c>
      <c r="H231" s="6" t="s">
        <v>25</v>
      </c>
      <c r="I231" s="2">
        <v>1.109375</v>
      </c>
      <c r="J231" s="31">
        <f t="shared" si="3"/>
        <v>53.25</v>
      </c>
    </row>
    <row r="232" spans="1:10" ht="14.5" x14ac:dyDescent="0.35">
      <c r="A232" s="6" t="s">
        <v>436</v>
      </c>
      <c r="B232" s="6" t="s">
        <v>1657</v>
      </c>
      <c r="C232" s="6" t="s">
        <v>16</v>
      </c>
      <c r="D232" s="21">
        <v>52</v>
      </c>
      <c r="E232" s="6" t="s">
        <v>1658</v>
      </c>
      <c r="F232" s="15" t="s">
        <v>282</v>
      </c>
      <c r="G232" s="6" t="s">
        <v>12</v>
      </c>
      <c r="H232" s="6" t="s">
        <v>13</v>
      </c>
      <c r="I232" s="2">
        <v>1.105</v>
      </c>
      <c r="J232" s="31">
        <f t="shared" si="3"/>
        <v>57.46</v>
      </c>
    </row>
    <row r="233" spans="1:10" ht="14.5" x14ac:dyDescent="0.35">
      <c r="A233" s="6" t="s">
        <v>1660</v>
      </c>
      <c r="B233" s="6" t="s">
        <v>1661</v>
      </c>
      <c r="C233" s="6" t="s">
        <v>16</v>
      </c>
      <c r="D233" s="21">
        <v>50</v>
      </c>
      <c r="E233" s="6" t="s">
        <v>1662</v>
      </c>
      <c r="F233" s="15" t="s">
        <v>156</v>
      </c>
      <c r="G233" s="6" t="s">
        <v>33</v>
      </c>
      <c r="H233" s="6" t="s">
        <v>13</v>
      </c>
      <c r="I233" s="2">
        <v>1.105</v>
      </c>
      <c r="J233" s="31">
        <f t="shared" si="3"/>
        <v>55.25</v>
      </c>
    </row>
    <row r="234" spans="1:10" ht="14.5" x14ac:dyDescent="0.35">
      <c r="A234" s="6" t="s">
        <v>1665</v>
      </c>
      <c r="B234" s="6" t="s">
        <v>1666</v>
      </c>
      <c r="C234" s="6" t="s">
        <v>16</v>
      </c>
      <c r="D234" s="21">
        <v>94</v>
      </c>
      <c r="E234" s="6" t="s">
        <v>1667</v>
      </c>
      <c r="F234" s="15" t="s">
        <v>341</v>
      </c>
      <c r="G234" s="6" t="s">
        <v>4549</v>
      </c>
      <c r="H234" s="6" t="s">
        <v>13</v>
      </c>
      <c r="I234" s="2">
        <v>1.1000000000000001</v>
      </c>
      <c r="J234" s="31">
        <f t="shared" si="3"/>
        <v>103.4</v>
      </c>
    </row>
    <row r="235" spans="1:10" ht="14.5" x14ac:dyDescent="0.35">
      <c r="A235" s="6" t="s">
        <v>1669</v>
      </c>
      <c r="B235" s="6" t="s">
        <v>269</v>
      </c>
      <c r="C235" s="6" t="s">
        <v>23</v>
      </c>
      <c r="D235" s="21">
        <v>53</v>
      </c>
      <c r="E235" s="6" t="s">
        <v>1670</v>
      </c>
      <c r="F235" s="15" t="s">
        <v>87</v>
      </c>
      <c r="G235" s="6" t="s">
        <v>20</v>
      </c>
      <c r="H235" s="6" t="s">
        <v>13</v>
      </c>
      <c r="I235" s="2">
        <v>1.1000000000000001</v>
      </c>
      <c r="J235" s="31">
        <f t="shared" si="3"/>
        <v>58.300000000000004</v>
      </c>
    </row>
    <row r="236" spans="1:10" ht="14.5" x14ac:dyDescent="0.35">
      <c r="A236" s="6" t="s">
        <v>1673</v>
      </c>
      <c r="B236" s="6" t="s">
        <v>1674</v>
      </c>
      <c r="C236" s="6" t="s">
        <v>23</v>
      </c>
      <c r="D236" s="21">
        <v>25</v>
      </c>
      <c r="E236" s="6" t="s">
        <v>1675</v>
      </c>
      <c r="F236" s="15" t="s">
        <v>246</v>
      </c>
      <c r="G236" s="6" t="s">
        <v>4549</v>
      </c>
      <c r="H236" s="6" t="s">
        <v>13</v>
      </c>
      <c r="I236" s="2">
        <v>1.1000000000000001</v>
      </c>
      <c r="J236" s="31">
        <f t="shared" si="3"/>
        <v>27.500000000000004</v>
      </c>
    </row>
    <row r="237" spans="1:10" ht="14.5" x14ac:dyDescent="0.35">
      <c r="A237" s="6" t="s">
        <v>1678</v>
      </c>
      <c r="B237" s="6" t="s">
        <v>1679</v>
      </c>
      <c r="C237" s="6" t="s">
        <v>16</v>
      </c>
      <c r="D237" s="21">
        <v>41</v>
      </c>
      <c r="E237" s="6" t="s">
        <v>1680</v>
      </c>
      <c r="F237" s="16" t="s">
        <v>4541</v>
      </c>
      <c r="G237" s="6" t="s">
        <v>12</v>
      </c>
      <c r="H237" s="6" t="s">
        <v>25</v>
      </c>
      <c r="I237" s="2">
        <v>1.1000000000000001</v>
      </c>
      <c r="J237" s="31">
        <f t="shared" si="3"/>
        <v>45.1</v>
      </c>
    </row>
    <row r="238" spans="1:10" ht="14.5" x14ac:dyDescent="0.35">
      <c r="A238" s="6" t="s">
        <v>417</v>
      </c>
      <c r="B238" s="6" t="s">
        <v>1681</v>
      </c>
      <c r="C238" s="6" t="s">
        <v>23</v>
      </c>
      <c r="D238" s="21">
        <v>97</v>
      </c>
      <c r="E238" s="6" t="s">
        <v>1682</v>
      </c>
      <c r="F238" s="15" t="s">
        <v>341</v>
      </c>
      <c r="G238" s="6" t="s">
        <v>50</v>
      </c>
      <c r="H238" s="6" t="s">
        <v>27</v>
      </c>
      <c r="I238" s="2">
        <v>1.0943750000000001</v>
      </c>
      <c r="J238" s="31">
        <f t="shared" si="3"/>
        <v>106.15437500000002</v>
      </c>
    </row>
    <row r="239" spans="1:10" ht="14.5" x14ac:dyDescent="0.35">
      <c r="A239" s="6" t="s">
        <v>1685</v>
      </c>
      <c r="B239" s="6" t="s">
        <v>615</v>
      </c>
      <c r="C239" s="6" t="s">
        <v>23</v>
      </c>
      <c r="D239" s="21">
        <v>30</v>
      </c>
      <c r="E239" s="6" t="s">
        <v>1686</v>
      </c>
      <c r="F239" s="15" t="s">
        <v>67</v>
      </c>
      <c r="G239" s="6" t="s">
        <v>4549</v>
      </c>
      <c r="H239" s="6" t="s">
        <v>13</v>
      </c>
      <c r="I239" s="2">
        <v>1.0943750000000001</v>
      </c>
      <c r="J239" s="31">
        <f t="shared" si="3"/>
        <v>32.831250000000004</v>
      </c>
    </row>
    <row r="240" spans="1:10" ht="14.5" x14ac:dyDescent="0.35">
      <c r="A240" s="6" t="s">
        <v>1689</v>
      </c>
      <c r="B240" s="6" t="s">
        <v>1690</v>
      </c>
      <c r="C240" s="6" t="s">
        <v>23</v>
      </c>
      <c r="D240" s="21">
        <v>84</v>
      </c>
      <c r="E240" s="6" t="s">
        <v>1691</v>
      </c>
      <c r="F240" s="15" t="s">
        <v>154</v>
      </c>
      <c r="G240" s="6" t="s">
        <v>63</v>
      </c>
      <c r="H240" s="6" t="s">
        <v>13</v>
      </c>
      <c r="I240" s="2">
        <v>1.0943750000000001</v>
      </c>
      <c r="J240" s="31">
        <f t="shared" si="3"/>
        <v>91.927500000000009</v>
      </c>
    </row>
    <row r="241" spans="1:10" ht="14.5" x14ac:dyDescent="0.35">
      <c r="A241" s="6" t="s">
        <v>1694</v>
      </c>
      <c r="B241" s="6" t="s">
        <v>1695</v>
      </c>
      <c r="C241" s="6" t="s">
        <v>16</v>
      </c>
      <c r="D241" s="21">
        <v>4</v>
      </c>
      <c r="E241" s="6" t="s">
        <v>1696</v>
      </c>
      <c r="F241" s="15" t="s">
        <v>40</v>
      </c>
      <c r="G241" s="6" t="s">
        <v>4549</v>
      </c>
      <c r="H241" s="6" t="s">
        <v>13</v>
      </c>
      <c r="I241" s="2">
        <v>1.0900000000000001</v>
      </c>
      <c r="J241" s="31">
        <f t="shared" si="3"/>
        <v>4.3600000000000003</v>
      </c>
    </row>
    <row r="242" spans="1:10" ht="14.5" x14ac:dyDescent="0.35">
      <c r="A242" s="6" t="s">
        <v>624</v>
      </c>
      <c r="B242" s="6" t="s">
        <v>1699</v>
      </c>
      <c r="C242" s="6" t="s">
        <v>23</v>
      </c>
      <c r="D242" s="21">
        <v>18</v>
      </c>
      <c r="E242" s="6" t="s">
        <v>1700</v>
      </c>
      <c r="F242" s="15" t="s">
        <v>56</v>
      </c>
      <c r="G242" s="6" t="s">
        <v>33</v>
      </c>
      <c r="H242" s="6" t="s">
        <v>27</v>
      </c>
      <c r="I242" s="2">
        <v>1.0874999999999999</v>
      </c>
      <c r="J242" s="31">
        <f t="shared" si="3"/>
        <v>19.574999999999999</v>
      </c>
    </row>
    <row r="243" spans="1:10" ht="14.5" x14ac:dyDescent="0.35">
      <c r="A243" s="6" t="s">
        <v>1703</v>
      </c>
      <c r="B243" s="6" t="s">
        <v>1704</v>
      </c>
      <c r="C243" s="6" t="s">
        <v>23</v>
      </c>
      <c r="D243" s="21">
        <v>94</v>
      </c>
      <c r="E243" s="6" t="s">
        <v>1705</v>
      </c>
      <c r="F243" s="15" t="s">
        <v>108</v>
      </c>
      <c r="G243" s="6" t="s">
        <v>33</v>
      </c>
      <c r="H243" s="6" t="s">
        <v>13</v>
      </c>
      <c r="I243" s="2">
        <v>1.0874999999999999</v>
      </c>
      <c r="J243" s="31">
        <f t="shared" si="3"/>
        <v>102.22499999999999</v>
      </c>
    </row>
    <row r="244" spans="1:10" ht="14.5" x14ac:dyDescent="0.35">
      <c r="A244" s="6" t="s">
        <v>1708</v>
      </c>
      <c r="B244" s="6" t="s">
        <v>1709</v>
      </c>
      <c r="C244" s="6" t="s">
        <v>16</v>
      </c>
      <c r="D244" s="21">
        <v>57</v>
      </c>
      <c r="E244" s="6" t="s">
        <v>1710</v>
      </c>
      <c r="F244" s="15" t="s">
        <v>118</v>
      </c>
      <c r="G244" s="6" t="s">
        <v>33</v>
      </c>
      <c r="H244" s="6" t="s">
        <v>25</v>
      </c>
      <c r="I244" s="2">
        <v>1.0874999999999999</v>
      </c>
      <c r="J244" s="31">
        <f t="shared" si="3"/>
        <v>61.987499999999997</v>
      </c>
    </row>
    <row r="245" spans="1:10" ht="14.5" x14ac:dyDescent="0.35">
      <c r="A245" s="6" t="s">
        <v>635</v>
      </c>
      <c r="B245" s="6" t="s">
        <v>268</v>
      </c>
      <c r="C245" s="6" t="s">
        <v>16</v>
      </c>
      <c r="D245" s="21">
        <v>29</v>
      </c>
      <c r="E245" s="6" t="s">
        <v>1713</v>
      </c>
      <c r="F245" s="15" t="s">
        <v>36</v>
      </c>
      <c r="G245" s="6" t="s">
        <v>12</v>
      </c>
      <c r="H245" s="6" t="s">
        <v>13</v>
      </c>
      <c r="I245" s="2">
        <v>1.08375</v>
      </c>
      <c r="J245" s="31">
        <f t="shared" si="3"/>
        <v>31.428750000000001</v>
      </c>
    </row>
    <row r="246" spans="1:10" ht="14.5" x14ac:dyDescent="0.35">
      <c r="A246" s="6" t="s">
        <v>330</v>
      </c>
      <c r="B246" s="6" t="s">
        <v>1716</v>
      </c>
      <c r="C246" s="6" t="s">
        <v>23</v>
      </c>
      <c r="D246" s="21">
        <v>2</v>
      </c>
      <c r="E246" s="6" t="s">
        <v>1717</v>
      </c>
      <c r="F246" s="15" t="s">
        <v>151</v>
      </c>
      <c r="G246" s="6" t="s">
        <v>4549</v>
      </c>
      <c r="H246" s="6" t="s">
        <v>13</v>
      </c>
      <c r="I246" s="2">
        <v>1.08375</v>
      </c>
      <c r="J246" s="31">
        <f t="shared" si="3"/>
        <v>2.1675</v>
      </c>
    </row>
    <row r="247" spans="1:10" ht="14.5" x14ac:dyDescent="0.35">
      <c r="A247" s="6" t="s">
        <v>1720</v>
      </c>
      <c r="B247" s="6" t="s">
        <v>1721</v>
      </c>
      <c r="C247" s="6" t="s">
        <v>23</v>
      </c>
      <c r="D247" s="21">
        <v>8</v>
      </c>
      <c r="E247" s="6" t="s">
        <v>1722</v>
      </c>
      <c r="F247" s="15" t="s">
        <v>134</v>
      </c>
      <c r="G247" s="6" t="s">
        <v>33</v>
      </c>
      <c r="H247" s="6" t="s">
        <v>25</v>
      </c>
      <c r="I247" s="2">
        <v>1.08375</v>
      </c>
      <c r="J247" s="31">
        <f t="shared" si="3"/>
        <v>8.67</v>
      </c>
    </row>
    <row r="248" spans="1:10" ht="14.5" x14ac:dyDescent="0.35">
      <c r="A248" s="6" t="s">
        <v>320</v>
      </c>
      <c r="B248" s="6" t="s">
        <v>1725</v>
      </c>
      <c r="C248" s="6" t="s">
        <v>23</v>
      </c>
      <c r="D248" s="21">
        <v>74</v>
      </c>
      <c r="E248" s="6" t="s">
        <v>1726</v>
      </c>
      <c r="F248" s="15" t="s">
        <v>29</v>
      </c>
      <c r="G248" s="6" t="s">
        <v>18</v>
      </c>
      <c r="H248" s="6" t="s">
        <v>27</v>
      </c>
      <c r="I248" s="2">
        <v>1.08375</v>
      </c>
      <c r="J248" s="31">
        <f t="shared" si="3"/>
        <v>80.197500000000005</v>
      </c>
    </row>
    <row r="249" spans="1:10" ht="14.5" x14ac:dyDescent="0.35">
      <c r="A249" s="6" t="s">
        <v>1729</v>
      </c>
      <c r="B249" s="6" t="s">
        <v>1730</v>
      </c>
      <c r="C249" s="6" t="s">
        <v>16</v>
      </c>
      <c r="D249" s="21">
        <v>49</v>
      </c>
      <c r="E249" s="6" t="s">
        <v>1731</v>
      </c>
      <c r="F249" s="15" t="s">
        <v>60</v>
      </c>
      <c r="G249" s="6" t="s">
        <v>18</v>
      </c>
      <c r="H249" s="6" t="s">
        <v>25</v>
      </c>
      <c r="I249" s="2">
        <v>1.078125</v>
      </c>
      <c r="J249" s="31">
        <f t="shared" si="3"/>
        <v>52.828125</v>
      </c>
    </row>
    <row r="250" spans="1:10" ht="14.5" x14ac:dyDescent="0.35">
      <c r="A250" s="6" t="s">
        <v>1733</v>
      </c>
      <c r="B250" s="6" t="s">
        <v>1734</v>
      </c>
      <c r="C250" s="6" t="s">
        <v>16</v>
      </c>
      <c r="D250" s="21">
        <v>59</v>
      </c>
      <c r="E250" s="6" t="s">
        <v>1735</v>
      </c>
      <c r="F250" s="15" t="s">
        <v>53</v>
      </c>
      <c r="G250" s="6" t="s">
        <v>20</v>
      </c>
      <c r="H250" s="6" t="s">
        <v>27</v>
      </c>
      <c r="I250" s="2">
        <v>1.0757812499999999</v>
      </c>
      <c r="J250" s="31">
        <f t="shared" si="3"/>
        <v>63.471093749999994</v>
      </c>
    </row>
    <row r="251" spans="1:10" ht="14.5" x14ac:dyDescent="0.35">
      <c r="A251" s="6" t="s">
        <v>1737</v>
      </c>
      <c r="B251" s="6" t="s">
        <v>1738</v>
      </c>
      <c r="C251" s="6" t="s">
        <v>16</v>
      </c>
      <c r="D251" s="21">
        <v>57</v>
      </c>
      <c r="E251" s="6" t="s">
        <v>1739</v>
      </c>
      <c r="F251" s="15" t="s">
        <v>139</v>
      </c>
      <c r="G251" s="6" t="s">
        <v>63</v>
      </c>
      <c r="H251" s="6" t="s">
        <v>27</v>
      </c>
      <c r="I251" s="2">
        <v>1.075</v>
      </c>
      <c r="J251" s="31">
        <f t="shared" si="3"/>
        <v>61.274999999999999</v>
      </c>
    </row>
    <row r="252" spans="1:10" ht="14.5" x14ac:dyDescent="0.35">
      <c r="A252" s="6" t="s">
        <v>115</v>
      </c>
      <c r="B252" s="6" t="s">
        <v>1742</v>
      </c>
      <c r="C252" s="6" t="s">
        <v>23</v>
      </c>
      <c r="D252" s="21">
        <v>90</v>
      </c>
      <c r="E252" s="6" t="s">
        <v>1743</v>
      </c>
      <c r="F252" s="15" t="s">
        <v>140</v>
      </c>
      <c r="G252" s="6" t="s">
        <v>18</v>
      </c>
      <c r="H252" s="6" t="s">
        <v>13</v>
      </c>
      <c r="I252" s="2">
        <v>1.075</v>
      </c>
      <c r="J252" s="31">
        <f t="shared" si="3"/>
        <v>96.75</v>
      </c>
    </row>
    <row r="253" spans="1:10" ht="14.5" x14ac:dyDescent="0.35">
      <c r="A253" s="6" t="s">
        <v>1745</v>
      </c>
      <c r="B253" s="6" t="s">
        <v>1746</v>
      </c>
      <c r="C253" s="6" t="s">
        <v>16</v>
      </c>
      <c r="D253" s="21">
        <v>85</v>
      </c>
      <c r="E253" s="6" t="s">
        <v>1747</v>
      </c>
      <c r="F253" s="15" t="s">
        <v>302</v>
      </c>
      <c r="G253" s="6" t="s">
        <v>12</v>
      </c>
      <c r="H253" s="6" t="s">
        <v>25</v>
      </c>
      <c r="I253" s="2">
        <v>1.0731250000000001</v>
      </c>
      <c r="J253" s="31">
        <f t="shared" si="3"/>
        <v>91.215625000000003</v>
      </c>
    </row>
    <row r="254" spans="1:10" ht="14.5" x14ac:dyDescent="0.35">
      <c r="A254" s="6" t="s">
        <v>1750</v>
      </c>
      <c r="B254" s="6" t="s">
        <v>1751</v>
      </c>
      <c r="C254" s="6" t="s">
        <v>23</v>
      </c>
      <c r="D254" s="21">
        <v>13</v>
      </c>
      <c r="E254" s="6" t="s">
        <v>1752</v>
      </c>
      <c r="F254" s="15" t="s">
        <v>183</v>
      </c>
      <c r="G254" s="6" t="s">
        <v>26</v>
      </c>
      <c r="H254" s="6" t="s">
        <v>13</v>
      </c>
      <c r="I254" s="2">
        <v>1.0731250000000001</v>
      </c>
      <c r="J254" s="31">
        <f t="shared" si="3"/>
        <v>13.950625000000002</v>
      </c>
    </row>
    <row r="255" spans="1:10" ht="14.5" x14ac:dyDescent="0.35">
      <c r="A255" s="6" t="s">
        <v>1754</v>
      </c>
      <c r="B255" s="6" t="s">
        <v>386</v>
      </c>
      <c r="C255" s="6" t="s">
        <v>23</v>
      </c>
      <c r="D255" s="21">
        <v>91</v>
      </c>
      <c r="E255" s="6" t="s">
        <v>1755</v>
      </c>
      <c r="F255" s="15" t="s">
        <v>53</v>
      </c>
      <c r="G255" s="6" t="s">
        <v>21</v>
      </c>
      <c r="H255" s="6" t="s">
        <v>13</v>
      </c>
      <c r="I255" s="2">
        <v>1.0731250000000001</v>
      </c>
      <c r="J255" s="31">
        <f t="shared" si="3"/>
        <v>97.654375000000016</v>
      </c>
    </row>
    <row r="256" spans="1:10" ht="14.5" x14ac:dyDescent="0.35">
      <c r="A256" s="6" t="s">
        <v>1758</v>
      </c>
      <c r="B256" s="6" t="s">
        <v>1759</v>
      </c>
      <c r="C256" s="6" t="s">
        <v>23</v>
      </c>
      <c r="D256" s="21">
        <v>75</v>
      </c>
      <c r="E256" s="6" t="s">
        <v>1760</v>
      </c>
      <c r="F256" s="15" t="s">
        <v>142</v>
      </c>
      <c r="G256" s="6" t="s">
        <v>18</v>
      </c>
      <c r="H256" s="6" t="s">
        <v>27</v>
      </c>
      <c r="I256" s="2">
        <v>1.0731250000000001</v>
      </c>
      <c r="J256" s="31">
        <f t="shared" si="3"/>
        <v>80.484375000000014</v>
      </c>
    </row>
    <row r="257" spans="1:10" ht="14.5" x14ac:dyDescent="0.35">
      <c r="A257" s="6" t="s">
        <v>371</v>
      </c>
      <c r="B257" s="6" t="s">
        <v>1762</v>
      </c>
      <c r="C257" s="6" t="s">
        <v>23</v>
      </c>
      <c r="D257" s="21">
        <v>17</v>
      </c>
      <c r="E257" s="6" t="s">
        <v>1763</v>
      </c>
      <c r="F257" s="15" t="s">
        <v>32</v>
      </c>
      <c r="G257" s="6" t="s">
        <v>33</v>
      </c>
      <c r="H257" s="6" t="s">
        <v>13</v>
      </c>
      <c r="I257" s="2">
        <v>1.0731250000000001</v>
      </c>
      <c r="J257" s="31">
        <f t="shared" si="3"/>
        <v>18.243125000000003</v>
      </c>
    </row>
    <row r="258" spans="1:10" ht="14.5" x14ac:dyDescent="0.35">
      <c r="A258" s="6" t="s">
        <v>1766</v>
      </c>
      <c r="B258" s="6" t="s">
        <v>1767</v>
      </c>
      <c r="C258" s="6" t="s">
        <v>23</v>
      </c>
      <c r="D258" s="21">
        <v>49</v>
      </c>
      <c r="E258" s="6" t="s">
        <v>1768</v>
      </c>
      <c r="F258" s="15" t="s">
        <v>172</v>
      </c>
      <c r="G258" s="6" t="s">
        <v>26</v>
      </c>
      <c r="H258" s="6" t="s">
        <v>13</v>
      </c>
      <c r="I258" s="2">
        <v>1.0731250000000001</v>
      </c>
      <c r="J258" s="31">
        <f t="shared" si="3"/>
        <v>52.583125000000003</v>
      </c>
    </row>
    <row r="259" spans="1:10" ht="14.5" x14ac:dyDescent="0.35">
      <c r="A259" s="6" t="s">
        <v>283</v>
      </c>
      <c r="B259" s="6" t="s">
        <v>1771</v>
      </c>
      <c r="C259" s="6" t="s">
        <v>16</v>
      </c>
      <c r="D259" s="21">
        <v>37</v>
      </c>
      <c r="E259" s="6" t="s">
        <v>1772</v>
      </c>
      <c r="F259" s="15" t="s">
        <v>98</v>
      </c>
      <c r="G259" s="6" t="s">
        <v>4549</v>
      </c>
      <c r="H259" s="6" t="s">
        <v>13</v>
      </c>
      <c r="I259" s="2">
        <v>1.0731250000000001</v>
      </c>
      <c r="J259" s="31">
        <f t="shared" ref="J259:J322" si="4">D259*I259</f>
        <v>39.705625000000005</v>
      </c>
    </row>
    <row r="260" spans="1:10" ht="14.5" x14ac:dyDescent="0.35">
      <c r="A260" s="6" t="s">
        <v>604</v>
      </c>
      <c r="B260" s="6" t="s">
        <v>1775</v>
      </c>
      <c r="C260" s="6" t="s">
        <v>23</v>
      </c>
      <c r="D260" s="21">
        <v>45</v>
      </c>
      <c r="E260" s="6" t="s">
        <v>1776</v>
      </c>
      <c r="F260" s="15" t="s">
        <v>53</v>
      </c>
      <c r="G260" s="6" t="s">
        <v>4549</v>
      </c>
      <c r="H260" s="6" t="s">
        <v>13</v>
      </c>
      <c r="I260" s="2">
        <v>1.0625</v>
      </c>
      <c r="J260" s="31">
        <f t="shared" si="4"/>
        <v>47.8125</v>
      </c>
    </row>
    <row r="261" spans="1:10" ht="14.5" x14ac:dyDescent="0.35">
      <c r="A261" s="6" t="s">
        <v>408</v>
      </c>
      <c r="B261" s="6" t="s">
        <v>1779</v>
      </c>
      <c r="C261" s="6" t="s">
        <v>23</v>
      </c>
      <c r="D261" s="21">
        <v>41</v>
      </c>
      <c r="E261" s="6" t="s">
        <v>1780</v>
      </c>
      <c r="F261" s="15" t="s">
        <v>41</v>
      </c>
      <c r="G261" s="6" t="s">
        <v>33</v>
      </c>
      <c r="H261" s="6" t="s">
        <v>27</v>
      </c>
      <c r="I261" s="2">
        <v>1.0625</v>
      </c>
      <c r="J261" s="31">
        <f t="shared" si="4"/>
        <v>43.5625</v>
      </c>
    </row>
    <row r="262" spans="1:10" ht="14.5" x14ac:dyDescent="0.35">
      <c r="A262" s="6" t="s">
        <v>353</v>
      </c>
      <c r="B262" s="6" t="s">
        <v>1783</v>
      </c>
      <c r="C262" s="6" t="s">
        <v>23</v>
      </c>
      <c r="D262" s="21">
        <v>9</v>
      </c>
      <c r="E262" s="6" t="s">
        <v>1784</v>
      </c>
      <c r="F262" s="15" t="s">
        <v>19</v>
      </c>
      <c r="G262" s="6" t="s">
        <v>26</v>
      </c>
      <c r="H262" s="6" t="s">
        <v>13</v>
      </c>
      <c r="I262" s="2">
        <v>1.0625</v>
      </c>
      <c r="J262" s="31">
        <f t="shared" si="4"/>
        <v>9.5625</v>
      </c>
    </row>
    <row r="263" spans="1:10" ht="14.5" x14ac:dyDescent="0.35">
      <c r="A263" s="6" t="s">
        <v>644</v>
      </c>
      <c r="B263" s="6" t="s">
        <v>1787</v>
      </c>
      <c r="C263" s="6" t="s">
        <v>23</v>
      </c>
      <c r="D263" s="21">
        <v>21</v>
      </c>
      <c r="E263" s="6" t="s">
        <v>1788</v>
      </c>
      <c r="F263" s="15" t="s">
        <v>139</v>
      </c>
      <c r="G263" s="6" t="s">
        <v>30</v>
      </c>
      <c r="H263" s="6" t="s">
        <v>27</v>
      </c>
      <c r="I263" s="2">
        <v>1.0625</v>
      </c>
      <c r="J263" s="31">
        <f t="shared" si="4"/>
        <v>22.3125</v>
      </c>
    </row>
    <row r="264" spans="1:10" ht="14.5" x14ac:dyDescent="0.35">
      <c r="A264" s="6" t="s">
        <v>1791</v>
      </c>
      <c r="B264" s="6" t="s">
        <v>1792</v>
      </c>
      <c r="C264" s="6" t="s">
        <v>16</v>
      </c>
      <c r="D264" s="21">
        <v>88</v>
      </c>
      <c r="E264" s="6" t="s">
        <v>1793</v>
      </c>
      <c r="F264" s="15" t="s">
        <v>264</v>
      </c>
      <c r="G264" s="6" t="s">
        <v>21</v>
      </c>
      <c r="H264" s="6" t="s">
        <v>13</v>
      </c>
      <c r="I264" s="2">
        <v>1.0625</v>
      </c>
      <c r="J264" s="31">
        <f t="shared" si="4"/>
        <v>93.5</v>
      </c>
    </row>
    <row r="265" spans="1:10" ht="14.5" x14ac:dyDescent="0.35">
      <c r="A265" s="6" t="s">
        <v>1796</v>
      </c>
      <c r="B265" s="6" t="s">
        <v>1797</v>
      </c>
      <c r="C265" s="6" t="s">
        <v>23</v>
      </c>
      <c r="D265" s="21">
        <v>36</v>
      </c>
      <c r="E265" s="6" t="s">
        <v>1798</v>
      </c>
      <c r="F265" s="15" t="s">
        <v>140</v>
      </c>
      <c r="G265" s="6" t="s">
        <v>18</v>
      </c>
      <c r="H265" s="6" t="s">
        <v>13</v>
      </c>
      <c r="I265" s="2">
        <v>1.0625</v>
      </c>
      <c r="J265" s="31">
        <f t="shared" si="4"/>
        <v>38.25</v>
      </c>
    </row>
    <row r="266" spans="1:10" ht="14.5" x14ac:dyDescent="0.35">
      <c r="A266" s="6" t="s">
        <v>648</v>
      </c>
      <c r="B266" s="6" t="s">
        <v>1800</v>
      </c>
      <c r="C266" s="6" t="s">
        <v>16</v>
      </c>
      <c r="D266" s="21">
        <v>57</v>
      </c>
      <c r="E266" s="6" t="s">
        <v>1801</v>
      </c>
      <c r="F266" s="15" t="s">
        <v>35</v>
      </c>
      <c r="G266" s="6" t="s">
        <v>33</v>
      </c>
      <c r="H266" s="6" t="s">
        <v>25</v>
      </c>
      <c r="I266" s="2">
        <v>1.0625</v>
      </c>
      <c r="J266" s="31">
        <f t="shared" si="4"/>
        <v>60.5625</v>
      </c>
    </row>
    <row r="267" spans="1:10" ht="14.5" x14ac:dyDescent="0.35">
      <c r="A267" s="6" t="s">
        <v>1803</v>
      </c>
      <c r="B267" s="6" t="s">
        <v>1804</v>
      </c>
      <c r="C267" s="6" t="s">
        <v>23</v>
      </c>
      <c r="D267" s="21">
        <v>56</v>
      </c>
      <c r="E267" s="6" t="s">
        <v>1805</v>
      </c>
      <c r="F267" s="16" t="s">
        <v>4541</v>
      </c>
      <c r="G267" s="6" t="s">
        <v>4549</v>
      </c>
      <c r="H267" s="6" t="s">
        <v>13</v>
      </c>
      <c r="I267" s="2">
        <v>1.0625</v>
      </c>
      <c r="J267" s="31">
        <f t="shared" si="4"/>
        <v>59.5</v>
      </c>
    </row>
    <row r="268" spans="1:10" ht="14.5" x14ac:dyDescent="0.35">
      <c r="A268" s="6" t="s">
        <v>482</v>
      </c>
      <c r="B268" s="6" t="s">
        <v>1807</v>
      </c>
      <c r="C268" s="6" t="s">
        <v>23</v>
      </c>
      <c r="D268" s="21">
        <v>81</v>
      </c>
      <c r="E268" s="6" t="s">
        <v>1808</v>
      </c>
      <c r="F268" s="15" t="s">
        <v>158</v>
      </c>
      <c r="G268" s="6" t="s">
        <v>20</v>
      </c>
      <c r="H268" s="6" t="s">
        <v>13</v>
      </c>
      <c r="I268" s="2">
        <v>1.0625</v>
      </c>
      <c r="J268" s="31">
        <f t="shared" si="4"/>
        <v>86.0625</v>
      </c>
    </row>
    <row r="269" spans="1:10" ht="14.5" x14ac:dyDescent="0.35">
      <c r="A269" s="6" t="s">
        <v>1811</v>
      </c>
      <c r="B269" s="6" t="s">
        <v>1812</v>
      </c>
      <c r="C269" s="6" t="s">
        <v>23</v>
      </c>
      <c r="D269" s="21">
        <v>82</v>
      </c>
      <c r="E269" s="6" t="s">
        <v>1813</v>
      </c>
      <c r="F269" s="15" t="s">
        <v>159</v>
      </c>
      <c r="G269" s="6" t="s">
        <v>18</v>
      </c>
      <c r="H269" s="6" t="s">
        <v>13</v>
      </c>
      <c r="I269" s="2">
        <v>1.0625</v>
      </c>
      <c r="J269" s="31">
        <f t="shared" si="4"/>
        <v>87.125</v>
      </c>
    </row>
    <row r="270" spans="1:10" ht="14.5" x14ac:dyDescent="0.35">
      <c r="A270" s="6" t="s">
        <v>235</v>
      </c>
      <c r="B270" s="6" t="s">
        <v>1815</v>
      </c>
      <c r="C270" s="6" t="s">
        <v>16</v>
      </c>
      <c r="D270" s="21">
        <v>70</v>
      </c>
      <c r="E270" s="6" t="s">
        <v>1816</v>
      </c>
      <c r="F270" s="15" t="s">
        <v>347</v>
      </c>
      <c r="G270" s="6" t="s">
        <v>33</v>
      </c>
      <c r="H270" s="6" t="s">
        <v>25</v>
      </c>
      <c r="I270" s="2">
        <v>1.0625</v>
      </c>
      <c r="J270" s="31">
        <f t="shared" si="4"/>
        <v>74.375</v>
      </c>
    </row>
    <row r="271" spans="1:10" ht="14.5" x14ac:dyDescent="0.35">
      <c r="A271" s="6" t="s">
        <v>1818</v>
      </c>
      <c r="B271" s="6" t="s">
        <v>1819</v>
      </c>
      <c r="C271" s="6" t="s">
        <v>23</v>
      </c>
      <c r="D271" s="21">
        <v>89</v>
      </c>
      <c r="E271" s="6" t="s">
        <v>1820</v>
      </c>
      <c r="F271" s="15" t="s">
        <v>191</v>
      </c>
      <c r="G271" s="6" t="s">
        <v>12</v>
      </c>
      <c r="H271" s="6" t="s">
        <v>27</v>
      </c>
      <c r="I271" s="2">
        <v>1.0625</v>
      </c>
      <c r="J271" s="31">
        <f t="shared" si="4"/>
        <v>94.5625</v>
      </c>
    </row>
    <row r="272" spans="1:10" ht="14.5" x14ac:dyDescent="0.35">
      <c r="A272" s="6" t="s">
        <v>1822</v>
      </c>
      <c r="B272" s="6" t="s">
        <v>1823</v>
      </c>
      <c r="C272" s="6" t="s">
        <v>16</v>
      </c>
      <c r="D272" s="21">
        <v>84</v>
      </c>
      <c r="E272" s="6" t="s">
        <v>1824</v>
      </c>
      <c r="F272" s="15" t="s">
        <v>128</v>
      </c>
      <c r="G272" s="6" t="s">
        <v>33</v>
      </c>
      <c r="H272" s="6" t="s">
        <v>27</v>
      </c>
      <c r="I272" s="2">
        <v>1.06</v>
      </c>
      <c r="J272" s="31">
        <f t="shared" si="4"/>
        <v>89.04</v>
      </c>
    </row>
    <row r="273" spans="1:10" ht="14.5" x14ac:dyDescent="0.35">
      <c r="A273" s="6" t="s">
        <v>416</v>
      </c>
      <c r="B273" s="6" t="s">
        <v>1827</v>
      </c>
      <c r="C273" s="6" t="s">
        <v>16</v>
      </c>
      <c r="D273" s="21">
        <v>70</v>
      </c>
      <c r="E273" s="6" t="s">
        <v>1828</v>
      </c>
      <c r="F273" s="16" t="s">
        <v>4541</v>
      </c>
      <c r="G273" s="6" t="s">
        <v>30</v>
      </c>
      <c r="H273" s="6" t="s">
        <v>13</v>
      </c>
      <c r="I273" s="2">
        <v>1.06</v>
      </c>
      <c r="J273" s="31">
        <f t="shared" si="4"/>
        <v>74.2</v>
      </c>
    </row>
    <row r="274" spans="1:10" ht="14.5" x14ac:dyDescent="0.35">
      <c r="A274" s="6" t="s">
        <v>1831</v>
      </c>
      <c r="B274" s="6" t="s">
        <v>1832</v>
      </c>
      <c r="C274" s="6" t="s">
        <v>23</v>
      </c>
      <c r="D274" s="21">
        <v>99</v>
      </c>
      <c r="E274" s="6" t="s">
        <v>1833</v>
      </c>
      <c r="F274" s="15" t="s">
        <v>66</v>
      </c>
      <c r="G274" s="6" t="s">
        <v>33</v>
      </c>
      <c r="H274" s="6" t="s">
        <v>13</v>
      </c>
      <c r="I274" s="2">
        <v>1.06</v>
      </c>
      <c r="J274" s="31">
        <f t="shared" si="4"/>
        <v>104.94000000000001</v>
      </c>
    </row>
    <row r="275" spans="1:10" ht="14.5" x14ac:dyDescent="0.35">
      <c r="A275" s="6" t="s">
        <v>464</v>
      </c>
      <c r="B275" s="6" t="s">
        <v>1836</v>
      </c>
      <c r="C275" s="6" t="s">
        <v>16</v>
      </c>
      <c r="D275" s="21">
        <v>48</v>
      </c>
      <c r="E275" s="6" t="s">
        <v>1837</v>
      </c>
      <c r="F275" s="15" t="s">
        <v>11</v>
      </c>
      <c r="G275" s="6" t="s">
        <v>33</v>
      </c>
      <c r="H275" s="6" t="s">
        <v>13</v>
      </c>
      <c r="I275" s="2">
        <v>1.0518749999999999</v>
      </c>
      <c r="J275" s="31">
        <f t="shared" si="4"/>
        <v>50.489999999999995</v>
      </c>
    </row>
    <row r="276" spans="1:10" ht="14.5" x14ac:dyDescent="0.35">
      <c r="A276" s="6" t="s">
        <v>1839</v>
      </c>
      <c r="B276" s="6" t="s">
        <v>1840</v>
      </c>
      <c r="C276" s="6" t="s">
        <v>16</v>
      </c>
      <c r="D276" s="21">
        <v>35</v>
      </c>
      <c r="E276" s="8">
        <v>27922</v>
      </c>
      <c r="F276" s="15" t="s">
        <v>149</v>
      </c>
      <c r="G276" s="6" t="s">
        <v>33</v>
      </c>
      <c r="H276" s="6" t="s">
        <v>25</v>
      </c>
      <c r="I276" s="2">
        <v>1.0518749999999999</v>
      </c>
      <c r="J276" s="31">
        <f t="shared" si="4"/>
        <v>36.815624999999997</v>
      </c>
    </row>
    <row r="277" spans="1:10" ht="14.5" x14ac:dyDescent="0.35">
      <c r="A277" s="6" t="s">
        <v>84</v>
      </c>
      <c r="B277" s="6" t="s">
        <v>1842</v>
      </c>
      <c r="C277" s="6" t="s">
        <v>23</v>
      </c>
      <c r="D277" s="21">
        <v>90</v>
      </c>
      <c r="E277" s="6" t="s">
        <v>1843</v>
      </c>
      <c r="F277" s="15" t="s">
        <v>201</v>
      </c>
      <c r="G277" s="6" t="s">
        <v>4549</v>
      </c>
      <c r="H277" s="6" t="s">
        <v>25</v>
      </c>
      <c r="I277" s="2">
        <v>1.0518749999999999</v>
      </c>
      <c r="J277" s="31">
        <f t="shared" si="4"/>
        <v>94.668749999999989</v>
      </c>
    </row>
    <row r="278" spans="1:10" ht="14.5" x14ac:dyDescent="0.35">
      <c r="A278" s="6" t="s">
        <v>628</v>
      </c>
      <c r="B278" s="6" t="s">
        <v>1846</v>
      </c>
      <c r="C278" s="6" t="s">
        <v>23</v>
      </c>
      <c r="D278" s="21">
        <v>70</v>
      </c>
      <c r="E278" s="6" t="s">
        <v>1847</v>
      </c>
      <c r="F278" s="15" t="s">
        <v>133</v>
      </c>
      <c r="G278" s="6" t="s">
        <v>50</v>
      </c>
      <c r="H278" s="6" t="s">
        <v>27</v>
      </c>
      <c r="I278" s="2">
        <v>1.0518749999999999</v>
      </c>
      <c r="J278" s="31">
        <f t="shared" si="4"/>
        <v>73.631249999999994</v>
      </c>
    </row>
    <row r="279" spans="1:10" ht="14.5" x14ac:dyDescent="0.35">
      <c r="A279" s="6" t="s">
        <v>355</v>
      </c>
      <c r="B279" s="6" t="s">
        <v>597</v>
      </c>
      <c r="C279" s="6" t="s">
        <v>16</v>
      </c>
      <c r="D279" s="21">
        <v>50</v>
      </c>
      <c r="E279" s="6" t="s">
        <v>1850</v>
      </c>
      <c r="F279" s="15" t="s">
        <v>85</v>
      </c>
      <c r="G279" s="6" t="s">
        <v>12</v>
      </c>
      <c r="H279" s="6" t="s">
        <v>25</v>
      </c>
      <c r="I279" s="2">
        <v>1.05</v>
      </c>
      <c r="J279" s="31">
        <f t="shared" si="4"/>
        <v>52.5</v>
      </c>
    </row>
    <row r="280" spans="1:10" ht="14.5" x14ac:dyDescent="0.35">
      <c r="A280" s="6" t="s">
        <v>1853</v>
      </c>
      <c r="B280" s="6" t="s">
        <v>1854</v>
      </c>
      <c r="C280" s="6" t="s">
        <v>23</v>
      </c>
      <c r="D280" s="21">
        <v>64</v>
      </c>
      <c r="E280" s="8">
        <v>27826</v>
      </c>
      <c r="F280" s="15" t="s">
        <v>196</v>
      </c>
      <c r="G280" s="6" t="s">
        <v>18</v>
      </c>
      <c r="H280" s="6" t="s">
        <v>13</v>
      </c>
      <c r="I280" s="2">
        <v>1.05</v>
      </c>
      <c r="J280" s="31">
        <f t="shared" si="4"/>
        <v>67.2</v>
      </c>
    </row>
    <row r="281" spans="1:10" ht="14.5" x14ac:dyDescent="0.35">
      <c r="A281" s="6" t="s">
        <v>608</v>
      </c>
      <c r="B281" s="6" t="s">
        <v>52</v>
      </c>
      <c r="C281" s="6" t="s">
        <v>23</v>
      </c>
      <c r="D281" s="21">
        <v>81</v>
      </c>
      <c r="E281" s="6" t="s">
        <v>1239</v>
      </c>
      <c r="F281" s="15" t="s">
        <v>107</v>
      </c>
      <c r="G281" s="6" t="s">
        <v>18</v>
      </c>
      <c r="H281" s="6" t="s">
        <v>25</v>
      </c>
      <c r="I281" s="2">
        <v>1.05</v>
      </c>
      <c r="J281" s="31">
        <f t="shared" si="4"/>
        <v>85.05</v>
      </c>
    </row>
    <row r="282" spans="1:10" ht="14.5" x14ac:dyDescent="0.35">
      <c r="A282" s="6" t="s">
        <v>485</v>
      </c>
      <c r="B282" s="6" t="s">
        <v>1859</v>
      </c>
      <c r="C282" s="6" t="s">
        <v>16</v>
      </c>
      <c r="D282" s="21">
        <v>7</v>
      </c>
      <c r="E282" s="6" t="s">
        <v>1860</v>
      </c>
      <c r="F282" s="15" t="s">
        <v>121</v>
      </c>
      <c r="G282" s="6" t="s">
        <v>4549</v>
      </c>
      <c r="H282" s="6" t="s">
        <v>13</v>
      </c>
      <c r="I282" s="2">
        <v>1.05</v>
      </c>
      <c r="J282" s="31">
        <f t="shared" si="4"/>
        <v>7.3500000000000005</v>
      </c>
    </row>
    <row r="283" spans="1:10" ht="14.5" x14ac:dyDescent="0.35">
      <c r="A283" s="6" t="s">
        <v>153</v>
      </c>
      <c r="B283" s="6" t="s">
        <v>542</v>
      </c>
      <c r="C283" s="6" t="s">
        <v>23</v>
      </c>
      <c r="D283" s="21">
        <v>26</v>
      </c>
      <c r="E283" s="6" t="s">
        <v>1863</v>
      </c>
      <c r="F283" s="15" t="s">
        <v>154</v>
      </c>
      <c r="G283" s="6" t="s">
        <v>50</v>
      </c>
      <c r="H283" s="6" t="s">
        <v>13</v>
      </c>
      <c r="I283" s="2">
        <v>1.0492187500000001</v>
      </c>
      <c r="J283" s="31">
        <f t="shared" si="4"/>
        <v>27.279687500000001</v>
      </c>
    </row>
    <row r="284" spans="1:10" ht="14.5" x14ac:dyDescent="0.35">
      <c r="A284" s="6" t="s">
        <v>562</v>
      </c>
      <c r="B284" s="6" t="s">
        <v>326</v>
      </c>
      <c r="C284" s="6" t="s">
        <v>23</v>
      </c>
      <c r="D284" s="21">
        <v>37</v>
      </c>
      <c r="E284" s="8">
        <v>28582</v>
      </c>
      <c r="F284" s="15" t="s">
        <v>118</v>
      </c>
      <c r="G284" s="6" t="s">
        <v>33</v>
      </c>
      <c r="H284" s="6" t="s">
        <v>13</v>
      </c>
      <c r="I284" s="2">
        <v>1.0492187500000001</v>
      </c>
      <c r="J284" s="31">
        <f t="shared" si="4"/>
        <v>38.821093750000003</v>
      </c>
    </row>
    <row r="285" spans="1:10" ht="14.5" x14ac:dyDescent="0.35">
      <c r="A285" s="6" t="s">
        <v>290</v>
      </c>
      <c r="B285" s="6" t="s">
        <v>1866</v>
      </c>
      <c r="C285" s="6" t="s">
        <v>16</v>
      </c>
      <c r="D285" s="21">
        <v>81</v>
      </c>
      <c r="E285" s="6" t="s">
        <v>1867</v>
      </c>
      <c r="F285" s="15" t="s">
        <v>98</v>
      </c>
      <c r="G285" s="6" t="s">
        <v>4549</v>
      </c>
      <c r="H285" s="6" t="s">
        <v>13</v>
      </c>
      <c r="I285" s="2">
        <v>1.046875</v>
      </c>
      <c r="J285" s="31">
        <f t="shared" si="4"/>
        <v>84.796875</v>
      </c>
    </row>
    <row r="286" spans="1:10" ht="14.5" x14ac:dyDescent="0.35">
      <c r="A286" s="6" t="s">
        <v>1870</v>
      </c>
      <c r="B286" s="6" t="s">
        <v>256</v>
      </c>
      <c r="C286" s="6" t="s">
        <v>23</v>
      </c>
      <c r="D286" s="21">
        <v>88</v>
      </c>
      <c r="E286" s="6" t="s">
        <v>1871</v>
      </c>
      <c r="F286" s="15" t="s">
        <v>144</v>
      </c>
      <c r="G286" s="6" t="s">
        <v>12</v>
      </c>
      <c r="H286" s="6" t="s">
        <v>13</v>
      </c>
      <c r="I286" s="2">
        <v>1.04125</v>
      </c>
      <c r="J286" s="31">
        <f t="shared" si="4"/>
        <v>91.63</v>
      </c>
    </row>
    <row r="287" spans="1:10" ht="14.5" x14ac:dyDescent="0.35">
      <c r="A287" s="6" t="s">
        <v>1874</v>
      </c>
      <c r="B287" s="6" t="s">
        <v>1875</v>
      </c>
      <c r="C287" s="6" t="s">
        <v>16</v>
      </c>
      <c r="D287" s="21">
        <v>3</v>
      </c>
      <c r="E287" s="6" t="s">
        <v>1876</v>
      </c>
      <c r="F287" s="15" t="s">
        <v>64</v>
      </c>
      <c r="G287" s="6" t="s">
        <v>18</v>
      </c>
      <c r="H287" s="6" t="s">
        <v>27</v>
      </c>
      <c r="I287" s="2">
        <v>1.04125</v>
      </c>
      <c r="J287" s="31">
        <f t="shared" si="4"/>
        <v>3.1237500000000002</v>
      </c>
    </row>
    <row r="288" spans="1:10" ht="14.5" x14ac:dyDescent="0.35">
      <c r="A288" s="6" t="s">
        <v>1879</v>
      </c>
      <c r="B288" s="6" t="s">
        <v>483</v>
      </c>
      <c r="C288" s="6" t="s">
        <v>16</v>
      </c>
      <c r="D288" s="21">
        <v>70</v>
      </c>
      <c r="E288" s="6" t="s">
        <v>1880</v>
      </c>
      <c r="F288" s="15" t="s">
        <v>190</v>
      </c>
      <c r="G288" s="6" t="s">
        <v>30</v>
      </c>
      <c r="H288" s="6" t="s">
        <v>25</v>
      </c>
      <c r="I288" s="2">
        <v>1.04</v>
      </c>
      <c r="J288" s="31">
        <f t="shared" si="4"/>
        <v>72.8</v>
      </c>
    </row>
    <row r="289" spans="1:10" ht="14.5" x14ac:dyDescent="0.35">
      <c r="A289" s="6" t="s">
        <v>206</v>
      </c>
      <c r="B289" s="6" t="s">
        <v>1883</v>
      </c>
      <c r="C289" s="6" t="s">
        <v>23</v>
      </c>
      <c r="D289" s="21">
        <v>2</v>
      </c>
      <c r="E289" s="6" t="s">
        <v>1884</v>
      </c>
      <c r="F289" s="15" t="s">
        <v>177</v>
      </c>
      <c r="G289" s="6" t="s">
        <v>4549</v>
      </c>
      <c r="H289" s="6" t="s">
        <v>25</v>
      </c>
      <c r="I289" s="2">
        <v>1.04</v>
      </c>
      <c r="J289" s="31">
        <f t="shared" si="4"/>
        <v>2.08</v>
      </c>
    </row>
    <row r="290" spans="1:10" ht="14.5" x14ac:dyDescent="0.35">
      <c r="A290" s="6" t="s">
        <v>1887</v>
      </c>
      <c r="B290" s="6" t="s">
        <v>1888</v>
      </c>
      <c r="C290" s="6" t="s">
        <v>23</v>
      </c>
      <c r="D290" s="21">
        <v>96</v>
      </c>
      <c r="E290" s="6" t="s">
        <v>1889</v>
      </c>
      <c r="F290" s="15" t="s">
        <v>204</v>
      </c>
      <c r="G290" s="6" t="s">
        <v>26</v>
      </c>
      <c r="H290" s="6" t="s">
        <v>25</v>
      </c>
      <c r="I290" s="2">
        <v>1.0375000000000001</v>
      </c>
      <c r="J290" s="31">
        <f t="shared" si="4"/>
        <v>99.600000000000009</v>
      </c>
    </row>
    <row r="291" spans="1:10" ht="14.5" x14ac:dyDescent="0.35">
      <c r="A291" s="6" t="s">
        <v>1892</v>
      </c>
      <c r="B291" s="6" t="s">
        <v>1893</v>
      </c>
      <c r="C291" s="6" t="s">
        <v>16</v>
      </c>
      <c r="D291" s="21">
        <v>50</v>
      </c>
      <c r="E291" s="6" t="s">
        <v>1894</v>
      </c>
      <c r="F291" s="15" t="s">
        <v>172</v>
      </c>
      <c r="G291" s="6" t="s">
        <v>33</v>
      </c>
      <c r="H291" s="6" t="s">
        <v>27</v>
      </c>
      <c r="I291" s="2">
        <v>1.0375000000000001</v>
      </c>
      <c r="J291" s="31">
        <f t="shared" si="4"/>
        <v>51.875000000000007</v>
      </c>
    </row>
    <row r="292" spans="1:10" ht="14.5" x14ac:dyDescent="0.35">
      <c r="A292" s="6" t="s">
        <v>1897</v>
      </c>
      <c r="B292" s="6" t="s">
        <v>463</v>
      </c>
      <c r="C292" s="6" t="s">
        <v>23</v>
      </c>
      <c r="D292" s="21">
        <v>95</v>
      </c>
      <c r="E292" s="6" t="s">
        <v>1898</v>
      </c>
      <c r="F292" s="15" t="s">
        <v>44</v>
      </c>
      <c r="G292" s="6" t="s">
        <v>4549</v>
      </c>
      <c r="H292" s="6" t="s">
        <v>27</v>
      </c>
      <c r="I292" s="2">
        <v>1.0359375</v>
      </c>
      <c r="J292" s="31">
        <f t="shared" si="4"/>
        <v>98.4140625</v>
      </c>
    </row>
    <row r="293" spans="1:10" ht="14.5" x14ac:dyDescent="0.35">
      <c r="A293" s="6" t="s">
        <v>573</v>
      </c>
      <c r="B293" s="6" t="s">
        <v>1901</v>
      </c>
      <c r="C293" s="6" t="s">
        <v>16</v>
      </c>
      <c r="D293" s="21">
        <v>15</v>
      </c>
      <c r="E293" s="6" t="s">
        <v>1902</v>
      </c>
      <c r="F293" s="15" t="s">
        <v>32</v>
      </c>
      <c r="G293" s="6" t="s">
        <v>33</v>
      </c>
      <c r="H293" s="6" t="s">
        <v>25</v>
      </c>
      <c r="I293" s="2">
        <v>1.0359375</v>
      </c>
      <c r="J293" s="31">
        <f t="shared" si="4"/>
        <v>15.5390625</v>
      </c>
    </row>
    <row r="294" spans="1:10" ht="14.5" x14ac:dyDescent="0.35">
      <c r="A294" s="6" t="s">
        <v>400</v>
      </c>
      <c r="B294" s="6" t="s">
        <v>1904</v>
      </c>
      <c r="C294" s="6" t="s">
        <v>16</v>
      </c>
      <c r="D294" s="21">
        <v>89</v>
      </c>
      <c r="E294" s="6" t="s">
        <v>1905</v>
      </c>
      <c r="F294" s="15" t="s">
        <v>76</v>
      </c>
      <c r="G294" s="6" t="s">
        <v>4549</v>
      </c>
      <c r="H294" s="6" t="s">
        <v>25</v>
      </c>
      <c r="I294" s="2">
        <v>1.0359375</v>
      </c>
      <c r="J294" s="31">
        <f t="shared" si="4"/>
        <v>92.198437499999997</v>
      </c>
    </row>
    <row r="295" spans="1:10" ht="14.5" x14ac:dyDescent="0.35">
      <c r="A295" s="6" t="s">
        <v>545</v>
      </c>
      <c r="B295" s="6" t="s">
        <v>1908</v>
      </c>
      <c r="C295" s="6" t="s">
        <v>23</v>
      </c>
      <c r="D295" s="21">
        <v>88</v>
      </c>
      <c r="E295" s="6" t="s">
        <v>1909</v>
      </c>
      <c r="F295" s="15" t="s">
        <v>118</v>
      </c>
      <c r="G295" s="6" t="s">
        <v>12</v>
      </c>
      <c r="H295" s="6" t="s">
        <v>13</v>
      </c>
      <c r="I295" s="2">
        <v>1.0359375</v>
      </c>
      <c r="J295" s="31">
        <f t="shared" si="4"/>
        <v>91.162499999999994</v>
      </c>
    </row>
    <row r="296" spans="1:10" ht="14.5" x14ac:dyDescent="0.35">
      <c r="A296" s="6" t="s">
        <v>1912</v>
      </c>
      <c r="B296" s="6" t="s">
        <v>1913</v>
      </c>
      <c r="C296" s="6" t="s">
        <v>16</v>
      </c>
      <c r="D296" s="21">
        <v>36</v>
      </c>
      <c r="E296" s="6" t="s">
        <v>1914</v>
      </c>
      <c r="F296" s="15" t="s">
        <v>127</v>
      </c>
      <c r="G296" s="6" t="s">
        <v>18</v>
      </c>
      <c r="H296" s="6" t="s">
        <v>13</v>
      </c>
      <c r="I296" s="2">
        <v>1.03125</v>
      </c>
      <c r="J296" s="31">
        <f t="shared" si="4"/>
        <v>37.125</v>
      </c>
    </row>
    <row r="297" spans="1:10" ht="14.5" x14ac:dyDescent="0.35">
      <c r="A297" s="6" t="s">
        <v>1916</v>
      </c>
      <c r="B297" s="6" t="s">
        <v>440</v>
      </c>
      <c r="C297" s="6" t="s">
        <v>23</v>
      </c>
      <c r="D297" s="21">
        <v>68</v>
      </c>
      <c r="E297" s="6" t="s">
        <v>1917</v>
      </c>
      <c r="F297" s="15" t="s">
        <v>68</v>
      </c>
      <c r="G297" s="6" t="s">
        <v>18</v>
      </c>
      <c r="H297" s="6" t="s">
        <v>13</v>
      </c>
      <c r="I297" s="2">
        <v>1.03125</v>
      </c>
      <c r="J297" s="31">
        <f t="shared" si="4"/>
        <v>70.125</v>
      </c>
    </row>
    <row r="298" spans="1:10" ht="14.5" x14ac:dyDescent="0.35">
      <c r="A298" s="6" t="s">
        <v>429</v>
      </c>
      <c r="B298" s="6" t="s">
        <v>1920</v>
      </c>
      <c r="C298" s="6" t="s">
        <v>16</v>
      </c>
      <c r="D298" s="21">
        <v>73</v>
      </c>
      <c r="E298" s="6" t="s">
        <v>1921</v>
      </c>
      <c r="F298" s="16" t="s">
        <v>4541</v>
      </c>
      <c r="G298" s="6" t="s">
        <v>20</v>
      </c>
      <c r="H298" s="6" t="s">
        <v>27</v>
      </c>
      <c r="I298" s="2">
        <v>1.0306249999999999</v>
      </c>
      <c r="J298" s="31">
        <f t="shared" si="4"/>
        <v>75.235624999999999</v>
      </c>
    </row>
    <row r="299" spans="1:10" ht="14.5" x14ac:dyDescent="0.35">
      <c r="A299" s="6" t="s">
        <v>45</v>
      </c>
      <c r="B299" s="6" t="s">
        <v>1923</v>
      </c>
      <c r="C299" s="6" t="s">
        <v>16</v>
      </c>
      <c r="D299" s="21">
        <v>97</v>
      </c>
      <c r="E299" s="6" t="s">
        <v>1924</v>
      </c>
      <c r="F299" s="15" t="s">
        <v>35</v>
      </c>
      <c r="G299" s="6" t="s">
        <v>18</v>
      </c>
      <c r="H299" s="6" t="s">
        <v>13</v>
      </c>
      <c r="I299" s="2">
        <v>1.0306249999999999</v>
      </c>
      <c r="J299" s="31">
        <f t="shared" si="4"/>
        <v>99.970624999999984</v>
      </c>
    </row>
    <row r="300" spans="1:10" ht="14.5" x14ac:dyDescent="0.35">
      <c r="A300" s="6" t="s">
        <v>638</v>
      </c>
      <c r="B300" s="6" t="s">
        <v>1926</v>
      </c>
      <c r="C300" s="6" t="s">
        <v>23</v>
      </c>
      <c r="D300" s="21">
        <v>91</v>
      </c>
      <c r="E300" s="6" t="s">
        <v>1927</v>
      </c>
      <c r="F300" s="16" t="s">
        <v>4541</v>
      </c>
      <c r="G300" s="6" t="s">
        <v>30</v>
      </c>
      <c r="H300" s="6" t="s">
        <v>13</v>
      </c>
      <c r="I300" s="2">
        <v>1.0306249999999999</v>
      </c>
      <c r="J300" s="31">
        <f t="shared" si="4"/>
        <v>93.786874999999995</v>
      </c>
    </row>
    <row r="301" spans="1:10" ht="14.5" x14ac:dyDescent="0.35">
      <c r="A301" s="6" t="s">
        <v>403</v>
      </c>
      <c r="B301" s="6" t="s">
        <v>1929</v>
      </c>
      <c r="C301" s="6" t="s">
        <v>23</v>
      </c>
      <c r="D301" s="21">
        <v>59</v>
      </c>
      <c r="E301" s="6" t="s">
        <v>1930</v>
      </c>
      <c r="F301" s="15" t="s">
        <v>77</v>
      </c>
      <c r="G301" s="6" t="s">
        <v>26</v>
      </c>
      <c r="H301" s="6" t="s">
        <v>13</v>
      </c>
      <c r="I301" s="2">
        <v>1.0306249999999999</v>
      </c>
      <c r="J301" s="31">
        <f t="shared" si="4"/>
        <v>60.806874999999991</v>
      </c>
    </row>
    <row r="302" spans="1:10" ht="14.5" x14ac:dyDescent="0.35">
      <c r="A302" s="6" t="s">
        <v>525</v>
      </c>
      <c r="B302" s="6" t="s">
        <v>1932</v>
      </c>
      <c r="C302" s="6" t="s">
        <v>16</v>
      </c>
      <c r="D302" s="21">
        <v>39</v>
      </c>
      <c r="E302" s="6" t="s">
        <v>1933</v>
      </c>
      <c r="F302" s="15" t="s">
        <v>258</v>
      </c>
      <c r="G302" s="6" t="s">
        <v>26</v>
      </c>
      <c r="H302" s="6" t="s">
        <v>13</v>
      </c>
      <c r="I302" s="2">
        <v>1.0306249999999999</v>
      </c>
      <c r="J302" s="31">
        <f t="shared" si="4"/>
        <v>40.194374999999994</v>
      </c>
    </row>
    <row r="303" spans="1:10" ht="14.5" x14ac:dyDescent="0.35">
      <c r="A303" s="6" t="s">
        <v>1322</v>
      </c>
      <c r="B303" s="6" t="s">
        <v>1936</v>
      </c>
      <c r="C303" s="6" t="s">
        <v>23</v>
      </c>
      <c r="D303" s="21">
        <v>97</v>
      </c>
      <c r="E303" s="6" t="s">
        <v>1937</v>
      </c>
      <c r="F303" s="15" t="s">
        <v>140</v>
      </c>
      <c r="G303" s="6" t="s">
        <v>18</v>
      </c>
      <c r="H303" s="6" t="s">
        <v>13</v>
      </c>
      <c r="I303" s="2">
        <v>1.03</v>
      </c>
      <c r="J303" s="31">
        <f t="shared" si="4"/>
        <v>99.91</v>
      </c>
    </row>
    <row r="304" spans="1:10" ht="14.5" x14ac:dyDescent="0.35">
      <c r="A304" s="6" t="s">
        <v>570</v>
      </c>
      <c r="B304" s="6" t="s">
        <v>1940</v>
      </c>
      <c r="C304" s="6" t="s">
        <v>16</v>
      </c>
      <c r="D304" s="21">
        <v>79</v>
      </c>
      <c r="E304" s="6" t="s">
        <v>1941</v>
      </c>
      <c r="F304" s="15" t="s">
        <v>515</v>
      </c>
      <c r="G304" s="6" t="s">
        <v>12</v>
      </c>
      <c r="H304" s="6" t="s">
        <v>25</v>
      </c>
      <c r="I304" s="2">
        <v>1.03</v>
      </c>
      <c r="J304" s="31">
        <f t="shared" si="4"/>
        <v>81.37</v>
      </c>
    </row>
    <row r="305" spans="1:10" ht="14.5" x14ac:dyDescent="0.35">
      <c r="A305" s="6" t="s">
        <v>480</v>
      </c>
      <c r="B305" s="6" t="s">
        <v>1943</v>
      </c>
      <c r="C305" s="6" t="s">
        <v>23</v>
      </c>
      <c r="D305" s="21">
        <v>56</v>
      </c>
      <c r="E305" s="6" t="s">
        <v>1944</v>
      </c>
      <c r="F305" s="15" t="s">
        <v>35</v>
      </c>
      <c r="G305" s="6" t="s">
        <v>4549</v>
      </c>
      <c r="H305" s="6" t="s">
        <v>25</v>
      </c>
      <c r="I305" s="2">
        <v>1.0249999999999999</v>
      </c>
      <c r="J305" s="31">
        <f t="shared" si="4"/>
        <v>57.399999999999991</v>
      </c>
    </row>
    <row r="306" spans="1:10" ht="14.5" x14ac:dyDescent="0.35">
      <c r="A306" s="6" t="s">
        <v>512</v>
      </c>
      <c r="B306" s="6" t="s">
        <v>1947</v>
      </c>
      <c r="C306" s="6" t="s">
        <v>23</v>
      </c>
      <c r="D306" s="21">
        <v>42</v>
      </c>
      <c r="E306" s="6" t="s">
        <v>1948</v>
      </c>
      <c r="F306" s="15" t="s">
        <v>137</v>
      </c>
      <c r="G306" s="6" t="s">
        <v>18</v>
      </c>
      <c r="H306" s="6" t="s">
        <v>27</v>
      </c>
      <c r="I306" s="2">
        <v>1.0249999999999999</v>
      </c>
      <c r="J306" s="31">
        <f t="shared" si="4"/>
        <v>43.05</v>
      </c>
    </row>
    <row r="307" spans="1:10" ht="14.5" x14ac:dyDescent="0.35">
      <c r="A307" s="6" t="s">
        <v>1950</v>
      </c>
      <c r="B307" s="6" t="s">
        <v>1951</v>
      </c>
      <c r="C307" s="6" t="s">
        <v>23</v>
      </c>
      <c r="D307" s="21">
        <v>81</v>
      </c>
      <c r="E307" s="6" t="s">
        <v>1952</v>
      </c>
      <c r="F307" s="15" t="s">
        <v>19</v>
      </c>
      <c r="G307" s="6" t="s">
        <v>18</v>
      </c>
      <c r="H307" s="6" t="s">
        <v>13</v>
      </c>
      <c r="I307" s="2">
        <v>1.0249999999999999</v>
      </c>
      <c r="J307" s="31">
        <f t="shared" si="4"/>
        <v>83.024999999999991</v>
      </c>
    </row>
    <row r="308" spans="1:10" ht="14.5" x14ac:dyDescent="0.35">
      <c r="A308" s="6" t="s">
        <v>169</v>
      </c>
      <c r="B308" s="6" t="s">
        <v>500</v>
      </c>
      <c r="C308" s="6" t="s">
        <v>16</v>
      </c>
      <c r="D308" s="21">
        <v>1</v>
      </c>
      <c r="E308" s="6" t="s">
        <v>1955</v>
      </c>
      <c r="F308" s="15" t="s">
        <v>113</v>
      </c>
      <c r="G308" s="6" t="s">
        <v>4549</v>
      </c>
      <c r="H308" s="6" t="s">
        <v>25</v>
      </c>
      <c r="I308" s="2">
        <v>1.0249999999999999</v>
      </c>
      <c r="J308" s="31">
        <f t="shared" si="4"/>
        <v>1.0249999999999999</v>
      </c>
    </row>
    <row r="309" spans="1:10" ht="14.5" x14ac:dyDescent="0.35">
      <c r="A309" s="6" t="s">
        <v>1958</v>
      </c>
      <c r="B309" s="6" t="s">
        <v>1959</v>
      </c>
      <c r="C309" s="6" t="s">
        <v>23</v>
      </c>
      <c r="D309" s="21">
        <v>63</v>
      </c>
      <c r="E309" s="6" t="s">
        <v>1960</v>
      </c>
      <c r="F309" s="16" t="s">
        <v>4541</v>
      </c>
      <c r="G309" s="6" t="s">
        <v>18</v>
      </c>
      <c r="H309" s="6" t="s">
        <v>27</v>
      </c>
      <c r="I309" s="2">
        <v>1.0249999999999999</v>
      </c>
      <c r="J309" s="31">
        <f t="shared" si="4"/>
        <v>64.574999999999989</v>
      </c>
    </row>
    <row r="310" spans="1:10" ht="14.5" x14ac:dyDescent="0.35">
      <c r="A310" s="6" t="s">
        <v>1963</v>
      </c>
      <c r="B310" s="6" t="s">
        <v>1964</v>
      </c>
      <c r="C310" s="6" t="s">
        <v>23</v>
      </c>
      <c r="D310" s="21">
        <v>45</v>
      </c>
      <c r="E310" s="6" t="s">
        <v>1965</v>
      </c>
      <c r="F310" s="15" t="s">
        <v>96</v>
      </c>
      <c r="G310" s="6" t="s">
        <v>12</v>
      </c>
      <c r="H310" s="6" t="s">
        <v>13</v>
      </c>
      <c r="I310" s="2">
        <v>1.0249999999999999</v>
      </c>
      <c r="J310" s="31">
        <f t="shared" si="4"/>
        <v>46.124999999999993</v>
      </c>
    </row>
    <row r="311" spans="1:10" ht="14.5" x14ac:dyDescent="0.35">
      <c r="A311" s="6" t="s">
        <v>1967</v>
      </c>
      <c r="B311" s="6" t="s">
        <v>1968</v>
      </c>
      <c r="C311" s="6" t="s">
        <v>16</v>
      </c>
      <c r="D311" s="21">
        <v>21</v>
      </c>
      <c r="E311" s="6" t="s">
        <v>1969</v>
      </c>
      <c r="F311" s="16" t="s">
        <v>4541</v>
      </c>
      <c r="G311" s="6" t="s">
        <v>33</v>
      </c>
      <c r="H311" s="6" t="s">
        <v>13</v>
      </c>
      <c r="I311" s="2">
        <v>1.02265625</v>
      </c>
      <c r="J311" s="31">
        <f t="shared" si="4"/>
        <v>21.475781250000001</v>
      </c>
    </row>
    <row r="312" spans="1:10" ht="14.5" x14ac:dyDescent="0.35">
      <c r="A312" s="6" t="s">
        <v>1971</v>
      </c>
      <c r="B312" s="6" t="s">
        <v>1972</v>
      </c>
      <c r="C312" s="6" t="s">
        <v>23</v>
      </c>
      <c r="D312" s="21">
        <v>39</v>
      </c>
      <c r="E312" s="6" t="s">
        <v>1973</v>
      </c>
      <c r="F312" s="16" t="s">
        <v>4541</v>
      </c>
      <c r="G312" s="6" t="s">
        <v>20</v>
      </c>
      <c r="H312" s="6" t="s">
        <v>27</v>
      </c>
      <c r="I312" s="2">
        <v>1.02265625</v>
      </c>
      <c r="J312" s="31">
        <f t="shared" si="4"/>
        <v>39.883593750000003</v>
      </c>
    </row>
    <row r="313" spans="1:10" ht="14.5" x14ac:dyDescent="0.35">
      <c r="A313" s="6" t="s">
        <v>789</v>
      </c>
      <c r="B313" s="6" t="s">
        <v>180</v>
      </c>
      <c r="C313" s="6" t="s">
        <v>23</v>
      </c>
      <c r="D313" s="21">
        <v>28</v>
      </c>
      <c r="E313" s="6" t="s">
        <v>1975</v>
      </c>
      <c r="F313" s="15" t="s">
        <v>154</v>
      </c>
      <c r="G313" s="6" t="s">
        <v>12</v>
      </c>
      <c r="H313" s="6" t="s">
        <v>13</v>
      </c>
      <c r="I313" s="2">
        <v>1.02</v>
      </c>
      <c r="J313" s="31">
        <f t="shared" si="4"/>
        <v>28.560000000000002</v>
      </c>
    </row>
    <row r="314" spans="1:10" ht="14.5" x14ac:dyDescent="0.35">
      <c r="A314" s="6" t="s">
        <v>1977</v>
      </c>
      <c r="B314" s="6" t="s">
        <v>1978</v>
      </c>
      <c r="C314" s="6" t="s">
        <v>16</v>
      </c>
      <c r="D314" s="21">
        <v>61</v>
      </c>
      <c r="E314" s="6" t="s">
        <v>1979</v>
      </c>
      <c r="F314" s="15" t="s">
        <v>87</v>
      </c>
      <c r="G314" s="6" t="s">
        <v>33</v>
      </c>
      <c r="H314" s="6" t="s">
        <v>27</v>
      </c>
      <c r="I314" s="2">
        <v>1.02</v>
      </c>
      <c r="J314" s="31">
        <f t="shared" si="4"/>
        <v>62.22</v>
      </c>
    </row>
    <row r="315" spans="1:10" ht="14.5" x14ac:dyDescent="0.35">
      <c r="A315" s="6" t="s">
        <v>1982</v>
      </c>
      <c r="B315" s="6" t="s">
        <v>1983</v>
      </c>
      <c r="C315" s="6" t="s">
        <v>16</v>
      </c>
      <c r="D315" s="21">
        <v>95</v>
      </c>
      <c r="E315" s="6" t="s">
        <v>1984</v>
      </c>
      <c r="F315" s="15" t="s">
        <v>190</v>
      </c>
      <c r="G315" s="6" t="s">
        <v>33</v>
      </c>
      <c r="H315" s="6" t="s">
        <v>13</v>
      </c>
      <c r="I315" s="2">
        <v>1.02</v>
      </c>
      <c r="J315" s="31">
        <f t="shared" si="4"/>
        <v>96.9</v>
      </c>
    </row>
    <row r="316" spans="1:10" ht="14.5" x14ac:dyDescent="0.35">
      <c r="A316" s="6" t="s">
        <v>1986</v>
      </c>
      <c r="B316" s="6" t="s">
        <v>1987</v>
      </c>
      <c r="C316" s="6" t="s">
        <v>23</v>
      </c>
      <c r="D316" s="21">
        <v>73</v>
      </c>
      <c r="E316" s="6" t="s">
        <v>1988</v>
      </c>
      <c r="F316" s="15" t="s">
        <v>135</v>
      </c>
      <c r="G316" s="6" t="s">
        <v>4549</v>
      </c>
      <c r="H316" s="6" t="s">
        <v>27</v>
      </c>
      <c r="I316" s="2">
        <v>1.02</v>
      </c>
      <c r="J316" s="31">
        <f t="shared" si="4"/>
        <v>74.460000000000008</v>
      </c>
    </row>
    <row r="317" spans="1:10" ht="14.5" x14ac:dyDescent="0.35">
      <c r="A317" s="6" t="s">
        <v>617</v>
      </c>
      <c r="B317" s="6" t="s">
        <v>1991</v>
      </c>
      <c r="C317" s="6" t="s">
        <v>23</v>
      </c>
      <c r="D317" s="21">
        <v>96</v>
      </c>
      <c r="E317" s="6" t="s">
        <v>1992</v>
      </c>
      <c r="F317" s="15" t="s">
        <v>334</v>
      </c>
      <c r="G317" s="6" t="s">
        <v>33</v>
      </c>
      <c r="H317" s="6" t="s">
        <v>27</v>
      </c>
      <c r="I317" s="2">
        <v>1.02</v>
      </c>
      <c r="J317" s="31">
        <f t="shared" si="4"/>
        <v>97.92</v>
      </c>
    </row>
    <row r="318" spans="1:10" ht="14.5" x14ac:dyDescent="0.35">
      <c r="A318" s="6" t="s">
        <v>150</v>
      </c>
      <c r="B318" s="6" t="s">
        <v>1995</v>
      </c>
      <c r="C318" s="6" t="s">
        <v>23</v>
      </c>
      <c r="D318" s="21">
        <v>3</v>
      </c>
      <c r="E318" s="6" t="s">
        <v>1996</v>
      </c>
      <c r="F318" s="15" t="s">
        <v>144</v>
      </c>
      <c r="G318" s="6" t="s">
        <v>12</v>
      </c>
      <c r="H318" s="6" t="s">
        <v>13</v>
      </c>
      <c r="I318" s="2">
        <v>1.02</v>
      </c>
      <c r="J318" s="31">
        <f t="shared" si="4"/>
        <v>3.06</v>
      </c>
    </row>
    <row r="319" spans="1:10" ht="14.5" x14ac:dyDescent="0.35">
      <c r="A319" s="6" t="s">
        <v>548</v>
      </c>
      <c r="B319" s="6" t="s">
        <v>1999</v>
      </c>
      <c r="C319" s="6" t="s">
        <v>23</v>
      </c>
      <c r="D319" s="21">
        <v>20</v>
      </c>
      <c r="E319" s="6" t="s">
        <v>2000</v>
      </c>
      <c r="F319" s="16" t="s">
        <v>4541</v>
      </c>
      <c r="G319" s="6" t="s">
        <v>20</v>
      </c>
      <c r="H319" s="6" t="s">
        <v>13</v>
      </c>
      <c r="I319" s="2">
        <v>1.02</v>
      </c>
      <c r="J319" s="31">
        <f t="shared" si="4"/>
        <v>20.399999999999999</v>
      </c>
    </row>
    <row r="320" spans="1:10" ht="14.5" x14ac:dyDescent="0.35">
      <c r="A320" s="6" t="s">
        <v>2002</v>
      </c>
      <c r="B320" s="6" t="s">
        <v>2003</v>
      </c>
      <c r="C320" s="6" t="s">
        <v>23</v>
      </c>
      <c r="D320" s="21">
        <v>74</v>
      </c>
      <c r="E320" s="6" t="s">
        <v>2004</v>
      </c>
      <c r="F320" s="15" t="s">
        <v>340</v>
      </c>
      <c r="G320" s="6" t="s">
        <v>12</v>
      </c>
      <c r="H320" s="6" t="s">
        <v>25</v>
      </c>
      <c r="I320" s="2">
        <v>1.02</v>
      </c>
      <c r="J320" s="31">
        <f t="shared" si="4"/>
        <v>75.48</v>
      </c>
    </row>
    <row r="321" spans="1:10" ht="14.5" x14ac:dyDescent="0.35">
      <c r="A321" s="6" t="s">
        <v>351</v>
      </c>
      <c r="B321" s="6" t="s">
        <v>2007</v>
      </c>
      <c r="C321" s="6" t="s">
        <v>16</v>
      </c>
      <c r="D321" s="21">
        <v>87</v>
      </c>
      <c r="E321" s="6" t="s">
        <v>2008</v>
      </c>
      <c r="F321" s="15" t="s">
        <v>95</v>
      </c>
      <c r="G321" s="6" t="s">
        <v>18</v>
      </c>
      <c r="H321" s="6" t="s">
        <v>25</v>
      </c>
      <c r="I321" s="2">
        <v>1.015625</v>
      </c>
      <c r="J321" s="31">
        <f t="shared" si="4"/>
        <v>88.359375</v>
      </c>
    </row>
    <row r="322" spans="1:10" ht="14.5" x14ac:dyDescent="0.35">
      <c r="A322" s="6" t="s">
        <v>2010</v>
      </c>
      <c r="B322" s="6" t="s">
        <v>2011</v>
      </c>
      <c r="C322" s="6" t="s">
        <v>16</v>
      </c>
      <c r="D322" s="21">
        <v>78</v>
      </c>
      <c r="E322" s="8">
        <v>28070</v>
      </c>
      <c r="F322" s="15" t="s">
        <v>55</v>
      </c>
      <c r="G322" s="6" t="s">
        <v>4549</v>
      </c>
      <c r="H322" s="6" t="s">
        <v>27</v>
      </c>
      <c r="I322" s="2">
        <v>1.015625</v>
      </c>
      <c r="J322" s="31">
        <f t="shared" si="4"/>
        <v>79.21875</v>
      </c>
    </row>
    <row r="323" spans="1:10" ht="14.5" x14ac:dyDescent="0.35">
      <c r="A323" s="6" t="s">
        <v>2013</v>
      </c>
      <c r="B323" s="6" t="s">
        <v>2014</v>
      </c>
      <c r="C323" s="6" t="s">
        <v>16</v>
      </c>
      <c r="D323" s="21">
        <v>23</v>
      </c>
      <c r="E323" s="6" t="s">
        <v>2015</v>
      </c>
      <c r="F323" s="15" t="s">
        <v>221</v>
      </c>
      <c r="G323" s="6" t="s">
        <v>18</v>
      </c>
      <c r="H323" s="6" t="s">
        <v>27</v>
      </c>
      <c r="I323" s="2">
        <v>1.0125</v>
      </c>
      <c r="J323" s="31">
        <f t="shared" ref="J323:J386" si="5">D323*I323</f>
        <v>23.287499999999998</v>
      </c>
    </row>
    <row r="324" spans="1:10" ht="14.5" x14ac:dyDescent="0.35">
      <c r="A324" s="6" t="s">
        <v>2017</v>
      </c>
      <c r="B324" s="6" t="s">
        <v>2018</v>
      </c>
      <c r="C324" s="6" t="s">
        <v>23</v>
      </c>
      <c r="D324" s="21">
        <v>0</v>
      </c>
      <c r="E324" s="6" t="s">
        <v>2019</v>
      </c>
      <c r="F324" s="15" t="s">
        <v>375</v>
      </c>
      <c r="G324" s="6" t="s">
        <v>20</v>
      </c>
      <c r="H324" s="6" t="s">
        <v>13</v>
      </c>
      <c r="I324" s="2">
        <v>1.0125</v>
      </c>
      <c r="J324" s="31">
        <f t="shared" si="5"/>
        <v>0</v>
      </c>
    </row>
    <row r="325" spans="1:10" ht="14.5" x14ac:dyDescent="0.35">
      <c r="A325" s="6" t="s">
        <v>2022</v>
      </c>
      <c r="B325" s="6" t="s">
        <v>2023</v>
      </c>
      <c r="C325" s="6" t="s">
        <v>16</v>
      </c>
      <c r="D325" s="21">
        <v>35</v>
      </c>
      <c r="E325" s="6" t="s">
        <v>2024</v>
      </c>
      <c r="F325" s="15" t="s">
        <v>312</v>
      </c>
      <c r="G325" s="6" t="s">
        <v>33</v>
      </c>
      <c r="H325" s="6" t="s">
        <v>27</v>
      </c>
      <c r="I325" s="2">
        <v>1.01</v>
      </c>
      <c r="J325" s="31">
        <f t="shared" si="5"/>
        <v>35.35</v>
      </c>
    </row>
    <row r="326" spans="1:10" ht="14.5" x14ac:dyDescent="0.35">
      <c r="A326" s="6" t="s">
        <v>534</v>
      </c>
      <c r="B326" s="6" t="s">
        <v>2027</v>
      </c>
      <c r="C326" s="6" t="s">
        <v>54</v>
      </c>
      <c r="D326" s="21">
        <v>69</v>
      </c>
      <c r="E326" s="11"/>
      <c r="F326" s="15" t="s">
        <v>51</v>
      </c>
      <c r="G326" s="6" t="s">
        <v>21</v>
      </c>
      <c r="H326" s="6" t="s">
        <v>13</v>
      </c>
      <c r="I326" s="2">
        <v>1.01</v>
      </c>
      <c r="J326" s="31">
        <f t="shared" si="5"/>
        <v>69.69</v>
      </c>
    </row>
    <row r="327" spans="1:10" ht="14.5" x14ac:dyDescent="0.35">
      <c r="A327" s="6" t="s">
        <v>2029</v>
      </c>
      <c r="B327" s="6" t="s">
        <v>2030</v>
      </c>
      <c r="C327" s="6" t="s">
        <v>23</v>
      </c>
      <c r="D327" s="21">
        <v>14</v>
      </c>
      <c r="E327" s="6" t="s">
        <v>2031</v>
      </c>
      <c r="F327" s="15" t="s">
        <v>173</v>
      </c>
      <c r="G327" s="6" t="s">
        <v>12</v>
      </c>
      <c r="H327" s="6" t="s">
        <v>27</v>
      </c>
      <c r="I327" s="2">
        <v>1.0093749999999999</v>
      </c>
      <c r="J327" s="31">
        <f t="shared" si="5"/>
        <v>14.131249999999998</v>
      </c>
    </row>
    <row r="328" spans="1:10" ht="14.5" x14ac:dyDescent="0.35">
      <c r="A328" s="6" t="s">
        <v>2034</v>
      </c>
      <c r="B328" s="13" t="s">
        <v>4541</v>
      </c>
      <c r="C328" s="6" t="s">
        <v>23</v>
      </c>
      <c r="D328" s="21">
        <v>17</v>
      </c>
      <c r="E328" s="6" t="s">
        <v>2035</v>
      </c>
      <c r="F328" s="15" t="s">
        <v>190</v>
      </c>
      <c r="G328" s="6" t="s">
        <v>18</v>
      </c>
      <c r="H328" s="6" t="s">
        <v>13</v>
      </c>
      <c r="I328" s="2">
        <v>1.0093749999999999</v>
      </c>
      <c r="J328" s="31">
        <f t="shared" si="5"/>
        <v>17.159374999999997</v>
      </c>
    </row>
    <row r="329" spans="1:10" ht="14.5" x14ac:dyDescent="0.35">
      <c r="A329" s="6" t="s">
        <v>2038</v>
      </c>
      <c r="B329" s="6" t="s">
        <v>2039</v>
      </c>
      <c r="C329" s="6" t="s">
        <v>16</v>
      </c>
      <c r="D329" s="21">
        <v>84</v>
      </c>
      <c r="E329" s="6" t="s">
        <v>2040</v>
      </c>
      <c r="F329" s="15" t="s">
        <v>75</v>
      </c>
      <c r="G329" s="6" t="s">
        <v>4549</v>
      </c>
      <c r="H329" s="6" t="s">
        <v>13</v>
      </c>
      <c r="I329" s="2">
        <v>1.0093749999999999</v>
      </c>
      <c r="J329" s="31">
        <f t="shared" si="5"/>
        <v>84.787499999999994</v>
      </c>
    </row>
    <row r="330" spans="1:10" ht="14.5" x14ac:dyDescent="0.35">
      <c r="A330" s="6" t="s">
        <v>2043</v>
      </c>
      <c r="B330" s="6" t="s">
        <v>2044</v>
      </c>
      <c r="C330" s="6" t="s">
        <v>16</v>
      </c>
      <c r="D330" s="21">
        <v>32</v>
      </c>
      <c r="E330" s="8">
        <v>28693</v>
      </c>
      <c r="F330" s="15" t="s">
        <v>177</v>
      </c>
      <c r="G330" s="6" t="s">
        <v>33</v>
      </c>
      <c r="H330" s="6" t="s">
        <v>27</v>
      </c>
      <c r="I330" s="2">
        <v>1</v>
      </c>
      <c r="J330" s="31">
        <f t="shared" si="5"/>
        <v>32</v>
      </c>
    </row>
    <row r="331" spans="1:10" ht="14.5" x14ac:dyDescent="0.35">
      <c r="A331" s="6" t="s">
        <v>321</v>
      </c>
      <c r="B331" s="6" t="s">
        <v>2046</v>
      </c>
      <c r="C331" s="6" t="s">
        <v>23</v>
      </c>
      <c r="D331" s="21">
        <v>32</v>
      </c>
      <c r="E331" s="6" t="s">
        <v>2047</v>
      </c>
      <c r="F331" s="15" t="s">
        <v>132</v>
      </c>
      <c r="G331" s="6" t="s">
        <v>20</v>
      </c>
      <c r="H331" s="6" t="s">
        <v>13</v>
      </c>
      <c r="I331" s="2">
        <v>1</v>
      </c>
      <c r="J331" s="31">
        <f t="shared" si="5"/>
        <v>32</v>
      </c>
    </row>
    <row r="332" spans="1:10" ht="14.5" x14ac:dyDescent="0.35">
      <c r="A332" s="6" t="s">
        <v>2050</v>
      </c>
      <c r="B332" s="13" t="s">
        <v>4541</v>
      </c>
      <c r="C332" s="6" t="s">
        <v>16</v>
      </c>
      <c r="D332" s="21">
        <v>17</v>
      </c>
      <c r="E332" s="6" t="s">
        <v>2051</v>
      </c>
      <c r="F332" s="15" t="s">
        <v>315</v>
      </c>
      <c r="G332" s="6" t="s">
        <v>4549</v>
      </c>
      <c r="H332" s="6" t="s">
        <v>25</v>
      </c>
      <c r="I332" s="2">
        <v>1</v>
      </c>
      <c r="J332" s="31">
        <f t="shared" si="5"/>
        <v>17</v>
      </c>
    </row>
    <row r="333" spans="1:10" ht="14.5" x14ac:dyDescent="0.35">
      <c r="A333" s="6" t="s">
        <v>406</v>
      </c>
      <c r="B333" s="6" t="s">
        <v>2053</v>
      </c>
      <c r="C333" s="6" t="s">
        <v>16</v>
      </c>
      <c r="D333" s="21">
        <v>46</v>
      </c>
      <c r="E333" s="6" t="s">
        <v>2054</v>
      </c>
      <c r="F333" s="15" t="s">
        <v>113</v>
      </c>
      <c r="G333" s="6" t="s">
        <v>4549</v>
      </c>
      <c r="H333" s="6" t="s">
        <v>27</v>
      </c>
      <c r="I333" s="2">
        <v>1</v>
      </c>
      <c r="J333" s="31">
        <f t="shared" si="5"/>
        <v>46</v>
      </c>
    </row>
    <row r="334" spans="1:10" ht="14.5" x14ac:dyDescent="0.35">
      <c r="A334" s="6" t="s">
        <v>2056</v>
      </c>
      <c r="B334" s="6" t="s">
        <v>2057</v>
      </c>
      <c r="C334" s="6" t="s">
        <v>16</v>
      </c>
      <c r="D334" s="21">
        <v>64</v>
      </c>
      <c r="E334" s="6" t="s">
        <v>2058</v>
      </c>
      <c r="F334" s="15" t="s">
        <v>141</v>
      </c>
      <c r="G334" s="6" t="s">
        <v>63</v>
      </c>
      <c r="H334" s="6" t="s">
        <v>13</v>
      </c>
      <c r="I334" s="2">
        <v>1</v>
      </c>
      <c r="J334" s="31">
        <f t="shared" si="5"/>
        <v>64</v>
      </c>
    </row>
    <row r="335" spans="1:10" ht="14.5" x14ac:dyDescent="0.35">
      <c r="A335" s="6" t="s">
        <v>2061</v>
      </c>
      <c r="B335" s="6" t="s">
        <v>439</v>
      </c>
      <c r="C335" s="6" t="s">
        <v>16</v>
      </c>
      <c r="D335" s="21">
        <v>33</v>
      </c>
      <c r="E335" s="6" t="s">
        <v>2062</v>
      </c>
      <c r="F335" s="15" t="s">
        <v>28</v>
      </c>
      <c r="G335" s="6" t="s">
        <v>26</v>
      </c>
      <c r="H335" s="6" t="s">
        <v>25</v>
      </c>
      <c r="I335" s="2">
        <v>0.9987499999999998</v>
      </c>
      <c r="J335" s="31">
        <f t="shared" si="5"/>
        <v>32.958749999999995</v>
      </c>
    </row>
    <row r="336" spans="1:10" ht="14.5" x14ac:dyDescent="0.35">
      <c r="A336" s="6" t="s">
        <v>600</v>
      </c>
      <c r="B336" s="6" t="s">
        <v>2065</v>
      </c>
      <c r="C336" s="6" t="s">
        <v>23</v>
      </c>
      <c r="D336" s="21">
        <v>62</v>
      </c>
      <c r="E336" s="6" t="s">
        <v>2066</v>
      </c>
      <c r="F336" s="15" t="s">
        <v>127</v>
      </c>
      <c r="G336" s="6" t="s">
        <v>18</v>
      </c>
      <c r="H336" s="6" t="s">
        <v>13</v>
      </c>
      <c r="I336" s="2">
        <v>0.9987499999999998</v>
      </c>
      <c r="J336" s="31">
        <f t="shared" si="5"/>
        <v>61.922499999999985</v>
      </c>
    </row>
    <row r="337" spans="1:10" ht="14.5" x14ac:dyDescent="0.35">
      <c r="A337" s="6" t="s">
        <v>2068</v>
      </c>
      <c r="B337" s="6" t="s">
        <v>2069</v>
      </c>
      <c r="C337" s="6" t="s">
        <v>16</v>
      </c>
      <c r="D337" s="21">
        <v>81</v>
      </c>
      <c r="E337" s="6" t="s">
        <v>2070</v>
      </c>
      <c r="F337" s="15" t="s">
        <v>101</v>
      </c>
      <c r="G337" s="6" t="s">
        <v>33</v>
      </c>
      <c r="H337" s="6" t="s">
        <v>13</v>
      </c>
      <c r="I337" s="2">
        <v>0.9987499999999998</v>
      </c>
      <c r="J337" s="31">
        <f t="shared" si="5"/>
        <v>80.898749999999978</v>
      </c>
    </row>
    <row r="338" spans="1:10" ht="14.5" x14ac:dyDescent="0.35">
      <c r="A338" s="6" t="s">
        <v>80</v>
      </c>
      <c r="B338" s="6" t="s">
        <v>651</v>
      </c>
      <c r="C338" s="6" t="s">
        <v>23</v>
      </c>
      <c r="D338" s="21">
        <v>8</v>
      </c>
      <c r="E338" s="6" t="s">
        <v>2072</v>
      </c>
      <c r="F338" s="15" t="s">
        <v>138</v>
      </c>
      <c r="G338" s="6" t="s">
        <v>18</v>
      </c>
      <c r="H338" s="6" t="s">
        <v>13</v>
      </c>
      <c r="I338" s="2">
        <v>0.9987499999999998</v>
      </c>
      <c r="J338" s="31">
        <f t="shared" si="5"/>
        <v>7.9899999999999984</v>
      </c>
    </row>
    <row r="339" spans="1:10" ht="14.5" x14ac:dyDescent="0.35">
      <c r="A339" s="6" t="s">
        <v>2074</v>
      </c>
      <c r="B339" s="6" t="s">
        <v>2075</v>
      </c>
      <c r="C339" s="6" t="s">
        <v>16</v>
      </c>
      <c r="D339" s="21">
        <v>53</v>
      </c>
      <c r="E339" s="6" t="s">
        <v>2076</v>
      </c>
      <c r="F339" s="15" t="s">
        <v>76</v>
      </c>
      <c r="G339" s="6" t="s">
        <v>4549</v>
      </c>
      <c r="H339" s="6" t="s">
        <v>25</v>
      </c>
      <c r="I339" s="2">
        <v>0.99609375</v>
      </c>
      <c r="J339" s="31">
        <f t="shared" si="5"/>
        <v>52.79296875</v>
      </c>
    </row>
    <row r="340" spans="1:10" ht="14.5" x14ac:dyDescent="0.35">
      <c r="A340" s="6" t="s">
        <v>419</v>
      </c>
      <c r="B340" s="6" t="s">
        <v>2079</v>
      </c>
      <c r="C340" s="6" t="s">
        <v>16</v>
      </c>
      <c r="D340" s="21">
        <v>18</v>
      </c>
      <c r="E340" s="6" t="s">
        <v>2080</v>
      </c>
      <c r="F340" s="16" t="s">
        <v>4541</v>
      </c>
      <c r="G340" s="6" t="s">
        <v>33</v>
      </c>
      <c r="H340" s="6" t="s">
        <v>13</v>
      </c>
      <c r="I340" s="2">
        <v>0.99609375</v>
      </c>
      <c r="J340" s="31">
        <f t="shared" si="5"/>
        <v>17.9296875</v>
      </c>
    </row>
    <row r="341" spans="1:10" ht="14.5" x14ac:dyDescent="0.35">
      <c r="A341" s="6" t="s">
        <v>2082</v>
      </c>
      <c r="B341" s="6" t="s">
        <v>2083</v>
      </c>
      <c r="C341" s="6" t="s">
        <v>23</v>
      </c>
      <c r="D341" s="21">
        <v>80</v>
      </c>
      <c r="E341" s="6" t="s">
        <v>2084</v>
      </c>
      <c r="F341" s="15" t="s">
        <v>47</v>
      </c>
      <c r="G341" s="6" t="s">
        <v>4549</v>
      </c>
      <c r="H341" s="6" t="s">
        <v>27</v>
      </c>
      <c r="I341" s="2">
        <v>0.99609375</v>
      </c>
      <c r="J341" s="31">
        <f t="shared" si="5"/>
        <v>79.6875</v>
      </c>
    </row>
    <row r="342" spans="1:10" ht="14.5" x14ac:dyDescent="0.35">
      <c r="A342" s="6" t="s">
        <v>212</v>
      </c>
      <c r="B342" s="6" t="s">
        <v>2087</v>
      </c>
      <c r="C342" s="6" t="s">
        <v>23</v>
      </c>
      <c r="D342" s="21">
        <v>93</v>
      </c>
      <c r="E342" s="6" t="s">
        <v>2088</v>
      </c>
      <c r="F342" s="15" t="s">
        <v>209</v>
      </c>
      <c r="G342" s="6" t="s">
        <v>12</v>
      </c>
      <c r="H342" s="6" t="s">
        <v>25</v>
      </c>
      <c r="I342" s="2">
        <v>0.99</v>
      </c>
      <c r="J342" s="31">
        <f t="shared" si="5"/>
        <v>92.07</v>
      </c>
    </row>
    <row r="343" spans="1:10" ht="14.5" x14ac:dyDescent="0.35">
      <c r="A343" s="6" t="s">
        <v>2091</v>
      </c>
      <c r="B343" s="6" t="s">
        <v>2092</v>
      </c>
      <c r="C343" s="6" t="s">
        <v>23</v>
      </c>
      <c r="D343" s="21">
        <v>38</v>
      </c>
      <c r="E343" s="6" t="s">
        <v>2093</v>
      </c>
      <c r="F343" s="15" t="s">
        <v>228</v>
      </c>
      <c r="G343" s="6" t="s">
        <v>21</v>
      </c>
      <c r="H343" s="6" t="s">
        <v>13</v>
      </c>
      <c r="I343" s="2">
        <v>0.99</v>
      </c>
      <c r="J343" s="31">
        <f t="shared" si="5"/>
        <v>37.619999999999997</v>
      </c>
    </row>
    <row r="344" spans="1:10" ht="14.5" x14ac:dyDescent="0.35">
      <c r="A344" s="6" t="s">
        <v>1574</v>
      </c>
      <c r="B344" s="6" t="s">
        <v>2096</v>
      </c>
      <c r="C344" s="6" t="s">
        <v>16</v>
      </c>
      <c r="D344" s="21">
        <v>84</v>
      </c>
      <c r="E344" s="6" t="s">
        <v>2097</v>
      </c>
      <c r="F344" s="15" t="s">
        <v>91</v>
      </c>
      <c r="G344" s="6" t="s">
        <v>21</v>
      </c>
      <c r="H344" s="6" t="s">
        <v>25</v>
      </c>
      <c r="I344" s="2">
        <v>0.99</v>
      </c>
      <c r="J344" s="31">
        <f t="shared" si="5"/>
        <v>83.16</v>
      </c>
    </row>
    <row r="345" spans="1:10" ht="14.5" x14ac:dyDescent="0.35">
      <c r="A345" s="6" t="s">
        <v>2099</v>
      </c>
      <c r="B345" s="6" t="s">
        <v>603</v>
      </c>
      <c r="C345" s="6" t="s">
        <v>23</v>
      </c>
      <c r="D345" s="21">
        <v>22</v>
      </c>
      <c r="E345" s="6" t="s">
        <v>2100</v>
      </c>
      <c r="F345" s="15" t="s">
        <v>157</v>
      </c>
      <c r="G345" s="6" t="s">
        <v>33</v>
      </c>
      <c r="H345" s="6" t="s">
        <v>13</v>
      </c>
      <c r="I345" s="2">
        <v>0.99</v>
      </c>
      <c r="J345" s="31">
        <f t="shared" si="5"/>
        <v>21.78</v>
      </c>
    </row>
    <row r="346" spans="1:10" ht="14.5" x14ac:dyDescent="0.35">
      <c r="A346" s="6" t="s">
        <v>561</v>
      </c>
      <c r="B346" s="6" t="s">
        <v>2102</v>
      </c>
      <c r="C346" s="6" t="s">
        <v>16</v>
      </c>
      <c r="D346" s="21">
        <v>17</v>
      </c>
      <c r="E346" s="6" t="s">
        <v>2103</v>
      </c>
      <c r="F346" s="15" t="s">
        <v>29</v>
      </c>
      <c r="G346" s="6" t="s">
        <v>33</v>
      </c>
      <c r="H346" s="6" t="s">
        <v>25</v>
      </c>
      <c r="I346" s="2">
        <v>0.98812500000000003</v>
      </c>
      <c r="J346" s="31">
        <f t="shared" si="5"/>
        <v>16.798124999999999</v>
      </c>
    </row>
    <row r="347" spans="1:10" ht="14.5" x14ac:dyDescent="0.35">
      <c r="A347" s="6" t="s">
        <v>2106</v>
      </c>
      <c r="B347" s="6" t="s">
        <v>1327</v>
      </c>
      <c r="C347" s="6" t="s">
        <v>23</v>
      </c>
      <c r="D347" s="21">
        <v>71</v>
      </c>
      <c r="E347" s="6" t="s">
        <v>2107</v>
      </c>
      <c r="F347" s="16" t="s">
        <v>4541</v>
      </c>
      <c r="G347" s="6" t="s">
        <v>21</v>
      </c>
      <c r="H347" s="6" t="s">
        <v>13</v>
      </c>
      <c r="I347" s="2">
        <v>0.98812500000000003</v>
      </c>
      <c r="J347" s="31">
        <f t="shared" si="5"/>
        <v>70.156874999999999</v>
      </c>
    </row>
    <row r="348" spans="1:10" ht="14.5" x14ac:dyDescent="0.35">
      <c r="A348" s="6" t="s">
        <v>533</v>
      </c>
      <c r="B348" s="6" t="s">
        <v>2109</v>
      </c>
      <c r="C348" s="6" t="s">
        <v>23</v>
      </c>
      <c r="D348" s="21">
        <v>43</v>
      </c>
      <c r="E348" s="6" t="s">
        <v>2110</v>
      </c>
      <c r="F348" s="15" t="s">
        <v>118</v>
      </c>
      <c r="G348" s="6" t="s">
        <v>20</v>
      </c>
      <c r="H348" s="6" t="s">
        <v>13</v>
      </c>
      <c r="I348" s="2">
        <v>0.98812500000000003</v>
      </c>
      <c r="J348" s="31">
        <f t="shared" si="5"/>
        <v>42.489375000000003</v>
      </c>
    </row>
    <row r="349" spans="1:10" ht="14.5" x14ac:dyDescent="0.35">
      <c r="A349" s="6" t="s">
        <v>564</v>
      </c>
      <c r="B349" s="6" t="s">
        <v>2113</v>
      </c>
      <c r="C349" s="6" t="s">
        <v>16</v>
      </c>
      <c r="D349" s="21">
        <v>22</v>
      </c>
      <c r="E349" s="6" t="s">
        <v>2114</v>
      </c>
      <c r="F349" s="15" t="s">
        <v>228</v>
      </c>
      <c r="G349" s="6" t="s">
        <v>18</v>
      </c>
      <c r="H349" s="6" t="s">
        <v>27</v>
      </c>
      <c r="I349" s="2">
        <v>0.98812500000000003</v>
      </c>
      <c r="J349" s="31">
        <f t="shared" si="5"/>
        <v>21.73875</v>
      </c>
    </row>
    <row r="350" spans="1:10" ht="14.5" x14ac:dyDescent="0.35">
      <c r="A350" s="6" t="s">
        <v>2117</v>
      </c>
      <c r="B350" s="6" t="s">
        <v>2118</v>
      </c>
      <c r="C350" s="6" t="s">
        <v>23</v>
      </c>
      <c r="D350" s="21">
        <v>11</v>
      </c>
      <c r="E350" s="6" t="s">
        <v>2119</v>
      </c>
      <c r="F350" s="15" t="s">
        <v>58</v>
      </c>
      <c r="G350" s="6" t="s">
        <v>12</v>
      </c>
      <c r="H350" s="6" t="s">
        <v>13</v>
      </c>
      <c r="I350" s="2">
        <v>0.98750000000000004</v>
      </c>
      <c r="J350" s="31">
        <f t="shared" si="5"/>
        <v>10.862500000000001</v>
      </c>
    </row>
    <row r="351" spans="1:10" ht="14.5" x14ac:dyDescent="0.35">
      <c r="A351" s="6" t="s">
        <v>257</v>
      </c>
      <c r="B351" s="6" t="s">
        <v>2121</v>
      </c>
      <c r="C351" s="6" t="s">
        <v>16</v>
      </c>
      <c r="D351" s="21">
        <v>67</v>
      </c>
      <c r="E351" s="6" t="s">
        <v>2122</v>
      </c>
      <c r="F351" s="15" t="s">
        <v>292</v>
      </c>
      <c r="G351" s="6" t="s">
        <v>33</v>
      </c>
      <c r="H351" s="6" t="s">
        <v>27</v>
      </c>
      <c r="I351" s="2">
        <v>0.98750000000000004</v>
      </c>
      <c r="J351" s="31">
        <f t="shared" si="5"/>
        <v>66.162500000000009</v>
      </c>
    </row>
    <row r="352" spans="1:10" ht="14.5" x14ac:dyDescent="0.35">
      <c r="A352" s="6" t="s">
        <v>2125</v>
      </c>
      <c r="B352" s="6" t="s">
        <v>2126</v>
      </c>
      <c r="C352" s="6" t="s">
        <v>16</v>
      </c>
      <c r="D352" s="21">
        <v>18</v>
      </c>
      <c r="E352" s="6" t="s">
        <v>2127</v>
      </c>
      <c r="F352" s="15" t="s">
        <v>145</v>
      </c>
      <c r="G352" s="6" t="s">
        <v>4549</v>
      </c>
      <c r="H352" s="6" t="s">
        <v>13</v>
      </c>
      <c r="I352" s="2">
        <v>0.98750000000000004</v>
      </c>
      <c r="J352" s="31">
        <f t="shared" si="5"/>
        <v>17.775000000000002</v>
      </c>
    </row>
    <row r="353" spans="1:10" ht="14.5" x14ac:dyDescent="0.35">
      <c r="A353" s="6" t="s">
        <v>2129</v>
      </c>
      <c r="B353" s="6" t="s">
        <v>2130</v>
      </c>
      <c r="C353" s="6" t="s">
        <v>23</v>
      </c>
      <c r="D353" s="21">
        <v>59</v>
      </c>
      <c r="E353" s="6" t="s">
        <v>2131</v>
      </c>
      <c r="F353" s="16" t="s">
        <v>4541</v>
      </c>
      <c r="G353" s="6" t="s">
        <v>18</v>
      </c>
      <c r="H353" s="6" t="s">
        <v>13</v>
      </c>
      <c r="I353" s="2">
        <v>0.98750000000000004</v>
      </c>
      <c r="J353" s="31">
        <f t="shared" si="5"/>
        <v>58.262500000000003</v>
      </c>
    </row>
    <row r="354" spans="1:10" ht="14.5" x14ac:dyDescent="0.35">
      <c r="A354" s="6" t="s">
        <v>2133</v>
      </c>
      <c r="B354" s="6" t="s">
        <v>2134</v>
      </c>
      <c r="C354" s="6" t="s">
        <v>23</v>
      </c>
      <c r="D354" s="21">
        <v>74</v>
      </c>
      <c r="E354" s="6" t="s">
        <v>2135</v>
      </c>
      <c r="F354" s="15" t="s">
        <v>201</v>
      </c>
      <c r="G354" s="6" t="s">
        <v>30</v>
      </c>
      <c r="H354" s="6" t="s">
        <v>13</v>
      </c>
      <c r="I354" s="2">
        <v>0.98750000000000004</v>
      </c>
      <c r="J354" s="31">
        <f t="shared" si="5"/>
        <v>73.075000000000003</v>
      </c>
    </row>
    <row r="355" spans="1:10" ht="14.5" x14ac:dyDescent="0.35">
      <c r="A355" s="6" t="s">
        <v>589</v>
      </c>
      <c r="B355" s="6" t="s">
        <v>2138</v>
      </c>
      <c r="C355" s="6" t="s">
        <v>16</v>
      </c>
      <c r="D355" s="21">
        <v>19</v>
      </c>
      <c r="E355" s="6" t="s">
        <v>2139</v>
      </c>
      <c r="F355" s="15" t="s">
        <v>144</v>
      </c>
      <c r="G355" s="6" t="s">
        <v>12</v>
      </c>
      <c r="H355" s="6" t="s">
        <v>25</v>
      </c>
      <c r="I355" s="2">
        <v>0.98750000000000004</v>
      </c>
      <c r="J355" s="31">
        <f t="shared" si="5"/>
        <v>18.762499999999999</v>
      </c>
    </row>
    <row r="356" spans="1:10" ht="14.5" x14ac:dyDescent="0.35">
      <c r="A356" s="6" t="s">
        <v>2142</v>
      </c>
      <c r="B356" s="6" t="s">
        <v>503</v>
      </c>
      <c r="C356" s="6" t="s">
        <v>23</v>
      </c>
      <c r="D356" s="21">
        <v>59</v>
      </c>
      <c r="E356" s="6" t="s">
        <v>2143</v>
      </c>
      <c r="F356" s="15" t="s">
        <v>177</v>
      </c>
      <c r="G356" s="6" t="s">
        <v>4549</v>
      </c>
      <c r="H356" s="6" t="s">
        <v>25</v>
      </c>
      <c r="I356" s="2">
        <v>0.984375</v>
      </c>
      <c r="J356" s="31">
        <f t="shared" si="5"/>
        <v>58.078125</v>
      </c>
    </row>
    <row r="357" spans="1:10" ht="14.5" x14ac:dyDescent="0.35">
      <c r="A357" s="6" t="s">
        <v>489</v>
      </c>
      <c r="B357" s="6" t="s">
        <v>2145</v>
      </c>
      <c r="C357" s="6" t="s">
        <v>23</v>
      </c>
      <c r="D357" s="21">
        <v>45</v>
      </c>
      <c r="E357" s="6" t="s">
        <v>2146</v>
      </c>
      <c r="F357" s="15" t="s">
        <v>69</v>
      </c>
      <c r="G357" s="6" t="s">
        <v>12</v>
      </c>
      <c r="H357" s="6" t="s">
        <v>25</v>
      </c>
      <c r="I357" s="2">
        <v>0.98281249999999998</v>
      </c>
      <c r="J357" s="31">
        <f t="shared" si="5"/>
        <v>44.2265625</v>
      </c>
    </row>
    <row r="358" spans="1:10" ht="14.5" x14ac:dyDescent="0.35">
      <c r="A358" s="6" t="s">
        <v>2149</v>
      </c>
      <c r="B358" s="6" t="s">
        <v>2150</v>
      </c>
      <c r="C358" s="6" t="s">
        <v>23</v>
      </c>
      <c r="D358" s="21">
        <v>30</v>
      </c>
      <c r="E358" s="6" t="s">
        <v>2151</v>
      </c>
      <c r="F358" s="15" t="s">
        <v>209</v>
      </c>
      <c r="G358" s="6" t="s">
        <v>12</v>
      </c>
      <c r="H358" s="6" t="s">
        <v>13</v>
      </c>
      <c r="I358" s="2">
        <v>0.98281249999999998</v>
      </c>
      <c r="J358" s="31">
        <f t="shared" si="5"/>
        <v>29.484375</v>
      </c>
    </row>
    <row r="359" spans="1:10" ht="14.5" x14ac:dyDescent="0.35">
      <c r="A359" s="6" t="s">
        <v>767</v>
      </c>
      <c r="B359" s="13" t="s">
        <v>4541</v>
      </c>
      <c r="C359" s="6" t="s">
        <v>16</v>
      </c>
      <c r="D359" s="21">
        <v>59</v>
      </c>
      <c r="E359" s="6" t="s">
        <v>2154</v>
      </c>
      <c r="F359" s="15" t="s">
        <v>162</v>
      </c>
      <c r="G359" s="6" t="s">
        <v>33</v>
      </c>
      <c r="H359" s="6" t="s">
        <v>25</v>
      </c>
      <c r="I359" s="2">
        <v>0.98</v>
      </c>
      <c r="J359" s="31">
        <f t="shared" si="5"/>
        <v>57.82</v>
      </c>
    </row>
    <row r="360" spans="1:10" ht="14.5" x14ac:dyDescent="0.35">
      <c r="A360" s="6" t="s">
        <v>2157</v>
      </c>
      <c r="B360" s="6" t="s">
        <v>2158</v>
      </c>
      <c r="C360" s="6" t="s">
        <v>54</v>
      </c>
      <c r="D360" s="21">
        <v>65</v>
      </c>
      <c r="E360" s="11"/>
      <c r="F360" s="15" t="s">
        <v>62</v>
      </c>
      <c r="G360" s="6" t="s">
        <v>63</v>
      </c>
      <c r="H360" s="6" t="s">
        <v>25</v>
      </c>
      <c r="I360" s="2">
        <v>0.98</v>
      </c>
      <c r="J360" s="31">
        <f t="shared" si="5"/>
        <v>63.699999999999996</v>
      </c>
    </row>
    <row r="361" spans="1:10" ht="14.5" x14ac:dyDescent="0.35">
      <c r="A361" s="6" t="s">
        <v>2161</v>
      </c>
      <c r="B361" s="6" t="s">
        <v>2162</v>
      </c>
      <c r="C361" s="6" t="s">
        <v>16</v>
      </c>
      <c r="D361" s="21">
        <v>99</v>
      </c>
      <c r="E361" s="6" t="s">
        <v>2163</v>
      </c>
      <c r="F361" s="15" t="s">
        <v>38</v>
      </c>
      <c r="G361" s="6" t="s">
        <v>26</v>
      </c>
      <c r="H361" s="6" t="s">
        <v>27</v>
      </c>
      <c r="I361" s="2">
        <v>0.98</v>
      </c>
      <c r="J361" s="31">
        <f t="shared" si="5"/>
        <v>97.02</v>
      </c>
    </row>
    <row r="362" spans="1:10" ht="14.5" x14ac:dyDescent="0.35">
      <c r="A362" s="6" t="s">
        <v>2165</v>
      </c>
      <c r="B362" s="6" t="s">
        <v>2166</v>
      </c>
      <c r="C362" s="6" t="s">
        <v>54</v>
      </c>
      <c r="D362" s="21">
        <v>71</v>
      </c>
      <c r="E362" s="11"/>
      <c r="F362" s="15" t="s">
        <v>216</v>
      </c>
      <c r="G362" s="6" t="s">
        <v>21</v>
      </c>
      <c r="H362" s="6" t="s">
        <v>13</v>
      </c>
      <c r="I362" s="2">
        <v>0.97750000000000004</v>
      </c>
      <c r="J362" s="31">
        <f t="shared" si="5"/>
        <v>69.402500000000003</v>
      </c>
    </row>
    <row r="363" spans="1:10" ht="14.5" x14ac:dyDescent="0.35">
      <c r="A363" s="6" t="s">
        <v>2168</v>
      </c>
      <c r="B363" s="6" t="s">
        <v>2169</v>
      </c>
      <c r="C363" s="6" t="s">
        <v>16</v>
      </c>
      <c r="D363" s="21">
        <v>7</v>
      </c>
      <c r="E363" s="6" t="s">
        <v>2170</v>
      </c>
      <c r="F363" s="15" t="s">
        <v>24</v>
      </c>
      <c r="G363" s="6" t="s">
        <v>50</v>
      </c>
      <c r="H363" s="6" t="s">
        <v>13</v>
      </c>
      <c r="I363" s="2">
        <v>0.97750000000000004</v>
      </c>
      <c r="J363" s="31">
        <f t="shared" si="5"/>
        <v>6.8425000000000002</v>
      </c>
    </row>
    <row r="364" spans="1:10" ht="14.5" x14ac:dyDescent="0.35">
      <c r="A364" s="6" t="s">
        <v>2172</v>
      </c>
      <c r="B364" s="6" t="s">
        <v>2173</v>
      </c>
      <c r="C364" s="6" t="s">
        <v>23</v>
      </c>
      <c r="D364" s="21">
        <v>67</v>
      </c>
      <c r="E364" s="6" t="s">
        <v>2174</v>
      </c>
      <c r="F364" s="15" t="s">
        <v>108</v>
      </c>
      <c r="G364" s="6" t="s">
        <v>18</v>
      </c>
      <c r="H364" s="6" t="s">
        <v>13</v>
      </c>
      <c r="I364" s="2">
        <v>0.97750000000000004</v>
      </c>
      <c r="J364" s="31">
        <f t="shared" si="5"/>
        <v>65.492500000000007</v>
      </c>
    </row>
    <row r="365" spans="1:10" ht="14.5" x14ac:dyDescent="0.35">
      <c r="A365" s="6" t="s">
        <v>461</v>
      </c>
      <c r="B365" s="6" t="s">
        <v>2177</v>
      </c>
      <c r="C365" s="6" t="s">
        <v>16</v>
      </c>
      <c r="D365" s="21">
        <v>13</v>
      </c>
      <c r="E365" s="6" t="s">
        <v>2178</v>
      </c>
      <c r="F365" s="15" t="s">
        <v>177</v>
      </c>
      <c r="G365" s="6" t="s">
        <v>18</v>
      </c>
      <c r="H365" s="6" t="s">
        <v>13</v>
      </c>
      <c r="I365" s="2">
        <v>0.97750000000000004</v>
      </c>
      <c r="J365" s="31">
        <f t="shared" si="5"/>
        <v>12.7075</v>
      </c>
    </row>
    <row r="366" spans="1:10" ht="14.5" x14ac:dyDescent="0.35">
      <c r="A366" s="6" t="s">
        <v>649</v>
      </c>
      <c r="B366" s="6" t="s">
        <v>2181</v>
      </c>
      <c r="C366" s="6" t="s">
        <v>23</v>
      </c>
      <c r="D366" s="21">
        <v>62</v>
      </c>
      <c r="E366" s="6" t="s">
        <v>2182</v>
      </c>
      <c r="F366" s="15" t="s">
        <v>71</v>
      </c>
      <c r="G366" s="6" t="s">
        <v>18</v>
      </c>
      <c r="H366" s="6" t="s">
        <v>13</v>
      </c>
      <c r="I366" s="2">
        <v>0.97750000000000004</v>
      </c>
      <c r="J366" s="31">
        <f t="shared" si="5"/>
        <v>60.605000000000004</v>
      </c>
    </row>
    <row r="367" spans="1:10" ht="14.5" x14ac:dyDescent="0.35">
      <c r="A367" s="6" t="s">
        <v>481</v>
      </c>
      <c r="B367" s="6" t="s">
        <v>2185</v>
      </c>
      <c r="C367" s="6" t="s">
        <v>16</v>
      </c>
      <c r="D367" s="21">
        <v>60</v>
      </c>
      <c r="E367" s="6" t="s">
        <v>2186</v>
      </c>
      <c r="F367" s="16" t="s">
        <v>4541</v>
      </c>
      <c r="G367" s="6" t="s">
        <v>12</v>
      </c>
      <c r="H367" s="6" t="s">
        <v>25</v>
      </c>
      <c r="I367" s="2">
        <v>0.97500000000000009</v>
      </c>
      <c r="J367" s="31">
        <f t="shared" si="5"/>
        <v>58.500000000000007</v>
      </c>
    </row>
    <row r="368" spans="1:10" ht="14.5" x14ac:dyDescent="0.35">
      <c r="A368" s="6" t="s">
        <v>591</v>
      </c>
      <c r="B368" s="6" t="s">
        <v>2189</v>
      </c>
      <c r="C368" s="6" t="s">
        <v>23</v>
      </c>
      <c r="D368" s="21">
        <v>84</v>
      </c>
      <c r="E368" s="6" t="s">
        <v>2190</v>
      </c>
      <c r="F368" s="15" t="s">
        <v>29</v>
      </c>
      <c r="G368" s="6" t="s">
        <v>18</v>
      </c>
      <c r="H368" s="6" t="s">
        <v>13</v>
      </c>
      <c r="I368" s="2">
        <v>0.97500000000000009</v>
      </c>
      <c r="J368" s="31">
        <f t="shared" si="5"/>
        <v>81.900000000000006</v>
      </c>
    </row>
    <row r="369" spans="1:10" ht="14.5" x14ac:dyDescent="0.35">
      <c r="A369" s="6" t="s">
        <v>2193</v>
      </c>
      <c r="B369" s="6" t="s">
        <v>2194</v>
      </c>
      <c r="C369" s="6" t="s">
        <v>16</v>
      </c>
      <c r="D369" s="21">
        <v>18</v>
      </c>
      <c r="E369" s="6" t="s">
        <v>2195</v>
      </c>
      <c r="F369" s="15" t="s">
        <v>74</v>
      </c>
      <c r="G369" s="6" t="s">
        <v>18</v>
      </c>
      <c r="H369" s="6" t="s">
        <v>27</v>
      </c>
      <c r="I369" s="2">
        <v>0.97500000000000009</v>
      </c>
      <c r="J369" s="31">
        <f t="shared" si="5"/>
        <v>17.55</v>
      </c>
    </row>
    <row r="370" spans="1:10" ht="14.5" x14ac:dyDescent="0.35">
      <c r="A370" s="6" t="s">
        <v>369</v>
      </c>
      <c r="B370" s="6" t="s">
        <v>2198</v>
      </c>
      <c r="C370" s="6" t="s">
        <v>23</v>
      </c>
      <c r="D370" s="21">
        <v>6</v>
      </c>
      <c r="E370" s="6" t="s">
        <v>2199</v>
      </c>
      <c r="F370" s="15" t="s">
        <v>19</v>
      </c>
      <c r="G370" s="6" t="s">
        <v>4549</v>
      </c>
      <c r="H370" s="6" t="s">
        <v>13</v>
      </c>
      <c r="I370" s="2">
        <v>0.97500000000000009</v>
      </c>
      <c r="J370" s="31">
        <f t="shared" si="5"/>
        <v>5.8500000000000005</v>
      </c>
    </row>
    <row r="371" spans="1:10" ht="14.5" x14ac:dyDescent="0.35">
      <c r="A371" s="6" t="s">
        <v>521</v>
      </c>
      <c r="B371" s="6" t="s">
        <v>2201</v>
      </c>
      <c r="C371" s="6" t="s">
        <v>16</v>
      </c>
      <c r="D371" s="21">
        <v>50</v>
      </c>
      <c r="E371" s="6" t="s">
        <v>2202</v>
      </c>
      <c r="F371" s="15" t="s">
        <v>237</v>
      </c>
      <c r="G371" s="6" t="s">
        <v>21</v>
      </c>
      <c r="H371" s="6" t="s">
        <v>27</v>
      </c>
      <c r="I371" s="2">
        <v>0.97</v>
      </c>
      <c r="J371" s="31">
        <f t="shared" si="5"/>
        <v>48.5</v>
      </c>
    </row>
    <row r="372" spans="1:10" ht="14.5" x14ac:dyDescent="0.35">
      <c r="A372" s="6" t="s">
        <v>2205</v>
      </c>
      <c r="B372" s="6" t="s">
        <v>2206</v>
      </c>
      <c r="C372" s="6" t="s">
        <v>23</v>
      </c>
      <c r="D372" s="21">
        <v>57</v>
      </c>
      <c r="E372" s="8">
        <v>28704</v>
      </c>
      <c r="F372" s="15" t="s">
        <v>237</v>
      </c>
      <c r="G372" s="6" t="s">
        <v>4549</v>
      </c>
      <c r="H372" s="6" t="s">
        <v>13</v>
      </c>
      <c r="I372" s="2">
        <v>0.96875</v>
      </c>
      <c r="J372" s="31">
        <f t="shared" si="5"/>
        <v>55.21875</v>
      </c>
    </row>
    <row r="373" spans="1:10" ht="14.5" x14ac:dyDescent="0.35">
      <c r="A373" s="6" t="s">
        <v>2208</v>
      </c>
      <c r="B373" s="6" t="s">
        <v>2209</v>
      </c>
      <c r="C373" s="6" t="s">
        <v>16</v>
      </c>
      <c r="D373" s="21">
        <v>30</v>
      </c>
      <c r="E373" s="6" t="s">
        <v>2210</v>
      </c>
      <c r="F373" s="15" t="s">
        <v>65</v>
      </c>
      <c r="G373" s="6" t="s">
        <v>12</v>
      </c>
      <c r="H373" s="6" t="s">
        <v>13</v>
      </c>
      <c r="I373" s="2">
        <v>0.96687499999999993</v>
      </c>
      <c r="J373" s="31">
        <f t="shared" si="5"/>
        <v>29.006249999999998</v>
      </c>
    </row>
    <row r="374" spans="1:10" ht="14.5" x14ac:dyDescent="0.35">
      <c r="A374" s="6" t="s">
        <v>2213</v>
      </c>
      <c r="B374" s="6" t="s">
        <v>2214</v>
      </c>
      <c r="C374" s="6" t="s">
        <v>16</v>
      </c>
      <c r="D374" s="21">
        <v>4</v>
      </c>
      <c r="E374" s="6" t="s">
        <v>2215</v>
      </c>
      <c r="F374" s="15" t="s">
        <v>141</v>
      </c>
      <c r="G374" s="6" t="s">
        <v>63</v>
      </c>
      <c r="H374" s="6" t="s">
        <v>13</v>
      </c>
      <c r="I374" s="2">
        <v>0.96687499999999993</v>
      </c>
      <c r="J374" s="31">
        <f t="shared" si="5"/>
        <v>3.8674999999999997</v>
      </c>
    </row>
    <row r="375" spans="1:10" ht="14.5" x14ac:dyDescent="0.35">
      <c r="A375" s="6" t="s">
        <v>2217</v>
      </c>
      <c r="B375" s="6" t="s">
        <v>2218</v>
      </c>
      <c r="C375" s="6" t="s">
        <v>16</v>
      </c>
      <c r="D375" s="21">
        <v>54</v>
      </c>
      <c r="E375" s="6" t="s">
        <v>2219</v>
      </c>
      <c r="F375" s="15" t="s">
        <v>129</v>
      </c>
      <c r="G375" s="6" t="s">
        <v>18</v>
      </c>
      <c r="H375" s="6" t="s">
        <v>25</v>
      </c>
      <c r="I375" s="2">
        <v>0.96687499999999993</v>
      </c>
      <c r="J375" s="31">
        <f t="shared" si="5"/>
        <v>52.211249999999993</v>
      </c>
    </row>
    <row r="376" spans="1:10" ht="14.5" x14ac:dyDescent="0.35">
      <c r="A376" s="6" t="s">
        <v>409</v>
      </c>
      <c r="B376" s="6" t="s">
        <v>2222</v>
      </c>
      <c r="C376" s="6" t="s">
        <v>54</v>
      </c>
      <c r="D376" s="21">
        <v>66</v>
      </c>
      <c r="E376" s="11"/>
      <c r="F376" s="15" t="s">
        <v>142</v>
      </c>
      <c r="G376" s="6" t="s">
        <v>21</v>
      </c>
      <c r="H376" s="6" t="s">
        <v>13</v>
      </c>
      <c r="I376" s="2">
        <v>0.96</v>
      </c>
      <c r="J376" s="31">
        <f t="shared" si="5"/>
        <v>63.36</v>
      </c>
    </row>
    <row r="377" spans="1:10" ht="14.5" x14ac:dyDescent="0.35">
      <c r="A377" s="6" t="s">
        <v>171</v>
      </c>
      <c r="B377" s="6" t="s">
        <v>2224</v>
      </c>
      <c r="C377" s="6" t="s">
        <v>16</v>
      </c>
      <c r="D377" s="21">
        <v>7</v>
      </c>
      <c r="E377" s="6" t="s">
        <v>2225</v>
      </c>
      <c r="F377" s="15" t="s">
        <v>67</v>
      </c>
      <c r="G377" s="6" t="s">
        <v>4549</v>
      </c>
      <c r="H377" s="6" t="s">
        <v>27</v>
      </c>
      <c r="I377" s="2">
        <v>0.96</v>
      </c>
      <c r="J377" s="31">
        <f t="shared" si="5"/>
        <v>6.72</v>
      </c>
    </row>
    <row r="378" spans="1:10" ht="14.5" x14ac:dyDescent="0.35">
      <c r="A378" s="6" t="s">
        <v>2228</v>
      </c>
      <c r="B378" s="6" t="s">
        <v>567</v>
      </c>
      <c r="C378" s="6" t="s">
        <v>16</v>
      </c>
      <c r="D378" s="21">
        <v>60</v>
      </c>
      <c r="E378" s="8">
        <v>27342</v>
      </c>
      <c r="F378" s="16" t="s">
        <v>4541</v>
      </c>
      <c r="G378" s="6" t="s">
        <v>21</v>
      </c>
      <c r="H378" s="6" t="s">
        <v>27</v>
      </c>
      <c r="I378" s="2">
        <v>0.96</v>
      </c>
      <c r="J378" s="31">
        <f t="shared" si="5"/>
        <v>57.599999999999994</v>
      </c>
    </row>
    <row r="379" spans="1:10" ht="14.5" x14ac:dyDescent="0.35">
      <c r="A379" s="6" t="s">
        <v>2231</v>
      </c>
      <c r="B379" s="6" t="s">
        <v>2232</v>
      </c>
      <c r="C379" s="6" t="s">
        <v>23</v>
      </c>
      <c r="D379" s="21">
        <v>81</v>
      </c>
      <c r="E379" s="6" t="s">
        <v>2233</v>
      </c>
      <c r="F379" s="15" t="s">
        <v>242</v>
      </c>
      <c r="G379" s="6" t="s">
        <v>18</v>
      </c>
      <c r="H379" s="6" t="s">
        <v>27</v>
      </c>
      <c r="I379" s="2">
        <v>0.95624999999999993</v>
      </c>
      <c r="J379" s="31">
        <f t="shared" si="5"/>
        <v>77.456249999999997</v>
      </c>
    </row>
    <row r="380" spans="1:10" ht="14.5" x14ac:dyDescent="0.35">
      <c r="A380" s="6" t="s">
        <v>2236</v>
      </c>
      <c r="B380" s="6" t="s">
        <v>2237</v>
      </c>
      <c r="C380" s="6" t="s">
        <v>23</v>
      </c>
      <c r="D380" s="21">
        <v>34</v>
      </c>
      <c r="E380" s="6" t="s">
        <v>2238</v>
      </c>
      <c r="F380" s="15" t="s">
        <v>32</v>
      </c>
      <c r="G380" s="6" t="s">
        <v>33</v>
      </c>
      <c r="H380" s="6" t="s">
        <v>25</v>
      </c>
      <c r="I380" s="2">
        <v>0.95624999999999993</v>
      </c>
      <c r="J380" s="31">
        <f t="shared" si="5"/>
        <v>32.512499999999996</v>
      </c>
    </row>
    <row r="381" spans="1:10" ht="14.5" x14ac:dyDescent="0.35">
      <c r="A381" s="6" t="s">
        <v>1569</v>
      </c>
      <c r="B381" s="6" t="s">
        <v>2240</v>
      </c>
      <c r="C381" s="6" t="s">
        <v>23</v>
      </c>
      <c r="D381" s="21">
        <v>40</v>
      </c>
      <c r="E381" s="6" t="s">
        <v>2241</v>
      </c>
      <c r="F381" s="15" t="s">
        <v>91</v>
      </c>
      <c r="G381" s="6" t="s">
        <v>18</v>
      </c>
      <c r="H381" s="6" t="s">
        <v>13</v>
      </c>
      <c r="I381" s="2">
        <v>0.95624999999999993</v>
      </c>
      <c r="J381" s="31">
        <f t="shared" si="5"/>
        <v>38.25</v>
      </c>
    </row>
    <row r="382" spans="1:10" ht="14.5" x14ac:dyDescent="0.35">
      <c r="A382" s="6" t="s">
        <v>514</v>
      </c>
      <c r="B382" s="6" t="s">
        <v>454</v>
      </c>
      <c r="C382" s="6" t="s">
        <v>23</v>
      </c>
      <c r="D382" s="21">
        <v>7</v>
      </c>
      <c r="E382" s="6" t="s">
        <v>2243</v>
      </c>
      <c r="F382" s="15" t="s">
        <v>36</v>
      </c>
      <c r="G382" s="6" t="s">
        <v>33</v>
      </c>
      <c r="H382" s="6" t="s">
        <v>13</v>
      </c>
      <c r="I382" s="2">
        <v>0.95624999999999993</v>
      </c>
      <c r="J382" s="31">
        <f t="shared" si="5"/>
        <v>6.6937499999999996</v>
      </c>
    </row>
    <row r="383" spans="1:10" ht="14.5" x14ac:dyDescent="0.35">
      <c r="A383" s="6" t="s">
        <v>609</v>
      </c>
      <c r="B383" s="6" t="s">
        <v>2246</v>
      </c>
      <c r="C383" s="6" t="s">
        <v>23</v>
      </c>
      <c r="D383" s="21">
        <v>4</v>
      </c>
      <c r="E383" s="6" t="s">
        <v>2247</v>
      </c>
      <c r="F383" s="15" t="s">
        <v>88</v>
      </c>
      <c r="G383" s="6" t="s">
        <v>18</v>
      </c>
      <c r="H383" s="6" t="s">
        <v>25</v>
      </c>
      <c r="I383" s="2">
        <v>0.95</v>
      </c>
      <c r="J383" s="31">
        <f t="shared" si="5"/>
        <v>3.8</v>
      </c>
    </row>
    <row r="384" spans="1:10" ht="14.5" x14ac:dyDescent="0.35">
      <c r="A384" s="6" t="s">
        <v>521</v>
      </c>
      <c r="B384" s="6" t="s">
        <v>2249</v>
      </c>
      <c r="C384" s="6" t="s">
        <v>16</v>
      </c>
      <c r="D384" s="21">
        <v>85</v>
      </c>
      <c r="E384" s="6" t="s">
        <v>2250</v>
      </c>
      <c r="F384" s="15" t="s">
        <v>91</v>
      </c>
      <c r="G384" s="6" t="s">
        <v>12</v>
      </c>
      <c r="H384" s="6" t="s">
        <v>13</v>
      </c>
      <c r="I384" s="2">
        <v>0.95</v>
      </c>
      <c r="J384" s="31">
        <f t="shared" si="5"/>
        <v>80.75</v>
      </c>
    </row>
    <row r="385" spans="1:10" ht="14.5" x14ac:dyDescent="0.35">
      <c r="A385" s="6" t="s">
        <v>551</v>
      </c>
      <c r="B385" s="6" t="s">
        <v>2253</v>
      </c>
      <c r="C385" s="6" t="s">
        <v>23</v>
      </c>
      <c r="D385" s="21">
        <v>65</v>
      </c>
      <c r="E385" s="6" t="s">
        <v>2254</v>
      </c>
      <c r="F385" s="15" t="s">
        <v>53</v>
      </c>
      <c r="G385" s="6" t="s">
        <v>63</v>
      </c>
      <c r="H385" s="6" t="s">
        <v>25</v>
      </c>
      <c r="I385" s="2">
        <v>0.95</v>
      </c>
      <c r="J385" s="31">
        <f t="shared" si="5"/>
        <v>61.75</v>
      </c>
    </row>
    <row r="386" spans="1:10" ht="14.5" x14ac:dyDescent="0.35">
      <c r="A386" s="6" t="s">
        <v>2257</v>
      </c>
      <c r="B386" s="6" t="s">
        <v>2258</v>
      </c>
      <c r="C386" s="6" t="s">
        <v>16</v>
      </c>
      <c r="D386" s="21">
        <v>82</v>
      </c>
      <c r="E386" s="6" t="s">
        <v>2259</v>
      </c>
      <c r="F386" s="15" t="s">
        <v>114</v>
      </c>
      <c r="G386" s="6" t="s">
        <v>18</v>
      </c>
      <c r="H386" s="6" t="s">
        <v>25</v>
      </c>
      <c r="I386" s="2">
        <v>0.95</v>
      </c>
      <c r="J386" s="31">
        <f t="shared" si="5"/>
        <v>77.899999999999991</v>
      </c>
    </row>
    <row r="387" spans="1:10" ht="14.5" x14ac:dyDescent="0.35">
      <c r="A387" s="6" t="s">
        <v>2262</v>
      </c>
      <c r="B387" s="6" t="s">
        <v>2263</v>
      </c>
      <c r="C387" s="6" t="s">
        <v>16</v>
      </c>
      <c r="D387" s="21">
        <v>46</v>
      </c>
      <c r="E387" s="6" t="s">
        <v>2264</v>
      </c>
      <c r="F387" s="15" t="s">
        <v>79</v>
      </c>
      <c r="G387" s="6" t="s">
        <v>33</v>
      </c>
      <c r="H387" s="6" t="s">
        <v>27</v>
      </c>
      <c r="I387" s="2">
        <v>0.94562500000000005</v>
      </c>
      <c r="J387" s="31">
        <f t="shared" ref="J387:J450" si="6">D387*I387</f>
        <v>43.498750000000001</v>
      </c>
    </row>
    <row r="388" spans="1:10" ht="14.5" x14ac:dyDescent="0.35">
      <c r="A388" s="6" t="s">
        <v>2267</v>
      </c>
      <c r="B388" s="6" t="s">
        <v>2268</v>
      </c>
      <c r="C388" s="6" t="s">
        <v>23</v>
      </c>
      <c r="D388" s="21">
        <v>11</v>
      </c>
      <c r="E388" s="6" t="s">
        <v>2269</v>
      </c>
      <c r="F388" s="16" t="s">
        <v>4541</v>
      </c>
      <c r="G388" s="6" t="s">
        <v>12</v>
      </c>
      <c r="H388" s="6" t="s">
        <v>13</v>
      </c>
      <c r="I388" s="2">
        <v>0.94562500000000005</v>
      </c>
      <c r="J388" s="31">
        <f t="shared" si="6"/>
        <v>10.401875</v>
      </c>
    </row>
    <row r="389" spans="1:10" ht="14.5" x14ac:dyDescent="0.35">
      <c r="A389" s="6" t="s">
        <v>497</v>
      </c>
      <c r="B389" s="6" t="s">
        <v>2272</v>
      </c>
      <c r="C389" s="6" t="s">
        <v>23</v>
      </c>
      <c r="D389" s="21">
        <v>15</v>
      </c>
      <c r="E389" s="6" t="s">
        <v>2273</v>
      </c>
      <c r="F389" s="15" t="s">
        <v>35</v>
      </c>
      <c r="G389" s="6" t="s">
        <v>4549</v>
      </c>
      <c r="H389" s="6" t="s">
        <v>25</v>
      </c>
      <c r="I389" s="2">
        <v>0.94562500000000005</v>
      </c>
      <c r="J389" s="31">
        <f t="shared" si="6"/>
        <v>14.184375000000001</v>
      </c>
    </row>
    <row r="390" spans="1:10" ht="14.5" x14ac:dyDescent="0.35">
      <c r="A390" s="6" t="s">
        <v>2275</v>
      </c>
      <c r="B390" s="6" t="s">
        <v>2276</v>
      </c>
      <c r="C390" s="6" t="s">
        <v>16</v>
      </c>
      <c r="D390" s="21">
        <v>51</v>
      </c>
      <c r="E390" s="6" t="s">
        <v>2277</v>
      </c>
      <c r="F390" s="15" t="s">
        <v>149</v>
      </c>
      <c r="G390" s="6" t="s">
        <v>50</v>
      </c>
      <c r="H390" s="6" t="s">
        <v>25</v>
      </c>
      <c r="I390" s="2">
        <v>0.94562500000000005</v>
      </c>
      <c r="J390" s="31">
        <f t="shared" si="6"/>
        <v>48.226875</v>
      </c>
    </row>
    <row r="391" spans="1:10" ht="14.5" x14ac:dyDescent="0.35">
      <c r="A391" s="6" t="s">
        <v>2280</v>
      </c>
      <c r="B391" s="6" t="s">
        <v>2281</v>
      </c>
      <c r="C391" s="6" t="s">
        <v>23</v>
      </c>
      <c r="D391" s="21">
        <v>75</v>
      </c>
      <c r="E391" s="6" t="s">
        <v>2282</v>
      </c>
      <c r="F391" s="15" t="s">
        <v>98</v>
      </c>
      <c r="G391" s="6" t="s">
        <v>4549</v>
      </c>
      <c r="H391" s="6" t="s">
        <v>13</v>
      </c>
      <c r="I391" s="2">
        <v>0.94562500000000005</v>
      </c>
      <c r="J391" s="31">
        <f t="shared" si="6"/>
        <v>70.921875</v>
      </c>
    </row>
    <row r="392" spans="1:10" ht="14.5" x14ac:dyDescent="0.35">
      <c r="A392" s="6" t="s">
        <v>271</v>
      </c>
      <c r="B392" s="6" t="s">
        <v>2284</v>
      </c>
      <c r="C392" s="6" t="s">
        <v>23</v>
      </c>
      <c r="D392" s="21">
        <v>25</v>
      </c>
      <c r="E392" s="8">
        <v>28912</v>
      </c>
      <c r="F392" s="15" t="s">
        <v>76</v>
      </c>
      <c r="G392" s="6" t="s">
        <v>4549</v>
      </c>
      <c r="H392" s="6" t="s">
        <v>27</v>
      </c>
      <c r="I392" s="2">
        <v>0.94562500000000005</v>
      </c>
      <c r="J392" s="31">
        <f t="shared" si="6"/>
        <v>23.640625</v>
      </c>
    </row>
    <row r="393" spans="1:10" ht="14.5" x14ac:dyDescent="0.35">
      <c r="A393" s="6" t="s">
        <v>2286</v>
      </c>
      <c r="B393" s="6" t="s">
        <v>2287</v>
      </c>
      <c r="C393" s="6" t="s">
        <v>23</v>
      </c>
      <c r="D393" s="21">
        <v>92</v>
      </c>
      <c r="E393" s="6" t="s">
        <v>2288</v>
      </c>
      <c r="F393" s="15" t="s">
        <v>24</v>
      </c>
      <c r="G393" s="6" t="s">
        <v>33</v>
      </c>
      <c r="H393" s="6" t="s">
        <v>25</v>
      </c>
      <c r="I393" s="2">
        <v>0.94562500000000005</v>
      </c>
      <c r="J393" s="31">
        <f t="shared" si="6"/>
        <v>86.997500000000002</v>
      </c>
    </row>
    <row r="394" spans="1:10" ht="14.5" x14ac:dyDescent="0.35">
      <c r="A394" s="6" t="s">
        <v>2291</v>
      </c>
      <c r="B394" s="6" t="s">
        <v>2292</v>
      </c>
      <c r="C394" s="6" t="s">
        <v>16</v>
      </c>
      <c r="D394" s="21">
        <v>36</v>
      </c>
      <c r="E394" s="6" t="s">
        <v>2293</v>
      </c>
      <c r="F394" s="15" t="s">
        <v>91</v>
      </c>
      <c r="G394" s="6" t="s">
        <v>26</v>
      </c>
      <c r="H394" s="6" t="s">
        <v>13</v>
      </c>
      <c r="I394" s="2">
        <v>0.94562500000000005</v>
      </c>
      <c r="J394" s="31">
        <f t="shared" si="6"/>
        <v>34.042500000000004</v>
      </c>
    </row>
    <row r="395" spans="1:10" ht="14.5" x14ac:dyDescent="0.35">
      <c r="A395" s="6" t="s">
        <v>2296</v>
      </c>
      <c r="B395" s="6" t="s">
        <v>2297</v>
      </c>
      <c r="C395" s="6" t="s">
        <v>16</v>
      </c>
      <c r="D395" s="21">
        <v>10</v>
      </c>
      <c r="E395" s="6" t="s">
        <v>2298</v>
      </c>
      <c r="F395" s="15" t="s">
        <v>137</v>
      </c>
      <c r="G395" s="6" t="s">
        <v>18</v>
      </c>
      <c r="H395" s="6" t="s">
        <v>13</v>
      </c>
      <c r="I395" s="2">
        <v>0.94562500000000005</v>
      </c>
      <c r="J395" s="31">
        <f t="shared" si="6"/>
        <v>9.4562500000000007</v>
      </c>
    </row>
    <row r="396" spans="1:10" ht="14.5" x14ac:dyDescent="0.35">
      <c r="A396" s="6" t="s">
        <v>2301</v>
      </c>
      <c r="B396" s="6" t="s">
        <v>2302</v>
      </c>
      <c r="C396" s="6" t="s">
        <v>16</v>
      </c>
      <c r="D396" s="21">
        <v>74</v>
      </c>
      <c r="E396" s="6" t="s">
        <v>2303</v>
      </c>
      <c r="F396" s="16" t="s">
        <v>4541</v>
      </c>
      <c r="G396" s="6" t="s">
        <v>33</v>
      </c>
      <c r="H396" s="6" t="s">
        <v>13</v>
      </c>
      <c r="I396" s="2">
        <v>0.94</v>
      </c>
      <c r="J396" s="31">
        <f t="shared" si="6"/>
        <v>69.56</v>
      </c>
    </row>
    <row r="397" spans="1:10" ht="14.5" x14ac:dyDescent="0.35">
      <c r="A397" s="6" t="s">
        <v>527</v>
      </c>
      <c r="B397" s="6" t="s">
        <v>2305</v>
      </c>
      <c r="C397" s="6" t="s">
        <v>23</v>
      </c>
      <c r="D397" s="21">
        <v>73</v>
      </c>
      <c r="E397" s="6" t="s">
        <v>2306</v>
      </c>
      <c r="F397" s="15" t="s">
        <v>62</v>
      </c>
      <c r="G397" s="6" t="s">
        <v>63</v>
      </c>
      <c r="H397" s="6" t="s">
        <v>13</v>
      </c>
      <c r="I397" s="2">
        <v>0.9375</v>
      </c>
      <c r="J397" s="31">
        <f t="shared" si="6"/>
        <v>68.4375</v>
      </c>
    </row>
    <row r="398" spans="1:10" ht="14.5" x14ac:dyDescent="0.35">
      <c r="A398" s="6" t="s">
        <v>311</v>
      </c>
      <c r="B398" s="6" t="s">
        <v>2308</v>
      </c>
      <c r="C398" s="6" t="s">
        <v>23</v>
      </c>
      <c r="D398" s="21">
        <v>66</v>
      </c>
      <c r="E398" s="6" t="s">
        <v>2309</v>
      </c>
      <c r="F398" s="15" t="s">
        <v>75</v>
      </c>
      <c r="G398" s="6" t="s">
        <v>12</v>
      </c>
      <c r="H398" s="6" t="s">
        <v>13</v>
      </c>
      <c r="I398" s="2">
        <v>0.9375</v>
      </c>
      <c r="J398" s="31">
        <f t="shared" si="6"/>
        <v>61.875</v>
      </c>
    </row>
    <row r="399" spans="1:10" ht="14.5" x14ac:dyDescent="0.35">
      <c r="A399" s="6" t="s">
        <v>2311</v>
      </c>
      <c r="B399" s="6" t="s">
        <v>81</v>
      </c>
      <c r="C399" s="6" t="s">
        <v>23</v>
      </c>
      <c r="D399" s="21">
        <v>84</v>
      </c>
      <c r="E399" s="6" t="s">
        <v>2312</v>
      </c>
      <c r="F399" s="16" t="s">
        <v>4541</v>
      </c>
      <c r="G399" s="6" t="s">
        <v>63</v>
      </c>
      <c r="H399" s="6" t="s">
        <v>27</v>
      </c>
      <c r="I399" s="2">
        <v>0.9375</v>
      </c>
      <c r="J399" s="31">
        <f t="shared" si="6"/>
        <v>78.75</v>
      </c>
    </row>
    <row r="400" spans="1:10" ht="14.5" x14ac:dyDescent="0.35">
      <c r="A400" s="6" t="s">
        <v>518</v>
      </c>
      <c r="B400" s="6" t="s">
        <v>2315</v>
      </c>
      <c r="C400" s="6" t="s">
        <v>16</v>
      </c>
      <c r="D400" s="21">
        <v>54</v>
      </c>
      <c r="E400" s="6" t="s">
        <v>2316</v>
      </c>
      <c r="F400" s="15" t="s">
        <v>201</v>
      </c>
      <c r="G400" s="6" t="s">
        <v>12</v>
      </c>
      <c r="H400" s="6" t="s">
        <v>13</v>
      </c>
      <c r="I400" s="2">
        <v>0.9375</v>
      </c>
      <c r="J400" s="31">
        <f t="shared" si="6"/>
        <v>50.625</v>
      </c>
    </row>
    <row r="401" spans="1:10" ht="14.5" x14ac:dyDescent="0.35">
      <c r="A401" s="6" t="s">
        <v>511</v>
      </c>
      <c r="B401" s="6" t="s">
        <v>2318</v>
      </c>
      <c r="C401" s="6" t="s">
        <v>16</v>
      </c>
      <c r="D401" s="21">
        <v>72</v>
      </c>
      <c r="E401" s="6" t="s">
        <v>2319</v>
      </c>
      <c r="F401" s="15" t="s">
        <v>127</v>
      </c>
      <c r="G401" s="6" t="s">
        <v>18</v>
      </c>
      <c r="H401" s="6" t="s">
        <v>25</v>
      </c>
      <c r="I401" s="2">
        <v>0.9375</v>
      </c>
      <c r="J401" s="31">
        <f t="shared" si="6"/>
        <v>67.5</v>
      </c>
    </row>
    <row r="402" spans="1:10" ht="14.5" x14ac:dyDescent="0.35">
      <c r="A402" s="6" t="s">
        <v>2321</v>
      </c>
      <c r="B402" s="6" t="s">
        <v>2322</v>
      </c>
      <c r="C402" s="6" t="s">
        <v>16</v>
      </c>
      <c r="D402" s="21">
        <v>53</v>
      </c>
      <c r="E402" s="6" t="s">
        <v>2323</v>
      </c>
      <c r="F402" s="15" t="s">
        <v>228</v>
      </c>
      <c r="G402" s="6" t="s">
        <v>21</v>
      </c>
      <c r="H402" s="6" t="s">
        <v>13</v>
      </c>
      <c r="I402" s="2">
        <v>0.93500000000000005</v>
      </c>
      <c r="J402" s="31">
        <f t="shared" si="6"/>
        <v>49.555</v>
      </c>
    </row>
    <row r="403" spans="1:10" ht="14.5" x14ac:dyDescent="0.35">
      <c r="A403" s="6" t="s">
        <v>2326</v>
      </c>
      <c r="B403" s="6" t="s">
        <v>2327</v>
      </c>
      <c r="C403" s="6" t="s">
        <v>23</v>
      </c>
      <c r="D403" s="21">
        <v>91</v>
      </c>
      <c r="E403" s="6" t="s">
        <v>2328</v>
      </c>
      <c r="F403" s="15" t="s">
        <v>68</v>
      </c>
      <c r="G403" s="6" t="s">
        <v>18</v>
      </c>
      <c r="H403" s="6" t="s">
        <v>13</v>
      </c>
      <c r="I403" s="2">
        <v>0.93500000000000005</v>
      </c>
      <c r="J403" s="31">
        <f t="shared" si="6"/>
        <v>85.085000000000008</v>
      </c>
    </row>
    <row r="404" spans="1:10" ht="14.5" x14ac:dyDescent="0.35">
      <c r="A404" s="6" t="s">
        <v>2331</v>
      </c>
      <c r="B404" s="6" t="s">
        <v>2332</v>
      </c>
      <c r="C404" s="6" t="s">
        <v>16</v>
      </c>
      <c r="D404" s="21">
        <v>56</v>
      </c>
      <c r="E404" s="6" t="s">
        <v>2333</v>
      </c>
      <c r="F404" s="15" t="s">
        <v>95</v>
      </c>
      <c r="G404" s="6" t="s">
        <v>4549</v>
      </c>
      <c r="H404" s="6" t="s">
        <v>13</v>
      </c>
      <c r="I404" s="2">
        <v>0.93500000000000005</v>
      </c>
      <c r="J404" s="31">
        <f t="shared" si="6"/>
        <v>52.36</v>
      </c>
    </row>
    <row r="405" spans="1:10" ht="14.5" x14ac:dyDescent="0.35">
      <c r="A405" s="6" t="s">
        <v>2335</v>
      </c>
      <c r="B405" s="6" t="s">
        <v>2336</v>
      </c>
      <c r="C405" s="6" t="s">
        <v>16</v>
      </c>
      <c r="D405" s="21">
        <v>80</v>
      </c>
      <c r="E405" s="8">
        <v>28511</v>
      </c>
      <c r="F405" s="15" t="s">
        <v>140</v>
      </c>
      <c r="G405" s="6" t="s">
        <v>18</v>
      </c>
      <c r="H405" s="6" t="s">
        <v>25</v>
      </c>
      <c r="I405" s="2">
        <v>0.93500000000000005</v>
      </c>
      <c r="J405" s="31">
        <f t="shared" si="6"/>
        <v>74.800000000000011</v>
      </c>
    </row>
    <row r="406" spans="1:10" ht="14.5" x14ac:dyDescent="0.35">
      <c r="A406" s="6" t="s">
        <v>452</v>
      </c>
      <c r="B406" s="6" t="s">
        <v>2338</v>
      </c>
      <c r="C406" s="6" t="s">
        <v>23</v>
      </c>
      <c r="D406" s="21">
        <v>67</v>
      </c>
      <c r="E406" s="6" t="s">
        <v>2339</v>
      </c>
      <c r="F406" s="15" t="s">
        <v>79</v>
      </c>
      <c r="G406" s="6" t="s">
        <v>33</v>
      </c>
      <c r="H406" s="6" t="s">
        <v>27</v>
      </c>
      <c r="I406" s="2">
        <v>0.93</v>
      </c>
      <c r="J406" s="31">
        <f t="shared" si="6"/>
        <v>62.31</v>
      </c>
    </row>
    <row r="407" spans="1:10" ht="14.5" x14ac:dyDescent="0.35">
      <c r="A407" s="6" t="s">
        <v>571</v>
      </c>
      <c r="B407" s="6" t="s">
        <v>2342</v>
      </c>
      <c r="C407" s="6" t="s">
        <v>23</v>
      </c>
      <c r="D407" s="21">
        <v>5</v>
      </c>
      <c r="E407" s="6" t="s">
        <v>2343</v>
      </c>
      <c r="F407" s="16" t="s">
        <v>4541</v>
      </c>
      <c r="G407" s="6" t="s">
        <v>18</v>
      </c>
      <c r="H407" s="6" t="s">
        <v>13</v>
      </c>
      <c r="I407" s="2">
        <v>0.93</v>
      </c>
      <c r="J407" s="31">
        <f t="shared" si="6"/>
        <v>4.6500000000000004</v>
      </c>
    </row>
    <row r="408" spans="1:10" ht="14.5" x14ac:dyDescent="0.35">
      <c r="A408" s="6" t="s">
        <v>2345</v>
      </c>
      <c r="B408" s="6" t="s">
        <v>2346</v>
      </c>
      <c r="C408" s="6" t="s">
        <v>16</v>
      </c>
      <c r="D408" s="21">
        <v>21</v>
      </c>
      <c r="E408" s="6" t="s">
        <v>2347</v>
      </c>
      <c r="F408" s="15" t="s">
        <v>121</v>
      </c>
      <c r="G408" s="6" t="s">
        <v>12</v>
      </c>
      <c r="H408" s="6" t="s">
        <v>13</v>
      </c>
      <c r="I408" s="2">
        <v>0.93</v>
      </c>
      <c r="J408" s="31">
        <f t="shared" si="6"/>
        <v>19.53</v>
      </c>
    </row>
    <row r="409" spans="1:10" ht="14.5" x14ac:dyDescent="0.35">
      <c r="A409" s="6" t="s">
        <v>856</v>
      </c>
      <c r="B409" s="6" t="s">
        <v>2349</v>
      </c>
      <c r="C409" s="6" t="s">
        <v>23</v>
      </c>
      <c r="D409" s="21">
        <v>24</v>
      </c>
      <c r="E409" s="6" t="s">
        <v>2350</v>
      </c>
      <c r="F409" s="15" t="s">
        <v>173</v>
      </c>
      <c r="G409" s="6" t="s">
        <v>12</v>
      </c>
      <c r="H409" s="6" t="s">
        <v>27</v>
      </c>
      <c r="I409" s="2">
        <v>0.9296875</v>
      </c>
      <c r="J409" s="31">
        <f t="shared" si="6"/>
        <v>22.3125</v>
      </c>
    </row>
    <row r="410" spans="1:10" ht="14.5" x14ac:dyDescent="0.35">
      <c r="A410" s="6" t="s">
        <v>57</v>
      </c>
      <c r="B410" s="6" t="s">
        <v>199</v>
      </c>
      <c r="C410" s="6" t="s">
        <v>23</v>
      </c>
      <c r="D410" s="21">
        <v>75</v>
      </c>
      <c r="E410" s="6" t="s">
        <v>2353</v>
      </c>
      <c r="F410" s="15" t="s">
        <v>58</v>
      </c>
      <c r="G410" s="6" t="s">
        <v>12</v>
      </c>
      <c r="H410" s="6" t="s">
        <v>27</v>
      </c>
      <c r="I410" s="2">
        <v>0.92500000000000004</v>
      </c>
      <c r="J410" s="31">
        <f t="shared" si="6"/>
        <v>69.375</v>
      </c>
    </row>
    <row r="411" spans="1:10" ht="14.5" x14ac:dyDescent="0.35">
      <c r="A411" s="6" t="s">
        <v>2356</v>
      </c>
      <c r="B411" s="6" t="s">
        <v>587</v>
      </c>
      <c r="C411" s="6" t="s">
        <v>23</v>
      </c>
      <c r="D411" s="21">
        <v>15</v>
      </c>
      <c r="E411" s="6" t="s">
        <v>2357</v>
      </c>
      <c r="F411" s="15" t="s">
        <v>97</v>
      </c>
      <c r="G411" s="6" t="s">
        <v>4549</v>
      </c>
      <c r="H411" s="6" t="s">
        <v>25</v>
      </c>
      <c r="I411" s="2">
        <v>0.92500000000000004</v>
      </c>
      <c r="J411" s="31">
        <f t="shared" si="6"/>
        <v>13.875</v>
      </c>
    </row>
    <row r="412" spans="1:10" ht="14.5" x14ac:dyDescent="0.35">
      <c r="A412" s="6" t="s">
        <v>523</v>
      </c>
      <c r="B412" s="6" t="s">
        <v>2359</v>
      </c>
      <c r="C412" s="6" t="s">
        <v>23</v>
      </c>
      <c r="D412" s="21">
        <v>81</v>
      </c>
      <c r="E412" s="6" t="s">
        <v>2360</v>
      </c>
      <c r="F412" s="16" t="s">
        <v>4541</v>
      </c>
      <c r="G412" s="6" t="s">
        <v>4549</v>
      </c>
      <c r="H412" s="6" t="s">
        <v>13</v>
      </c>
      <c r="I412" s="2">
        <v>0.92500000000000004</v>
      </c>
      <c r="J412" s="31">
        <f t="shared" si="6"/>
        <v>74.924999999999997</v>
      </c>
    </row>
    <row r="413" spans="1:10" ht="14.5" x14ac:dyDescent="0.35">
      <c r="A413" s="6" t="s">
        <v>501</v>
      </c>
      <c r="B413" s="6" t="s">
        <v>2363</v>
      </c>
      <c r="C413" s="6" t="s">
        <v>16</v>
      </c>
      <c r="D413" s="21">
        <v>84</v>
      </c>
      <c r="E413" s="6" t="s">
        <v>2364</v>
      </c>
      <c r="F413" s="15" t="s">
        <v>32</v>
      </c>
      <c r="G413" s="6" t="s">
        <v>33</v>
      </c>
      <c r="H413" s="6" t="s">
        <v>13</v>
      </c>
      <c r="I413" s="2">
        <v>0.92500000000000004</v>
      </c>
      <c r="J413" s="31">
        <f t="shared" si="6"/>
        <v>77.7</v>
      </c>
    </row>
    <row r="414" spans="1:10" ht="14.5" x14ac:dyDescent="0.35">
      <c r="A414" s="6" t="s">
        <v>2367</v>
      </c>
      <c r="B414" s="6" t="s">
        <v>2368</v>
      </c>
      <c r="C414" s="6" t="s">
        <v>16</v>
      </c>
      <c r="D414" s="21">
        <v>65</v>
      </c>
      <c r="E414" s="6" t="s">
        <v>2369</v>
      </c>
      <c r="F414" s="15" t="s">
        <v>101</v>
      </c>
      <c r="G414" s="6" t="s">
        <v>33</v>
      </c>
      <c r="H414" s="6" t="s">
        <v>13</v>
      </c>
      <c r="I414" s="2">
        <v>0.92500000000000004</v>
      </c>
      <c r="J414" s="31">
        <f t="shared" si="6"/>
        <v>60.125</v>
      </c>
    </row>
    <row r="415" spans="1:10" ht="14.5" x14ac:dyDescent="0.35">
      <c r="A415" s="6" t="s">
        <v>2372</v>
      </c>
      <c r="B415" s="6" t="s">
        <v>2373</v>
      </c>
      <c r="C415" s="6" t="s">
        <v>23</v>
      </c>
      <c r="D415" s="21">
        <v>48</v>
      </c>
      <c r="E415" s="6" t="s">
        <v>2374</v>
      </c>
      <c r="F415" s="15" t="s">
        <v>282</v>
      </c>
      <c r="G415" s="6" t="s">
        <v>12</v>
      </c>
      <c r="H415" s="6" t="s">
        <v>27</v>
      </c>
      <c r="I415" s="2">
        <v>0.92437499999999995</v>
      </c>
      <c r="J415" s="31">
        <f t="shared" si="6"/>
        <v>44.37</v>
      </c>
    </row>
    <row r="416" spans="1:10" ht="14.5" x14ac:dyDescent="0.35">
      <c r="A416" s="6" t="s">
        <v>1644</v>
      </c>
      <c r="B416" s="6" t="s">
        <v>2376</v>
      </c>
      <c r="C416" s="6" t="s">
        <v>16</v>
      </c>
      <c r="D416" s="21">
        <v>37</v>
      </c>
      <c r="E416" s="6" t="s">
        <v>2377</v>
      </c>
      <c r="F416" s="16" t="s">
        <v>4541</v>
      </c>
      <c r="G416" s="6" t="s">
        <v>33</v>
      </c>
      <c r="H416" s="6" t="s">
        <v>13</v>
      </c>
      <c r="I416" s="2">
        <v>0.92187499999999989</v>
      </c>
      <c r="J416" s="31">
        <f t="shared" si="6"/>
        <v>34.109374999999993</v>
      </c>
    </row>
    <row r="417" spans="1:10" ht="14.5" x14ac:dyDescent="0.35">
      <c r="A417" s="6" t="s">
        <v>169</v>
      </c>
      <c r="B417" s="6" t="s">
        <v>2380</v>
      </c>
      <c r="C417" s="6" t="s">
        <v>16</v>
      </c>
      <c r="D417" s="21">
        <v>57</v>
      </c>
      <c r="E417" s="6" t="s">
        <v>2381</v>
      </c>
      <c r="F417" s="15" t="s">
        <v>91</v>
      </c>
      <c r="G417" s="6" t="s">
        <v>30</v>
      </c>
      <c r="H417" s="6" t="s">
        <v>13</v>
      </c>
      <c r="I417" s="2">
        <v>0.92187499999999989</v>
      </c>
      <c r="J417" s="31">
        <f t="shared" si="6"/>
        <v>52.546874999999993</v>
      </c>
    </row>
    <row r="418" spans="1:10" ht="14.5" x14ac:dyDescent="0.35">
      <c r="A418" s="6" t="s">
        <v>2383</v>
      </c>
      <c r="B418" s="6" t="s">
        <v>2384</v>
      </c>
      <c r="C418" s="6" t="s">
        <v>16</v>
      </c>
      <c r="D418" s="21">
        <v>57</v>
      </c>
      <c r="E418" s="6" t="s">
        <v>2385</v>
      </c>
      <c r="F418" s="15" t="s">
        <v>62</v>
      </c>
      <c r="G418" s="6" t="s">
        <v>63</v>
      </c>
      <c r="H418" s="6" t="s">
        <v>25</v>
      </c>
      <c r="I418" s="2">
        <v>0.92187499999999989</v>
      </c>
      <c r="J418" s="31">
        <f t="shared" si="6"/>
        <v>52.546874999999993</v>
      </c>
    </row>
    <row r="419" spans="1:10" ht="14.5" x14ac:dyDescent="0.35">
      <c r="A419" s="6" t="s">
        <v>550</v>
      </c>
      <c r="B419" s="6" t="s">
        <v>2387</v>
      </c>
      <c r="C419" s="6" t="s">
        <v>23</v>
      </c>
      <c r="D419" s="21">
        <v>46</v>
      </c>
      <c r="E419" s="6" t="s">
        <v>2388</v>
      </c>
      <c r="F419" s="15" t="s">
        <v>53</v>
      </c>
      <c r="G419" s="6" t="s">
        <v>18</v>
      </c>
      <c r="H419" s="6" t="s">
        <v>13</v>
      </c>
      <c r="I419" s="2">
        <v>0.91800000000000004</v>
      </c>
      <c r="J419" s="31">
        <f t="shared" si="6"/>
        <v>42.228000000000002</v>
      </c>
    </row>
    <row r="420" spans="1:10" ht="14.5" x14ac:dyDescent="0.35">
      <c r="A420" s="6" t="s">
        <v>2391</v>
      </c>
      <c r="B420" s="6" t="s">
        <v>2392</v>
      </c>
      <c r="C420" s="6" t="s">
        <v>16</v>
      </c>
      <c r="D420" s="21">
        <v>76</v>
      </c>
      <c r="E420" s="6" t="s">
        <v>2393</v>
      </c>
      <c r="F420" s="15" t="s">
        <v>347</v>
      </c>
      <c r="G420" s="6" t="s">
        <v>18</v>
      </c>
      <c r="H420" s="6" t="s">
        <v>25</v>
      </c>
      <c r="I420" s="2">
        <v>0.91640624999999998</v>
      </c>
      <c r="J420" s="31">
        <f t="shared" si="6"/>
        <v>69.646874999999994</v>
      </c>
    </row>
    <row r="421" spans="1:10" ht="14.5" x14ac:dyDescent="0.35">
      <c r="A421" s="6" t="s">
        <v>2396</v>
      </c>
      <c r="B421" s="13" t="s">
        <v>4541</v>
      </c>
      <c r="C421" s="6" t="s">
        <v>23</v>
      </c>
      <c r="D421" s="21">
        <v>33</v>
      </c>
      <c r="E421" s="6" t="s">
        <v>2397</v>
      </c>
      <c r="F421" s="15" t="s">
        <v>55</v>
      </c>
      <c r="G421" s="6" t="s">
        <v>18</v>
      </c>
      <c r="H421" s="6" t="s">
        <v>13</v>
      </c>
      <c r="I421" s="2">
        <v>0.91374999999999995</v>
      </c>
      <c r="J421" s="31">
        <f t="shared" si="6"/>
        <v>30.153749999999999</v>
      </c>
    </row>
    <row r="422" spans="1:10" ht="14.5" x14ac:dyDescent="0.35">
      <c r="A422" s="6" t="s">
        <v>560</v>
      </c>
      <c r="B422" s="6" t="s">
        <v>2400</v>
      </c>
      <c r="C422" s="6" t="s">
        <v>23</v>
      </c>
      <c r="D422" s="21">
        <v>90</v>
      </c>
      <c r="E422" s="6" t="s">
        <v>2401</v>
      </c>
      <c r="F422" s="16" t="s">
        <v>4541</v>
      </c>
      <c r="G422" s="6" t="s">
        <v>20</v>
      </c>
      <c r="H422" s="6" t="s">
        <v>13</v>
      </c>
      <c r="I422" s="2">
        <v>0.91374999999999995</v>
      </c>
      <c r="J422" s="31">
        <f t="shared" si="6"/>
        <v>82.237499999999997</v>
      </c>
    </row>
    <row r="423" spans="1:10" ht="14.5" x14ac:dyDescent="0.35">
      <c r="A423" s="6" t="s">
        <v>262</v>
      </c>
      <c r="B423" s="6" t="s">
        <v>2403</v>
      </c>
      <c r="C423" s="6" t="s">
        <v>16</v>
      </c>
      <c r="D423" s="21">
        <v>97</v>
      </c>
      <c r="E423" s="6" t="s">
        <v>2404</v>
      </c>
      <c r="F423" s="15" t="s">
        <v>135</v>
      </c>
      <c r="G423" s="6" t="s">
        <v>30</v>
      </c>
      <c r="H423" s="6" t="s">
        <v>13</v>
      </c>
      <c r="I423" s="2">
        <v>0.91374999999999995</v>
      </c>
      <c r="J423" s="31">
        <f t="shared" si="6"/>
        <v>88.633749999999992</v>
      </c>
    </row>
    <row r="424" spans="1:10" ht="14.5" x14ac:dyDescent="0.35">
      <c r="A424" s="6" t="s">
        <v>2406</v>
      </c>
      <c r="B424" s="6" t="s">
        <v>2407</v>
      </c>
      <c r="C424" s="6" t="s">
        <v>16</v>
      </c>
      <c r="D424" s="21">
        <v>3</v>
      </c>
      <c r="E424" s="6" t="s">
        <v>2408</v>
      </c>
      <c r="F424" s="15" t="s">
        <v>125</v>
      </c>
      <c r="G424" s="6" t="s">
        <v>20</v>
      </c>
      <c r="H424" s="6" t="s">
        <v>13</v>
      </c>
      <c r="I424" s="2">
        <v>0.91374999999999995</v>
      </c>
      <c r="J424" s="31">
        <f t="shared" si="6"/>
        <v>2.74125</v>
      </c>
    </row>
    <row r="425" spans="1:10" ht="14.5" x14ac:dyDescent="0.35">
      <c r="A425" s="6" t="s">
        <v>2411</v>
      </c>
      <c r="B425" s="6" t="s">
        <v>2412</v>
      </c>
      <c r="C425" s="6" t="s">
        <v>16</v>
      </c>
      <c r="D425" s="21">
        <v>87</v>
      </c>
      <c r="E425" s="6" t="s">
        <v>2413</v>
      </c>
      <c r="F425" s="15" t="s">
        <v>183</v>
      </c>
      <c r="G425" s="6" t="s">
        <v>26</v>
      </c>
      <c r="H425" s="6" t="s">
        <v>25</v>
      </c>
      <c r="I425" s="2">
        <v>0.91374999999999995</v>
      </c>
      <c r="J425" s="31">
        <f t="shared" si="6"/>
        <v>79.496249999999989</v>
      </c>
    </row>
    <row r="426" spans="1:10" ht="14.5" x14ac:dyDescent="0.35">
      <c r="A426" s="6" t="s">
        <v>2415</v>
      </c>
      <c r="B426" s="6" t="s">
        <v>2416</v>
      </c>
      <c r="C426" s="6" t="s">
        <v>16</v>
      </c>
      <c r="D426" s="21">
        <v>70</v>
      </c>
      <c r="E426" s="6" t="s">
        <v>2417</v>
      </c>
      <c r="F426" s="15" t="s">
        <v>102</v>
      </c>
      <c r="G426" s="6" t="s">
        <v>33</v>
      </c>
      <c r="H426" s="6" t="s">
        <v>13</v>
      </c>
      <c r="I426" s="2">
        <v>0.91374999999999995</v>
      </c>
      <c r="J426" s="31">
        <f t="shared" si="6"/>
        <v>63.962499999999999</v>
      </c>
    </row>
    <row r="427" spans="1:10" ht="14.5" x14ac:dyDescent="0.35">
      <c r="A427" s="6" t="s">
        <v>2419</v>
      </c>
      <c r="B427" s="6" t="s">
        <v>2420</v>
      </c>
      <c r="C427" s="6" t="s">
        <v>23</v>
      </c>
      <c r="D427" s="21">
        <v>13</v>
      </c>
      <c r="E427" s="6" t="s">
        <v>2421</v>
      </c>
      <c r="F427" s="15" t="s">
        <v>68</v>
      </c>
      <c r="G427" s="6" t="s">
        <v>18</v>
      </c>
      <c r="H427" s="6" t="s">
        <v>13</v>
      </c>
      <c r="I427" s="2">
        <v>0.91374999999999995</v>
      </c>
      <c r="J427" s="31">
        <f t="shared" si="6"/>
        <v>11.87875</v>
      </c>
    </row>
    <row r="428" spans="1:10" ht="14.5" x14ac:dyDescent="0.35">
      <c r="A428" s="6" t="s">
        <v>2423</v>
      </c>
      <c r="B428" s="6" t="s">
        <v>2424</v>
      </c>
      <c r="C428" s="6" t="s">
        <v>23</v>
      </c>
      <c r="D428" s="21">
        <v>96</v>
      </c>
      <c r="E428" s="6" t="s">
        <v>2425</v>
      </c>
      <c r="F428" s="15" t="s">
        <v>194</v>
      </c>
      <c r="G428" s="6" t="s">
        <v>4549</v>
      </c>
      <c r="H428" s="6" t="s">
        <v>13</v>
      </c>
      <c r="I428" s="2">
        <v>0.91249999999999998</v>
      </c>
      <c r="J428" s="31">
        <f t="shared" si="6"/>
        <v>87.6</v>
      </c>
    </row>
    <row r="429" spans="1:10" ht="14.5" x14ac:dyDescent="0.35">
      <c r="A429" s="6" t="s">
        <v>203</v>
      </c>
      <c r="B429" s="6" t="s">
        <v>2428</v>
      </c>
      <c r="C429" s="6" t="s">
        <v>23</v>
      </c>
      <c r="D429" s="21">
        <v>52</v>
      </c>
      <c r="E429" s="6" t="s">
        <v>2429</v>
      </c>
      <c r="F429" s="15" t="s">
        <v>128</v>
      </c>
      <c r="G429" s="6" t="s">
        <v>33</v>
      </c>
      <c r="H429" s="6" t="s">
        <v>27</v>
      </c>
      <c r="I429" s="2">
        <v>0.91249999999999998</v>
      </c>
      <c r="J429" s="31">
        <f t="shared" si="6"/>
        <v>47.449999999999996</v>
      </c>
    </row>
    <row r="430" spans="1:10" ht="14.5" x14ac:dyDescent="0.35">
      <c r="A430" s="6" t="s">
        <v>465</v>
      </c>
      <c r="B430" s="6" t="s">
        <v>2432</v>
      </c>
      <c r="C430" s="6" t="s">
        <v>23</v>
      </c>
      <c r="D430" s="21">
        <v>6</v>
      </c>
      <c r="E430" s="8">
        <v>28394</v>
      </c>
      <c r="F430" s="15" t="s">
        <v>191</v>
      </c>
      <c r="G430" s="6" t="s">
        <v>20</v>
      </c>
      <c r="H430" s="6" t="s">
        <v>25</v>
      </c>
      <c r="I430" s="2">
        <v>0.91</v>
      </c>
      <c r="J430" s="31">
        <f t="shared" si="6"/>
        <v>5.46</v>
      </c>
    </row>
    <row r="431" spans="1:10" ht="14.5" x14ac:dyDescent="0.35">
      <c r="A431" s="6" t="s">
        <v>555</v>
      </c>
      <c r="B431" s="6" t="s">
        <v>2434</v>
      </c>
      <c r="C431" s="6" t="s">
        <v>23</v>
      </c>
      <c r="D431" s="21">
        <v>51</v>
      </c>
      <c r="E431" s="6" t="s">
        <v>2435</v>
      </c>
      <c r="F431" s="15" t="s">
        <v>201</v>
      </c>
      <c r="G431" s="6" t="s">
        <v>4549</v>
      </c>
      <c r="H431" s="6" t="s">
        <v>25</v>
      </c>
      <c r="I431" s="2">
        <v>0.90949999999999998</v>
      </c>
      <c r="J431" s="31">
        <f t="shared" si="6"/>
        <v>46.384499999999996</v>
      </c>
    </row>
    <row r="432" spans="1:10" ht="14.5" x14ac:dyDescent="0.35">
      <c r="A432" s="6" t="s">
        <v>381</v>
      </c>
      <c r="B432" s="6" t="s">
        <v>2438</v>
      </c>
      <c r="C432" s="6" t="s">
        <v>16</v>
      </c>
      <c r="D432" s="21">
        <v>23</v>
      </c>
      <c r="E432" s="6" t="s">
        <v>2439</v>
      </c>
      <c r="F432" s="15" t="s">
        <v>308</v>
      </c>
      <c r="G432" s="6" t="s">
        <v>30</v>
      </c>
      <c r="H432" s="6" t="s">
        <v>13</v>
      </c>
      <c r="I432" s="2">
        <v>0.90949999999999998</v>
      </c>
      <c r="J432" s="31">
        <f t="shared" si="6"/>
        <v>20.918499999999998</v>
      </c>
    </row>
    <row r="433" spans="1:10" ht="14.5" x14ac:dyDescent="0.35">
      <c r="A433" s="6" t="s">
        <v>2442</v>
      </c>
      <c r="B433" s="6" t="s">
        <v>2443</v>
      </c>
      <c r="C433" s="6" t="s">
        <v>23</v>
      </c>
      <c r="D433" s="21">
        <v>58</v>
      </c>
      <c r="E433" s="6" t="s">
        <v>2444</v>
      </c>
      <c r="F433" s="15" t="s">
        <v>35</v>
      </c>
      <c r="G433" s="6" t="s">
        <v>21</v>
      </c>
      <c r="H433" s="6" t="s">
        <v>13</v>
      </c>
      <c r="I433" s="2">
        <v>0.90949999999999998</v>
      </c>
      <c r="J433" s="31">
        <f t="shared" si="6"/>
        <v>52.750999999999998</v>
      </c>
    </row>
    <row r="434" spans="1:10" ht="14.5" x14ac:dyDescent="0.35">
      <c r="A434" s="6" t="s">
        <v>2446</v>
      </c>
      <c r="B434" s="6" t="s">
        <v>2447</v>
      </c>
      <c r="C434" s="6" t="s">
        <v>16</v>
      </c>
      <c r="D434" s="21">
        <v>72</v>
      </c>
      <c r="E434" s="6" t="s">
        <v>2448</v>
      </c>
      <c r="F434" s="15" t="s">
        <v>108</v>
      </c>
      <c r="G434" s="6" t="s">
        <v>12</v>
      </c>
      <c r="H434" s="6" t="s">
        <v>13</v>
      </c>
      <c r="I434" s="2">
        <v>0.90625</v>
      </c>
      <c r="J434" s="31">
        <f t="shared" si="6"/>
        <v>65.25</v>
      </c>
    </row>
    <row r="435" spans="1:10" ht="14.5" x14ac:dyDescent="0.35">
      <c r="A435" s="6" t="s">
        <v>2450</v>
      </c>
      <c r="B435" s="6" t="s">
        <v>2451</v>
      </c>
      <c r="C435" s="6" t="s">
        <v>16</v>
      </c>
      <c r="D435" s="21">
        <v>61</v>
      </c>
      <c r="E435" s="6" t="s">
        <v>2452</v>
      </c>
      <c r="F435" s="15" t="s">
        <v>67</v>
      </c>
      <c r="G435" s="6" t="s">
        <v>20</v>
      </c>
      <c r="H435" s="6" t="s">
        <v>25</v>
      </c>
      <c r="I435" s="2">
        <v>0.90625</v>
      </c>
      <c r="J435" s="31">
        <f t="shared" si="6"/>
        <v>55.28125</v>
      </c>
    </row>
    <row r="436" spans="1:10" ht="14.5" x14ac:dyDescent="0.35">
      <c r="A436" s="6" t="s">
        <v>296</v>
      </c>
      <c r="B436" s="6" t="s">
        <v>2454</v>
      </c>
      <c r="C436" s="6" t="s">
        <v>54</v>
      </c>
      <c r="D436" s="21">
        <v>52</v>
      </c>
      <c r="E436" s="11"/>
      <c r="F436" s="15" t="s">
        <v>94</v>
      </c>
      <c r="G436" s="6" t="s">
        <v>21</v>
      </c>
      <c r="H436" s="6" t="s">
        <v>13</v>
      </c>
      <c r="I436" s="2">
        <v>0.90625</v>
      </c>
      <c r="J436" s="31">
        <f t="shared" si="6"/>
        <v>47.125</v>
      </c>
    </row>
    <row r="437" spans="1:10" ht="14.5" x14ac:dyDescent="0.35">
      <c r="A437" s="6" t="s">
        <v>467</v>
      </c>
      <c r="B437" s="6" t="s">
        <v>2457</v>
      </c>
      <c r="C437" s="6" t="s">
        <v>16</v>
      </c>
      <c r="D437" s="21">
        <v>15</v>
      </c>
      <c r="E437" s="8">
        <v>26982</v>
      </c>
      <c r="F437" s="15" t="s">
        <v>103</v>
      </c>
      <c r="G437" s="6" t="s">
        <v>63</v>
      </c>
      <c r="H437" s="6" t="s">
        <v>27</v>
      </c>
      <c r="I437" s="2">
        <v>0.90312499999999996</v>
      </c>
      <c r="J437" s="31">
        <f t="shared" si="6"/>
        <v>13.546875</v>
      </c>
    </row>
    <row r="438" spans="1:10" ht="14.5" x14ac:dyDescent="0.35">
      <c r="A438" s="6" t="s">
        <v>2459</v>
      </c>
      <c r="B438" s="6" t="s">
        <v>2460</v>
      </c>
      <c r="C438" s="6" t="s">
        <v>16</v>
      </c>
      <c r="D438" s="21">
        <v>37</v>
      </c>
      <c r="E438" s="6" t="s">
        <v>2461</v>
      </c>
      <c r="F438" s="15" t="s">
        <v>32</v>
      </c>
      <c r="G438" s="6" t="s">
        <v>33</v>
      </c>
      <c r="H438" s="6" t="s">
        <v>27</v>
      </c>
      <c r="I438" s="2">
        <v>0.90312499999999996</v>
      </c>
      <c r="J438" s="31">
        <f t="shared" si="6"/>
        <v>33.415624999999999</v>
      </c>
    </row>
    <row r="439" spans="1:10" ht="14.5" x14ac:dyDescent="0.35">
      <c r="A439" s="6" t="s">
        <v>2464</v>
      </c>
      <c r="B439" s="6" t="s">
        <v>2465</v>
      </c>
      <c r="C439" s="6" t="s">
        <v>16</v>
      </c>
      <c r="D439" s="21">
        <v>28</v>
      </c>
      <c r="E439" s="6" t="s">
        <v>2466</v>
      </c>
      <c r="F439" s="15" t="s">
        <v>147</v>
      </c>
      <c r="G439" s="6" t="s">
        <v>20</v>
      </c>
      <c r="H439" s="6" t="s">
        <v>25</v>
      </c>
      <c r="I439" s="2">
        <v>0.90312499999999996</v>
      </c>
      <c r="J439" s="31">
        <f t="shared" si="6"/>
        <v>25.287499999999998</v>
      </c>
    </row>
    <row r="440" spans="1:10" ht="14.5" x14ac:dyDescent="0.35">
      <c r="A440" s="6" t="s">
        <v>2469</v>
      </c>
      <c r="B440" s="6" t="s">
        <v>2470</v>
      </c>
      <c r="C440" s="6" t="s">
        <v>16</v>
      </c>
      <c r="D440" s="21">
        <v>47</v>
      </c>
      <c r="E440" s="6" t="s">
        <v>2471</v>
      </c>
      <c r="F440" s="15" t="s">
        <v>159</v>
      </c>
      <c r="G440" s="6" t="s">
        <v>18</v>
      </c>
      <c r="H440" s="6" t="s">
        <v>13</v>
      </c>
      <c r="I440" s="2">
        <v>0.90312499999999996</v>
      </c>
      <c r="J440" s="31">
        <f t="shared" si="6"/>
        <v>42.446874999999999</v>
      </c>
    </row>
    <row r="441" spans="1:10" ht="14.5" x14ac:dyDescent="0.35">
      <c r="A441" s="6" t="s">
        <v>2473</v>
      </c>
      <c r="B441" s="6" t="s">
        <v>2474</v>
      </c>
      <c r="C441" s="6" t="s">
        <v>54</v>
      </c>
      <c r="D441" s="21">
        <v>93</v>
      </c>
      <c r="E441" s="11"/>
      <c r="F441" s="15" t="s">
        <v>163</v>
      </c>
      <c r="G441" s="6" t="s">
        <v>21</v>
      </c>
      <c r="H441" s="6" t="s">
        <v>13</v>
      </c>
      <c r="I441" s="2">
        <v>0.90312499999999996</v>
      </c>
      <c r="J441" s="31">
        <f t="shared" si="6"/>
        <v>83.990624999999994</v>
      </c>
    </row>
    <row r="442" spans="1:10" ht="14.5" x14ac:dyDescent="0.35">
      <c r="A442" s="6" t="s">
        <v>2477</v>
      </c>
      <c r="B442" s="6" t="s">
        <v>2478</v>
      </c>
      <c r="C442" s="6" t="s">
        <v>23</v>
      </c>
      <c r="D442" s="21">
        <v>59</v>
      </c>
      <c r="E442" s="6" t="s">
        <v>2479</v>
      </c>
      <c r="F442" s="15" t="s">
        <v>141</v>
      </c>
      <c r="G442" s="6" t="s">
        <v>63</v>
      </c>
      <c r="H442" s="6" t="s">
        <v>27</v>
      </c>
      <c r="I442" s="2">
        <v>0.90100000000000002</v>
      </c>
      <c r="J442" s="31">
        <f t="shared" si="6"/>
        <v>53.158999999999999</v>
      </c>
    </row>
    <row r="443" spans="1:10" ht="14.5" x14ac:dyDescent="0.35">
      <c r="A443" s="6" t="s">
        <v>2482</v>
      </c>
      <c r="B443" s="6" t="s">
        <v>2483</v>
      </c>
      <c r="C443" s="6" t="s">
        <v>16</v>
      </c>
      <c r="D443" s="21">
        <v>16</v>
      </c>
      <c r="E443" s="6" t="s">
        <v>2484</v>
      </c>
      <c r="F443" s="15" t="s">
        <v>228</v>
      </c>
      <c r="G443" s="6" t="s">
        <v>18</v>
      </c>
      <c r="H443" s="6" t="s">
        <v>25</v>
      </c>
      <c r="I443" s="2">
        <v>0.90100000000000002</v>
      </c>
      <c r="J443" s="31">
        <f t="shared" si="6"/>
        <v>14.416</v>
      </c>
    </row>
    <row r="444" spans="1:10" ht="14.5" x14ac:dyDescent="0.35">
      <c r="A444" s="6" t="s">
        <v>2486</v>
      </c>
      <c r="B444" s="13" t="s">
        <v>4541</v>
      </c>
      <c r="C444" s="6" t="s">
        <v>23</v>
      </c>
      <c r="D444" s="21">
        <v>30</v>
      </c>
      <c r="E444" s="6" t="s">
        <v>2487</v>
      </c>
      <c r="F444" s="15" t="s">
        <v>107</v>
      </c>
      <c r="G444" s="6" t="s">
        <v>30</v>
      </c>
      <c r="H444" s="6" t="s">
        <v>13</v>
      </c>
      <c r="I444" s="2">
        <v>0.90100000000000002</v>
      </c>
      <c r="J444" s="31">
        <f t="shared" si="6"/>
        <v>27.03</v>
      </c>
    </row>
    <row r="445" spans="1:10" ht="14.5" x14ac:dyDescent="0.35">
      <c r="A445" s="6" t="s">
        <v>92</v>
      </c>
      <c r="B445" s="6" t="s">
        <v>2489</v>
      </c>
      <c r="C445" s="6" t="s">
        <v>23</v>
      </c>
      <c r="D445" s="21">
        <v>59</v>
      </c>
      <c r="E445" s="6" t="s">
        <v>2490</v>
      </c>
      <c r="F445" s="15" t="s">
        <v>132</v>
      </c>
      <c r="G445" s="6" t="s">
        <v>21</v>
      </c>
      <c r="H445" s="6" t="s">
        <v>13</v>
      </c>
      <c r="I445" s="2">
        <v>0.9</v>
      </c>
      <c r="J445" s="31">
        <f t="shared" si="6"/>
        <v>53.1</v>
      </c>
    </row>
    <row r="446" spans="1:10" ht="14.5" x14ac:dyDescent="0.35">
      <c r="A446" s="6" t="s">
        <v>240</v>
      </c>
      <c r="B446" s="6" t="s">
        <v>2493</v>
      </c>
      <c r="C446" s="6" t="s">
        <v>23</v>
      </c>
      <c r="D446" s="21">
        <v>76</v>
      </c>
      <c r="E446" s="6" t="s">
        <v>2494</v>
      </c>
      <c r="F446" s="15" t="s">
        <v>85</v>
      </c>
      <c r="G446" s="6" t="s">
        <v>18</v>
      </c>
      <c r="H446" s="6" t="s">
        <v>13</v>
      </c>
      <c r="I446" s="2">
        <v>0.9</v>
      </c>
      <c r="J446" s="31">
        <f t="shared" si="6"/>
        <v>68.400000000000006</v>
      </c>
    </row>
    <row r="447" spans="1:10" ht="14.5" x14ac:dyDescent="0.35">
      <c r="A447" s="6" t="s">
        <v>2497</v>
      </c>
      <c r="B447" s="6" t="s">
        <v>2498</v>
      </c>
      <c r="C447" s="6" t="s">
        <v>16</v>
      </c>
      <c r="D447" s="21">
        <v>67</v>
      </c>
      <c r="E447" s="6" t="s">
        <v>2499</v>
      </c>
      <c r="F447" s="15" t="s">
        <v>75</v>
      </c>
      <c r="G447" s="6" t="s">
        <v>18</v>
      </c>
      <c r="H447" s="6" t="s">
        <v>25</v>
      </c>
      <c r="I447" s="2">
        <v>0.9</v>
      </c>
      <c r="J447" s="31">
        <f t="shared" si="6"/>
        <v>60.300000000000004</v>
      </c>
    </row>
    <row r="448" spans="1:10" ht="14.5" x14ac:dyDescent="0.35">
      <c r="A448" s="6" t="s">
        <v>2501</v>
      </c>
      <c r="B448" s="6" t="s">
        <v>2502</v>
      </c>
      <c r="C448" s="6" t="s">
        <v>16</v>
      </c>
      <c r="D448" s="21">
        <v>54</v>
      </c>
      <c r="E448" s="6" t="s">
        <v>2503</v>
      </c>
      <c r="F448" s="15" t="s">
        <v>299</v>
      </c>
      <c r="G448" s="6" t="s">
        <v>20</v>
      </c>
      <c r="H448" s="6" t="s">
        <v>27</v>
      </c>
      <c r="I448" s="2">
        <v>0.9</v>
      </c>
      <c r="J448" s="31">
        <f t="shared" si="6"/>
        <v>48.6</v>
      </c>
    </row>
    <row r="449" spans="1:10" ht="14.5" x14ac:dyDescent="0.35">
      <c r="A449" s="6" t="s">
        <v>2506</v>
      </c>
      <c r="B449" s="6" t="s">
        <v>2507</v>
      </c>
      <c r="C449" s="6" t="s">
        <v>23</v>
      </c>
      <c r="D449" s="21">
        <v>83</v>
      </c>
      <c r="E449" s="6" t="s">
        <v>2508</v>
      </c>
      <c r="F449" s="15" t="s">
        <v>137</v>
      </c>
      <c r="G449" s="6" t="s">
        <v>33</v>
      </c>
      <c r="H449" s="6" t="s">
        <v>27</v>
      </c>
      <c r="I449" s="2">
        <v>0.9</v>
      </c>
      <c r="J449" s="31">
        <f t="shared" si="6"/>
        <v>74.7</v>
      </c>
    </row>
    <row r="450" spans="1:10" ht="14.5" x14ac:dyDescent="0.35">
      <c r="A450" s="6" t="s">
        <v>2511</v>
      </c>
      <c r="B450" s="6" t="s">
        <v>2512</v>
      </c>
      <c r="C450" s="6" t="s">
        <v>16</v>
      </c>
      <c r="D450" s="21">
        <v>61</v>
      </c>
      <c r="E450" s="6" t="s">
        <v>2513</v>
      </c>
      <c r="F450" s="15" t="s">
        <v>51</v>
      </c>
      <c r="G450" s="6" t="s">
        <v>26</v>
      </c>
      <c r="H450" s="6" t="s">
        <v>25</v>
      </c>
      <c r="I450" s="2">
        <v>0.9</v>
      </c>
      <c r="J450" s="31">
        <f t="shared" si="6"/>
        <v>54.9</v>
      </c>
    </row>
    <row r="451" spans="1:10" ht="14.5" x14ac:dyDescent="0.35">
      <c r="A451" s="6" t="s">
        <v>2236</v>
      </c>
      <c r="B451" s="6" t="s">
        <v>2515</v>
      </c>
      <c r="C451" s="6" t="s">
        <v>23</v>
      </c>
      <c r="D451" s="21">
        <v>47</v>
      </c>
      <c r="E451" s="6" t="s">
        <v>2516</v>
      </c>
      <c r="F451" s="15" t="s">
        <v>209</v>
      </c>
      <c r="G451" s="6" t="s">
        <v>4549</v>
      </c>
      <c r="H451" s="6" t="s">
        <v>27</v>
      </c>
      <c r="I451" s="2">
        <v>0.89999999999999991</v>
      </c>
      <c r="J451" s="31">
        <f t="shared" ref="J451:J514" si="7">D451*I451</f>
        <v>42.3</v>
      </c>
    </row>
    <row r="452" spans="1:10" ht="14.5" x14ac:dyDescent="0.35">
      <c r="A452" s="6" t="s">
        <v>449</v>
      </c>
      <c r="B452" s="6" t="s">
        <v>578</v>
      </c>
      <c r="C452" s="6" t="s">
        <v>23</v>
      </c>
      <c r="D452" s="21">
        <v>84</v>
      </c>
      <c r="E452" s="6" t="s">
        <v>2519</v>
      </c>
      <c r="F452" s="15" t="s">
        <v>136</v>
      </c>
      <c r="G452" s="6" t="s">
        <v>18</v>
      </c>
      <c r="H452" s="6" t="s">
        <v>13</v>
      </c>
      <c r="I452" s="2">
        <v>0.89999999999999991</v>
      </c>
      <c r="J452" s="31">
        <f t="shared" si="7"/>
        <v>75.599999999999994</v>
      </c>
    </row>
    <row r="453" spans="1:10" ht="14.5" x14ac:dyDescent="0.35">
      <c r="A453" s="6" t="s">
        <v>2522</v>
      </c>
      <c r="B453" s="6" t="s">
        <v>2523</v>
      </c>
      <c r="C453" s="6" t="s">
        <v>23</v>
      </c>
      <c r="D453" s="21">
        <v>0</v>
      </c>
      <c r="E453" s="6" t="s">
        <v>2524</v>
      </c>
      <c r="F453" s="15" t="s">
        <v>79</v>
      </c>
      <c r="G453" s="6" t="s">
        <v>26</v>
      </c>
      <c r="H453" s="6" t="s">
        <v>27</v>
      </c>
      <c r="I453" s="2">
        <v>0.89999999999999991</v>
      </c>
      <c r="J453" s="31">
        <f t="shared" si="7"/>
        <v>0</v>
      </c>
    </row>
    <row r="454" spans="1:10" ht="14.5" x14ac:dyDescent="0.35">
      <c r="A454" s="6" t="s">
        <v>365</v>
      </c>
      <c r="B454" s="6" t="s">
        <v>2527</v>
      </c>
      <c r="C454" s="6" t="s">
        <v>23</v>
      </c>
      <c r="D454" s="21">
        <v>12</v>
      </c>
      <c r="E454" s="6" t="s">
        <v>2528</v>
      </c>
      <c r="F454" s="15" t="s">
        <v>128</v>
      </c>
      <c r="G454" s="6" t="s">
        <v>33</v>
      </c>
      <c r="H454" s="6" t="s">
        <v>27</v>
      </c>
      <c r="I454" s="2">
        <v>0.89999999999999991</v>
      </c>
      <c r="J454" s="31">
        <f t="shared" si="7"/>
        <v>10.799999999999999</v>
      </c>
    </row>
    <row r="455" spans="1:10" ht="14.5" x14ac:dyDescent="0.35">
      <c r="A455" s="6" t="s">
        <v>2530</v>
      </c>
      <c r="B455" s="6" t="s">
        <v>2531</v>
      </c>
      <c r="C455" s="6" t="s">
        <v>16</v>
      </c>
      <c r="D455" s="21">
        <v>42</v>
      </c>
      <c r="E455" s="6" t="s">
        <v>2532</v>
      </c>
      <c r="F455" s="15" t="s">
        <v>90</v>
      </c>
      <c r="G455" s="6" t="s">
        <v>18</v>
      </c>
      <c r="H455" s="6" t="s">
        <v>27</v>
      </c>
      <c r="I455" s="2">
        <v>0.89999999999999991</v>
      </c>
      <c r="J455" s="31">
        <f t="shared" si="7"/>
        <v>37.799999999999997</v>
      </c>
    </row>
    <row r="456" spans="1:10" ht="14.5" x14ac:dyDescent="0.35">
      <c r="A456" s="6" t="s">
        <v>544</v>
      </c>
      <c r="B456" s="6" t="s">
        <v>2535</v>
      </c>
      <c r="C456" s="6" t="s">
        <v>16</v>
      </c>
      <c r="D456" s="21">
        <v>70</v>
      </c>
      <c r="E456" s="6" t="s">
        <v>2536</v>
      </c>
      <c r="F456" s="15" t="s">
        <v>106</v>
      </c>
      <c r="G456" s="6" t="s">
        <v>18</v>
      </c>
      <c r="H456" s="6" t="s">
        <v>13</v>
      </c>
      <c r="I456" s="2">
        <v>0.89249999999999996</v>
      </c>
      <c r="J456" s="31">
        <f t="shared" si="7"/>
        <v>62.474999999999994</v>
      </c>
    </row>
    <row r="457" spans="1:10" ht="14.5" x14ac:dyDescent="0.35">
      <c r="A457" s="6" t="s">
        <v>2538</v>
      </c>
      <c r="B457" s="13" t="s">
        <v>4541</v>
      </c>
      <c r="C457" s="6" t="s">
        <v>23</v>
      </c>
      <c r="D457" s="21">
        <v>21</v>
      </c>
      <c r="E457" s="6" t="s">
        <v>2539</v>
      </c>
      <c r="F457" s="15" t="s">
        <v>75</v>
      </c>
      <c r="G457" s="6" t="s">
        <v>4549</v>
      </c>
      <c r="H457" s="6" t="s">
        <v>27</v>
      </c>
      <c r="I457" s="2">
        <v>0.89249999999999996</v>
      </c>
      <c r="J457" s="31">
        <f t="shared" si="7"/>
        <v>18.7425</v>
      </c>
    </row>
    <row r="458" spans="1:10" ht="14.5" x14ac:dyDescent="0.35">
      <c r="A458" s="6" t="s">
        <v>2541</v>
      </c>
      <c r="B458" s="6" t="s">
        <v>2542</v>
      </c>
      <c r="C458" s="6" t="s">
        <v>23</v>
      </c>
      <c r="D458" s="21">
        <v>17</v>
      </c>
      <c r="E458" s="6" t="s">
        <v>2543</v>
      </c>
      <c r="F458" s="15" t="s">
        <v>55</v>
      </c>
      <c r="G458" s="6" t="s">
        <v>33</v>
      </c>
      <c r="H458" s="6" t="s">
        <v>27</v>
      </c>
      <c r="I458" s="2">
        <v>0.89249999999999996</v>
      </c>
      <c r="J458" s="31">
        <f t="shared" si="7"/>
        <v>15.172499999999999</v>
      </c>
    </row>
    <row r="459" spans="1:10" ht="14.5" x14ac:dyDescent="0.35">
      <c r="A459" s="6" t="s">
        <v>227</v>
      </c>
      <c r="B459" s="6" t="s">
        <v>492</v>
      </c>
      <c r="C459" s="6" t="s">
        <v>23</v>
      </c>
      <c r="D459" s="21">
        <v>19</v>
      </c>
      <c r="E459" s="6" t="s">
        <v>2545</v>
      </c>
      <c r="F459" s="16" t="s">
        <v>4541</v>
      </c>
      <c r="G459" s="6" t="s">
        <v>4549</v>
      </c>
      <c r="H459" s="6" t="s">
        <v>25</v>
      </c>
      <c r="I459" s="2">
        <v>0.89249999999999996</v>
      </c>
      <c r="J459" s="31">
        <f t="shared" si="7"/>
        <v>16.9575</v>
      </c>
    </row>
    <row r="460" spans="1:10" ht="14.5" x14ac:dyDescent="0.35">
      <c r="A460" s="6" t="s">
        <v>2548</v>
      </c>
      <c r="B460" s="6" t="s">
        <v>2549</v>
      </c>
      <c r="C460" s="6" t="s">
        <v>23</v>
      </c>
      <c r="D460" s="21">
        <v>60</v>
      </c>
      <c r="E460" s="6" t="s">
        <v>2550</v>
      </c>
      <c r="F460" s="15" t="s">
        <v>102</v>
      </c>
      <c r="G460" s="6" t="s">
        <v>18</v>
      </c>
      <c r="H460" s="6" t="s">
        <v>13</v>
      </c>
      <c r="I460" s="2">
        <v>0.89249999999999996</v>
      </c>
      <c r="J460" s="31">
        <f t="shared" si="7"/>
        <v>53.55</v>
      </c>
    </row>
    <row r="461" spans="1:10" ht="14.5" x14ac:dyDescent="0.35">
      <c r="A461" s="6" t="s">
        <v>470</v>
      </c>
      <c r="B461" s="6" t="s">
        <v>596</v>
      </c>
      <c r="C461" s="6" t="s">
        <v>16</v>
      </c>
      <c r="D461" s="21">
        <v>7</v>
      </c>
      <c r="E461" s="6" t="s">
        <v>695</v>
      </c>
      <c r="F461" s="16" t="s">
        <v>4541</v>
      </c>
      <c r="G461" s="6" t="s">
        <v>26</v>
      </c>
      <c r="H461" s="6" t="s">
        <v>25</v>
      </c>
      <c r="I461" s="2">
        <v>0.89249999999999996</v>
      </c>
      <c r="J461" s="31">
        <f t="shared" si="7"/>
        <v>6.2474999999999996</v>
      </c>
    </row>
    <row r="462" spans="1:10" ht="14.5" x14ac:dyDescent="0.35">
      <c r="A462" s="6" t="s">
        <v>359</v>
      </c>
      <c r="B462" s="6" t="s">
        <v>2555</v>
      </c>
      <c r="C462" s="6" t="s">
        <v>23</v>
      </c>
      <c r="D462" s="21">
        <v>67</v>
      </c>
      <c r="E462" s="6" t="s">
        <v>2556</v>
      </c>
      <c r="F462" s="16" t="s">
        <v>4541</v>
      </c>
      <c r="G462" s="6" t="s">
        <v>20</v>
      </c>
      <c r="H462" s="6" t="s">
        <v>13</v>
      </c>
      <c r="I462" s="2">
        <v>0.89249999999999996</v>
      </c>
      <c r="J462" s="31">
        <f t="shared" si="7"/>
        <v>59.797499999999999</v>
      </c>
    </row>
    <row r="463" spans="1:10" ht="14.5" x14ac:dyDescent="0.35">
      <c r="A463" s="6" t="s">
        <v>594</v>
      </c>
      <c r="B463" s="6" t="s">
        <v>2558</v>
      </c>
      <c r="C463" s="6" t="s">
        <v>23</v>
      </c>
      <c r="D463" s="21">
        <v>59</v>
      </c>
      <c r="E463" s="6" t="s">
        <v>2559</v>
      </c>
      <c r="F463" s="15" t="s">
        <v>133</v>
      </c>
      <c r="G463" s="6" t="s">
        <v>4549</v>
      </c>
      <c r="H463" s="6" t="s">
        <v>13</v>
      </c>
      <c r="I463" s="2">
        <v>0.89249999999999996</v>
      </c>
      <c r="J463" s="31">
        <f t="shared" si="7"/>
        <v>52.657499999999999</v>
      </c>
    </row>
    <row r="464" spans="1:10" ht="14.5" x14ac:dyDescent="0.35">
      <c r="A464" s="6" t="s">
        <v>2562</v>
      </c>
      <c r="B464" s="6" t="s">
        <v>2563</v>
      </c>
      <c r="C464" s="6" t="s">
        <v>23</v>
      </c>
      <c r="D464" s="21">
        <v>24</v>
      </c>
      <c r="E464" s="6" t="s">
        <v>2564</v>
      </c>
      <c r="F464" s="15" t="s">
        <v>76</v>
      </c>
      <c r="G464" s="6" t="s">
        <v>26</v>
      </c>
      <c r="H464" s="6" t="s">
        <v>13</v>
      </c>
      <c r="I464" s="2">
        <v>0.89249999999999996</v>
      </c>
      <c r="J464" s="31">
        <f t="shared" si="7"/>
        <v>21.419999999999998</v>
      </c>
    </row>
    <row r="465" spans="1:10" ht="14.5" x14ac:dyDescent="0.35">
      <c r="A465" s="6" t="s">
        <v>556</v>
      </c>
      <c r="B465" s="6" t="s">
        <v>2567</v>
      </c>
      <c r="C465" s="6" t="s">
        <v>16</v>
      </c>
      <c r="D465" s="21">
        <v>56</v>
      </c>
      <c r="E465" s="6" t="s">
        <v>2568</v>
      </c>
      <c r="F465" s="15" t="s">
        <v>302</v>
      </c>
      <c r="G465" s="6" t="s">
        <v>20</v>
      </c>
      <c r="H465" s="6" t="s">
        <v>13</v>
      </c>
      <c r="I465" s="2">
        <v>0.89062499999999989</v>
      </c>
      <c r="J465" s="31">
        <f t="shared" si="7"/>
        <v>49.874999999999993</v>
      </c>
    </row>
    <row r="466" spans="1:10" ht="14.5" x14ac:dyDescent="0.35">
      <c r="A466" s="6" t="s">
        <v>519</v>
      </c>
      <c r="B466" s="6" t="s">
        <v>2570</v>
      </c>
      <c r="C466" s="6" t="s">
        <v>23</v>
      </c>
      <c r="D466" s="21">
        <v>25</v>
      </c>
      <c r="E466" s="6" t="s">
        <v>2571</v>
      </c>
      <c r="F466" s="15" t="s">
        <v>137</v>
      </c>
      <c r="G466" s="6" t="s">
        <v>26</v>
      </c>
      <c r="H466" s="6" t="s">
        <v>13</v>
      </c>
      <c r="I466" s="2">
        <v>0.89062499999999989</v>
      </c>
      <c r="J466" s="31">
        <f t="shared" si="7"/>
        <v>22.265624999999996</v>
      </c>
    </row>
    <row r="467" spans="1:10" ht="14.5" x14ac:dyDescent="0.35">
      <c r="A467" s="6" t="s">
        <v>2573</v>
      </c>
      <c r="B467" s="6" t="s">
        <v>2574</v>
      </c>
      <c r="C467" s="6" t="s">
        <v>23</v>
      </c>
      <c r="D467" s="21">
        <v>22</v>
      </c>
      <c r="E467" s="6" t="s">
        <v>2575</v>
      </c>
      <c r="F467" s="15" t="s">
        <v>58</v>
      </c>
      <c r="G467" s="6" t="s">
        <v>12</v>
      </c>
      <c r="H467" s="6" t="s">
        <v>27</v>
      </c>
      <c r="I467" s="2">
        <v>0.89</v>
      </c>
      <c r="J467" s="31">
        <f t="shared" si="7"/>
        <v>19.580000000000002</v>
      </c>
    </row>
    <row r="468" spans="1:10" ht="14.5" x14ac:dyDescent="0.35">
      <c r="A468" s="6" t="s">
        <v>342</v>
      </c>
      <c r="B468" s="6" t="s">
        <v>2577</v>
      </c>
      <c r="C468" s="6" t="s">
        <v>16</v>
      </c>
      <c r="D468" s="21">
        <v>42</v>
      </c>
      <c r="E468" s="6" t="s">
        <v>2578</v>
      </c>
      <c r="F468" s="15" t="s">
        <v>29</v>
      </c>
      <c r="G468" s="6" t="s">
        <v>18</v>
      </c>
      <c r="H468" s="6" t="s">
        <v>13</v>
      </c>
      <c r="I468" s="2">
        <v>0.89</v>
      </c>
      <c r="J468" s="31">
        <f t="shared" si="7"/>
        <v>37.380000000000003</v>
      </c>
    </row>
    <row r="469" spans="1:10" ht="14.5" x14ac:dyDescent="0.35">
      <c r="A469" s="6" t="s">
        <v>592</v>
      </c>
      <c r="B469" s="6" t="s">
        <v>2580</v>
      </c>
      <c r="C469" s="6" t="s">
        <v>23</v>
      </c>
      <c r="D469" s="21">
        <v>38</v>
      </c>
      <c r="E469" s="6" t="s">
        <v>2581</v>
      </c>
      <c r="F469" s="15" t="s">
        <v>136</v>
      </c>
      <c r="G469" s="6" t="s">
        <v>4549</v>
      </c>
      <c r="H469" s="6" t="s">
        <v>13</v>
      </c>
      <c r="I469" s="2">
        <v>0.88984374999999993</v>
      </c>
      <c r="J469" s="31">
        <f t="shared" si="7"/>
        <v>33.814062499999999</v>
      </c>
    </row>
    <row r="470" spans="1:10" ht="14.5" x14ac:dyDescent="0.35">
      <c r="A470" s="6" t="s">
        <v>2584</v>
      </c>
      <c r="B470" s="6" t="s">
        <v>2585</v>
      </c>
      <c r="C470" s="6" t="s">
        <v>23</v>
      </c>
      <c r="D470" s="21">
        <v>75</v>
      </c>
      <c r="E470" s="6" t="s">
        <v>2586</v>
      </c>
      <c r="F470" s="15" t="s">
        <v>145</v>
      </c>
      <c r="G470" s="6" t="s">
        <v>30</v>
      </c>
      <c r="H470" s="6" t="s">
        <v>13</v>
      </c>
      <c r="I470" s="2">
        <v>0.88984374999999993</v>
      </c>
      <c r="J470" s="31">
        <f t="shared" si="7"/>
        <v>66.73828125</v>
      </c>
    </row>
    <row r="471" spans="1:10" ht="14.5" x14ac:dyDescent="0.35">
      <c r="A471" s="6" t="s">
        <v>218</v>
      </c>
      <c r="B471" s="6" t="s">
        <v>2588</v>
      </c>
      <c r="C471" s="6" t="s">
        <v>23</v>
      </c>
      <c r="D471" s="21">
        <v>50</v>
      </c>
      <c r="E471" s="6" t="s">
        <v>2589</v>
      </c>
      <c r="F471" s="15" t="s">
        <v>121</v>
      </c>
      <c r="G471" s="6" t="s">
        <v>21</v>
      </c>
      <c r="H471" s="6" t="s">
        <v>13</v>
      </c>
      <c r="I471" s="2">
        <v>0.88984374999999993</v>
      </c>
      <c r="J471" s="31">
        <f t="shared" si="7"/>
        <v>44.4921875</v>
      </c>
    </row>
    <row r="472" spans="1:10" ht="14.5" x14ac:dyDescent="0.35">
      <c r="A472" s="6" t="s">
        <v>2591</v>
      </c>
      <c r="B472" s="6" t="s">
        <v>2592</v>
      </c>
      <c r="C472" s="6" t="s">
        <v>23</v>
      </c>
      <c r="D472" s="21">
        <v>50</v>
      </c>
      <c r="E472" s="6" t="s">
        <v>2593</v>
      </c>
      <c r="F472" s="15" t="s">
        <v>108</v>
      </c>
      <c r="G472" s="6" t="s">
        <v>26</v>
      </c>
      <c r="H472" s="6" t="s">
        <v>13</v>
      </c>
      <c r="I472" s="2">
        <v>0.88749999999999996</v>
      </c>
      <c r="J472" s="31">
        <f t="shared" si="7"/>
        <v>44.375</v>
      </c>
    </row>
    <row r="473" spans="1:10" ht="14.5" x14ac:dyDescent="0.35">
      <c r="A473" s="6" t="s">
        <v>2596</v>
      </c>
      <c r="B473" s="6" t="s">
        <v>2597</v>
      </c>
      <c r="C473" s="6" t="s">
        <v>16</v>
      </c>
      <c r="D473" s="21">
        <v>95</v>
      </c>
      <c r="E473" s="6" t="s">
        <v>2598</v>
      </c>
      <c r="F473" s="15" t="s">
        <v>157</v>
      </c>
      <c r="G473" s="6" t="s">
        <v>50</v>
      </c>
      <c r="H473" s="6" t="s">
        <v>13</v>
      </c>
      <c r="I473" s="2">
        <v>0.88749999999999996</v>
      </c>
      <c r="J473" s="31">
        <f t="shared" si="7"/>
        <v>84.3125</v>
      </c>
    </row>
    <row r="474" spans="1:10" ht="14.5" x14ac:dyDescent="0.35">
      <c r="A474" s="6" t="s">
        <v>2601</v>
      </c>
      <c r="B474" s="6" t="s">
        <v>2602</v>
      </c>
      <c r="C474" s="6" t="s">
        <v>16</v>
      </c>
      <c r="D474" s="21">
        <v>9</v>
      </c>
      <c r="E474" s="6" t="s">
        <v>2603</v>
      </c>
      <c r="F474" s="15" t="s">
        <v>277</v>
      </c>
      <c r="G474" s="6" t="s">
        <v>33</v>
      </c>
      <c r="H474" s="6" t="s">
        <v>25</v>
      </c>
      <c r="I474" s="2">
        <v>0.88400000000000001</v>
      </c>
      <c r="J474" s="31">
        <f t="shared" si="7"/>
        <v>7.9560000000000004</v>
      </c>
    </row>
    <row r="475" spans="1:10" ht="14.5" x14ac:dyDescent="0.35">
      <c r="A475" s="6" t="s">
        <v>580</v>
      </c>
      <c r="B475" s="6" t="s">
        <v>2605</v>
      </c>
      <c r="C475" s="6" t="s">
        <v>16</v>
      </c>
      <c r="D475" s="21">
        <v>99</v>
      </c>
      <c r="E475" s="6" t="s">
        <v>2606</v>
      </c>
      <c r="F475" s="15" t="s">
        <v>147</v>
      </c>
      <c r="G475" s="6" t="s">
        <v>21</v>
      </c>
      <c r="H475" s="6" t="s">
        <v>25</v>
      </c>
      <c r="I475" s="2">
        <v>0.88400000000000001</v>
      </c>
      <c r="J475" s="31">
        <f t="shared" si="7"/>
        <v>87.516000000000005</v>
      </c>
    </row>
    <row r="476" spans="1:10" ht="14.5" x14ac:dyDescent="0.35">
      <c r="A476" s="6" t="s">
        <v>57</v>
      </c>
      <c r="B476" s="13" t="s">
        <v>4541</v>
      </c>
      <c r="C476" s="6" t="s">
        <v>16</v>
      </c>
      <c r="D476" s="21">
        <v>31</v>
      </c>
      <c r="E476" s="6" t="s">
        <v>2609</v>
      </c>
      <c r="F476" s="15" t="s">
        <v>62</v>
      </c>
      <c r="G476" s="6" t="s">
        <v>63</v>
      </c>
      <c r="H476" s="6" t="s">
        <v>13</v>
      </c>
      <c r="I476" s="2">
        <v>0.88187499999999985</v>
      </c>
      <c r="J476" s="31">
        <f t="shared" si="7"/>
        <v>27.338124999999994</v>
      </c>
    </row>
    <row r="477" spans="1:10" ht="14.5" x14ac:dyDescent="0.35">
      <c r="A477" s="6" t="s">
        <v>384</v>
      </c>
      <c r="B477" s="6" t="s">
        <v>2611</v>
      </c>
      <c r="C477" s="6" t="s">
        <v>16</v>
      </c>
      <c r="D477" s="21">
        <v>7</v>
      </c>
      <c r="E477" s="6" t="s">
        <v>2612</v>
      </c>
      <c r="F477" s="15" t="s">
        <v>65</v>
      </c>
      <c r="G477" s="6" t="s">
        <v>12</v>
      </c>
      <c r="H477" s="6" t="s">
        <v>25</v>
      </c>
      <c r="I477" s="2">
        <v>0.88187499999999985</v>
      </c>
      <c r="J477" s="31">
        <f t="shared" si="7"/>
        <v>6.1731249999999989</v>
      </c>
    </row>
    <row r="478" spans="1:10" ht="14.5" x14ac:dyDescent="0.35">
      <c r="A478" s="6" t="s">
        <v>200</v>
      </c>
      <c r="B478" s="6" t="s">
        <v>2614</v>
      </c>
      <c r="C478" s="6" t="s">
        <v>23</v>
      </c>
      <c r="D478" s="21">
        <v>25</v>
      </c>
      <c r="E478" s="6" t="s">
        <v>2615</v>
      </c>
      <c r="F478" s="15" t="s">
        <v>122</v>
      </c>
      <c r="G478" s="6" t="s">
        <v>63</v>
      </c>
      <c r="H478" s="6" t="s">
        <v>13</v>
      </c>
      <c r="I478" s="2">
        <v>0.88187499999999985</v>
      </c>
      <c r="J478" s="31">
        <f t="shared" si="7"/>
        <v>22.046874999999996</v>
      </c>
    </row>
    <row r="479" spans="1:10" ht="14.5" x14ac:dyDescent="0.35">
      <c r="A479" s="6" t="s">
        <v>2617</v>
      </c>
      <c r="B479" s="13" t="s">
        <v>4541</v>
      </c>
      <c r="C479" s="6" t="s">
        <v>23</v>
      </c>
      <c r="D479" s="21">
        <v>43</v>
      </c>
      <c r="E479" s="6" t="s">
        <v>2618</v>
      </c>
      <c r="F479" s="15" t="s">
        <v>159</v>
      </c>
      <c r="G479" s="6" t="s">
        <v>18</v>
      </c>
      <c r="H479" s="6" t="s">
        <v>27</v>
      </c>
      <c r="I479" s="2">
        <v>0.88</v>
      </c>
      <c r="J479" s="31">
        <f t="shared" si="7"/>
        <v>37.840000000000003</v>
      </c>
    </row>
    <row r="480" spans="1:10" ht="14.5" x14ac:dyDescent="0.35">
      <c r="A480" s="6" t="s">
        <v>511</v>
      </c>
      <c r="B480" s="6" t="s">
        <v>2621</v>
      </c>
      <c r="C480" s="6" t="s">
        <v>16</v>
      </c>
      <c r="D480" s="21">
        <v>89</v>
      </c>
      <c r="E480" s="6" t="s">
        <v>2622</v>
      </c>
      <c r="F480" s="15" t="s">
        <v>56</v>
      </c>
      <c r="G480" s="6" t="s">
        <v>4549</v>
      </c>
      <c r="H480" s="6" t="s">
        <v>13</v>
      </c>
      <c r="I480" s="2">
        <v>0.88</v>
      </c>
      <c r="J480" s="31">
        <f t="shared" si="7"/>
        <v>78.320000000000007</v>
      </c>
    </row>
    <row r="481" spans="1:10" ht="14.5" x14ac:dyDescent="0.35">
      <c r="A481" s="6" t="s">
        <v>2624</v>
      </c>
      <c r="B481" s="6" t="s">
        <v>2625</v>
      </c>
      <c r="C481" s="6" t="s">
        <v>23</v>
      </c>
      <c r="D481" s="21">
        <v>73</v>
      </c>
      <c r="E481" s="6" t="s">
        <v>2626</v>
      </c>
      <c r="F481" s="15" t="s">
        <v>182</v>
      </c>
      <c r="G481" s="6" t="s">
        <v>12</v>
      </c>
      <c r="H481" s="6" t="s">
        <v>27</v>
      </c>
      <c r="I481" s="2">
        <v>0.88</v>
      </c>
      <c r="J481" s="31">
        <f t="shared" si="7"/>
        <v>64.239999999999995</v>
      </c>
    </row>
    <row r="482" spans="1:10" ht="14.5" x14ac:dyDescent="0.35">
      <c r="A482" s="6" t="s">
        <v>2628</v>
      </c>
      <c r="B482" s="6" t="s">
        <v>2629</v>
      </c>
      <c r="C482" s="6" t="s">
        <v>16</v>
      </c>
      <c r="D482" s="21">
        <v>25</v>
      </c>
      <c r="E482" s="6" t="s">
        <v>2609</v>
      </c>
      <c r="F482" s="15" t="s">
        <v>38</v>
      </c>
      <c r="G482" s="6" t="s">
        <v>12</v>
      </c>
      <c r="H482" s="6" t="s">
        <v>13</v>
      </c>
      <c r="I482" s="2">
        <v>0.88</v>
      </c>
      <c r="J482" s="31">
        <f t="shared" si="7"/>
        <v>22</v>
      </c>
    </row>
    <row r="483" spans="1:10" ht="14.5" x14ac:dyDescent="0.35">
      <c r="A483" s="6" t="s">
        <v>2631</v>
      </c>
      <c r="B483" s="6" t="s">
        <v>2632</v>
      </c>
      <c r="C483" s="6" t="s">
        <v>16</v>
      </c>
      <c r="D483" s="21">
        <v>97</v>
      </c>
      <c r="E483" s="6" t="s">
        <v>2633</v>
      </c>
      <c r="F483" s="15" t="s">
        <v>124</v>
      </c>
      <c r="G483" s="6" t="s">
        <v>18</v>
      </c>
      <c r="H483" s="6" t="s">
        <v>13</v>
      </c>
      <c r="I483" s="2">
        <v>0.88</v>
      </c>
      <c r="J483" s="31">
        <f t="shared" si="7"/>
        <v>85.36</v>
      </c>
    </row>
    <row r="484" spans="1:10" ht="14.5" x14ac:dyDescent="0.35">
      <c r="A484" s="6" t="s">
        <v>576</v>
      </c>
      <c r="B484" s="6" t="s">
        <v>442</v>
      </c>
      <c r="C484" s="6" t="s">
        <v>23</v>
      </c>
      <c r="D484" s="21">
        <v>13</v>
      </c>
      <c r="E484" s="6" t="s">
        <v>2635</v>
      </c>
      <c r="F484" s="15" t="s">
        <v>204</v>
      </c>
      <c r="G484" s="6" t="s">
        <v>26</v>
      </c>
      <c r="H484" s="6" t="s">
        <v>25</v>
      </c>
      <c r="I484" s="2">
        <v>0.87656250000000002</v>
      </c>
      <c r="J484" s="31">
        <f t="shared" si="7"/>
        <v>11.395312500000001</v>
      </c>
    </row>
    <row r="485" spans="1:10" ht="14.5" x14ac:dyDescent="0.35">
      <c r="A485" s="6" t="s">
        <v>450</v>
      </c>
      <c r="B485" s="6" t="s">
        <v>2637</v>
      </c>
      <c r="C485" s="6" t="s">
        <v>16</v>
      </c>
      <c r="D485" s="21">
        <v>82</v>
      </c>
      <c r="E485" s="6" t="s">
        <v>2638</v>
      </c>
      <c r="F485" s="15" t="s">
        <v>211</v>
      </c>
      <c r="G485" s="6" t="s">
        <v>4549</v>
      </c>
      <c r="H485" s="6" t="s">
        <v>13</v>
      </c>
      <c r="I485" s="2">
        <v>0.87656250000000002</v>
      </c>
      <c r="J485" s="31">
        <f t="shared" si="7"/>
        <v>71.878124999999997</v>
      </c>
    </row>
    <row r="486" spans="1:10" ht="14.5" x14ac:dyDescent="0.35">
      <c r="A486" s="6" t="s">
        <v>2640</v>
      </c>
      <c r="B486" s="13" t="s">
        <v>4541</v>
      </c>
      <c r="C486" s="6" t="s">
        <v>16</v>
      </c>
      <c r="D486" s="21">
        <v>29</v>
      </c>
      <c r="E486" s="6" t="s">
        <v>2641</v>
      </c>
      <c r="F486" s="15" t="s">
        <v>145</v>
      </c>
      <c r="G486" s="6" t="s">
        <v>33</v>
      </c>
      <c r="H486" s="6" t="s">
        <v>27</v>
      </c>
      <c r="I486" s="2">
        <v>0.87549999999999994</v>
      </c>
      <c r="J486" s="31">
        <f t="shared" si="7"/>
        <v>25.389499999999998</v>
      </c>
    </row>
    <row r="487" spans="1:10" ht="14.5" x14ac:dyDescent="0.35">
      <c r="A487" s="6" t="s">
        <v>2644</v>
      </c>
      <c r="B487" s="6" t="s">
        <v>2645</v>
      </c>
      <c r="C487" s="6" t="s">
        <v>16</v>
      </c>
      <c r="D487" s="21">
        <v>46</v>
      </c>
      <c r="E487" s="6" t="s">
        <v>2646</v>
      </c>
      <c r="F487" s="15" t="s">
        <v>75</v>
      </c>
      <c r="G487" s="6" t="s">
        <v>18</v>
      </c>
      <c r="H487" s="6" t="s">
        <v>27</v>
      </c>
      <c r="I487" s="2">
        <v>0.875</v>
      </c>
      <c r="J487" s="31">
        <f t="shared" si="7"/>
        <v>40.25</v>
      </c>
    </row>
    <row r="488" spans="1:10" ht="14.5" x14ac:dyDescent="0.35">
      <c r="A488" s="6" t="s">
        <v>611</v>
      </c>
      <c r="B488" s="6" t="s">
        <v>2648</v>
      </c>
      <c r="C488" s="6" t="s">
        <v>23</v>
      </c>
      <c r="D488" s="21">
        <v>69</v>
      </c>
      <c r="E488" s="6" t="s">
        <v>2649</v>
      </c>
      <c r="F488" s="15" t="s">
        <v>190</v>
      </c>
      <c r="G488" s="6" t="s">
        <v>18</v>
      </c>
      <c r="H488" s="6" t="s">
        <v>27</v>
      </c>
      <c r="I488" s="2">
        <v>0.875</v>
      </c>
      <c r="J488" s="31">
        <f t="shared" si="7"/>
        <v>60.375</v>
      </c>
    </row>
    <row r="489" spans="1:10" ht="14.5" x14ac:dyDescent="0.35">
      <c r="A489" s="6" t="s">
        <v>2652</v>
      </c>
      <c r="B489" s="13" t="s">
        <v>4541</v>
      </c>
      <c r="C489" s="6" t="s">
        <v>16</v>
      </c>
      <c r="D489" s="21">
        <v>83</v>
      </c>
      <c r="E489" s="6" t="s">
        <v>2653</v>
      </c>
      <c r="F489" s="16" t="s">
        <v>4541</v>
      </c>
      <c r="G489" s="6" t="s">
        <v>18</v>
      </c>
      <c r="H489" s="6" t="s">
        <v>27</v>
      </c>
      <c r="I489" s="2">
        <v>0.875</v>
      </c>
      <c r="J489" s="31">
        <f t="shared" si="7"/>
        <v>72.625</v>
      </c>
    </row>
    <row r="490" spans="1:10" ht="14.5" x14ac:dyDescent="0.35">
      <c r="A490" s="6" t="s">
        <v>559</v>
      </c>
      <c r="B490" s="6" t="s">
        <v>2655</v>
      </c>
      <c r="C490" s="6" t="s">
        <v>16</v>
      </c>
      <c r="D490" s="21">
        <v>4</v>
      </c>
      <c r="E490" s="6" t="s">
        <v>2656</v>
      </c>
      <c r="F490" s="15" t="s">
        <v>209</v>
      </c>
      <c r="G490" s="6" t="s">
        <v>4549</v>
      </c>
      <c r="H490" s="6" t="s">
        <v>27</v>
      </c>
      <c r="I490" s="2">
        <v>0.875</v>
      </c>
      <c r="J490" s="31">
        <f t="shared" si="7"/>
        <v>3.5</v>
      </c>
    </row>
    <row r="491" spans="1:10" ht="14.5" x14ac:dyDescent="0.35">
      <c r="A491" s="6" t="s">
        <v>293</v>
      </c>
      <c r="B491" s="6" t="s">
        <v>2658</v>
      </c>
      <c r="C491" s="6" t="s">
        <v>23</v>
      </c>
      <c r="D491" s="21">
        <v>68</v>
      </c>
      <c r="E491" s="6" t="s">
        <v>2659</v>
      </c>
      <c r="F491" s="15" t="s">
        <v>114</v>
      </c>
      <c r="G491" s="6" t="s">
        <v>4549</v>
      </c>
      <c r="H491" s="6" t="s">
        <v>25</v>
      </c>
      <c r="I491" s="2">
        <v>0.875</v>
      </c>
      <c r="J491" s="31">
        <f t="shared" si="7"/>
        <v>59.5</v>
      </c>
    </row>
    <row r="492" spans="1:10" ht="14.5" x14ac:dyDescent="0.35">
      <c r="A492" s="6" t="s">
        <v>2662</v>
      </c>
      <c r="B492" s="6" t="s">
        <v>2663</v>
      </c>
      <c r="C492" s="6" t="s">
        <v>23</v>
      </c>
      <c r="D492" s="21">
        <v>72</v>
      </c>
      <c r="E492" s="6" t="s">
        <v>2664</v>
      </c>
      <c r="F492" s="15" t="s">
        <v>288</v>
      </c>
      <c r="G492" s="6" t="s">
        <v>33</v>
      </c>
      <c r="H492" s="6" t="s">
        <v>13</v>
      </c>
      <c r="I492" s="2">
        <v>0.875</v>
      </c>
      <c r="J492" s="31">
        <f t="shared" si="7"/>
        <v>63</v>
      </c>
    </row>
    <row r="493" spans="1:10" ht="14.5" x14ac:dyDescent="0.35">
      <c r="A493" s="6" t="s">
        <v>524</v>
      </c>
      <c r="B493" s="6" t="s">
        <v>2667</v>
      </c>
      <c r="C493" s="6" t="s">
        <v>23</v>
      </c>
      <c r="D493" s="21">
        <v>56</v>
      </c>
      <c r="E493" s="6" t="s">
        <v>2668</v>
      </c>
      <c r="F493" s="15" t="s">
        <v>286</v>
      </c>
      <c r="G493" s="6" t="s">
        <v>26</v>
      </c>
      <c r="H493" s="6" t="s">
        <v>13</v>
      </c>
      <c r="I493" s="2">
        <v>0.87124999999999986</v>
      </c>
      <c r="J493" s="31">
        <f t="shared" si="7"/>
        <v>48.789999999999992</v>
      </c>
    </row>
    <row r="494" spans="1:10" ht="14.5" x14ac:dyDescent="0.35">
      <c r="A494" s="6" t="s">
        <v>2671</v>
      </c>
      <c r="B494" s="6" t="s">
        <v>2672</v>
      </c>
      <c r="C494" s="6" t="s">
        <v>23</v>
      </c>
      <c r="D494" s="21">
        <v>55</v>
      </c>
      <c r="E494" s="6" t="s">
        <v>2673</v>
      </c>
      <c r="F494" s="15" t="s">
        <v>17</v>
      </c>
      <c r="G494" s="6" t="s">
        <v>33</v>
      </c>
      <c r="H494" s="6" t="s">
        <v>13</v>
      </c>
      <c r="I494" s="2">
        <v>0.87124999999999986</v>
      </c>
      <c r="J494" s="31">
        <f t="shared" si="7"/>
        <v>47.918749999999989</v>
      </c>
    </row>
    <row r="495" spans="1:10" ht="14.5" x14ac:dyDescent="0.35">
      <c r="A495" s="6" t="s">
        <v>466</v>
      </c>
      <c r="B495" s="6" t="s">
        <v>2675</v>
      </c>
      <c r="C495" s="6" t="s">
        <v>23</v>
      </c>
      <c r="D495" s="21">
        <v>15</v>
      </c>
      <c r="E495" s="6" t="s">
        <v>2676</v>
      </c>
      <c r="F495" s="15" t="s">
        <v>216</v>
      </c>
      <c r="G495" s="6" t="s">
        <v>4549</v>
      </c>
      <c r="H495" s="6" t="s">
        <v>13</v>
      </c>
      <c r="I495" s="2">
        <v>0.86699999999999999</v>
      </c>
      <c r="J495" s="31">
        <f t="shared" si="7"/>
        <v>13.004999999999999</v>
      </c>
    </row>
    <row r="496" spans="1:10" ht="14.5" x14ac:dyDescent="0.35">
      <c r="A496" s="6" t="s">
        <v>2678</v>
      </c>
      <c r="B496" s="13" t="s">
        <v>4541</v>
      </c>
      <c r="C496" s="6" t="s">
        <v>16</v>
      </c>
      <c r="D496" s="21">
        <v>39</v>
      </c>
      <c r="E496" s="6" t="s">
        <v>2679</v>
      </c>
      <c r="F496" s="15" t="s">
        <v>108</v>
      </c>
      <c r="G496" s="6" t="s">
        <v>21</v>
      </c>
      <c r="H496" s="6" t="s">
        <v>25</v>
      </c>
      <c r="I496" s="2">
        <v>0.86328125</v>
      </c>
      <c r="J496" s="31">
        <f t="shared" si="7"/>
        <v>33.66796875</v>
      </c>
    </row>
    <row r="497" spans="1:10" ht="14.5" x14ac:dyDescent="0.35">
      <c r="A497" s="6" t="s">
        <v>552</v>
      </c>
      <c r="B497" s="6" t="s">
        <v>2681</v>
      </c>
      <c r="C497" s="6" t="s">
        <v>16</v>
      </c>
      <c r="D497" s="21">
        <v>86</v>
      </c>
      <c r="E497" s="6" t="s">
        <v>2682</v>
      </c>
      <c r="F497" s="15" t="s">
        <v>245</v>
      </c>
      <c r="G497" s="6" t="s">
        <v>18</v>
      </c>
      <c r="H497" s="6" t="s">
        <v>25</v>
      </c>
      <c r="I497" s="2">
        <v>0.86328125</v>
      </c>
      <c r="J497" s="31">
        <f t="shared" si="7"/>
        <v>74.2421875</v>
      </c>
    </row>
    <row r="498" spans="1:10" ht="14.5" x14ac:dyDescent="0.35">
      <c r="A498" s="6" t="s">
        <v>2684</v>
      </c>
      <c r="B498" s="6" t="s">
        <v>2685</v>
      </c>
      <c r="C498" s="6" t="s">
        <v>23</v>
      </c>
      <c r="D498" s="21">
        <v>59</v>
      </c>
      <c r="E498" s="6" t="s">
        <v>2686</v>
      </c>
      <c r="F498" s="15" t="s">
        <v>95</v>
      </c>
      <c r="G498" s="6" t="s">
        <v>20</v>
      </c>
      <c r="H498" s="6" t="s">
        <v>27</v>
      </c>
      <c r="I498" s="2">
        <v>0.86328125</v>
      </c>
      <c r="J498" s="31">
        <f t="shared" si="7"/>
        <v>50.93359375</v>
      </c>
    </row>
    <row r="499" spans="1:10" ht="14.5" x14ac:dyDescent="0.35">
      <c r="A499" s="6" t="s">
        <v>2688</v>
      </c>
      <c r="B499" s="6" t="s">
        <v>699</v>
      </c>
      <c r="C499" s="6" t="s">
        <v>23</v>
      </c>
      <c r="D499" s="21">
        <v>69</v>
      </c>
      <c r="E499" s="6" t="s">
        <v>2689</v>
      </c>
      <c r="F499" s="15" t="s">
        <v>135</v>
      </c>
      <c r="G499" s="6" t="s">
        <v>4549</v>
      </c>
      <c r="H499" s="6" t="s">
        <v>25</v>
      </c>
      <c r="I499" s="2">
        <v>0.86062500000000008</v>
      </c>
      <c r="J499" s="31">
        <f t="shared" si="7"/>
        <v>59.383125000000007</v>
      </c>
    </row>
    <row r="500" spans="1:10" ht="14.5" x14ac:dyDescent="0.35">
      <c r="A500" s="6" t="s">
        <v>2691</v>
      </c>
      <c r="B500" s="6" t="s">
        <v>2692</v>
      </c>
      <c r="C500" s="6" t="s">
        <v>23</v>
      </c>
      <c r="D500" s="21">
        <v>56</v>
      </c>
      <c r="E500" s="6" t="s">
        <v>2693</v>
      </c>
      <c r="F500" s="15" t="s">
        <v>145</v>
      </c>
      <c r="G500" s="6" t="s">
        <v>4549</v>
      </c>
      <c r="H500" s="6" t="s">
        <v>13</v>
      </c>
      <c r="I500" s="2">
        <v>0.86062500000000008</v>
      </c>
      <c r="J500" s="31">
        <f t="shared" si="7"/>
        <v>48.195000000000007</v>
      </c>
    </row>
    <row r="501" spans="1:10" ht="14.5" x14ac:dyDescent="0.35">
      <c r="A501" s="6" t="s">
        <v>569</v>
      </c>
      <c r="B501" s="6" t="s">
        <v>2695</v>
      </c>
      <c r="C501" s="6" t="s">
        <v>23</v>
      </c>
      <c r="D501" s="21">
        <v>5</v>
      </c>
      <c r="E501" s="6" t="s">
        <v>2696</v>
      </c>
      <c r="F501" s="15" t="s">
        <v>124</v>
      </c>
      <c r="G501" s="6" t="s">
        <v>18</v>
      </c>
      <c r="H501" s="6" t="s">
        <v>13</v>
      </c>
      <c r="I501" s="2">
        <v>0.86</v>
      </c>
      <c r="J501" s="31">
        <f t="shared" si="7"/>
        <v>4.3</v>
      </c>
    </row>
    <row r="502" spans="1:10" ht="14.5" x14ac:dyDescent="0.35">
      <c r="A502" s="6" t="s">
        <v>123</v>
      </c>
      <c r="B502" s="6" t="s">
        <v>2698</v>
      </c>
      <c r="C502" s="6" t="s">
        <v>16</v>
      </c>
      <c r="D502" s="21">
        <v>82</v>
      </c>
      <c r="E502" s="6" t="s">
        <v>2699</v>
      </c>
      <c r="F502" s="15" t="s">
        <v>142</v>
      </c>
      <c r="G502" s="6" t="s">
        <v>30</v>
      </c>
      <c r="H502" s="6" t="s">
        <v>13</v>
      </c>
      <c r="I502" s="2">
        <v>0.86</v>
      </c>
      <c r="J502" s="31">
        <f t="shared" si="7"/>
        <v>70.52</v>
      </c>
    </row>
    <row r="503" spans="1:10" ht="14.5" x14ac:dyDescent="0.35">
      <c r="A503" s="6" t="s">
        <v>317</v>
      </c>
      <c r="B503" s="6" t="s">
        <v>2701</v>
      </c>
      <c r="C503" s="6" t="s">
        <v>16</v>
      </c>
      <c r="D503" s="21">
        <v>27</v>
      </c>
      <c r="E503" s="6" t="s">
        <v>2702</v>
      </c>
      <c r="F503" s="15" t="s">
        <v>228</v>
      </c>
      <c r="G503" s="6" t="s">
        <v>4549</v>
      </c>
      <c r="H503" s="6" t="s">
        <v>13</v>
      </c>
      <c r="I503" s="2">
        <v>0.85849999999999993</v>
      </c>
      <c r="J503" s="31">
        <f t="shared" si="7"/>
        <v>23.179499999999997</v>
      </c>
    </row>
    <row r="504" spans="1:10" ht="14.5" x14ac:dyDescent="0.35">
      <c r="A504" s="6" t="s">
        <v>2704</v>
      </c>
      <c r="B504" s="13" t="s">
        <v>4541</v>
      </c>
      <c r="C504" s="6" t="s">
        <v>23</v>
      </c>
      <c r="D504" s="21">
        <v>10</v>
      </c>
      <c r="E504" s="8">
        <v>27260</v>
      </c>
      <c r="F504" s="15" t="s">
        <v>62</v>
      </c>
      <c r="G504" s="6" t="s">
        <v>63</v>
      </c>
      <c r="H504" s="6" t="s">
        <v>25</v>
      </c>
      <c r="I504" s="2">
        <v>0.85849999999999993</v>
      </c>
      <c r="J504" s="31">
        <f t="shared" si="7"/>
        <v>8.5849999999999991</v>
      </c>
    </row>
    <row r="505" spans="1:10" ht="14.5" x14ac:dyDescent="0.35">
      <c r="A505" s="6" t="s">
        <v>2707</v>
      </c>
      <c r="B505" s="6" t="s">
        <v>2708</v>
      </c>
      <c r="C505" s="6" t="s">
        <v>16</v>
      </c>
      <c r="D505" s="21">
        <v>68</v>
      </c>
      <c r="E505" s="6" t="s">
        <v>2709</v>
      </c>
      <c r="F505" s="15" t="s">
        <v>64</v>
      </c>
      <c r="G505" s="6" t="s">
        <v>26</v>
      </c>
      <c r="H505" s="6" t="s">
        <v>27</v>
      </c>
      <c r="I505" s="2">
        <v>0.85000000000000009</v>
      </c>
      <c r="J505" s="31">
        <f t="shared" si="7"/>
        <v>57.800000000000004</v>
      </c>
    </row>
    <row r="506" spans="1:10" ht="14.5" x14ac:dyDescent="0.35">
      <c r="A506" s="6" t="s">
        <v>2711</v>
      </c>
      <c r="B506" s="6" t="s">
        <v>2712</v>
      </c>
      <c r="C506" s="6" t="s">
        <v>23</v>
      </c>
      <c r="D506" s="21">
        <v>30</v>
      </c>
      <c r="E506" s="8">
        <v>27648</v>
      </c>
      <c r="F506" s="15" t="s">
        <v>121</v>
      </c>
      <c r="G506" s="6" t="s">
        <v>4549</v>
      </c>
      <c r="H506" s="6" t="s">
        <v>13</v>
      </c>
      <c r="I506" s="2">
        <v>0.85000000000000009</v>
      </c>
      <c r="J506" s="31">
        <f t="shared" si="7"/>
        <v>25.500000000000004</v>
      </c>
    </row>
    <row r="507" spans="1:10" ht="14.5" x14ac:dyDescent="0.35">
      <c r="A507" s="6" t="s">
        <v>2714</v>
      </c>
      <c r="B507" s="6" t="s">
        <v>2715</v>
      </c>
      <c r="C507" s="6" t="s">
        <v>16</v>
      </c>
      <c r="D507" s="21">
        <v>13</v>
      </c>
      <c r="E507" s="6" t="s">
        <v>2716</v>
      </c>
      <c r="F507" s="15" t="s">
        <v>64</v>
      </c>
      <c r="G507" s="6" t="s">
        <v>4549</v>
      </c>
      <c r="H507" s="6" t="s">
        <v>27</v>
      </c>
      <c r="I507" s="2">
        <v>0.85000000000000009</v>
      </c>
      <c r="J507" s="31">
        <f t="shared" si="7"/>
        <v>11.05</v>
      </c>
    </row>
    <row r="508" spans="1:10" ht="14.5" x14ac:dyDescent="0.35">
      <c r="A508" s="6" t="s">
        <v>2717</v>
      </c>
      <c r="B508" s="6" t="s">
        <v>2718</v>
      </c>
      <c r="C508" s="6" t="s">
        <v>16</v>
      </c>
      <c r="D508" s="21">
        <v>44</v>
      </c>
      <c r="E508" s="6" t="s">
        <v>2719</v>
      </c>
      <c r="F508" s="15" t="s">
        <v>112</v>
      </c>
      <c r="G508" s="6" t="s">
        <v>4549</v>
      </c>
      <c r="H508" s="6" t="s">
        <v>25</v>
      </c>
      <c r="I508" s="2">
        <v>0.85</v>
      </c>
      <c r="J508" s="31">
        <f t="shared" si="7"/>
        <v>37.4</v>
      </c>
    </row>
    <row r="509" spans="1:10" ht="14.5" x14ac:dyDescent="0.35">
      <c r="A509" s="6" t="s">
        <v>2722</v>
      </c>
      <c r="B509" s="6" t="s">
        <v>217</v>
      </c>
      <c r="C509" s="6" t="s">
        <v>23</v>
      </c>
      <c r="D509" s="21">
        <v>94</v>
      </c>
      <c r="E509" s="8">
        <v>27270</v>
      </c>
      <c r="F509" s="15" t="s">
        <v>87</v>
      </c>
      <c r="G509" s="6" t="s">
        <v>4549</v>
      </c>
      <c r="H509" s="6" t="s">
        <v>13</v>
      </c>
      <c r="I509" s="2">
        <v>0.85</v>
      </c>
      <c r="J509" s="31">
        <f t="shared" si="7"/>
        <v>79.899999999999991</v>
      </c>
    </row>
    <row r="510" spans="1:10" ht="14.5" x14ac:dyDescent="0.35">
      <c r="A510" s="6" t="s">
        <v>2725</v>
      </c>
      <c r="B510" s="6" t="s">
        <v>2726</v>
      </c>
      <c r="C510" s="6" t="s">
        <v>23</v>
      </c>
      <c r="D510" s="21">
        <v>6</v>
      </c>
      <c r="E510" s="8">
        <v>28088</v>
      </c>
      <c r="F510" s="15" t="s">
        <v>88</v>
      </c>
      <c r="G510" s="6" t="s">
        <v>33</v>
      </c>
      <c r="H510" s="6" t="s">
        <v>13</v>
      </c>
      <c r="I510" s="2">
        <v>0.85</v>
      </c>
      <c r="J510" s="31">
        <f t="shared" si="7"/>
        <v>5.0999999999999996</v>
      </c>
    </row>
    <row r="511" spans="1:10" ht="14.5" x14ac:dyDescent="0.35">
      <c r="A511" s="6" t="s">
        <v>496</v>
      </c>
      <c r="B511" s="6" t="s">
        <v>2728</v>
      </c>
      <c r="C511" s="6" t="s">
        <v>16</v>
      </c>
      <c r="D511" s="21">
        <v>41</v>
      </c>
      <c r="E511" s="6" t="s">
        <v>2729</v>
      </c>
      <c r="F511" s="15" t="s">
        <v>237</v>
      </c>
      <c r="G511" s="6" t="s">
        <v>4549</v>
      </c>
      <c r="H511" s="6" t="s">
        <v>25</v>
      </c>
      <c r="I511" s="2">
        <v>0.85</v>
      </c>
      <c r="J511" s="31">
        <f t="shared" si="7"/>
        <v>34.85</v>
      </c>
    </row>
    <row r="512" spans="1:10" ht="14.5" x14ac:dyDescent="0.35">
      <c r="A512" s="6" t="s">
        <v>2731</v>
      </c>
      <c r="B512" s="6" t="s">
        <v>2732</v>
      </c>
      <c r="C512" s="6" t="s">
        <v>16</v>
      </c>
      <c r="D512" s="21">
        <v>4</v>
      </c>
      <c r="E512" s="6" t="s">
        <v>2733</v>
      </c>
      <c r="F512" s="15" t="s">
        <v>187</v>
      </c>
      <c r="G512" s="6" t="s">
        <v>18</v>
      </c>
      <c r="H512" s="6" t="s">
        <v>13</v>
      </c>
      <c r="I512" s="2">
        <v>0.85</v>
      </c>
      <c r="J512" s="31">
        <f t="shared" si="7"/>
        <v>3.4</v>
      </c>
    </row>
    <row r="513" spans="1:10" ht="14.5" x14ac:dyDescent="0.35">
      <c r="A513" s="6" t="s">
        <v>143</v>
      </c>
      <c r="B513" s="6" t="s">
        <v>2735</v>
      </c>
      <c r="C513" s="6" t="s">
        <v>16</v>
      </c>
      <c r="D513" s="21">
        <v>57</v>
      </c>
      <c r="E513" s="6" t="s">
        <v>2736</v>
      </c>
      <c r="F513" s="15" t="s">
        <v>113</v>
      </c>
      <c r="G513" s="6" t="s">
        <v>26</v>
      </c>
      <c r="H513" s="6" t="s">
        <v>27</v>
      </c>
      <c r="I513" s="2">
        <v>0.85</v>
      </c>
      <c r="J513" s="31">
        <f t="shared" si="7"/>
        <v>48.449999999999996</v>
      </c>
    </row>
    <row r="514" spans="1:10" ht="14.5" x14ac:dyDescent="0.35">
      <c r="A514" s="6" t="s">
        <v>2739</v>
      </c>
      <c r="B514" s="6" t="s">
        <v>2740</v>
      </c>
      <c r="C514" s="6" t="s">
        <v>23</v>
      </c>
      <c r="D514" s="21">
        <v>81</v>
      </c>
      <c r="E514" s="8">
        <v>27829</v>
      </c>
      <c r="F514" s="15" t="s">
        <v>91</v>
      </c>
      <c r="G514" s="6" t="s">
        <v>33</v>
      </c>
      <c r="H514" s="6" t="s">
        <v>27</v>
      </c>
      <c r="I514" s="2">
        <v>0.84150000000000003</v>
      </c>
      <c r="J514" s="31">
        <f t="shared" si="7"/>
        <v>68.161500000000004</v>
      </c>
    </row>
    <row r="515" spans="1:10" ht="14.5" x14ac:dyDescent="0.35">
      <c r="A515" s="6" t="s">
        <v>2743</v>
      </c>
      <c r="B515" s="6" t="s">
        <v>572</v>
      </c>
      <c r="C515" s="6" t="s">
        <v>23</v>
      </c>
      <c r="D515" s="21">
        <v>94</v>
      </c>
      <c r="E515" s="6" t="s">
        <v>2744</v>
      </c>
      <c r="F515" s="16" t="s">
        <v>4541</v>
      </c>
      <c r="G515" s="6" t="s">
        <v>12</v>
      </c>
      <c r="H515" s="6" t="s">
        <v>13</v>
      </c>
      <c r="I515" s="2">
        <v>0.84150000000000003</v>
      </c>
      <c r="J515" s="31">
        <f t="shared" ref="J515:J578" si="8">D515*I515</f>
        <v>79.100999999999999</v>
      </c>
    </row>
    <row r="516" spans="1:10" ht="14.5" x14ac:dyDescent="0.35">
      <c r="A516" s="6" t="s">
        <v>2747</v>
      </c>
      <c r="B516" s="6" t="s">
        <v>2748</v>
      </c>
      <c r="C516" s="6" t="s">
        <v>23</v>
      </c>
      <c r="D516" s="21">
        <v>72</v>
      </c>
      <c r="E516" s="6" t="s">
        <v>2749</v>
      </c>
      <c r="F516" s="15" t="s">
        <v>60</v>
      </c>
      <c r="G516" s="6" t="s">
        <v>18</v>
      </c>
      <c r="H516" s="6" t="s">
        <v>13</v>
      </c>
      <c r="I516" s="2">
        <v>0.83937499999999998</v>
      </c>
      <c r="J516" s="31">
        <f t="shared" si="8"/>
        <v>60.435000000000002</v>
      </c>
    </row>
    <row r="517" spans="1:10" ht="14.5" x14ac:dyDescent="0.35">
      <c r="A517" s="6" t="s">
        <v>259</v>
      </c>
      <c r="B517" s="6" t="s">
        <v>2752</v>
      </c>
      <c r="C517" s="6" t="s">
        <v>23</v>
      </c>
      <c r="D517" s="21">
        <v>91</v>
      </c>
      <c r="E517" s="6" t="s">
        <v>2753</v>
      </c>
      <c r="F517" s="16" t="s">
        <v>4541</v>
      </c>
      <c r="G517" s="6" t="s">
        <v>33</v>
      </c>
      <c r="H517" s="6" t="s">
        <v>13</v>
      </c>
      <c r="I517" s="2">
        <v>0.83937499999999998</v>
      </c>
      <c r="J517" s="31">
        <f t="shared" si="8"/>
        <v>76.383124999999993</v>
      </c>
    </row>
    <row r="518" spans="1:10" ht="14.5" x14ac:dyDescent="0.35">
      <c r="A518" s="6" t="s">
        <v>2756</v>
      </c>
      <c r="B518" s="6" t="s">
        <v>2757</v>
      </c>
      <c r="C518" s="6" t="s">
        <v>16</v>
      </c>
      <c r="D518" s="21">
        <v>75</v>
      </c>
      <c r="E518" s="6" t="s">
        <v>2758</v>
      </c>
      <c r="F518" s="15" t="s">
        <v>77</v>
      </c>
      <c r="G518" s="6" t="s">
        <v>4549</v>
      </c>
      <c r="H518" s="6" t="s">
        <v>13</v>
      </c>
      <c r="I518" s="2">
        <v>0.83937499999999998</v>
      </c>
      <c r="J518" s="31">
        <f t="shared" si="8"/>
        <v>62.953125</v>
      </c>
    </row>
    <row r="519" spans="1:10" ht="14.5" x14ac:dyDescent="0.35">
      <c r="A519" s="6" t="s">
        <v>2761</v>
      </c>
      <c r="B519" s="6" t="s">
        <v>2762</v>
      </c>
      <c r="C519" s="6" t="s">
        <v>23</v>
      </c>
      <c r="D519" s="21">
        <v>87</v>
      </c>
      <c r="E519" s="6" t="s">
        <v>2763</v>
      </c>
      <c r="F519" s="16" t="s">
        <v>4541</v>
      </c>
      <c r="G519" s="6" t="s">
        <v>33</v>
      </c>
      <c r="H519" s="6" t="s">
        <v>27</v>
      </c>
      <c r="I519" s="2">
        <v>0.83937499999999998</v>
      </c>
      <c r="J519" s="31">
        <f t="shared" si="8"/>
        <v>73.025625000000005</v>
      </c>
    </row>
    <row r="520" spans="1:10" ht="14.5" x14ac:dyDescent="0.35">
      <c r="A520" s="6" t="s">
        <v>2765</v>
      </c>
      <c r="B520" s="6" t="s">
        <v>2766</v>
      </c>
      <c r="C520" s="6" t="s">
        <v>23</v>
      </c>
      <c r="D520" s="21">
        <v>79</v>
      </c>
      <c r="E520" s="6" t="s">
        <v>2767</v>
      </c>
      <c r="F520" s="16" t="s">
        <v>4541</v>
      </c>
      <c r="G520" s="6" t="s">
        <v>33</v>
      </c>
      <c r="H520" s="6" t="s">
        <v>25</v>
      </c>
      <c r="I520" s="2">
        <v>0.83937499999999998</v>
      </c>
      <c r="J520" s="31">
        <f t="shared" si="8"/>
        <v>66.310625000000002</v>
      </c>
    </row>
    <row r="521" spans="1:10" ht="14.5" x14ac:dyDescent="0.35">
      <c r="A521" s="6" t="s">
        <v>2770</v>
      </c>
      <c r="B521" s="6" t="s">
        <v>2771</v>
      </c>
      <c r="C521" s="6" t="s">
        <v>23</v>
      </c>
      <c r="D521" s="21">
        <v>87</v>
      </c>
      <c r="E521" s="6" t="s">
        <v>2772</v>
      </c>
      <c r="F521" s="15" t="s">
        <v>138</v>
      </c>
      <c r="G521" s="6" t="s">
        <v>26</v>
      </c>
      <c r="H521" s="6" t="s">
        <v>13</v>
      </c>
      <c r="I521" s="2">
        <v>0.83750000000000002</v>
      </c>
      <c r="J521" s="31">
        <f t="shared" si="8"/>
        <v>72.862499999999997</v>
      </c>
    </row>
    <row r="522" spans="1:10" ht="14.5" x14ac:dyDescent="0.35">
      <c r="A522" s="6" t="s">
        <v>498</v>
      </c>
      <c r="B522" s="6" t="s">
        <v>2775</v>
      </c>
      <c r="C522" s="6" t="s">
        <v>23</v>
      </c>
      <c r="D522" s="21">
        <v>33</v>
      </c>
      <c r="E522" s="6" t="s">
        <v>2776</v>
      </c>
      <c r="F522" s="15" t="s">
        <v>31</v>
      </c>
      <c r="G522" s="6" t="s">
        <v>33</v>
      </c>
      <c r="H522" s="6" t="s">
        <v>27</v>
      </c>
      <c r="I522" s="2">
        <v>0.83750000000000002</v>
      </c>
      <c r="J522" s="31">
        <f t="shared" si="8"/>
        <v>27.637499999999999</v>
      </c>
    </row>
    <row r="523" spans="1:10" ht="14.5" x14ac:dyDescent="0.35">
      <c r="A523" s="6" t="s">
        <v>343</v>
      </c>
      <c r="B523" s="6" t="s">
        <v>2778</v>
      </c>
      <c r="C523" s="6" t="s">
        <v>16</v>
      </c>
      <c r="D523" s="21">
        <v>42</v>
      </c>
      <c r="E523" s="6" t="s">
        <v>2779</v>
      </c>
      <c r="F523" s="16" t="s">
        <v>4541</v>
      </c>
      <c r="G523" s="6" t="s">
        <v>4549</v>
      </c>
      <c r="H523" s="6" t="s">
        <v>13</v>
      </c>
      <c r="I523" s="2">
        <v>0.83750000000000002</v>
      </c>
      <c r="J523" s="31">
        <f t="shared" si="8"/>
        <v>35.175000000000004</v>
      </c>
    </row>
    <row r="524" spans="1:10" ht="14.5" x14ac:dyDescent="0.35">
      <c r="A524" s="6" t="s">
        <v>313</v>
      </c>
      <c r="B524" s="6" t="s">
        <v>2782</v>
      </c>
      <c r="C524" s="6" t="s">
        <v>16</v>
      </c>
      <c r="D524" s="21">
        <v>60</v>
      </c>
      <c r="E524" s="6" t="s">
        <v>2783</v>
      </c>
      <c r="F524" s="15" t="s">
        <v>76</v>
      </c>
      <c r="G524" s="6" t="s">
        <v>63</v>
      </c>
      <c r="H524" s="6" t="s">
        <v>27</v>
      </c>
      <c r="I524" s="2">
        <v>0.83750000000000002</v>
      </c>
      <c r="J524" s="31">
        <f t="shared" si="8"/>
        <v>50.25</v>
      </c>
    </row>
    <row r="525" spans="1:10" ht="14.5" x14ac:dyDescent="0.35">
      <c r="A525" s="6" t="s">
        <v>2786</v>
      </c>
      <c r="B525" s="6" t="s">
        <v>2787</v>
      </c>
      <c r="C525" s="6" t="s">
        <v>16</v>
      </c>
      <c r="D525" s="21">
        <v>44</v>
      </c>
      <c r="E525" s="6" t="s">
        <v>2788</v>
      </c>
      <c r="F525" s="15" t="s">
        <v>190</v>
      </c>
      <c r="G525" s="6" t="s">
        <v>30</v>
      </c>
      <c r="H525" s="6" t="s">
        <v>25</v>
      </c>
      <c r="I525" s="2">
        <v>0.83671874999999996</v>
      </c>
      <c r="J525" s="31">
        <f t="shared" si="8"/>
        <v>36.815624999999997</v>
      </c>
    </row>
    <row r="526" spans="1:10" ht="14.5" x14ac:dyDescent="0.35">
      <c r="A526" s="6" t="s">
        <v>653</v>
      </c>
      <c r="B526" s="6" t="s">
        <v>2790</v>
      </c>
      <c r="C526" s="6" t="s">
        <v>16</v>
      </c>
      <c r="D526" s="21">
        <v>79</v>
      </c>
      <c r="E526" s="6" t="s">
        <v>2791</v>
      </c>
      <c r="F526" s="15" t="s">
        <v>149</v>
      </c>
      <c r="G526" s="6" t="s">
        <v>33</v>
      </c>
      <c r="H526" s="6" t="s">
        <v>27</v>
      </c>
      <c r="I526" s="2">
        <v>0.83671874999999996</v>
      </c>
      <c r="J526" s="31">
        <f t="shared" si="8"/>
        <v>66.100781249999997</v>
      </c>
    </row>
    <row r="527" spans="1:10" ht="14.5" x14ac:dyDescent="0.35">
      <c r="A527" s="6" t="s">
        <v>2793</v>
      </c>
      <c r="B527" s="6" t="s">
        <v>2794</v>
      </c>
      <c r="C527" s="6" t="s">
        <v>16</v>
      </c>
      <c r="D527" s="21">
        <v>11</v>
      </c>
      <c r="E527" s="6" t="s">
        <v>2795</v>
      </c>
      <c r="F527" s="15" t="s">
        <v>138</v>
      </c>
      <c r="G527" s="6" t="s">
        <v>50</v>
      </c>
      <c r="H527" s="6" t="s">
        <v>27</v>
      </c>
      <c r="I527" s="2">
        <v>0.83299999999999996</v>
      </c>
      <c r="J527" s="31">
        <f t="shared" si="8"/>
        <v>9.1630000000000003</v>
      </c>
    </row>
    <row r="528" spans="1:10" ht="14.5" x14ac:dyDescent="0.35">
      <c r="A528" s="6" t="s">
        <v>2798</v>
      </c>
      <c r="B528" s="6" t="s">
        <v>2799</v>
      </c>
      <c r="C528" s="6" t="s">
        <v>23</v>
      </c>
      <c r="D528" s="21">
        <v>26</v>
      </c>
      <c r="E528" s="6" t="s">
        <v>2800</v>
      </c>
      <c r="F528" s="16" t="s">
        <v>4541</v>
      </c>
      <c r="G528" s="6" t="s">
        <v>18</v>
      </c>
      <c r="H528" s="6" t="s">
        <v>13</v>
      </c>
      <c r="I528" s="2">
        <v>0.83299999999999996</v>
      </c>
      <c r="J528" s="31">
        <f t="shared" si="8"/>
        <v>21.657999999999998</v>
      </c>
    </row>
    <row r="529" spans="1:10" ht="14.5" x14ac:dyDescent="0.35">
      <c r="A529" s="6" t="s">
        <v>2802</v>
      </c>
      <c r="B529" s="6" t="s">
        <v>2803</v>
      </c>
      <c r="C529" s="6" t="s">
        <v>16</v>
      </c>
      <c r="D529" s="21">
        <v>97</v>
      </c>
      <c r="E529" s="6" t="s">
        <v>2804</v>
      </c>
      <c r="F529" s="15" t="s">
        <v>308</v>
      </c>
      <c r="G529" s="6" t="s">
        <v>18</v>
      </c>
      <c r="H529" s="6" t="s">
        <v>25</v>
      </c>
      <c r="I529" s="2">
        <v>0.83299999999999996</v>
      </c>
      <c r="J529" s="31">
        <f t="shared" si="8"/>
        <v>80.801000000000002</v>
      </c>
    </row>
    <row r="530" spans="1:10" ht="14.5" x14ac:dyDescent="0.35">
      <c r="A530" s="6" t="s">
        <v>2806</v>
      </c>
      <c r="B530" s="6" t="s">
        <v>2807</v>
      </c>
      <c r="C530" s="6" t="s">
        <v>23</v>
      </c>
      <c r="D530" s="21">
        <v>59</v>
      </c>
      <c r="E530" s="6" t="s">
        <v>2808</v>
      </c>
      <c r="F530" s="15" t="s">
        <v>158</v>
      </c>
      <c r="G530" s="6" t="s">
        <v>4549</v>
      </c>
      <c r="H530" s="6" t="s">
        <v>27</v>
      </c>
      <c r="I530" s="2">
        <v>0.83</v>
      </c>
      <c r="J530" s="31">
        <f t="shared" si="8"/>
        <v>48.97</v>
      </c>
    </row>
    <row r="531" spans="1:10" ht="14.5" x14ac:dyDescent="0.35">
      <c r="A531" s="6" t="s">
        <v>2810</v>
      </c>
      <c r="B531" s="6" t="s">
        <v>289</v>
      </c>
      <c r="C531" s="6" t="s">
        <v>23</v>
      </c>
      <c r="D531" s="21">
        <v>56</v>
      </c>
      <c r="E531" s="8">
        <v>26848</v>
      </c>
      <c r="F531" s="15" t="s">
        <v>361</v>
      </c>
      <c r="G531" s="6" t="s">
        <v>21</v>
      </c>
      <c r="H531" s="6" t="s">
        <v>27</v>
      </c>
      <c r="I531" s="2">
        <v>0.8287500000000001</v>
      </c>
      <c r="J531" s="31">
        <f t="shared" si="8"/>
        <v>46.410000000000004</v>
      </c>
    </row>
    <row r="532" spans="1:10" ht="14.5" x14ac:dyDescent="0.35">
      <c r="A532" s="6" t="s">
        <v>2812</v>
      </c>
      <c r="B532" s="6" t="s">
        <v>2813</v>
      </c>
      <c r="C532" s="6" t="s">
        <v>23</v>
      </c>
      <c r="D532" s="21">
        <v>18</v>
      </c>
      <c r="E532" s="6" t="s">
        <v>2814</v>
      </c>
      <c r="F532" s="15" t="s">
        <v>53</v>
      </c>
      <c r="G532" s="6" t="s">
        <v>4549</v>
      </c>
      <c r="H532" s="6" t="s">
        <v>13</v>
      </c>
      <c r="I532" s="2">
        <v>0.8287500000000001</v>
      </c>
      <c r="J532" s="31">
        <f t="shared" si="8"/>
        <v>14.917500000000002</v>
      </c>
    </row>
    <row r="533" spans="1:10" ht="14.5" x14ac:dyDescent="0.35">
      <c r="A533" s="6" t="s">
        <v>2816</v>
      </c>
      <c r="B533" s="13" t="s">
        <v>4541</v>
      </c>
      <c r="C533" s="6" t="s">
        <v>23</v>
      </c>
      <c r="D533" s="21">
        <v>71</v>
      </c>
      <c r="E533" s="6" t="s">
        <v>2817</v>
      </c>
      <c r="F533" s="15" t="s">
        <v>76</v>
      </c>
      <c r="G533" s="6" t="s">
        <v>18</v>
      </c>
      <c r="H533" s="6" t="s">
        <v>13</v>
      </c>
      <c r="I533" s="2">
        <v>0.8287500000000001</v>
      </c>
      <c r="J533" s="31">
        <f t="shared" si="8"/>
        <v>58.841250000000009</v>
      </c>
    </row>
    <row r="534" spans="1:10" ht="14.5" x14ac:dyDescent="0.35">
      <c r="A534" s="6" t="s">
        <v>472</v>
      </c>
      <c r="B534" s="6" t="s">
        <v>130</v>
      </c>
      <c r="C534" s="6" t="s">
        <v>16</v>
      </c>
      <c r="D534" s="21">
        <v>61</v>
      </c>
      <c r="E534" s="6" t="s">
        <v>2819</v>
      </c>
      <c r="F534" s="15" t="s">
        <v>77</v>
      </c>
      <c r="G534" s="6" t="s">
        <v>26</v>
      </c>
      <c r="H534" s="6" t="s">
        <v>13</v>
      </c>
      <c r="I534" s="2">
        <v>0.8287500000000001</v>
      </c>
      <c r="J534" s="31">
        <f t="shared" si="8"/>
        <v>50.553750000000008</v>
      </c>
    </row>
    <row r="535" spans="1:10" ht="14.5" x14ac:dyDescent="0.35">
      <c r="A535" s="6" t="s">
        <v>494</v>
      </c>
      <c r="B535" s="6" t="s">
        <v>2822</v>
      </c>
      <c r="C535" s="6" t="s">
        <v>16</v>
      </c>
      <c r="D535" s="21">
        <v>55</v>
      </c>
      <c r="E535" s="6" t="s">
        <v>2823</v>
      </c>
      <c r="F535" s="15" t="s">
        <v>118</v>
      </c>
      <c r="G535" s="6" t="s">
        <v>18</v>
      </c>
      <c r="H535" s="6" t="s">
        <v>13</v>
      </c>
      <c r="I535" s="2">
        <v>0.8287500000000001</v>
      </c>
      <c r="J535" s="31">
        <f t="shared" si="8"/>
        <v>45.581250000000004</v>
      </c>
    </row>
    <row r="536" spans="1:10" ht="14.5" x14ac:dyDescent="0.35">
      <c r="A536" s="6" t="s">
        <v>462</v>
      </c>
      <c r="B536" s="6" t="s">
        <v>2826</v>
      </c>
      <c r="C536" s="6" t="s">
        <v>16</v>
      </c>
      <c r="D536" s="21">
        <v>62</v>
      </c>
      <c r="E536" s="6" t="s">
        <v>2827</v>
      </c>
      <c r="F536" s="15" t="s">
        <v>202</v>
      </c>
      <c r="G536" s="6" t="s">
        <v>18</v>
      </c>
      <c r="H536" s="6" t="s">
        <v>27</v>
      </c>
      <c r="I536" s="2">
        <v>0.8287500000000001</v>
      </c>
      <c r="J536" s="31">
        <f t="shared" si="8"/>
        <v>51.382500000000007</v>
      </c>
    </row>
    <row r="537" spans="1:10" ht="14.5" x14ac:dyDescent="0.35">
      <c r="A537" s="6" t="s">
        <v>345</v>
      </c>
      <c r="B537" s="6" t="s">
        <v>460</v>
      </c>
      <c r="C537" s="6" t="s">
        <v>23</v>
      </c>
      <c r="D537" s="21">
        <v>10</v>
      </c>
      <c r="E537" s="6" t="s">
        <v>2829</v>
      </c>
      <c r="F537" s="15" t="s">
        <v>47</v>
      </c>
      <c r="G537" s="6" t="s">
        <v>18</v>
      </c>
      <c r="H537" s="6" t="s">
        <v>13</v>
      </c>
      <c r="I537" s="2">
        <v>0.82500000000000007</v>
      </c>
      <c r="J537" s="31">
        <f t="shared" si="8"/>
        <v>8.25</v>
      </c>
    </row>
    <row r="538" spans="1:10" ht="14.5" x14ac:dyDescent="0.35">
      <c r="A538" s="6" t="s">
        <v>2832</v>
      </c>
      <c r="B538" s="6" t="s">
        <v>2833</v>
      </c>
      <c r="C538" s="6" t="s">
        <v>16</v>
      </c>
      <c r="D538" s="21">
        <v>16</v>
      </c>
      <c r="E538" s="8">
        <v>28834</v>
      </c>
      <c r="F538" s="15" t="s">
        <v>228</v>
      </c>
      <c r="G538" s="6" t="s">
        <v>30</v>
      </c>
      <c r="H538" s="6" t="s">
        <v>13</v>
      </c>
      <c r="I538" s="2">
        <v>0.82500000000000007</v>
      </c>
      <c r="J538" s="31">
        <f t="shared" si="8"/>
        <v>13.200000000000001</v>
      </c>
    </row>
    <row r="539" spans="1:10" ht="14.5" x14ac:dyDescent="0.35">
      <c r="A539" s="6" t="s">
        <v>2836</v>
      </c>
      <c r="B539" s="6" t="s">
        <v>2837</v>
      </c>
      <c r="C539" s="6" t="s">
        <v>16</v>
      </c>
      <c r="D539" s="21">
        <v>62</v>
      </c>
      <c r="E539" s="6" t="s">
        <v>2838</v>
      </c>
      <c r="F539" s="15" t="s">
        <v>112</v>
      </c>
      <c r="G539" s="6" t="s">
        <v>12</v>
      </c>
      <c r="H539" s="6" t="s">
        <v>25</v>
      </c>
      <c r="I539" s="2">
        <v>0.82500000000000007</v>
      </c>
      <c r="J539" s="31">
        <f t="shared" si="8"/>
        <v>51.150000000000006</v>
      </c>
    </row>
    <row r="540" spans="1:10" ht="14.5" x14ac:dyDescent="0.35">
      <c r="A540" s="6" t="s">
        <v>2841</v>
      </c>
      <c r="B540" s="6" t="s">
        <v>2842</v>
      </c>
      <c r="C540" s="6" t="s">
        <v>23</v>
      </c>
      <c r="D540" s="21">
        <v>41</v>
      </c>
      <c r="E540" s="6" t="s">
        <v>2843</v>
      </c>
      <c r="F540" s="15" t="s">
        <v>161</v>
      </c>
      <c r="G540" s="6" t="s">
        <v>33</v>
      </c>
      <c r="H540" s="6" t="s">
        <v>27</v>
      </c>
      <c r="I540" s="2">
        <v>0.82500000000000007</v>
      </c>
      <c r="J540" s="31">
        <f t="shared" si="8"/>
        <v>33.825000000000003</v>
      </c>
    </row>
    <row r="541" spans="1:10" ht="14.5" x14ac:dyDescent="0.35">
      <c r="A541" s="6" t="s">
        <v>2846</v>
      </c>
      <c r="B541" s="6" t="s">
        <v>2847</v>
      </c>
      <c r="C541" s="6" t="s">
        <v>23</v>
      </c>
      <c r="D541" s="21">
        <v>37</v>
      </c>
      <c r="E541" s="6" t="s">
        <v>2848</v>
      </c>
      <c r="F541" s="15" t="s">
        <v>46</v>
      </c>
      <c r="G541" s="6" t="s">
        <v>33</v>
      </c>
      <c r="H541" s="6" t="s">
        <v>13</v>
      </c>
      <c r="I541" s="2">
        <v>0.82500000000000007</v>
      </c>
      <c r="J541" s="31">
        <f t="shared" si="8"/>
        <v>30.525000000000002</v>
      </c>
    </row>
    <row r="542" spans="1:10" ht="14.5" x14ac:dyDescent="0.35">
      <c r="A542" s="6" t="s">
        <v>279</v>
      </c>
      <c r="B542" s="6" t="s">
        <v>2851</v>
      </c>
      <c r="C542" s="6" t="s">
        <v>16</v>
      </c>
      <c r="D542" s="21">
        <v>80</v>
      </c>
      <c r="E542" s="6" t="s">
        <v>2852</v>
      </c>
      <c r="F542" s="15" t="s">
        <v>101</v>
      </c>
      <c r="G542" s="6" t="s">
        <v>33</v>
      </c>
      <c r="H542" s="6" t="s">
        <v>27</v>
      </c>
      <c r="I542" s="2">
        <v>0.82500000000000007</v>
      </c>
      <c r="J542" s="31">
        <f t="shared" si="8"/>
        <v>66</v>
      </c>
    </row>
    <row r="543" spans="1:10" ht="14.5" x14ac:dyDescent="0.35">
      <c r="A543" s="6" t="s">
        <v>2854</v>
      </c>
      <c r="B543" s="6" t="s">
        <v>2855</v>
      </c>
      <c r="C543" s="6" t="s">
        <v>23</v>
      </c>
      <c r="D543" s="21">
        <v>78</v>
      </c>
      <c r="E543" s="6" t="s">
        <v>2856</v>
      </c>
      <c r="F543" s="15" t="s">
        <v>88</v>
      </c>
      <c r="G543" s="6" t="s">
        <v>33</v>
      </c>
      <c r="H543" s="6" t="s">
        <v>25</v>
      </c>
      <c r="I543" s="2">
        <v>0.82500000000000007</v>
      </c>
      <c r="J543" s="31">
        <f t="shared" si="8"/>
        <v>64.350000000000009</v>
      </c>
    </row>
    <row r="544" spans="1:10" ht="14.5" x14ac:dyDescent="0.35">
      <c r="A544" s="6" t="s">
        <v>1395</v>
      </c>
      <c r="B544" s="6" t="s">
        <v>2858</v>
      </c>
      <c r="C544" s="6" t="s">
        <v>23</v>
      </c>
      <c r="D544" s="21">
        <v>10</v>
      </c>
      <c r="E544" s="8">
        <v>27492</v>
      </c>
      <c r="F544" s="15" t="s">
        <v>270</v>
      </c>
      <c r="G544" s="6" t="s">
        <v>18</v>
      </c>
      <c r="H544" s="6" t="s">
        <v>25</v>
      </c>
      <c r="I544" s="2">
        <v>0.82500000000000007</v>
      </c>
      <c r="J544" s="31">
        <f t="shared" si="8"/>
        <v>8.25</v>
      </c>
    </row>
    <row r="545" spans="1:10" ht="14.5" x14ac:dyDescent="0.35">
      <c r="A545" s="6" t="s">
        <v>2860</v>
      </c>
      <c r="B545" s="6" t="s">
        <v>2861</v>
      </c>
      <c r="C545" s="6" t="s">
        <v>16</v>
      </c>
      <c r="D545" s="21">
        <v>68</v>
      </c>
      <c r="E545" s="6" t="s">
        <v>2862</v>
      </c>
      <c r="F545" s="15" t="s">
        <v>75</v>
      </c>
      <c r="G545" s="6" t="s">
        <v>33</v>
      </c>
      <c r="H545" s="6" t="s">
        <v>13</v>
      </c>
      <c r="I545" s="2">
        <v>0.82450000000000001</v>
      </c>
      <c r="J545" s="31">
        <f t="shared" si="8"/>
        <v>56.066000000000003</v>
      </c>
    </row>
    <row r="546" spans="1:10" ht="14.5" x14ac:dyDescent="0.35">
      <c r="A546" s="6" t="s">
        <v>346</v>
      </c>
      <c r="B546" s="6" t="s">
        <v>2864</v>
      </c>
      <c r="C546" s="6" t="s">
        <v>16</v>
      </c>
      <c r="D546" s="21">
        <v>60</v>
      </c>
      <c r="E546" s="6" t="s">
        <v>2865</v>
      </c>
      <c r="F546" s="15" t="s">
        <v>128</v>
      </c>
      <c r="G546" s="6" t="s">
        <v>33</v>
      </c>
      <c r="H546" s="6" t="s">
        <v>27</v>
      </c>
      <c r="I546" s="2">
        <v>0.82450000000000001</v>
      </c>
      <c r="J546" s="31">
        <f t="shared" si="8"/>
        <v>49.47</v>
      </c>
    </row>
    <row r="547" spans="1:10" ht="14.5" x14ac:dyDescent="0.35">
      <c r="A547" s="6" t="s">
        <v>418</v>
      </c>
      <c r="B547" s="6" t="s">
        <v>2868</v>
      </c>
      <c r="C547" s="6" t="s">
        <v>23</v>
      </c>
      <c r="D547" s="21">
        <v>0</v>
      </c>
      <c r="E547" s="6" t="s">
        <v>2869</v>
      </c>
      <c r="F547" s="15" t="s">
        <v>65</v>
      </c>
      <c r="G547" s="6" t="s">
        <v>12</v>
      </c>
      <c r="H547" s="6" t="s">
        <v>13</v>
      </c>
      <c r="I547" s="2">
        <v>0.82343749999999993</v>
      </c>
      <c r="J547" s="31">
        <f t="shared" si="8"/>
        <v>0</v>
      </c>
    </row>
    <row r="548" spans="1:10" ht="14.5" x14ac:dyDescent="0.35">
      <c r="A548" s="6" t="s">
        <v>86</v>
      </c>
      <c r="B548" s="6" t="s">
        <v>2871</v>
      </c>
      <c r="C548" s="6" t="s">
        <v>23</v>
      </c>
      <c r="D548" s="21">
        <v>99</v>
      </c>
      <c r="E548" s="6" t="s">
        <v>2872</v>
      </c>
      <c r="F548" s="15" t="s">
        <v>66</v>
      </c>
      <c r="G548" s="6" t="s">
        <v>18</v>
      </c>
      <c r="H548" s="6" t="s">
        <v>13</v>
      </c>
      <c r="I548" s="2">
        <v>0.82343749999999993</v>
      </c>
      <c r="J548" s="31">
        <f t="shared" si="8"/>
        <v>81.520312499999989</v>
      </c>
    </row>
    <row r="549" spans="1:10" ht="14.5" x14ac:dyDescent="0.35">
      <c r="A549" s="6" t="s">
        <v>2875</v>
      </c>
      <c r="B549" s="6" t="s">
        <v>2876</v>
      </c>
      <c r="C549" s="6" t="s">
        <v>23</v>
      </c>
      <c r="D549" s="21">
        <v>37</v>
      </c>
      <c r="E549" s="6" t="s">
        <v>2877</v>
      </c>
      <c r="F549" s="15" t="s">
        <v>24</v>
      </c>
      <c r="G549" s="6" t="s">
        <v>63</v>
      </c>
      <c r="H549" s="6" t="s">
        <v>27</v>
      </c>
      <c r="I549" s="2">
        <v>0.82343749999999993</v>
      </c>
      <c r="J549" s="31">
        <f t="shared" si="8"/>
        <v>30.467187499999998</v>
      </c>
    </row>
    <row r="550" spans="1:10" ht="14.5" x14ac:dyDescent="0.35">
      <c r="A550" s="6" t="s">
        <v>660</v>
      </c>
      <c r="B550" s="6" t="s">
        <v>2880</v>
      </c>
      <c r="C550" s="6" t="s">
        <v>16</v>
      </c>
      <c r="D550" s="21">
        <v>69</v>
      </c>
      <c r="E550" s="6" t="s">
        <v>2881</v>
      </c>
      <c r="F550" s="15" t="s">
        <v>173</v>
      </c>
      <c r="G550" s="6" t="s">
        <v>26</v>
      </c>
      <c r="H550" s="6" t="s">
        <v>25</v>
      </c>
      <c r="I550" s="2">
        <v>0.82</v>
      </c>
      <c r="J550" s="31">
        <f t="shared" si="8"/>
        <v>56.58</v>
      </c>
    </row>
    <row r="551" spans="1:10" ht="14.5" x14ac:dyDescent="0.35">
      <c r="A551" s="6" t="s">
        <v>2883</v>
      </c>
      <c r="B551" s="6" t="s">
        <v>2884</v>
      </c>
      <c r="C551" s="6" t="s">
        <v>23</v>
      </c>
      <c r="D551" s="21">
        <v>42</v>
      </c>
      <c r="E551" s="6" t="s">
        <v>2885</v>
      </c>
      <c r="F551" s="15" t="s">
        <v>113</v>
      </c>
      <c r="G551" s="6" t="s">
        <v>18</v>
      </c>
      <c r="H551" s="6" t="s">
        <v>27</v>
      </c>
      <c r="I551" s="2">
        <v>0.82</v>
      </c>
      <c r="J551" s="31">
        <f t="shared" si="8"/>
        <v>34.44</v>
      </c>
    </row>
    <row r="552" spans="1:10" ht="14.5" x14ac:dyDescent="0.35">
      <c r="A552" s="6" t="s">
        <v>1606</v>
      </c>
      <c r="B552" s="6" t="s">
        <v>2887</v>
      </c>
      <c r="C552" s="6" t="s">
        <v>23</v>
      </c>
      <c r="D552" s="21">
        <v>34</v>
      </c>
      <c r="E552" s="8">
        <v>28858</v>
      </c>
      <c r="F552" s="15" t="s">
        <v>40</v>
      </c>
      <c r="G552" s="6" t="s">
        <v>33</v>
      </c>
      <c r="H552" s="6" t="s">
        <v>27</v>
      </c>
      <c r="I552" s="2">
        <v>0.81812499999999999</v>
      </c>
      <c r="J552" s="31">
        <f t="shared" si="8"/>
        <v>27.81625</v>
      </c>
    </row>
    <row r="553" spans="1:10" ht="14.5" x14ac:dyDescent="0.35">
      <c r="A553" s="6" t="s">
        <v>2889</v>
      </c>
      <c r="B553" s="6" t="s">
        <v>2890</v>
      </c>
      <c r="C553" s="6" t="s">
        <v>23</v>
      </c>
      <c r="D553" s="21">
        <v>83</v>
      </c>
      <c r="E553" s="6" t="s">
        <v>2891</v>
      </c>
      <c r="F553" s="15" t="s">
        <v>187</v>
      </c>
      <c r="G553" s="6" t="s">
        <v>18</v>
      </c>
      <c r="H553" s="6" t="s">
        <v>27</v>
      </c>
      <c r="I553" s="2">
        <v>0.81599999999999995</v>
      </c>
      <c r="J553" s="31">
        <f t="shared" si="8"/>
        <v>67.727999999999994</v>
      </c>
    </row>
    <row r="554" spans="1:10" ht="14.5" x14ac:dyDescent="0.35">
      <c r="A554" s="6" t="s">
        <v>338</v>
      </c>
      <c r="B554" s="6" t="s">
        <v>2894</v>
      </c>
      <c r="C554" s="6" t="s">
        <v>16</v>
      </c>
      <c r="D554" s="21">
        <v>12</v>
      </c>
      <c r="E554" s="6" t="s">
        <v>2895</v>
      </c>
      <c r="F554" s="15" t="s">
        <v>94</v>
      </c>
      <c r="G554" s="6" t="s">
        <v>33</v>
      </c>
      <c r="H554" s="6" t="s">
        <v>13</v>
      </c>
      <c r="I554" s="2">
        <v>0.81599999999999995</v>
      </c>
      <c r="J554" s="31">
        <f t="shared" si="8"/>
        <v>9.7919999999999998</v>
      </c>
    </row>
    <row r="555" spans="1:10" ht="14.5" x14ac:dyDescent="0.35">
      <c r="A555" s="6" t="s">
        <v>2897</v>
      </c>
      <c r="B555" s="6" t="s">
        <v>421</v>
      </c>
      <c r="C555" s="6" t="s">
        <v>23</v>
      </c>
      <c r="D555" s="21">
        <v>55</v>
      </c>
      <c r="E555" s="6" t="s">
        <v>2898</v>
      </c>
      <c r="F555" s="15" t="s">
        <v>34</v>
      </c>
      <c r="G555" s="6" t="s">
        <v>18</v>
      </c>
      <c r="H555" s="6" t="s">
        <v>25</v>
      </c>
      <c r="I555" s="2">
        <v>0.81599999999999995</v>
      </c>
      <c r="J555" s="31">
        <f t="shared" si="8"/>
        <v>44.879999999999995</v>
      </c>
    </row>
    <row r="556" spans="1:10" ht="14.5" x14ac:dyDescent="0.35">
      <c r="A556" s="6" t="s">
        <v>654</v>
      </c>
      <c r="B556" s="6" t="s">
        <v>2900</v>
      </c>
      <c r="C556" s="6" t="s">
        <v>23</v>
      </c>
      <c r="D556" s="21">
        <v>79</v>
      </c>
      <c r="E556" s="6" t="s">
        <v>2901</v>
      </c>
      <c r="F556" s="15" t="s">
        <v>95</v>
      </c>
      <c r="G556" s="6" t="s">
        <v>18</v>
      </c>
      <c r="H556" s="6" t="s">
        <v>27</v>
      </c>
      <c r="I556" s="2">
        <v>0.8125</v>
      </c>
      <c r="J556" s="31">
        <f t="shared" si="8"/>
        <v>64.1875</v>
      </c>
    </row>
    <row r="557" spans="1:10" ht="14.5" x14ac:dyDescent="0.35">
      <c r="A557" s="6" t="s">
        <v>373</v>
      </c>
      <c r="B557" s="6" t="s">
        <v>2903</v>
      </c>
      <c r="C557" s="6" t="s">
        <v>16</v>
      </c>
      <c r="D557" s="21">
        <v>23</v>
      </c>
      <c r="E557" s="6" t="s">
        <v>2904</v>
      </c>
      <c r="F557" s="15" t="s">
        <v>237</v>
      </c>
      <c r="G557" s="6" t="s">
        <v>33</v>
      </c>
      <c r="H557" s="6" t="s">
        <v>27</v>
      </c>
      <c r="I557" s="2">
        <v>0.8125</v>
      </c>
      <c r="J557" s="31">
        <f t="shared" si="8"/>
        <v>18.6875</v>
      </c>
    </row>
    <row r="558" spans="1:10" ht="14.5" x14ac:dyDescent="0.35">
      <c r="A558" s="6" t="s">
        <v>313</v>
      </c>
      <c r="B558" s="6" t="s">
        <v>406</v>
      </c>
      <c r="C558" s="6" t="s">
        <v>16</v>
      </c>
      <c r="D558" s="21">
        <v>79</v>
      </c>
      <c r="E558" s="6" t="s">
        <v>2906</v>
      </c>
      <c r="F558" s="15" t="s">
        <v>60</v>
      </c>
      <c r="G558" s="6" t="s">
        <v>18</v>
      </c>
      <c r="H558" s="6" t="s">
        <v>27</v>
      </c>
      <c r="I558" s="2">
        <v>0.8125</v>
      </c>
      <c r="J558" s="31">
        <f t="shared" si="8"/>
        <v>64.1875</v>
      </c>
    </row>
    <row r="559" spans="1:10" ht="14.5" x14ac:dyDescent="0.35">
      <c r="A559" s="6" t="s">
        <v>2909</v>
      </c>
      <c r="B559" s="6" t="s">
        <v>2910</v>
      </c>
      <c r="C559" s="6" t="s">
        <v>16</v>
      </c>
      <c r="D559" s="21">
        <v>46</v>
      </c>
      <c r="E559" s="6" t="s">
        <v>2911</v>
      </c>
      <c r="F559" s="15" t="s">
        <v>97</v>
      </c>
      <c r="G559" s="6" t="s">
        <v>33</v>
      </c>
      <c r="H559" s="6" t="s">
        <v>27</v>
      </c>
      <c r="I559" s="2">
        <v>0.8125</v>
      </c>
      <c r="J559" s="31">
        <f t="shared" si="8"/>
        <v>37.375</v>
      </c>
    </row>
    <row r="560" spans="1:10" ht="14.5" x14ac:dyDescent="0.35">
      <c r="A560" s="6" t="s">
        <v>2914</v>
      </c>
      <c r="B560" s="6" t="s">
        <v>2915</v>
      </c>
      <c r="C560" s="6" t="s">
        <v>16</v>
      </c>
      <c r="D560" s="21">
        <v>70</v>
      </c>
      <c r="E560" s="6" t="s">
        <v>2916</v>
      </c>
      <c r="F560" s="15" t="s">
        <v>41</v>
      </c>
      <c r="G560" s="6" t="s">
        <v>33</v>
      </c>
      <c r="H560" s="6" t="s">
        <v>27</v>
      </c>
      <c r="I560" s="2">
        <v>0.8125</v>
      </c>
      <c r="J560" s="31">
        <f t="shared" si="8"/>
        <v>56.875</v>
      </c>
    </row>
    <row r="561" spans="1:10" ht="14.5" x14ac:dyDescent="0.35">
      <c r="A561" s="6" t="s">
        <v>412</v>
      </c>
      <c r="B561" s="6" t="s">
        <v>310</v>
      </c>
      <c r="C561" s="6" t="s">
        <v>16</v>
      </c>
      <c r="D561" s="21">
        <v>60</v>
      </c>
      <c r="E561" s="6" t="s">
        <v>2919</v>
      </c>
      <c r="F561" s="15" t="s">
        <v>172</v>
      </c>
      <c r="G561" s="6" t="s">
        <v>33</v>
      </c>
      <c r="H561" s="6" t="s">
        <v>27</v>
      </c>
      <c r="I561" s="2">
        <v>0.8125</v>
      </c>
      <c r="J561" s="31">
        <f t="shared" si="8"/>
        <v>48.75</v>
      </c>
    </row>
    <row r="562" spans="1:10" ht="14.5" x14ac:dyDescent="0.35">
      <c r="A562" s="6" t="s">
        <v>279</v>
      </c>
      <c r="B562" s="6" t="s">
        <v>2921</v>
      </c>
      <c r="C562" s="6" t="s">
        <v>16</v>
      </c>
      <c r="D562" s="21">
        <v>15</v>
      </c>
      <c r="E562" s="6" t="s">
        <v>2922</v>
      </c>
      <c r="F562" s="15" t="s">
        <v>273</v>
      </c>
      <c r="G562" s="6" t="s">
        <v>4549</v>
      </c>
      <c r="H562" s="6" t="s">
        <v>13</v>
      </c>
      <c r="I562" s="2">
        <v>0.81015625000000002</v>
      </c>
      <c r="J562" s="31">
        <f t="shared" si="8"/>
        <v>12.15234375</v>
      </c>
    </row>
    <row r="563" spans="1:10" ht="14.5" x14ac:dyDescent="0.35">
      <c r="A563" s="6" t="s">
        <v>2925</v>
      </c>
      <c r="B563" s="6" t="s">
        <v>2926</v>
      </c>
      <c r="C563" s="6" t="s">
        <v>23</v>
      </c>
      <c r="D563" s="21">
        <v>80</v>
      </c>
      <c r="E563" s="6" t="s">
        <v>2927</v>
      </c>
      <c r="F563" s="16" t="s">
        <v>4541</v>
      </c>
      <c r="G563" s="6" t="s">
        <v>20</v>
      </c>
      <c r="H563" s="6" t="s">
        <v>13</v>
      </c>
      <c r="I563" s="2">
        <v>0.81</v>
      </c>
      <c r="J563" s="31">
        <f t="shared" si="8"/>
        <v>64.800000000000011</v>
      </c>
    </row>
    <row r="564" spans="1:10" ht="14.5" x14ac:dyDescent="0.35">
      <c r="A564" s="6" t="s">
        <v>2930</v>
      </c>
      <c r="B564" s="6" t="s">
        <v>2931</v>
      </c>
      <c r="C564" s="6" t="s">
        <v>16</v>
      </c>
      <c r="D564" s="21">
        <v>4</v>
      </c>
      <c r="E564" s="6" t="s">
        <v>2932</v>
      </c>
      <c r="F564" s="15" t="s">
        <v>11</v>
      </c>
      <c r="G564" s="6" t="s">
        <v>18</v>
      </c>
      <c r="H564" s="6" t="s">
        <v>13</v>
      </c>
      <c r="I564" s="2">
        <v>0.8075</v>
      </c>
      <c r="J564" s="31">
        <f t="shared" si="8"/>
        <v>3.23</v>
      </c>
    </row>
    <row r="565" spans="1:10" ht="14.5" x14ac:dyDescent="0.35">
      <c r="A565" s="6" t="s">
        <v>526</v>
      </c>
      <c r="B565" s="6" t="s">
        <v>2935</v>
      </c>
      <c r="C565" s="6" t="s">
        <v>16</v>
      </c>
      <c r="D565" s="21">
        <v>67</v>
      </c>
      <c r="E565" s="6" t="s">
        <v>2936</v>
      </c>
      <c r="F565" s="15" t="s">
        <v>228</v>
      </c>
      <c r="G565" s="6" t="s">
        <v>12</v>
      </c>
      <c r="H565" s="6" t="s">
        <v>25</v>
      </c>
      <c r="I565" s="2">
        <v>0.8075</v>
      </c>
      <c r="J565" s="31">
        <f t="shared" si="8"/>
        <v>54.102499999999999</v>
      </c>
    </row>
    <row r="566" spans="1:10" ht="14.5" x14ac:dyDescent="0.35">
      <c r="A566" s="6" t="s">
        <v>2938</v>
      </c>
      <c r="B566" s="6" t="s">
        <v>2939</v>
      </c>
      <c r="C566" s="6" t="s">
        <v>23</v>
      </c>
      <c r="D566" s="21">
        <v>87</v>
      </c>
      <c r="E566" s="6" t="s">
        <v>2940</v>
      </c>
      <c r="F566" s="15" t="s">
        <v>204</v>
      </c>
      <c r="G566" s="6" t="s">
        <v>26</v>
      </c>
      <c r="H566" s="6" t="s">
        <v>25</v>
      </c>
      <c r="I566" s="2">
        <v>0.8075</v>
      </c>
      <c r="J566" s="31">
        <f t="shared" si="8"/>
        <v>70.252499999999998</v>
      </c>
    </row>
    <row r="567" spans="1:10" ht="14.5" x14ac:dyDescent="0.35">
      <c r="A567" s="6" t="s">
        <v>2407</v>
      </c>
      <c r="B567" s="6" t="s">
        <v>632</v>
      </c>
      <c r="C567" s="6" t="s">
        <v>16</v>
      </c>
      <c r="D567" s="21">
        <v>73</v>
      </c>
      <c r="E567" s="6" t="s">
        <v>2943</v>
      </c>
      <c r="F567" s="15" t="s">
        <v>159</v>
      </c>
      <c r="G567" s="6" t="s">
        <v>18</v>
      </c>
      <c r="H567" s="6" t="s">
        <v>27</v>
      </c>
      <c r="I567" s="2">
        <v>0.8075</v>
      </c>
      <c r="J567" s="31">
        <f t="shared" si="8"/>
        <v>58.947499999999998</v>
      </c>
    </row>
    <row r="568" spans="1:10" ht="14.5" x14ac:dyDescent="0.35">
      <c r="A568" s="6" t="s">
        <v>2946</v>
      </c>
      <c r="B568" s="6" t="s">
        <v>2947</v>
      </c>
      <c r="C568" s="6" t="s">
        <v>23</v>
      </c>
      <c r="D568" s="21">
        <v>17</v>
      </c>
      <c r="E568" s="6" t="s">
        <v>2948</v>
      </c>
      <c r="F568" s="15" t="s">
        <v>11</v>
      </c>
      <c r="G568" s="6" t="s">
        <v>50</v>
      </c>
      <c r="H568" s="6" t="s">
        <v>27</v>
      </c>
      <c r="I568" s="2">
        <v>0.8075</v>
      </c>
      <c r="J568" s="31">
        <f t="shared" si="8"/>
        <v>13.727499999999999</v>
      </c>
    </row>
    <row r="569" spans="1:10" ht="14.5" x14ac:dyDescent="0.35">
      <c r="A569" s="6" t="s">
        <v>661</v>
      </c>
      <c r="B569" s="6" t="s">
        <v>575</v>
      </c>
      <c r="C569" s="6" t="s">
        <v>16</v>
      </c>
      <c r="D569" s="21">
        <v>40</v>
      </c>
      <c r="E569" s="6" t="s">
        <v>2951</v>
      </c>
      <c r="F569" s="15" t="s">
        <v>94</v>
      </c>
      <c r="G569" s="6" t="s">
        <v>4549</v>
      </c>
      <c r="H569" s="6" t="s">
        <v>13</v>
      </c>
      <c r="I569" s="2">
        <v>0.8</v>
      </c>
      <c r="J569" s="31">
        <f t="shared" si="8"/>
        <v>32</v>
      </c>
    </row>
    <row r="570" spans="1:10" ht="14.5" x14ac:dyDescent="0.35">
      <c r="A570" s="6" t="s">
        <v>2954</v>
      </c>
      <c r="B570" s="6" t="s">
        <v>2955</v>
      </c>
      <c r="C570" s="6" t="s">
        <v>16</v>
      </c>
      <c r="D570" s="21">
        <v>81</v>
      </c>
      <c r="E570" s="6" t="s">
        <v>2956</v>
      </c>
      <c r="F570" s="15" t="s">
        <v>62</v>
      </c>
      <c r="G570" s="6" t="s">
        <v>63</v>
      </c>
      <c r="H570" s="6" t="s">
        <v>13</v>
      </c>
      <c r="I570" s="2">
        <v>0.8</v>
      </c>
      <c r="J570" s="31">
        <f t="shared" si="8"/>
        <v>64.8</v>
      </c>
    </row>
    <row r="571" spans="1:10" ht="14.5" x14ac:dyDescent="0.35">
      <c r="A571" s="6" t="s">
        <v>300</v>
      </c>
      <c r="B571" s="6" t="s">
        <v>2959</v>
      </c>
      <c r="C571" s="6" t="s">
        <v>23</v>
      </c>
      <c r="D571" s="21">
        <v>66</v>
      </c>
      <c r="E571" s="6" t="s">
        <v>2960</v>
      </c>
      <c r="F571" s="15" t="s">
        <v>162</v>
      </c>
      <c r="G571" s="6" t="s">
        <v>33</v>
      </c>
      <c r="H571" s="6" t="s">
        <v>13</v>
      </c>
      <c r="I571" s="2">
        <v>0.8</v>
      </c>
      <c r="J571" s="31">
        <f t="shared" si="8"/>
        <v>52.800000000000004</v>
      </c>
    </row>
    <row r="572" spans="1:10" ht="14.5" x14ac:dyDescent="0.35">
      <c r="A572" s="6" t="s">
        <v>2963</v>
      </c>
      <c r="B572" s="6" t="s">
        <v>2964</v>
      </c>
      <c r="C572" s="6" t="s">
        <v>23</v>
      </c>
      <c r="D572" s="21">
        <v>53</v>
      </c>
      <c r="E572" s="6" t="s">
        <v>2965</v>
      </c>
      <c r="F572" s="15" t="s">
        <v>528</v>
      </c>
      <c r="G572" s="6" t="s">
        <v>18</v>
      </c>
      <c r="H572" s="6" t="s">
        <v>13</v>
      </c>
      <c r="I572" s="2">
        <v>0.8</v>
      </c>
      <c r="J572" s="31">
        <f t="shared" si="8"/>
        <v>42.400000000000006</v>
      </c>
    </row>
    <row r="573" spans="1:10" ht="14.5" x14ac:dyDescent="0.35">
      <c r="A573" s="6" t="s">
        <v>2967</v>
      </c>
      <c r="B573" s="6" t="s">
        <v>2968</v>
      </c>
      <c r="C573" s="6" t="s">
        <v>16</v>
      </c>
      <c r="D573" s="21">
        <v>81</v>
      </c>
      <c r="E573" s="6" t="s">
        <v>2969</v>
      </c>
      <c r="F573" s="15" t="s">
        <v>62</v>
      </c>
      <c r="G573" s="6" t="s">
        <v>63</v>
      </c>
      <c r="H573" s="6" t="s">
        <v>13</v>
      </c>
      <c r="I573" s="2">
        <v>0.8</v>
      </c>
      <c r="J573" s="31">
        <f t="shared" si="8"/>
        <v>64.8</v>
      </c>
    </row>
    <row r="574" spans="1:10" ht="14.5" x14ac:dyDescent="0.35">
      <c r="A574" s="6" t="s">
        <v>620</v>
      </c>
      <c r="B574" s="6" t="s">
        <v>2972</v>
      </c>
      <c r="C574" s="6" t="s">
        <v>16</v>
      </c>
      <c r="D574" s="21">
        <v>1</v>
      </c>
      <c r="E574" s="6" t="s">
        <v>2973</v>
      </c>
      <c r="F574" s="15" t="s">
        <v>270</v>
      </c>
      <c r="G574" s="6" t="s">
        <v>18</v>
      </c>
      <c r="H574" s="6" t="s">
        <v>13</v>
      </c>
      <c r="I574" s="2">
        <v>0.8</v>
      </c>
      <c r="J574" s="31">
        <f t="shared" si="8"/>
        <v>0.8</v>
      </c>
    </row>
    <row r="575" spans="1:10" ht="14.5" x14ac:dyDescent="0.35">
      <c r="A575" s="6" t="s">
        <v>2975</v>
      </c>
      <c r="B575" s="6" t="s">
        <v>2976</v>
      </c>
      <c r="C575" s="6" t="s">
        <v>23</v>
      </c>
      <c r="D575" s="21">
        <v>49</v>
      </c>
      <c r="E575" s="6" t="s">
        <v>2977</v>
      </c>
      <c r="F575" s="15" t="s">
        <v>477</v>
      </c>
      <c r="G575" s="6" t="s">
        <v>20</v>
      </c>
      <c r="H575" s="6" t="s">
        <v>27</v>
      </c>
      <c r="I575" s="2">
        <v>0.79899999999999993</v>
      </c>
      <c r="J575" s="31">
        <f t="shared" si="8"/>
        <v>39.150999999999996</v>
      </c>
    </row>
    <row r="576" spans="1:10" ht="14.5" x14ac:dyDescent="0.35">
      <c r="A576" s="6" t="s">
        <v>2979</v>
      </c>
      <c r="B576" s="6" t="s">
        <v>2980</v>
      </c>
      <c r="C576" s="6" t="s">
        <v>54</v>
      </c>
      <c r="D576" s="21">
        <v>69</v>
      </c>
      <c r="E576" s="11"/>
      <c r="F576" s="15" t="s">
        <v>209</v>
      </c>
      <c r="G576" s="6" t="s">
        <v>21</v>
      </c>
      <c r="H576" s="6" t="s">
        <v>13</v>
      </c>
      <c r="I576" s="2">
        <v>0.796875</v>
      </c>
      <c r="J576" s="31">
        <f t="shared" si="8"/>
        <v>54.984375</v>
      </c>
    </row>
    <row r="577" spans="1:10" ht="14.5" x14ac:dyDescent="0.35">
      <c r="A577" s="6" t="s">
        <v>2982</v>
      </c>
      <c r="B577" s="6" t="s">
        <v>2983</v>
      </c>
      <c r="C577" s="6" t="s">
        <v>23</v>
      </c>
      <c r="D577" s="21">
        <v>66</v>
      </c>
      <c r="E577" s="6" t="s">
        <v>2984</v>
      </c>
      <c r="F577" s="16" t="s">
        <v>4541</v>
      </c>
      <c r="G577" s="6" t="s">
        <v>4549</v>
      </c>
      <c r="H577" s="6" t="s">
        <v>13</v>
      </c>
      <c r="I577" s="2">
        <v>0.796875</v>
      </c>
      <c r="J577" s="31">
        <f t="shared" si="8"/>
        <v>52.59375</v>
      </c>
    </row>
    <row r="578" spans="1:10" ht="14.5" x14ac:dyDescent="0.35">
      <c r="A578" s="6" t="s">
        <v>493</v>
      </c>
      <c r="B578" s="6" t="s">
        <v>2986</v>
      </c>
      <c r="C578" s="6" t="s">
        <v>16</v>
      </c>
      <c r="D578" s="21">
        <v>90</v>
      </c>
      <c r="E578" s="6" t="s">
        <v>2987</v>
      </c>
      <c r="F578" s="15" t="s">
        <v>39</v>
      </c>
      <c r="G578" s="6" t="s">
        <v>18</v>
      </c>
      <c r="H578" s="6" t="s">
        <v>25</v>
      </c>
      <c r="I578" s="2">
        <v>0.796875</v>
      </c>
      <c r="J578" s="31">
        <f t="shared" si="8"/>
        <v>71.71875</v>
      </c>
    </row>
    <row r="579" spans="1:10" ht="14.5" x14ac:dyDescent="0.35">
      <c r="A579" s="6" t="s">
        <v>2989</v>
      </c>
      <c r="B579" s="6" t="s">
        <v>619</v>
      </c>
      <c r="C579" s="6" t="s">
        <v>16</v>
      </c>
      <c r="D579" s="21">
        <v>33</v>
      </c>
      <c r="E579" s="6" t="s">
        <v>2990</v>
      </c>
      <c r="F579" s="15" t="s">
        <v>190</v>
      </c>
      <c r="G579" s="6" t="s">
        <v>18</v>
      </c>
      <c r="H579" s="6" t="s">
        <v>27</v>
      </c>
      <c r="I579" s="2">
        <v>0.796875</v>
      </c>
      <c r="J579" s="31">
        <f t="shared" ref="J579:J642" si="9">D579*I579</f>
        <v>26.296875</v>
      </c>
    </row>
    <row r="580" spans="1:10" ht="14.5" x14ac:dyDescent="0.35">
      <c r="A580" s="6" t="s">
        <v>2992</v>
      </c>
      <c r="B580" s="6" t="s">
        <v>301</v>
      </c>
      <c r="C580" s="6" t="s">
        <v>23</v>
      </c>
      <c r="D580" s="21">
        <v>64</v>
      </c>
      <c r="E580" s="6" t="s">
        <v>2993</v>
      </c>
      <c r="F580" s="15" t="s">
        <v>183</v>
      </c>
      <c r="G580" s="6" t="s">
        <v>26</v>
      </c>
      <c r="H580" s="6" t="s">
        <v>13</v>
      </c>
      <c r="I580" s="2">
        <v>0.796875</v>
      </c>
      <c r="J580" s="31">
        <f t="shared" si="9"/>
        <v>51</v>
      </c>
    </row>
    <row r="581" spans="1:10" ht="14.5" x14ac:dyDescent="0.35">
      <c r="A581" s="6" t="s">
        <v>479</v>
      </c>
      <c r="B581" s="6" t="s">
        <v>2995</v>
      </c>
      <c r="C581" s="6" t="s">
        <v>16</v>
      </c>
      <c r="D581" s="21">
        <v>75</v>
      </c>
      <c r="E581" s="6" t="s">
        <v>1615</v>
      </c>
      <c r="F581" s="15" t="s">
        <v>91</v>
      </c>
      <c r="G581" s="6" t="s">
        <v>4549</v>
      </c>
      <c r="H581" s="6" t="s">
        <v>13</v>
      </c>
      <c r="I581" s="2">
        <v>0.796875</v>
      </c>
      <c r="J581" s="31">
        <f t="shared" si="9"/>
        <v>59.765625</v>
      </c>
    </row>
    <row r="582" spans="1:10" ht="14.5" x14ac:dyDescent="0.35">
      <c r="A582" s="6" t="s">
        <v>59</v>
      </c>
      <c r="B582" s="6" t="s">
        <v>456</v>
      </c>
      <c r="C582" s="6" t="s">
        <v>23</v>
      </c>
      <c r="D582" s="21">
        <v>47</v>
      </c>
      <c r="E582" s="6" t="s">
        <v>2998</v>
      </c>
      <c r="F582" s="15" t="s">
        <v>149</v>
      </c>
      <c r="G582" s="6" t="s">
        <v>50</v>
      </c>
      <c r="H582" s="6" t="s">
        <v>13</v>
      </c>
      <c r="I582" s="2">
        <v>0.796875</v>
      </c>
      <c r="J582" s="31">
        <f t="shared" si="9"/>
        <v>37.453125</v>
      </c>
    </row>
    <row r="583" spans="1:10" ht="14.5" x14ac:dyDescent="0.35">
      <c r="A583" s="6" t="s">
        <v>3001</v>
      </c>
      <c r="B583" s="6" t="s">
        <v>3002</v>
      </c>
      <c r="C583" s="6" t="s">
        <v>23</v>
      </c>
      <c r="D583" s="21">
        <v>3</v>
      </c>
      <c r="E583" s="6" t="s">
        <v>3003</v>
      </c>
      <c r="F583" s="15" t="s">
        <v>172</v>
      </c>
      <c r="G583" s="6" t="s">
        <v>33</v>
      </c>
      <c r="H583" s="6" t="s">
        <v>27</v>
      </c>
      <c r="I583" s="2">
        <v>0.79</v>
      </c>
      <c r="J583" s="31">
        <f t="shared" si="9"/>
        <v>2.37</v>
      </c>
    </row>
    <row r="584" spans="1:10" ht="14.5" x14ac:dyDescent="0.35">
      <c r="A584" s="6" t="s">
        <v>3005</v>
      </c>
      <c r="B584" s="6" t="s">
        <v>3006</v>
      </c>
      <c r="C584" s="6" t="s">
        <v>23</v>
      </c>
      <c r="D584" s="21">
        <v>2</v>
      </c>
      <c r="E584" s="6" t="s">
        <v>3007</v>
      </c>
      <c r="F584" s="15" t="s">
        <v>134</v>
      </c>
      <c r="G584" s="6" t="s">
        <v>4549</v>
      </c>
      <c r="H584" s="6" t="s">
        <v>25</v>
      </c>
      <c r="I584" s="2">
        <v>0.78749999999999998</v>
      </c>
      <c r="J584" s="31">
        <f t="shared" si="9"/>
        <v>1.575</v>
      </c>
    </row>
    <row r="585" spans="1:10" ht="14.5" x14ac:dyDescent="0.35">
      <c r="A585" s="6" t="s">
        <v>3009</v>
      </c>
      <c r="B585" s="6" t="s">
        <v>3010</v>
      </c>
      <c r="C585" s="6" t="s">
        <v>16</v>
      </c>
      <c r="D585" s="21">
        <v>9</v>
      </c>
      <c r="E585" s="6" t="s">
        <v>3011</v>
      </c>
      <c r="F585" s="15" t="s">
        <v>69</v>
      </c>
      <c r="G585" s="6" t="s">
        <v>12</v>
      </c>
      <c r="H585" s="6" t="s">
        <v>13</v>
      </c>
      <c r="I585" s="2">
        <v>0.78749999999999998</v>
      </c>
      <c r="J585" s="31">
        <f t="shared" si="9"/>
        <v>7.0874999999999995</v>
      </c>
    </row>
    <row r="586" spans="1:10" ht="14.5" x14ac:dyDescent="0.35">
      <c r="A586" s="6" t="s">
        <v>3014</v>
      </c>
      <c r="B586" s="6" t="s">
        <v>2113</v>
      </c>
      <c r="C586" s="6" t="s">
        <v>23</v>
      </c>
      <c r="D586" s="21">
        <v>26</v>
      </c>
      <c r="E586" s="6" t="s">
        <v>3015</v>
      </c>
      <c r="F586" s="15" t="s">
        <v>201</v>
      </c>
      <c r="G586" s="6" t="s">
        <v>12</v>
      </c>
      <c r="H586" s="6" t="s">
        <v>13</v>
      </c>
      <c r="I586" s="2">
        <v>0.78749999999999998</v>
      </c>
      <c r="J586" s="31">
        <f t="shared" si="9"/>
        <v>20.474999999999998</v>
      </c>
    </row>
    <row r="587" spans="1:10" ht="14.5" x14ac:dyDescent="0.35">
      <c r="A587" s="6" t="s">
        <v>3018</v>
      </c>
      <c r="B587" s="6" t="s">
        <v>3019</v>
      </c>
      <c r="C587" s="6" t="s">
        <v>23</v>
      </c>
      <c r="D587" s="21">
        <v>27</v>
      </c>
      <c r="E587" s="6" t="s">
        <v>3020</v>
      </c>
      <c r="F587" s="15" t="s">
        <v>83</v>
      </c>
      <c r="G587" s="6" t="s">
        <v>33</v>
      </c>
      <c r="H587" s="6" t="s">
        <v>25</v>
      </c>
      <c r="I587" s="2">
        <v>0.78749999999999998</v>
      </c>
      <c r="J587" s="31">
        <f t="shared" si="9"/>
        <v>21.262499999999999</v>
      </c>
    </row>
    <row r="588" spans="1:10" ht="14.5" x14ac:dyDescent="0.35">
      <c r="A588" s="6" t="s">
        <v>3023</v>
      </c>
      <c r="B588" s="13" t="s">
        <v>4541</v>
      </c>
      <c r="C588" s="6" t="s">
        <v>16</v>
      </c>
      <c r="D588" s="21">
        <v>32</v>
      </c>
      <c r="E588" s="6" t="s">
        <v>3024</v>
      </c>
      <c r="F588" s="15" t="s">
        <v>248</v>
      </c>
      <c r="G588" s="6" t="s">
        <v>12</v>
      </c>
      <c r="H588" s="6" t="s">
        <v>25</v>
      </c>
      <c r="I588" s="2">
        <v>0.78625</v>
      </c>
      <c r="J588" s="31">
        <f t="shared" si="9"/>
        <v>25.16</v>
      </c>
    </row>
    <row r="589" spans="1:10" ht="14.5" x14ac:dyDescent="0.35">
      <c r="A589" s="6" t="s">
        <v>188</v>
      </c>
      <c r="B589" s="6" t="s">
        <v>457</v>
      </c>
      <c r="C589" s="6" t="s">
        <v>16</v>
      </c>
      <c r="D589" s="21">
        <v>95</v>
      </c>
      <c r="E589" s="6" t="s">
        <v>3027</v>
      </c>
      <c r="F589" s="15" t="s">
        <v>140</v>
      </c>
      <c r="G589" s="6" t="s">
        <v>18</v>
      </c>
      <c r="H589" s="6" t="s">
        <v>25</v>
      </c>
      <c r="I589" s="2">
        <v>0.78625</v>
      </c>
      <c r="J589" s="31">
        <f t="shared" si="9"/>
        <v>74.693749999999994</v>
      </c>
    </row>
    <row r="590" spans="1:10" ht="14.5" x14ac:dyDescent="0.35">
      <c r="A590" s="6" t="s">
        <v>3029</v>
      </c>
      <c r="B590" s="6" t="s">
        <v>3030</v>
      </c>
      <c r="C590" s="6" t="s">
        <v>16</v>
      </c>
      <c r="D590" s="21">
        <v>83</v>
      </c>
      <c r="E590" s="6" t="s">
        <v>3031</v>
      </c>
      <c r="F590" s="15" t="s">
        <v>274</v>
      </c>
      <c r="G590" s="6" t="s">
        <v>12</v>
      </c>
      <c r="H590" s="6" t="s">
        <v>27</v>
      </c>
      <c r="I590" s="2">
        <v>0.78625</v>
      </c>
      <c r="J590" s="31">
        <f t="shared" si="9"/>
        <v>65.258750000000006</v>
      </c>
    </row>
    <row r="591" spans="1:10" ht="14.5" x14ac:dyDescent="0.35">
      <c r="A591" s="6" t="s">
        <v>333</v>
      </c>
      <c r="B591" s="6" t="s">
        <v>3034</v>
      </c>
      <c r="C591" s="6" t="s">
        <v>23</v>
      </c>
      <c r="D591" s="21">
        <v>39</v>
      </c>
      <c r="E591" s="6" t="s">
        <v>3035</v>
      </c>
      <c r="F591" s="15" t="s">
        <v>35</v>
      </c>
      <c r="G591" s="6" t="s">
        <v>33</v>
      </c>
      <c r="H591" s="6" t="s">
        <v>27</v>
      </c>
      <c r="I591" s="2">
        <v>0.78359374999999987</v>
      </c>
      <c r="J591" s="31">
        <f t="shared" si="9"/>
        <v>30.560156249999995</v>
      </c>
    </row>
    <row r="592" spans="1:10" ht="14.5" x14ac:dyDescent="0.35">
      <c r="A592" s="6" t="s">
        <v>469</v>
      </c>
      <c r="B592" s="6" t="s">
        <v>3038</v>
      </c>
      <c r="C592" s="6" t="s">
        <v>16</v>
      </c>
      <c r="D592" s="21">
        <v>1</v>
      </c>
      <c r="E592" s="6" t="s">
        <v>3039</v>
      </c>
      <c r="F592" s="15" t="s">
        <v>347</v>
      </c>
      <c r="G592" s="6" t="s">
        <v>33</v>
      </c>
      <c r="H592" s="6" t="s">
        <v>13</v>
      </c>
      <c r="I592" s="2">
        <v>0.78200000000000003</v>
      </c>
      <c r="J592" s="31">
        <f t="shared" si="9"/>
        <v>0.78200000000000003</v>
      </c>
    </row>
    <row r="593" spans="1:10" ht="14.5" x14ac:dyDescent="0.35">
      <c r="A593" s="6" t="s">
        <v>625</v>
      </c>
      <c r="B593" s="6" t="s">
        <v>3041</v>
      </c>
      <c r="C593" s="6" t="s">
        <v>23</v>
      </c>
      <c r="D593" s="21">
        <v>44</v>
      </c>
      <c r="E593" s="6" t="s">
        <v>3042</v>
      </c>
      <c r="F593" s="15" t="s">
        <v>163</v>
      </c>
      <c r="G593" s="6" t="s">
        <v>26</v>
      </c>
      <c r="H593" s="6" t="s">
        <v>25</v>
      </c>
      <c r="I593" s="2">
        <v>0.78200000000000003</v>
      </c>
      <c r="J593" s="31">
        <f t="shared" si="9"/>
        <v>34.408000000000001</v>
      </c>
    </row>
    <row r="594" spans="1:10" ht="14.5" x14ac:dyDescent="0.35">
      <c r="A594" s="6" t="s">
        <v>605</v>
      </c>
      <c r="B594" s="6" t="s">
        <v>3044</v>
      </c>
      <c r="C594" s="6" t="s">
        <v>16</v>
      </c>
      <c r="D594" s="21">
        <v>83</v>
      </c>
      <c r="E594" s="6" t="s">
        <v>3045</v>
      </c>
      <c r="F594" s="15" t="s">
        <v>341</v>
      </c>
      <c r="G594" s="6" t="s">
        <v>18</v>
      </c>
      <c r="H594" s="6" t="s">
        <v>13</v>
      </c>
      <c r="I594" s="2">
        <v>0.78200000000000003</v>
      </c>
      <c r="J594" s="31">
        <f t="shared" si="9"/>
        <v>64.906000000000006</v>
      </c>
    </row>
    <row r="595" spans="1:10" ht="14.5" x14ac:dyDescent="0.35">
      <c r="A595" s="6" t="s">
        <v>3047</v>
      </c>
      <c r="B595" s="6" t="s">
        <v>3048</v>
      </c>
      <c r="C595" s="6" t="s">
        <v>16</v>
      </c>
      <c r="D595" s="21">
        <v>13</v>
      </c>
      <c r="E595" s="6" t="s">
        <v>3049</v>
      </c>
      <c r="F595" s="15" t="s">
        <v>146</v>
      </c>
      <c r="G595" s="6" t="s">
        <v>20</v>
      </c>
      <c r="H595" s="6" t="s">
        <v>13</v>
      </c>
      <c r="I595" s="2">
        <v>0.78125</v>
      </c>
      <c r="J595" s="31">
        <f t="shared" si="9"/>
        <v>10.15625</v>
      </c>
    </row>
    <row r="596" spans="1:10" ht="14.5" x14ac:dyDescent="0.35">
      <c r="A596" s="6" t="s">
        <v>513</v>
      </c>
      <c r="B596" s="6" t="s">
        <v>3052</v>
      </c>
      <c r="C596" s="6" t="s">
        <v>23</v>
      </c>
      <c r="D596" s="21">
        <v>21</v>
      </c>
      <c r="E596" s="8">
        <v>26738</v>
      </c>
      <c r="F596" s="15" t="s">
        <v>39</v>
      </c>
      <c r="G596" s="6" t="s">
        <v>18</v>
      </c>
      <c r="H596" s="6" t="s">
        <v>25</v>
      </c>
      <c r="I596" s="2">
        <v>0.77562500000000001</v>
      </c>
      <c r="J596" s="31">
        <f t="shared" si="9"/>
        <v>16.288125000000001</v>
      </c>
    </row>
    <row r="597" spans="1:10" ht="14.5" x14ac:dyDescent="0.35">
      <c r="A597" s="6" t="s">
        <v>3054</v>
      </c>
      <c r="B597" s="6" t="s">
        <v>557</v>
      </c>
      <c r="C597" s="6" t="s">
        <v>23</v>
      </c>
      <c r="D597" s="21">
        <v>6</v>
      </c>
      <c r="E597" s="6" t="s">
        <v>3055</v>
      </c>
      <c r="F597" s="15" t="s">
        <v>108</v>
      </c>
      <c r="G597" s="6" t="s">
        <v>4549</v>
      </c>
      <c r="H597" s="6" t="s">
        <v>13</v>
      </c>
      <c r="I597" s="2">
        <v>0.77562500000000001</v>
      </c>
      <c r="J597" s="31">
        <f t="shared" si="9"/>
        <v>4.6537500000000005</v>
      </c>
    </row>
    <row r="598" spans="1:10" ht="14.5" x14ac:dyDescent="0.35">
      <c r="A598" s="6" t="s">
        <v>3057</v>
      </c>
      <c r="B598" s="6" t="s">
        <v>3058</v>
      </c>
      <c r="C598" s="6" t="s">
        <v>16</v>
      </c>
      <c r="D598" s="21">
        <v>57</v>
      </c>
      <c r="E598" s="8">
        <v>28855</v>
      </c>
      <c r="F598" s="15" t="s">
        <v>190</v>
      </c>
      <c r="G598" s="6" t="s">
        <v>4549</v>
      </c>
      <c r="H598" s="6" t="s">
        <v>13</v>
      </c>
      <c r="I598" s="2">
        <v>0.77562500000000001</v>
      </c>
      <c r="J598" s="31">
        <f t="shared" si="9"/>
        <v>44.210625</v>
      </c>
    </row>
    <row r="599" spans="1:10" ht="14.5" x14ac:dyDescent="0.35">
      <c r="A599" s="6" t="s">
        <v>3060</v>
      </c>
      <c r="B599" s="6" t="s">
        <v>565</v>
      </c>
      <c r="C599" s="6" t="s">
        <v>16</v>
      </c>
      <c r="D599" s="21">
        <v>29</v>
      </c>
      <c r="E599" s="6" t="s">
        <v>3061</v>
      </c>
      <c r="F599" s="15" t="s">
        <v>62</v>
      </c>
      <c r="G599" s="6" t="s">
        <v>63</v>
      </c>
      <c r="H599" s="6" t="s">
        <v>27</v>
      </c>
      <c r="I599" s="2">
        <v>0.77562500000000001</v>
      </c>
      <c r="J599" s="31">
        <f t="shared" si="9"/>
        <v>22.493124999999999</v>
      </c>
    </row>
    <row r="600" spans="1:10" ht="14.5" x14ac:dyDescent="0.35">
      <c r="A600" s="6" t="s">
        <v>3063</v>
      </c>
      <c r="B600" s="6" t="s">
        <v>3064</v>
      </c>
      <c r="C600" s="6" t="s">
        <v>54</v>
      </c>
      <c r="D600" s="21">
        <v>15</v>
      </c>
      <c r="E600" s="11"/>
      <c r="F600" s="15" t="s">
        <v>42</v>
      </c>
      <c r="G600" s="6" t="s">
        <v>21</v>
      </c>
      <c r="H600" s="6" t="s">
        <v>25</v>
      </c>
      <c r="I600" s="2">
        <v>0.77500000000000002</v>
      </c>
      <c r="J600" s="31">
        <f t="shared" si="9"/>
        <v>11.625</v>
      </c>
    </row>
    <row r="601" spans="1:10" ht="14.5" x14ac:dyDescent="0.35">
      <c r="A601" s="6" t="s">
        <v>554</v>
      </c>
      <c r="B601" s="6" t="s">
        <v>3066</v>
      </c>
      <c r="C601" s="6" t="s">
        <v>23</v>
      </c>
      <c r="D601" s="21">
        <v>59</v>
      </c>
      <c r="E601" s="6" t="s">
        <v>3067</v>
      </c>
      <c r="F601" s="15" t="s">
        <v>51</v>
      </c>
      <c r="G601" s="6" t="s">
        <v>4549</v>
      </c>
      <c r="H601" s="6" t="s">
        <v>13</v>
      </c>
      <c r="I601" s="2">
        <v>0.77500000000000002</v>
      </c>
      <c r="J601" s="31">
        <f t="shared" si="9"/>
        <v>45.725000000000001</v>
      </c>
    </row>
    <row r="602" spans="1:10" ht="14.5" x14ac:dyDescent="0.35">
      <c r="A602" s="6" t="s">
        <v>364</v>
      </c>
      <c r="B602" s="6" t="s">
        <v>3070</v>
      </c>
      <c r="C602" s="6" t="s">
        <v>16</v>
      </c>
      <c r="D602" s="21">
        <v>63</v>
      </c>
      <c r="E602" s="6" t="s">
        <v>3071</v>
      </c>
      <c r="F602" s="15" t="s">
        <v>124</v>
      </c>
      <c r="G602" s="6" t="s">
        <v>18</v>
      </c>
      <c r="H602" s="6" t="s">
        <v>25</v>
      </c>
      <c r="I602" s="2">
        <v>0.77500000000000002</v>
      </c>
      <c r="J602" s="31">
        <f t="shared" si="9"/>
        <v>48.825000000000003</v>
      </c>
    </row>
    <row r="603" spans="1:10" ht="14.5" x14ac:dyDescent="0.35">
      <c r="A603" s="6" t="s">
        <v>3073</v>
      </c>
      <c r="B603" s="6" t="s">
        <v>3074</v>
      </c>
      <c r="C603" s="6" t="s">
        <v>16</v>
      </c>
      <c r="D603" s="21">
        <v>68</v>
      </c>
      <c r="E603" s="6" t="s">
        <v>3075</v>
      </c>
      <c r="F603" s="15" t="s">
        <v>91</v>
      </c>
      <c r="G603" s="6" t="s">
        <v>12</v>
      </c>
      <c r="H603" s="6" t="s">
        <v>25</v>
      </c>
      <c r="I603" s="2">
        <v>0.77349999999999997</v>
      </c>
      <c r="J603" s="31">
        <f t="shared" si="9"/>
        <v>52.597999999999999</v>
      </c>
    </row>
    <row r="604" spans="1:10" ht="14.5" x14ac:dyDescent="0.35">
      <c r="A604" s="6" t="s">
        <v>546</v>
      </c>
      <c r="B604" s="6" t="s">
        <v>3078</v>
      </c>
      <c r="C604" s="6" t="s">
        <v>23</v>
      </c>
      <c r="D604" s="21">
        <v>45</v>
      </c>
      <c r="E604" s="6" t="s">
        <v>3079</v>
      </c>
      <c r="F604" s="15" t="s">
        <v>67</v>
      </c>
      <c r="G604" s="6" t="s">
        <v>33</v>
      </c>
      <c r="H604" s="6" t="s">
        <v>13</v>
      </c>
      <c r="I604" s="2">
        <v>0.77031249999999996</v>
      </c>
      <c r="J604" s="31">
        <f t="shared" si="9"/>
        <v>34.6640625</v>
      </c>
    </row>
    <row r="605" spans="1:10" ht="14.5" x14ac:dyDescent="0.35">
      <c r="A605" s="6" t="s">
        <v>3081</v>
      </c>
      <c r="B605" s="6" t="s">
        <v>3082</v>
      </c>
      <c r="C605" s="6" t="s">
        <v>16</v>
      </c>
      <c r="D605" s="21">
        <v>93</v>
      </c>
      <c r="E605" s="6" t="s">
        <v>3083</v>
      </c>
      <c r="F605" s="15" t="s">
        <v>77</v>
      </c>
      <c r="G605" s="6" t="s">
        <v>4549</v>
      </c>
      <c r="H605" s="6" t="s">
        <v>25</v>
      </c>
      <c r="I605" s="2">
        <v>0.76500000000000001</v>
      </c>
      <c r="J605" s="31">
        <f t="shared" si="9"/>
        <v>71.144999999999996</v>
      </c>
    </row>
    <row r="606" spans="1:10" ht="14.5" x14ac:dyDescent="0.35">
      <c r="A606" s="6" t="s">
        <v>534</v>
      </c>
      <c r="B606" s="6" t="s">
        <v>3085</v>
      </c>
      <c r="C606" s="6" t="s">
        <v>23</v>
      </c>
      <c r="D606" s="21">
        <v>27</v>
      </c>
      <c r="E606" s="6" t="s">
        <v>3086</v>
      </c>
      <c r="F606" s="15" t="s">
        <v>135</v>
      </c>
      <c r="G606" s="6" t="s">
        <v>21</v>
      </c>
      <c r="H606" s="6" t="s">
        <v>25</v>
      </c>
      <c r="I606" s="2">
        <v>0.76500000000000001</v>
      </c>
      <c r="J606" s="31">
        <f t="shared" si="9"/>
        <v>20.655000000000001</v>
      </c>
    </row>
    <row r="607" spans="1:10" ht="14.5" x14ac:dyDescent="0.35">
      <c r="A607" s="6" t="s">
        <v>3089</v>
      </c>
      <c r="B607" s="6" t="s">
        <v>3090</v>
      </c>
      <c r="C607" s="6" t="s">
        <v>23</v>
      </c>
      <c r="D607" s="21">
        <v>33</v>
      </c>
      <c r="E607" s="6" t="s">
        <v>2943</v>
      </c>
      <c r="F607" s="15" t="s">
        <v>291</v>
      </c>
      <c r="G607" s="6" t="s">
        <v>4549</v>
      </c>
      <c r="H607" s="6" t="s">
        <v>25</v>
      </c>
      <c r="I607" s="2">
        <v>0.7649999999999999</v>
      </c>
      <c r="J607" s="31">
        <f t="shared" si="9"/>
        <v>25.244999999999997</v>
      </c>
    </row>
    <row r="608" spans="1:10" ht="14.5" x14ac:dyDescent="0.35">
      <c r="A608" s="6" t="s">
        <v>3092</v>
      </c>
      <c r="B608" s="6" t="s">
        <v>3093</v>
      </c>
      <c r="C608" s="6" t="s">
        <v>16</v>
      </c>
      <c r="D608" s="21">
        <v>96</v>
      </c>
      <c r="E608" s="6" t="s">
        <v>3094</v>
      </c>
      <c r="F608" s="15" t="s">
        <v>278</v>
      </c>
      <c r="G608" s="6" t="s">
        <v>33</v>
      </c>
      <c r="H608" s="6" t="s">
        <v>13</v>
      </c>
      <c r="I608" s="2">
        <v>0.7649999999999999</v>
      </c>
      <c r="J608" s="31">
        <f t="shared" si="9"/>
        <v>73.44</v>
      </c>
    </row>
    <row r="609" spans="1:10" ht="14.5" x14ac:dyDescent="0.35">
      <c r="A609" s="6" t="s">
        <v>3096</v>
      </c>
      <c r="B609" s="6" t="s">
        <v>3097</v>
      </c>
      <c r="C609" s="6" t="s">
        <v>23</v>
      </c>
      <c r="D609" s="21">
        <v>80</v>
      </c>
      <c r="E609" s="6" t="s">
        <v>3098</v>
      </c>
      <c r="F609" s="15" t="s">
        <v>202</v>
      </c>
      <c r="G609" s="6" t="s">
        <v>33</v>
      </c>
      <c r="H609" s="6" t="s">
        <v>13</v>
      </c>
      <c r="I609" s="2">
        <v>0.7649999999999999</v>
      </c>
      <c r="J609" s="31">
        <f t="shared" si="9"/>
        <v>61.199999999999989</v>
      </c>
    </row>
    <row r="610" spans="1:10" ht="14.5" x14ac:dyDescent="0.35">
      <c r="A610" s="6" t="s">
        <v>3100</v>
      </c>
      <c r="B610" s="6" t="s">
        <v>3101</v>
      </c>
      <c r="C610" s="6" t="s">
        <v>16</v>
      </c>
      <c r="D610" s="21">
        <v>70</v>
      </c>
      <c r="E610" s="6" t="s">
        <v>3102</v>
      </c>
      <c r="F610" s="15" t="s">
        <v>88</v>
      </c>
      <c r="G610" s="6" t="s">
        <v>12</v>
      </c>
      <c r="H610" s="6" t="s">
        <v>13</v>
      </c>
      <c r="I610" s="2">
        <v>0.76249999999999996</v>
      </c>
      <c r="J610" s="31">
        <f t="shared" si="9"/>
        <v>53.375</v>
      </c>
    </row>
    <row r="611" spans="1:10" ht="14.5" x14ac:dyDescent="0.35">
      <c r="A611" s="6" t="s">
        <v>319</v>
      </c>
      <c r="B611" s="6" t="s">
        <v>541</v>
      </c>
      <c r="C611" s="6" t="s">
        <v>23</v>
      </c>
      <c r="D611" s="21">
        <v>94</v>
      </c>
      <c r="E611" s="6" t="s">
        <v>3105</v>
      </c>
      <c r="F611" s="15" t="s">
        <v>40</v>
      </c>
      <c r="G611" s="6" t="s">
        <v>33</v>
      </c>
      <c r="H611" s="6" t="s">
        <v>13</v>
      </c>
      <c r="I611" s="2">
        <v>0.76249999999999996</v>
      </c>
      <c r="J611" s="31">
        <f t="shared" si="9"/>
        <v>71.674999999999997</v>
      </c>
    </row>
    <row r="612" spans="1:10" ht="14.5" x14ac:dyDescent="0.35">
      <c r="A612" s="6" t="s">
        <v>3107</v>
      </c>
      <c r="B612" s="6" t="s">
        <v>3108</v>
      </c>
      <c r="C612" s="6" t="s">
        <v>16</v>
      </c>
      <c r="D612" s="21">
        <v>65</v>
      </c>
      <c r="E612" s="8">
        <v>28101</v>
      </c>
      <c r="F612" s="15" t="s">
        <v>157</v>
      </c>
      <c r="G612" s="6" t="s">
        <v>20</v>
      </c>
      <c r="H612" s="6" t="s">
        <v>27</v>
      </c>
      <c r="I612" s="2">
        <v>0.76249999999999996</v>
      </c>
      <c r="J612" s="31">
        <f t="shared" si="9"/>
        <v>49.5625</v>
      </c>
    </row>
    <row r="613" spans="1:10" ht="14.5" x14ac:dyDescent="0.35">
      <c r="A613" s="6" t="s">
        <v>3111</v>
      </c>
      <c r="B613" s="6" t="s">
        <v>3112</v>
      </c>
      <c r="C613" s="6" t="s">
        <v>23</v>
      </c>
      <c r="D613" s="21">
        <v>88</v>
      </c>
      <c r="E613" s="6" t="s">
        <v>3113</v>
      </c>
      <c r="F613" s="16" t="s">
        <v>4541</v>
      </c>
      <c r="G613" s="6" t="s">
        <v>20</v>
      </c>
      <c r="H613" s="6" t="s">
        <v>13</v>
      </c>
      <c r="I613" s="2">
        <v>0.75703124999999993</v>
      </c>
      <c r="J613" s="31">
        <f t="shared" si="9"/>
        <v>66.618749999999991</v>
      </c>
    </row>
    <row r="614" spans="1:10" ht="14.5" x14ac:dyDescent="0.35">
      <c r="A614" s="6" t="s">
        <v>164</v>
      </c>
      <c r="B614" s="6" t="s">
        <v>3116</v>
      </c>
      <c r="C614" s="6" t="s">
        <v>16</v>
      </c>
      <c r="D614" s="21">
        <v>29</v>
      </c>
      <c r="E614" s="6" t="s">
        <v>3117</v>
      </c>
      <c r="F614" s="15" t="s">
        <v>138</v>
      </c>
      <c r="G614" s="6" t="s">
        <v>12</v>
      </c>
      <c r="H614" s="6" t="s">
        <v>25</v>
      </c>
      <c r="I614" s="2">
        <v>0.75703124999999993</v>
      </c>
      <c r="J614" s="31">
        <f t="shared" si="9"/>
        <v>21.953906249999999</v>
      </c>
    </row>
    <row r="615" spans="1:10" ht="14.5" x14ac:dyDescent="0.35">
      <c r="A615" s="6" t="s">
        <v>250</v>
      </c>
      <c r="B615" s="6" t="s">
        <v>574</v>
      </c>
      <c r="C615" s="6" t="s">
        <v>16</v>
      </c>
      <c r="D615" s="21">
        <v>37</v>
      </c>
      <c r="E615" s="6" t="s">
        <v>3119</v>
      </c>
      <c r="F615" s="15" t="s">
        <v>246</v>
      </c>
      <c r="G615" s="6" t="s">
        <v>26</v>
      </c>
      <c r="H615" s="6" t="s">
        <v>13</v>
      </c>
      <c r="I615" s="2">
        <v>0.75703124999999993</v>
      </c>
      <c r="J615" s="31">
        <f t="shared" si="9"/>
        <v>28.010156249999998</v>
      </c>
    </row>
    <row r="616" spans="1:10" ht="14.5" x14ac:dyDescent="0.35">
      <c r="A616" s="6" t="s">
        <v>382</v>
      </c>
      <c r="B616" s="6" t="s">
        <v>3122</v>
      </c>
      <c r="C616" s="6" t="s">
        <v>23</v>
      </c>
      <c r="D616" s="21">
        <v>63</v>
      </c>
      <c r="E616" s="6" t="s">
        <v>3123</v>
      </c>
      <c r="F616" s="15" t="s">
        <v>264</v>
      </c>
      <c r="G616" s="6" t="s">
        <v>21</v>
      </c>
      <c r="H616" s="6" t="s">
        <v>13</v>
      </c>
      <c r="I616" s="2">
        <v>0.75649999999999995</v>
      </c>
      <c r="J616" s="31">
        <f t="shared" si="9"/>
        <v>47.659499999999994</v>
      </c>
    </row>
    <row r="617" spans="1:10" ht="14.5" x14ac:dyDescent="0.35">
      <c r="A617" s="6" t="s">
        <v>824</v>
      </c>
      <c r="B617" s="6" t="s">
        <v>3125</v>
      </c>
      <c r="C617" s="6" t="s">
        <v>16</v>
      </c>
      <c r="D617" s="21">
        <v>62</v>
      </c>
      <c r="E617" s="6" t="s">
        <v>3126</v>
      </c>
      <c r="F617" s="15" t="s">
        <v>281</v>
      </c>
      <c r="G617" s="6" t="s">
        <v>12</v>
      </c>
      <c r="H617" s="6" t="s">
        <v>13</v>
      </c>
      <c r="I617" s="2">
        <v>0.75649999999999995</v>
      </c>
      <c r="J617" s="31">
        <f t="shared" si="9"/>
        <v>46.902999999999999</v>
      </c>
    </row>
    <row r="618" spans="1:10" ht="14.5" x14ac:dyDescent="0.35">
      <c r="A618" s="6" t="s">
        <v>434</v>
      </c>
      <c r="B618" s="13" t="s">
        <v>4541</v>
      </c>
      <c r="C618" s="6" t="s">
        <v>23</v>
      </c>
      <c r="D618" s="21">
        <v>47</v>
      </c>
      <c r="E618" s="6" t="s">
        <v>3129</v>
      </c>
      <c r="F618" s="15" t="s">
        <v>216</v>
      </c>
      <c r="G618" s="6" t="s">
        <v>20</v>
      </c>
      <c r="H618" s="6" t="s">
        <v>25</v>
      </c>
      <c r="I618" s="2">
        <v>0.75437499999999991</v>
      </c>
      <c r="J618" s="31">
        <f t="shared" si="9"/>
        <v>35.455624999999998</v>
      </c>
    </row>
    <row r="619" spans="1:10" ht="14.5" x14ac:dyDescent="0.35">
      <c r="A619" s="6" t="s">
        <v>2883</v>
      </c>
      <c r="B619" s="6" t="s">
        <v>3132</v>
      </c>
      <c r="C619" s="6" t="s">
        <v>23</v>
      </c>
      <c r="D619" s="21">
        <v>49</v>
      </c>
      <c r="E619" s="8">
        <v>26940</v>
      </c>
      <c r="F619" s="15" t="s">
        <v>101</v>
      </c>
      <c r="G619" s="6" t="s">
        <v>33</v>
      </c>
      <c r="H619" s="6" t="s">
        <v>13</v>
      </c>
      <c r="I619" s="2">
        <v>0.75437499999999991</v>
      </c>
      <c r="J619" s="31">
        <f t="shared" si="9"/>
        <v>36.964374999999997</v>
      </c>
    </row>
    <row r="620" spans="1:10" ht="14.5" x14ac:dyDescent="0.35">
      <c r="A620" s="6" t="s">
        <v>3135</v>
      </c>
      <c r="B620" s="6" t="s">
        <v>3136</v>
      </c>
      <c r="C620" s="6" t="s">
        <v>23</v>
      </c>
      <c r="D620" s="21">
        <v>61</v>
      </c>
      <c r="E620" s="6" t="s">
        <v>3137</v>
      </c>
      <c r="F620" s="16" t="s">
        <v>4541</v>
      </c>
      <c r="G620" s="6" t="s">
        <v>26</v>
      </c>
      <c r="H620" s="6" t="s">
        <v>27</v>
      </c>
      <c r="I620" s="2">
        <v>0.75437499999999991</v>
      </c>
      <c r="J620" s="31">
        <f t="shared" si="9"/>
        <v>46.016874999999992</v>
      </c>
    </row>
    <row r="621" spans="1:10" ht="14.5" x14ac:dyDescent="0.35">
      <c r="A621" s="6" t="s">
        <v>3139</v>
      </c>
      <c r="B621" s="6" t="s">
        <v>427</v>
      </c>
      <c r="C621" s="6" t="s">
        <v>23</v>
      </c>
      <c r="D621" s="21">
        <v>22</v>
      </c>
      <c r="E621" s="6" t="s">
        <v>3140</v>
      </c>
      <c r="F621" s="16" t="s">
        <v>4541</v>
      </c>
      <c r="G621" s="6" t="s">
        <v>18</v>
      </c>
      <c r="H621" s="6" t="s">
        <v>13</v>
      </c>
      <c r="I621" s="2">
        <v>0.75</v>
      </c>
      <c r="J621" s="31">
        <f t="shared" si="9"/>
        <v>16.5</v>
      </c>
    </row>
    <row r="622" spans="1:10" ht="14.5" x14ac:dyDescent="0.35">
      <c r="A622" s="6" t="s">
        <v>553</v>
      </c>
      <c r="B622" s="6" t="s">
        <v>3142</v>
      </c>
      <c r="C622" s="6" t="s">
        <v>16</v>
      </c>
      <c r="D622" s="21">
        <v>88</v>
      </c>
      <c r="E622" s="6" t="s">
        <v>3143</v>
      </c>
      <c r="F622" s="15" t="s">
        <v>53</v>
      </c>
      <c r="G622" s="6" t="s">
        <v>18</v>
      </c>
      <c r="H622" s="6" t="s">
        <v>13</v>
      </c>
      <c r="I622" s="2">
        <v>0.75</v>
      </c>
      <c r="J622" s="31">
        <f t="shared" si="9"/>
        <v>66</v>
      </c>
    </row>
    <row r="623" spans="1:10" ht="14.5" x14ac:dyDescent="0.35">
      <c r="A623" s="6" t="s">
        <v>332</v>
      </c>
      <c r="B623" s="6" t="s">
        <v>3145</v>
      </c>
      <c r="C623" s="6" t="s">
        <v>23</v>
      </c>
      <c r="D623" s="21">
        <v>62</v>
      </c>
      <c r="E623" s="6" t="s">
        <v>3146</v>
      </c>
      <c r="F623" s="16" t="s">
        <v>4541</v>
      </c>
      <c r="G623" s="6" t="s">
        <v>4549</v>
      </c>
      <c r="H623" s="6" t="s">
        <v>13</v>
      </c>
      <c r="I623" s="2">
        <v>0.75</v>
      </c>
      <c r="J623" s="31">
        <f t="shared" si="9"/>
        <v>46.5</v>
      </c>
    </row>
    <row r="624" spans="1:10" ht="14.5" x14ac:dyDescent="0.35">
      <c r="A624" s="6" t="s">
        <v>3148</v>
      </c>
      <c r="B624" s="6" t="s">
        <v>3149</v>
      </c>
      <c r="C624" s="6" t="s">
        <v>16</v>
      </c>
      <c r="D624" s="21">
        <v>31</v>
      </c>
      <c r="E624" s="6" t="s">
        <v>3150</v>
      </c>
      <c r="F624" s="15" t="s">
        <v>192</v>
      </c>
      <c r="G624" s="6" t="s">
        <v>33</v>
      </c>
      <c r="H624" s="6" t="s">
        <v>13</v>
      </c>
      <c r="I624" s="2">
        <v>0.75</v>
      </c>
      <c r="J624" s="31">
        <f t="shared" si="9"/>
        <v>23.25</v>
      </c>
    </row>
    <row r="625" spans="1:10" ht="14.5" x14ac:dyDescent="0.35">
      <c r="A625" s="6" t="s">
        <v>3153</v>
      </c>
      <c r="B625" s="6" t="s">
        <v>335</v>
      </c>
      <c r="C625" s="6" t="s">
        <v>16</v>
      </c>
      <c r="D625" s="21">
        <v>11</v>
      </c>
      <c r="E625" s="6" t="s">
        <v>3154</v>
      </c>
      <c r="F625" s="15" t="s">
        <v>356</v>
      </c>
      <c r="G625" s="6" t="s">
        <v>12</v>
      </c>
      <c r="H625" s="6" t="s">
        <v>13</v>
      </c>
      <c r="I625" s="2">
        <v>0.75</v>
      </c>
      <c r="J625" s="31">
        <f t="shared" si="9"/>
        <v>8.25</v>
      </c>
    </row>
    <row r="626" spans="1:10" ht="14.5" x14ac:dyDescent="0.35">
      <c r="A626" s="6" t="s">
        <v>304</v>
      </c>
      <c r="B626" s="6" t="s">
        <v>3156</v>
      </c>
      <c r="C626" s="6" t="s">
        <v>23</v>
      </c>
      <c r="D626" s="21">
        <v>97</v>
      </c>
      <c r="E626" s="6" t="s">
        <v>3157</v>
      </c>
      <c r="F626" s="15" t="s">
        <v>128</v>
      </c>
      <c r="G626" s="6" t="s">
        <v>33</v>
      </c>
      <c r="H626" s="6" t="s">
        <v>25</v>
      </c>
      <c r="I626" s="2">
        <v>0.748</v>
      </c>
      <c r="J626" s="31">
        <f t="shared" si="9"/>
        <v>72.555999999999997</v>
      </c>
    </row>
    <row r="627" spans="1:10" ht="14.5" x14ac:dyDescent="0.35">
      <c r="A627" s="6" t="s">
        <v>721</v>
      </c>
      <c r="B627" s="6" t="s">
        <v>3159</v>
      </c>
      <c r="C627" s="6" t="s">
        <v>16</v>
      </c>
      <c r="D627" s="21">
        <v>51</v>
      </c>
      <c r="E627" s="6" t="s">
        <v>3160</v>
      </c>
      <c r="F627" s="15" t="s">
        <v>245</v>
      </c>
      <c r="G627" s="6" t="s">
        <v>33</v>
      </c>
      <c r="H627" s="6" t="s">
        <v>25</v>
      </c>
      <c r="I627" s="2">
        <v>0.74375000000000002</v>
      </c>
      <c r="J627" s="31">
        <f t="shared" si="9"/>
        <v>37.931249999999999</v>
      </c>
    </row>
    <row r="628" spans="1:10" ht="14.5" x14ac:dyDescent="0.35">
      <c r="A628" s="6" t="s">
        <v>179</v>
      </c>
      <c r="B628" s="6" t="s">
        <v>3162</v>
      </c>
      <c r="C628" s="6" t="s">
        <v>23</v>
      </c>
      <c r="D628" s="21">
        <v>17</v>
      </c>
      <c r="E628" s="6" t="s">
        <v>3163</v>
      </c>
      <c r="F628" s="16" t="s">
        <v>4541</v>
      </c>
      <c r="G628" s="6" t="s">
        <v>4549</v>
      </c>
      <c r="H628" s="6" t="s">
        <v>25</v>
      </c>
      <c r="I628" s="2">
        <v>0.74375000000000002</v>
      </c>
      <c r="J628" s="31">
        <f t="shared" si="9"/>
        <v>12.643750000000001</v>
      </c>
    </row>
    <row r="629" spans="1:10" ht="14.5" x14ac:dyDescent="0.35">
      <c r="A629" s="6" t="s">
        <v>322</v>
      </c>
      <c r="B629" s="6" t="s">
        <v>3165</v>
      </c>
      <c r="C629" s="6" t="s">
        <v>16</v>
      </c>
      <c r="D629" s="21">
        <v>30</v>
      </c>
      <c r="E629" s="6" t="s">
        <v>3166</v>
      </c>
      <c r="F629" s="15" t="s">
        <v>36</v>
      </c>
      <c r="G629" s="6" t="s">
        <v>33</v>
      </c>
      <c r="H629" s="6" t="s">
        <v>13</v>
      </c>
      <c r="I629" s="2">
        <v>0.74375000000000002</v>
      </c>
      <c r="J629" s="31">
        <f t="shared" si="9"/>
        <v>22.3125</v>
      </c>
    </row>
    <row r="630" spans="1:10" ht="14.5" x14ac:dyDescent="0.35">
      <c r="A630" s="6" t="s">
        <v>3169</v>
      </c>
      <c r="B630" s="6" t="s">
        <v>3170</v>
      </c>
      <c r="C630" s="6" t="s">
        <v>16</v>
      </c>
      <c r="D630" s="21">
        <v>42</v>
      </c>
      <c r="E630" s="6" t="s">
        <v>3171</v>
      </c>
      <c r="F630" s="16" t="s">
        <v>4541</v>
      </c>
      <c r="G630" s="6" t="s">
        <v>20</v>
      </c>
      <c r="H630" s="6" t="s">
        <v>25</v>
      </c>
      <c r="I630" s="2">
        <v>0.74375000000000002</v>
      </c>
      <c r="J630" s="31">
        <f t="shared" si="9"/>
        <v>31.237500000000001</v>
      </c>
    </row>
    <row r="631" spans="1:10" ht="14.5" x14ac:dyDescent="0.35">
      <c r="A631" s="6" t="s">
        <v>3174</v>
      </c>
      <c r="B631" s="6" t="s">
        <v>3175</v>
      </c>
      <c r="C631" s="6" t="s">
        <v>16</v>
      </c>
      <c r="D631" s="21">
        <v>7</v>
      </c>
      <c r="E631" s="6" t="s">
        <v>3176</v>
      </c>
      <c r="F631" s="15" t="s">
        <v>163</v>
      </c>
      <c r="G631" s="6" t="s">
        <v>4549</v>
      </c>
      <c r="H631" s="6" t="s">
        <v>13</v>
      </c>
      <c r="I631" s="2">
        <v>0.74375000000000002</v>
      </c>
      <c r="J631" s="31">
        <f t="shared" si="9"/>
        <v>5.2062499999999998</v>
      </c>
    </row>
    <row r="632" spans="1:10" ht="14.5" x14ac:dyDescent="0.35">
      <c r="A632" s="6" t="s">
        <v>3179</v>
      </c>
      <c r="B632" s="6" t="s">
        <v>3180</v>
      </c>
      <c r="C632" s="6" t="s">
        <v>16</v>
      </c>
      <c r="D632" s="21">
        <v>43</v>
      </c>
      <c r="E632" s="6" t="s">
        <v>3181</v>
      </c>
      <c r="F632" s="16" t="s">
        <v>4541</v>
      </c>
      <c r="G632" s="6" t="s">
        <v>4549</v>
      </c>
      <c r="H632" s="6" t="s">
        <v>27</v>
      </c>
      <c r="I632" s="2">
        <v>0.74375000000000002</v>
      </c>
      <c r="J632" s="31">
        <f t="shared" si="9"/>
        <v>31.981249999999999</v>
      </c>
    </row>
    <row r="633" spans="1:10" ht="14.5" x14ac:dyDescent="0.35">
      <c r="A633" s="6" t="s">
        <v>3184</v>
      </c>
      <c r="B633" s="6" t="s">
        <v>3185</v>
      </c>
      <c r="C633" s="6" t="s">
        <v>23</v>
      </c>
      <c r="D633" s="21">
        <v>86</v>
      </c>
      <c r="E633" s="6" t="s">
        <v>3186</v>
      </c>
      <c r="F633" s="15" t="s">
        <v>51</v>
      </c>
      <c r="G633" s="6" t="s">
        <v>12</v>
      </c>
      <c r="H633" s="6" t="s">
        <v>13</v>
      </c>
      <c r="I633" s="2">
        <v>0.74</v>
      </c>
      <c r="J633" s="31">
        <f t="shared" si="9"/>
        <v>63.64</v>
      </c>
    </row>
    <row r="634" spans="1:10" ht="14.5" x14ac:dyDescent="0.35">
      <c r="A634" s="6" t="s">
        <v>393</v>
      </c>
      <c r="B634" s="6" t="s">
        <v>3188</v>
      </c>
      <c r="C634" s="6" t="s">
        <v>23</v>
      </c>
      <c r="D634" s="21">
        <v>3</v>
      </c>
      <c r="E634" s="6" t="s">
        <v>3189</v>
      </c>
      <c r="F634" s="15" t="s">
        <v>64</v>
      </c>
      <c r="G634" s="6" t="s">
        <v>18</v>
      </c>
      <c r="H634" s="6" t="s">
        <v>13</v>
      </c>
      <c r="I634" s="2">
        <v>0.74</v>
      </c>
      <c r="J634" s="31">
        <f t="shared" si="9"/>
        <v>2.2199999999999998</v>
      </c>
    </row>
    <row r="635" spans="1:10" ht="14.5" x14ac:dyDescent="0.35">
      <c r="A635" s="6" t="s">
        <v>3191</v>
      </c>
      <c r="B635" s="6" t="s">
        <v>3192</v>
      </c>
      <c r="C635" s="6" t="s">
        <v>16</v>
      </c>
      <c r="D635" s="21">
        <v>88</v>
      </c>
      <c r="E635" s="6" t="s">
        <v>3193</v>
      </c>
      <c r="F635" s="15" t="s">
        <v>112</v>
      </c>
      <c r="G635" s="6" t="s">
        <v>26</v>
      </c>
      <c r="H635" s="6" t="s">
        <v>13</v>
      </c>
      <c r="I635" s="2">
        <v>0.73949999999999994</v>
      </c>
      <c r="J635" s="31">
        <f t="shared" si="9"/>
        <v>65.075999999999993</v>
      </c>
    </row>
    <row r="636" spans="1:10" ht="14.5" x14ac:dyDescent="0.35">
      <c r="A636" s="6" t="s">
        <v>358</v>
      </c>
      <c r="B636" s="6" t="s">
        <v>3195</v>
      </c>
      <c r="C636" s="6" t="s">
        <v>16</v>
      </c>
      <c r="D636" s="21">
        <v>96</v>
      </c>
      <c r="E636" s="6" t="s">
        <v>3196</v>
      </c>
      <c r="F636" s="15" t="s">
        <v>158</v>
      </c>
      <c r="G636" s="6" t="s">
        <v>18</v>
      </c>
      <c r="H636" s="6" t="s">
        <v>13</v>
      </c>
      <c r="I636" s="2">
        <v>0.73949999999999994</v>
      </c>
      <c r="J636" s="31">
        <f t="shared" si="9"/>
        <v>70.99199999999999</v>
      </c>
    </row>
    <row r="637" spans="1:10" ht="14.5" x14ac:dyDescent="0.35">
      <c r="A637" s="6" t="s">
        <v>234</v>
      </c>
      <c r="B637" s="6" t="s">
        <v>3198</v>
      </c>
      <c r="C637" s="6" t="s">
        <v>16</v>
      </c>
      <c r="D637" s="21">
        <v>23</v>
      </c>
      <c r="E637" s="6" t="s">
        <v>3199</v>
      </c>
      <c r="F637" s="15" t="s">
        <v>144</v>
      </c>
      <c r="G637" s="6" t="s">
        <v>12</v>
      </c>
      <c r="H637" s="6" t="s">
        <v>27</v>
      </c>
      <c r="I637" s="2">
        <v>0.73949999999999994</v>
      </c>
      <c r="J637" s="31">
        <f t="shared" si="9"/>
        <v>17.008499999999998</v>
      </c>
    </row>
    <row r="638" spans="1:10" ht="14.5" x14ac:dyDescent="0.35">
      <c r="A638" s="6" t="s">
        <v>3202</v>
      </c>
      <c r="B638" s="6" t="s">
        <v>3203</v>
      </c>
      <c r="C638" s="6" t="s">
        <v>16</v>
      </c>
      <c r="D638" s="21">
        <v>97</v>
      </c>
      <c r="E638" s="6" t="s">
        <v>3204</v>
      </c>
      <c r="F638" s="15" t="s">
        <v>116</v>
      </c>
      <c r="G638" s="6" t="s">
        <v>26</v>
      </c>
      <c r="H638" s="6" t="s">
        <v>27</v>
      </c>
      <c r="I638" s="2">
        <v>0.73749999999999993</v>
      </c>
      <c r="J638" s="31">
        <f t="shared" si="9"/>
        <v>71.537499999999994</v>
      </c>
    </row>
    <row r="639" spans="1:10" ht="14.5" x14ac:dyDescent="0.35">
      <c r="A639" s="6" t="s">
        <v>336</v>
      </c>
      <c r="B639" s="6" t="s">
        <v>3207</v>
      </c>
      <c r="C639" s="6" t="s">
        <v>23</v>
      </c>
      <c r="D639" s="21">
        <v>31</v>
      </c>
      <c r="E639" s="6" t="s">
        <v>3208</v>
      </c>
      <c r="F639" s="15" t="s">
        <v>24</v>
      </c>
      <c r="G639" s="6" t="s">
        <v>18</v>
      </c>
      <c r="H639" s="6" t="s">
        <v>25</v>
      </c>
      <c r="I639" s="2">
        <v>0.73749999999999993</v>
      </c>
      <c r="J639" s="31">
        <f t="shared" si="9"/>
        <v>22.862499999999997</v>
      </c>
    </row>
    <row r="640" spans="1:10" ht="14.5" x14ac:dyDescent="0.35">
      <c r="A640" s="6" t="s">
        <v>3210</v>
      </c>
      <c r="B640" s="6" t="s">
        <v>3211</v>
      </c>
      <c r="C640" s="6" t="s">
        <v>23</v>
      </c>
      <c r="D640" s="21">
        <v>70</v>
      </c>
      <c r="E640" s="6" t="s">
        <v>3212</v>
      </c>
      <c r="F640" s="16" t="s">
        <v>4541</v>
      </c>
      <c r="G640" s="6" t="s">
        <v>26</v>
      </c>
      <c r="H640" s="6" t="s">
        <v>25</v>
      </c>
      <c r="I640" s="2">
        <v>0.73749999999999993</v>
      </c>
      <c r="J640" s="31">
        <f t="shared" si="9"/>
        <v>51.624999999999993</v>
      </c>
    </row>
    <row r="641" spans="1:10" ht="14.5" x14ac:dyDescent="0.35">
      <c r="A641" s="6" t="s">
        <v>3215</v>
      </c>
      <c r="B641" s="6" t="s">
        <v>3216</v>
      </c>
      <c r="C641" s="6" t="s">
        <v>23</v>
      </c>
      <c r="D641" s="21">
        <v>18</v>
      </c>
      <c r="E641" s="6" t="s">
        <v>3217</v>
      </c>
      <c r="F641" s="15" t="s">
        <v>89</v>
      </c>
      <c r="G641" s="6" t="s">
        <v>26</v>
      </c>
      <c r="H641" s="6" t="s">
        <v>25</v>
      </c>
      <c r="I641" s="2">
        <v>0.73749999999999993</v>
      </c>
      <c r="J641" s="31">
        <f t="shared" si="9"/>
        <v>13.274999999999999</v>
      </c>
    </row>
    <row r="642" spans="1:10" ht="14.5" x14ac:dyDescent="0.35">
      <c r="A642" s="6" t="s">
        <v>3220</v>
      </c>
      <c r="B642" s="6" t="s">
        <v>3221</v>
      </c>
      <c r="C642" s="6" t="s">
        <v>23</v>
      </c>
      <c r="D642" s="21">
        <v>96</v>
      </c>
      <c r="E642" s="6" t="s">
        <v>3222</v>
      </c>
      <c r="F642" s="15" t="s">
        <v>161</v>
      </c>
      <c r="G642" s="6" t="s">
        <v>4549</v>
      </c>
      <c r="H642" s="6" t="s">
        <v>27</v>
      </c>
      <c r="I642" s="2">
        <v>0.73437499999999989</v>
      </c>
      <c r="J642" s="31">
        <f t="shared" si="9"/>
        <v>70.499999999999986</v>
      </c>
    </row>
    <row r="643" spans="1:10" ht="14.5" x14ac:dyDescent="0.35">
      <c r="A643" s="6" t="s">
        <v>3224</v>
      </c>
      <c r="B643" s="6" t="s">
        <v>3225</v>
      </c>
      <c r="C643" s="6" t="s">
        <v>16</v>
      </c>
      <c r="D643" s="21">
        <v>42</v>
      </c>
      <c r="E643" s="6" t="s">
        <v>3226</v>
      </c>
      <c r="F643" s="15" t="s">
        <v>79</v>
      </c>
      <c r="G643" s="6" t="s">
        <v>20</v>
      </c>
      <c r="H643" s="6" t="s">
        <v>13</v>
      </c>
      <c r="I643" s="2">
        <v>0.73312499999999992</v>
      </c>
      <c r="J643" s="31">
        <f t="shared" ref="J643:J706" si="10">D643*I643</f>
        <v>30.791249999999998</v>
      </c>
    </row>
    <row r="644" spans="1:10" ht="14.5" x14ac:dyDescent="0.35">
      <c r="A644" s="6" t="s">
        <v>3229</v>
      </c>
      <c r="B644" s="6" t="s">
        <v>3230</v>
      </c>
      <c r="C644" s="6" t="s">
        <v>23</v>
      </c>
      <c r="D644" s="21">
        <v>48</v>
      </c>
      <c r="E644" s="6" t="s">
        <v>3231</v>
      </c>
      <c r="F644" s="15" t="s">
        <v>11</v>
      </c>
      <c r="G644" s="6" t="s">
        <v>33</v>
      </c>
      <c r="H644" s="6" t="s">
        <v>25</v>
      </c>
      <c r="I644" s="2">
        <v>0.73099999999999998</v>
      </c>
      <c r="J644" s="31">
        <f t="shared" si="10"/>
        <v>35.088000000000001</v>
      </c>
    </row>
    <row r="645" spans="1:10" ht="14.5" x14ac:dyDescent="0.35">
      <c r="A645" s="6" t="s">
        <v>3233</v>
      </c>
      <c r="B645" s="6" t="s">
        <v>3234</v>
      </c>
      <c r="C645" s="6" t="s">
        <v>16</v>
      </c>
      <c r="D645" s="21">
        <v>82</v>
      </c>
      <c r="E645" s="6" t="s">
        <v>3235</v>
      </c>
      <c r="F645" s="15" t="s">
        <v>64</v>
      </c>
      <c r="G645" s="6" t="s">
        <v>33</v>
      </c>
      <c r="H645" s="6" t="s">
        <v>13</v>
      </c>
      <c r="I645" s="2">
        <v>0.73046875</v>
      </c>
      <c r="J645" s="31">
        <f t="shared" si="10"/>
        <v>59.8984375</v>
      </c>
    </row>
    <row r="646" spans="1:10" ht="14.5" x14ac:dyDescent="0.35">
      <c r="A646" s="6" t="s">
        <v>3237</v>
      </c>
      <c r="B646" s="6" t="s">
        <v>3238</v>
      </c>
      <c r="C646" s="6" t="s">
        <v>23</v>
      </c>
      <c r="D646" s="21">
        <v>51</v>
      </c>
      <c r="E646" s="8">
        <v>28041</v>
      </c>
      <c r="F646" s="15" t="s">
        <v>157</v>
      </c>
      <c r="G646" s="6" t="s">
        <v>4549</v>
      </c>
      <c r="H646" s="6" t="s">
        <v>25</v>
      </c>
      <c r="I646" s="2">
        <v>0.73046875</v>
      </c>
      <c r="J646" s="31">
        <f t="shared" si="10"/>
        <v>37.25390625</v>
      </c>
    </row>
    <row r="647" spans="1:10" ht="14.5" x14ac:dyDescent="0.35">
      <c r="A647" s="6" t="s">
        <v>622</v>
      </c>
      <c r="B647" s="6" t="s">
        <v>3240</v>
      </c>
      <c r="C647" s="6" t="s">
        <v>23</v>
      </c>
      <c r="D647" s="21">
        <v>38</v>
      </c>
      <c r="E647" s="6" t="s">
        <v>3241</v>
      </c>
      <c r="F647" s="15" t="s">
        <v>264</v>
      </c>
      <c r="G647" s="6" t="s">
        <v>30</v>
      </c>
      <c r="H647" s="6" t="s">
        <v>27</v>
      </c>
      <c r="I647" s="2">
        <v>0.73</v>
      </c>
      <c r="J647" s="31">
        <f t="shared" si="10"/>
        <v>27.74</v>
      </c>
    </row>
    <row r="648" spans="1:10" ht="14.5" x14ac:dyDescent="0.35">
      <c r="A648" s="6" t="s">
        <v>3244</v>
      </c>
      <c r="B648" s="6" t="s">
        <v>3245</v>
      </c>
      <c r="C648" s="6" t="s">
        <v>16</v>
      </c>
      <c r="D648" s="21">
        <v>93</v>
      </c>
      <c r="E648" s="6" t="s">
        <v>3246</v>
      </c>
      <c r="F648" s="15" t="s">
        <v>161</v>
      </c>
      <c r="G648" s="6" t="s">
        <v>26</v>
      </c>
      <c r="H648" s="6" t="s">
        <v>25</v>
      </c>
      <c r="I648" s="2">
        <v>0.73</v>
      </c>
      <c r="J648" s="31">
        <f t="shared" si="10"/>
        <v>67.89</v>
      </c>
    </row>
    <row r="649" spans="1:10" ht="14.5" x14ac:dyDescent="0.35">
      <c r="A649" s="6" t="s">
        <v>324</v>
      </c>
      <c r="B649" s="6" t="s">
        <v>3248</v>
      </c>
      <c r="C649" s="6" t="s">
        <v>16</v>
      </c>
      <c r="D649" s="21">
        <v>24</v>
      </c>
      <c r="E649" s="6" t="s">
        <v>3249</v>
      </c>
      <c r="F649" s="15" t="s">
        <v>187</v>
      </c>
      <c r="G649" s="6" t="s">
        <v>18</v>
      </c>
      <c r="H649" s="6" t="s">
        <v>13</v>
      </c>
      <c r="I649" s="2">
        <v>0.72499999999999998</v>
      </c>
      <c r="J649" s="31">
        <f t="shared" si="10"/>
        <v>17.399999999999999</v>
      </c>
    </row>
    <row r="650" spans="1:10" ht="14.5" x14ac:dyDescent="0.35">
      <c r="A650" s="6" t="s">
        <v>3251</v>
      </c>
      <c r="B650" s="6" t="s">
        <v>3252</v>
      </c>
      <c r="C650" s="6" t="s">
        <v>23</v>
      </c>
      <c r="D650" s="21">
        <v>18</v>
      </c>
      <c r="E650" s="6" t="s">
        <v>3253</v>
      </c>
      <c r="F650" s="15" t="s">
        <v>58</v>
      </c>
      <c r="G650" s="6" t="s">
        <v>12</v>
      </c>
      <c r="H650" s="6" t="s">
        <v>13</v>
      </c>
      <c r="I650" s="2">
        <v>0.72499999999999998</v>
      </c>
      <c r="J650" s="31">
        <f t="shared" si="10"/>
        <v>13.049999999999999</v>
      </c>
    </row>
    <row r="651" spans="1:10" ht="14.5" x14ac:dyDescent="0.35">
      <c r="A651" s="6" t="s">
        <v>3256</v>
      </c>
      <c r="B651" s="6" t="s">
        <v>3257</v>
      </c>
      <c r="C651" s="6" t="s">
        <v>16</v>
      </c>
      <c r="D651" s="21">
        <v>58</v>
      </c>
      <c r="E651" s="6" t="s">
        <v>3258</v>
      </c>
      <c r="F651" s="15" t="s">
        <v>177</v>
      </c>
      <c r="G651" s="6" t="s">
        <v>33</v>
      </c>
      <c r="H651" s="6" t="s">
        <v>27</v>
      </c>
      <c r="I651" s="2">
        <v>0.72499999999999998</v>
      </c>
      <c r="J651" s="31">
        <f t="shared" si="10"/>
        <v>42.05</v>
      </c>
    </row>
    <row r="652" spans="1:10" ht="14.5" x14ac:dyDescent="0.35">
      <c r="A652" s="6" t="s">
        <v>100</v>
      </c>
      <c r="B652" s="6" t="s">
        <v>3260</v>
      </c>
      <c r="C652" s="6" t="s">
        <v>16</v>
      </c>
      <c r="D652" s="21">
        <v>42</v>
      </c>
      <c r="E652" s="6" t="s">
        <v>3261</v>
      </c>
      <c r="F652" s="15" t="s">
        <v>76</v>
      </c>
      <c r="G652" s="6" t="s">
        <v>4549</v>
      </c>
      <c r="H652" s="6" t="s">
        <v>13</v>
      </c>
      <c r="I652" s="2">
        <v>0.72250000000000003</v>
      </c>
      <c r="J652" s="31">
        <f t="shared" si="10"/>
        <v>30.345000000000002</v>
      </c>
    </row>
    <row r="653" spans="1:10" ht="14.5" x14ac:dyDescent="0.35">
      <c r="A653" s="6" t="s">
        <v>3263</v>
      </c>
      <c r="B653" s="6" t="s">
        <v>3264</v>
      </c>
      <c r="C653" s="6" t="s">
        <v>16</v>
      </c>
      <c r="D653" s="21">
        <v>29</v>
      </c>
      <c r="E653" s="6" t="s">
        <v>3265</v>
      </c>
      <c r="F653" s="16" t="s">
        <v>4541</v>
      </c>
      <c r="G653" s="6" t="s">
        <v>4549</v>
      </c>
      <c r="H653" s="6" t="s">
        <v>13</v>
      </c>
      <c r="I653" s="2">
        <v>0.72250000000000003</v>
      </c>
      <c r="J653" s="31">
        <f t="shared" si="10"/>
        <v>20.952500000000001</v>
      </c>
    </row>
    <row r="654" spans="1:10" ht="14.5" x14ac:dyDescent="0.35">
      <c r="A654" s="6" t="s">
        <v>1689</v>
      </c>
      <c r="B654" s="6" t="s">
        <v>3267</v>
      </c>
      <c r="C654" s="6" t="s">
        <v>23</v>
      </c>
      <c r="D654" s="21">
        <v>98</v>
      </c>
      <c r="E654" s="6" t="s">
        <v>3268</v>
      </c>
      <c r="F654" s="15" t="s">
        <v>341</v>
      </c>
      <c r="G654" s="6" t="s">
        <v>26</v>
      </c>
      <c r="H654" s="6" t="s">
        <v>13</v>
      </c>
      <c r="I654" s="2">
        <v>0.71875000000000011</v>
      </c>
      <c r="J654" s="31">
        <f t="shared" si="10"/>
        <v>70.437500000000014</v>
      </c>
    </row>
    <row r="655" spans="1:10" ht="14.5" x14ac:dyDescent="0.35">
      <c r="A655" s="6" t="s">
        <v>3271</v>
      </c>
      <c r="B655" s="6" t="s">
        <v>3272</v>
      </c>
      <c r="C655" s="6" t="s">
        <v>23</v>
      </c>
      <c r="D655" s="21">
        <v>86</v>
      </c>
      <c r="E655" s="6" t="s">
        <v>3273</v>
      </c>
      <c r="F655" s="15" t="s">
        <v>41</v>
      </c>
      <c r="G655" s="6" t="s">
        <v>33</v>
      </c>
      <c r="H655" s="6" t="s">
        <v>13</v>
      </c>
      <c r="I655" s="2">
        <v>0.71875000000000011</v>
      </c>
      <c r="J655" s="31">
        <f t="shared" si="10"/>
        <v>61.812500000000007</v>
      </c>
    </row>
    <row r="656" spans="1:10" ht="14.5" x14ac:dyDescent="0.35">
      <c r="A656" s="6" t="s">
        <v>3275</v>
      </c>
      <c r="B656" s="6" t="s">
        <v>3276</v>
      </c>
      <c r="C656" s="6" t="s">
        <v>23</v>
      </c>
      <c r="D656" s="21">
        <v>11</v>
      </c>
      <c r="E656" s="6" t="s">
        <v>807</v>
      </c>
      <c r="F656" s="15" t="s">
        <v>40</v>
      </c>
      <c r="G656" s="6" t="s">
        <v>33</v>
      </c>
      <c r="H656" s="6" t="s">
        <v>27</v>
      </c>
      <c r="I656" s="2">
        <v>0.71718749999999998</v>
      </c>
      <c r="J656" s="31">
        <f t="shared" si="10"/>
        <v>7.8890624999999996</v>
      </c>
    </row>
    <row r="657" spans="1:10" ht="14.5" x14ac:dyDescent="0.35">
      <c r="A657" s="6" t="s">
        <v>3279</v>
      </c>
      <c r="B657" s="6" t="s">
        <v>3280</v>
      </c>
      <c r="C657" s="6" t="s">
        <v>23</v>
      </c>
      <c r="D657" s="21">
        <v>2</v>
      </c>
      <c r="E657" s="6" t="s">
        <v>3281</v>
      </c>
      <c r="F657" s="15" t="s">
        <v>40</v>
      </c>
      <c r="G657" s="6" t="s">
        <v>18</v>
      </c>
      <c r="H657" s="6" t="s">
        <v>13</v>
      </c>
      <c r="I657" s="2">
        <v>0.71718749999999998</v>
      </c>
      <c r="J657" s="31">
        <f t="shared" si="10"/>
        <v>1.434375</v>
      </c>
    </row>
    <row r="658" spans="1:10" ht="14.5" x14ac:dyDescent="0.35">
      <c r="A658" s="6" t="s">
        <v>505</v>
      </c>
      <c r="B658" s="6" t="s">
        <v>3284</v>
      </c>
      <c r="C658" s="6" t="s">
        <v>23</v>
      </c>
      <c r="D658" s="21">
        <v>6</v>
      </c>
      <c r="E658" s="6" t="s">
        <v>3285</v>
      </c>
      <c r="F658" s="15" t="s">
        <v>95</v>
      </c>
      <c r="G658" s="6" t="s">
        <v>33</v>
      </c>
      <c r="H658" s="6" t="s">
        <v>27</v>
      </c>
      <c r="I658" s="2">
        <v>0.71399999999999997</v>
      </c>
      <c r="J658" s="31">
        <f t="shared" si="10"/>
        <v>4.2839999999999998</v>
      </c>
    </row>
    <row r="659" spans="1:10" ht="14.5" x14ac:dyDescent="0.35">
      <c r="A659" s="6" t="s">
        <v>538</v>
      </c>
      <c r="B659" s="6" t="s">
        <v>3287</v>
      </c>
      <c r="C659" s="6" t="s">
        <v>23</v>
      </c>
      <c r="D659" s="21">
        <v>34</v>
      </c>
      <c r="E659" s="6" t="s">
        <v>3288</v>
      </c>
      <c r="F659" s="16" t="s">
        <v>4541</v>
      </c>
      <c r="G659" s="6" t="s">
        <v>33</v>
      </c>
      <c r="H659" s="6" t="s">
        <v>25</v>
      </c>
      <c r="I659" s="2">
        <v>0.71249999999999991</v>
      </c>
      <c r="J659" s="31">
        <f t="shared" si="10"/>
        <v>24.224999999999998</v>
      </c>
    </row>
    <row r="660" spans="1:10" ht="14.5" x14ac:dyDescent="0.35">
      <c r="A660" s="6" t="s">
        <v>3107</v>
      </c>
      <c r="B660" s="6" t="s">
        <v>367</v>
      </c>
      <c r="C660" s="6" t="s">
        <v>23</v>
      </c>
      <c r="D660" s="21">
        <v>25</v>
      </c>
      <c r="E660" s="8">
        <v>28379</v>
      </c>
      <c r="F660" s="15" t="s">
        <v>127</v>
      </c>
      <c r="G660" s="6" t="s">
        <v>18</v>
      </c>
      <c r="H660" s="6" t="s">
        <v>25</v>
      </c>
      <c r="I660" s="2">
        <v>0.71249999999999991</v>
      </c>
      <c r="J660" s="31">
        <f t="shared" si="10"/>
        <v>17.812499999999996</v>
      </c>
    </row>
    <row r="661" spans="1:10" ht="14.5" x14ac:dyDescent="0.35">
      <c r="A661" s="6" t="s">
        <v>1079</v>
      </c>
      <c r="B661" s="6" t="s">
        <v>3292</v>
      </c>
      <c r="C661" s="6" t="s">
        <v>16</v>
      </c>
      <c r="D661" s="21">
        <v>12</v>
      </c>
      <c r="E661" s="6" t="s">
        <v>3293</v>
      </c>
      <c r="F661" s="15" t="s">
        <v>103</v>
      </c>
      <c r="G661" s="6" t="s">
        <v>18</v>
      </c>
      <c r="H661" s="6" t="s">
        <v>13</v>
      </c>
      <c r="I661" s="2">
        <v>0.71249999999999991</v>
      </c>
      <c r="J661" s="31">
        <f t="shared" si="10"/>
        <v>8.5499999999999989</v>
      </c>
    </row>
    <row r="662" spans="1:10" ht="14.5" x14ac:dyDescent="0.35">
      <c r="A662" s="6" t="s">
        <v>641</v>
      </c>
      <c r="B662" s="6" t="s">
        <v>3296</v>
      </c>
      <c r="C662" s="6" t="s">
        <v>16</v>
      </c>
      <c r="D662" s="21">
        <v>73</v>
      </c>
      <c r="E662" s="6" t="s">
        <v>3297</v>
      </c>
      <c r="F662" s="15" t="s">
        <v>108</v>
      </c>
      <c r="G662" s="6" t="s">
        <v>18</v>
      </c>
      <c r="H662" s="6" t="s">
        <v>27</v>
      </c>
      <c r="I662" s="2">
        <v>0.71249999999999991</v>
      </c>
      <c r="J662" s="31">
        <f t="shared" si="10"/>
        <v>52.012499999999996</v>
      </c>
    </row>
    <row r="663" spans="1:10" ht="14.5" x14ac:dyDescent="0.35">
      <c r="A663" s="6" t="s">
        <v>520</v>
      </c>
      <c r="B663" s="6" t="s">
        <v>3300</v>
      </c>
      <c r="C663" s="6" t="s">
        <v>16</v>
      </c>
      <c r="D663" s="21">
        <v>94</v>
      </c>
      <c r="E663" s="6" t="s">
        <v>3301</v>
      </c>
      <c r="F663" s="15" t="s">
        <v>163</v>
      </c>
      <c r="G663" s="6" t="s">
        <v>33</v>
      </c>
      <c r="H663" s="6" t="s">
        <v>25</v>
      </c>
      <c r="I663" s="2">
        <v>0.71187500000000004</v>
      </c>
      <c r="J663" s="31">
        <f t="shared" si="10"/>
        <v>66.916250000000005</v>
      </c>
    </row>
    <row r="664" spans="1:10" ht="14.5" x14ac:dyDescent="0.35">
      <c r="A664" s="6" t="s">
        <v>195</v>
      </c>
      <c r="B664" s="6" t="s">
        <v>3302</v>
      </c>
      <c r="C664" s="6" t="s">
        <v>23</v>
      </c>
      <c r="D664" s="21">
        <v>50</v>
      </c>
      <c r="E664" s="6" t="s">
        <v>3303</v>
      </c>
      <c r="F664" s="16" t="s">
        <v>4541</v>
      </c>
      <c r="G664" s="6" t="s">
        <v>18</v>
      </c>
      <c r="H664" s="6" t="s">
        <v>27</v>
      </c>
      <c r="I664" s="2">
        <v>0.71187500000000004</v>
      </c>
      <c r="J664" s="31">
        <f t="shared" si="10"/>
        <v>35.59375</v>
      </c>
    </row>
    <row r="665" spans="1:10" ht="14.5" x14ac:dyDescent="0.35">
      <c r="A665" s="6" t="s">
        <v>303</v>
      </c>
      <c r="B665" s="6" t="s">
        <v>3306</v>
      </c>
      <c r="C665" s="6" t="s">
        <v>23</v>
      </c>
      <c r="D665" s="21">
        <v>59</v>
      </c>
      <c r="E665" s="6" t="s">
        <v>3307</v>
      </c>
      <c r="F665" s="15" t="s">
        <v>241</v>
      </c>
      <c r="G665" s="6" t="s">
        <v>12</v>
      </c>
      <c r="H665" s="6" t="s">
        <v>27</v>
      </c>
      <c r="I665" s="2">
        <v>0.71187500000000004</v>
      </c>
      <c r="J665" s="31">
        <f t="shared" si="10"/>
        <v>42.000624999999999</v>
      </c>
    </row>
    <row r="666" spans="1:10" ht="14.5" x14ac:dyDescent="0.35">
      <c r="A666" s="6" t="s">
        <v>630</v>
      </c>
      <c r="B666" s="6" t="s">
        <v>3310</v>
      </c>
      <c r="C666" s="6" t="s">
        <v>54</v>
      </c>
      <c r="D666" s="21">
        <v>43</v>
      </c>
      <c r="E666" s="11"/>
      <c r="F666" s="15" t="s">
        <v>135</v>
      </c>
      <c r="G666" s="6" t="s">
        <v>21</v>
      </c>
      <c r="H666" s="6" t="s">
        <v>27</v>
      </c>
      <c r="I666" s="2">
        <v>0.71187500000000004</v>
      </c>
      <c r="J666" s="31">
        <f t="shared" si="10"/>
        <v>30.610625000000002</v>
      </c>
    </row>
    <row r="667" spans="1:10" ht="14.5" x14ac:dyDescent="0.35">
      <c r="A667" s="6" t="s">
        <v>2345</v>
      </c>
      <c r="B667" s="6" t="s">
        <v>3313</v>
      </c>
      <c r="C667" s="6" t="s">
        <v>16</v>
      </c>
      <c r="D667" s="21">
        <v>13</v>
      </c>
      <c r="E667" s="6" t="s">
        <v>3314</v>
      </c>
      <c r="F667" s="16" t="s">
        <v>4541</v>
      </c>
      <c r="G667" s="6" t="s">
        <v>20</v>
      </c>
      <c r="H667" s="6" t="s">
        <v>13</v>
      </c>
      <c r="I667" s="2">
        <v>0.71</v>
      </c>
      <c r="J667" s="31">
        <f t="shared" si="10"/>
        <v>9.23</v>
      </c>
    </row>
    <row r="668" spans="1:10" ht="14.5" x14ac:dyDescent="0.35">
      <c r="A668" s="6" t="s">
        <v>425</v>
      </c>
      <c r="B668" s="6" t="s">
        <v>3316</v>
      </c>
      <c r="C668" s="6" t="s">
        <v>23</v>
      </c>
      <c r="D668" s="21">
        <v>41</v>
      </c>
      <c r="E668" s="6" t="s">
        <v>3317</v>
      </c>
      <c r="F668" s="15" t="s">
        <v>88</v>
      </c>
      <c r="G668" s="6" t="s">
        <v>50</v>
      </c>
      <c r="H668" s="6" t="s">
        <v>13</v>
      </c>
      <c r="I668" s="2">
        <v>0.71</v>
      </c>
      <c r="J668" s="31">
        <f t="shared" si="10"/>
        <v>29.11</v>
      </c>
    </row>
    <row r="669" spans="1:10" ht="14.5" x14ac:dyDescent="0.35">
      <c r="A669" s="6" t="s">
        <v>3319</v>
      </c>
      <c r="B669" s="6" t="s">
        <v>3320</v>
      </c>
      <c r="C669" s="6" t="s">
        <v>23</v>
      </c>
      <c r="D669" s="21">
        <v>42</v>
      </c>
      <c r="E669" s="6" t="s">
        <v>3321</v>
      </c>
      <c r="F669" s="15" t="s">
        <v>67</v>
      </c>
      <c r="G669" s="6" t="s">
        <v>18</v>
      </c>
      <c r="H669" s="6" t="s">
        <v>27</v>
      </c>
      <c r="I669" s="2">
        <v>0.7054999999999999</v>
      </c>
      <c r="J669" s="31">
        <f t="shared" si="10"/>
        <v>29.630999999999997</v>
      </c>
    </row>
    <row r="670" spans="1:10" ht="14.5" x14ac:dyDescent="0.35">
      <c r="A670" s="6" t="s">
        <v>3324</v>
      </c>
      <c r="B670" s="6" t="s">
        <v>3325</v>
      </c>
      <c r="C670" s="6" t="s">
        <v>16</v>
      </c>
      <c r="D670" s="21">
        <v>52</v>
      </c>
      <c r="E670" s="6" t="s">
        <v>3326</v>
      </c>
      <c r="F670" s="16" t="s">
        <v>4541</v>
      </c>
      <c r="G670" s="6" t="s">
        <v>4549</v>
      </c>
      <c r="H670" s="6" t="s">
        <v>27</v>
      </c>
      <c r="I670" s="2">
        <v>0.7054999999999999</v>
      </c>
      <c r="J670" s="31">
        <f t="shared" si="10"/>
        <v>36.685999999999993</v>
      </c>
    </row>
    <row r="671" spans="1:10" ht="14.5" x14ac:dyDescent="0.35">
      <c r="A671" s="6" t="s">
        <v>658</v>
      </c>
      <c r="B671" s="6" t="s">
        <v>3328</v>
      </c>
      <c r="C671" s="6" t="s">
        <v>23</v>
      </c>
      <c r="D671" s="21">
        <v>50</v>
      </c>
      <c r="E671" s="8">
        <v>27314</v>
      </c>
      <c r="F671" s="15" t="s">
        <v>142</v>
      </c>
      <c r="G671" s="6" t="s">
        <v>18</v>
      </c>
      <c r="H671" s="6" t="s">
        <v>13</v>
      </c>
      <c r="I671" s="2">
        <v>0.7054999999999999</v>
      </c>
      <c r="J671" s="31">
        <f t="shared" si="10"/>
        <v>35.274999999999999</v>
      </c>
    </row>
    <row r="672" spans="1:10" ht="14.5" x14ac:dyDescent="0.35">
      <c r="A672" s="6" t="s">
        <v>3331</v>
      </c>
      <c r="B672" s="6" t="s">
        <v>3332</v>
      </c>
      <c r="C672" s="6" t="s">
        <v>16</v>
      </c>
      <c r="D672" s="21">
        <v>3</v>
      </c>
      <c r="E672" s="6" t="s">
        <v>3333</v>
      </c>
      <c r="F672" s="15" t="s">
        <v>141</v>
      </c>
      <c r="G672" s="6" t="s">
        <v>63</v>
      </c>
      <c r="H672" s="6" t="s">
        <v>27</v>
      </c>
      <c r="I672" s="2">
        <v>0.7054999999999999</v>
      </c>
      <c r="J672" s="31">
        <f t="shared" si="10"/>
        <v>2.1164999999999998</v>
      </c>
    </row>
    <row r="673" spans="1:10" ht="14.5" x14ac:dyDescent="0.35">
      <c r="A673" s="6" t="s">
        <v>3335</v>
      </c>
      <c r="B673" s="6" t="s">
        <v>3336</v>
      </c>
      <c r="C673" s="6" t="s">
        <v>23</v>
      </c>
      <c r="D673" s="21">
        <v>45</v>
      </c>
      <c r="E673" s="6" t="s">
        <v>3337</v>
      </c>
      <c r="F673" s="15" t="s">
        <v>36</v>
      </c>
      <c r="G673" s="6" t="s">
        <v>26</v>
      </c>
      <c r="H673" s="6" t="s">
        <v>25</v>
      </c>
      <c r="I673" s="2">
        <v>0.70390625000000007</v>
      </c>
      <c r="J673" s="31">
        <f t="shared" si="10"/>
        <v>31.675781250000004</v>
      </c>
    </row>
    <row r="674" spans="1:10" ht="14.5" x14ac:dyDescent="0.35">
      <c r="A674" s="6" t="s">
        <v>3340</v>
      </c>
      <c r="B674" s="6" t="s">
        <v>3341</v>
      </c>
      <c r="C674" s="6" t="s">
        <v>23</v>
      </c>
      <c r="D674" s="21">
        <v>5</v>
      </c>
      <c r="E674" s="6" t="s">
        <v>3342</v>
      </c>
      <c r="F674" s="15" t="s">
        <v>356</v>
      </c>
      <c r="G674" s="6" t="s">
        <v>12</v>
      </c>
      <c r="H674" s="6" t="s">
        <v>27</v>
      </c>
      <c r="I674" s="2">
        <v>0.70390625000000007</v>
      </c>
      <c r="J674" s="31">
        <f t="shared" si="10"/>
        <v>3.5195312500000004</v>
      </c>
    </row>
    <row r="675" spans="1:10" ht="14.5" x14ac:dyDescent="0.35">
      <c r="A675" s="6" t="s">
        <v>3344</v>
      </c>
      <c r="B675" s="6" t="s">
        <v>3345</v>
      </c>
      <c r="C675" s="6" t="s">
        <v>16</v>
      </c>
      <c r="D675" s="21">
        <v>20</v>
      </c>
      <c r="E675" s="6" t="s">
        <v>3346</v>
      </c>
      <c r="F675" s="15" t="s">
        <v>118</v>
      </c>
      <c r="G675" s="6" t="s">
        <v>4549</v>
      </c>
      <c r="H675" s="6" t="s">
        <v>13</v>
      </c>
      <c r="I675" s="2">
        <v>0.703125</v>
      </c>
      <c r="J675" s="31">
        <f t="shared" si="10"/>
        <v>14.0625</v>
      </c>
    </row>
    <row r="676" spans="1:10" ht="14.5" x14ac:dyDescent="0.35">
      <c r="A676" s="6" t="s">
        <v>484</v>
      </c>
      <c r="B676" s="6" t="s">
        <v>3348</v>
      </c>
      <c r="C676" s="6" t="s">
        <v>23</v>
      </c>
      <c r="D676" s="21">
        <v>23</v>
      </c>
      <c r="E676" s="6" t="s">
        <v>3349</v>
      </c>
      <c r="F676" s="15" t="s">
        <v>135</v>
      </c>
      <c r="G676" s="6" t="s">
        <v>33</v>
      </c>
      <c r="H676" s="6" t="s">
        <v>13</v>
      </c>
      <c r="I676" s="2">
        <v>0.703125</v>
      </c>
      <c r="J676" s="31">
        <f t="shared" si="10"/>
        <v>16.171875</v>
      </c>
    </row>
    <row r="677" spans="1:10" ht="14.5" x14ac:dyDescent="0.35">
      <c r="A677" s="6" t="s">
        <v>392</v>
      </c>
      <c r="B677" s="6" t="s">
        <v>3351</v>
      </c>
      <c r="C677" s="6" t="s">
        <v>23</v>
      </c>
      <c r="D677" s="21">
        <v>73</v>
      </c>
      <c r="E677" s="6" t="s">
        <v>3352</v>
      </c>
      <c r="F677" s="15" t="s">
        <v>144</v>
      </c>
      <c r="G677" s="6" t="s">
        <v>12</v>
      </c>
      <c r="H677" s="6" t="s">
        <v>27</v>
      </c>
      <c r="I677" s="2">
        <v>0.70125000000000004</v>
      </c>
      <c r="J677" s="31">
        <f t="shared" si="10"/>
        <v>51.191250000000004</v>
      </c>
    </row>
    <row r="678" spans="1:10" ht="14.5" x14ac:dyDescent="0.35">
      <c r="A678" s="6" t="s">
        <v>318</v>
      </c>
      <c r="B678" s="6" t="s">
        <v>3355</v>
      </c>
      <c r="C678" s="6" t="s">
        <v>23</v>
      </c>
      <c r="D678" s="21">
        <v>8</v>
      </c>
      <c r="E678" s="6" t="s">
        <v>3356</v>
      </c>
      <c r="F678" s="15" t="s">
        <v>75</v>
      </c>
      <c r="G678" s="6" t="s">
        <v>12</v>
      </c>
      <c r="H678" s="6" t="s">
        <v>13</v>
      </c>
      <c r="I678" s="2">
        <v>0.70125000000000004</v>
      </c>
      <c r="J678" s="31">
        <f t="shared" si="10"/>
        <v>5.61</v>
      </c>
    </row>
    <row r="679" spans="1:10" ht="14.5" x14ac:dyDescent="0.35">
      <c r="A679" s="6" t="s">
        <v>655</v>
      </c>
      <c r="B679" s="6" t="s">
        <v>3358</v>
      </c>
      <c r="C679" s="6" t="s">
        <v>16</v>
      </c>
      <c r="D679" s="21">
        <v>99</v>
      </c>
      <c r="E679" s="6" t="s">
        <v>3359</v>
      </c>
      <c r="F679" s="15" t="s">
        <v>56</v>
      </c>
      <c r="G679" s="6" t="s">
        <v>18</v>
      </c>
      <c r="H679" s="6" t="s">
        <v>13</v>
      </c>
      <c r="I679" s="2">
        <v>0.70125000000000004</v>
      </c>
      <c r="J679" s="31">
        <f t="shared" si="10"/>
        <v>69.423749999999998</v>
      </c>
    </row>
    <row r="680" spans="1:10" ht="14.5" x14ac:dyDescent="0.35">
      <c r="A680" s="6" t="s">
        <v>3361</v>
      </c>
      <c r="B680" s="6" t="s">
        <v>3362</v>
      </c>
      <c r="C680" s="6" t="s">
        <v>23</v>
      </c>
      <c r="D680" s="21">
        <v>36</v>
      </c>
      <c r="E680" s="6" t="s">
        <v>3363</v>
      </c>
      <c r="F680" s="15" t="s">
        <v>142</v>
      </c>
      <c r="G680" s="6" t="s">
        <v>12</v>
      </c>
      <c r="H680" s="6" t="s">
        <v>13</v>
      </c>
      <c r="I680" s="2">
        <v>0.70125000000000004</v>
      </c>
      <c r="J680" s="31">
        <f t="shared" si="10"/>
        <v>25.245000000000001</v>
      </c>
    </row>
    <row r="681" spans="1:10" ht="14.5" x14ac:dyDescent="0.35">
      <c r="A681" s="6" t="s">
        <v>389</v>
      </c>
      <c r="B681" s="6" t="s">
        <v>3366</v>
      </c>
      <c r="C681" s="6" t="s">
        <v>16</v>
      </c>
      <c r="D681" s="21">
        <v>93</v>
      </c>
      <c r="E681" s="6" t="s">
        <v>3367</v>
      </c>
      <c r="F681" s="15" t="s">
        <v>183</v>
      </c>
      <c r="G681" s="6" t="s">
        <v>26</v>
      </c>
      <c r="H681" s="6" t="s">
        <v>13</v>
      </c>
      <c r="I681" s="2">
        <v>0.70125000000000004</v>
      </c>
      <c r="J681" s="31">
        <f t="shared" si="10"/>
        <v>65.216250000000002</v>
      </c>
    </row>
    <row r="682" spans="1:10" ht="14.5" x14ac:dyDescent="0.35">
      <c r="A682" s="6" t="s">
        <v>3369</v>
      </c>
      <c r="B682" s="6" t="s">
        <v>3370</v>
      </c>
      <c r="C682" s="6" t="s">
        <v>23</v>
      </c>
      <c r="D682" s="21">
        <v>70</v>
      </c>
      <c r="E682" s="6" t="s">
        <v>3371</v>
      </c>
      <c r="F682" s="15" t="s">
        <v>56</v>
      </c>
      <c r="G682" s="6" t="s">
        <v>20</v>
      </c>
      <c r="H682" s="6" t="s">
        <v>25</v>
      </c>
      <c r="I682" s="2">
        <v>0.70125000000000004</v>
      </c>
      <c r="J682" s="31">
        <f t="shared" si="10"/>
        <v>49.087500000000006</v>
      </c>
    </row>
    <row r="683" spans="1:10" ht="14.5" x14ac:dyDescent="0.35">
      <c r="A683" s="6" t="s">
        <v>3374</v>
      </c>
      <c r="B683" s="6" t="s">
        <v>3375</v>
      </c>
      <c r="C683" s="6" t="s">
        <v>16</v>
      </c>
      <c r="D683" s="21">
        <v>17</v>
      </c>
      <c r="E683" s="6" t="s">
        <v>3376</v>
      </c>
      <c r="F683" s="15" t="s">
        <v>75</v>
      </c>
      <c r="G683" s="6" t="s">
        <v>26</v>
      </c>
      <c r="H683" s="6" t="s">
        <v>25</v>
      </c>
      <c r="I683" s="2">
        <v>0.70000000000000007</v>
      </c>
      <c r="J683" s="31">
        <f t="shared" si="10"/>
        <v>11.9</v>
      </c>
    </row>
    <row r="684" spans="1:10" ht="14.5" x14ac:dyDescent="0.35">
      <c r="A684" s="6" t="s">
        <v>3378</v>
      </c>
      <c r="B684" s="6" t="s">
        <v>3379</v>
      </c>
      <c r="C684" s="6" t="s">
        <v>23</v>
      </c>
      <c r="D684" s="21">
        <v>25</v>
      </c>
      <c r="E684" s="6" t="s">
        <v>3380</v>
      </c>
      <c r="F684" s="15" t="s">
        <v>315</v>
      </c>
      <c r="G684" s="6" t="s">
        <v>33</v>
      </c>
      <c r="H684" s="6" t="s">
        <v>13</v>
      </c>
      <c r="I684" s="2">
        <v>0.70000000000000007</v>
      </c>
      <c r="J684" s="31">
        <f t="shared" si="10"/>
        <v>17.5</v>
      </c>
    </row>
    <row r="685" spans="1:10" ht="14.5" x14ac:dyDescent="0.35">
      <c r="A685" s="6" t="s">
        <v>3383</v>
      </c>
      <c r="B685" s="6" t="s">
        <v>3384</v>
      </c>
      <c r="C685" s="6" t="s">
        <v>23</v>
      </c>
      <c r="D685" s="21">
        <v>98</v>
      </c>
      <c r="E685" s="6" t="s">
        <v>3385</v>
      </c>
      <c r="F685" s="15" t="s">
        <v>58</v>
      </c>
      <c r="G685" s="6" t="s">
        <v>12</v>
      </c>
      <c r="H685" s="6" t="s">
        <v>13</v>
      </c>
      <c r="I685" s="2">
        <v>0.7</v>
      </c>
      <c r="J685" s="31">
        <f t="shared" si="10"/>
        <v>68.599999999999994</v>
      </c>
    </row>
    <row r="686" spans="1:10" ht="14.5" x14ac:dyDescent="0.35">
      <c r="A686" s="6" t="s">
        <v>474</v>
      </c>
      <c r="B686" s="6" t="s">
        <v>3387</v>
      </c>
      <c r="C686" s="6" t="s">
        <v>16</v>
      </c>
      <c r="D686" s="21">
        <v>58</v>
      </c>
      <c r="E686" s="6" t="s">
        <v>3388</v>
      </c>
      <c r="F686" s="15" t="s">
        <v>361</v>
      </c>
      <c r="G686" s="6" t="s">
        <v>26</v>
      </c>
      <c r="H686" s="6" t="s">
        <v>27</v>
      </c>
      <c r="I686" s="2">
        <v>0.7</v>
      </c>
      <c r="J686" s="31">
        <f t="shared" si="10"/>
        <v>40.599999999999994</v>
      </c>
    </row>
    <row r="687" spans="1:10" ht="14.5" x14ac:dyDescent="0.35">
      <c r="A687" s="6" t="s">
        <v>197</v>
      </c>
      <c r="B687" s="6" t="s">
        <v>3391</v>
      </c>
      <c r="C687" s="6" t="s">
        <v>23</v>
      </c>
      <c r="D687" s="21">
        <v>95</v>
      </c>
      <c r="E687" s="6" t="s">
        <v>3392</v>
      </c>
      <c r="F687" s="15" t="s">
        <v>87</v>
      </c>
      <c r="G687" s="6" t="s">
        <v>63</v>
      </c>
      <c r="H687" s="6" t="s">
        <v>13</v>
      </c>
      <c r="I687" s="2">
        <v>0.7</v>
      </c>
      <c r="J687" s="31">
        <f t="shared" si="10"/>
        <v>66.5</v>
      </c>
    </row>
    <row r="688" spans="1:10" ht="14.5" x14ac:dyDescent="0.35">
      <c r="A688" s="6" t="s">
        <v>3394</v>
      </c>
      <c r="B688" s="6" t="s">
        <v>3395</v>
      </c>
      <c r="C688" s="6" t="s">
        <v>16</v>
      </c>
      <c r="D688" s="21">
        <v>67</v>
      </c>
      <c r="E688" s="6" t="s">
        <v>3396</v>
      </c>
      <c r="F688" s="15" t="s">
        <v>159</v>
      </c>
      <c r="G688" s="6" t="s">
        <v>18</v>
      </c>
      <c r="H688" s="6" t="s">
        <v>13</v>
      </c>
      <c r="I688" s="2">
        <v>0.7</v>
      </c>
      <c r="J688" s="31">
        <f t="shared" si="10"/>
        <v>46.9</v>
      </c>
    </row>
    <row r="689" spans="1:10" ht="14.5" x14ac:dyDescent="0.35">
      <c r="A689" s="6" t="s">
        <v>3398</v>
      </c>
      <c r="B689" s="6" t="s">
        <v>3399</v>
      </c>
      <c r="C689" s="6" t="s">
        <v>16</v>
      </c>
      <c r="D689" s="21">
        <v>22</v>
      </c>
      <c r="E689" s="6" t="s">
        <v>3400</v>
      </c>
      <c r="F689" s="15" t="s">
        <v>189</v>
      </c>
      <c r="G689" s="6" t="s">
        <v>33</v>
      </c>
      <c r="H689" s="6" t="s">
        <v>13</v>
      </c>
      <c r="I689" s="2">
        <v>0.69699999999999995</v>
      </c>
      <c r="J689" s="31">
        <f t="shared" si="10"/>
        <v>15.334</v>
      </c>
    </row>
    <row r="690" spans="1:10" ht="14.5" x14ac:dyDescent="0.35">
      <c r="A690" s="6" t="s">
        <v>471</v>
      </c>
      <c r="B690" s="6" t="s">
        <v>3402</v>
      </c>
      <c r="C690" s="6" t="s">
        <v>23</v>
      </c>
      <c r="D690" s="21">
        <v>92</v>
      </c>
      <c r="E690" s="6" t="s">
        <v>3403</v>
      </c>
      <c r="F690" s="15" t="s">
        <v>96</v>
      </c>
      <c r="G690" s="6" t="s">
        <v>12</v>
      </c>
      <c r="H690" s="6" t="s">
        <v>27</v>
      </c>
      <c r="I690" s="2">
        <v>0.69699999999999995</v>
      </c>
      <c r="J690" s="31">
        <f t="shared" si="10"/>
        <v>64.123999999999995</v>
      </c>
    </row>
    <row r="691" spans="1:10" ht="14.5" x14ac:dyDescent="0.35">
      <c r="A691" s="6" t="s">
        <v>3406</v>
      </c>
      <c r="B691" s="6" t="s">
        <v>3407</v>
      </c>
      <c r="C691" s="6" t="s">
        <v>16</v>
      </c>
      <c r="D691" s="21">
        <v>69</v>
      </c>
      <c r="E691" s="6" t="s">
        <v>3408</v>
      </c>
      <c r="F691" s="16" t="s">
        <v>4541</v>
      </c>
      <c r="G691" s="6" t="s">
        <v>12</v>
      </c>
      <c r="H691" s="6" t="s">
        <v>27</v>
      </c>
      <c r="I691" s="2">
        <v>0.69699999999999995</v>
      </c>
      <c r="J691" s="31">
        <f t="shared" si="10"/>
        <v>48.092999999999996</v>
      </c>
    </row>
    <row r="692" spans="1:10" ht="14.5" x14ac:dyDescent="0.35">
      <c r="A692" s="6" t="s">
        <v>3410</v>
      </c>
      <c r="B692" s="6" t="s">
        <v>3411</v>
      </c>
      <c r="C692" s="6" t="s">
        <v>23</v>
      </c>
      <c r="D692" s="21">
        <v>53</v>
      </c>
      <c r="E692" s="6" t="s">
        <v>3412</v>
      </c>
      <c r="F692" s="15" t="s">
        <v>122</v>
      </c>
      <c r="G692" s="6" t="s">
        <v>18</v>
      </c>
      <c r="H692" s="6" t="s">
        <v>25</v>
      </c>
      <c r="I692" s="2">
        <v>0.69062499999999993</v>
      </c>
      <c r="J692" s="31">
        <f t="shared" si="10"/>
        <v>36.603124999999999</v>
      </c>
    </row>
    <row r="693" spans="1:10" ht="14.5" x14ac:dyDescent="0.35">
      <c r="A693" s="6" t="s">
        <v>395</v>
      </c>
      <c r="B693" s="6" t="s">
        <v>413</v>
      </c>
      <c r="C693" s="6" t="s">
        <v>16</v>
      </c>
      <c r="D693" s="21">
        <v>42</v>
      </c>
      <c r="E693" s="6" t="s">
        <v>3414</v>
      </c>
      <c r="F693" s="16" t="s">
        <v>4541</v>
      </c>
      <c r="G693" s="6" t="s">
        <v>4549</v>
      </c>
      <c r="H693" s="6" t="s">
        <v>13</v>
      </c>
      <c r="I693" s="2">
        <v>0.69062499999999993</v>
      </c>
      <c r="J693" s="31">
        <f t="shared" si="10"/>
        <v>29.006249999999998</v>
      </c>
    </row>
    <row r="694" spans="1:10" ht="14.5" x14ac:dyDescent="0.35">
      <c r="A694" s="6" t="s">
        <v>3417</v>
      </c>
      <c r="B694" s="6" t="s">
        <v>3418</v>
      </c>
      <c r="C694" s="6" t="s">
        <v>16</v>
      </c>
      <c r="D694" s="21">
        <v>70</v>
      </c>
      <c r="E694" s="6" t="s">
        <v>3419</v>
      </c>
      <c r="F694" s="15" t="s">
        <v>237</v>
      </c>
      <c r="G694" s="6" t="s">
        <v>18</v>
      </c>
      <c r="H694" s="6" t="s">
        <v>25</v>
      </c>
      <c r="I694" s="2">
        <v>0.69062499999999993</v>
      </c>
      <c r="J694" s="31">
        <f t="shared" si="10"/>
        <v>48.343749999999993</v>
      </c>
    </row>
    <row r="695" spans="1:10" ht="14.5" x14ac:dyDescent="0.35">
      <c r="A695" s="6" t="s">
        <v>3421</v>
      </c>
      <c r="B695" s="6" t="s">
        <v>3422</v>
      </c>
      <c r="C695" s="6" t="s">
        <v>16</v>
      </c>
      <c r="D695" s="21">
        <v>96</v>
      </c>
      <c r="E695" s="6" t="s">
        <v>3423</v>
      </c>
      <c r="F695" s="15" t="s">
        <v>106</v>
      </c>
      <c r="G695" s="6" t="s">
        <v>18</v>
      </c>
      <c r="H695" s="6" t="s">
        <v>13</v>
      </c>
      <c r="I695" s="2">
        <v>0.69062499999999993</v>
      </c>
      <c r="J695" s="31">
        <f t="shared" si="10"/>
        <v>66.3</v>
      </c>
    </row>
    <row r="696" spans="1:10" ht="14.5" x14ac:dyDescent="0.35">
      <c r="A696" s="6" t="s">
        <v>3425</v>
      </c>
      <c r="B696" s="6" t="s">
        <v>3426</v>
      </c>
      <c r="C696" s="6" t="s">
        <v>16</v>
      </c>
      <c r="D696" s="21">
        <v>68</v>
      </c>
      <c r="E696" s="8">
        <v>28405</v>
      </c>
      <c r="F696" s="15" t="s">
        <v>56</v>
      </c>
      <c r="G696" s="6" t="s">
        <v>20</v>
      </c>
      <c r="H696" s="6" t="s">
        <v>27</v>
      </c>
      <c r="I696" s="2">
        <v>0.69062499999999993</v>
      </c>
      <c r="J696" s="31">
        <f t="shared" si="10"/>
        <v>46.962499999999999</v>
      </c>
    </row>
    <row r="697" spans="1:10" ht="14.5" x14ac:dyDescent="0.35">
      <c r="A697" s="6" t="s">
        <v>276</v>
      </c>
      <c r="B697" s="6" t="s">
        <v>3428</v>
      </c>
      <c r="C697" s="6" t="s">
        <v>16</v>
      </c>
      <c r="D697" s="21">
        <v>91</v>
      </c>
      <c r="E697" s="6" t="s">
        <v>3429</v>
      </c>
      <c r="F697" s="15" t="s">
        <v>88</v>
      </c>
      <c r="G697" s="6" t="s">
        <v>26</v>
      </c>
      <c r="H697" s="6" t="s">
        <v>13</v>
      </c>
      <c r="I697" s="2">
        <v>0.69062499999999993</v>
      </c>
      <c r="J697" s="31">
        <f t="shared" si="10"/>
        <v>62.846874999999997</v>
      </c>
    </row>
    <row r="698" spans="1:10" ht="14.5" x14ac:dyDescent="0.35">
      <c r="A698" s="6" t="s">
        <v>3431</v>
      </c>
      <c r="B698" s="6" t="s">
        <v>3432</v>
      </c>
      <c r="C698" s="6" t="s">
        <v>23</v>
      </c>
      <c r="D698" s="21">
        <v>75</v>
      </c>
      <c r="E698" s="6" t="s">
        <v>3433</v>
      </c>
      <c r="F698" s="15" t="s">
        <v>19</v>
      </c>
      <c r="G698" s="6" t="s">
        <v>4549</v>
      </c>
      <c r="H698" s="6" t="s">
        <v>27</v>
      </c>
      <c r="I698" s="2">
        <v>0.69062499999999993</v>
      </c>
      <c r="J698" s="31">
        <f t="shared" si="10"/>
        <v>51.796874999999993</v>
      </c>
    </row>
    <row r="699" spans="1:10" ht="14.5" x14ac:dyDescent="0.35">
      <c r="A699" s="6" t="s">
        <v>3435</v>
      </c>
      <c r="B699" s="6" t="s">
        <v>3436</v>
      </c>
      <c r="C699" s="6" t="s">
        <v>16</v>
      </c>
      <c r="D699" s="21">
        <v>31</v>
      </c>
      <c r="E699" s="6" t="s">
        <v>3437</v>
      </c>
      <c r="F699" s="16" t="s">
        <v>4541</v>
      </c>
      <c r="G699" s="6" t="s">
        <v>33</v>
      </c>
      <c r="H699" s="6" t="s">
        <v>13</v>
      </c>
      <c r="I699" s="2">
        <v>0.69</v>
      </c>
      <c r="J699" s="31">
        <f t="shared" si="10"/>
        <v>21.389999999999997</v>
      </c>
    </row>
    <row r="700" spans="1:10" ht="14.5" x14ac:dyDescent="0.35">
      <c r="A700" s="6" t="s">
        <v>646</v>
      </c>
      <c r="B700" s="6" t="s">
        <v>636</v>
      </c>
      <c r="C700" s="6" t="s">
        <v>23</v>
      </c>
      <c r="D700" s="21">
        <v>12</v>
      </c>
      <c r="E700" s="6" t="s">
        <v>3439</v>
      </c>
      <c r="F700" s="15" t="s">
        <v>113</v>
      </c>
      <c r="G700" s="6" t="s">
        <v>4549</v>
      </c>
      <c r="H700" s="6" t="s">
        <v>27</v>
      </c>
      <c r="I700" s="2">
        <v>0.69</v>
      </c>
      <c r="J700" s="31">
        <f t="shared" si="10"/>
        <v>8.2799999999999994</v>
      </c>
    </row>
    <row r="701" spans="1:10" ht="14.5" x14ac:dyDescent="0.35">
      <c r="A701" s="6" t="s">
        <v>3442</v>
      </c>
      <c r="B701" s="6" t="s">
        <v>3443</v>
      </c>
      <c r="C701" s="6" t="s">
        <v>23</v>
      </c>
      <c r="D701" s="21">
        <v>8</v>
      </c>
      <c r="E701" s="6" t="s">
        <v>3444</v>
      </c>
      <c r="F701" s="15" t="s">
        <v>157</v>
      </c>
      <c r="G701" s="6" t="s">
        <v>33</v>
      </c>
      <c r="H701" s="6" t="s">
        <v>27</v>
      </c>
      <c r="I701" s="2">
        <v>0.6875</v>
      </c>
      <c r="J701" s="31">
        <f t="shared" si="10"/>
        <v>5.5</v>
      </c>
    </row>
    <row r="702" spans="1:10" ht="14.5" x14ac:dyDescent="0.35">
      <c r="A702" s="6" t="s">
        <v>3447</v>
      </c>
      <c r="B702" s="6" t="s">
        <v>3336</v>
      </c>
      <c r="C702" s="6" t="s">
        <v>23</v>
      </c>
      <c r="D702" s="21">
        <v>44</v>
      </c>
      <c r="E702" s="6" t="s">
        <v>3448</v>
      </c>
      <c r="F702" s="15" t="s">
        <v>96</v>
      </c>
      <c r="G702" s="6" t="s">
        <v>12</v>
      </c>
      <c r="H702" s="6" t="s">
        <v>27</v>
      </c>
      <c r="I702" s="2">
        <v>0.6875</v>
      </c>
      <c r="J702" s="31">
        <f t="shared" si="10"/>
        <v>30.25</v>
      </c>
    </row>
    <row r="703" spans="1:10" ht="14.5" x14ac:dyDescent="0.35">
      <c r="A703" s="6" t="s">
        <v>447</v>
      </c>
      <c r="B703" s="6" t="s">
        <v>3450</v>
      </c>
      <c r="C703" s="6" t="s">
        <v>23</v>
      </c>
      <c r="D703" s="21">
        <v>39</v>
      </c>
      <c r="E703" s="8">
        <v>27388</v>
      </c>
      <c r="F703" s="15" t="s">
        <v>76</v>
      </c>
      <c r="G703" s="6" t="s">
        <v>50</v>
      </c>
      <c r="H703" s="6" t="s">
        <v>27</v>
      </c>
      <c r="I703" s="2">
        <v>0.6875</v>
      </c>
      <c r="J703" s="31">
        <f t="shared" si="10"/>
        <v>26.8125</v>
      </c>
    </row>
    <row r="704" spans="1:10" ht="14.5" x14ac:dyDescent="0.35">
      <c r="A704" s="6" t="s">
        <v>3453</v>
      </c>
      <c r="B704" s="6" t="s">
        <v>3454</v>
      </c>
      <c r="C704" s="6" t="s">
        <v>16</v>
      </c>
      <c r="D704" s="21">
        <v>97</v>
      </c>
      <c r="E704" s="6" t="s">
        <v>3455</v>
      </c>
      <c r="F704" s="15" t="s">
        <v>128</v>
      </c>
      <c r="G704" s="6" t="s">
        <v>33</v>
      </c>
      <c r="H704" s="6" t="s">
        <v>13</v>
      </c>
      <c r="I704" s="2">
        <v>0.6875</v>
      </c>
      <c r="J704" s="31">
        <f t="shared" si="10"/>
        <v>66.6875</v>
      </c>
    </row>
    <row r="705" spans="1:10" ht="14.5" x14ac:dyDescent="0.35">
      <c r="A705" s="6" t="s">
        <v>2419</v>
      </c>
      <c r="B705" s="6" t="s">
        <v>3457</v>
      </c>
      <c r="C705" s="6" t="s">
        <v>23</v>
      </c>
      <c r="D705" s="21">
        <v>44</v>
      </c>
      <c r="E705" s="6" t="s">
        <v>3458</v>
      </c>
      <c r="F705" s="16" t="s">
        <v>4541</v>
      </c>
      <c r="G705" s="6" t="s">
        <v>18</v>
      </c>
      <c r="H705" s="6" t="s">
        <v>13</v>
      </c>
      <c r="I705" s="2">
        <v>0.6875</v>
      </c>
      <c r="J705" s="31">
        <f t="shared" si="10"/>
        <v>30.25</v>
      </c>
    </row>
    <row r="706" spans="1:10" ht="14.5" x14ac:dyDescent="0.35">
      <c r="A706" s="6" t="s">
        <v>260</v>
      </c>
      <c r="B706" s="6" t="s">
        <v>3461</v>
      </c>
      <c r="C706" s="6" t="s">
        <v>23</v>
      </c>
      <c r="D706" s="21">
        <v>37</v>
      </c>
      <c r="E706" s="6" t="s">
        <v>3462</v>
      </c>
      <c r="F706" s="15" t="s">
        <v>182</v>
      </c>
      <c r="G706" s="6" t="s">
        <v>12</v>
      </c>
      <c r="H706" s="6" t="s">
        <v>25</v>
      </c>
      <c r="I706" s="2">
        <v>0.6875</v>
      </c>
      <c r="J706" s="31">
        <f t="shared" si="10"/>
        <v>25.4375</v>
      </c>
    </row>
    <row r="707" spans="1:10" ht="14.5" x14ac:dyDescent="0.35">
      <c r="A707" s="6" t="s">
        <v>533</v>
      </c>
      <c r="B707" s="6" t="s">
        <v>3465</v>
      </c>
      <c r="C707" s="6" t="s">
        <v>23</v>
      </c>
      <c r="D707" s="21">
        <v>99</v>
      </c>
      <c r="E707" s="6" t="s">
        <v>3466</v>
      </c>
      <c r="F707" s="15" t="s">
        <v>140</v>
      </c>
      <c r="G707" s="6" t="s">
        <v>18</v>
      </c>
      <c r="H707" s="6" t="s">
        <v>27</v>
      </c>
      <c r="I707" s="2">
        <v>0.6875</v>
      </c>
      <c r="J707" s="31">
        <f t="shared" ref="J707:J770" si="11">D707*I707</f>
        <v>68.0625</v>
      </c>
    </row>
    <row r="708" spans="1:10" ht="14.5" x14ac:dyDescent="0.35">
      <c r="A708" s="6" t="s">
        <v>476</v>
      </c>
      <c r="B708" s="6" t="s">
        <v>3468</v>
      </c>
      <c r="C708" s="6" t="s">
        <v>16</v>
      </c>
      <c r="D708" s="21">
        <v>27</v>
      </c>
      <c r="E708" s="6" t="s">
        <v>3469</v>
      </c>
      <c r="F708" s="15" t="s">
        <v>159</v>
      </c>
      <c r="G708" s="6" t="s">
        <v>18</v>
      </c>
      <c r="H708" s="6" t="s">
        <v>13</v>
      </c>
      <c r="I708" s="2">
        <v>0.6875</v>
      </c>
      <c r="J708" s="31">
        <f t="shared" si="11"/>
        <v>18.5625</v>
      </c>
    </row>
    <row r="709" spans="1:10" ht="14.5" x14ac:dyDescent="0.35">
      <c r="A709" s="6" t="s">
        <v>2930</v>
      </c>
      <c r="B709" s="6" t="s">
        <v>3472</v>
      </c>
      <c r="C709" s="6" t="s">
        <v>16</v>
      </c>
      <c r="D709" s="21">
        <v>18</v>
      </c>
      <c r="E709" s="6" t="s">
        <v>3473</v>
      </c>
      <c r="F709" s="15" t="s">
        <v>165</v>
      </c>
      <c r="G709" s="6" t="s">
        <v>12</v>
      </c>
      <c r="H709" s="6" t="s">
        <v>13</v>
      </c>
      <c r="I709" s="2">
        <v>0.68</v>
      </c>
      <c r="J709" s="31">
        <f t="shared" si="11"/>
        <v>12.24</v>
      </c>
    </row>
    <row r="710" spans="1:10" ht="14.5" x14ac:dyDescent="0.35">
      <c r="A710" s="6" t="s">
        <v>3476</v>
      </c>
      <c r="B710" s="6" t="s">
        <v>3477</v>
      </c>
      <c r="C710" s="6" t="s">
        <v>23</v>
      </c>
      <c r="D710" s="21">
        <v>64</v>
      </c>
      <c r="E710" s="6" t="s">
        <v>3478</v>
      </c>
      <c r="F710" s="15" t="s">
        <v>210</v>
      </c>
      <c r="G710" s="6" t="s">
        <v>18</v>
      </c>
      <c r="H710" s="6" t="s">
        <v>13</v>
      </c>
      <c r="I710" s="2">
        <v>0.68</v>
      </c>
      <c r="J710" s="31">
        <f t="shared" si="11"/>
        <v>43.52</v>
      </c>
    </row>
    <row r="711" spans="1:10" ht="14.5" x14ac:dyDescent="0.35">
      <c r="A711" s="6" t="s">
        <v>305</v>
      </c>
      <c r="B711" s="6" t="s">
        <v>3480</v>
      </c>
      <c r="C711" s="6" t="s">
        <v>16</v>
      </c>
      <c r="D711" s="21">
        <v>57</v>
      </c>
      <c r="E711" s="6" t="s">
        <v>3481</v>
      </c>
      <c r="F711" s="15" t="s">
        <v>182</v>
      </c>
      <c r="G711" s="6" t="s">
        <v>12</v>
      </c>
      <c r="H711" s="6" t="s">
        <v>25</v>
      </c>
      <c r="I711" s="2">
        <v>0.68</v>
      </c>
      <c r="J711" s="31">
        <f t="shared" si="11"/>
        <v>38.760000000000005</v>
      </c>
    </row>
    <row r="712" spans="1:10" ht="14.5" x14ac:dyDescent="0.35">
      <c r="A712" s="6" t="s">
        <v>3483</v>
      </c>
      <c r="B712" s="6" t="s">
        <v>3484</v>
      </c>
      <c r="C712" s="6" t="s">
        <v>23</v>
      </c>
      <c r="D712" s="21">
        <v>85</v>
      </c>
      <c r="E712" s="6" t="s">
        <v>3485</v>
      </c>
      <c r="F712" s="15" t="s">
        <v>56</v>
      </c>
      <c r="G712" s="6" t="s">
        <v>18</v>
      </c>
      <c r="H712" s="6" t="s">
        <v>13</v>
      </c>
      <c r="I712" s="2">
        <v>0.68</v>
      </c>
      <c r="J712" s="31">
        <f t="shared" si="11"/>
        <v>57.800000000000004</v>
      </c>
    </row>
    <row r="713" spans="1:10" ht="14.5" x14ac:dyDescent="0.35">
      <c r="A713" s="6" t="s">
        <v>3487</v>
      </c>
      <c r="B713" s="6" t="s">
        <v>3488</v>
      </c>
      <c r="C713" s="6" t="s">
        <v>16</v>
      </c>
      <c r="D713" s="21">
        <v>14</v>
      </c>
      <c r="E713" s="6" t="s">
        <v>3489</v>
      </c>
      <c r="F713" s="15" t="s">
        <v>74</v>
      </c>
      <c r="G713" s="6" t="s">
        <v>18</v>
      </c>
      <c r="H713" s="6" t="s">
        <v>13</v>
      </c>
      <c r="I713" s="2">
        <v>0.68</v>
      </c>
      <c r="J713" s="31">
        <f t="shared" si="11"/>
        <v>9.5200000000000014</v>
      </c>
    </row>
    <row r="714" spans="1:10" ht="14.5" x14ac:dyDescent="0.35">
      <c r="A714" s="6" t="s">
        <v>280</v>
      </c>
      <c r="B714" s="6" t="s">
        <v>3491</v>
      </c>
      <c r="C714" s="6" t="s">
        <v>16</v>
      </c>
      <c r="D714" s="21">
        <v>28</v>
      </c>
      <c r="E714" s="6" t="s">
        <v>3492</v>
      </c>
      <c r="F714" s="15" t="s">
        <v>142</v>
      </c>
      <c r="G714" s="6" t="s">
        <v>4549</v>
      </c>
      <c r="H714" s="6" t="s">
        <v>25</v>
      </c>
      <c r="I714" s="2">
        <v>0.68</v>
      </c>
      <c r="J714" s="31">
        <f t="shared" si="11"/>
        <v>19.040000000000003</v>
      </c>
    </row>
    <row r="715" spans="1:10" ht="14.5" x14ac:dyDescent="0.35">
      <c r="A715" s="6" t="s">
        <v>3494</v>
      </c>
      <c r="B715" s="6" t="s">
        <v>3495</v>
      </c>
      <c r="C715" s="6" t="s">
        <v>23</v>
      </c>
      <c r="D715" s="21">
        <v>47</v>
      </c>
      <c r="E715" s="6" t="s">
        <v>3496</v>
      </c>
      <c r="F715" s="15" t="s">
        <v>176</v>
      </c>
      <c r="G715" s="6" t="s">
        <v>26</v>
      </c>
      <c r="H715" s="6" t="s">
        <v>13</v>
      </c>
      <c r="I715" s="2">
        <v>0.68</v>
      </c>
      <c r="J715" s="31">
        <f t="shared" si="11"/>
        <v>31.96</v>
      </c>
    </row>
    <row r="716" spans="1:10" ht="14.5" x14ac:dyDescent="0.35">
      <c r="A716" s="6" t="s">
        <v>3498</v>
      </c>
      <c r="B716" s="6" t="s">
        <v>3499</v>
      </c>
      <c r="C716" s="6" t="s">
        <v>23</v>
      </c>
      <c r="D716" s="21">
        <v>74</v>
      </c>
      <c r="E716" s="6" t="s">
        <v>3500</v>
      </c>
      <c r="F716" s="15" t="s">
        <v>176</v>
      </c>
      <c r="G716" s="6" t="s">
        <v>18</v>
      </c>
      <c r="H716" s="6" t="s">
        <v>27</v>
      </c>
      <c r="I716" s="2">
        <v>0.67734375000000002</v>
      </c>
      <c r="J716" s="31">
        <f t="shared" si="11"/>
        <v>50.123437500000001</v>
      </c>
    </row>
    <row r="717" spans="1:10" ht="14.5" x14ac:dyDescent="0.35">
      <c r="A717" s="6" t="s">
        <v>3502</v>
      </c>
      <c r="B717" s="6" t="s">
        <v>3503</v>
      </c>
      <c r="C717" s="6" t="s">
        <v>23</v>
      </c>
      <c r="D717" s="21">
        <v>82</v>
      </c>
      <c r="E717" s="6" t="s">
        <v>3504</v>
      </c>
      <c r="F717" s="15" t="s">
        <v>42</v>
      </c>
      <c r="G717" s="6" t="s">
        <v>50</v>
      </c>
      <c r="H717" s="6" t="s">
        <v>13</v>
      </c>
      <c r="I717" s="2">
        <v>0.67734375000000002</v>
      </c>
      <c r="J717" s="31">
        <f t="shared" si="11"/>
        <v>55.542187500000004</v>
      </c>
    </row>
    <row r="718" spans="1:10" ht="14.5" x14ac:dyDescent="0.35">
      <c r="A718" s="6" t="s">
        <v>394</v>
      </c>
      <c r="B718" s="6" t="s">
        <v>3506</v>
      </c>
      <c r="C718" s="6" t="s">
        <v>16</v>
      </c>
      <c r="D718" s="21">
        <v>8</v>
      </c>
      <c r="E718" s="6" t="s">
        <v>3507</v>
      </c>
      <c r="F718" s="15" t="s">
        <v>190</v>
      </c>
      <c r="G718" s="6" t="s">
        <v>4549</v>
      </c>
      <c r="H718" s="6" t="s">
        <v>25</v>
      </c>
      <c r="I718" s="2">
        <v>0.67734375000000002</v>
      </c>
      <c r="J718" s="31">
        <f t="shared" si="11"/>
        <v>5.4187500000000002</v>
      </c>
    </row>
    <row r="719" spans="1:10" ht="14.5" x14ac:dyDescent="0.35">
      <c r="A719" s="6" t="s">
        <v>3509</v>
      </c>
      <c r="B719" s="6" t="s">
        <v>3510</v>
      </c>
      <c r="C719" s="6" t="s">
        <v>23</v>
      </c>
      <c r="D719" s="21">
        <v>26</v>
      </c>
      <c r="E719" s="6" t="s">
        <v>3511</v>
      </c>
      <c r="F719" s="15" t="s">
        <v>145</v>
      </c>
      <c r="G719" s="6" t="s">
        <v>12</v>
      </c>
      <c r="H719" s="6" t="s">
        <v>13</v>
      </c>
      <c r="I719" s="2">
        <v>0.67734375000000002</v>
      </c>
      <c r="J719" s="31">
        <f t="shared" si="11"/>
        <v>17.610937500000002</v>
      </c>
    </row>
    <row r="720" spans="1:10" ht="14.5" x14ac:dyDescent="0.35">
      <c r="A720" s="6" t="s">
        <v>626</v>
      </c>
      <c r="B720" s="6" t="s">
        <v>3514</v>
      </c>
      <c r="C720" s="6" t="s">
        <v>23</v>
      </c>
      <c r="D720" s="21">
        <v>15</v>
      </c>
      <c r="E720" s="6" t="s">
        <v>3515</v>
      </c>
      <c r="F720" s="15" t="s">
        <v>201</v>
      </c>
      <c r="G720" s="6" t="s">
        <v>12</v>
      </c>
      <c r="H720" s="6" t="s">
        <v>25</v>
      </c>
      <c r="I720" s="2">
        <v>0.67500000000000004</v>
      </c>
      <c r="J720" s="31">
        <f t="shared" si="11"/>
        <v>10.125</v>
      </c>
    </row>
    <row r="721" spans="1:10" ht="14.5" x14ac:dyDescent="0.35">
      <c r="A721" s="6" t="s">
        <v>2731</v>
      </c>
      <c r="B721" s="6" t="s">
        <v>3518</v>
      </c>
      <c r="C721" s="6" t="s">
        <v>16</v>
      </c>
      <c r="D721" s="21">
        <v>71</v>
      </c>
      <c r="E721" s="6" t="s">
        <v>3519</v>
      </c>
      <c r="F721" s="15" t="s">
        <v>159</v>
      </c>
      <c r="G721" s="6" t="s">
        <v>18</v>
      </c>
      <c r="H721" s="6" t="s">
        <v>13</v>
      </c>
      <c r="I721" s="2">
        <v>0.67500000000000004</v>
      </c>
      <c r="J721" s="31">
        <f t="shared" si="11"/>
        <v>47.925000000000004</v>
      </c>
    </row>
    <row r="722" spans="1:10" ht="14.5" x14ac:dyDescent="0.35">
      <c r="A722" s="6" t="s">
        <v>3521</v>
      </c>
      <c r="B722" s="6" t="s">
        <v>3522</v>
      </c>
      <c r="C722" s="6" t="s">
        <v>16</v>
      </c>
      <c r="D722" s="21">
        <v>12</v>
      </c>
      <c r="E722" s="6" t="s">
        <v>1360</v>
      </c>
      <c r="F722" s="15" t="s">
        <v>341</v>
      </c>
      <c r="G722" s="6" t="s">
        <v>33</v>
      </c>
      <c r="H722" s="6" t="s">
        <v>13</v>
      </c>
      <c r="I722" s="2">
        <v>0.67500000000000004</v>
      </c>
      <c r="J722" s="31">
        <f t="shared" si="11"/>
        <v>8.1000000000000014</v>
      </c>
    </row>
    <row r="723" spans="1:10" ht="14.5" x14ac:dyDescent="0.35">
      <c r="A723" s="6" t="s">
        <v>198</v>
      </c>
      <c r="B723" s="6" t="s">
        <v>3524</v>
      </c>
      <c r="C723" s="6" t="s">
        <v>16</v>
      </c>
      <c r="D723" s="21">
        <v>71</v>
      </c>
      <c r="E723" s="6" t="s">
        <v>3525</v>
      </c>
      <c r="F723" s="15" t="s">
        <v>157</v>
      </c>
      <c r="G723" s="6" t="s">
        <v>4549</v>
      </c>
      <c r="H723" s="6" t="s">
        <v>13</v>
      </c>
      <c r="I723" s="2">
        <v>0.67149999999999999</v>
      </c>
      <c r="J723" s="31">
        <f t="shared" si="11"/>
        <v>47.676499999999997</v>
      </c>
    </row>
    <row r="724" spans="1:10" ht="14.5" x14ac:dyDescent="0.35">
      <c r="A724" s="6" t="s">
        <v>3527</v>
      </c>
      <c r="B724" s="6" t="s">
        <v>3528</v>
      </c>
      <c r="C724" s="6" t="s">
        <v>16</v>
      </c>
      <c r="D724" s="21">
        <v>36</v>
      </c>
      <c r="E724" s="6" t="s">
        <v>3529</v>
      </c>
      <c r="F724" s="15" t="s">
        <v>129</v>
      </c>
      <c r="G724" s="6" t="s">
        <v>33</v>
      </c>
      <c r="H724" s="6" t="s">
        <v>13</v>
      </c>
      <c r="I724" s="2">
        <v>0.67149999999999999</v>
      </c>
      <c r="J724" s="31">
        <f t="shared" si="11"/>
        <v>24.173999999999999</v>
      </c>
    </row>
    <row r="725" spans="1:10" ht="14.5" x14ac:dyDescent="0.35">
      <c r="A725" s="6" t="s">
        <v>2875</v>
      </c>
      <c r="B725" s="6" t="s">
        <v>3531</v>
      </c>
      <c r="C725" s="6" t="s">
        <v>23</v>
      </c>
      <c r="D725" s="21">
        <v>40</v>
      </c>
      <c r="E725" s="8">
        <v>28128</v>
      </c>
      <c r="F725" s="15" t="s">
        <v>112</v>
      </c>
      <c r="G725" s="6" t="s">
        <v>21</v>
      </c>
      <c r="H725" s="6" t="s">
        <v>25</v>
      </c>
      <c r="I725" s="2">
        <v>0.67</v>
      </c>
      <c r="J725" s="31">
        <f t="shared" si="11"/>
        <v>26.8</v>
      </c>
    </row>
    <row r="726" spans="1:10" ht="14.5" x14ac:dyDescent="0.35">
      <c r="A726" s="6" t="s">
        <v>585</v>
      </c>
      <c r="B726" s="6" t="s">
        <v>3534</v>
      </c>
      <c r="C726" s="6" t="s">
        <v>23</v>
      </c>
      <c r="D726" s="21">
        <v>54</v>
      </c>
      <c r="E726" s="6" t="s">
        <v>3535</v>
      </c>
      <c r="F726" s="15" t="s">
        <v>19</v>
      </c>
      <c r="G726" s="6" t="s">
        <v>4549</v>
      </c>
      <c r="H726" s="6" t="s">
        <v>13</v>
      </c>
      <c r="I726" s="2">
        <v>0.66937499999999994</v>
      </c>
      <c r="J726" s="31">
        <f t="shared" si="11"/>
        <v>36.146249999999995</v>
      </c>
    </row>
    <row r="727" spans="1:10" ht="14.5" x14ac:dyDescent="0.35">
      <c r="A727" s="6" t="s">
        <v>453</v>
      </c>
      <c r="B727" s="6" t="s">
        <v>3538</v>
      </c>
      <c r="C727" s="6" t="s">
        <v>16</v>
      </c>
      <c r="D727" s="21">
        <v>83</v>
      </c>
      <c r="E727" s="6" t="s">
        <v>3539</v>
      </c>
      <c r="F727" s="15" t="s">
        <v>29</v>
      </c>
      <c r="G727" s="6" t="s">
        <v>4549</v>
      </c>
      <c r="H727" s="6" t="s">
        <v>13</v>
      </c>
      <c r="I727" s="2">
        <v>0.66937499999999994</v>
      </c>
      <c r="J727" s="31">
        <f t="shared" si="11"/>
        <v>55.558124999999997</v>
      </c>
    </row>
    <row r="728" spans="1:10" ht="14.5" x14ac:dyDescent="0.35">
      <c r="A728" s="6" t="s">
        <v>3542</v>
      </c>
      <c r="B728" s="6" t="s">
        <v>3543</v>
      </c>
      <c r="C728" s="6" t="s">
        <v>16</v>
      </c>
      <c r="D728" s="21">
        <v>37</v>
      </c>
      <c r="E728" s="6" t="s">
        <v>3544</v>
      </c>
      <c r="F728" s="15" t="s">
        <v>194</v>
      </c>
      <c r="G728" s="6" t="s">
        <v>4549</v>
      </c>
      <c r="H728" s="6" t="s">
        <v>27</v>
      </c>
      <c r="I728" s="2">
        <v>0.66937499999999994</v>
      </c>
      <c r="J728" s="31">
        <f t="shared" si="11"/>
        <v>24.766874999999999</v>
      </c>
    </row>
    <row r="729" spans="1:10" ht="14.5" x14ac:dyDescent="0.35">
      <c r="A729" s="6" t="s">
        <v>3546</v>
      </c>
      <c r="B729" s="6" t="s">
        <v>3547</v>
      </c>
      <c r="C729" s="6" t="s">
        <v>16</v>
      </c>
      <c r="D729" s="21">
        <v>75</v>
      </c>
      <c r="E729" s="6" t="s">
        <v>2904</v>
      </c>
      <c r="F729" s="15" t="s">
        <v>139</v>
      </c>
      <c r="G729" s="6" t="s">
        <v>20</v>
      </c>
      <c r="H729" s="6" t="s">
        <v>13</v>
      </c>
      <c r="I729" s="2">
        <v>0.66937499999999994</v>
      </c>
      <c r="J729" s="31">
        <f t="shared" si="11"/>
        <v>50.203124999999993</v>
      </c>
    </row>
    <row r="730" spans="1:10" ht="14.5" x14ac:dyDescent="0.35">
      <c r="A730" s="6" t="s">
        <v>416</v>
      </c>
      <c r="B730" s="6" t="s">
        <v>3549</v>
      </c>
      <c r="C730" s="6" t="s">
        <v>16</v>
      </c>
      <c r="D730" s="21">
        <v>28</v>
      </c>
      <c r="E730" s="6" t="s">
        <v>3550</v>
      </c>
      <c r="F730" s="15" t="s">
        <v>94</v>
      </c>
      <c r="G730" s="6" t="s">
        <v>12</v>
      </c>
      <c r="H730" s="6" t="s">
        <v>25</v>
      </c>
      <c r="I730" s="2">
        <v>0.66937499999999994</v>
      </c>
      <c r="J730" s="31">
        <f t="shared" si="11"/>
        <v>18.7425</v>
      </c>
    </row>
    <row r="731" spans="1:10" ht="14.5" x14ac:dyDescent="0.35">
      <c r="A731" s="6" t="s">
        <v>222</v>
      </c>
      <c r="B731" s="6" t="s">
        <v>2871</v>
      </c>
      <c r="C731" s="6" t="s">
        <v>23</v>
      </c>
      <c r="D731" s="21">
        <v>60</v>
      </c>
      <c r="E731" s="6" t="s">
        <v>3552</v>
      </c>
      <c r="F731" s="15" t="s">
        <v>48</v>
      </c>
      <c r="G731" s="6" t="s">
        <v>12</v>
      </c>
      <c r="H731" s="6" t="s">
        <v>25</v>
      </c>
      <c r="I731" s="2">
        <v>0.66937499999999994</v>
      </c>
      <c r="J731" s="31">
        <f t="shared" si="11"/>
        <v>40.162499999999994</v>
      </c>
    </row>
    <row r="732" spans="1:10" ht="14.5" x14ac:dyDescent="0.35">
      <c r="A732" s="6" t="s">
        <v>3555</v>
      </c>
      <c r="B732" s="6" t="s">
        <v>3556</v>
      </c>
      <c r="C732" s="6" t="s">
        <v>16</v>
      </c>
      <c r="D732" s="21">
        <v>87</v>
      </c>
      <c r="E732" s="6" t="s">
        <v>3557</v>
      </c>
      <c r="F732" s="15" t="s">
        <v>138</v>
      </c>
      <c r="G732" s="6" t="s">
        <v>21</v>
      </c>
      <c r="H732" s="6" t="s">
        <v>13</v>
      </c>
      <c r="I732" s="2">
        <v>0.6640625</v>
      </c>
      <c r="J732" s="31">
        <f t="shared" si="11"/>
        <v>57.7734375</v>
      </c>
    </row>
    <row r="733" spans="1:10" ht="14.5" x14ac:dyDescent="0.35">
      <c r="A733" s="6" t="s">
        <v>3560</v>
      </c>
      <c r="B733" s="6" t="s">
        <v>3561</v>
      </c>
      <c r="C733" s="6" t="s">
        <v>23</v>
      </c>
      <c r="D733" s="21">
        <v>40</v>
      </c>
      <c r="E733" s="6" t="s">
        <v>3562</v>
      </c>
      <c r="F733" s="15" t="s">
        <v>477</v>
      </c>
      <c r="G733" s="6" t="s">
        <v>33</v>
      </c>
      <c r="H733" s="6" t="s">
        <v>13</v>
      </c>
      <c r="I733" s="2">
        <v>0.6640625</v>
      </c>
      <c r="J733" s="31">
        <f t="shared" si="11"/>
        <v>26.5625</v>
      </c>
    </row>
    <row r="734" spans="1:10" ht="14.5" x14ac:dyDescent="0.35">
      <c r="A734" s="6" t="s">
        <v>3564</v>
      </c>
      <c r="B734" s="6" t="s">
        <v>3565</v>
      </c>
      <c r="C734" s="6" t="s">
        <v>23</v>
      </c>
      <c r="D734" s="21">
        <v>94</v>
      </c>
      <c r="E734" s="6" t="s">
        <v>3566</v>
      </c>
      <c r="F734" s="15" t="s">
        <v>145</v>
      </c>
      <c r="G734" s="6" t="s">
        <v>4549</v>
      </c>
      <c r="H734" s="6" t="s">
        <v>13</v>
      </c>
      <c r="I734" s="2">
        <v>0.66250000000000009</v>
      </c>
      <c r="J734" s="31">
        <f t="shared" si="11"/>
        <v>62.275000000000006</v>
      </c>
    </row>
    <row r="735" spans="1:10" ht="14.5" x14ac:dyDescent="0.35">
      <c r="A735" s="6" t="s">
        <v>329</v>
      </c>
      <c r="B735" s="6" t="s">
        <v>3568</v>
      </c>
      <c r="C735" s="6" t="s">
        <v>16</v>
      </c>
      <c r="D735" s="21">
        <v>35</v>
      </c>
      <c r="E735" s="6" t="s">
        <v>3569</v>
      </c>
      <c r="F735" s="15" t="s">
        <v>36</v>
      </c>
      <c r="G735" s="6" t="s">
        <v>18</v>
      </c>
      <c r="H735" s="6" t="s">
        <v>13</v>
      </c>
      <c r="I735" s="2">
        <v>0.66250000000000009</v>
      </c>
      <c r="J735" s="31">
        <f t="shared" si="11"/>
        <v>23.187500000000004</v>
      </c>
    </row>
    <row r="736" spans="1:10" ht="14.5" x14ac:dyDescent="0.35">
      <c r="A736" s="6" t="s">
        <v>1266</v>
      </c>
      <c r="B736" s="6" t="s">
        <v>3572</v>
      </c>
      <c r="C736" s="6" t="s">
        <v>16</v>
      </c>
      <c r="D736" s="21">
        <v>17</v>
      </c>
      <c r="E736" s="6" t="s">
        <v>3573</v>
      </c>
      <c r="F736" s="15" t="s">
        <v>128</v>
      </c>
      <c r="G736" s="6" t="s">
        <v>33</v>
      </c>
      <c r="H736" s="6" t="s">
        <v>13</v>
      </c>
      <c r="I736" s="2">
        <v>0.66250000000000009</v>
      </c>
      <c r="J736" s="31">
        <f t="shared" si="11"/>
        <v>11.262500000000001</v>
      </c>
    </row>
    <row r="737" spans="1:10" ht="14.5" x14ac:dyDescent="0.35">
      <c r="A737" s="6" t="s">
        <v>549</v>
      </c>
      <c r="B737" s="6" t="s">
        <v>3575</v>
      </c>
      <c r="C737" s="6" t="s">
        <v>16</v>
      </c>
      <c r="D737" s="21">
        <v>11</v>
      </c>
      <c r="E737" s="6" t="s">
        <v>3576</v>
      </c>
      <c r="F737" s="15" t="s">
        <v>149</v>
      </c>
      <c r="G737" s="6" t="s">
        <v>4549</v>
      </c>
      <c r="H737" s="6" t="s">
        <v>13</v>
      </c>
      <c r="I737" s="2">
        <v>0.66250000000000009</v>
      </c>
      <c r="J737" s="31">
        <f t="shared" si="11"/>
        <v>7.2875000000000014</v>
      </c>
    </row>
    <row r="738" spans="1:10" ht="14.5" x14ac:dyDescent="0.35">
      <c r="A738" s="6" t="s">
        <v>3578</v>
      </c>
      <c r="B738" s="6" t="s">
        <v>3579</v>
      </c>
      <c r="C738" s="6" t="s">
        <v>23</v>
      </c>
      <c r="D738" s="21">
        <v>68</v>
      </c>
      <c r="E738" s="6" t="s">
        <v>3580</v>
      </c>
      <c r="F738" s="15" t="s">
        <v>48</v>
      </c>
      <c r="G738" s="6" t="s">
        <v>12</v>
      </c>
      <c r="H738" s="6" t="s">
        <v>13</v>
      </c>
      <c r="I738" s="2">
        <v>0.66250000000000009</v>
      </c>
      <c r="J738" s="31">
        <f t="shared" si="11"/>
        <v>45.050000000000004</v>
      </c>
    </row>
    <row r="739" spans="1:10" ht="14.5" x14ac:dyDescent="0.35">
      <c r="A739" s="6" t="s">
        <v>267</v>
      </c>
      <c r="B739" s="6" t="s">
        <v>3582</v>
      </c>
      <c r="C739" s="6" t="s">
        <v>16</v>
      </c>
      <c r="D739" s="21">
        <v>52</v>
      </c>
      <c r="E739" s="6" t="s">
        <v>3583</v>
      </c>
      <c r="F739" s="15" t="s">
        <v>132</v>
      </c>
      <c r="G739" s="6" t="s">
        <v>4549</v>
      </c>
      <c r="H739" s="6" t="s">
        <v>27</v>
      </c>
      <c r="I739" s="2">
        <v>0.66250000000000009</v>
      </c>
      <c r="J739" s="31">
        <f t="shared" si="11"/>
        <v>34.450000000000003</v>
      </c>
    </row>
    <row r="740" spans="1:10" ht="14.5" x14ac:dyDescent="0.35">
      <c r="A740" s="6" t="s">
        <v>536</v>
      </c>
      <c r="B740" s="6" t="s">
        <v>3585</v>
      </c>
      <c r="C740" s="6" t="s">
        <v>16</v>
      </c>
      <c r="D740" s="21">
        <v>48</v>
      </c>
      <c r="E740" s="6" t="s">
        <v>3586</v>
      </c>
      <c r="F740" s="15" t="s">
        <v>101</v>
      </c>
      <c r="G740" s="6" t="s">
        <v>33</v>
      </c>
      <c r="H740" s="6" t="s">
        <v>27</v>
      </c>
      <c r="I740" s="2">
        <v>0.66</v>
      </c>
      <c r="J740" s="31">
        <f t="shared" si="11"/>
        <v>31.68</v>
      </c>
    </row>
    <row r="741" spans="1:10" ht="14.5" x14ac:dyDescent="0.35">
      <c r="A741" s="6" t="s">
        <v>3588</v>
      </c>
      <c r="B741" s="6" t="s">
        <v>3589</v>
      </c>
      <c r="C741" s="6" t="s">
        <v>23</v>
      </c>
      <c r="D741" s="21">
        <v>42</v>
      </c>
      <c r="E741" s="6" t="s">
        <v>3590</v>
      </c>
      <c r="F741" s="15" t="s">
        <v>315</v>
      </c>
      <c r="G741" s="6" t="s">
        <v>21</v>
      </c>
      <c r="H741" s="6" t="s">
        <v>25</v>
      </c>
      <c r="I741" s="2">
        <v>0.66</v>
      </c>
      <c r="J741" s="31">
        <f t="shared" si="11"/>
        <v>27.720000000000002</v>
      </c>
    </row>
    <row r="742" spans="1:10" ht="14.5" x14ac:dyDescent="0.35">
      <c r="A742" s="6" t="s">
        <v>3592</v>
      </c>
      <c r="B742" s="6" t="s">
        <v>306</v>
      </c>
      <c r="C742" s="6" t="s">
        <v>23</v>
      </c>
      <c r="D742" s="21">
        <v>49</v>
      </c>
      <c r="E742" s="6" t="s">
        <v>3593</v>
      </c>
      <c r="F742" s="16" t="s">
        <v>4541</v>
      </c>
      <c r="G742" s="6" t="s">
        <v>50</v>
      </c>
      <c r="H742" s="6" t="s">
        <v>27</v>
      </c>
      <c r="I742" s="2">
        <v>0.65874999999999995</v>
      </c>
      <c r="J742" s="31">
        <f t="shared" si="11"/>
        <v>32.278749999999995</v>
      </c>
    </row>
    <row r="743" spans="1:10" ht="14.5" x14ac:dyDescent="0.35">
      <c r="A743" s="6" t="s">
        <v>223</v>
      </c>
      <c r="B743" s="6" t="s">
        <v>3595</v>
      </c>
      <c r="C743" s="6" t="s">
        <v>16</v>
      </c>
      <c r="D743" s="21">
        <v>68</v>
      </c>
      <c r="E743" s="6" t="s">
        <v>3596</v>
      </c>
      <c r="F743" s="15" t="s">
        <v>187</v>
      </c>
      <c r="G743" s="6" t="s">
        <v>18</v>
      </c>
      <c r="H743" s="6" t="s">
        <v>13</v>
      </c>
      <c r="I743" s="2">
        <v>0.65874999999999995</v>
      </c>
      <c r="J743" s="31">
        <f t="shared" si="11"/>
        <v>44.794999999999995</v>
      </c>
    </row>
    <row r="744" spans="1:10" ht="14.5" x14ac:dyDescent="0.35">
      <c r="A744" s="6" t="s">
        <v>3599</v>
      </c>
      <c r="B744" s="6" t="s">
        <v>3600</v>
      </c>
      <c r="C744" s="6" t="s">
        <v>16</v>
      </c>
      <c r="D744" s="21">
        <v>97</v>
      </c>
      <c r="E744" s="6" t="s">
        <v>3601</v>
      </c>
      <c r="F744" s="15" t="s">
        <v>36</v>
      </c>
      <c r="G744" s="6" t="s">
        <v>18</v>
      </c>
      <c r="H744" s="6" t="s">
        <v>13</v>
      </c>
      <c r="I744" s="2">
        <v>0.65874999999999995</v>
      </c>
      <c r="J744" s="31">
        <f t="shared" si="11"/>
        <v>63.898749999999993</v>
      </c>
    </row>
    <row r="745" spans="1:10" ht="14.5" x14ac:dyDescent="0.35">
      <c r="A745" s="6" t="s">
        <v>3603</v>
      </c>
      <c r="B745" s="6" t="s">
        <v>3604</v>
      </c>
      <c r="C745" s="6" t="s">
        <v>23</v>
      </c>
      <c r="D745" s="21">
        <v>70</v>
      </c>
      <c r="E745" s="6" t="s">
        <v>3605</v>
      </c>
      <c r="F745" s="15" t="s">
        <v>167</v>
      </c>
      <c r="G745" s="6" t="s">
        <v>20</v>
      </c>
      <c r="H745" s="6" t="s">
        <v>25</v>
      </c>
      <c r="I745" s="2">
        <v>0.65625</v>
      </c>
      <c r="J745" s="31">
        <f t="shared" si="11"/>
        <v>45.9375</v>
      </c>
    </row>
    <row r="746" spans="1:10" ht="14.5" x14ac:dyDescent="0.35">
      <c r="A746" s="6" t="s">
        <v>3608</v>
      </c>
      <c r="B746" s="6" t="s">
        <v>3609</v>
      </c>
      <c r="C746" s="6" t="s">
        <v>16</v>
      </c>
      <c r="D746" s="21">
        <v>87</v>
      </c>
      <c r="E746" s="6" t="s">
        <v>3610</v>
      </c>
      <c r="F746" s="15" t="s">
        <v>40</v>
      </c>
      <c r="G746" s="6" t="s">
        <v>63</v>
      </c>
      <c r="H746" s="6" t="s">
        <v>13</v>
      </c>
      <c r="I746" s="2">
        <v>0.65625</v>
      </c>
      <c r="J746" s="31">
        <f t="shared" si="11"/>
        <v>57.09375</v>
      </c>
    </row>
    <row r="747" spans="1:10" ht="14.5" x14ac:dyDescent="0.35">
      <c r="A747" s="6" t="s">
        <v>598</v>
      </c>
      <c r="B747" s="6" t="s">
        <v>3612</v>
      </c>
      <c r="C747" s="6" t="s">
        <v>16</v>
      </c>
      <c r="D747" s="21">
        <v>43</v>
      </c>
      <c r="E747" s="6" t="s">
        <v>3613</v>
      </c>
      <c r="F747" s="15" t="s">
        <v>228</v>
      </c>
      <c r="G747" s="6" t="s">
        <v>26</v>
      </c>
      <c r="H747" s="6" t="s">
        <v>25</v>
      </c>
      <c r="I747" s="2">
        <v>0.65625</v>
      </c>
      <c r="J747" s="31">
        <f t="shared" si="11"/>
        <v>28.21875</v>
      </c>
    </row>
    <row r="748" spans="1:10" ht="14.5" x14ac:dyDescent="0.35">
      <c r="A748" s="6" t="s">
        <v>3615</v>
      </c>
      <c r="B748" s="6" t="s">
        <v>3616</v>
      </c>
      <c r="C748" s="6" t="s">
        <v>23</v>
      </c>
      <c r="D748" s="21">
        <v>86</v>
      </c>
      <c r="E748" s="6" t="s">
        <v>3617</v>
      </c>
      <c r="F748" s="15" t="s">
        <v>77</v>
      </c>
      <c r="G748" s="6" t="s">
        <v>18</v>
      </c>
      <c r="H748" s="6" t="s">
        <v>13</v>
      </c>
      <c r="I748" s="2">
        <v>0.65449999999999997</v>
      </c>
      <c r="J748" s="31">
        <f t="shared" si="11"/>
        <v>56.286999999999999</v>
      </c>
    </row>
    <row r="749" spans="1:10" ht="14.5" x14ac:dyDescent="0.35">
      <c r="A749" s="6" t="s">
        <v>640</v>
      </c>
      <c r="B749" s="6" t="s">
        <v>3619</v>
      </c>
      <c r="C749" s="6" t="s">
        <v>23</v>
      </c>
      <c r="D749" s="21">
        <v>25</v>
      </c>
      <c r="E749" s="6" t="s">
        <v>3620</v>
      </c>
      <c r="F749" s="15" t="s">
        <v>141</v>
      </c>
      <c r="G749" s="6" t="s">
        <v>63</v>
      </c>
      <c r="H749" s="6" t="s">
        <v>13</v>
      </c>
      <c r="I749" s="2">
        <v>0.65078124999999998</v>
      </c>
      <c r="J749" s="31">
        <f t="shared" si="11"/>
        <v>16.26953125</v>
      </c>
    </row>
    <row r="750" spans="1:10" ht="14.5" x14ac:dyDescent="0.35">
      <c r="A750" s="6" t="s">
        <v>3622</v>
      </c>
      <c r="B750" s="6" t="s">
        <v>3623</v>
      </c>
      <c r="C750" s="6" t="s">
        <v>16</v>
      </c>
      <c r="D750" s="21">
        <v>99</v>
      </c>
      <c r="E750" s="8">
        <v>27600</v>
      </c>
      <c r="F750" s="15" t="s">
        <v>157</v>
      </c>
      <c r="G750" s="6" t="s">
        <v>18</v>
      </c>
      <c r="H750" s="6" t="s">
        <v>13</v>
      </c>
      <c r="I750" s="2">
        <v>0.65078124999999998</v>
      </c>
      <c r="J750" s="31">
        <f t="shared" si="11"/>
        <v>64.427343749999991</v>
      </c>
    </row>
    <row r="751" spans="1:10" ht="14.5" x14ac:dyDescent="0.35">
      <c r="A751" s="6" t="s">
        <v>3625</v>
      </c>
      <c r="B751" s="6" t="s">
        <v>3626</v>
      </c>
      <c r="C751" s="6" t="s">
        <v>23</v>
      </c>
      <c r="D751" s="21">
        <v>7</v>
      </c>
      <c r="E751" s="6" t="s">
        <v>3627</v>
      </c>
      <c r="F751" s="15" t="s">
        <v>288</v>
      </c>
      <c r="G751" s="6" t="s">
        <v>26</v>
      </c>
      <c r="H751" s="6" t="s">
        <v>25</v>
      </c>
      <c r="I751" s="2">
        <v>0.65</v>
      </c>
      <c r="J751" s="31">
        <f t="shared" si="11"/>
        <v>4.55</v>
      </c>
    </row>
    <row r="752" spans="1:10" ht="14.5" x14ac:dyDescent="0.35">
      <c r="A752" s="6" t="s">
        <v>3629</v>
      </c>
      <c r="B752" s="6" t="s">
        <v>3630</v>
      </c>
      <c r="C752" s="6" t="s">
        <v>16</v>
      </c>
      <c r="D752" s="21">
        <v>33</v>
      </c>
      <c r="E752" s="6" t="s">
        <v>3631</v>
      </c>
      <c r="F752" s="15" t="s">
        <v>190</v>
      </c>
      <c r="G752" s="6" t="s">
        <v>26</v>
      </c>
      <c r="H752" s="6" t="s">
        <v>13</v>
      </c>
      <c r="I752" s="2">
        <v>0.64812499999999995</v>
      </c>
      <c r="J752" s="31">
        <f t="shared" si="11"/>
        <v>21.388124999999999</v>
      </c>
    </row>
    <row r="753" spans="1:10" ht="14.5" x14ac:dyDescent="0.35">
      <c r="A753" s="6" t="s">
        <v>437</v>
      </c>
      <c r="B753" s="6" t="s">
        <v>3634</v>
      </c>
      <c r="C753" s="6" t="s">
        <v>54</v>
      </c>
      <c r="D753" s="21">
        <v>20</v>
      </c>
      <c r="E753" s="11"/>
      <c r="F753" s="15" t="s">
        <v>176</v>
      </c>
      <c r="G753" s="6" t="s">
        <v>21</v>
      </c>
      <c r="H753" s="6" t="s">
        <v>27</v>
      </c>
      <c r="I753" s="2">
        <v>0.64812499999999995</v>
      </c>
      <c r="J753" s="31">
        <f t="shared" si="11"/>
        <v>12.962499999999999</v>
      </c>
    </row>
    <row r="754" spans="1:10" ht="14.5" x14ac:dyDescent="0.35">
      <c r="A754" s="6" t="s">
        <v>443</v>
      </c>
      <c r="B754" s="6" t="s">
        <v>3636</v>
      </c>
      <c r="C754" s="6" t="s">
        <v>23</v>
      </c>
      <c r="D754" s="21">
        <v>45</v>
      </c>
      <c r="E754" s="6" t="s">
        <v>3637</v>
      </c>
      <c r="F754" s="16" t="s">
        <v>4541</v>
      </c>
      <c r="G754" s="6" t="s">
        <v>18</v>
      </c>
      <c r="H754" s="6" t="s">
        <v>13</v>
      </c>
      <c r="I754" s="2">
        <v>0.64812499999999995</v>
      </c>
      <c r="J754" s="31">
        <f t="shared" si="11"/>
        <v>29.165624999999999</v>
      </c>
    </row>
    <row r="755" spans="1:10" ht="14.5" x14ac:dyDescent="0.35">
      <c r="A755" s="6" t="s">
        <v>3639</v>
      </c>
      <c r="B755" s="6" t="s">
        <v>3640</v>
      </c>
      <c r="C755" s="6" t="s">
        <v>16</v>
      </c>
      <c r="D755" s="21">
        <v>35</v>
      </c>
      <c r="E755" s="6" t="s">
        <v>3641</v>
      </c>
      <c r="F755" s="15" t="s">
        <v>58</v>
      </c>
      <c r="G755" s="6" t="s">
        <v>12</v>
      </c>
      <c r="H755" s="6" t="s">
        <v>13</v>
      </c>
      <c r="I755" s="2">
        <v>0.64600000000000002</v>
      </c>
      <c r="J755" s="31">
        <f t="shared" si="11"/>
        <v>22.61</v>
      </c>
    </row>
    <row r="756" spans="1:10" ht="14.5" x14ac:dyDescent="0.35">
      <c r="A756" s="6" t="s">
        <v>3643</v>
      </c>
      <c r="B756" s="6" t="s">
        <v>3644</v>
      </c>
      <c r="C756" s="6" t="s">
        <v>23</v>
      </c>
      <c r="D756" s="21">
        <v>87</v>
      </c>
      <c r="E756" s="6" t="s">
        <v>3645</v>
      </c>
      <c r="F756" s="15" t="s">
        <v>98</v>
      </c>
      <c r="G756" s="6" t="s">
        <v>4549</v>
      </c>
      <c r="H756" s="6" t="s">
        <v>13</v>
      </c>
      <c r="I756" s="2">
        <v>0.64</v>
      </c>
      <c r="J756" s="31">
        <f t="shared" si="11"/>
        <v>55.68</v>
      </c>
    </row>
    <row r="757" spans="1:10" ht="14.5" x14ac:dyDescent="0.35">
      <c r="A757" s="6" t="s">
        <v>3648</v>
      </c>
      <c r="B757" s="13" t="s">
        <v>4541</v>
      </c>
      <c r="C757" s="6" t="s">
        <v>16</v>
      </c>
      <c r="D757" s="21">
        <v>80</v>
      </c>
      <c r="E757" s="6" t="s">
        <v>3649</v>
      </c>
      <c r="F757" s="15" t="s">
        <v>65</v>
      </c>
      <c r="G757" s="6" t="s">
        <v>12</v>
      </c>
      <c r="H757" s="6" t="s">
        <v>25</v>
      </c>
      <c r="I757" s="2">
        <v>0.64</v>
      </c>
      <c r="J757" s="31">
        <f t="shared" si="11"/>
        <v>51.2</v>
      </c>
    </row>
    <row r="758" spans="1:10" ht="14.5" x14ac:dyDescent="0.35">
      <c r="A758" s="6" t="s">
        <v>647</v>
      </c>
      <c r="B758" s="6" t="s">
        <v>3652</v>
      </c>
      <c r="C758" s="6" t="s">
        <v>16</v>
      </c>
      <c r="D758" s="21">
        <v>22</v>
      </c>
      <c r="E758" s="6" t="s">
        <v>3653</v>
      </c>
      <c r="F758" s="15" t="s">
        <v>190</v>
      </c>
      <c r="G758" s="6" t="s">
        <v>18</v>
      </c>
      <c r="H758" s="6" t="s">
        <v>25</v>
      </c>
      <c r="I758" s="2">
        <v>0.64</v>
      </c>
      <c r="J758" s="31">
        <f t="shared" si="11"/>
        <v>14.08</v>
      </c>
    </row>
    <row r="759" spans="1:10" ht="14.5" x14ac:dyDescent="0.35">
      <c r="A759" s="6" t="s">
        <v>368</v>
      </c>
      <c r="B759" s="6" t="s">
        <v>3655</v>
      </c>
      <c r="C759" s="6" t="s">
        <v>23</v>
      </c>
      <c r="D759" s="21">
        <v>32</v>
      </c>
      <c r="E759" s="6" t="s">
        <v>3656</v>
      </c>
      <c r="F759" s="15" t="s">
        <v>31</v>
      </c>
      <c r="G759" s="6" t="s">
        <v>18</v>
      </c>
      <c r="H759" s="6" t="s">
        <v>13</v>
      </c>
      <c r="I759" s="2">
        <v>0.64</v>
      </c>
      <c r="J759" s="31">
        <f t="shared" si="11"/>
        <v>20.48</v>
      </c>
    </row>
    <row r="760" spans="1:10" ht="14.5" x14ac:dyDescent="0.35">
      <c r="A760" s="6" t="s">
        <v>3659</v>
      </c>
      <c r="B760" s="6" t="s">
        <v>3660</v>
      </c>
      <c r="C760" s="6" t="s">
        <v>16</v>
      </c>
      <c r="D760" s="21">
        <v>69</v>
      </c>
      <c r="E760" s="6" t="s">
        <v>3661</v>
      </c>
      <c r="F760" s="15" t="s">
        <v>356</v>
      </c>
      <c r="G760" s="6" t="s">
        <v>12</v>
      </c>
      <c r="H760" s="6" t="s">
        <v>27</v>
      </c>
      <c r="I760" s="2">
        <v>0.64</v>
      </c>
      <c r="J760" s="31">
        <f t="shared" si="11"/>
        <v>44.160000000000004</v>
      </c>
    </row>
    <row r="761" spans="1:10" ht="14.5" x14ac:dyDescent="0.35">
      <c r="A761" s="6" t="s">
        <v>3663</v>
      </c>
      <c r="B761" s="6" t="s">
        <v>3664</v>
      </c>
      <c r="C761" s="6" t="s">
        <v>23</v>
      </c>
      <c r="D761" s="21">
        <v>79</v>
      </c>
      <c r="E761" s="6" t="s">
        <v>3665</v>
      </c>
      <c r="F761" s="16" t="s">
        <v>4541</v>
      </c>
      <c r="G761" s="6" t="s">
        <v>12</v>
      </c>
      <c r="H761" s="6" t="s">
        <v>27</v>
      </c>
      <c r="I761" s="2">
        <v>0.63749999999999996</v>
      </c>
      <c r="J761" s="31">
        <f t="shared" si="11"/>
        <v>50.362499999999997</v>
      </c>
    </row>
    <row r="762" spans="1:10" ht="14.5" x14ac:dyDescent="0.35">
      <c r="A762" s="6" t="s">
        <v>339</v>
      </c>
      <c r="B762" s="6" t="s">
        <v>3667</v>
      </c>
      <c r="C762" s="6" t="s">
        <v>16</v>
      </c>
      <c r="D762" s="21">
        <v>51</v>
      </c>
      <c r="E762" s="8">
        <v>27020</v>
      </c>
      <c r="F762" s="15" t="s">
        <v>87</v>
      </c>
      <c r="G762" s="6" t="s">
        <v>26</v>
      </c>
      <c r="H762" s="6" t="s">
        <v>25</v>
      </c>
      <c r="I762" s="2">
        <v>0.63749999999999996</v>
      </c>
      <c r="J762" s="31">
        <f t="shared" si="11"/>
        <v>32.512499999999996</v>
      </c>
    </row>
    <row r="763" spans="1:10" ht="14.5" x14ac:dyDescent="0.35">
      <c r="A763" s="6" t="s">
        <v>3669</v>
      </c>
      <c r="B763" s="6" t="s">
        <v>3670</v>
      </c>
      <c r="C763" s="6" t="s">
        <v>16</v>
      </c>
      <c r="D763" s="21">
        <v>5</v>
      </c>
      <c r="E763" s="6" t="s">
        <v>3671</v>
      </c>
      <c r="F763" s="15" t="s">
        <v>108</v>
      </c>
      <c r="G763" s="6" t="s">
        <v>20</v>
      </c>
      <c r="H763" s="6" t="s">
        <v>13</v>
      </c>
      <c r="I763" s="2">
        <v>0.63749999999999996</v>
      </c>
      <c r="J763" s="31">
        <f t="shared" si="11"/>
        <v>3.1875</v>
      </c>
    </row>
    <row r="764" spans="1:10" ht="14.5" x14ac:dyDescent="0.35">
      <c r="A764" s="6" t="s">
        <v>3673</v>
      </c>
      <c r="B764" s="6" t="s">
        <v>3674</v>
      </c>
      <c r="C764" s="6" t="s">
        <v>16</v>
      </c>
      <c r="D764" s="21">
        <v>6</v>
      </c>
      <c r="E764" s="6" t="s">
        <v>3675</v>
      </c>
      <c r="F764" s="15" t="s">
        <v>228</v>
      </c>
      <c r="G764" s="6" t="s">
        <v>30</v>
      </c>
      <c r="H764" s="6" t="s">
        <v>25</v>
      </c>
      <c r="I764" s="2">
        <v>0.63749999999999996</v>
      </c>
      <c r="J764" s="31">
        <f t="shared" si="11"/>
        <v>3.8249999999999997</v>
      </c>
    </row>
    <row r="765" spans="1:10" ht="14.5" x14ac:dyDescent="0.35">
      <c r="A765" s="6" t="s">
        <v>3677</v>
      </c>
      <c r="B765" s="6" t="s">
        <v>3678</v>
      </c>
      <c r="C765" s="6" t="s">
        <v>16</v>
      </c>
      <c r="D765" s="21">
        <v>52</v>
      </c>
      <c r="E765" s="6" t="s">
        <v>3679</v>
      </c>
      <c r="F765" s="15" t="s">
        <v>36</v>
      </c>
      <c r="G765" s="6" t="s">
        <v>18</v>
      </c>
      <c r="H765" s="6" t="s">
        <v>25</v>
      </c>
      <c r="I765" s="2">
        <v>0.63749999999999996</v>
      </c>
      <c r="J765" s="31">
        <f t="shared" si="11"/>
        <v>33.15</v>
      </c>
    </row>
    <row r="766" spans="1:10" ht="14.5" x14ac:dyDescent="0.35">
      <c r="A766" s="6" t="s">
        <v>3682</v>
      </c>
      <c r="B766" s="6" t="s">
        <v>3683</v>
      </c>
      <c r="C766" s="6" t="s">
        <v>16</v>
      </c>
      <c r="D766" s="21">
        <v>93</v>
      </c>
      <c r="E766" s="6" t="s">
        <v>3684</v>
      </c>
      <c r="F766" s="16" t="s">
        <v>4541</v>
      </c>
      <c r="G766" s="6" t="s">
        <v>63</v>
      </c>
      <c r="H766" s="6" t="s">
        <v>25</v>
      </c>
      <c r="I766" s="2">
        <v>0.63749999999999996</v>
      </c>
      <c r="J766" s="31">
        <f t="shared" si="11"/>
        <v>59.287499999999994</v>
      </c>
    </row>
    <row r="767" spans="1:10" ht="14.5" x14ac:dyDescent="0.35">
      <c r="A767" s="6" t="s">
        <v>586</v>
      </c>
      <c r="B767" s="6" t="s">
        <v>3687</v>
      </c>
      <c r="C767" s="6" t="s">
        <v>16</v>
      </c>
      <c r="D767" s="21">
        <v>37</v>
      </c>
      <c r="E767" s="6" t="s">
        <v>3688</v>
      </c>
      <c r="F767" s="15" t="s">
        <v>308</v>
      </c>
      <c r="G767" s="6" t="s">
        <v>33</v>
      </c>
      <c r="H767" s="6" t="s">
        <v>27</v>
      </c>
      <c r="I767" s="2">
        <v>0.63749999999999996</v>
      </c>
      <c r="J767" s="31">
        <f t="shared" si="11"/>
        <v>23.587499999999999</v>
      </c>
    </row>
    <row r="768" spans="1:10" ht="14.5" x14ac:dyDescent="0.35">
      <c r="A768" s="6" t="s">
        <v>45</v>
      </c>
      <c r="B768" s="6" t="s">
        <v>3691</v>
      </c>
      <c r="C768" s="6" t="s">
        <v>16</v>
      </c>
      <c r="D768" s="21">
        <v>89</v>
      </c>
      <c r="E768" s="6" t="s">
        <v>3692</v>
      </c>
      <c r="F768" s="15" t="s">
        <v>165</v>
      </c>
      <c r="G768" s="6" t="s">
        <v>12</v>
      </c>
      <c r="H768" s="6" t="s">
        <v>25</v>
      </c>
      <c r="I768" s="2">
        <v>0.63749999999999996</v>
      </c>
      <c r="J768" s="31">
        <f t="shared" si="11"/>
        <v>56.737499999999997</v>
      </c>
    </row>
    <row r="769" spans="1:10" ht="14.5" x14ac:dyDescent="0.35">
      <c r="A769" s="6" t="s">
        <v>506</v>
      </c>
      <c r="B769" s="13" t="s">
        <v>4541</v>
      </c>
      <c r="C769" s="6" t="s">
        <v>23</v>
      </c>
      <c r="D769" s="21">
        <v>4</v>
      </c>
      <c r="E769" s="6" t="s">
        <v>3694</v>
      </c>
      <c r="F769" s="15" t="s">
        <v>88</v>
      </c>
      <c r="G769" s="6" t="s">
        <v>33</v>
      </c>
      <c r="H769" s="6" t="s">
        <v>25</v>
      </c>
      <c r="I769" s="2">
        <v>0.63749999999999996</v>
      </c>
      <c r="J769" s="31">
        <f t="shared" si="11"/>
        <v>2.5499999999999998</v>
      </c>
    </row>
    <row r="770" spans="1:10" ht="14.5" x14ac:dyDescent="0.35">
      <c r="A770" s="6" t="s">
        <v>2029</v>
      </c>
      <c r="B770" s="6" t="s">
        <v>423</v>
      </c>
      <c r="C770" s="6" t="s">
        <v>23</v>
      </c>
      <c r="D770" s="21">
        <v>11</v>
      </c>
      <c r="E770" s="6" t="s">
        <v>3696</v>
      </c>
      <c r="F770" s="15" t="s">
        <v>75</v>
      </c>
      <c r="G770" s="6" t="s">
        <v>26</v>
      </c>
      <c r="H770" s="6" t="s">
        <v>13</v>
      </c>
      <c r="I770" s="2">
        <v>0.63749999999999996</v>
      </c>
      <c r="J770" s="31">
        <f t="shared" si="11"/>
        <v>7.0124999999999993</v>
      </c>
    </row>
    <row r="771" spans="1:10" ht="14.5" x14ac:dyDescent="0.35">
      <c r="A771" s="6" t="s">
        <v>249</v>
      </c>
      <c r="B771" s="6" t="s">
        <v>3698</v>
      </c>
      <c r="C771" s="6" t="s">
        <v>23</v>
      </c>
      <c r="D771" s="21">
        <v>86</v>
      </c>
      <c r="E771" s="6" t="s">
        <v>3699</v>
      </c>
      <c r="F771" s="16" t="s">
        <v>4541</v>
      </c>
      <c r="G771" s="6" t="s">
        <v>4549</v>
      </c>
      <c r="H771" s="6" t="s">
        <v>27</v>
      </c>
      <c r="I771" s="2">
        <v>0.63749999999999996</v>
      </c>
      <c r="J771" s="31">
        <f t="shared" ref="J771:J834" si="12">D771*I771</f>
        <v>54.824999999999996</v>
      </c>
    </row>
    <row r="772" spans="1:10" ht="14.5" x14ac:dyDescent="0.35">
      <c r="A772" s="6" t="s">
        <v>3701</v>
      </c>
      <c r="B772" s="6" t="s">
        <v>3702</v>
      </c>
      <c r="C772" s="6" t="s">
        <v>23</v>
      </c>
      <c r="D772" s="21">
        <v>86</v>
      </c>
      <c r="E772" s="6" t="s">
        <v>3703</v>
      </c>
      <c r="F772" s="15" t="s">
        <v>141</v>
      </c>
      <c r="G772" s="6" t="s">
        <v>63</v>
      </c>
      <c r="H772" s="6" t="s">
        <v>13</v>
      </c>
      <c r="I772" s="2">
        <v>0.63749999999999996</v>
      </c>
      <c r="J772" s="31">
        <f t="shared" si="12"/>
        <v>54.824999999999996</v>
      </c>
    </row>
    <row r="773" spans="1:10" ht="14.5" x14ac:dyDescent="0.35">
      <c r="A773" s="6" t="s">
        <v>3705</v>
      </c>
      <c r="B773" s="6" t="s">
        <v>3706</v>
      </c>
      <c r="C773" s="6" t="s">
        <v>23</v>
      </c>
      <c r="D773" s="21">
        <v>23</v>
      </c>
      <c r="E773" s="6" t="s">
        <v>3707</v>
      </c>
      <c r="F773" s="15" t="s">
        <v>76</v>
      </c>
      <c r="G773" s="6" t="s">
        <v>12</v>
      </c>
      <c r="H773" s="6" t="s">
        <v>25</v>
      </c>
      <c r="I773" s="2">
        <v>0.63749999999999996</v>
      </c>
      <c r="J773" s="31">
        <f t="shared" si="12"/>
        <v>14.6625</v>
      </c>
    </row>
    <row r="774" spans="1:10" ht="14.5" x14ac:dyDescent="0.35">
      <c r="A774" s="6" t="s">
        <v>99</v>
      </c>
      <c r="B774" s="6" t="s">
        <v>3710</v>
      </c>
      <c r="C774" s="6" t="s">
        <v>16</v>
      </c>
      <c r="D774" s="21">
        <v>47</v>
      </c>
      <c r="E774" s="6" t="s">
        <v>3711</v>
      </c>
      <c r="F774" s="15" t="s">
        <v>42</v>
      </c>
      <c r="G774" s="6" t="s">
        <v>33</v>
      </c>
      <c r="H774" s="6" t="s">
        <v>27</v>
      </c>
      <c r="I774" s="2">
        <v>0.63</v>
      </c>
      <c r="J774" s="31">
        <f t="shared" si="12"/>
        <v>29.61</v>
      </c>
    </row>
    <row r="775" spans="1:10" ht="14.5" x14ac:dyDescent="0.35">
      <c r="A775" s="6" t="s">
        <v>131</v>
      </c>
      <c r="B775" s="6" t="s">
        <v>3713</v>
      </c>
      <c r="C775" s="6" t="s">
        <v>23</v>
      </c>
      <c r="D775" s="21">
        <v>11</v>
      </c>
      <c r="E775" s="6" t="s">
        <v>3714</v>
      </c>
      <c r="F775" s="15" t="s">
        <v>116</v>
      </c>
      <c r="G775" s="6" t="s">
        <v>26</v>
      </c>
      <c r="H775" s="6" t="s">
        <v>13</v>
      </c>
      <c r="I775" s="2">
        <v>0.62687499999999996</v>
      </c>
      <c r="J775" s="31">
        <f t="shared" si="12"/>
        <v>6.8956249999999999</v>
      </c>
    </row>
    <row r="776" spans="1:10" ht="14.5" x14ac:dyDescent="0.35">
      <c r="A776" s="6" t="s">
        <v>3716</v>
      </c>
      <c r="B776" s="6" t="s">
        <v>411</v>
      </c>
      <c r="C776" s="6" t="s">
        <v>16</v>
      </c>
      <c r="D776" s="21">
        <v>46</v>
      </c>
      <c r="E776" s="6" t="s">
        <v>3717</v>
      </c>
      <c r="F776" s="15" t="s">
        <v>106</v>
      </c>
      <c r="G776" s="6" t="s">
        <v>18</v>
      </c>
      <c r="H776" s="6" t="s">
        <v>27</v>
      </c>
      <c r="I776" s="2">
        <v>0.62687499999999996</v>
      </c>
      <c r="J776" s="31">
        <f t="shared" si="12"/>
        <v>28.83625</v>
      </c>
    </row>
    <row r="777" spans="1:10" ht="14.5" x14ac:dyDescent="0.35">
      <c r="A777" s="6" t="s">
        <v>455</v>
      </c>
      <c r="B777" s="6" t="s">
        <v>3720</v>
      </c>
      <c r="C777" s="6" t="s">
        <v>54</v>
      </c>
      <c r="D777" s="21">
        <v>62</v>
      </c>
      <c r="E777" s="11"/>
      <c r="F777" s="15" t="s">
        <v>74</v>
      </c>
      <c r="G777" s="6" t="s">
        <v>18</v>
      </c>
      <c r="H777" s="6" t="s">
        <v>25</v>
      </c>
      <c r="I777" s="2">
        <v>0.62687499999999996</v>
      </c>
      <c r="J777" s="31">
        <f t="shared" si="12"/>
        <v>38.866250000000001</v>
      </c>
    </row>
    <row r="778" spans="1:10" ht="14.5" x14ac:dyDescent="0.35">
      <c r="A778" s="6" t="s">
        <v>420</v>
      </c>
      <c r="B778" s="6" t="s">
        <v>3723</v>
      </c>
      <c r="C778" s="6" t="s">
        <v>23</v>
      </c>
      <c r="D778" s="21">
        <v>73</v>
      </c>
      <c r="E778" s="6" t="s">
        <v>3724</v>
      </c>
      <c r="F778" s="15" t="s">
        <v>184</v>
      </c>
      <c r="G778" s="6" t="s">
        <v>26</v>
      </c>
      <c r="H778" s="6" t="s">
        <v>13</v>
      </c>
      <c r="I778" s="2">
        <v>0.62687499999999996</v>
      </c>
      <c r="J778" s="31">
        <f t="shared" si="12"/>
        <v>45.761874999999996</v>
      </c>
    </row>
    <row r="779" spans="1:10" ht="14.5" x14ac:dyDescent="0.35">
      <c r="A779" s="6" t="s">
        <v>3726</v>
      </c>
      <c r="B779" s="6" t="s">
        <v>3727</v>
      </c>
      <c r="C779" s="6" t="s">
        <v>23</v>
      </c>
      <c r="D779" s="21">
        <v>38</v>
      </c>
      <c r="E779" s="6" t="s">
        <v>3728</v>
      </c>
      <c r="F779" s="15" t="s">
        <v>141</v>
      </c>
      <c r="G779" s="6" t="s">
        <v>63</v>
      </c>
      <c r="H779" s="6" t="s">
        <v>25</v>
      </c>
      <c r="I779" s="2">
        <v>0.625</v>
      </c>
      <c r="J779" s="31">
        <f t="shared" si="12"/>
        <v>23.75</v>
      </c>
    </row>
    <row r="780" spans="1:10" ht="14.5" x14ac:dyDescent="0.35">
      <c r="A780" s="6" t="s">
        <v>3730</v>
      </c>
      <c r="B780" s="6" t="s">
        <v>3731</v>
      </c>
      <c r="C780" s="6" t="s">
        <v>16</v>
      </c>
      <c r="D780" s="21">
        <v>40</v>
      </c>
      <c r="E780" s="6" t="s">
        <v>3732</v>
      </c>
      <c r="F780" s="16" t="s">
        <v>4541</v>
      </c>
      <c r="G780" s="6" t="s">
        <v>33</v>
      </c>
      <c r="H780" s="6" t="s">
        <v>13</v>
      </c>
      <c r="I780" s="2">
        <v>0.625</v>
      </c>
      <c r="J780" s="31">
        <f t="shared" si="12"/>
        <v>25</v>
      </c>
    </row>
    <row r="781" spans="1:10" ht="14.5" x14ac:dyDescent="0.35">
      <c r="A781" s="6" t="s">
        <v>3734</v>
      </c>
      <c r="B781" s="13" t="s">
        <v>4541</v>
      </c>
      <c r="C781" s="6" t="s">
        <v>23</v>
      </c>
      <c r="D781" s="21">
        <v>46</v>
      </c>
      <c r="E781" s="6" t="s">
        <v>3735</v>
      </c>
      <c r="F781" s="15" t="s">
        <v>184</v>
      </c>
      <c r="G781" s="6" t="s">
        <v>4549</v>
      </c>
      <c r="H781" s="6" t="s">
        <v>13</v>
      </c>
      <c r="I781" s="2">
        <v>0.62421874999999993</v>
      </c>
      <c r="J781" s="31">
        <f t="shared" si="12"/>
        <v>28.714062499999997</v>
      </c>
    </row>
    <row r="782" spans="1:10" ht="14.5" x14ac:dyDescent="0.35">
      <c r="A782" s="6" t="s">
        <v>3737</v>
      </c>
      <c r="B782" s="6" t="s">
        <v>3738</v>
      </c>
      <c r="C782" s="6" t="s">
        <v>23</v>
      </c>
      <c r="D782" s="21">
        <v>30</v>
      </c>
      <c r="E782" s="6" t="s">
        <v>3739</v>
      </c>
      <c r="F782" s="15" t="s">
        <v>65</v>
      </c>
      <c r="G782" s="6" t="s">
        <v>12</v>
      </c>
      <c r="H782" s="6" t="s">
        <v>13</v>
      </c>
      <c r="I782" s="2">
        <v>0.62421874999999993</v>
      </c>
      <c r="J782" s="31">
        <f t="shared" si="12"/>
        <v>18.726562499999996</v>
      </c>
    </row>
    <row r="783" spans="1:10" ht="14.5" x14ac:dyDescent="0.35">
      <c r="A783" s="6" t="s">
        <v>3741</v>
      </c>
      <c r="B783" s="6" t="s">
        <v>3742</v>
      </c>
      <c r="C783" s="6" t="s">
        <v>23</v>
      </c>
      <c r="D783" s="21">
        <v>35</v>
      </c>
      <c r="E783" s="6" t="s">
        <v>3743</v>
      </c>
      <c r="F783" s="15" t="s">
        <v>148</v>
      </c>
      <c r="G783" s="6" t="s">
        <v>18</v>
      </c>
      <c r="H783" s="6" t="s">
        <v>25</v>
      </c>
      <c r="I783" s="2">
        <v>0.62049999999999994</v>
      </c>
      <c r="J783" s="31">
        <f t="shared" si="12"/>
        <v>21.717499999999998</v>
      </c>
    </row>
    <row r="784" spans="1:10" ht="14.5" x14ac:dyDescent="0.35">
      <c r="A784" s="6" t="s">
        <v>3745</v>
      </c>
      <c r="B784" s="6" t="s">
        <v>3746</v>
      </c>
      <c r="C784" s="6" t="s">
        <v>16</v>
      </c>
      <c r="D784" s="21">
        <v>55</v>
      </c>
      <c r="E784" s="6" t="s">
        <v>3747</v>
      </c>
      <c r="F784" s="15" t="s">
        <v>108</v>
      </c>
      <c r="G784" s="6" t="s">
        <v>33</v>
      </c>
      <c r="H784" s="6" t="s">
        <v>27</v>
      </c>
      <c r="I784" s="2">
        <v>0.62049999999999994</v>
      </c>
      <c r="J784" s="31">
        <f t="shared" si="12"/>
        <v>34.127499999999998</v>
      </c>
    </row>
    <row r="785" spans="1:10" ht="14.5" x14ac:dyDescent="0.35">
      <c r="A785" s="6" t="s">
        <v>3750</v>
      </c>
      <c r="B785" s="6" t="s">
        <v>510</v>
      </c>
      <c r="C785" s="6" t="s">
        <v>16</v>
      </c>
      <c r="D785" s="21">
        <v>98</v>
      </c>
      <c r="E785" s="6" t="s">
        <v>3751</v>
      </c>
      <c r="F785" s="15" t="s">
        <v>182</v>
      </c>
      <c r="G785" s="6" t="s">
        <v>12</v>
      </c>
      <c r="H785" s="6" t="s">
        <v>13</v>
      </c>
      <c r="I785" s="2">
        <v>0.62049999999999994</v>
      </c>
      <c r="J785" s="31">
        <f t="shared" si="12"/>
        <v>60.808999999999997</v>
      </c>
    </row>
    <row r="786" spans="1:10" ht="14.5" x14ac:dyDescent="0.35">
      <c r="A786" s="6" t="s">
        <v>3753</v>
      </c>
      <c r="B786" s="6" t="s">
        <v>174</v>
      </c>
      <c r="C786" s="6" t="s">
        <v>16</v>
      </c>
      <c r="D786" s="21">
        <v>66</v>
      </c>
      <c r="E786" s="6" t="s">
        <v>3754</v>
      </c>
      <c r="F786" s="15" t="s">
        <v>95</v>
      </c>
      <c r="G786" s="6" t="s">
        <v>33</v>
      </c>
      <c r="H786" s="6" t="s">
        <v>25</v>
      </c>
      <c r="I786" s="2">
        <v>0.62</v>
      </c>
      <c r="J786" s="31">
        <f t="shared" si="12"/>
        <v>40.92</v>
      </c>
    </row>
    <row r="787" spans="1:10" ht="14.5" x14ac:dyDescent="0.35">
      <c r="A787" s="6" t="s">
        <v>3756</v>
      </c>
      <c r="B787" s="6" t="s">
        <v>3757</v>
      </c>
      <c r="C787" s="6" t="s">
        <v>16</v>
      </c>
      <c r="D787" s="21">
        <v>89</v>
      </c>
      <c r="E787" s="6" t="s">
        <v>3758</v>
      </c>
      <c r="F787" s="15" t="s">
        <v>135</v>
      </c>
      <c r="G787" s="6" t="s">
        <v>12</v>
      </c>
      <c r="H787" s="6" t="s">
        <v>27</v>
      </c>
      <c r="I787" s="2">
        <v>0.61624999999999996</v>
      </c>
      <c r="J787" s="31">
        <f t="shared" si="12"/>
        <v>54.846249999999998</v>
      </c>
    </row>
    <row r="788" spans="1:10" ht="14.5" x14ac:dyDescent="0.35">
      <c r="A788" s="6" t="s">
        <v>3760</v>
      </c>
      <c r="B788" s="13" t="s">
        <v>4541</v>
      </c>
      <c r="C788" s="6" t="s">
        <v>23</v>
      </c>
      <c r="D788" s="21">
        <v>48</v>
      </c>
      <c r="E788" s="6" t="s">
        <v>3761</v>
      </c>
      <c r="F788" s="15" t="s">
        <v>48</v>
      </c>
      <c r="G788" s="6" t="s">
        <v>12</v>
      </c>
      <c r="H788" s="6" t="s">
        <v>27</v>
      </c>
      <c r="I788" s="2">
        <v>0.61624999999999996</v>
      </c>
      <c r="J788" s="31">
        <f t="shared" si="12"/>
        <v>29.58</v>
      </c>
    </row>
    <row r="789" spans="1:10" ht="14.5" x14ac:dyDescent="0.35">
      <c r="A789" s="6" t="s">
        <v>3763</v>
      </c>
      <c r="B789" s="6" t="s">
        <v>3764</v>
      </c>
      <c r="C789" s="6" t="s">
        <v>16</v>
      </c>
      <c r="D789" s="21">
        <v>1</v>
      </c>
      <c r="E789" s="6" t="s">
        <v>3765</v>
      </c>
      <c r="F789" s="15" t="s">
        <v>112</v>
      </c>
      <c r="G789" s="6" t="s">
        <v>21</v>
      </c>
      <c r="H789" s="6" t="s">
        <v>27</v>
      </c>
      <c r="I789" s="2">
        <v>0.61250000000000004</v>
      </c>
      <c r="J789" s="31">
        <f t="shared" si="12"/>
        <v>0.61250000000000004</v>
      </c>
    </row>
    <row r="790" spans="1:10" ht="14.5" x14ac:dyDescent="0.35">
      <c r="A790" s="6" t="s">
        <v>3768</v>
      </c>
      <c r="B790" s="6" t="s">
        <v>3769</v>
      </c>
      <c r="C790" s="6" t="s">
        <v>23</v>
      </c>
      <c r="D790" s="21">
        <v>49</v>
      </c>
      <c r="E790" s="6" t="s">
        <v>3770</v>
      </c>
      <c r="F790" s="15" t="s">
        <v>127</v>
      </c>
      <c r="G790" s="6" t="s">
        <v>18</v>
      </c>
      <c r="H790" s="6" t="s">
        <v>25</v>
      </c>
      <c r="I790" s="2">
        <v>0.61250000000000004</v>
      </c>
      <c r="J790" s="31">
        <f t="shared" si="12"/>
        <v>30.012500000000003</v>
      </c>
    </row>
    <row r="791" spans="1:10" ht="14.5" x14ac:dyDescent="0.35">
      <c r="A791" s="6" t="s">
        <v>3772</v>
      </c>
      <c r="B791" s="6" t="s">
        <v>3773</v>
      </c>
      <c r="C791" s="6" t="s">
        <v>23</v>
      </c>
      <c r="D791" s="21">
        <v>32</v>
      </c>
      <c r="E791" s="6" t="s">
        <v>3751</v>
      </c>
      <c r="F791" s="15" t="s">
        <v>41</v>
      </c>
      <c r="G791" s="6" t="s">
        <v>33</v>
      </c>
      <c r="H791" s="6" t="s">
        <v>13</v>
      </c>
      <c r="I791" s="2">
        <v>0.61250000000000004</v>
      </c>
      <c r="J791" s="31">
        <f t="shared" si="12"/>
        <v>19.600000000000001</v>
      </c>
    </row>
    <row r="792" spans="1:10" ht="14.5" x14ac:dyDescent="0.35">
      <c r="A792" s="6" t="s">
        <v>642</v>
      </c>
      <c r="B792" s="6" t="s">
        <v>3776</v>
      </c>
      <c r="C792" s="6" t="s">
        <v>23</v>
      </c>
      <c r="D792" s="21">
        <v>93</v>
      </c>
      <c r="E792" s="6" t="s">
        <v>3777</v>
      </c>
      <c r="F792" s="15" t="s">
        <v>69</v>
      </c>
      <c r="G792" s="6" t="s">
        <v>12</v>
      </c>
      <c r="H792" s="6" t="s">
        <v>25</v>
      </c>
      <c r="I792" s="2">
        <v>0.61199999999999999</v>
      </c>
      <c r="J792" s="31">
        <f t="shared" si="12"/>
        <v>56.915999999999997</v>
      </c>
    </row>
    <row r="793" spans="1:10" ht="14.5" x14ac:dyDescent="0.35">
      <c r="A793" s="6" t="s">
        <v>458</v>
      </c>
      <c r="B793" s="6" t="s">
        <v>3780</v>
      </c>
      <c r="C793" s="6" t="s">
        <v>16</v>
      </c>
      <c r="D793" s="21">
        <v>4</v>
      </c>
      <c r="E793" s="6" t="s">
        <v>3781</v>
      </c>
      <c r="F793" s="15" t="s">
        <v>118</v>
      </c>
      <c r="G793" s="6" t="s">
        <v>20</v>
      </c>
      <c r="H793" s="6" t="s">
        <v>13</v>
      </c>
      <c r="I793" s="2">
        <v>0.61199999999999999</v>
      </c>
      <c r="J793" s="31">
        <f t="shared" si="12"/>
        <v>2.448</v>
      </c>
    </row>
    <row r="794" spans="1:10" ht="14.5" x14ac:dyDescent="0.35">
      <c r="A794" s="6" t="s">
        <v>181</v>
      </c>
      <c r="B794" s="6" t="s">
        <v>3783</v>
      </c>
      <c r="C794" s="6" t="s">
        <v>23</v>
      </c>
      <c r="D794" s="21">
        <v>79</v>
      </c>
      <c r="E794" s="6" t="s">
        <v>3784</v>
      </c>
      <c r="F794" s="15" t="s">
        <v>141</v>
      </c>
      <c r="G794" s="6" t="s">
        <v>63</v>
      </c>
      <c r="H794" s="6" t="s">
        <v>27</v>
      </c>
      <c r="I794" s="2">
        <v>0.61093750000000013</v>
      </c>
      <c r="J794" s="31">
        <f t="shared" si="12"/>
        <v>48.264062500000009</v>
      </c>
    </row>
    <row r="795" spans="1:10" ht="14.5" x14ac:dyDescent="0.35">
      <c r="A795" s="6" t="s">
        <v>3787</v>
      </c>
      <c r="B795" s="6" t="s">
        <v>3788</v>
      </c>
      <c r="C795" s="6" t="s">
        <v>16</v>
      </c>
      <c r="D795" s="21">
        <v>21</v>
      </c>
      <c r="E795" s="6" t="s">
        <v>3789</v>
      </c>
      <c r="F795" s="15" t="s">
        <v>34</v>
      </c>
      <c r="G795" s="6" t="s">
        <v>12</v>
      </c>
      <c r="H795" s="6" t="s">
        <v>13</v>
      </c>
      <c r="I795" s="2">
        <v>0.60562499999999986</v>
      </c>
      <c r="J795" s="31">
        <f t="shared" si="12"/>
        <v>12.718124999999997</v>
      </c>
    </row>
    <row r="796" spans="1:10" ht="14.5" x14ac:dyDescent="0.35">
      <c r="A796" s="6" t="s">
        <v>376</v>
      </c>
      <c r="B796" s="6" t="s">
        <v>3792</v>
      </c>
      <c r="C796" s="6" t="s">
        <v>23</v>
      </c>
      <c r="D796" s="21">
        <v>61</v>
      </c>
      <c r="E796" s="6" t="s">
        <v>3793</v>
      </c>
      <c r="F796" s="15" t="s">
        <v>165</v>
      </c>
      <c r="G796" s="6" t="s">
        <v>12</v>
      </c>
      <c r="H796" s="6" t="s">
        <v>25</v>
      </c>
      <c r="I796" s="2">
        <v>0.60349999999999993</v>
      </c>
      <c r="J796" s="31">
        <f t="shared" si="12"/>
        <v>36.813499999999998</v>
      </c>
    </row>
    <row r="797" spans="1:10" ht="14.5" x14ac:dyDescent="0.35">
      <c r="A797" s="6" t="s">
        <v>652</v>
      </c>
      <c r="B797" s="6" t="s">
        <v>593</v>
      </c>
      <c r="C797" s="6" t="s">
        <v>16</v>
      </c>
      <c r="D797" s="21">
        <v>1</v>
      </c>
      <c r="E797" s="6" t="s">
        <v>3795</v>
      </c>
      <c r="F797" s="15" t="s">
        <v>176</v>
      </c>
      <c r="G797" s="6" t="s">
        <v>33</v>
      </c>
      <c r="H797" s="6" t="s">
        <v>13</v>
      </c>
      <c r="I797" s="2">
        <v>0.60349999999999993</v>
      </c>
      <c r="J797" s="31">
        <f t="shared" si="12"/>
        <v>0.60349999999999993</v>
      </c>
    </row>
    <row r="798" spans="1:10" ht="14.5" x14ac:dyDescent="0.35">
      <c r="A798" s="6" t="s">
        <v>3797</v>
      </c>
      <c r="B798" s="6" t="s">
        <v>424</v>
      </c>
      <c r="C798" s="6" t="s">
        <v>23</v>
      </c>
      <c r="D798" s="21">
        <v>47</v>
      </c>
      <c r="E798" s="6" t="s">
        <v>3798</v>
      </c>
      <c r="F798" s="15" t="s">
        <v>229</v>
      </c>
      <c r="G798" s="6" t="s">
        <v>18</v>
      </c>
      <c r="H798" s="6" t="s">
        <v>13</v>
      </c>
      <c r="I798" s="2">
        <v>0.6</v>
      </c>
      <c r="J798" s="31">
        <f t="shared" si="12"/>
        <v>28.2</v>
      </c>
    </row>
    <row r="799" spans="1:10" ht="14.5" x14ac:dyDescent="0.35">
      <c r="A799" s="6" t="s">
        <v>552</v>
      </c>
      <c r="B799" s="6" t="s">
        <v>3800</v>
      </c>
      <c r="C799" s="6" t="s">
        <v>16</v>
      </c>
      <c r="D799" s="21">
        <v>7</v>
      </c>
      <c r="E799" s="6" t="s">
        <v>3801</v>
      </c>
      <c r="F799" s="15" t="s">
        <v>107</v>
      </c>
      <c r="G799" s="6" t="s">
        <v>12</v>
      </c>
      <c r="H799" s="6" t="s">
        <v>13</v>
      </c>
      <c r="I799" s="2">
        <v>0.6</v>
      </c>
      <c r="J799" s="31">
        <f t="shared" si="12"/>
        <v>4.2</v>
      </c>
    </row>
    <row r="800" spans="1:10" ht="14.5" x14ac:dyDescent="0.35">
      <c r="A800" s="6" t="s">
        <v>3803</v>
      </c>
      <c r="B800" s="6" t="s">
        <v>3804</v>
      </c>
      <c r="C800" s="6" t="s">
        <v>23</v>
      </c>
      <c r="D800" s="21">
        <v>0</v>
      </c>
      <c r="E800" s="6" t="s">
        <v>3805</v>
      </c>
      <c r="F800" s="15" t="s">
        <v>138</v>
      </c>
      <c r="G800" s="6" t="s">
        <v>33</v>
      </c>
      <c r="H800" s="6" t="s">
        <v>25</v>
      </c>
      <c r="I800" s="2">
        <v>0.6</v>
      </c>
      <c r="J800" s="31">
        <f t="shared" si="12"/>
        <v>0</v>
      </c>
    </row>
    <row r="801" spans="1:10" ht="14.5" x14ac:dyDescent="0.35">
      <c r="A801" s="6" t="s">
        <v>3807</v>
      </c>
      <c r="B801" s="6" t="s">
        <v>3808</v>
      </c>
      <c r="C801" s="6" t="s">
        <v>16</v>
      </c>
      <c r="D801" s="21">
        <v>77</v>
      </c>
      <c r="E801" s="6" t="s">
        <v>3809</v>
      </c>
      <c r="F801" s="15" t="s">
        <v>128</v>
      </c>
      <c r="G801" s="6" t="s">
        <v>33</v>
      </c>
      <c r="H801" s="6" t="s">
        <v>25</v>
      </c>
      <c r="I801" s="2">
        <v>0.6</v>
      </c>
      <c r="J801" s="31">
        <f t="shared" si="12"/>
        <v>46.199999999999996</v>
      </c>
    </row>
    <row r="802" spans="1:10" ht="14.5" x14ac:dyDescent="0.35">
      <c r="A802" s="6" t="s">
        <v>3811</v>
      </c>
      <c r="B802" s="6" t="s">
        <v>3812</v>
      </c>
      <c r="C802" s="6" t="s">
        <v>23</v>
      </c>
      <c r="D802" s="21">
        <v>64</v>
      </c>
      <c r="E802" s="6" t="s">
        <v>3813</v>
      </c>
      <c r="F802" s="16" t="s">
        <v>4541</v>
      </c>
      <c r="G802" s="6" t="s">
        <v>33</v>
      </c>
      <c r="H802" s="6" t="s">
        <v>27</v>
      </c>
      <c r="I802" s="2">
        <v>0.59765625</v>
      </c>
      <c r="J802" s="31">
        <f t="shared" si="12"/>
        <v>38.25</v>
      </c>
    </row>
    <row r="803" spans="1:10" ht="14.5" x14ac:dyDescent="0.35">
      <c r="A803" s="6" t="s">
        <v>588</v>
      </c>
      <c r="B803" s="6" t="s">
        <v>3815</v>
      </c>
      <c r="C803" s="6" t="s">
        <v>23</v>
      </c>
      <c r="D803" s="21">
        <v>25</v>
      </c>
      <c r="E803" s="6" t="s">
        <v>3816</v>
      </c>
      <c r="F803" s="15" t="s">
        <v>35</v>
      </c>
      <c r="G803" s="6" t="s">
        <v>12</v>
      </c>
      <c r="H803" s="6" t="s">
        <v>13</v>
      </c>
      <c r="I803" s="2">
        <v>0.59765625</v>
      </c>
      <c r="J803" s="31">
        <f t="shared" si="12"/>
        <v>14.94140625</v>
      </c>
    </row>
    <row r="804" spans="1:10" ht="14.5" x14ac:dyDescent="0.35">
      <c r="A804" s="6" t="s">
        <v>3819</v>
      </c>
      <c r="B804" s="6" t="s">
        <v>502</v>
      </c>
      <c r="C804" s="6" t="s">
        <v>23</v>
      </c>
      <c r="D804" s="21">
        <v>77</v>
      </c>
      <c r="E804" s="6" t="s">
        <v>3820</v>
      </c>
      <c r="F804" s="15" t="s">
        <v>275</v>
      </c>
      <c r="G804" s="6" t="s">
        <v>12</v>
      </c>
      <c r="H804" s="6" t="s">
        <v>13</v>
      </c>
      <c r="I804" s="2">
        <v>0.59765625</v>
      </c>
      <c r="J804" s="31">
        <f t="shared" si="12"/>
        <v>46.01953125</v>
      </c>
    </row>
    <row r="805" spans="1:10" ht="14.5" x14ac:dyDescent="0.35">
      <c r="A805" s="6" t="s">
        <v>3822</v>
      </c>
      <c r="B805" s="6" t="s">
        <v>3823</v>
      </c>
      <c r="C805" s="6" t="s">
        <v>16</v>
      </c>
      <c r="D805" s="21">
        <v>79</v>
      </c>
      <c r="E805" s="6" t="s">
        <v>3824</v>
      </c>
      <c r="F805" s="15" t="s">
        <v>113</v>
      </c>
      <c r="G805" s="6" t="s">
        <v>33</v>
      </c>
      <c r="H805" s="6" t="s">
        <v>13</v>
      </c>
      <c r="I805" s="2">
        <v>0.59500000000000008</v>
      </c>
      <c r="J805" s="31">
        <f t="shared" si="12"/>
        <v>47.00500000000001</v>
      </c>
    </row>
    <row r="806" spans="1:10" ht="14.5" x14ac:dyDescent="0.35">
      <c r="A806" s="6" t="s">
        <v>3826</v>
      </c>
      <c r="B806" s="6" t="s">
        <v>3827</v>
      </c>
      <c r="C806" s="6" t="s">
        <v>16</v>
      </c>
      <c r="D806" s="21">
        <v>71</v>
      </c>
      <c r="E806" s="6" t="s">
        <v>3828</v>
      </c>
      <c r="F806" s="15" t="s">
        <v>42</v>
      </c>
      <c r="G806" s="6" t="s">
        <v>4549</v>
      </c>
      <c r="H806" s="6" t="s">
        <v>13</v>
      </c>
      <c r="I806" s="2">
        <v>0.59500000000000008</v>
      </c>
      <c r="J806" s="31">
        <f t="shared" si="12"/>
        <v>42.245000000000005</v>
      </c>
    </row>
    <row r="807" spans="1:10" ht="14.5" x14ac:dyDescent="0.35">
      <c r="A807" s="6" t="s">
        <v>3831</v>
      </c>
      <c r="B807" s="6" t="s">
        <v>3832</v>
      </c>
      <c r="C807" s="6" t="s">
        <v>23</v>
      </c>
      <c r="D807" s="21">
        <v>12</v>
      </c>
      <c r="E807" s="6" t="s">
        <v>3833</v>
      </c>
      <c r="F807" s="15" t="s">
        <v>148</v>
      </c>
      <c r="G807" s="6" t="s">
        <v>33</v>
      </c>
      <c r="H807" s="6" t="s">
        <v>27</v>
      </c>
      <c r="I807" s="2">
        <v>0.59500000000000008</v>
      </c>
      <c r="J807" s="31">
        <f t="shared" si="12"/>
        <v>7.1400000000000006</v>
      </c>
    </row>
    <row r="808" spans="1:10" ht="14.5" x14ac:dyDescent="0.35">
      <c r="A808" s="6" t="s">
        <v>119</v>
      </c>
      <c r="B808" s="6" t="s">
        <v>3836</v>
      </c>
      <c r="C808" s="6" t="s">
        <v>16</v>
      </c>
      <c r="D808" s="21">
        <v>83</v>
      </c>
      <c r="E808" s="6" t="s">
        <v>3837</v>
      </c>
      <c r="F808" s="15" t="s">
        <v>36</v>
      </c>
      <c r="G808" s="6" t="s">
        <v>18</v>
      </c>
      <c r="H808" s="6" t="s">
        <v>25</v>
      </c>
      <c r="I808" s="2">
        <v>0.59500000000000008</v>
      </c>
      <c r="J808" s="31">
        <f t="shared" si="12"/>
        <v>49.385000000000005</v>
      </c>
    </row>
    <row r="809" spans="1:10" ht="14.5" x14ac:dyDescent="0.35">
      <c r="A809" s="6" t="s">
        <v>444</v>
      </c>
      <c r="B809" s="6" t="s">
        <v>3840</v>
      </c>
      <c r="C809" s="6" t="s">
        <v>16</v>
      </c>
      <c r="D809" s="21">
        <v>67</v>
      </c>
      <c r="E809" s="6" t="s">
        <v>3841</v>
      </c>
      <c r="F809" s="15" t="s">
        <v>173</v>
      </c>
      <c r="G809" s="6" t="s">
        <v>18</v>
      </c>
      <c r="H809" s="6" t="s">
        <v>27</v>
      </c>
      <c r="I809" s="2">
        <v>0.59499999999999997</v>
      </c>
      <c r="J809" s="31">
        <f t="shared" si="12"/>
        <v>39.864999999999995</v>
      </c>
    </row>
    <row r="810" spans="1:10" ht="14.5" x14ac:dyDescent="0.35">
      <c r="A810" s="6" t="s">
        <v>643</v>
      </c>
      <c r="B810" s="6" t="s">
        <v>3843</v>
      </c>
      <c r="C810" s="6" t="s">
        <v>16</v>
      </c>
      <c r="D810" s="21">
        <v>94</v>
      </c>
      <c r="E810" s="6" t="s">
        <v>3844</v>
      </c>
      <c r="F810" s="15" t="s">
        <v>187</v>
      </c>
      <c r="G810" s="6" t="s">
        <v>18</v>
      </c>
      <c r="H810" s="6" t="s">
        <v>13</v>
      </c>
      <c r="I810" s="2">
        <v>0.59499999999999997</v>
      </c>
      <c r="J810" s="31">
        <f t="shared" si="12"/>
        <v>55.93</v>
      </c>
    </row>
    <row r="811" spans="1:10" ht="14.5" x14ac:dyDescent="0.35">
      <c r="A811" s="6" t="s">
        <v>3845</v>
      </c>
      <c r="B811" s="6" t="s">
        <v>3846</v>
      </c>
      <c r="C811" s="6" t="s">
        <v>23</v>
      </c>
      <c r="D811" s="21">
        <v>46</v>
      </c>
      <c r="E811" s="6" t="s">
        <v>3847</v>
      </c>
      <c r="F811" s="16" t="s">
        <v>4541</v>
      </c>
      <c r="G811" s="6" t="s">
        <v>18</v>
      </c>
      <c r="H811" s="6" t="s">
        <v>25</v>
      </c>
      <c r="I811" s="2">
        <v>0.58749999999999991</v>
      </c>
      <c r="J811" s="31">
        <f t="shared" si="12"/>
        <v>27.024999999999995</v>
      </c>
    </row>
    <row r="812" spans="1:10" ht="14.5" x14ac:dyDescent="0.35">
      <c r="A812" s="6" t="s">
        <v>3659</v>
      </c>
      <c r="B812" s="6" t="s">
        <v>3849</v>
      </c>
      <c r="C812" s="6" t="s">
        <v>23</v>
      </c>
      <c r="D812" s="21">
        <v>94</v>
      </c>
      <c r="E812" s="6" t="s">
        <v>3850</v>
      </c>
      <c r="F812" s="15" t="s">
        <v>104</v>
      </c>
      <c r="G812" s="6" t="s">
        <v>18</v>
      </c>
      <c r="H812" s="6" t="s">
        <v>25</v>
      </c>
      <c r="I812" s="2">
        <v>0.58749999999999991</v>
      </c>
      <c r="J812" s="31">
        <f t="shared" si="12"/>
        <v>55.224999999999994</v>
      </c>
    </row>
    <row r="813" spans="1:10" ht="14.5" x14ac:dyDescent="0.35">
      <c r="A813" s="6" t="s">
        <v>401</v>
      </c>
      <c r="B813" s="6" t="s">
        <v>3853</v>
      </c>
      <c r="C813" s="6" t="s">
        <v>16</v>
      </c>
      <c r="D813" s="21">
        <v>69</v>
      </c>
      <c r="E813" s="6" t="s">
        <v>3566</v>
      </c>
      <c r="F813" s="15" t="s">
        <v>128</v>
      </c>
      <c r="G813" s="6" t="s">
        <v>33</v>
      </c>
      <c r="H813" s="6" t="s">
        <v>13</v>
      </c>
      <c r="I813" s="2">
        <v>0.58749999999999991</v>
      </c>
      <c r="J813" s="31">
        <f t="shared" si="12"/>
        <v>40.537499999999994</v>
      </c>
    </row>
    <row r="814" spans="1:10" ht="14.5" x14ac:dyDescent="0.35">
      <c r="A814" s="6" t="s">
        <v>399</v>
      </c>
      <c r="B814" s="6" t="s">
        <v>3652</v>
      </c>
      <c r="C814" s="6" t="s">
        <v>23</v>
      </c>
      <c r="D814" s="21">
        <v>39</v>
      </c>
      <c r="E814" s="6" t="s">
        <v>3856</v>
      </c>
      <c r="F814" s="15" t="s">
        <v>32</v>
      </c>
      <c r="G814" s="6" t="s">
        <v>33</v>
      </c>
      <c r="H814" s="6" t="s">
        <v>25</v>
      </c>
      <c r="I814" s="2">
        <v>0.58749999999999991</v>
      </c>
      <c r="J814" s="31">
        <f t="shared" si="12"/>
        <v>22.912499999999998</v>
      </c>
    </row>
    <row r="815" spans="1:10" ht="14.5" x14ac:dyDescent="0.35">
      <c r="A815" s="6" t="s">
        <v>455</v>
      </c>
      <c r="B815" s="13" t="s">
        <v>4541</v>
      </c>
      <c r="C815" s="6" t="s">
        <v>16</v>
      </c>
      <c r="D815" s="21">
        <v>72</v>
      </c>
      <c r="E815" s="6" t="s">
        <v>3858</v>
      </c>
      <c r="F815" s="16" t="s">
        <v>4541</v>
      </c>
      <c r="G815" s="6" t="s">
        <v>18</v>
      </c>
      <c r="H815" s="6" t="s">
        <v>27</v>
      </c>
      <c r="I815" s="2">
        <v>0.58749999999999991</v>
      </c>
      <c r="J815" s="31">
        <f t="shared" si="12"/>
        <v>42.3</v>
      </c>
    </row>
    <row r="816" spans="1:10" ht="14.5" x14ac:dyDescent="0.35">
      <c r="A816" s="6" t="s">
        <v>2765</v>
      </c>
      <c r="B816" s="6" t="s">
        <v>3860</v>
      </c>
      <c r="C816" s="6" t="s">
        <v>23</v>
      </c>
      <c r="D816" s="21">
        <v>61</v>
      </c>
      <c r="E816" s="6" t="s">
        <v>3861</v>
      </c>
      <c r="F816" s="15" t="s">
        <v>79</v>
      </c>
      <c r="G816" s="6" t="s">
        <v>4549</v>
      </c>
      <c r="H816" s="6" t="s">
        <v>27</v>
      </c>
      <c r="I816" s="2">
        <v>0.58749999999999991</v>
      </c>
      <c r="J816" s="31">
        <f t="shared" si="12"/>
        <v>35.837499999999991</v>
      </c>
    </row>
    <row r="817" spans="1:10" ht="14.5" x14ac:dyDescent="0.35">
      <c r="A817" s="6" t="s">
        <v>599</v>
      </c>
      <c r="B817" s="6" t="s">
        <v>3863</v>
      </c>
      <c r="C817" s="6" t="s">
        <v>16</v>
      </c>
      <c r="D817" s="21">
        <v>34</v>
      </c>
      <c r="E817" s="6" t="s">
        <v>3864</v>
      </c>
      <c r="F817" s="15" t="s">
        <v>228</v>
      </c>
      <c r="G817" s="6" t="s">
        <v>4549</v>
      </c>
      <c r="H817" s="6" t="s">
        <v>25</v>
      </c>
      <c r="I817" s="2">
        <v>0.58749999999999991</v>
      </c>
      <c r="J817" s="31">
        <f t="shared" si="12"/>
        <v>19.974999999999998</v>
      </c>
    </row>
    <row r="818" spans="1:10" ht="14.5" x14ac:dyDescent="0.35">
      <c r="A818" s="6" t="s">
        <v>3866</v>
      </c>
      <c r="B818" s="6" t="s">
        <v>3867</v>
      </c>
      <c r="C818" s="6" t="s">
        <v>16</v>
      </c>
      <c r="D818" s="21">
        <v>38</v>
      </c>
      <c r="E818" s="6" t="s">
        <v>3868</v>
      </c>
      <c r="F818" s="15" t="s">
        <v>182</v>
      </c>
      <c r="G818" s="6" t="s">
        <v>12</v>
      </c>
      <c r="H818" s="6" t="s">
        <v>13</v>
      </c>
      <c r="I818" s="2">
        <v>0.58649999999999991</v>
      </c>
      <c r="J818" s="31">
        <f t="shared" si="12"/>
        <v>22.286999999999995</v>
      </c>
    </row>
    <row r="819" spans="1:10" ht="14.5" x14ac:dyDescent="0.35">
      <c r="A819" s="6" t="s">
        <v>3870</v>
      </c>
      <c r="B819" s="6" t="s">
        <v>3871</v>
      </c>
      <c r="C819" s="6" t="s">
        <v>16</v>
      </c>
      <c r="D819" s="21">
        <v>42</v>
      </c>
      <c r="E819" s="6" t="s">
        <v>3872</v>
      </c>
      <c r="F819" s="15" t="s">
        <v>396</v>
      </c>
      <c r="G819" s="6" t="s">
        <v>12</v>
      </c>
      <c r="H819" s="6" t="s">
        <v>13</v>
      </c>
      <c r="I819" s="2">
        <v>0.58649999999999991</v>
      </c>
      <c r="J819" s="31">
        <f t="shared" si="12"/>
        <v>24.632999999999996</v>
      </c>
    </row>
    <row r="820" spans="1:10" ht="14.5" x14ac:dyDescent="0.35">
      <c r="A820" s="6" t="s">
        <v>3875</v>
      </c>
      <c r="B820" s="6" t="s">
        <v>3876</v>
      </c>
      <c r="C820" s="6" t="s">
        <v>16</v>
      </c>
      <c r="D820" s="21">
        <v>1</v>
      </c>
      <c r="E820" s="6" t="s">
        <v>3877</v>
      </c>
      <c r="F820" s="15" t="s">
        <v>193</v>
      </c>
      <c r="G820" s="6" t="s">
        <v>18</v>
      </c>
      <c r="H820" s="6" t="s">
        <v>25</v>
      </c>
      <c r="I820" s="2">
        <v>0.58649999999999991</v>
      </c>
      <c r="J820" s="31">
        <f t="shared" si="12"/>
        <v>0.58649999999999991</v>
      </c>
    </row>
    <row r="821" spans="1:10" ht="14.5" x14ac:dyDescent="0.35">
      <c r="A821" s="6" t="s">
        <v>3880</v>
      </c>
      <c r="B821" s="6" t="s">
        <v>3881</v>
      </c>
      <c r="C821" s="6" t="s">
        <v>16</v>
      </c>
      <c r="D821" s="21">
        <v>65</v>
      </c>
      <c r="E821" s="6" t="s">
        <v>3882</v>
      </c>
      <c r="F821" s="15" t="s">
        <v>210</v>
      </c>
      <c r="G821" s="6" t="s">
        <v>18</v>
      </c>
      <c r="H821" s="6" t="s">
        <v>25</v>
      </c>
      <c r="I821" s="2">
        <v>0.58437499999999998</v>
      </c>
      <c r="J821" s="31">
        <f t="shared" si="12"/>
        <v>37.984375</v>
      </c>
    </row>
    <row r="822" spans="1:10" ht="14.5" x14ac:dyDescent="0.35">
      <c r="A822" s="6" t="s">
        <v>3884</v>
      </c>
      <c r="B822" s="6" t="s">
        <v>3885</v>
      </c>
      <c r="C822" s="6" t="s">
        <v>16</v>
      </c>
      <c r="D822" s="21">
        <v>96</v>
      </c>
      <c r="E822" s="6" t="s">
        <v>3886</v>
      </c>
      <c r="F822" s="15" t="s">
        <v>112</v>
      </c>
      <c r="G822" s="6" t="s">
        <v>33</v>
      </c>
      <c r="H822" s="6" t="s">
        <v>27</v>
      </c>
      <c r="I822" s="2">
        <v>0.58437499999999998</v>
      </c>
      <c r="J822" s="31">
        <f t="shared" si="12"/>
        <v>56.099999999999994</v>
      </c>
    </row>
    <row r="823" spans="1:10" ht="14.5" x14ac:dyDescent="0.35">
      <c r="A823" s="6" t="s">
        <v>3888</v>
      </c>
      <c r="B823" s="6" t="s">
        <v>82</v>
      </c>
      <c r="C823" s="6" t="s">
        <v>16</v>
      </c>
      <c r="D823" s="21">
        <v>70</v>
      </c>
      <c r="E823" s="6" t="s">
        <v>3889</v>
      </c>
      <c r="F823" s="15" t="s">
        <v>184</v>
      </c>
      <c r="G823" s="6" t="s">
        <v>33</v>
      </c>
      <c r="H823" s="6" t="s">
        <v>25</v>
      </c>
      <c r="I823" s="2">
        <v>0.58437499999999998</v>
      </c>
      <c r="J823" s="31">
        <f t="shared" si="12"/>
        <v>40.90625</v>
      </c>
    </row>
    <row r="824" spans="1:10" ht="14.5" x14ac:dyDescent="0.35">
      <c r="A824" s="6" t="s">
        <v>3891</v>
      </c>
      <c r="B824" s="6" t="s">
        <v>3892</v>
      </c>
      <c r="C824" s="6" t="s">
        <v>16</v>
      </c>
      <c r="D824" s="21">
        <v>46</v>
      </c>
      <c r="E824" s="6" t="s">
        <v>3893</v>
      </c>
      <c r="F824" s="15" t="s">
        <v>184</v>
      </c>
      <c r="G824" s="6" t="s">
        <v>4549</v>
      </c>
      <c r="H824" s="6" t="s">
        <v>13</v>
      </c>
      <c r="I824" s="2">
        <v>0.58437499999999998</v>
      </c>
      <c r="J824" s="31">
        <f t="shared" si="12"/>
        <v>26.881249999999998</v>
      </c>
    </row>
    <row r="825" spans="1:10" ht="14.5" x14ac:dyDescent="0.35">
      <c r="A825" s="6" t="s">
        <v>3896</v>
      </c>
      <c r="B825" s="6" t="s">
        <v>3897</v>
      </c>
      <c r="C825" s="6" t="s">
        <v>16</v>
      </c>
      <c r="D825" s="21">
        <v>36</v>
      </c>
      <c r="E825" s="6" t="s">
        <v>3898</v>
      </c>
      <c r="F825" s="15" t="s">
        <v>287</v>
      </c>
      <c r="G825" s="6" t="s">
        <v>30</v>
      </c>
      <c r="H825" s="6" t="s">
        <v>13</v>
      </c>
      <c r="I825" s="2">
        <v>0.58437499999999998</v>
      </c>
      <c r="J825" s="31">
        <f t="shared" si="12"/>
        <v>21.037499999999998</v>
      </c>
    </row>
    <row r="826" spans="1:10" ht="14.5" x14ac:dyDescent="0.35">
      <c r="A826" s="6" t="s">
        <v>3900</v>
      </c>
      <c r="B826" s="6" t="s">
        <v>3901</v>
      </c>
      <c r="C826" s="6" t="s">
        <v>23</v>
      </c>
      <c r="D826" s="21">
        <v>11</v>
      </c>
      <c r="E826" s="6" t="s">
        <v>3902</v>
      </c>
      <c r="F826" s="15" t="s">
        <v>39</v>
      </c>
      <c r="G826" s="6" t="s">
        <v>18</v>
      </c>
      <c r="H826" s="6" t="s">
        <v>13</v>
      </c>
      <c r="I826" s="2">
        <v>0.58437499999999998</v>
      </c>
      <c r="J826" s="31">
        <f t="shared" si="12"/>
        <v>6.4281249999999996</v>
      </c>
    </row>
    <row r="827" spans="1:10" ht="14.5" x14ac:dyDescent="0.35">
      <c r="A827" s="6" t="s">
        <v>1350</v>
      </c>
      <c r="B827" s="6" t="s">
        <v>3904</v>
      </c>
      <c r="C827" s="6" t="s">
        <v>23</v>
      </c>
      <c r="D827" s="21">
        <v>43</v>
      </c>
      <c r="E827" s="6" t="s">
        <v>3905</v>
      </c>
      <c r="F827" s="15" t="s">
        <v>68</v>
      </c>
      <c r="G827" s="6" t="s">
        <v>18</v>
      </c>
      <c r="H827" s="6" t="s">
        <v>13</v>
      </c>
      <c r="I827" s="2">
        <v>0.58437499999999998</v>
      </c>
      <c r="J827" s="31">
        <f t="shared" si="12"/>
        <v>25.128125000000001</v>
      </c>
    </row>
    <row r="828" spans="1:10" ht="14.5" x14ac:dyDescent="0.35">
      <c r="A828" s="6" t="s">
        <v>3908</v>
      </c>
      <c r="B828" s="6" t="s">
        <v>583</v>
      </c>
      <c r="C828" s="6" t="s">
        <v>16</v>
      </c>
      <c r="D828" s="21">
        <v>21</v>
      </c>
      <c r="E828" s="6" t="s">
        <v>3909</v>
      </c>
      <c r="F828" s="15" t="s">
        <v>113</v>
      </c>
      <c r="G828" s="6" t="s">
        <v>4549</v>
      </c>
      <c r="H828" s="6" t="s">
        <v>13</v>
      </c>
      <c r="I828" s="2">
        <v>0.58437499999999998</v>
      </c>
      <c r="J828" s="31">
        <f t="shared" si="12"/>
        <v>12.271875</v>
      </c>
    </row>
    <row r="829" spans="1:10" ht="14.5" x14ac:dyDescent="0.35">
      <c r="A829" s="6" t="s">
        <v>607</v>
      </c>
      <c r="B829" s="6" t="s">
        <v>3911</v>
      </c>
      <c r="C829" s="6" t="s">
        <v>23</v>
      </c>
      <c r="D829" s="21">
        <v>49</v>
      </c>
      <c r="E829" s="6" t="s">
        <v>3912</v>
      </c>
      <c r="F829" s="15" t="s">
        <v>109</v>
      </c>
      <c r="G829" s="6" t="s">
        <v>4549</v>
      </c>
      <c r="H829" s="6" t="s">
        <v>27</v>
      </c>
      <c r="I829" s="2">
        <v>0.57999999999999996</v>
      </c>
      <c r="J829" s="31">
        <f t="shared" si="12"/>
        <v>28.419999999999998</v>
      </c>
    </row>
    <row r="830" spans="1:10" ht="14.5" x14ac:dyDescent="0.35">
      <c r="A830" s="6" t="s">
        <v>3914</v>
      </c>
      <c r="B830" s="6" t="s">
        <v>3915</v>
      </c>
      <c r="C830" s="6" t="s">
        <v>23</v>
      </c>
      <c r="D830" s="21">
        <v>60</v>
      </c>
      <c r="E830" s="6" t="s">
        <v>3916</v>
      </c>
      <c r="F830" s="15" t="s">
        <v>69</v>
      </c>
      <c r="G830" s="6" t="s">
        <v>12</v>
      </c>
      <c r="H830" s="6" t="s">
        <v>27</v>
      </c>
      <c r="I830" s="2">
        <v>0.57999999999999996</v>
      </c>
      <c r="J830" s="31">
        <f t="shared" si="12"/>
        <v>34.799999999999997</v>
      </c>
    </row>
    <row r="831" spans="1:10" ht="14.5" x14ac:dyDescent="0.35">
      <c r="A831" s="6" t="s">
        <v>633</v>
      </c>
      <c r="B831" s="6" t="s">
        <v>3918</v>
      </c>
      <c r="C831" s="6" t="s">
        <v>23</v>
      </c>
      <c r="D831" s="21">
        <v>67</v>
      </c>
      <c r="E831" s="6" t="s">
        <v>3919</v>
      </c>
      <c r="F831" s="15" t="s">
        <v>140</v>
      </c>
      <c r="G831" s="6" t="s">
        <v>18</v>
      </c>
      <c r="H831" s="6" t="s">
        <v>13</v>
      </c>
      <c r="I831" s="2">
        <v>0.57800000000000007</v>
      </c>
      <c r="J831" s="31">
        <f t="shared" si="12"/>
        <v>38.726000000000006</v>
      </c>
    </row>
    <row r="832" spans="1:10" ht="14.5" x14ac:dyDescent="0.35">
      <c r="A832" s="6" t="s">
        <v>352</v>
      </c>
      <c r="B832" s="6" t="s">
        <v>3921</v>
      </c>
      <c r="C832" s="6" t="s">
        <v>23</v>
      </c>
      <c r="D832" s="21">
        <v>24</v>
      </c>
      <c r="E832" s="6" t="s">
        <v>3922</v>
      </c>
      <c r="F832" s="15" t="s">
        <v>69</v>
      </c>
      <c r="G832" s="6" t="s">
        <v>12</v>
      </c>
      <c r="H832" s="6" t="s">
        <v>25</v>
      </c>
      <c r="I832" s="2">
        <v>0.57800000000000007</v>
      </c>
      <c r="J832" s="31">
        <f t="shared" si="12"/>
        <v>13.872000000000002</v>
      </c>
    </row>
    <row r="833" spans="1:10" ht="14.5" x14ac:dyDescent="0.35">
      <c r="A833" s="6" t="s">
        <v>397</v>
      </c>
      <c r="B833" s="6" t="s">
        <v>3924</v>
      </c>
      <c r="C833" s="6" t="s">
        <v>23</v>
      </c>
      <c r="D833" s="21">
        <v>29</v>
      </c>
      <c r="E833" s="6" t="s">
        <v>3925</v>
      </c>
      <c r="F833" s="15" t="s">
        <v>49</v>
      </c>
      <c r="G833" s="6" t="s">
        <v>20</v>
      </c>
      <c r="H833" s="6" t="s">
        <v>27</v>
      </c>
      <c r="I833" s="2">
        <v>0.57500000000000007</v>
      </c>
      <c r="J833" s="31">
        <f t="shared" si="12"/>
        <v>16.675000000000001</v>
      </c>
    </row>
    <row r="834" spans="1:10" ht="14.5" x14ac:dyDescent="0.35">
      <c r="A834" s="6" t="s">
        <v>613</v>
      </c>
      <c r="B834" s="6" t="s">
        <v>3928</v>
      </c>
      <c r="C834" s="6" t="s">
        <v>23</v>
      </c>
      <c r="D834" s="21">
        <v>66</v>
      </c>
      <c r="E834" s="6" t="s">
        <v>3929</v>
      </c>
      <c r="F834" s="16" t="s">
        <v>4541</v>
      </c>
      <c r="G834" s="6" t="s">
        <v>21</v>
      </c>
      <c r="H834" s="6" t="s">
        <v>13</v>
      </c>
      <c r="I834" s="2">
        <v>0.57500000000000007</v>
      </c>
      <c r="J834" s="31">
        <f t="shared" si="12"/>
        <v>37.950000000000003</v>
      </c>
    </row>
    <row r="835" spans="1:10" ht="14.5" x14ac:dyDescent="0.35">
      <c r="A835" s="6" t="s">
        <v>430</v>
      </c>
      <c r="B835" s="6" t="s">
        <v>3931</v>
      </c>
      <c r="C835" s="6" t="s">
        <v>16</v>
      </c>
      <c r="D835" s="21">
        <v>56</v>
      </c>
      <c r="E835" s="6" t="s">
        <v>3932</v>
      </c>
      <c r="F835" s="15" t="s">
        <v>32</v>
      </c>
      <c r="G835" s="6" t="s">
        <v>33</v>
      </c>
      <c r="H835" s="6" t="s">
        <v>27</v>
      </c>
      <c r="I835" s="2">
        <v>0.57500000000000007</v>
      </c>
      <c r="J835" s="31">
        <f t="shared" ref="J835:J898" si="13">D835*I835</f>
        <v>32.200000000000003</v>
      </c>
    </row>
    <row r="836" spans="1:10" ht="14.5" x14ac:dyDescent="0.35">
      <c r="A836" s="6" t="s">
        <v>3934</v>
      </c>
      <c r="B836" s="6" t="s">
        <v>3935</v>
      </c>
      <c r="C836" s="6" t="s">
        <v>16</v>
      </c>
      <c r="D836" s="21">
        <v>79</v>
      </c>
      <c r="E836" s="6" t="s">
        <v>3936</v>
      </c>
      <c r="F836" s="15" t="s">
        <v>246</v>
      </c>
      <c r="G836" s="6" t="s">
        <v>18</v>
      </c>
      <c r="H836" s="6" t="s">
        <v>13</v>
      </c>
      <c r="I836" s="2">
        <v>0.57500000000000007</v>
      </c>
      <c r="J836" s="31">
        <f t="shared" si="13"/>
        <v>45.425000000000004</v>
      </c>
    </row>
    <row r="837" spans="1:10" ht="14.5" x14ac:dyDescent="0.35">
      <c r="A837" s="6" t="s">
        <v>323</v>
      </c>
      <c r="B837" s="6" t="s">
        <v>3938</v>
      </c>
      <c r="C837" s="6" t="s">
        <v>54</v>
      </c>
      <c r="D837" s="21">
        <v>88</v>
      </c>
      <c r="E837" s="11"/>
      <c r="F837" s="15" t="s">
        <v>107</v>
      </c>
      <c r="G837" s="6" t="s">
        <v>21</v>
      </c>
      <c r="H837" s="6" t="s">
        <v>13</v>
      </c>
      <c r="I837" s="2">
        <v>0.57500000000000007</v>
      </c>
      <c r="J837" s="31">
        <f t="shared" si="13"/>
        <v>50.600000000000009</v>
      </c>
    </row>
    <row r="838" spans="1:10" ht="14.5" x14ac:dyDescent="0.35">
      <c r="A838" s="6" t="s">
        <v>350</v>
      </c>
      <c r="B838" s="6" t="s">
        <v>3941</v>
      </c>
      <c r="C838" s="6" t="s">
        <v>16</v>
      </c>
      <c r="D838" s="21">
        <v>79</v>
      </c>
      <c r="E838" s="8">
        <v>28864</v>
      </c>
      <c r="F838" s="15" t="s">
        <v>64</v>
      </c>
      <c r="G838" s="6" t="s">
        <v>33</v>
      </c>
      <c r="H838" s="6" t="s">
        <v>25</v>
      </c>
      <c r="I838" s="2">
        <v>0.57500000000000007</v>
      </c>
      <c r="J838" s="31">
        <f t="shared" si="13"/>
        <v>45.425000000000004</v>
      </c>
    </row>
    <row r="839" spans="1:10" ht="14.5" x14ac:dyDescent="0.35">
      <c r="A839" s="6" t="s">
        <v>3943</v>
      </c>
      <c r="B839" s="6" t="s">
        <v>3944</v>
      </c>
      <c r="C839" s="6" t="s">
        <v>16</v>
      </c>
      <c r="D839" s="21">
        <v>7</v>
      </c>
      <c r="E839" s="6" t="s">
        <v>3945</v>
      </c>
      <c r="F839" s="15" t="s">
        <v>137</v>
      </c>
      <c r="G839" s="6" t="s">
        <v>4549</v>
      </c>
      <c r="H839" s="6" t="s">
        <v>13</v>
      </c>
      <c r="I839" s="2">
        <v>0.57374999999999998</v>
      </c>
      <c r="J839" s="31">
        <f t="shared" si="13"/>
        <v>4.0162499999999994</v>
      </c>
    </row>
    <row r="840" spans="1:10" ht="14.5" x14ac:dyDescent="0.35">
      <c r="A840" s="6" t="s">
        <v>3948</v>
      </c>
      <c r="B840" s="6" t="s">
        <v>3949</v>
      </c>
      <c r="C840" s="6" t="s">
        <v>16</v>
      </c>
      <c r="D840" s="21">
        <v>66</v>
      </c>
      <c r="E840" s="6" t="s">
        <v>3950</v>
      </c>
      <c r="F840" s="15" t="s">
        <v>95</v>
      </c>
      <c r="G840" s="6" t="s">
        <v>4549</v>
      </c>
      <c r="H840" s="6" t="s">
        <v>13</v>
      </c>
      <c r="I840" s="2">
        <v>0.57374999999999998</v>
      </c>
      <c r="J840" s="31">
        <f t="shared" si="13"/>
        <v>37.8675</v>
      </c>
    </row>
    <row r="841" spans="1:10" ht="14.5" x14ac:dyDescent="0.35">
      <c r="A841" s="6" t="s">
        <v>3952</v>
      </c>
      <c r="B841" s="13" t="s">
        <v>4541</v>
      </c>
      <c r="C841" s="6" t="s">
        <v>16</v>
      </c>
      <c r="D841" s="21">
        <v>94</v>
      </c>
      <c r="E841" s="6" t="s">
        <v>3953</v>
      </c>
      <c r="F841" s="15" t="s">
        <v>209</v>
      </c>
      <c r="G841" s="6" t="s">
        <v>4549</v>
      </c>
      <c r="H841" s="6" t="s">
        <v>13</v>
      </c>
      <c r="I841" s="2">
        <v>0.57109374999999996</v>
      </c>
      <c r="J841" s="31">
        <f t="shared" si="13"/>
        <v>53.682812499999997</v>
      </c>
    </row>
    <row r="842" spans="1:10" ht="14.5" x14ac:dyDescent="0.35">
      <c r="A842" s="6" t="s">
        <v>3955</v>
      </c>
      <c r="B842" s="6" t="s">
        <v>3956</v>
      </c>
      <c r="C842" s="6" t="s">
        <v>16</v>
      </c>
      <c r="D842" s="21">
        <v>74</v>
      </c>
      <c r="E842" s="6" t="s">
        <v>3957</v>
      </c>
      <c r="F842" s="15" t="s">
        <v>134</v>
      </c>
      <c r="G842" s="6" t="s">
        <v>4549</v>
      </c>
      <c r="H842" s="6" t="s">
        <v>13</v>
      </c>
      <c r="I842" s="2">
        <v>0.57109374999999996</v>
      </c>
      <c r="J842" s="31">
        <f t="shared" si="13"/>
        <v>42.260937499999997</v>
      </c>
    </row>
    <row r="843" spans="1:10" ht="14.5" x14ac:dyDescent="0.35">
      <c r="A843" s="6" t="s">
        <v>602</v>
      </c>
      <c r="B843" s="6" t="s">
        <v>3959</v>
      </c>
      <c r="C843" s="6" t="s">
        <v>16</v>
      </c>
      <c r="D843" s="21">
        <v>47</v>
      </c>
      <c r="E843" s="6" t="s">
        <v>3960</v>
      </c>
      <c r="F843" s="15" t="s">
        <v>134</v>
      </c>
      <c r="G843" s="6" t="s">
        <v>4549</v>
      </c>
      <c r="H843" s="6" t="s">
        <v>25</v>
      </c>
      <c r="I843" s="2">
        <v>0.56999999999999995</v>
      </c>
      <c r="J843" s="31">
        <f t="shared" si="13"/>
        <v>26.79</v>
      </c>
    </row>
    <row r="844" spans="1:10" ht="14.5" x14ac:dyDescent="0.35">
      <c r="A844" s="6" t="s">
        <v>3963</v>
      </c>
      <c r="B844" s="6" t="s">
        <v>3964</v>
      </c>
      <c r="C844" s="6" t="s">
        <v>23</v>
      </c>
      <c r="D844" s="21">
        <v>79</v>
      </c>
      <c r="E844" s="6" t="s">
        <v>3965</v>
      </c>
      <c r="F844" s="15" t="s">
        <v>201</v>
      </c>
      <c r="G844" s="6" t="s">
        <v>20</v>
      </c>
      <c r="H844" s="6" t="s">
        <v>27</v>
      </c>
      <c r="I844" s="2">
        <v>0.56950000000000001</v>
      </c>
      <c r="J844" s="31">
        <f t="shared" si="13"/>
        <v>44.990499999999997</v>
      </c>
    </row>
    <row r="845" spans="1:10" ht="14.5" x14ac:dyDescent="0.35">
      <c r="A845" s="6" t="s">
        <v>3967</v>
      </c>
      <c r="B845" s="6" t="s">
        <v>3968</v>
      </c>
      <c r="C845" s="6" t="s">
        <v>23</v>
      </c>
      <c r="D845" s="21">
        <v>25</v>
      </c>
      <c r="E845" s="6" t="s">
        <v>3969</v>
      </c>
      <c r="F845" s="15" t="s">
        <v>124</v>
      </c>
      <c r="G845" s="6" t="s">
        <v>18</v>
      </c>
      <c r="H845" s="6" t="s">
        <v>13</v>
      </c>
      <c r="I845" s="2">
        <v>0.56950000000000001</v>
      </c>
      <c r="J845" s="31">
        <f t="shared" si="13"/>
        <v>14.237500000000001</v>
      </c>
    </row>
    <row r="846" spans="1:10" ht="14.5" x14ac:dyDescent="0.35">
      <c r="A846" s="6" t="s">
        <v>309</v>
      </c>
      <c r="B846" s="6" t="s">
        <v>3971</v>
      </c>
      <c r="C846" s="6" t="s">
        <v>23</v>
      </c>
      <c r="D846" s="21">
        <v>21</v>
      </c>
      <c r="E846" s="6" t="s">
        <v>3972</v>
      </c>
      <c r="F846" s="15" t="s">
        <v>347</v>
      </c>
      <c r="G846" s="6" t="s">
        <v>26</v>
      </c>
      <c r="H846" s="6" t="s">
        <v>13</v>
      </c>
      <c r="I846" s="2">
        <v>0.5631250000000001</v>
      </c>
      <c r="J846" s="31">
        <f t="shared" si="13"/>
        <v>11.825625000000002</v>
      </c>
    </row>
    <row r="847" spans="1:10" ht="14.5" x14ac:dyDescent="0.35">
      <c r="A847" s="6" t="s">
        <v>3975</v>
      </c>
      <c r="B847" s="6" t="s">
        <v>3976</v>
      </c>
      <c r="C847" s="6" t="s">
        <v>16</v>
      </c>
      <c r="D847" s="21">
        <v>22</v>
      </c>
      <c r="E847" s="6" t="s">
        <v>3977</v>
      </c>
      <c r="F847" s="15" t="s">
        <v>192</v>
      </c>
      <c r="G847" s="6" t="s">
        <v>33</v>
      </c>
      <c r="H847" s="6" t="s">
        <v>13</v>
      </c>
      <c r="I847" s="2">
        <v>0.5631250000000001</v>
      </c>
      <c r="J847" s="31">
        <f t="shared" si="13"/>
        <v>12.388750000000002</v>
      </c>
    </row>
    <row r="848" spans="1:10" ht="14.5" x14ac:dyDescent="0.35">
      <c r="A848" s="6" t="s">
        <v>415</v>
      </c>
      <c r="B848" s="6" t="s">
        <v>3979</v>
      </c>
      <c r="C848" s="6" t="s">
        <v>23</v>
      </c>
      <c r="D848" s="21">
        <v>60</v>
      </c>
      <c r="E848" s="6" t="s">
        <v>3980</v>
      </c>
      <c r="F848" s="15" t="s">
        <v>11</v>
      </c>
      <c r="G848" s="6" t="s">
        <v>4549</v>
      </c>
      <c r="H848" s="6" t="s">
        <v>13</v>
      </c>
      <c r="I848" s="2">
        <v>0.5631250000000001</v>
      </c>
      <c r="J848" s="31">
        <f t="shared" si="13"/>
        <v>33.787500000000009</v>
      </c>
    </row>
    <row r="849" spans="1:10" ht="14.5" x14ac:dyDescent="0.35">
      <c r="A849" s="6" t="s">
        <v>3982</v>
      </c>
      <c r="B849" s="6" t="s">
        <v>3983</v>
      </c>
      <c r="C849" s="6" t="s">
        <v>16</v>
      </c>
      <c r="D849" s="21">
        <v>42</v>
      </c>
      <c r="E849" s="6" t="s">
        <v>3984</v>
      </c>
      <c r="F849" s="15" t="s">
        <v>187</v>
      </c>
      <c r="G849" s="6" t="s">
        <v>18</v>
      </c>
      <c r="H849" s="6" t="s">
        <v>13</v>
      </c>
      <c r="I849" s="2">
        <v>0.5631250000000001</v>
      </c>
      <c r="J849" s="31">
        <f t="shared" si="13"/>
        <v>23.651250000000005</v>
      </c>
    </row>
    <row r="850" spans="1:10" ht="14.5" x14ac:dyDescent="0.35">
      <c r="A850" s="6" t="s">
        <v>3986</v>
      </c>
      <c r="B850" s="6" t="s">
        <v>3987</v>
      </c>
      <c r="C850" s="6" t="s">
        <v>23</v>
      </c>
      <c r="D850" s="21">
        <v>62</v>
      </c>
      <c r="E850" s="6" t="s">
        <v>3988</v>
      </c>
      <c r="F850" s="15" t="s">
        <v>69</v>
      </c>
      <c r="G850" s="6" t="s">
        <v>12</v>
      </c>
      <c r="H850" s="6" t="s">
        <v>27</v>
      </c>
      <c r="I850" s="2">
        <v>0.5631250000000001</v>
      </c>
      <c r="J850" s="31">
        <f t="shared" si="13"/>
        <v>34.913750000000007</v>
      </c>
    </row>
    <row r="851" spans="1:10" ht="14.5" x14ac:dyDescent="0.35">
      <c r="A851" s="6" t="s">
        <v>3990</v>
      </c>
      <c r="B851" s="13" t="s">
        <v>4541</v>
      </c>
      <c r="C851" s="6" t="s">
        <v>16</v>
      </c>
      <c r="D851" s="21">
        <v>66</v>
      </c>
      <c r="E851" s="6" t="s">
        <v>3991</v>
      </c>
      <c r="F851" s="15" t="s">
        <v>56</v>
      </c>
      <c r="G851" s="6" t="s">
        <v>50</v>
      </c>
      <c r="H851" s="6" t="s">
        <v>27</v>
      </c>
      <c r="I851" s="2">
        <v>0.5631250000000001</v>
      </c>
      <c r="J851" s="31">
        <f t="shared" si="13"/>
        <v>37.166250000000005</v>
      </c>
    </row>
    <row r="852" spans="1:10" ht="14.5" x14ac:dyDescent="0.35">
      <c r="A852" s="6" t="s">
        <v>3993</v>
      </c>
      <c r="B852" s="6" t="s">
        <v>3994</v>
      </c>
      <c r="C852" s="6" t="s">
        <v>23</v>
      </c>
      <c r="D852" s="21">
        <v>46</v>
      </c>
      <c r="E852" s="6" t="s">
        <v>3995</v>
      </c>
      <c r="F852" s="15" t="s">
        <v>69</v>
      </c>
      <c r="G852" s="6" t="s">
        <v>12</v>
      </c>
      <c r="H852" s="6" t="s">
        <v>27</v>
      </c>
      <c r="I852" s="2">
        <v>0.5625</v>
      </c>
      <c r="J852" s="31">
        <f t="shared" si="13"/>
        <v>25.875</v>
      </c>
    </row>
    <row r="853" spans="1:10" ht="14.5" x14ac:dyDescent="0.35">
      <c r="A853" s="6" t="s">
        <v>3998</v>
      </c>
      <c r="B853" s="6" t="s">
        <v>3999</v>
      </c>
      <c r="C853" s="6" t="s">
        <v>23</v>
      </c>
      <c r="D853" s="21">
        <v>63</v>
      </c>
      <c r="E853" s="6" t="s">
        <v>4000</v>
      </c>
      <c r="F853" s="15" t="s">
        <v>101</v>
      </c>
      <c r="G853" s="6" t="s">
        <v>33</v>
      </c>
      <c r="H853" s="6" t="s">
        <v>13</v>
      </c>
      <c r="I853" s="2">
        <v>0.5625</v>
      </c>
      <c r="J853" s="31">
        <f t="shared" si="13"/>
        <v>35.4375</v>
      </c>
    </row>
    <row r="854" spans="1:10" ht="14.5" x14ac:dyDescent="0.35">
      <c r="A854" s="6" t="s">
        <v>4002</v>
      </c>
      <c r="B854" s="6" t="s">
        <v>4003</v>
      </c>
      <c r="C854" s="6" t="s">
        <v>16</v>
      </c>
      <c r="D854" s="21">
        <v>62</v>
      </c>
      <c r="E854" s="6" t="s">
        <v>4004</v>
      </c>
      <c r="F854" s="15" t="s">
        <v>144</v>
      </c>
      <c r="G854" s="6" t="s">
        <v>12</v>
      </c>
      <c r="H854" s="6" t="s">
        <v>13</v>
      </c>
      <c r="I854" s="2">
        <v>0.5625</v>
      </c>
      <c r="J854" s="31">
        <f t="shared" si="13"/>
        <v>34.875</v>
      </c>
    </row>
    <row r="855" spans="1:10" ht="14.5" x14ac:dyDescent="0.35">
      <c r="A855" s="6" t="s">
        <v>4006</v>
      </c>
      <c r="B855" s="6" t="s">
        <v>4007</v>
      </c>
      <c r="C855" s="6" t="s">
        <v>23</v>
      </c>
      <c r="D855" s="21">
        <v>29</v>
      </c>
      <c r="E855" s="6" t="s">
        <v>4008</v>
      </c>
      <c r="F855" s="15" t="s">
        <v>140</v>
      </c>
      <c r="G855" s="6" t="s">
        <v>18</v>
      </c>
      <c r="H855" s="6" t="s">
        <v>25</v>
      </c>
      <c r="I855" s="2">
        <v>0.56100000000000005</v>
      </c>
      <c r="J855" s="31">
        <f t="shared" si="13"/>
        <v>16.269000000000002</v>
      </c>
    </row>
    <row r="856" spans="1:10" ht="14.5" x14ac:dyDescent="0.35">
      <c r="A856" s="6" t="s">
        <v>4010</v>
      </c>
      <c r="B856" s="6" t="s">
        <v>4011</v>
      </c>
      <c r="C856" s="6" t="s">
        <v>23</v>
      </c>
      <c r="D856" s="21">
        <v>45</v>
      </c>
      <c r="E856" s="6" t="s">
        <v>4012</v>
      </c>
      <c r="F856" s="15" t="s">
        <v>109</v>
      </c>
      <c r="G856" s="6" t="s">
        <v>20</v>
      </c>
      <c r="H856" s="6" t="s">
        <v>27</v>
      </c>
      <c r="I856" s="2">
        <v>0.56100000000000005</v>
      </c>
      <c r="J856" s="31">
        <f t="shared" si="13"/>
        <v>25.245000000000001</v>
      </c>
    </row>
    <row r="857" spans="1:10" ht="14.5" x14ac:dyDescent="0.35">
      <c r="A857" s="6" t="s">
        <v>4014</v>
      </c>
      <c r="B857" s="6" t="s">
        <v>4015</v>
      </c>
      <c r="C857" s="6" t="s">
        <v>16</v>
      </c>
      <c r="D857" s="21">
        <v>24</v>
      </c>
      <c r="E857" s="8">
        <v>28851</v>
      </c>
      <c r="F857" s="15" t="s">
        <v>36</v>
      </c>
      <c r="G857" s="6" t="s">
        <v>12</v>
      </c>
      <c r="H857" s="6" t="s">
        <v>25</v>
      </c>
      <c r="I857" s="2">
        <v>0.56000000000000005</v>
      </c>
      <c r="J857" s="31">
        <f t="shared" si="13"/>
        <v>13.440000000000001</v>
      </c>
    </row>
    <row r="858" spans="1:10" ht="14.5" x14ac:dyDescent="0.35">
      <c r="A858" s="6" t="s">
        <v>4017</v>
      </c>
      <c r="B858" s="6" t="s">
        <v>4018</v>
      </c>
      <c r="C858" s="6" t="s">
        <v>16</v>
      </c>
      <c r="D858" s="21">
        <v>32</v>
      </c>
      <c r="E858" s="6" t="s">
        <v>4019</v>
      </c>
      <c r="F858" s="15" t="s">
        <v>56</v>
      </c>
      <c r="G858" s="6" t="s">
        <v>33</v>
      </c>
      <c r="H858" s="6" t="s">
        <v>25</v>
      </c>
      <c r="I858" s="2">
        <v>0.56000000000000005</v>
      </c>
      <c r="J858" s="31">
        <f t="shared" si="13"/>
        <v>17.920000000000002</v>
      </c>
    </row>
    <row r="859" spans="1:10" ht="14.5" x14ac:dyDescent="0.35">
      <c r="A859" s="6" t="s">
        <v>4021</v>
      </c>
      <c r="B859" s="6" t="s">
        <v>4022</v>
      </c>
      <c r="C859" s="6" t="s">
        <v>23</v>
      </c>
      <c r="D859" s="21">
        <v>67</v>
      </c>
      <c r="E859" s="6" t="s">
        <v>4023</v>
      </c>
      <c r="F859" s="15" t="s">
        <v>378</v>
      </c>
      <c r="G859" s="6" t="s">
        <v>12</v>
      </c>
      <c r="H859" s="6" t="s">
        <v>25</v>
      </c>
      <c r="I859" s="2">
        <v>0.56000000000000005</v>
      </c>
      <c r="J859" s="31">
        <f t="shared" si="13"/>
        <v>37.520000000000003</v>
      </c>
    </row>
    <row r="860" spans="1:10" ht="14.5" x14ac:dyDescent="0.35">
      <c r="A860" s="6" t="s">
        <v>160</v>
      </c>
      <c r="B860" s="6" t="s">
        <v>4026</v>
      </c>
      <c r="C860" s="6" t="s">
        <v>16</v>
      </c>
      <c r="D860" s="21">
        <v>88</v>
      </c>
      <c r="E860" s="6" t="s">
        <v>3333</v>
      </c>
      <c r="F860" s="15" t="s">
        <v>165</v>
      </c>
      <c r="G860" s="6" t="s">
        <v>12</v>
      </c>
      <c r="H860" s="6" t="s">
        <v>25</v>
      </c>
      <c r="I860" s="2">
        <v>0.55781249999999993</v>
      </c>
      <c r="J860" s="31">
        <f t="shared" si="13"/>
        <v>49.087499999999991</v>
      </c>
    </row>
    <row r="861" spans="1:10" ht="14.5" x14ac:dyDescent="0.35">
      <c r="A861" s="6" t="s">
        <v>4028</v>
      </c>
      <c r="B861" s="6" t="s">
        <v>4029</v>
      </c>
      <c r="C861" s="6" t="s">
        <v>23</v>
      </c>
      <c r="D861" s="21">
        <v>47</v>
      </c>
      <c r="E861" s="6" t="s">
        <v>4030</v>
      </c>
      <c r="F861" s="15" t="s">
        <v>29</v>
      </c>
      <c r="G861" s="6" t="s">
        <v>21</v>
      </c>
      <c r="H861" s="6" t="s">
        <v>27</v>
      </c>
      <c r="I861" s="2">
        <v>0.55781249999999993</v>
      </c>
      <c r="J861" s="31">
        <f t="shared" si="13"/>
        <v>26.217187499999998</v>
      </c>
    </row>
    <row r="862" spans="1:10" ht="14.5" x14ac:dyDescent="0.35">
      <c r="A862" s="6" t="s">
        <v>255</v>
      </c>
      <c r="B862" s="6" t="s">
        <v>4032</v>
      </c>
      <c r="C862" s="6" t="s">
        <v>16</v>
      </c>
      <c r="D862" s="21">
        <v>37</v>
      </c>
      <c r="E862" s="6" t="s">
        <v>4033</v>
      </c>
      <c r="F862" s="15" t="s">
        <v>113</v>
      </c>
      <c r="G862" s="6" t="s">
        <v>33</v>
      </c>
      <c r="H862" s="6" t="s">
        <v>27</v>
      </c>
      <c r="I862" s="2">
        <v>0.55781249999999993</v>
      </c>
      <c r="J862" s="31">
        <f t="shared" si="13"/>
        <v>20.639062499999998</v>
      </c>
    </row>
    <row r="863" spans="1:10" ht="14.5" x14ac:dyDescent="0.35">
      <c r="A863" s="6" t="s">
        <v>4035</v>
      </c>
      <c r="B863" s="6" t="s">
        <v>434</v>
      </c>
      <c r="C863" s="6" t="s">
        <v>16</v>
      </c>
      <c r="D863" s="21">
        <v>42</v>
      </c>
      <c r="E863" s="6" t="s">
        <v>4036</v>
      </c>
      <c r="F863" s="15" t="s">
        <v>127</v>
      </c>
      <c r="G863" s="6" t="s">
        <v>18</v>
      </c>
      <c r="H863" s="6" t="s">
        <v>25</v>
      </c>
      <c r="I863" s="2">
        <v>0.55249999999999999</v>
      </c>
      <c r="J863" s="31">
        <f t="shared" si="13"/>
        <v>23.204999999999998</v>
      </c>
    </row>
    <row r="864" spans="1:10" ht="14.5" x14ac:dyDescent="0.35">
      <c r="A864" s="6" t="s">
        <v>4038</v>
      </c>
      <c r="B864" s="6" t="s">
        <v>4039</v>
      </c>
      <c r="C864" s="6" t="s">
        <v>16</v>
      </c>
      <c r="D864" s="21">
        <v>54</v>
      </c>
      <c r="E864" s="6" t="s">
        <v>4040</v>
      </c>
      <c r="F864" s="15" t="s">
        <v>68</v>
      </c>
      <c r="G864" s="6" t="s">
        <v>18</v>
      </c>
      <c r="H864" s="6" t="s">
        <v>25</v>
      </c>
      <c r="I864" s="2">
        <v>0.55249999999999999</v>
      </c>
      <c r="J864" s="31">
        <f t="shared" si="13"/>
        <v>29.835000000000001</v>
      </c>
    </row>
    <row r="865" spans="1:10" ht="14.5" x14ac:dyDescent="0.35">
      <c r="A865" s="6" t="s">
        <v>297</v>
      </c>
      <c r="B865" s="6" t="s">
        <v>4042</v>
      </c>
      <c r="C865" s="6" t="s">
        <v>23</v>
      </c>
      <c r="D865" s="21">
        <v>2</v>
      </c>
      <c r="E865" s="6" t="s">
        <v>4043</v>
      </c>
      <c r="F865" s="15" t="s">
        <v>138</v>
      </c>
      <c r="G865" s="6" t="s">
        <v>33</v>
      </c>
      <c r="H865" s="6" t="s">
        <v>25</v>
      </c>
      <c r="I865" s="2">
        <v>0.55249999999999999</v>
      </c>
      <c r="J865" s="31">
        <f t="shared" si="13"/>
        <v>1.105</v>
      </c>
    </row>
    <row r="866" spans="1:10" ht="14.5" x14ac:dyDescent="0.35">
      <c r="A866" s="6" t="s">
        <v>590</v>
      </c>
      <c r="B866" s="6" t="s">
        <v>4045</v>
      </c>
      <c r="C866" s="6" t="s">
        <v>23</v>
      </c>
      <c r="D866" s="21">
        <v>32</v>
      </c>
      <c r="E866" s="6" t="s">
        <v>4046</v>
      </c>
      <c r="F866" s="15" t="s">
        <v>118</v>
      </c>
      <c r="G866" s="6" t="s">
        <v>33</v>
      </c>
      <c r="H866" s="6" t="s">
        <v>13</v>
      </c>
      <c r="I866" s="2">
        <v>0.55000000000000004</v>
      </c>
      <c r="J866" s="31">
        <f t="shared" si="13"/>
        <v>17.600000000000001</v>
      </c>
    </row>
    <row r="867" spans="1:10" ht="14.5" x14ac:dyDescent="0.35">
      <c r="A867" s="6" t="s">
        <v>4048</v>
      </c>
      <c r="B867" s="6" t="s">
        <v>2030</v>
      </c>
      <c r="C867" s="6" t="s">
        <v>16</v>
      </c>
      <c r="D867" s="21">
        <v>57</v>
      </c>
      <c r="E867" s="6" t="s">
        <v>4049</v>
      </c>
      <c r="F867" s="15" t="s">
        <v>204</v>
      </c>
      <c r="G867" s="6" t="s">
        <v>12</v>
      </c>
      <c r="H867" s="6" t="s">
        <v>27</v>
      </c>
      <c r="I867" s="2">
        <v>0.55000000000000004</v>
      </c>
      <c r="J867" s="31">
        <f t="shared" si="13"/>
        <v>31.35</v>
      </c>
    </row>
    <row r="868" spans="1:10" ht="14.5" x14ac:dyDescent="0.35">
      <c r="A868" s="6" t="s">
        <v>530</v>
      </c>
      <c r="B868" s="6" t="s">
        <v>4051</v>
      </c>
      <c r="C868" s="6" t="s">
        <v>23</v>
      </c>
      <c r="D868" s="21">
        <v>99</v>
      </c>
      <c r="E868" s="6" t="s">
        <v>4052</v>
      </c>
      <c r="F868" s="15" t="s">
        <v>182</v>
      </c>
      <c r="G868" s="6" t="s">
        <v>12</v>
      </c>
      <c r="H868" s="6" t="s">
        <v>27</v>
      </c>
      <c r="I868" s="2">
        <v>0.55000000000000004</v>
      </c>
      <c r="J868" s="31">
        <f t="shared" si="13"/>
        <v>54.45</v>
      </c>
    </row>
    <row r="869" spans="1:10" ht="14.5" x14ac:dyDescent="0.35">
      <c r="A869" s="6" t="s">
        <v>4054</v>
      </c>
      <c r="B869" s="6" t="s">
        <v>4055</v>
      </c>
      <c r="C869" s="6" t="s">
        <v>16</v>
      </c>
      <c r="D869" s="21">
        <v>11</v>
      </c>
      <c r="E869" s="6" t="s">
        <v>2539</v>
      </c>
      <c r="F869" s="15" t="s">
        <v>201</v>
      </c>
      <c r="G869" s="6" t="s">
        <v>4549</v>
      </c>
      <c r="H869" s="6" t="s">
        <v>27</v>
      </c>
      <c r="I869" s="2">
        <v>0.55000000000000004</v>
      </c>
      <c r="J869" s="31">
        <f t="shared" si="13"/>
        <v>6.0500000000000007</v>
      </c>
    </row>
    <row r="870" spans="1:10" ht="14.5" x14ac:dyDescent="0.35">
      <c r="A870" s="6" t="s">
        <v>4058</v>
      </c>
      <c r="B870" s="6" t="s">
        <v>4059</v>
      </c>
      <c r="C870" s="6" t="s">
        <v>23</v>
      </c>
      <c r="D870" s="21">
        <v>87</v>
      </c>
      <c r="E870" s="6" t="s">
        <v>4060</v>
      </c>
      <c r="F870" s="15" t="s">
        <v>208</v>
      </c>
      <c r="G870" s="6" t="s">
        <v>18</v>
      </c>
      <c r="H870" s="6" t="s">
        <v>13</v>
      </c>
      <c r="I870" s="2">
        <v>0.55000000000000004</v>
      </c>
      <c r="J870" s="31">
        <f t="shared" si="13"/>
        <v>47.85</v>
      </c>
    </row>
    <row r="871" spans="1:10" ht="14.5" x14ac:dyDescent="0.35">
      <c r="A871" s="6" t="s">
        <v>4062</v>
      </c>
      <c r="B871" s="6" t="s">
        <v>247</v>
      </c>
      <c r="C871" s="6" t="s">
        <v>16</v>
      </c>
      <c r="D871" s="21">
        <v>95</v>
      </c>
      <c r="E871" s="6" t="s">
        <v>4063</v>
      </c>
      <c r="F871" s="15" t="s">
        <v>53</v>
      </c>
      <c r="G871" s="6" t="s">
        <v>12</v>
      </c>
      <c r="H871" s="6" t="s">
        <v>13</v>
      </c>
      <c r="I871" s="2">
        <v>0.54400000000000004</v>
      </c>
      <c r="J871" s="31">
        <f t="shared" si="13"/>
        <v>51.680000000000007</v>
      </c>
    </row>
    <row r="872" spans="1:10" ht="14.5" x14ac:dyDescent="0.35">
      <c r="A872" s="6" t="s">
        <v>4065</v>
      </c>
      <c r="B872" s="6" t="s">
        <v>4066</v>
      </c>
      <c r="C872" s="6" t="s">
        <v>23</v>
      </c>
      <c r="D872" s="21">
        <v>47</v>
      </c>
      <c r="E872" s="6" t="s">
        <v>4067</v>
      </c>
      <c r="F872" s="15" t="s">
        <v>60</v>
      </c>
      <c r="G872" s="6" t="s">
        <v>18</v>
      </c>
      <c r="H872" s="6" t="s">
        <v>13</v>
      </c>
      <c r="I872" s="2">
        <v>0.541875</v>
      </c>
      <c r="J872" s="31">
        <f t="shared" si="13"/>
        <v>25.468125000000001</v>
      </c>
    </row>
    <row r="873" spans="1:10" ht="14.5" x14ac:dyDescent="0.35">
      <c r="A873" s="6" t="s">
        <v>516</v>
      </c>
      <c r="B873" s="6" t="s">
        <v>4070</v>
      </c>
      <c r="C873" s="6" t="s">
        <v>23</v>
      </c>
      <c r="D873" s="21">
        <v>76</v>
      </c>
      <c r="E873" s="6" t="s">
        <v>4071</v>
      </c>
      <c r="F873" s="15" t="s">
        <v>176</v>
      </c>
      <c r="G873" s="6" t="s">
        <v>12</v>
      </c>
      <c r="H873" s="6" t="s">
        <v>27</v>
      </c>
      <c r="I873" s="2">
        <v>0.541875</v>
      </c>
      <c r="J873" s="31">
        <f t="shared" si="13"/>
        <v>41.182499999999997</v>
      </c>
    </row>
    <row r="874" spans="1:10" ht="14.5" x14ac:dyDescent="0.35">
      <c r="A874" s="6" t="s">
        <v>433</v>
      </c>
      <c r="B874" s="6" t="s">
        <v>4073</v>
      </c>
      <c r="C874" s="6" t="s">
        <v>23</v>
      </c>
      <c r="D874" s="21">
        <v>37</v>
      </c>
      <c r="E874" s="6" t="s">
        <v>4074</v>
      </c>
      <c r="F874" s="15" t="s">
        <v>165</v>
      </c>
      <c r="G874" s="6" t="s">
        <v>12</v>
      </c>
      <c r="H874" s="6" t="s">
        <v>27</v>
      </c>
      <c r="I874" s="2">
        <v>0.541875</v>
      </c>
      <c r="J874" s="31">
        <f t="shared" si="13"/>
        <v>20.049375000000001</v>
      </c>
    </row>
    <row r="875" spans="1:10" ht="14.5" x14ac:dyDescent="0.35">
      <c r="A875" s="6" t="s">
        <v>4076</v>
      </c>
      <c r="B875" s="6" t="s">
        <v>3030</v>
      </c>
      <c r="C875" s="6" t="s">
        <v>23</v>
      </c>
      <c r="D875" s="21">
        <v>50</v>
      </c>
      <c r="E875" s="8">
        <v>27188</v>
      </c>
      <c r="F875" s="16" t="s">
        <v>4541</v>
      </c>
      <c r="G875" s="6" t="s">
        <v>21</v>
      </c>
      <c r="H875" s="6" t="s">
        <v>13</v>
      </c>
      <c r="I875" s="2">
        <v>0.541875</v>
      </c>
      <c r="J875" s="31">
        <f t="shared" si="13"/>
        <v>27.09375</v>
      </c>
    </row>
    <row r="876" spans="1:10" ht="14.5" x14ac:dyDescent="0.35">
      <c r="A876" s="6" t="s">
        <v>4079</v>
      </c>
      <c r="B876" s="6" t="s">
        <v>4080</v>
      </c>
      <c r="C876" s="6" t="s">
        <v>16</v>
      </c>
      <c r="D876" s="21">
        <v>88</v>
      </c>
      <c r="E876" s="8">
        <v>27300</v>
      </c>
      <c r="F876" s="15" t="s">
        <v>152</v>
      </c>
      <c r="G876" s="6" t="s">
        <v>18</v>
      </c>
      <c r="H876" s="6" t="s">
        <v>25</v>
      </c>
      <c r="I876" s="2">
        <v>0.541875</v>
      </c>
      <c r="J876" s="31">
        <f t="shared" si="13"/>
        <v>47.685000000000002</v>
      </c>
    </row>
    <row r="877" spans="1:10" ht="14.5" x14ac:dyDescent="0.35">
      <c r="A877" s="6" t="s">
        <v>4082</v>
      </c>
      <c r="B877" s="6" t="s">
        <v>4083</v>
      </c>
      <c r="C877" s="6" t="s">
        <v>16</v>
      </c>
      <c r="D877" s="21">
        <v>58</v>
      </c>
      <c r="E877" s="6" t="s">
        <v>4084</v>
      </c>
      <c r="F877" s="15" t="s">
        <v>162</v>
      </c>
      <c r="G877" s="6" t="s">
        <v>33</v>
      </c>
      <c r="H877" s="6" t="s">
        <v>25</v>
      </c>
      <c r="I877" s="2">
        <v>0.541875</v>
      </c>
      <c r="J877" s="31">
        <f t="shared" si="13"/>
        <v>31.428750000000001</v>
      </c>
    </row>
    <row r="878" spans="1:10" ht="14.5" x14ac:dyDescent="0.35">
      <c r="A878" s="6" t="s">
        <v>4086</v>
      </c>
      <c r="B878" s="6" t="s">
        <v>207</v>
      </c>
      <c r="C878" s="6" t="s">
        <v>23</v>
      </c>
      <c r="D878" s="21">
        <v>57</v>
      </c>
      <c r="E878" s="6" t="s">
        <v>4087</v>
      </c>
      <c r="F878" s="15" t="s">
        <v>239</v>
      </c>
      <c r="G878" s="6" t="s">
        <v>33</v>
      </c>
      <c r="H878" s="6" t="s">
        <v>13</v>
      </c>
      <c r="I878" s="2">
        <v>0.54</v>
      </c>
      <c r="J878" s="31">
        <f t="shared" si="13"/>
        <v>30.78</v>
      </c>
    </row>
    <row r="879" spans="1:10" ht="14.5" x14ac:dyDescent="0.35">
      <c r="A879" s="6" t="s">
        <v>1219</v>
      </c>
      <c r="B879" s="6" t="s">
        <v>4090</v>
      </c>
      <c r="C879" s="6" t="s">
        <v>16</v>
      </c>
      <c r="D879" s="21">
        <v>43</v>
      </c>
      <c r="E879" s="6" t="s">
        <v>4091</v>
      </c>
      <c r="F879" s="15" t="s">
        <v>278</v>
      </c>
      <c r="G879" s="6" t="s">
        <v>33</v>
      </c>
      <c r="H879" s="6" t="s">
        <v>25</v>
      </c>
      <c r="I879" s="2">
        <v>0.54</v>
      </c>
      <c r="J879" s="31">
        <f t="shared" si="13"/>
        <v>23.220000000000002</v>
      </c>
    </row>
    <row r="880" spans="1:10" ht="14.5" x14ac:dyDescent="0.35">
      <c r="A880" s="6" t="s">
        <v>4094</v>
      </c>
      <c r="B880" s="6" t="s">
        <v>4095</v>
      </c>
      <c r="C880" s="6" t="s">
        <v>23</v>
      </c>
      <c r="D880" s="21">
        <v>30</v>
      </c>
      <c r="E880" s="6" t="s">
        <v>4096</v>
      </c>
      <c r="F880" s="15" t="s">
        <v>145</v>
      </c>
      <c r="G880" s="6" t="s">
        <v>12</v>
      </c>
      <c r="H880" s="6" t="s">
        <v>27</v>
      </c>
      <c r="I880" s="2">
        <v>0.53749999999999998</v>
      </c>
      <c r="J880" s="31">
        <f t="shared" si="13"/>
        <v>16.125</v>
      </c>
    </row>
    <row r="881" spans="1:10" ht="14.5" x14ac:dyDescent="0.35">
      <c r="A881" s="6" t="s">
        <v>2168</v>
      </c>
      <c r="B881" s="6" t="s">
        <v>4099</v>
      </c>
      <c r="C881" s="6" t="s">
        <v>16</v>
      </c>
      <c r="D881" s="21">
        <v>44</v>
      </c>
      <c r="E881" s="6" t="s">
        <v>4100</v>
      </c>
      <c r="F881" s="16" t="s">
        <v>4541</v>
      </c>
      <c r="G881" s="6" t="s">
        <v>4549</v>
      </c>
      <c r="H881" s="6" t="s">
        <v>25</v>
      </c>
      <c r="I881" s="2">
        <v>0.53749999999999998</v>
      </c>
      <c r="J881" s="31">
        <f t="shared" si="13"/>
        <v>23.65</v>
      </c>
    </row>
    <row r="882" spans="1:10" ht="14.5" x14ac:dyDescent="0.35">
      <c r="A882" s="6" t="s">
        <v>539</v>
      </c>
      <c r="B882" s="6" t="s">
        <v>4102</v>
      </c>
      <c r="C882" s="6" t="s">
        <v>16</v>
      </c>
      <c r="D882" s="21">
        <v>67</v>
      </c>
      <c r="E882" s="6" t="s">
        <v>2110</v>
      </c>
      <c r="F882" s="15" t="s">
        <v>163</v>
      </c>
      <c r="G882" s="6" t="s">
        <v>18</v>
      </c>
      <c r="H882" s="6" t="s">
        <v>27</v>
      </c>
      <c r="I882" s="2">
        <v>0.53749999999999998</v>
      </c>
      <c r="J882" s="31">
        <f t="shared" si="13"/>
        <v>36.012499999999996</v>
      </c>
    </row>
    <row r="883" spans="1:10" ht="14.5" x14ac:dyDescent="0.35">
      <c r="A883" s="6" t="s">
        <v>4104</v>
      </c>
      <c r="B883" s="6" t="s">
        <v>230</v>
      </c>
      <c r="C883" s="6" t="s">
        <v>16</v>
      </c>
      <c r="D883" s="21">
        <v>63</v>
      </c>
      <c r="E883" s="6" t="s">
        <v>4105</v>
      </c>
      <c r="F883" s="16" t="s">
        <v>4541</v>
      </c>
      <c r="G883" s="6" t="s">
        <v>50</v>
      </c>
      <c r="H883" s="6" t="s">
        <v>13</v>
      </c>
      <c r="I883" s="2">
        <v>0.53549999999999998</v>
      </c>
      <c r="J883" s="31">
        <f t="shared" si="13"/>
        <v>33.736499999999999</v>
      </c>
    </row>
    <row r="884" spans="1:10" ht="14.5" x14ac:dyDescent="0.35">
      <c r="A884" s="6" t="s">
        <v>4107</v>
      </c>
      <c r="B884" s="6" t="s">
        <v>4108</v>
      </c>
      <c r="C884" s="6" t="s">
        <v>23</v>
      </c>
      <c r="D884" s="21">
        <v>22</v>
      </c>
      <c r="E884" s="6" t="s">
        <v>4109</v>
      </c>
      <c r="F884" s="15" t="s">
        <v>210</v>
      </c>
      <c r="G884" s="6" t="s">
        <v>4549</v>
      </c>
      <c r="H884" s="6" t="s">
        <v>25</v>
      </c>
      <c r="I884" s="2">
        <v>0.53125</v>
      </c>
      <c r="J884" s="31">
        <f t="shared" si="13"/>
        <v>11.6875</v>
      </c>
    </row>
    <row r="885" spans="1:10" ht="14.5" x14ac:dyDescent="0.35">
      <c r="A885" s="6" t="s">
        <v>4112</v>
      </c>
      <c r="B885" s="6" t="s">
        <v>4113</v>
      </c>
      <c r="C885" s="6" t="s">
        <v>54</v>
      </c>
      <c r="D885" s="21">
        <v>24</v>
      </c>
      <c r="E885" s="11"/>
      <c r="F885" s="16" t="s">
        <v>4541</v>
      </c>
      <c r="G885" s="6" t="s">
        <v>21</v>
      </c>
      <c r="H885" s="6" t="s">
        <v>25</v>
      </c>
      <c r="I885" s="2">
        <v>0.53125</v>
      </c>
      <c r="J885" s="31">
        <f t="shared" si="13"/>
        <v>12.75</v>
      </c>
    </row>
    <row r="886" spans="1:10" ht="14.5" x14ac:dyDescent="0.35">
      <c r="A886" s="6" t="s">
        <v>4115</v>
      </c>
      <c r="B886" s="6" t="s">
        <v>4116</v>
      </c>
      <c r="C886" s="6" t="s">
        <v>16</v>
      </c>
      <c r="D886" s="21">
        <v>48</v>
      </c>
      <c r="E886" s="6" t="s">
        <v>4117</v>
      </c>
      <c r="F886" s="15" t="s">
        <v>118</v>
      </c>
      <c r="G886" s="6" t="s">
        <v>63</v>
      </c>
      <c r="H886" s="6" t="s">
        <v>13</v>
      </c>
      <c r="I886" s="2">
        <v>0.53125</v>
      </c>
      <c r="J886" s="31">
        <f t="shared" si="13"/>
        <v>25.5</v>
      </c>
    </row>
    <row r="887" spans="1:10" ht="14.5" x14ac:dyDescent="0.35">
      <c r="A887" s="6" t="s">
        <v>4120</v>
      </c>
      <c r="B887" s="6" t="s">
        <v>4121</v>
      </c>
      <c r="C887" s="6" t="s">
        <v>16</v>
      </c>
      <c r="D887" s="21">
        <v>40</v>
      </c>
      <c r="E887" s="6" t="s">
        <v>4122</v>
      </c>
      <c r="F887" s="15" t="s">
        <v>140</v>
      </c>
      <c r="G887" s="6" t="s">
        <v>18</v>
      </c>
      <c r="H887" s="6" t="s">
        <v>25</v>
      </c>
      <c r="I887" s="2">
        <v>0.53125</v>
      </c>
      <c r="J887" s="31">
        <f t="shared" si="13"/>
        <v>21.25</v>
      </c>
    </row>
    <row r="888" spans="1:10" ht="14.5" x14ac:dyDescent="0.35">
      <c r="A888" s="6" t="s">
        <v>568</v>
      </c>
      <c r="B888" s="6" t="s">
        <v>495</v>
      </c>
      <c r="C888" s="6" t="s">
        <v>16</v>
      </c>
      <c r="D888" s="21">
        <v>52</v>
      </c>
      <c r="E888" s="6" t="s">
        <v>4125</v>
      </c>
      <c r="F888" s="15" t="s">
        <v>228</v>
      </c>
      <c r="G888" s="6" t="s">
        <v>50</v>
      </c>
      <c r="H888" s="6" t="s">
        <v>13</v>
      </c>
      <c r="I888" s="2">
        <v>0.53125</v>
      </c>
      <c r="J888" s="31">
        <f t="shared" si="13"/>
        <v>27.625</v>
      </c>
    </row>
    <row r="889" spans="1:10" ht="14.5" x14ac:dyDescent="0.35">
      <c r="A889" s="6" t="s">
        <v>4127</v>
      </c>
      <c r="B889" s="6" t="s">
        <v>4128</v>
      </c>
      <c r="C889" s="6" t="s">
        <v>23</v>
      </c>
      <c r="D889" s="21">
        <v>27</v>
      </c>
      <c r="E889" s="6" t="s">
        <v>4129</v>
      </c>
      <c r="F889" s="15" t="s">
        <v>139</v>
      </c>
      <c r="G889" s="6" t="s">
        <v>30</v>
      </c>
      <c r="H889" s="6" t="s">
        <v>25</v>
      </c>
      <c r="I889" s="2">
        <v>0.52500000000000002</v>
      </c>
      <c r="J889" s="31">
        <f t="shared" si="13"/>
        <v>14.175000000000001</v>
      </c>
    </row>
    <row r="890" spans="1:10" ht="14.5" x14ac:dyDescent="0.35">
      <c r="A890" s="6" t="s">
        <v>4131</v>
      </c>
      <c r="B890" s="13" t="s">
        <v>4541</v>
      </c>
      <c r="C890" s="6" t="s">
        <v>23</v>
      </c>
      <c r="D890" s="21">
        <v>72</v>
      </c>
      <c r="E890" s="6" t="s">
        <v>4132</v>
      </c>
      <c r="F890" s="15" t="s">
        <v>142</v>
      </c>
      <c r="G890" s="6" t="s">
        <v>18</v>
      </c>
      <c r="H890" s="6" t="s">
        <v>25</v>
      </c>
      <c r="I890" s="2">
        <v>0.52500000000000002</v>
      </c>
      <c r="J890" s="31">
        <f t="shared" si="13"/>
        <v>37.800000000000004</v>
      </c>
    </row>
    <row r="891" spans="1:10" ht="14.5" x14ac:dyDescent="0.35">
      <c r="A891" s="6" t="s">
        <v>531</v>
      </c>
      <c r="B891" s="6" t="s">
        <v>4135</v>
      </c>
      <c r="C891" s="6" t="s">
        <v>16</v>
      </c>
      <c r="D891" s="21">
        <v>64</v>
      </c>
      <c r="E891" s="6" t="s">
        <v>4136</v>
      </c>
      <c r="F891" s="16" t="s">
        <v>4541</v>
      </c>
      <c r="G891" s="6" t="s">
        <v>33</v>
      </c>
      <c r="H891" s="6" t="s">
        <v>25</v>
      </c>
      <c r="I891" s="2">
        <v>0.52500000000000002</v>
      </c>
      <c r="J891" s="31">
        <f t="shared" si="13"/>
        <v>33.6</v>
      </c>
    </row>
    <row r="892" spans="1:10" ht="14.5" x14ac:dyDescent="0.35">
      <c r="A892" s="6" t="s">
        <v>388</v>
      </c>
      <c r="B892" s="6" t="s">
        <v>4138</v>
      </c>
      <c r="C892" s="6" t="s">
        <v>16</v>
      </c>
      <c r="D892" s="21">
        <v>57</v>
      </c>
      <c r="E892" s="6" t="s">
        <v>4139</v>
      </c>
      <c r="F892" s="15" t="s">
        <v>42</v>
      </c>
      <c r="G892" s="6" t="s">
        <v>21</v>
      </c>
      <c r="H892" s="6" t="s">
        <v>13</v>
      </c>
      <c r="I892" s="2">
        <v>0.52500000000000002</v>
      </c>
      <c r="J892" s="31">
        <f t="shared" si="13"/>
        <v>29.925000000000001</v>
      </c>
    </row>
    <row r="893" spans="1:10" ht="14.5" x14ac:dyDescent="0.35">
      <c r="A893" s="6" t="s">
        <v>490</v>
      </c>
      <c r="B893" s="6" t="s">
        <v>4141</v>
      </c>
      <c r="C893" s="6" t="s">
        <v>16</v>
      </c>
      <c r="D893" s="21">
        <v>51</v>
      </c>
      <c r="E893" s="6" t="s">
        <v>4142</v>
      </c>
      <c r="F893" s="15" t="s">
        <v>154</v>
      </c>
      <c r="G893" s="6" t="s">
        <v>20</v>
      </c>
      <c r="H893" s="6" t="s">
        <v>13</v>
      </c>
      <c r="I893" s="2">
        <v>0.52500000000000002</v>
      </c>
      <c r="J893" s="31">
        <f t="shared" si="13"/>
        <v>26.775000000000002</v>
      </c>
    </row>
    <row r="894" spans="1:10" ht="14.5" x14ac:dyDescent="0.35">
      <c r="A894" s="6" t="s">
        <v>417</v>
      </c>
      <c r="B894" s="6" t="s">
        <v>4145</v>
      </c>
      <c r="C894" s="6" t="s">
        <v>23</v>
      </c>
      <c r="D894" s="21">
        <v>11</v>
      </c>
      <c r="E894" s="6" t="s">
        <v>4146</v>
      </c>
      <c r="F894" s="15" t="s">
        <v>101</v>
      </c>
      <c r="G894" s="6" t="s">
        <v>33</v>
      </c>
      <c r="H894" s="6" t="s">
        <v>27</v>
      </c>
      <c r="I894" s="2">
        <v>0.520625</v>
      </c>
      <c r="J894" s="31">
        <f t="shared" si="13"/>
        <v>5.7268749999999997</v>
      </c>
    </row>
    <row r="895" spans="1:10" ht="14.5" x14ac:dyDescent="0.35">
      <c r="A895" s="6" t="s">
        <v>479</v>
      </c>
      <c r="B895" s="6" t="s">
        <v>4149</v>
      </c>
      <c r="C895" s="6" t="s">
        <v>16</v>
      </c>
      <c r="D895" s="21">
        <v>31</v>
      </c>
      <c r="E895" s="6" t="s">
        <v>4150</v>
      </c>
      <c r="F895" s="15" t="s">
        <v>11</v>
      </c>
      <c r="G895" s="6" t="s">
        <v>4549</v>
      </c>
      <c r="H895" s="6" t="s">
        <v>27</v>
      </c>
      <c r="I895" s="2">
        <v>0.520625</v>
      </c>
      <c r="J895" s="31">
        <f t="shared" si="13"/>
        <v>16.139375000000001</v>
      </c>
    </row>
    <row r="896" spans="1:10" ht="14.5" x14ac:dyDescent="0.35">
      <c r="A896" s="6" t="s">
        <v>4152</v>
      </c>
      <c r="B896" s="6" t="s">
        <v>563</v>
      </c>
      <c r="C896" s="6" t="s">
        <v>23</v>
      </c>
      <c r="D896" s="21">
        <v>54</v>
      </c>
      <c r="E896" s="6" t="s">
        <v>4153</v>
      </c>
      <c r="F896" s="15" t="s">
        <v>168</v>
      </c>
      <c r="G896" s="6" t="s">
        <v>21</v>
      </c>
      <c r="H896" s="6" t="s">
        <v>13</v>
      </c>
      <c r="I896" s="2">
        <v>0.520625</v>
      </c>
      <c r="J896" s="31">
        <f t="shared" si="13"/>
        <v>28.11375</v>
      </c>
    </row>
    <row r="897" spans="1:10" ht="14.5" x14ac:dyDescent="0.35">
      <c r="A897" s="6" t="s">
        <v>4155</v>
      </c>
      <c r="B897" s="6" t="s">
        <v>4156</v>
      </c>
      <c r="C897" s="6" t="s">
        <v>16</v>
      </c>
      <c r="D897" s="21">
        <v>5</v>
      </c>
      <c r="E897" s="6" t="s">
        <v>4157</v>
      </c>
      <c r="F897" s="15" t="s">
        <v>73</v>
      </c>
      <c r="G897" s="6" t="s">
        <v>33</v>
      </c>
      <c r="H897" s="6" t="s">
        <v>13</v>
      </c>
      <c r="I897" s="2">
        <v>0.52</v>
      </c>
      <c r="J897" s="31">
        <f t="shared" si="13"/>
        <v>2.6</v>
      </c>
    </row>
    <row r="898" spans="1:10" ht="14.5" x14ac:dyDescent="0.35">
      <c r="A898" s="6" t="s">
        <v>4159</v>
      </c>
      <c r="B898" s="6" t="s">
        <v>4160</v>
      </c>
      <c r="C898" s="6" t="s">
        <v>16</v>
      </c>
      <c r="D898" s="21">
        <v>46</v>
      </c>
      <c r="E898" s="6" t="s">
        <v>4161</v>
      </c>
      <c r="F898" s="15" t="s">
        <v>138</v>
      </c>
      <c r="G898" s="6" t="s">
        <v>21</v>
      </c>
      <c r="H898" s="6" t="s">
        <v>25</v>
      </c>
      <c r="I898" s="2">
        <v>0.52</v>
      </c>
      <c r="J898" s="31">
        <f t="shared" si="13"/>
        <v>23.92</v>
      </c>
    </row>
    <row r="899" spans="1:10" ht="14.5" x14ac:dyDescent="0.35">
      <c r="A899" s="6" t="s">
        <v>4164</v>
      </c>
      <c r="B899" s="6" t="s">
        <v>4165</v>
      </c>
      <c r="C899" s="6" t="s">
        <v>16</v>
      </c>
      <c r="D899" s="21">
        <v>47</v>
      </c>
      <c r="E899" s="6" t="s">
        <v>4166</v>
      </c>
      <c r="F899" s="15" t="s">
        <v>114</v>
      </c>
      <c r="G899" s="6" t="s">
        <v>12</v>
      </c>
      <c r="H899" s="6" t="s">
        <v>13</v>
      </c>
      <c r="I899" s="2">
        <v>0.51249999999999996</v>
      </c>
      <c r="J899" s="31">
        <f t="shared" ref="J899:J962" si="14">D899*I899</f>
        <v>24.087499999999999</v>
      </c>
    </row>
    <row r="900" spans="1:10" ht="14.5" x14ac:dyDescent="0.35">
      <c r="A900" s="6" t="s">
        <v>4168</v>
      </c>
      <c r="B900" s="6" t="s">
        <v>265</v>
      </c>
      <c r="C900" s="6" t="s">
        <v>23</v>
      </c>
      <c r="D900" s="21">
        <v>38</v>
      </c>
      <c r="E900" s="6" t="s">
        <v>4169</v>
      </c>
      <c r="F900" s="15" t="s">
        <v>315</v>
      </c>
      <c r="G900" s="6" t="s">
        <v>20</v>
      </c>
      <c r="H900" s="6" t="s">
        <v>25</v>
      </c>
      <c r="I900" s="2">
        <v>0.51</v>
      </c>
      <c r="J900" s="31">
        <f t="shared" si="14"/>
        <v>19.38</v>
      </c>
    </row>
    <row r="901" spans="1:10" ht="14.5" x14ac:dyDescent="0.35">
      <c r="A901" s="6" t="s">
        <v>4171</v>
      </c>
      <c r="B901" s="6" t="s">
        <v>4172</v>
      </c>
      <c r="C901" s="6" t="s">
        <v>16</v>
      </c>
      <c r="D901" s="21">
        <v>5</v>
      </c>
      <c r="E901" s="6" t="s">
        <v>4173</v>
      </c>
      <c r="F901" s="16" t="s">
        <v>4541</v>
      </c>
      <c r="G901" s="6" t="s">
        <v>12</v>
      </c>
      <c r="H901" s="6" t="s">
        <v>27</v>
      </c>
      <c r="I901" s="2">
        <v>0.51</v>
      </c>
      <c r="J901" s="31">
        <f t="shared" si="14"/>
        <v>2.5499999999999998</v>
      </c>
    </row>
    <row r="902" spans="1:10" ht="14.5" x14ac:dyDescent="0.35">
      <c r="A902" s="6" t="s">
        <v>4175</v>
      </c>
      <c r="B902" s="6" t="s">
        <v>4176</v>
      </c>
      <c r="C902" s="6" t="s">
        <v>16</v>
      </c>
      <c r="D902" s="21">
        <v>1</v>
      </c>
      <c r="E902" s="6" t="s">
        <v>4177</v>
      </c>
      <c r="F902" s="15" t="s">
        <v>116</v>
      </c>
      <c r="G902" s="6" t="s">
        <v>4549</v>
      </c>
      <c r="H902" s="6" t="s">
        <v>13</v>
      </c>
      <c r="I902" s="2">
        <v>0.51</v>
      </c>
      <c r="J902" s="31">
        <f t="shared" si="14"/>
        <v>0.51</v>
      </c>
    </row>
    <row r="903" spans="1:10" ht="14.5" x14ac:dyDescent="0.35">
      <c r="A903" s="6" t="s">
        <v>4179</v>
      </c>
      <c r="B903" s="6" t="s">
        <v>4180</v>
      </c>
      <c r="C903" s="6" t="s">
        <v>23</v>
      </c>
      <c r="D903" s="21">
        <v>53</v>
      </c>
      <c r="E903" s="6" t="s">
        <v>4181</v>
      </c>
      <c r="F903" s="15" t="s">
        <v>76</v>
      </c>
      <c r="G903" s="6" t="s">
        <v>33</v>
      </c>
      <c r="H903" s="6" t="s">
        <v>13</v>
      </c>
      <c r="I903" s="2">
        <v>0.51</v>
      </c>
      <c r="J903" s="31">
        <f t="shared" si="14"/>
        <v>27.03</v>
      </c>
    </row>
    <row r="904" spans="1:10" ht="14.5" x14ac:dyDescent="0.35">
      <c r="A904" s="6" t="s">
        <v>4183</v>
      </c>
      <c r="B904" s="6" t="s">
        <v>4184</v>
      </c>
      <c r="C904" s="6" t="s">
        <v>16</v>
      </c>
      <c r="D904" s="21">
        <v>48</v>
      </c>
      <c r="E904" s="6" t="s">
        <v>4185</v>
      </c>
      <c r="F904" s="15" t="s">
        <v>74</v>
      </c>
      <c r="G904" s="6" t="s">
        <v>18</v>
      </c>
      <c r="H904" s="6" t="s">
        <v>13</v>
      </c>
      <c r="I904" s="2">
        <v>0.50149999999999995</v>
      </c>
      <c r="J904" s="31">
        <f t="shared" si="14"/>
        <v>24.071999999999996</v>
      </c>
    </row>
    <row r="905" spans="1:10" ht="14.5" x14ac:dyDescent="0.35">
      <c r="A905" s="6" t="s">
        <v>4188</v>
      </c>
      <c r="B905" s="6" t="s">
        <v>4189</v>
      </c>
      <c r="C905" s="6" t="s">
        <v>23</v>
      </c>
      <c r="D905" s="21">
        <v>84</v>
      </c>
      <c r="E905" s="6" t="s">
        <v>4190</v>
      </c>
      <c r="F905" s="15" t="s">
        <v>29</v>
      </c>
      <c r="G905" s="6" t="s">
        <v>33</v>
      </c>
      <c r="H905" s="6" t="s">
        <v>25</v>
      </c>
      <c r="I905" s="2">
        <v>0.5</v>
      </c>
      <c r="J905" s="31">
        <f t="shared" si="14"/>
        <v>42</v>
      </c>
    </row>
    <row r="906" spans="1:10" ht="14.5" x14ac:dyDescent="0.35">
      <c r="A906" s="6" t="s">
        <v>4192</v>
      </c>
      <c r="B906" s="6" t="s">
        <v>601</v>
      </c>
      <c r="C906" s="6" t="s">
        <v>54</v>
      </c>
      <c r="D906" s="21">
        <v>0</v>
      </c>
      <c r="E906" s="11"/>
      <c r="F906" s="15" t="s">
        <v>51</v>
      </c>
      <c r="G906" s="6" t="s">
        <v>21</v>
      </c>
      <c r="H906" s="6" t="s">
        <v>13</v>
      </c>
      <c r="I906" s="2">
        <v>0.5</v>
      </c>
      <c r="J906" s="31">
        <f t="shared" si="14"/>
        <v>0</v>
      </c>
    </row>
    <row r="907" spans="1:10" ht="14.5" x14ac:dyDescent="0.35">
      <c r="A907" s="6" t="s">
        <v>4195</v>
      </c>
      <c r="B907" s="6" t="s">
        <v>4196</v>
      </c>
      <c r="C907" s="6" t="s">
        <v>23</v>
      </c>
      <c r="D907" s="21">
        <v>77</v>
      </c>
      <c r="E907" s="8">
        <v>26747</v>
      </c>
      <c r="F907" s="15" t="s">
        <v>35</v>
      </c>
      <c r="G907" s="6" t="s">
        <v>12</v>
      </c>
      <c r="H907" s="6" t="s">
        <v>13</v>
      </c>
      <c r="I907" s="2">
        <v>0.5</v>
      </c>
      <c r="J907" s="31">
        <f t="shared" si="14"/>
        <v>38.5</v>
      </c>
    </row>
    <row r="908" spans="1:10" ht="14.5" x14ac:dyDescent="0.35">
      <c r="A908" s="6" t="s">
        <v>629</v>
      </c>
      <c r="B908" s="6" t="s">
        <v>4198</v>
      </c>
      <c r="C908" s="6" t="s">
        <v>16</v>
      </c>
      <c r="D908" s="21">
        <v>27</v>
      </c>
      <c r="E908" s="6" t="s">
        <v>4199</v>
      </c>
      <c r="F908" s="15" t="s">
        <v>237</v>
      </c>
      <c r="G908" s="6" t="s">
        <v>4549</v>
      </c>
      <c r="H908" s="6" t="s">
        <v>25</v>
      </c>
      <c r="I908" s="2">
        <v>0.5</v>
      </c>
      <c r="J908" s="31">
        <f t="shared" si="14"/>
        <v>13.5</v>
      </c>
    </row>
    <row r="909" spans="1:10" ht="14.5" x14ac:dyDescent="0.35">
      <c r="A909" s="6" t="s">
        <v>4201</v>
      </c>
      <c r="B909" s="6" t="s">
        <v>1033</v>
      </c>
      <c r="C909" s="6" t="s">
        <v>23</v>
      </c>
      <c r="D909" s="21">
        <v>57</v>
      </c>
      <c r="E909" s="6" t="s">
        <v>4202</v>
      </c>
      <c r="F909" s="16" t="s">
        <v>4541</v>
      </c>
      <c r="G909" s="6" t="s">
        <v>4549</v>
      </c>
      <c r="H909" s="6" t="s">
        <v>13</v>
      </c>
      <c r="I909" s="2">
        <v>0.5</v>
      </c>
      <c r="J909" s="31">
        <f t="shared" si="14"/>
        <v>28.5</v>
      </c>
    </row>
    <row r="910" spans="1:10" ht="14.5" x14ac:dyDescent="0.35">
      <c r="A910" s="6" t="s">
        <v>4204</v>
      </c>
      <c r="B910" s="6" t="s">
        <v>4205</v>
      </c>
      <c r="C910" s="6" t="s">
        <v>16</v>
      </c>
      <c r="D910" s="21">
        <v>10</v>
      </c>
      <c r="E910" s="6" t="s">
        <v>4206</v>
      </c>
      <c r="F910" s="15" t="s">
        <v>93</v>
      </c>
      <c r="G910" s="6" t="s">
        <v>12</v>
      </c>
      <c r="H910" s="6" t="s">
        <v>25</v>
      </c>
      <c r="I910" s="2">
        <v>0.5</v>
      </c>
      <c r="J910" s="31">
        <f t="shared" si="14"/>
        <v>5</v>
      </c>
    </row>
    <row r="911" spans="1:10" ht="14.5" x14ac:dyDescent="0.35">
      <c r="A911" s="6" t="s">
        <v>328</v>
      </c>
      <c r="B911" s="6" t="s">
        <v>3706</v>
      </c>
      <c r="C911" s="6" t="s">
        <v>23</v>
      </c>
      <c r="D911" s="21">
        <v>65</v>
      </c>
      <c r="E911" s="6" t="s">
        <v>4209</v>
      </c>
      <c r="F911" s="15" t="s">
        <v>183</v>
      </c>
      <c r="G911" s="6" t="s">
        <v>26</v>
      </c>
      <c r="H911" s="6" t="s">
        <v>13</v>
      </c>
      <c r="I911" s="2">
        <v>0.5</v>
      </c>
      <c r="J911" s="31">
        <f t="shared" si="14"/>
        <v>32.5</v>
      </c>
    </row>
    <row r="912" spans="1:10" ht="14.5" x14ac:dyDescent="0.35">
      <c r="A912" s="6" t="s">
        <v>4212</v>
      </c>
      <c r="B912" s="6" t="s">
        <v>4213</v>
      </c>
      <c r="C912" s="6" t="s">
        <v>23</v>
      </c>
      <c r="D912" s="21">
        <v>49</v>
      </c>
      <c r="E912" s="6" t="s">
        <v>4214</v>
      </c>
      <c r="F912" s="16" t="s">
        <v>4541</v>
      </c>
      <c r="G912" s="6" t="s">
        <v>33</v>
      </c>
      <c r="H912" s="6" t="s">
        <v>13</v>
      </c>
      <c r="I912" s="2">
        <v>0.5</v>
      </c>
      <c r="J912" s="31">
        <f t="shared" si="14"/>
        <v>24.5</v>
      </c>
    </row>
    <row r="913" spans="1:10" ht="14.5" x14ac:dyDescent="0.35">
      <c r="A913" s="6" t="s">
        <v>532</v>
      </c>
      <c r="B913" s="6" t="s">
        <v>4216</v>
      </c>
      <c r="C913" s="6" t="s">
        <v>23</v>
      </c>
      <c r="D913" s="21">
        <v>7</v>
      </c>
      <c r="E913" s="6" t="s">
        <v>4217</v>
      </c>
      <c r="F913" s="15" t="s">
        <v>107</v>
      </c>
      <c r="G913" s="6" t="s">
        <v>33</v>
      </c>
      <c r="H913" s="6" t="s">
        <v>25</v>
      </c>
      <c r="I913" s="2">
        <v>0.5</v>
      </c>
      <c r="J913" s="31">
        <f t="shared" si="14"/>
        <v>3.5</v>
      </c>
    </row>
    <row r="914" spans="1:10" ht="14.5" x14ac:dyDescent="0.35">
      <c r="A914" s="6" t="s">
        <v>1694</v>
      </c>
      <c r="B914" s="6" t="s">
        <v>4219</v>
      </c>
      <c r="C914" s="6" t="s">
        <v>16</v>
      </c>
      <c r="D914" s="21">
        <v>39</v>
      </c>
      <c r="E914" s="6" t="s">
        <v>4220</v>
      </c>
      <c r="F914" s="15" t="s">
        <v>147</v>
      </c>
      <c r="G914" s="6" t="s">
        <v>33</v>
      </c>
      <c r="H914" s="6" t="s">
        <v>25</v>
      </c>
      <c r="I914" s="2">
        <v>0.4993749999999999</v>
      </c>
      <c r="J914" s="31">
        <f t="shared" si="14"/>
        <v>19.475624999999997</v>
      </c>
    </row>
    <row r="915" spans="1:10" ht="14.5" x14ac:dyDescent="0.35">
      <c r="A915" s="6" t="s">
        <v>4223</v>
      </c>
      <c r="B915" s="6" t="s">
        <v>4224</v>
      </c>
      <c r="C915" s="6" t="s">
        <v>23</v>
      </c>
      <c r="D915" s="21">
        <v>16</v>
      </c>
      <c r="E915" s="6" t="s">
        <v>4225</v>
      </c>
      <c r="F915" s="15" t="s">
        <v>79</v>
      </c>
      <c r="G915" s="6" t="s">
        <v>4549</v>
      </c>
      <c r="H915" s="6" t="s">
        <v>27</v>
      </c>
      <c r="I915" s="2">
        <v>0.4993749999999999</v>
      </c>
      <c r="J915" s="31">
        <f t="shared" si="14"/>
        <v>7.9899999999999984</v>
      </c>
    </row>
    <row r="916" spans="1:10" ht="14.5" x14ac:dyDescent="0.35">
      <c r="A916" s="6" t="s">
        <v>426</v>
      </c>
      <c r="B916" s="6" t="s">
        <v>231</v>
      </c>
      <c r="C916" s="6" t="s">
        <v>16</v>
      </c>
      <c r="D916" s="21">
        <v>86</v>
      </c>
      <c r="E916" s="6" t="s">
        <v>4228</v>
      </c>
      <c r="F916" s="16" t="s">
        <v>4541</v>
      </c>
      <c r="G916" s="6" t="s">
        <v>4549</v>
      </c>
      <c r="H916" s="6" t="s">
        <v>13</v>
      </c>
      <c r="I916" s="2">
        <v>0.4993749999999999</v>
      </c>
      <c r="J916" s="31">
        <f t="shared" si="14"/>
        <v>42.946249999999992</v>
      </c>
    </row>
    <row r="917" spans="1:10" ht="14.5" x14ac:dyDescent="0.35">
      <c r="A917" s="6" t="s">
        <v>363</v>
      </c>
      <c r="B917" s="6" t="s">
        <v>4230</v>
      </c>
      <c r="C917" s="6" t="s">
        <v>23</v>
      </c>
      <c r="D917" s="21">
        <v>58</v>
      </c>
      <c r="E917" s="6" t="s">
        <v>4231</v>
      </c>
      <c r="F917" s="15" t="s">
        <v>194</v>
      </c>
      <c r="G917" s="6" t="s">
        <v>63</v>
      </c>
      <c r="H917" s="6" t="s">
        <v>27</v>
      </c>
      <c r="I917" s="2">
        <v>0.4993749999999999</v>
      </c>
      <c r="J917" s="31">
        <f t="shared" si="14"/>
        <v>28.963749999999994</v>
      </c>
    </row>
    <row r="918" spans="1:10" ht="14.5" x14ac:dyDescent="0.35">
      <c r="A918" s="6" t="s">
        <v>4233</v>
      </c>
      <c r="B918" s="6" t="s">
        <v>4234</v>
      </c>
      <c r="C918" s="6" t="s">
        <v>23</v>
      </c>
      <c r="D918" s="21">
        <v>14</v>
      </c>
      <c r="E918" s="6" t="s">
        <v>4235</v>
      </c>
      <c r="F918" s="15" t="s">
        <v>128</v>
      </c>
      <c r="G918" s="6" t="s">
        <v>33</v>
      </c>
      <c r="H918" s="6" t="s">
        <v>27</v>
      </c>
      <c r="I918" s="2">
        <v>0.4993749999999999</v>
      </c>
      <c r="J918" s="31">
        <f t="shared" si="14"/>
        <v>6.9912499999999991</v>
      </c>
    </row>
    <row r="919" spans="1:10" ht="14.5" x14ac:dyDescent="0.35">
      <c r="A919" s="6" t="s">
        <v>4237</v>
      </c>
      <c r="B919" s="6" t="s">
        <v>4238</v>
      </c>
      <c r="C919" s="6" t="s">
        <v>23</v>
      </c>
      <c r="D919" s="21">
        <v>64</v>
      </c>
      <c r="E919" s="6" t="s">
        <v>4239</v>
      </c>
      <c r="F919" s="15" t="s">
        <v>228</v>
      </c>
      <c r="G919" s="6" t="s">
        <v>12</v>
      </c>
      <c r="H919" s="6" t="s">
        <v>27</v>
      </c>
      <c r="I919" s="2">
        <v>0.4993749999999999</v>
      </c>
      <c r="J919" s="31">
        <f t="shared" si="14"/>
        <v>31.959999999999994</v>
      </c>
    </row>
    <row r="920" spans="1:10" ht="14.5" x14ac:dyDescent="0.35">
      <c r="A920" s="6" t="s">
        <v>4241</v>
      </c>
      <c r="B920" s="6" t="s">
        <v>4242</v>
      </c>
      <c r="C920" s="6" t="s">
        <v>23</v>
      </c>
      <c r="D920" s="21">
        <v>71</v>
      </c>
      <c r="E920" s="6" t="s">
        <v>4243</v>
      </c>
      <c r="F920" s="15" t="s">
        <v>176</v>
      </c>
      <c r="G920" s="6" t="s">
        <v>50</v>
      </c>
      <c r="H920" s="6" t="s">
        <v>27</v>
      </c>
      <c r="I920" s="2">
        <v>0.4993749999999999</v>
      </c>
      <c r="J920" s="31">
        <f t="shared" si="14"/>
        <v>35.455624999999991</v>
      </c>
    </row>
    <row r="921" spans="1:10" ht="14.5" x14ac:dyDescent="0.35">
      <c r="A921" s="6" t="s">
        <v>431</v>
      </c>
      <c r="B921" s="6" t="s">
        <v>4246</v>
      </c>
      <c r="C921" s="6" t="s">
        <v>16</v>
      </c>
      <c r="D921" s="21">
        <v>78</v>
      </c>
      <c r="E921" s="6" t="s">
        <v>4247</v>
      </c>
      <c r="F921" s="15" t="s">
        <v>79</v>
      </c>
      <c r="G921" s="6" t="s">
        <v>50</v>
      </c>
      <c r="H921" s="6" t="s">
        <v>27</v>
      </c>
      <c r="I921" s="2">
        <v>0.49299999999999988</v>
      </c>
      <c r="J921" s="31">
        <f t="shared" si="14"/>
        <v>38.453999999999994</v>
      </c>
    </row>
    <row r="922" spans="1:10" ht="14.5" x14ac:dyDescent="0.35">
      <c r="A922" s="6" t="s">
        <v>4250</v>
      </c>
      <c r="B922" s="6" t="s">
        <v>4251</v>
      </c>
      <c r="C922" s="6" t="s">
        <v>23</v>
      </c>
      <c r="D922" s="21">
        <v>45</v>
      </c>
      <c r="E922" s="6" t="s">
        <v>4252</v>
      </c>
      <c r="F922" s="15" t="s">
        <v>145</v>
      </c>
      <c r="G922" s="6" t="s">
        <v>4549</v>
      </c>
      <c r="H922" s="6" t="s">
        <v>27</v>
      </c>
      <c r="I922" s="2">
        <v>0.49</v>
      </c>
      <c r="J922" s="31">
        <f t="shared" si="14"/>
        <v>22.05</v>
      </c>
    </row>
    <row r="923" spans="1:10" ht="14.5" x14ac:dyDescent="0.35">
      <c r="A923" s="6" t="s">
        <v>4254</v>
      </c>
      <c r="B923" s="6" t="s">
        <v>4255</v>
      </c>
      <c r="C923" s="6" t="s">
        <v>23</v>
      </c>
      <c r="D923" s="21">
        <v>59</v>
      </c>
      <c r="E923" s="6" t="s">
        <v>4256</v>
      </c>
      <c r="F923" s="15" t="s">
        <v>144</v>
      </c>
      <c r="G923" s="6" t="s">
        <v>12</v>
      </c>
      <c r="H923" s="6" t="s">
        <v>13</v>
      </c>
      <c r="I923" s="2">
        <v>0.49</v>
      </c>
      <c r="J923" s="31">
        <f t="shared" si="14"/>
        <v>28.91</v>
      </c>
    </row>
    <row r="924" spans="1:10" ht="14.5" x14ac:dyDescent="0.35">
      <c r="A924" s="6" t="s">
        <v>295</v>
      </c>
      <c r="B924" s="6" t="s">
        <v>4258</v>
      </c>
      <c r="C924" s="6" t="s">
        <v>16</v>
      </c>
      <c r="D924" s="21">
        <v>51</v>
      </c>
      <c r="E924" s="6" t="s">
        <v>4259</v>
      </c>
      <c r="F924" s="15" t="s">
        <v>87</v>
      </c>
      <c r="G924" s="6" t="s">
        <v>20</v>
      </c>
      <c r="H924" s="6" t="s">
        <v>13</v>
      </c>
      <c r="I924" s="2">
        <v>0.49</v>
      </c>
      <c r="J924" s="31">
        <f t="shared" si="14"/>
        <v>24.99</v>
      </c>
    </row>
    <row r="925" spans="1:10" ht="14.5" x14ac:dyDescent="0.35">
      <c r="A925" s="6" t="s">
        <v>4261</v>
      </c>
      <c r="B925" s="6" t="s">
        <v>4262</v>
      </c>
      <c r="C925" s="6" t="s">
        <v>23</v>
      </c>
      <c r="D925" s="21">
        <v>22</v>
      </c>
      <c r="E925" s="6" t="s">
        <v>4263</v>
      </c>
      <c r="F925" s="16" t="s">
        <v>4541</v>
      </c>
      <c r="G925" s="6" t="s">
        <v>33</v>
      </c>
      <c r="H925" s="6" t="s">
        <v>27</v>
      </c>
      <c r="I925" s="2">
        <v>0.48875000000000002</v>
      </c>
      <c r="J925" s="31">
        <f t="shared" si="14"/>
        <v>10.752500000000001</v>
      </c>
    </row>
    <row r="926" spans="1:10" ht="14.5" x14ac:dyDescent="0.35">
      <c r="A926" s="6" t="s">
        <v>4265</v>
      </c>
      <c r="B926" s="6" t="s">
        <v>4266</v>
      </c>
      <c r="C926" s="6" t="s">
        <v>23</v>
      </c>
      <c r="D926" s="21">
        <v>2</v>
      </c>
      <c r="E926" s="6" t="s">
        <v>4267</v>
      </c>
      <c r="F926" s="15" t="s">
        <v>60</v>
      </c>
      <c r="G926" s="6" t="s">
        <v>18</v>
      </c>
      <c r="H926" s="6" t="s">
        <v>13</v>
      </c>
      <c r="I926" s="2">
        <v>0.48875000000000002</v>
      </c>
      <c r="J926" s="31">
        <f t="shared" si="14"/>
        <v>0.97750000000000004</v>
      </c>
    </row>
    <row r="927" spans="1:10" ht="14.5" x14ac:dyDescent="0.35">
      <c r="A927" s="6" t="s">
        <v>507</v>
      </c>
      <c r="B927" s="6" t="s">
        <v>4269</v>
      </c>
      <c r="C927" s="6" t="s">
        <v>23</v>
      </c>
      <c r="D927" s="21">
        <v>47</v>
      </c>
      <c r="E927" s="6" t="s">
        <v>4270</v>
      </c>
      <c r="F927" s="15" t="s">
        <v>107</v>
      </c>
      <c r="G927" s="6" t="s">
        <v>33</v>
      </c>
      <c r="H927" s="6" t="s">
        <v>13</v>
      </c>
      <c r="I927" s="2">
        <v>0.48449999999999988</v>
      </c>
      <c r="J927" s="31">
        <f t="shared" si="14"/>
        <v>22.771499999999993</v>
      </c>
    </row>
    <row r="928" spans="1:10" ht="14.5" x14ac:dyDescent="0.35">
      <c r="A928" s="6" t="s">
        <v>4272</v>
      </c>
      <c r="B928" s="6" t="s">
        <v>4273</v>
      </c>
      <c r="C928" s="6" t="s">
        <v>23</v>
      </c>
      <c r="D928" s="21">
        <v>61</v>
      </c>
      <c r="E928" s="6" t="s">
        <v>4274</v>
      </c>
      <c r="F928" s="15" t="s">
        <v>85</v>
      </c>
      <c r="G928" s="6" t="s">
        <v>33</v>
      </c>
      <c r="H928" s="6" t="s">
        <v>13</v>
      </c>
      <c r="I928" s="2">
        <v>0.48449999999999988</v>
      </c>
      <c r="J928" s="31">
        <f t="shared" si="14"/>
        <v>29.554499999999994</v>
      </c>
    </row>
    <row r="929" spans="1:10" ht="14.5" x14ac:dyDescent="0.35">
      <c r="A929" s="6" t="s">
        <v>517</v>
      </c>
      <c r="B929" s="6" t="s">
        <v>4277</v>
      </c>
      <c r="C929" s="6" t="s">
        <v>16</v>
      </c>
      <c r="D929" s="21">
        <v>75</v>
      </c>
      <c r="E929" s="6" t="s">
        <v>769</v>
      </c>
      <c r="F929" s="15" t="s">
        <v>141</v>
      </c>
      <c r="G929" s="6" t="s">
        <v>63</v>
      </c>
      <c r="H929" s="6" t="s">
        <v>27</v>
      </c>
      <c r="I929" s="2">
        <v>0.48</v>
      </c>
      <c r="J929" s="31">
        <f t="shared" si="14"/>
        <v>36</v>
      </c>
    </row>
    <row r="930" spans="1:10" ht="14.5" x14ac:dyDescent="0.35">
      <c r="A930" s="6" t="s">
        <v>4279</v>
      </c>
      <c r="B930" s="6" t="s">
        <v>4280</v>
      </c>
      <c r="C930" s="6" t="s">
        <v>23</v>
      </c>
      <c r="D930" s="21">
        <v>84</v>
      </c>
      <c r="E930" s="8">
        <v>28566</v>
      </c>
      <c r="F930" s="15" t="s">
        <v>60</v>
      </c>
      <c r="G930" s="6" t="s">
        <v>18</v>
      </c>
      <c r="H930" s="6" t="s">
        <v>27</v>
      </c>
      <c r="I930" s="2">
        <v>0.48</v>
      </c>
      <c r="J930" s="31">
        <f t="shared" si="14"/>
        <v>40.32</v>
      </c>
    </row>
    <row r="931" spans="1:10" ht="14.5" x14ac:dyDescent="0.35">
      <c r="A931" s="6" t="s">
        <v>438</v>
      </c>
      <c r="B931" s="6" t="s">
        <v>4281</v>
      </c>
      <c r="C931" s="6" t="s">
        <v>23</v>
      </c>
      <c r="D931" s="21">
        <v>67</v>
      </c>
      <c r="E931" s="6" t="s">
        <v>4282</v>
      </c>
      <c r="F931" s="16" t="s">
        <v>4541</v>
      </c>
      <c r="G931" s="6" t="s">
        <v>33</v>
      </c>
      <c r="H931" s="6" t="s">
        <v>25</v>
      </c>
      <c r="I931" s="2">
        <v>0.47812500000000002</v>
      </c>
      <c r="J931" s="31">
        <f t="shared" si="14"/>
        <v>32.034375000000004</v>
      </c>
    </row>
    <row r="932" spans="1:10" ht="14.5" x14ac:dyDescent="0.35">
      <c r="A932" s="6" t="s">
        <v>4284</v>
      </c>
      <c r="B932" s="6" t="s">
        <v>4285</v>
      </c>
      <c r="C932" s="6" t="s">
        <v>16</v>
      </c>
      <c r="D932" s="21">
        <v>65</v>
      </c>
      <c r="E932" s="6" t="s">
        <v>4286</v>
      </c>
      <c r="F932" s="15" t="s">
        <v>96</v>
      </c>
      <c r="G932" s="6" t="s">
        <v>12</v>
      </c>
      <c r="H932" s="6" t="s">
        <v>13</v>
      </c>
      <c r="I932" s="2">
        <v>0.47812500000000002</v>
      </c>
      <c r="J932" s="31">
        <f t="shared" si="14"/>
        <v>31.078125</v>
      </c>
    </row>
    <row r="933" spans="1:10" ht="14.5" x14ac:dyDescent="0.35">
      <c r="A933" s="6" t="s">
        <v>2267</v>
      </c>
      <c r="B933" s="6" t="s">
        <v>4288</v>
      </c>
      <c r="C933" s="6" t="s">
        <v>23</v>
      </c>
      <c r="D933" s="21">
        <v>98</v>
      </c>
      <c r="E933" s="6" t="s">
        <v>4289</v>
      </c>
      <c r="F933" s="15" t="s">
        <v>89</v>
      </c>
      <c r="G933" s="6" t="s">
        <v>33</v>
      </c>
      <c r="H933" s="6" t="s">
        <v>25</v>
      </c>
      <c r="I933" s="2">
        <v>0.47812500000000002</v>
      </c>
      <c r="J933" s="31">
        <f t="shared" si="14"/>
        <v>46.856250000000003</v>
      </c>
    </row>
    <row r="934" spans="1:10" ht="14.5" x14ac:dyDescent="0.35">
      <c r="A934" s="6" t="s">
        <v>4292</v>
      </c>
      <c r="B934" s="6" t="s">
        <v>4293</v>
      </c>
      <c r="C934" s="6" t="s">
        <v>23</v>
      </c>
      <c r="D934" s="21">
        <v>30</v>
      </c>
      <c r="E934" s="6" t="s">
        <v>4294</v>
      </c>
      <c r="F934" s="15" t="s">
        <v>375</v>
      </c>
      <c r="G934" s="6" t="s">
        <v>50</v>
      </c>
      <c r="H934" s="6" t="s">
        <v>13</v>
      </c>
      <c r="I934" s="2">
        <v>0.47812500000000002</v>
      </c>
      <c r="J934" s="31">
        <f t="shared" si="14"/>
        <v>14.34375</v>
      </c>
    </row>
    <row r="935" spans="1:10" ht="14.5" x14ac:dyDescent="0.35">
      <c r="A935" s="6" t="s">
        <v>370</v>
      </c>
      <c r="B935" s="6" t="s">
        <v>4296</v>
      </c>
      <c r="C935" s="6" t="s">
        <v>16</v>
      </c>
      <c r="D935" s="21">
        <v>18</v>
      </c>
      <c r="E935" s="8">
        <v>27413</v>
      </c>
      <c r="F935" s="15" t="s">
        <v>68</v>
      </c>
      <c r="G935" s="6" t="s">
        <v>18</v>
      </c>
      <c r="H935" s="6" t="s">
        <v>13</v>
      </c>
      <c r="I935" s="2">
        <v>0.47812500000000002</v>
      </c>
      <c r="J935" s="31">
        <f t="shared" si="14"/>
        <v>8.6062500000000011</v>
      </c>
    </row>
    <row r="936" spans="1:10" ht="14.5" x14ac:dyDescent="0.35">
      <c r="A936" s="6" t="s">
        <v>645</v>
      </c>
      <c r="B936" s="6" t="s">
        <v>4299</v>
      </c>
      <c r="C936" s="6" t="s">
        <v>23</v>
      </c>
      <c r="D936" s="21">
        <v>5</v>
      </c>
      <c r="E936" s="6" t="s">
        <v>4300</v>
      </c>
      <c r="F936" s="15" t="s">
        <v>42</v>
      </c>
      <c r="G936" s="6" t="s">
        <v>33</v>
      </c>
      <c r="H936" s="6" t="s">
        <v>13</v>
      </c>
      <c r="I936" s="2">
        <v>0.47812500000000002</v>
      </c>
      <c r="J936" s="31">
        <f t="shared" si="14"/>
        <v>2.390625</v>
      </c>
    </row>
    <row r="937" spans="1:10" ht="14.5" x14ac:dyDescent="0.35">
      <c r="A937" s="6" t="s">
        <v>238</v>
      </c>
      <c r="B937" s="6" t="s">
        <v>4303</v>
      </c>
      <c r="C937" s="6" t="s">
        <v>23</v>
      </c>
      <c r="D937" s="21">
        <v>79</v>
      </c>
      <c r="E937" s="6" t="s">
        <v>4304</v>
      </c>
      <c r="F937" s="15" t="s">
        <v>62</v>
      </c>
      <c r="G937" s="6" t="s">
        <v>63</v>
      </c>
      <c r="H937" s="6" t="s">
        <v>13</v>
      </c>
      <c r="I937" s="2">
        <v>0.47599999999999998</v>
      </c>
      <c r="J937" s="31">
        <f t="shared" si="14"/>
        <v>37.603999999999999</v>
      </c>
    </row>
    <row r="938" spans="1:10" ht="14.5" x14ac:dyDescent="0.35">
      <c r="A938" s="6" t="s">
        <v>4306</v>
      </c>
      <c r="B938" s="6" t="s">
        <v>4307</v>
      </c>
      <c r="C938" s="6" t="s">
        <v>16</v>
      </c>
      <c r="D938" s="21">
        <v>16</v>
      </c>
      <c r="E938" s="6" t="s">
        <v>4308</v>
      </c>
      <c r="F938" s="15" t="s">
        <v>237</v>
      </c>
      <c r="G938" s="6" t="s">
        <v>18</v>
      </c>
      <c r="H938" s="6" t="s">
        <v>27</v>
      </c>
      <c r="I938" s="2">
        <v>0.47</v>
      </c>
      <c r="J938" s="31">
        <f t="shared" si="14"/>
        <v>7.52</v>
      </c>
    </row>
    <row r="939" spans="1:10" ht="14.5" x14ac:dyDescent="0.35">
      <c r="A939" s="6" t="s">
        <v>331</v>
      </c>
      <c r="B939" s="6" t="s">
        <v>4310</v>
      </c>
      <c r="C939" s="6" t="s">
        <v>23</v>
      </c>
      <c r="D939" s="21">
        <v>41</v>
      </c>
      <c r="E939" s="6" t="s">
        <v>4311</v>
      </c>
      <c r="F939" s="15" t="s">
        <v>74</v>
      </c>
      <c r="G939" s="6" t="s">
        <v>18</v>
      </c>
      <c r="H939" s="6" t="s">
        <v>27</v>
      </c>
      <c r="I939" s="2">
        <v>0.47</v>
      </c>
      <c r="J939" s="31">
        <f t="shared" si="14"/>
        <v>19.27</v>
      </c>
    </row>
    <row r="940" spans="1:10" ht="14.5" x14ac:dyDescent="0.35">
      <c r="A940" s="6" t="s">
        <v>4313</v>
      </c>
      <c r="B940" s="6" t="s">
        <v>4314</v>
      </c>
      <c r="C940" s="6" t="s">
        <v>23</v>
      </c>
      <c r="D940" s="21">
        <v>77</v>
      </c>
      <c r="E940" s="6" t="s">
        <v>4315</v>
      </c>
      <c r="F940" s="15" t="s">
        <v>51</v>
      </c>
      <c r="G940" s="6" t="s">
        <v>30</v>
      </c>
      <c r="H940" s="6" t="s">
        <v>13</v>
      </c>
      <c r="I940" s="2">
        <v>0.46750000000000003</v>
      </c>
      <c r="J940" s="31">
        <f t="shared" si="14"/>
        <v>35.997500000000002</v>
      </c>
    </row>
    <row r="941" spans="1:10" ht="14.5" x14ac:dyDescent="0.35">
      <c r="A941" s="6" t="s">
        <v>337</v>
      </c>
      <c r="B941" s="6" t="s">
        <v>4317</v>
      </c>
      <c r="C941" s="6" t="s">
        <v>16</v>
      </c>
      <c r="D941" s="21">
        <v>98</v>
      </c>
      <c r="E941" s="6" t="s">
        <v>4318</v>
      </c>
      <c r="F941" s="15" t="s">
        <v>114</v>
      </c>
      <c r="G941" s="6" t="s">
        <v>26</v>
      </c>
      <c r="H941" s="6" t="s">
        <v>27</v>
      </c>
      <c r="I941" s="2">
        <v>0.46750000000000003</v>
      </c>
      <c r="J941" s="31">
        <f t="shared" si="14"/>
        <v>45.815000000000005</v>
      </c>
    </row>
    <row r="942" spans="1:10" ht="14.5" x14ac:dyDescent="0.35">
      <c r="A942" s="6" t="s">
        <v>4320</v>
      </c>
      <c r="B942" s="6" t="s">
        <v>4321</v>
      </c>
      <c r="C942" s="6" t="s">
        <v>23</v>
      </c>
      <c r="D942" s="21">
        <v>61</v>
      </c>
      <c r="E942" s="8">
        <v>27149</v>
      </c>
      <c r="F942" s="15" t="s">
        <v>94</v>
      </c>
      <c r="G942" s="6" t="s">
        <v>18</v>
      </c>
      <c r="H942" s="6" t="s">
        <v>13</v>
      </c>
      <c r="I942" s="2">
        <v>0.46750000000000003</v>
      </c>
      <c r="J942" s="31">
        <f t="shared" si="14"/>
        <v>28.517500000000002</v>
      </c>
    </row>
    <row r="943" spans="1:10" ht="14.5" x14ac:dyDescent="0.35">
      <c r="A943" s="6" t="s">
        <v>4324</v>
      </c>
      <c r="B943" s="6" t="s">
        <v>4325</v>
      </c>
      <c r="C943" s="6" t="s">
        <v>23</v>
      </c>
      <c r="D943" s="21">
        <v>5</v>
      </c>
      <c r="E943" s="6" t="s">
        <v>4326</v>
      </c>
      <c r="F943" s="15" t="s">
        <v>76</v>
      </c>
      <c r="G943" s="6" t="s">
        <v>4549</v>
      </c>
      <c r="H943" s="6" t="s">
        <v>13</v>
      </c>
      <c r="I943" s="2">
        <v>0.46750000000000003</v>
      </c>
      <c r="J943" s="31">
        <f t="shared" si="14"/>
        <v>2.3375000000000004</v>
      </c>
    </row>
    <row r="944" spans="1:10" ht="14.5" x14ac:dyDescent="0.35">
      <c r="A944" s="6" t="s">
        <v>391</v>
      </c>
      <c r="B944" s="6" t="s">
        <v>4328</v>
      </c>
      <c r="C944" s="6" t="s">
        <v>23</v>
      </c>
      <c r="D944" s="21">
        <v>63</v>
      </c>
      <c r="E944" s="6" t="s">
        <v>1731</v>
      </c>
      <c r="F944" s="15" t="s">
        <v>65</v>
      </c>
      <c r="G944" s="6" t="s">
        <v>12</v>
      </c>
      <c r="H944" s="6" t="s">
        <v>25</v>
      </c>
      <c r="I944" s="2">
        <v>0.46750000000000003</v>
      </c>
      <c r="J944" s="31">
        <f t="shared" si="14"/>
        <v>29.452500000000001</v>
      </c>
    </row>
    <row r="945" spans="1:10" ht="14.5" x14ac:dyDescent="0.35">
      <c r="A945" s="6" t="s">
        <v>298</v>
      </c>
      <c r="B945" s="6" t="s">
        <v>4331</v>
      </c>
      <c r="C945" s="6" t="s">
        <v>16</v>
      </c>
      <c r="D945" s="21">
        <v>90</v>
      </c>
      <c r="E945" s="8">
        <v>27177</v>
      </c>
      <c r="F945" s="15" t="s">
        <v>148</v>
      </c>
      <c r="G945" s="6" t="s">
        <v>26</v>
      </c>
      <c r="H945" s="6" t="s">
        <v>13</v>
      </c>
      <c r="I945" s="2">
        <v>0.46</v>
      </c>
      <c r="J945" s="31">
        <f t="shared" si="14"/>
        <v>41.4</v>
      </c>
    </row>
    <row r="946" spans="1:10" ht="14.5" x14ac:dyDescent="0.35">
      <c r="A946" s="6" t="s">
        <v>4333</v>
      </c>
      <c r="B946" s="6" t="s">
        <v>4334</v>
      </c>
      <c r="C946" s="6" t="s">
        <v>16</v>
      </c>
      <c r="D946" s="21">
        <v>91</v>
      </c>
      <c r="E946" s="6" t="s">
        <v>4335</v>
      </c>
      <c r="F946" s="15" t="s">
        <v>139</v>
      </c>
      <c r="G946" s="6" t="s">
        <v>20</v>
      </c>
      <c r="H946" s="6" t="s">
        <v>13</v>
      </c>
      <c r="I946" s="2">
        <v>0.46</v>
      </c>
      <c r="J946" s="31">
        <f t="shared" si="14"/>
        <v>41.86</v>
      </c>
    </row>
    <row r="947" spans="1:10" ht="14.5" x14ac:dyDescent="0.35">
      <c r="A947" s="6" t="s">
        <v>4337</v>
      </c>
      <c r="B947" s="6" t="s">
        <v>155</v>
      </c>
      <c r="C947" s="6" t="s">
        <v>23</v>
      </c>
      <c r="D947" s="21">
        <v>63</v>
      </c>
      <c r="E947" s="6" t="s">
        <v>4338</v>
      </c>
      <c r="F947" s="15" t="s">
        <v>183</v>
      </c>
      <c r="G947" s="6" t="s">
        <v>26</v>
      </c>
      <c r="H947" s="6" t="s">
        <v>27</v>
      </c>
      <c r="I947" s="2">
        <v>0.46</v>
      </c>
      <c r="J947" s="31">
        <f t="shared" si="14"/>
        <v>28.98</v>
      </c>
    </row>
    <row r="948" spans="1:10" ht="14.5" x14ac:dyDescent="0.35">
      <c r="A948" s="6" t="s">
        <v>225</v>
      </c>
      <c r="B948" s="6" t="s">
        <v>4341</v>
      </c>
      <c r="C948" s="6" t="s">
        <v>23</v>
      </c>
      <c r="D948" s="21">
        <v>44</v>
      </c>
      <c r="E948" s="6" t="s">
        <v>4342</v>
      </c>
      <c r="F948" s="15" t="s">
        <v>102</v>
      </c>
      <c r="G948" s="6" t="s">
        <v>33</v>
      </c>
      <c r="H948" s="6" t="s">
        <v>27</v>
      </c>
      <c r="I948" s="2">
        <v>0.45900000000000002</v>
      </c>
      <c r="J948" s="31">
        <f t="shared" si="14"/>
        <v>20.196000000000002</v>
      </c>
    </row>
    <row r="949" spans="1:10" ht="14.5" x14ac:dyDescent="0.35">
      <c r="A949" s="6" t="s">
        <v>4344</v>
      </c>
      <c r="B949" s="6" t="s">
        <v>4345</v>
      </c>
      <c r="C949" s="6" t="s">
        <v>23</v>
      </c>
      <c r="D949" s="21">
        <v>35</v>
      </c>
      <c r="E949" s="6" t="s">
        <v>4346</v>
      </c>
      <c r="F949" s="15" t="s">
        <v>35</v>
      </c>
      <c r="G949" s="6" t="s">
        <v>12</v>
      </c>
      <c r="H949" s="6" t="s">
        <v>13</v>
      </c>
      <c r="I949" s="2">
        <v>0.45687499999999998</v>
      </c>
      <c r="J949" s="31">
        <f t="shared" si="14"/>
        <v>15.990625</v>
      </c>
    </row>
    <row r="950" spans="1:10" ht="14.5" x14ac:dyDescent="0.35">
      <c r="A950" s="6" t="s">
        <v>70</v>
      </c>
      <c r="B950" s="6" t="s">
        <v>4349</v>
      </c>
      <c r="C950" s="6" t="s">
        <v>16</v>
      </c>
      <c r="D950" s="21">
        <v>13</v>
      </c>
      <c r="E950" s="6" t="s">
        <v>4350</v>
      </c>
      <c r="F950" s="15" t="s">
        <v>79</v>
      </c>
      <c r="G950" s="6" t="s">
        <v>33</v>
      </c>
      <c r="H950" s="6" t="s">
        <v>27</v>
      </c>
      <c r="I950" s="2">
        <v>0.45687499999999998</v>
      </c>
      <c r="J950" s="31">
        <f t="shared" si="14"/>
        <v>5.9393750000000001</v>
      </c>
    </row>
    <row r="951" spans="1:10" ht="14.5" x14ac:dyDescent="0.35">
      <c r="A951" s="6" t="s">
        <v>4352</v>
      </c>
      <c r="B951" s="6" t="s">
        <v>4353</v>
      </c>
      <c r="C951" s="6" t="s">
        <v>16</v>
      </c>
      <c r="D951" s="21">
        <v>23</v>
      </c>
      <c r="E951" s="6" t="s">
        <v>4354</v>
      </c>
      <c r="F951" s="15" t="s">
        <v>87</v>
      </c>
      <c r="G951" s="6" t="s">
        <v>12</v>
      </c>
      <c r="H951" s="6" t="s">
        <v>27</v>
      </c>
      <c r="I951" s="2">
        <v>0.45687499999999998</v>
      </c>
      <c r="J951" s="31">
        <f t="shared" si="14"/>
        <v>10.508125</v>
      </c>
    </row>
    <row r="952" spans="1:10" ht="14.5" x14ac:dyDescent="0.35">
      <c r="A952" s="6" t="s">
        <v>2684</v>
      </c>
      <c r="B952" s="6" t="s">
        <v>4356</v>
      </c>
      <c r="C952" s="6" t="s">
        <v>23</v>
      </c>
      <c r="D952" s="21">
        <v>26</v>
      </c>
      <c r="E952" s="6" t="s">
        <v>4357</v>
      </c>
      <c r="F952" s="15" t="s">
        <v>135</v>
      </c>
      <c r="G952" s="6" t="s">
        <v>4549</v>
      </c>
      <c r="H952" s="6" t="s">
        <v>13</v>
      </c>
      <c r="I952" s="2">
        <v>0.45050000000000001</v>
      </c>
      <c r="J952" s="31">
        <f t="shared" si="14"/>
        <v>11.713000000000001</v>
      </c>
    </row>
    <row r="953" spans="1:10" ht="14.5" x14ac:dyDescent="0.35">
      <c r="A953" s="6" t="s">
        <v>464</v>
      </c>
      <c r="B953" s="6" t="s">
        <v>4359</v>
      </c>
      <c r="C953" s="6" t="s">
        <v>16</v>
      </c>
      <c r="D953" s="21">
        <v>67</v>
      </c>
      <c r="E953" s="6" t="s">
        <v>4360</v>
      </c>
      <c r="F953" s="15" t="s">
        <v>201</v>
      </c>
      <c r="G953" s="6" t="s">
        <v>21</v>
      </c>
      <c r="H953" s="6" t="s">
        <v>13</v>
      </c>
      <c r="I953" s="2">
        <v>0.45050000000000001</v>
      </c>
      <c r="J953" s="31">
        <f t="shared" si="14"/>
        <v>30.183500000000002</v>
      </c>
    </row>
    <row r="954" spans="1:10" ht="14.5" x14ac:dyDescent="0.35">
      <c r="A954" s="6" t="s">
        <v>4362</v>
      </c>
      <c r="B954" s="13" t="s">
        <v>4541</v>
      </c>
      <c r="C954" s="6" t="s">
        <v>23</v>
      </c>
      <c r="D954" s="21">
        <v>23</v>
      </c>
      <c r="E954" s="6" t="s">
        <v>4363</v>
      </c>
      <c r="F954" s="16" t="s">
        <v>4541</v>
      </c>
      <c r="G954" s="6" t="s">
        <v>18</v>
      </c>
      <c r="H954" s="6" t="s">
        <v>13</v>
      </c>
      <c r="I954" s="2">
        <v>0.45050000000000001</v>
      </c>
      <c r="J954" s="31">
        <f t="shared" si="14"/>
        <v>10.361499999999999</v>
      </c>
    </row>
    <row r="955" spans="1:10" ht="14.5" x14ac:dyDescent="0.35">
      <c r="A955" s="6" t="s">
        <v>4365</v>
      </c>
      <c r="B955" s="6" t="s">
        <v>4366</v>
      </c>
      <c r="C955" s="6" t="s">
        <v>23</v>
      </c>
      <c r="D955" s="21">
        <v>74</v>
      </c>
      <c r="E955" s="6" t="s">
        <v>4367</v>
      </c>
      <c r="F955" s="16" t="s">
        <v>4541</v>
      </c>
      <c r="G955" s="6" t="s">
        <v>33</v>
      </c>
      <c r="H955" s="6" t="s">
        <v>13</v>
      </c>
      <c r="I955" s="2">
        <v>0.45</v>
      </c>
      <c r="J955" s="31">
        <f t="shared" si="14"/>
        <v>33.300000000000004</v>
      </c>
    </row>
    <row r="956" spans="1:10" ht="14.5" x14ac:dyDescent="0.35">
      <c r="A956" s="6" t="s">
        <v>4370</v>
      </c>
      <c r="B956" s="6" t="s">
        <v>4371</v>
      </c>
      <c r="C956" s="6" t="s">
        <v>23</v>
      </c>
      <c r="D956" s="21">
        <v>14</v>
      </c>
      <c r="E956" s="6" t="s">
        <v>4372</v>
      </c>
      <c r="F956" s="15" t="s">
        <v>64</v>
      </c>
      <c r="G956" s="6" t="s">
        <v>4549</v>
      </c>
      <c r="H956" s="6" t="s">
        <v>27</v>
      </c>
      <c r="I956" s="2">
        <v>0.45</v>
      </c>
      <c r="J956" s="31">
        <f t="shared" si="14"/>
        <v>6.3</v>
      </c>
    </row>
    <row r="957" spans="1:10" ht="14.5" x14ac:dyDescent="0.35">
      <c r="A957" s="6" t="s">
        <v>4374</v>
      </c>
      <c r="B957" s="6" t="s">
        <v>4375</v>
      </c>
      <c r="C957" s="6" t="s">
        <v>16</v>
      </c>
      <c r="D957" s="21">
        <v>12</v>
      </c>
      <c r="E957" s="6" t="s">
        <v>4376</v>
      </c>
      <c r="F957" s="15" t="s">
        <v>186</v>
      </c>
      <c r="G957" s="6" t="s">
        <v>18</v>
      </c>
      <c r="H957" s="6" t="s">
        <v>13</v>
      </c>
      <c r="I957" s="2">
        <v>0.44624999999999998</v>
      </c>
      <c r="J957" s="31">
        <f t="shared" si="14"/>
        <v>5.3549999999999995</v>
      </c>
    </row>
    <row r="958" spans="1:10" ht="14.5" x14ac:dyDescent="0.35">
      <c r="A958" s="6" t="s">
        <v>4378</v>
      </c>
      <c r="B958" s="6" t="s">
        <v>4379</v>
      </c>
      <c r="C958" s="6" t="s">
        <v>23</v>
      </c>
      <c r="D958" s="21">
        <v>59</v>
      </c>
      <c r="E958" s="6" t="s">
        <v>1163</v>
      </c>
      <c r="F958" s="15" t="s">
        <v>135</v>
      </c>
      <c r="G958" s="6" t="s">
        <v>26</v>
      </c>
      <c r="H958" s="6" t="s">
        <v>13</v>
      </c>
      <c r="I958" s="2">
        <v>0.44624999999999998</v>
      </c>
      <c r="J958" s="31">
        <f t="shared" si="14"/>
        <v>26.328749999999999</v>
      </c>
    </row>
    <row r="959" spans="1:10" ht="14.5" x14ac:dyDescent="0.35">
      <c r="A959" s="6" t="s">
        <v>4381</v>
      </c>
      <c r="B959" s="6" t="s">
        <v>4382</v>
      </c>
      <c r="C959" s="6" t="s">
        <v>23</v>
      </c>
      <c r="D959" s="21">
        <v>83</v>
      </c>
      <c r="E959" s="6" t="s">
        <v>4383</v>
      </c>
      <c r="F959" s="15" t="s">
        <v>56</v>
      </c>
      <c r="G959" s="6" t="s">
        <v>4549</v>
      </c>
      <c r="H959" s="6" t="s">
        <v>13</v>
      </c>
      <c r="I959" s="2">
        <v>0.44624999999999998</v>
      </c>
      <c r="J959" s="31">
        <f t="shared" si="14"/>
        <v>37.03875</v>
      </c>
    </row>
    <row r="960" spans="1:10" ht="14.5" x14ac:dyDescent="0.35">
      <c r="A960" s="6" t="s">
        <v>4385</v>
      </c>
      <c r="B960" s="6" t="s">
        <v>4386</v>
      </c>
      <c r="C960" s="6" t="s">
        <v>23</v>
      </c>
      <c r="D960" s="21">
        <v>78</v>
      </c>
      <c r="E960" s="6" t="s">
        <v>4387</v>
      </c>
      <c r="F960" s="15" t="s">
        <v>404</v>
      </c>
      <c r="G960" s="6" t="s">
        <v>26</v>
      </c>
      <c r="H960" s="6" t="s">
        <v>13</v>
      </c>
      <c r="I960" s="2">
        <v>0.44624999999999998</v>
      </c>
      <c r="J960" s="31">
        <f t="shared" si="14"/>
        <v>34.807499999999997</v>
      </c>
    </row>
    <row r="961" spans="1:10" ht="14.5" x14ac:dyDescent="0.35">
      <c r="A961" s="6" t="s">
        <v>4389</v>
      </c>
      <c r="B961" s="6" t="s">
        <v>4390</v>
      </c>
      <c r="C961" s="6" t="s">
        <v>23</v>
      </c>
      <c r="D961" s="21">
        <v>62</v>
      </c>
      <c r="E961" s="6" t="s">
        <v>4391</v>
      </c>
      <c r="F961" s="15" t="s">
        <v>173</v>
      </c>
      <c r="G961" s="6" t="s">
        <v>4549</v>
      </c>
      <c r="H961" s="6" t="s">
        <v>13</v>
      </c>
      <c r="I961" s="2">
        <v>0.442</v>
      </c>
      <c r="J961" s="31">
        <f t="shared" si="14"/>
        <v>27.404</v>
      </c>
    </row>
    <row r="962" spans="1:10" ht="14.5" x14ac:dyDescent="0.35">
      <c r="A962" s="6" t="s">
        <v>414</v>
      </c>
      <c r="B962" s="6" t="s">
        <v>4394</v>
      </c>
      <c r="C962" s="6" t="s">
        <v>23</v>
      </c>
      <c r="D962" s="21">
        <v>0</v>
      </c>
      <c r="E962" s="6" t="s">
        <v>4395</v>
      </c>
      <c r="F962" s="15" t="s">
        <v>66</v>
      </c>
      <c r="G962" s="6" t="s">
        <v>18</v>
      </c>
      <c r="H962" s="6" t="s">
        <v>13</v>
      </c>
      <c r="I962" s="2">
        <v>0.442</v>
      </c>
      <c r="J962" s="31">
        <f t="shared" si="14"/>
        <v>0</v>
      </c>
    </row>
    <row r="963" spans="1:10" ht="14.5" x14ac:dyDescent="0.35">
      <c r="A963" s="6" t="s">
        <v>4397</v>
      </c>
      <c r="B963" s="6" t="s">
        <v>4398</v>
      </c>
      <c r="C963" s="6" t="s">
        <v>16</v>
      </c>
      <c r="D963" s="21">
        <v>15</v>
      </c>
      <c r="E963" s="6" t="s">
        <v>810</v>
      </c>
      <c r="F963" s="15" t="s">
        <v>19</v>
      </c>
      <c r="G963" s="6" t="s">
        <v>12</v>
      </c>
      <c r="H963" s="6" t="s">
        <v>13</v>
      </c>
      <c r="I963" s="2">
        <v>0.442</v>
      </c>
      <c r="J963" s="31">
        <f t="shared" ref="J963:J1001" si="15">D963*I963</f>
        <v>6.63</v>
      </c>
    </row>
    <row r="964" spans="1:10" ht="14.5" x14ac:dyDescent="0.35">
      <c r="A964" s="6" t="s">
        <v>4401</v>
      </c>
      <c r="B964" s="6" t="s">
        <v>4402</v>
      </c>
      <c r="C964" s="6" t="s">
        <v>16</v>
      </c>
      <c r="D964" s="21">
        <v>82</v>
      </c>
      <c r="E964" s="6" t="s">
        <v>4403</v>
      </c>
      <c r="F964" s="15" t="s">
        <v>118</v>
      </c>
      <c r="G964" s="6" t="s">
        <v>20</v>
      </c>
      <c r="H964" s="6" t="s">
        <v>25</v>
      </c>
      <c r="I964" s="2">
        <v>0.44</v>
      </c>
      <c r="J964" s="31">
        <f t="shared" si="15"/>
        <v>36.08</v>
      </c>
    </row>
    <row r="965" spans="1:10" ht="14.5" x14ac:dyDescent="0.35">
      <c r="A965" s="6" t="s">
        <v>4405</v>
      </c>
      <c r="B965" s="6" t="s">
        <v>4406</v>
      </c>
      <c r="C965" s="6" t="s">
        <v>23</v>
      </c>
      <c r="D965" s="21">
        <v>25</v>
      </c>
      <c r="E965" s="6" t="s">
        <v>4407</v>
      </c>
      <c r="F965" s="15" t="s">
        <v>528</v>
      </c>
      <c r="G965" s="6" t="s">
        <v>33</v>
      </c>
      <c r="H965" s="6" t="s">
        <v>13</v>
      </c>
      <c r="I965" s="2">
        <v>0.44</v>
      </c>
      <c r="J965" s="31">
        <f t="shared" si="15"/>
        <v>11</v>
      </c>
    </row>
    <row r="966" spans="1:10" ht="14.5" x14ac:dyDescent="0.35">
      <c r="A966" s="6" t="s">
        <v>614</v>
      </c>
      <c r="B966" s="6" t="s">
        <v>4410</v>
      </c>
      <c r="C966" s="6" t="s">
        <v>23</v>
      </c>
      <c r="D966" s="21">
        <v>42</v>
      </c>
      <c r="E966" s="6" t="s">
        <v>4411</v>
      </c>
      <c r="F966" s="15" t="s">
        <v>209</v>
      </c>
      <c r="G966" s="6" t="s">
        <v>12</v>
      </c>
      <c r="H966" s="6" t="s">
        <v>13</v>
      </c>
      <c r="I966" s="2">
        <v>0.44</v>
      </c>
      <c r="J966" s="31">
        <f t="shared" si="15"/>
        <v>18.48</v>
      </c>
    </row>
    <row r="967" spans="1:10" ht="14.5" x14ac:dyDescent="0.35">
      <c r="A967" s="6" t="s">
        <v>4413</v>
      </c>
      <c r="B967" s="6" t="s">
        <v>4414</v>
      </c>
      <c r="C967" s="6" t="s">
        <v>16</v>
      </c>
      <c r="D967" s="21">
        <v>33</v>
      </c>
      <c r="E967" s="6" t="s">
        <v>4415</v>
      </c>
      <c r="F967" s="15" t="s">
        <v>53</v>
      </c>
      <c r="G967" s="6" t="s">
        <v>50</v>
      </c>
      <c r="H967" s="6" t="s">
        <v>25</v>
      </c>
      <c r="I967" s="2">
        <v>0.44</v>
      </c>
      <c r="J967" s="31">
        <f t="shared" si="15"/>
        <v>14.52</v>
      </c>
    </row>
    <row r="968" spans="1:10" ht="14.5" x14ac:dyDescent="0.35">
      <c r="A968" s="6" t="s">
        <v>4417</v>
      </c>
      <c r="B968" s="6" t="s">
        <v>4418</v>
      </c>
      <c r="C968" s="6" t="s">
        <v>23</v>
      </c>
      <c r="D968" s="21">
        <v>6</v>
      </c>
      <c r="E968" s="6" t="s">
        <v>3936</v>
      </c>
      <c r="F968" s="15" t="s">
        <v>41</v>
      </c>
      <c r="G968" s="6" t="s">
        <v>33</v>
      </c>
      <c r="H968" s="6" t="s">
        <v>13</v>
      </c>
      <c r="I968" s="2">
        <v>0.43562499999999987</v>
      </c>
      <c r="J968" s="31">
        <f t="shared" si="15"/>
        <v>2.6137499999999991</v>
      </c>
    </row>
    <row r="969" spans="1:10" ht="14.5" x14ac:dyDescent="0.35">
      <c r="A969" s="6" t="s">
        <v>4421</v>
      </c>
      <c r="B969" s="6" t="s">
        <v>4422</v>
      </c>
      <c r="C969" s="6" t="s">
        <v>23</v>
      </c>
      <c r="D969" s="21">
        <v>74</v>
      </c>
      <c r="E969" s="6" t="s">
        <v>4423</v>
      </c>
      <c r="F969" s="15" t="s">
        <v>101</v>
      </c>
      <c r="G969" s="6" t="s">
        <v>33</v>
      </c>
      <c r="H969" s="6" t="s">
        <v>27</v>
      </c>
      <c r="I969" s="2">
        <v>0.43562499999999987</v>
      </c>
      <c r="J969" s="31">
        <f t="shared" si="15"/>
        <v>32.236249999999991</v>
      </c>
    </row>
    <row r="970" spans="1:10" ht="14.5" x14ac:dyDescent="0.35">
      <c r="A970" s="6" t="s">
        <v>387</v>
      </c>
      <c r="B970" s="6" t="s">
        <v>4426</v>
      </c>
      <c r="C970" s="6" t="s">
        <v>16</v>
      </c>
      <c r="D970" s="21">
        <v>60</v>
      </c>
      <c r="E970" s="6" t="s">
        <v>4427</v>
      </c>
      <c r="F970" s="15" t="s">
        <v>182</v>
      </c>
      <c r="G970" s="6" t="s">
        <v>12</v>
      </c>
      <c r="H970" s="6" t="s">
        <v>27</v>
      </c>
      <c r="I970" s="2">
        <v>0.43562499999999987</v>
      </c>
      <c r="J970" s="31">
        <f t="shared" si="15"/>
        <v>26.137499999999992</v>
      </c>
    </row>
    <row r="971" spans="1:10" ht="14.5" x14ac:dyDescent="0.35">
      <c r="A971" s="6" t="s">
        <v>4429</v>
      </c>
      <c r="B971" s="6" t="s">
        <v>4430</v>
      </c>
      <c r="C971" s="6" t="s">
        <v>16</v>
      </c>
      <c r="D971" s="21">
        <v>3</v>
      </c>
      <c r="E971" s="6" t="s">
        <v>2626</v>
      </c>
      <c r="F971" s="15" t="s">
        <v>162</v>
      </c>
      <c r="G971" s="6" t="s">
        <v>33</v>
      </c>
      <c r="H971" s="6" t="s">
        <v>27</v>
      </c>
      <c r="I971" s="2">
        <v>0.43562499999999987</v>
      </c>
      <c r="J971" s="31">
        <f t="shared" si="15"/>
        <v>1.3068749999999996</v>
      </c>
    </row>
    <row r="972" spans="1:10" ht="14.5" x14ac:dyDescent="0.35">
      <c r="A972" s="6" t="s">
        <v>213</v>
      </c>
      <c r="B972" s="6" t="s">
        <v>4432</v>
      </c>
      <c r="C972" s="6" t="s">
        <v>23</v>
      </c>
      <c r="D972" s="21">
        <v>30</v>
      </c>
      <c r="E972" s="6" t="s">
        <v>4433</v>
      </c>
      <c r="F972" s="15" t="s">
        <v>176</v>
      </c>
      <c r="G972" s="6" t="s">
        <v>20</v>
      </c>
      <c r="H972" s="6" t="s">
        <v>25</v>
      </c>
      <c r="I972" s="2">
        <v>0.43562499999999987</v>
      </c>
      <c r="J972" s="31">
        <f t="shared" si="15"/>
        <v>13.068749999999996</v>
      </c>
    </row>
    <row r="973" spans="1:10" ht="14.5" x14ac:dyDescent="0.35">
      <c r="A973" s="6" t="s">
        <v>4435</v>
      </c>
      <c r="B973" s="6" t="s">
        <v>4436</v>
      </c>
      <c r="C973" s="6" t="s">
        <v>23</v>
      </c>
      <c r="D973" s="21">
        <v>43</v>
      </c>
      <c r="E973" s="6" t="s">
        <v>4437</v>
      </c>
      <c r="F973" s="16" t="s">
        <v>4541</v>
      </c>
      <c r="G973" s="6" t="s">
        <v>4549</v>
      </c>
      <c r="H973" s="6" t="s">
        <v>25</v>
      </c>
      <c r="I973" s="2">
        <v>0.43</v>
      </c>
      <c r="J973" s="31">
        <f t="shared" si="15"/>
        <v>18.489999999999998</v>
      </c>
    </row>
    <row r="974" spans="1:10" ht="14.5" x14ac:dyDescent="0.35">
      <c r="A974" s="6" t="s">
        <v>380</v>
      </c>
      <c r="B974" s="6" t="s">
        <v>4439</v>
      </c>
      <c r="C974" s="6" t="s">
        <v>16</v>
      </c>
      <c r="D974" s="21">
        <v>82</v>
      </c>
      <c r="E974" s="6" t="s">
        <v>4440</v>
      </c>
      <c r="F974" s="16" t="s">
        <v>4541</v>
      </c>
      <c r="G974" s="6" t="s">
        <v>12</v>
      </c>
      <c r="H974" s="6" t="s">
        <v>13</v>
      </c>
      <c r="I974" s="2">
        <v>0.43</v>
      </c>
      <c r="J974" s="31">
        <f t="shared" si="15"/>
        <v>35.26</v>
      </c>
    </row>
    <row r="975" spans="1:10" ht="14.5" x14ac:dyDescent="0.35">
      <c r="A975" s="6" t="s">
        <v>4443</v>
      </c>
      <c r="B975" s="6" t="s">
        <v>4444</v>
      </c>
      <c r="C975" s="6" t="s">
        <v>23</v>
      </c>
      <c r="D975" s="21">
        <v>37</v>
      </c>
      <c r="E975" s="6" t="s">
        <v>1537</v>
      </c>
      <c r="F975" s="15" t="s">
        <v>31</v>
      </c>
      <c r="G975" s="6" t="s">
        <v>26</v>
      </c>
      <c r="H975" s="6" t="s">
        <v>13</v>
      </c>
      <c r="I975" s="2">
        <v>0.42499999999999999</v>
      </c>
      <c r="J975" s="31">
        <f t="shared" si="15"/>
        <v>15.725</v>
      </c>
    </row>
    <row r="976" spans="1:10" ht="14.5" x14ac:dyDescent="0.35">
      <c r="A976" s="6" t="s">
        <v>374</v>
      </c>
      <c r="B976" s="6" t="s">
        <v>4446</v>
      </c>
      <c r="C976" s="6" t="s">
        <v>23</v>
      </c>
      <c r="D976" s="21">
        <v>77</v>
      </c>
      <c r="E976" s="6" t="s">
        <v>4447</v>
      </c>
      <c r="F976" s="15" t="s">
        <v>149</v>
      </c>
      <c r="G976" s="6" t="s">
        <v>18</v>
      </c>
      <c r="H976" s="6" t="s">
        <v>25</v>
      </c>
      <c r="I976" s="2">
        <v>0.42499999999999999</v>
      </c>
      <c r="J976" s="31">
        <f t="shared" si="15"/>
        <v>32.725000000000001</v>
      </c>
    </row>
    <row r="977" spans="1:10" ht="14.5" x14ac:dyDescent="0.35">
      <c r="A977" s="6" t="s">
        <v>233</v>
      </c>
      <c r="B977" s="6" t="s">
        <v>4450</v>
      </c>
      <c r="C977" s="6" t="s">
        <v>16</v>
      </c>
      <c r="D977" s="21">
        <v>63</v>
      </c>
      <c r="E977" s="6" t="s">
        <v>4451</v>
      </c>
      <c r="F977" s="15" t="s">
        <v>134</v>
      </c>
      <c r="G977" s="6" t="s">
        <v>4549</v>
      </c>
      <c r="H977" s="6" t="s">
        <v>25</v>
      </c>
      <c r="I977" s="2">
        <v>0.42499999999999999</v>
      </c>
      <c r="J977" s="31">
        <f t="shared" si="15"/>
        <v>26.774999999999999</v>
      </c>
    </row>
    <row r="978" spans="1:10" ht="14.5" x14ac:dyDescent="0.35">
      <c r="A978" s="6" t="s">
        <v>4453</v>
      </c>
      <c r="B978" s="6" t="s">
        <v>4454</v>
      </c>
      <c r="C978" s="6" t="s">
        <v>16</v>
      </c>
      <c r="D978" s="21">
        <v>15</v>
      </c>
      <c r="E978" s="6" t="s">
        <v>4455</v>
      </c>
      <c r="F978" s="15" t="s">
        <v>138</v>
      </c>
      <c r="G978" s="6" t="s">
        <v>12</v>
      </c>
      <c r="H978" s="6" t="s">
        <v>13</v>
      </c>
      <c r="I978" s="2">
        <v>0.42</v>
      </c>
      <c r="J978" s="31">
        <f t="shared" si="15"/>
        <v>6.3</v>
      </c>
    </row>
    <row r="979" spans="1:10" ht="14.5" x14ac:dyDescent="0.35">
      <c r="A979" s="6" t="s">
        <v>4458</v>
      </c>
      <c r="B979" s="6" t="s">
        <v>4459</v>
      </c>
      <c r="C979" s="6" t="s">
        <v>23</v>
      </c>
      <c r="D979" s="21">
        <v>56</v>
      </c>
      <c r="E979" s="6" t="s">
        <v>4460</v>
      </c>
      <c r="F979" s="15" t="s">
        <v>142</v>
      </c>
      <c r="G979" s="6" t="s">
        <v>21</v>
      </c>
      <c r="H979" s="6" t="s">
        <v>13</v>
      </c>
      <c r="I979" s="2">
        <v>0.42</v>
      </c>
      <c r="J979" s="31">
        <f t="shared" si="15"/>
        <v>23.52</v>
      </c>
    </row>
    <row r="980" spans="1:10" ht="14.5" x14ac:dyDescent="0.35">
      <c r="A980" s="6" t="s">
        <v>4462</v>
      </c>
      <c r="B980" s="6" t="s">
        <v>4463</v>
      </c>
      <c r="C980" s="6" t="s">
        <v>16</v>
      </c>
      <c r="D980" s="21">
        <v>77</v>
      </c>
      <c r="E980" s="6" t="s">
        <v>4464</v>
      </c>
      <c r="F980" s="15" t="s">
        <v>404</v>
      </c>
      <c r="G980" s="6" t="s">
        <v>30</v>
      </c>
      <c r="H980" s="6" t="s">
        <v>13</v>
      </c>
      <c r="I980" s="2">
        <v>0.41649999999999998</v>
      </c>
      <c r="J980" s="31">
        <f t="shared" si="15"/>
        <v>32.070499999999996</v>
      </c>
    </row>
    <row r="981" spans="1:10" ht="14.5" x14ac:dyDescent="0.35">
      <c r="A981" s="6" t="s">
        <v>4466</v>
      </c>
      <c r="B981" s="6" t="s">
        <v>4467</v>
      </c>
      <c r="C981" s="6" t="s">
        <v>16</v>
      </c>
      <c r="D981" s="21">
        <v>93</v>
      </c>
      <c r="E981" s="6" t="s">
        <v>4468</v>
      </c>
      <c r="F981" s="15" t="s">
        <v>138</v>
      </c>
      <c r="G981" s="6" t="s">
        <v>30</v>
      </c>
      <c r="H981" s="6" t="s">
        <v>13</v>
      </c>
      <c r="I981" s="2">
        <v>0.41649999999999998</v>
      </c>
      <c r="J981" s="31">
        <f t="shared" si="15"/>
        <v>38.734499999999997</v>
      </c>
    </row>
    <row r="982" spans="1:10" ht="14.5" x14ac:dyDescent="0.35">
      <c r="A982" s="6" t="s">
        <v>1304</v>
      </c>
      <c r="B982" s="6" t="s">
        <v>4470</v>
      </c>
      <c r="C982" s="6" t="s">
        <v>23</v>
      </c>
      <c r="D982" s="21">
        <v>71</v>
      </c>
      <c r="E982" s="6" t="s">
        <v>4471</v>
      </c>
      <c r="F982" s="15" t="s">
        <v>341</v>
      </c>
      <c r="G982" s="6" t="s">
        <v>4549</v>
      </c>
      <c r="H982" s="6" t="s">
        <v>13</v>
      </c>
      <c r="I982" s="2">
        <v>0.41649999999999998</v>
      </c>
      <c r="J982" s="31">
        <f t="shared" si="15"/>
        <v>29.5715</v>
      </c>
    </row>
    <row r="983" spans="1:10" ht="14.5" x14ac:dyDescent="0.35">
      <c r="A983" s="6" t="s">
        <v>170</v>
      </c>
      <c r="B983" s="6" t="s">
        <v>4473</v>
      </c>
      <c r="C983" s="6" t="s">
        <v>23</v>
      </c>
      <c r="D983" s="21">
        <v>83</v>
      </c>
      <c r="E983" s="6" t="s">
        <v>4474</v>
      </c>
      <c r="F983" s="15" t="s">
        <v>31</v>
      </c>
      <c r="G983" s="6" t="s">
        <v>18</v>
      </c>
      <c r="H983" s="6" t="s">
        <v>25</v>
      </c>
      <c r="I983" s="2">
        <v>0.41649999999999998</v>
      </c>
      <c r="J983" s="31">
        <f t="shared" si="15"/>
        <v>34.569499999999998</v>
      </c>
    </row>
    <row r="984" spans="1:10" ht="14.5" x14ac:dyDescent="0.35">
      <c r="A984" s="6" t="s">
        <v>4477</v>
      </c>
      <c r="B984" s="6" t="s">
        <v>4478</v>
      </c>
      <c r="C984" s="6" t="s">
        <v>16</v>
      </c>
      <c r="D984" s="21">
        <v>45</v>
      </c>
      <c r="E984" s="6" t="s">
        <v>4479</v>
      </c>
      <c r="F984" s="15" t="s">
        <v>39</v>
      </c>
      <c r="G984" s="6" t="s">
        <v>20</v>
      </c>
      <c r="H984" s="6" t="s">
        <v>13</v>
      </c>
      <c r="I984" s="2">
        <v>0.41</v>
      </c>
      <c r="J984" s="31">
        <f t="shared" si="15"/>
        <v>18.45</v>
      </c>
    </row>
    <row r="985" spans="1:10" ht="14.5" x14ac:dyDescent="0.35">
      <c r="A985" s="6" t="s">
        <v>582</v>
      </c>
      <c r="B985" s="6" t="s">
        <v>4481</v>
      </c>
      <c r="C985" s="6" t="s">
        <v>23</v>
      </c>
      <c r="D985" s="21">
        <v>5</v>
      </c>
      <c r="E985" s="6" t="s">
        <v>4482</v>
      </c>
      <c r="F985" s="15" t="s">
        <v>98</v>
      </c>
      <c r="G985" s="6" t="s">
        <v>4549</v>
      </c>
      <c r="H985" s="6" t="s">
        <v>13</v>
      </c>
      <c r="I985" s="2">
        <v>0.41</v>
      </c>
      <c r="J985" s="31">
        <f t="shared" si="15"/>
        <v>2.0499999999999998</v>
      </c>
    </row>
    <row r="986" spans="1:10" ht="14.5" x14ac:dyDescent="0.35">
      <c r="A986" s="6" t="s">
        <v>4485</v>
      </c>
      <c r="B986" s="6" t="s">
        <v>4486</v>
      </c>
      <c r="C986" s="6" t="s">
        <v>54</v>
      </c>
      <c r="D986" s="21">
        <v>82</v>
      </c>
      <c r="E986" s="11"/>
      <c r="F986" s="15" t="s">
        <v>158</v>
      </c>
      <c r="G986" s="6" t="s">
        <v>21</v>
      </c>
      <c r="H986" s="6" t="s">
        <v>25</v>
      </c>
      <c r="I986" s="2">
        <v>0.40799999999999997</v>
      </c>
      <c r="J986" s="31">
        <f t="shared" si="15"/>
        <v>33.455999999999996</v>
      </c>
    </row>
    <row r="987" spans="1:10" ht="14.5" x14ac:dyDescent="0.35">
      <c r="A987" s="6" t="s">
        <v>4488</v>
      </c>
      <c r="B987" s="6" t="s">
        <v>385</v>
      </c>
      <c r="C987" s="6" t="s">
        <v>23</v>
      </c>
      <c r="D987" s="21">
        <v>83</v>
      </c>
      <c r="E987" s="6" t="s">
        <v>4489</v>
      </c>
      <c r="F987" s="15" t="s">
        <v>48</v>
      </c>
      <c r="G987" s="6" t="s">
        <v>12</v>
      </c>
      <c r="H987" s="6" t="s">
        <v>13</v>
      </c>
      <c r="I987" s="2">
        <v>0.40799999999999997</v>
      </c>
      <c r="J987" s="31">
        <f t="shared" si="15"/>
        <v>33.863999999999997</v>
      </c>
    </row>
    <row r="988" spans="1:10" ht="14.5" x14ac:dyDescent="0.35">
      <c r="A988" s="6" t="s">
        <v>4492</v>
      </c>
      <c r="B988" s="6" t="s">
        <v>4493</v>
      </c>
      <c r="C988" s="6" t="s">
        <v>16</v>
      </c>
      <c r="D988" s="21">
        <v>41</v>
      </c>
      <c r="E988" s="6" t="s">
        <v>4166</v>
      </c>
      <c r="F988" s="15" t="s">
        <v>263</v>
      </c>
      <c r="G988" s="6" t="s">
        <v>21</v>
      </c>
      <c r="H988" s="6" t="s">
        <v>13</v>
      </c>
      <c r="I988" s="2">
        <v>0.4</v>
      </c>
      <c r="J988" s="31">
        <f t="shared" si="15"/>
        <v>16.400000000000002</v>
      </c>
    </row>
    <row r="989" spans="1:10" ht="14.5" x14ac:dyDescent="0.35">
      <c r="A989" s="6" t="s">
        <v>377</v>
      </c>
      <c r="B989" s="6" t="s">
        <v>4495</v>
      </c>
      <c r="C989" s="6" t="s">
        <v>23</v>
      </c>
      <c r="D989" s="21">
        <v>44</v>
      </c>
      <c r="E989" s="6" t="s">
        <v>3544</v>
      </c>
      <c r="F989" s="15" t="s">
        <v>186</v>
      </c>
      <c r="G989" s="6" t="s">
        <v>12</v>
      </c>
      <c r="H989" s="6" t="s">
        <v>13</v>
      </c>
      <c r="I989" s="2">
        <v>0.39950000000000002</v>
      </c>
      <c r="J989" s="31">
        <f t="shared" si="15"/>
        <v>17.577999999999999</v>
      </c>
    </row>
    <row r="990" spans="1:10" ht="14.5" x14ac:dyDescent="0.35">
      <c r="A990" s="6" t="s">
        <v>581</v>
      </c>
      <c r="B990" s="6" t="s">
        <v>4497</v>
      </c>
      <c r="C990" s="6" t="s">
        <v>23</v>
      </c>
      <c r="D990" s="21">
        <v>64</v>
      </c>
      <c r="E990" s="6" t="s">
        <v>4498</v>
      </c>
      <c r="F990" s="15" t="s">
        <v>98</v>
      </c>
      <c r="G990" s="6" t="s">
        <v>33</v>
      </c>
      <c r="H990" s="6" t="s">
        <v>13</v>
      </c>
      <c r="I990" s="2">
        <v>0.39950000000000002</v>
      </c>
      <c r="J990" s="31">
        <f t="shared" si="15"/>
        <v>25.568000000000001</v>
      </c>
    </row>
    <row r="991" spans="1:10" ht="14.5" x14ac:dyDescent="0.35">
      <c r="A991" s="6" t="s">
        <v>4500</v>
      </c>
      <c r="B991" s="6" t="s">
        <v>4501</v>
      </c>
      <c r="C991" s="6" t="s">
        <v>23</v>
      </c>
      <c r="D991" s="21">
        <v>83</v>
      </c>
      <c r="E991" s="6" t="s">
        <v>4502</v>
      </c>
      <c r="F991" s="16" t="s">
        <v>4541</v>
      </c>
      <c r="G991" s="6" t="s">
        <v>33</v>
      </c>
      <c r="H991" s="6" t="s">
        <v>27</v>
      </c>
      <c r="I991" s="2">
        <v>0.39950000000000002</v>
      </c>
      <c r="J991" s="31">
        <f t="shared" si="15"/>
        <v>33.158500000000004</v>
      </c>
    </row>
    <row r="992" spans="1:10" ht="14.5" x14ac:dyDescent="0.35">
      <c r="A992" s="6" t="s">
        <v>4504</v>
      </c>
      <c r="B992" s="6" t="s">
        <v>4505</v>
      </c>
      <c r="C992" s="6" t="s">
        <v>23</v>
      </c>
      <c r="D992" s="21">
        <v>60</v>
      </c>
      <c r="E992" s="6" t="s">
        <v>4506</v>
      </c>
      <c r="F992" s="15" t="s">
        <v>79</v>
      </c>
      <c r="G992" s="6" t="s">
        <v>20</v>
      </c>
      <c r="H992" s="6" t="s">
        <v>13</v>
      </c>
      <c r="I992" s="2">
        <v>0.39950000000000002</v>
      </c>
      <c r="J992" s="31">
        <f t="shared" si="15"/>
        <v>23.970000000000002</v>
      </c>
    </row>
    <row r="993" spans="1:10" ht="14.5" x14ac:dyDescent="0.35">
      <c r="A993" s="6" t="s">
        <v>1145</v>
      </c>
      <c r="B993" s="6" t="s">
        <v>4508</v>
      </c>
      <c r="C993" s="6" t="s">
        <v>16</v>
      </c>
      <c r="D993" s="21">
        <v>59</v>
      </c>
      <c r="E993" s="6" t="s">
        <v>4509</v>
      </c>
      <c r="F993" s="15" t="s">
        <v>239</v>
      </c>
      <c r="G993" s="6" t="s">
        <v>33</v>
      </c>
      <c r="H993" s="6" t="s">
        <v>13</v>
      </c>
      <c r="I993" s="2">
        <v>0.39950000000000002</v>
      </c>
      <c r="J993" s="31">
        <f t="shared" si="15"/>
        <v>23.570500000000003</v>
      </c>
    </row>
    <row r="994" spans="1:10" ht="14.5" x14ac:dyDescent="0.35">
      <c r="A994" s="6" t="s">
        <v>471</v>
      </c>
      <c r="B994" s="6" t="s">
        <v>4511</v>
      </c>
      <c r="C994" s="6" t="s">
        <v>23</v>
      </c>
      <c r="D994" s="21">
        <v>32</v>
      </c>
      <c r="E994" s="6" t="s">
        <v>4512</v>
      </c>
      <c r="F994" s="15" t="s">
        <v>62</v>
      </c>
      <c r="G994" s="6" t="s">
        <v>63</v>
      </c>
      <c r="H994" s="6" t="s">
        <v>13</v>
      </c>
      <c r="I994" s="2">
        <v>0.39100000000000001</v>
      </c>
      <c r="J994" s="31">
        <f t="shared" si="15"/>
        <v>12.512</v>
      </c>
    </row>
    <row r="995" spans="1:10" ht="14.5" x14ac:dyDescent="0.35">
      <c r="A995" s="6" t="s">
        <v>126</v>
      </c>
      <c r="B995" s="6" t="s">
        <v>4514</v>
      </c>
      <c r="C995" s="6" t="s">
        <v>16</v>
      </c>
      <c r="D995" s="21">
        <v>38</v>
      </c>
      <c r="E995" s="6" t="s">
        <v>4515</v>
      </c>
      <c r="F995" s="15" t="s">
        <v>124</v>
      </c>
      <c r="G995" s="6" t="s">
        <v>18</v>
      </c>
      <c r="H995" s="6" t="s">
        <v>13</v>
      </c>
      <c r="I995" s="2">
        <v>0.38250000000000001</v>
      </c>
      <c r="J995" s="31">
        <f t="shared" si="15"/>
        <v>14.535</v>
      </c>
    </row>
    <row r="996" spans="1:10" ht="14.5" x14ac:dyDescent="0.35">
      <c r="A996" s="6" t="s">
        <v>261</v>
      </c>
      <c r="B996" s="6" t="s">
        <v>4518</v>
      </c>
      <c r="C996" s="6" t="s">
        <v>23</v>
      </c>
      <c r="D996" s="21">
        <v>15</v>
      </c>
      <c r="E996" s="6" t="s">
        <v>4519</v>
      </c>
      <c r="F996" s="15" t="s">
        <v>361</v>
      </c>
      <c r="G996" s="6" t="s">
        <v>26</v>
      </c>
      <c r="H996" s="6" t="s">
        <v>13</v>
      </c>
      <c r="I996" s="2">
        <v>0.38250000000000001</v>
      </c>
      <c r="J996" s="31">
        <f t="shared" si="15"/>
        <v>5.7374999999999998</v>
      </c>
    </row>
    <row r="997" spans="1:10" ht="14.5" x14ac:dyDescent="0.35">
      <c r="A997" s="6" t="s">
        <v>3453</v>
      </c>
      <c r="B997" s="6" t="s">
        <v>4522</v>
      </c>
      <c r="C997" s="6" t="s">
        <v>16</v>
      </c>
      <c r="D997" s="21">
        <v>60</v>
      </c>
      <c r="E997" s="6" t="s">
        <v>4523</v>
      </c>
      <c r="F997" s="15" t="s">
        <v>74</v>
      </c>
      <c r="G997" s="6" t="s">
        <v>18</v>
      </c>
      <c r="H997" s="6" t="s">
        <v>25</v>
      </c>
      <c r="I997" s="2">
        <v>0.374</v>
      </c>
      <c r="J997" s="31">
        <f t="shared" si="15"/>
        <v>22.44</v>
      </c>
    </row>
    <row r="998" spans="1:10" ht="14.5" x14ac:dyDescent="0.35">
      <c r="A998" s="6" t="s">
        <v>606</v>
      </c>
      <c r="B998" s="6" t="s">
        <v>4525</v>
      </c>
      <c r="C998" s="6" t="s">
        <v>16</v>
      </c>
      <c r="D998" s="21">
        <v>22</v>
      </c>
      <c r="E998" s="6" t="s">
        <v>4526</v>
      </c>
      <c r="F998" s="15" t="s">
        <v>190</v>
      </c>
      <c r="G998" s="6" t="s">
        <v>12</v>
      </c>
      <c r="H998" s="6" t="s">
        <v>13</v>
      </c>
      <c r="I998" s="2">
        <v>0.35699999999999998</v>
      </c>
      <c r="J998" s="31">
        <f t="shared" si="15"/>
        <v>7.8539999999999992</v>
      </c>
    </row>
    <row r="999" spans="1:10" ht="14.5" x14ac:dyDescent="0.35">
      <c r="A999" s="6" t="s">
        <v>4528</v>
      </c>
      <c r="B999" s="6" t="s">
        <v>4529</v>
      </c>
      <c r="C999" s="6" t="s">
        <v>23</v>
      </c>
      <c r="D999" s="21">
        <v>17</v>
      </c>
      <c r="E999" s="6" t="s">
        <v>4530</v>
      </c>
      <c r="F999" s="15" t="s">
        <v>117</v>
      </c>
      <c r="G999" s="6" t="s">
        <v>18</v>
      </c>
      <c r="H999" s="6" t="s">
        <v>25</v>
      </c>
      <c r="I999" s="2">
        <v>0.35699999999999998</v>
      </c>
      <c r="J999" s="31">
        <f t="shared" si="15"/>
        <v>6.069</v>
      </c>
    </row>
    <row r="1000" spans="1:10" ht="14.5" x14ac:dyDescent="0.35">
      <c r="A1000" s="6" t="s">
        <v>4533</v>
      </c>
      <c r="B1000" s="6" t="s">
        <v>4534</v>
      </c>
      <c r="C1000" s="6" t="s">
        <v>16</v>
      </c>
      <c r="D1000" s="21">
        <v>30</v>
      </c>
      <c r="E1000" s="6" t="s">
        <v>4535</v>
      </c>
      <c r="F1000" s="15" t="s">
        <v>127</v>
      </c>
      <c r="G1000" s="6" t="s">
        <v>18</v>
      </c>
      <c r="H1000" s="6" t="s">
        <v>13</v>
      </c>
      <c r="I1000" s="2">
        <v>0.35699999999999998</v>
      </c>
      <c r="J1000" s="31">
        <f t="shared" si="15"/>
        <v>10.709999999999999</v>
      </c>
    </row>
    <row r="1001" spans="1:10" ht="14.5" x14ac:dyDescent="0.35">
      <c r="A1001" s="6" t="s">
        <v>595</v>
      </c>
      <c r="B1001" s="6" t="s">
        <v>4538</v>
      </c>
      <c r="C1001" s="6" t="s">
        <v>16</v>
      </c>
      <c r="D1001" s="21">
        <v>56</v>
      </c>
      <c r="E1001" s="6" t="s">
        <v>4539</v>
      </c>
      <c r="F1001" s="15" t="s">
        <v>405</v>
      </c>
      <c r="G1001" s="6" t="s">
        <v>20</v>
      </c>
      <c r="H1001" s="6" t="s">
        <v>13</v>
      </c>
      <c r="I1001" s="2">
        <v>0.34</v>
      </c>
      <c r="J1001" s="31">
        <f t="shared" si="15"/>
        <v>19.040000000000003</v>
      </c>
    </row>
    <row r="1002" spans="1:10" ht="15" customHeight="1" thickBot="1" x14ac:dyDescent="0.3">
      <c r="H1002" s="35" t="s">
        <v>4564</v>
      </c>
      <c r="J1002" s="32">
        <f>SUM(J2:J1001)</f>
        <v>43980.91003125006</v>
      </c>
    </row>
    <row r="1003" spans="1:10" ht="34" customHeight="1" thickTop="1" x14ac:dyDescent="0.25">
      <c r="H1003" s="36"/>
      <c r="J1003" s="37" t="s">
        <v>232</v>
      </c>
    </row>
    <row r="1005" spans="1:10" x14ac:dyDescent="0.25">
      <c r="B1005" t="s">
        <v>4565</v>
      </c>
      <c r="I1005" s="25" t="s">
        <v>232</v>
      </c>
    </row>
  </sheetData>
  <mergeCells count="1">
    <mergeCell ref="H1002:H1003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NewCustomerList</vt:lpstr>
      <vt:lpstr>Pivot Table1</vt:lpstr>
      <vt:lpstr>Pivot Table 2</vt:lpstr>
      <vt:lpstr>Pivot Table 3</vt:lpstr>
      <vt:lpstr>Task 4-3a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Nirmal Durai</dc:creator>
  <cp:lastModifiedBy>Nirmal Durai</cp:lastModifiedBy>
  <dcterms:created xsi:type="dcterms:W3CDTF">2024-12-18T12:05:33Z</dcterms:created>
  <dcterms:modified xsi:type="dcterms:W3CDTF">2024-12-20T11:26:37Z</dcterms:modified>
</cp:coreProperties>
</file>