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519779A6-AA19-4E0A-BF62-496B7380771A}" xr6:coauthVersionLast="34" xr6:coauthVersionMax="34" xr10:uidLastSave="{00000000-0000-0000-0000-000000000000}"/>
  <bookViews>
    <workbookView xWindow="-120" yWindow="-120" windowWidth="20736" windowHeight="11040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Data">Customers!$A$2:$C$13</definedName>
    <definedName name="Head">Customers!$A$1:$C$1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D4" i="4"/>
  <c r="E11" i="4"/>
  <c r="E17" i="4"/>
  <c r="E9" i="4"/>
  <c r="E10" i="4"/>
  <c r="A8" i="4"/>
  <c r="D9" i="4"/>
  <c r="D10" i="4"/>
  <c r="D11" i="4"/>
  <c r="D12" i="4"/>
  <c r="E12" i="4" s="1"/>
  <c r="D13" i="4"/>
  <c r="E13" i="4" s="1"/>
  <c r="D14" i="4"/>
  <c r="E14" i="4" s="1"/>
  <c r="D15" i="4"/>
  <c r="E15" i="4" s="1"/>
  <c r="D16" i="4"/>
  <c r="E16" i="4" s="1"/>
  <c r="D17" i="4"/>
  <c r="D18" i="4"/>
  <c r="E18" i="4" s="1"/>
  <c r="D8" i="4"/>
  <c r="E8" i="4" s="1"/>
  <c r="E19" i="4" l="1"/>
  <c r="E21" i="4" s="1"/>
  <c r="B5" i="4"/>
  <c r="E20" i="4" l="1"/>
  <c r="E22" i="4" s="1"/>
</calcChain>
</file>

<file path=xl/sharedStrings.xml><?xml version="1.0" encoding="utf-8"?>
<sst xmlns="http://schemas.openxmlformats.org/spreadsheetml/2006/main" count="82" uniqueCount="56">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</sst>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9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4" xfId="0" applyFont="1" applyBorder="1"/>
    <xf numFmtId="0" fontId="2" fillId="3" borderId="4" xfId="0" applyFont="1" applyFill="1" applyBorder="1"/>
    <xf numFmtId="0" fontId="6" fillId="4" borderId="7" xfId="0" applyFont="1" applyFill="1" applyBorder="1"/>
    <xf numFmtId="0" fontId="7" fillId="4" borderId="4" xfId="0" applyFont="1" applyFill="1" applyBorder="1" applyAlignment="1">
      <alignment horizontal="left"/>
    </xf>
    <xf numFmtId="14" fontId="7" fillId="4" borderId="4" xfId="0" applyNumberFormat="1" applyFont="1" applyFill="1" applyBorder="1" applyAlignment="1">
      <alignment horizontal="left"/>
    </xf>
    <xf numFmtId="0" fontId="6" fillId="4" borderId="6" xfId="0" applyFont="1" applyFill="1" applyBorder="1"/>
    <xf numFmtId="0" fontId="7" fillId="4" borderId="12" xfId="0" applyFont="1" applyFill="1" applyBorder="1"/>
    <xf numFmtId="0" fontId="7" fillId="4" borderId="5" xfId="0" applyFont="1" applyFill="1" applyBorder="1"/>
    <xf numFmtId="0" fontId="6" fillId="4" borderId="4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0" fillId="0" borderId="5" xfId="0" applyNumberFormat="1" applyBorder="1" applyAlignment="1">
      <alignment horizontal="right"/>
    </xf>
    <xf numFmtId="0" fontId="0" fillId="0" borderId="5" xfId="0" applyBorder="1" applyAlignment="1"/>
    <xf numFmtId="0" fontId="0" fillId="0" borderId="4" xfId="0" applyBorder="1" applyAlignment="1"/>
    <xf numFmtId="0" fontId="0" fillId="0" borderId="0" xfId="0" applyAlignment="1">
      <alignment horizontal="right"/>
    </xf>
    <xf numFmtId="1" fontId="0" fillId="0" borderId="5" xfId="0" applyNumberFormat="1" applyBorder="1" applyAlignment="1">
      <alignment horizontal="right"/>
    </xf>
    <xf numFmtId="164" fontId="7" fillId="4" borderId="4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4" borderId="8" xfId="0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7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sheetPr codeName="Sheet1"/>
  <dimension ref="A1:JD23"/>
  <sheetViews>
    <sheetView showGridLines="0" tabSelected="1" zoomScale="115" zoomScaleNormal="115" workbookViewId="0">
      <selection activeCell="I9" sqref="I9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9"/>
      <c r="B1" s="49"/>
      <c r="C1" s="49"/>
      <c r="D1" s="49"/>
      <c r="E1" s="49"/>
    </row>
    <row r="2" spans="1:263" ht="20.399999999999999" x14ac:dyDescent="0.35">
      <c r="A2" s="50" t="s">
        <v>43</v>
      </c>
      <c r="B2" s="50"/>
      <c r="C2" s="50"/>
      <c r="D2" s="50"/>
      <c r="E2" s="50"/>
    </row>
    <row r="3" spans="1:263" x14ac:dyDescent="0.25">
      <c r="A3" s="51" t="s">
        <v>44</v>
      </c>
      <c r="B3" s="51"/>
      <c r="C3" s="51"/>
      <c r="D3" s="51"/>
      <c r="E3" s="51"/>
    </row>
    <row r="4" spans="1:263" x14ac:dyDescent="0.25">
      <c r="A4" s="13" t="s">
        <v>10</v>
      </c>
      <c r="B4" s="37"/>
      <c r="C4" s="10" t="s">
        <v>4</v>
      </c>
      <c r="D4" s="52" t="str">
        <f>VLOOKUP(B6,Data,MATCH(C4,Head,0),FALSE)</f>
        <v>Limerick, Ireland</v>
      </c>
      <c r="E4" s="53"/>
      <c r="H4" s="43" t="s">
        <v>50</v>
      </c>
      <c r="I4" s="44"/>
      <c r="J4" s="44"/>
      <c r="K4" s="44"/>
      <c r="L4" s="44"/>
      <c r="M4" s="44"/>
      <c r="N4" s="44"/>
      <c r="O4" s="44"/>
      <c r="P4" s="44"/>
      <c r="Q4" s="4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</row>
    <row r="5" spans="1:263" ht="13.2" customHeight="1" x14ac:dyDescent="0.25">
      <c r="A5" s="7" t="s">
        <v>11</v>
      </c>
      <c r="B5" s="9">
        <f ca="1">TODAY()</f>
        <v>45128</v>
      </c>
      <c r="C5" s="11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</row>
    <row r="6" spans="1:263" x14ac:dyDescent="0.25">
      <c r="A6" s="7" t="s">
        <v>2</v>
      </c>
      <c r="B6" s="8" t="s">
        <v>40</v>
      </c>
      <c r="C6" s="12"/>
      <c r="D6" s="56"/>
      <c r="E6" s="57"/>
      <c r="H6" t="s">
        <v>45</v>
      </c>
    </row>
    <row r="7" spans="1:263" x14ac:dyDescent="0.25">
      <c r="A7" s="14" t="s">
        <v>46</v>
      </c>
      <c r="B7" s="14" t="s">
        <v>0</v>
      </c>
      <c r="C7" s="14" t="s">
        <v>12</v>
      </c>
      <c r="D7" s="14" t="s">
        <v>1</v>
      </c>
      <c r="E7" s="14" t="s">
        <v>13</v>
      </c>
    </row>
    <row r="8" spans="1:263" x14ac:dyDescent="0.25">
      <c r="A8" s="2">
        <f>IF(B8=" "," ",COUNTA($B$8:B8))</f>
        <v>1</v>
      </c>
      <c r="B8" s="33" t="s">
        <v>17</v>
      </c>
      <c r="C8" s="35">
        <v>20</v>
      </c>
      <c r="D8" s="2">
        <f>IFERROR(VLOOKUP(B8,Product!$A$1:$B$6,2,FALSE)," ")</f>
        <v>100</v>
      </c>
      <c r="E8" s="32">
        <f>IFERROR(D8*C8," ")</f>
        <v>2000</v>
      </c>
      <c r="G8" s="22">
        <v>1</v>
      </c>
      <c r="H8" s="26" t="s">
        <v>51</v>
      </c>
      <c r="I8" s="15"/>
      <c r="J8" s="15"/>
      <c r="K8" s="15"/>
      <c r="L8" s="15"/>
      <c r="M8" s="15"/>
      <c r="N8" s="15"/>
      <c r="O8" s="15"/>
      <c r="P8" s="15"/>
      <c r="Q8" s="16"/>
    </row>
    <row r="9" spans="1:263" x14ac:dyDescent="0.25">
      <c r="A9" s="2">
        <f>IF(B9=" "," ",COUNTA($B$8:B9))</f>
        <v>2</v>
      </c>
      <c r="B9" s="34" t="s">
        <v>19</v>
      </c>
      <c r="C9" s="3">
        <v>50</v>
      </c>
      <c r="D9" s="2">
        <f>IFERROR(VLOOKUP(B9,Product!$A$1:$B$6,2,FALSE)," ")</f>
        <v>200</v>
      </c>
      <c r="E9" s="32">
        <f t="shared" ref="E9:E18" si="0">IFERROR(D9*C9," ")</f>
        <v>10000</v>
      </c>
      <c r="G9" s="23">
        <v>2</v>
      </c>
      <c r="H9" s="17" t="s">
        <v>52</v>
      </c>
      <c r="Q9" s="18"/>
    </row>
    <row r="10" spans="1:263" ht="13.2" customHeight="1" x14ac:dyDescent="0.25">
      <c r="A10" s="2">
        <f>IF(B10=" "," ",COUNTA($B$8:B10))</f>
        <v>3</v>
      </c>
      <c r="B10" s="34" t="s">
        <v>18</v>
      </c>
      <c r="C10" s="3">
        <v>6</v>
      </c>
      <c r="D10" s="2">
        <f>IFERROR(VLOOKUP(B10,Product!$A$1:$B$6,2,FALSE)," ")</f>
        <v>150</v>
      </c>
      <c r="E10" s="32">
        <f t="shared" si="0"/>
        <v>900</v>
      </c>
      <c r="G10" s="23">
        <v>3</v>
      </c>
      <c r="H10" s="40" t="s">
        <v>53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2" customHeight="1" x14ac:dyDescent="0.25">
      <c r="A11" s="2">
        <f>IF(B11=" "," ",COUNTA($B$8:B11))</f>
        <v>4</v>
      </c>
      <c r="B11" s="34" t="s">
        <v>18</v>
      </c>
      <c r="C11" s="3">
        <v>25</v>
      </c>
      <c r="D11" s="2">
        <f>IFERROR(VLOOKUP(B11,Product!$A$1:$B$6,2,FALSE)," ")</f>
        <v>150</v>
      </c>
      <c r="E11" s="32">
        <f t="shared" si="0"/>
        <v>3750</v>
      </c>
      <c r="G11" s="23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>
        <f>IF(B12=" "," ",COUNTA($B$8:B12))</f>
        <v>5</v>
      </c>
      <c r="B12" s="34" t="s">
        <v>17</v>
      </c>
      <c r="C12" s="3">
        <v>12</v>
      </c>
      <c r="D12" s="2">
        <f>IFERROR(VLOOKUP(B12,Product!$A$1:$B$6,2,FALSE)," ")</f>
        <v>100</v>
      </c>
      <c r="E12" s="32">
        <f t="shared" si="0"/>
        <v>1200</v>
      </c>
      <c r="G12" s="23">
        <v>5</v>
      </c>
      <c r="H12" s="17" t="s">
        <v>47</v>
      </c>
      <c r="Q12" s="18"/>
    </row>
    <row r="13" spans="1:263" x14ac:dyDescent="0.25">
      <c r="A13" s="2">
        <f>IF(B13=" "," ",COUNTA($B$8:B13))</f>
        <v>6</v>
      </c>
      <c r="B13" s="34" t="s">
        <v>18</v>
      </c>
      <c r="C13" s="3">
        <v>10</v>
      </c>
      <c r="D13" s="2">
        <f>IFERROR(VLOOKUP(B13,Product!$A$1:$B$6,2,FALSE)," ")</f>
        <v>150</v>
      </c>
      <c r="E13" s="32">
        <f t="shared" si="0"/>
        <v>1500</v>
      </c>
      <c r="G13" s="23">
        <v>6</v>
      </c>
      <c r="H13" s="17" t="s">
        <v>48</v>
      </c>
      <c r="Q13" s="18"/>
    </row>
    <row r="14" spans="1:263" x14ac:dyDescent="0.25">
      <c r="A14" s="2">
        <f>IF(B14=" "," ",COUNTA($B$8:B14))</f>
        <v>7</v>
      </c>
      <c r="B14" s="34" t="s">
        <v>19</v>
      </c>
      <c r="C14" s="3">
        <v>5</v>
      </c>
      <c r="D14" s="2">
        <f>IFERROR(VLOOKUP(B14,Product!$A$1:$B$6,2,FALSE)," ")</f>
        <v>200</v>
      </c>
      <c r="E14" s="32">
        <f t="shared" si="0"/>
        <v>1000</v>
      </c>
      <c r="G14" s="24">
        <v>7</v>
      </c>
      <c r="H14" s="19" t="s">
        <v>49</v>
      </c>
      <c r="I14" s="20"/>
      <c r="J14" s="20"/>
      <c r="K14" s="20"/>
      <c r="L14" s="20"/>
      <c r="M14" s="20"/>
      <c r="N14" s="20"/>
      <c r="O14" s="20"/>
      <c r="P14" s="20"/>
      <c r="Q14" s="21"/>
    </row>
    <row r="15" spans="1:263" x14ac:dyDescent="0.25">
      <c r="A15" s="2">
        <f>IF(B15=" "," ",COUNTA($B$8:B15))</f>
        <v>8</v>
      </c>
      <c r="B15" s="34" t="s">
        <v>19</v>
      </c>
      <c r="C15" s="3">
        <v>12</v>
      </c>
      <c r="D15" s="2">
        <f>IFERROR(VLOOKUP(B15,Product!$A$1:$B$6,2,FALSE)," ")</f>
        <v>200</v>
      </c>
      <c r="E15" s="32">
        <f t="shared" si="0"/>
        <v>2400</v>
      </c>
      <c r="G15" s="28">
        <v>8</v>
      </c>
      <c r="H15" s="29" t="s">
        <v>55</v>
      </c>
      <c r="I15" s="30"/>
      <c r="J15" s="30"/>
      <c r="K15" s="30"/>
      <c r="L15" s="30"/>
      <c r="M15" s="30"/>
      <c r="N15" s="30"/>
      <c r="O15" s="30"/>
      <c r="P15" s="30"/>
      <c r="Q15" s="31"/>
    </row>
    <row r="16" spans="1:263" x14ac:dyDescent="0.25">
      <c r="A16" s="2">
        <f>IF(B16=" "," ",COUNTA($B$8:B16))</f>
        <v>9</v>
      </c>
      <c r="B16" s="34" t="s">
        <v>20</v>
      </c>
      <c r="C16" s="3">
        <v>14</v>
      </c>
      <c r="D16" s="2">
        <f>IFERROR(VLOOKUP(B16,Product!$A$1:$B$6,2,FALSE)," ")</f>
        <v>225</v>
      </c>
      <c r="E16" s="32">
        <f t="shared" si="0"/>
        <v>3150</v>
      </c>
    </row>
    <row r="17" spans="1:17" x14ac:dyDescent="0.25">
      <c r="A17" s="2">
        <f>IF(B17=" "," ",COUNTA($B$8:B17))</f>
        <v>10</v>
      </c>
      <c r="B17" s="34" t="s">
        <v>21</v>
      </c>
      <c r="C17" s="3">
        <v>12</v>
      </c>
      <c r="D17" s="2">
        <f>IFERROR(VLOOKUP(B17,Product!$A$1:$B$6,2,FALSE)," ")</f>
        <v>300</v>
      </c>
      <c r="E17" s="32">
        <f t="shared" si="0"/>
        <v>3600</v>
      </c>
    </row>
    <row r="18" spans="1:17" x14ac:dyDescent="0.25">
      <c r="A18" s="2">
        <f>IF(B18=" "," ",COUNTA($B$8:B18))</f>
        <v>11</v>
      </c>
      <c r="B18" s="34" t="s">
        <v>18</v>
      </c>
      <c r="C18" s="4">
        <v>10</v>
      </c>
      <c r="D18" s="2">
        <f>IFERROR(VLOOKUP(B18,Product!$A$1:$B$6,2,FALSE)," ")</f>
        <v>150</v>
      </c>
      <c r="E18" s="32">
        <f t="shared" si="0"/>
        <v>1500</v>
      </c>
    </row>
    <row r="19" spans="1:17" x14ac:dyDescent="0.25">
      <c r="A19" s="1"/>
      <c r="B19" s="1"/>
      <c r="C19" s="38" t="s">
        <v>14</v>
      </c>
      <c r="D19" s="38"/>
      <c r="E19" s="32">
        <f>SUM(E8:E18)</f>
        <v>31000</v>
      </c>
    </row>
    <row r="20" spans="1:17" x14ac:dyDescent="0.25">
      <c r="A20" s="1"/>
      <c r="B20" s="1"/>
      <c r="C20" s="38" t="s">
        <v>54</v>
      </c>
      <c r="D20" s="38"/>
      <c r="E20" s="36">
        <f>E19*5%</f>
        <v>1550</v>
      </c>
    </row>
    <row r="21" spans="1:17" x14ac:dyDescent="0.25">
      <c r="A21" s="1"/>
      <c r="B21" s="1"/>
      <c r="C21" s="38" t="s">
        <v>15</v>
      </c>
      <c r="D21" s="38"/>
      <c r="E21" s="32">
        <f>IF(E19&lt;2500,E19*0%,E19*2%)</f>
        <v>620</v>
      </c>
    </row>
    <row r="22" spans="1:17" x14ac:dyDescent="0.25">
      <c r="A22" s="1"/>
      <c r="B22" s="1"/>
      <c r="C22" s="39" t="s">
        <v>16</v>
      </c>
      <c r="D22" s="39"/>
      <c r="E22" s="36">
        <f>SUM(E19:E21)</f>
        <v>33170</v>
      </c>
    </row>
    <row r="23" spans="1:17" s="27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1">
    <dataValidation type="custom" allowBlank="1" showInputMessage="1" showErrorMessage="1" sqref="B4" xr:uid="{CBF87485-0D21-4344-8246-9B3C89478F13}">
      <formula1>"SEL001"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3AA351-96A1-44F3-B2EA-B187E6D85603}">
          <x14:formula1>
            <xm:f>Customers!$A$2:$A$13</xm:f>
          </x14:formula1>
          <xm:sqref>B6</xm:sqref>
        </x14:dataValidation>
        <x14:dataValidation type="list" allowBlank="1" showInputMessage="1" showErrorMessage="1" xr:uid="{782E915C-855A-45F0-B8C2-F3B9B09DFC9F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sheetPr codeName="Sheet2"/>
  <dimension ref="A1:B6"/>
  <sheetViews>
    <sheetView showGridLines="0" zoomScale="175" zoomScaleNormal="175" workbookViewId="0">
      <selection activeCell="B13" sqref="B13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6" t="s">
        <v>0</v>
      </c>
      <c r="B1" s="6" t="s">
        <v>22</v>
      </c>
    </row>
    <row r="2" spans="1:2" ht="13.8" x14ac:dyDescent="0.3">
      <c r="A2" s="5" t="s">
        <v>17</v>
      </c>
      <c r="B2" s="5">
        <v>100</v>
      </c>
    </row>
    <row r="3" spans="1:2" ht="13.8" x14ac:dyDescent="0.3">
      <c r="A3" s="5" t="s">
        <v>18</v>
      </c>
      <c r="B3" s="5">
        <v>150</v>
      </c>
    </row>
    <row r="4" spans="1:2" ht="13.8" x14ac:dyDescent="0.3">
      <c r="A4" s="5" t="s">
        <v>19</v>
      </c>
      <c r="B4" s="5">
        <v>200</v>
      </c>
    </row>
    <row r="5" spans="1:2" ht="13.8" x14ac:dyDescent="0.3">
      <c r="A5" s="5" t="s">
        <v>20</v>
      </c>
      <c r="B5" s="5">
        <v>225</v>
      </c>
    </row>
    <row r="6" spans="1:2" ht="13.8" x14ac:dyDescent="0.3">
      <c r="A6" s="5" t="s">
        <v>21</v>
      </c>
      <c r="B6" s="5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sheetPr codeName="Sheet3"/>
  <dimension ref="A1:C13"/>
  <sheetViews>
    <sheetView showGridLines="0" zoomScale="160" zoomScaleNormal="160" workbookViewId="0">
      <selection activeCell="E7" sqref="E7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6" t="s">
        <v>2</v>
      </c>
      <c r="B1" s="6" t="s">
        <v>3</v>
      </c>
      <c r="C1" s="6" t="s">
        <v>4</v>
      </c>
    </row>
    <row r="2" spans="1:3" ht="13.8" x14ac:dyDescent="0.3">
      <c r="A2" s="5" t="s">
        <v>32</v>
      </c>
      <c r="B2" s="5" t="s">
        <v>5</v>
      </c>
      <c r="C2" s="5" t="s">
        <v>23</v>
      </c>
    </row>
    <row r="3" spans="1:3" ht="13.8" x14ac:dyDescent="0.3">
      <c r="A3" s="5" t="s">
        <v>7</v>
      </c>
      <c r="B3" s="5" t="s">
        <v>6</v>
      </c>
      <c r="C3" s="5" t="s">
        <v>24</v>
      </c>
    </row>
    <row r="4" spans="1:3" ht="13.8" x14ac:dyDescent="0.3">
      <c r="A4" s="5" t="s">
        <v>33</v>
      </c>
      <c r="B4" s="5" t="s">
        <v>5</v>
      </c>
      <c r="C4" s="5" t="s">
        <v>30</v>
      </c>
    </row>
    <row r="5" spans="1:3" ht="13.8" x14ac:dyDescent="0.3">
      <c r="A5" s="5" t="s">
        <v>34</v>
      </c>
      <c r="B5" s="5" t="s">
        <v>6</v>
      </c>
      <c r="C5" s="5" t="s">
        <v>31</v>
      </c>
    </row>
    <row r="6" spans="1:3" ht="13.8" x14ac:dyDescent="0.3">
      <c r="A6" s="5" t="s">
        <v>35</v>
      </c>
      <c r="B6" s="5" t="s">
        <v>5</v>
      </c>
      <c r="C6" s="5" t="s">
        <v>27</v>
      </c>
    </row>
    <row r="7" spans="1:3" ht="13.8" x14ac:dyDescent="0.3">
      <c r="A7" s="5" t="s">
        <v>36</v>
      </c>
      <c r="B7" s="5" t="s">
        <v>6</v>
      </c>
      <c r="C7" s="5" t="s">
        <v>28</v>
      </c>
    </row>
    <row r="8" spans="1:3" ht="13.8" x14ac:dyDescent="0.3">
      <c r="A8" s="5" t="s">
        <v>37</v>
      </c>
      <c r="B8" s="5" t="s">
        <v>5</v>
      </c>
      <c r="C8" s="5" t="s">
        <v>29</v>
      </c>
    </row>
    <row r="9" spans="1:3" ht="13.8" x14ac:dyDescent="0.3">
      <c r="A9" s="5" t="s">
        <v>38</v>
      </c>
      <c r="B9" s="5" t="s">
        <v>6</v>
      </c>
      <c r="C9" s="5" t="s">
        <v>30</v>
      </c>
    </row>
    <row r="10" spans="1:3" ht="13.8" x14ac:dyDescent="0.3">
      <c r="A10" s="5" t="s">
        <v>39</v>
      </c>
      <c r="B10" s="5" t="s">
        <v>5</v>
      </c>
      <c r="C10" s="5" t="s">
        <v>31</v>
      </c>
    </row>
    <row r="11" spans="1:3" ht="13.8" x14ac:dyDescent="0.3">
      <c r="A11" s="5" t="s">
        <v>40</v>
      </c>
      <c r="B11" s="5" t="s">
        <v>5</v>
      </c>
      <c r="C11" s="5" t="s">
        <v>25</v>
      </c>
    </row>
    <row r="12" spans="1:3" ht="13.8" x14ac:dyDescent="0.3">
      <c r="A12" s="5" t="s">
        <v>41</v>
      </c>
      <c r="B12" s="5" t="s">
        <v>6</v>
      </c>
      <c r="C12" s="5" t="s">
        <v>26</v>
      </c>
    </row>
    <row r="13" spans="1:3" ht="13.8" x14ac:dyDescent="0.3">
      <c r="A13" s="5" t="s">
        <v>42</v>
      </c>
      <c r="B13" s="5" t="s">
        <v>8</v>
      </c>
      <c r="C13" s="5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Tax invoice</vt:lpstr>
      <vt:lpstr>Product</vt:lpstr>
      <vt:lpstr>Customers</vt:lpstr>
      <vt:lpstr>Data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2022-07-25T10:35:04Z</dcterms:created>
  <dcterms:modified xsi:type="dcterms:W3CDTF">2023-07-21T15:40:08Z</dcterms:modified>
</cp:coreProperties>
</file>