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defaultThemeVersion="166925"/>
  <mc:AlternateContent xmlns:mc="http://schemas.openxmlformats.org/markup-compatibility/2006">
    <mc:Choice Requires="x15">
      <x15ac:absPath xmlns:x15ac="http://schemas.microsoft.com/office/spreadsheetml/2010/11/ac" url="C:\Users\91896\OneDrive\Desktop\job\resume\"/>
    </mc:Choice>
  </mc:AlternateContent>
  <xr:revisionPtr revIDLastSave="0" documentId="13_ncr:1_{F4ABF043-C01F-48C0-88D1-DE81867290D3}" xr6:coauthVersionLast="47" xr6:coauthVersionMax="47" xr10:uidLastSave="{00000000-0000-0000-0000-000000000000}"/>
  <bookViews>
    <workbookView xWindow="-108" yWindow="-108" windowWidth="23256" windowHeight="12456" firstSheet="2" activeTab="9" xr2:uid="{F29F3B9A-4962-4AA6-B80D-1514EA5D0FF9}"/>
  </bookViews>
  <sheets>
    <sheet name="Question 1" sheetId="1" r:id="rId1"/>
    <sheet name="Question 2 " sheetId="3" r:id="rId2"/>
    <sheet name="Question 3" sheetId="2" r:id="rId3"/>
    <sheet name="ANALYSIS" sheetId="4" r:id="rId4"/>
    <sheet name="REPORT" sheetId="5" r:id="rId5"/>
    <sheet name="SPORTSMAN" sheetId="6" r:id="rId6"/>
    <sheet name="SPORT" sheetId="7" r:id="rId7"/>
    <sheet name="LOCATION" sheetId="8" r:id="rId8"/>
    <sheet name="Pivot Tables" sheetId="10" r:id="rId9"/>
    <sheet name="DASHBOARD" sheetId="9" r:id="rId10"/>
  </sheets>
  <definedNames>
    <definedName name="Slicer_COUNTRY_NAME">#N/A</definedName>
    <definedName name="Slicer_GENDER">#N/A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1" i="6" l="1"/>
  <c r="M51" i="6"/>
  <c r="L51" i="6"/>
  <c r="K51" i="6"/>
  <c r="Q50" i="6"/>
  <c r="M50" i="6"/>
  <c r="L50" i="6"/>
  <c r="K50" i="6"/>
  <c r="Q49" i="6"/>
  <c r="M49" i="6"/>
  <c r="L49" i="6"/>
  <c r="K49" i="6"/>
  <c r="Q48" i="6"/>
  <c r="M48" i="6"/>
  <c r="L48" i="6"/>
  <c r="K48" i="6"/>
  <c r="Q47" i="6"/>
  <c r="M47" i="6"/>
  <c r="L47" i="6"/>
  <c r="K47" i="6"/>
  <c r="Q46" i="6"/>
  <c r="M46" i="6"/>
  <c r="L46" i="6"/>
  <c r="K46" i="6"/>
  <c r="Q45" i="6"/>
  <c r="M45" i="6"/>
  <c r="L45" i="6"/>
  <c r="K45" i="6"/>
  <c r="Q44" i="6"/>
  <c r="M44" i="6"/>
  <c r="L44" i="6"/>
  <c r="K44" i="6"/>
  <c r="Q43" i="6"/>
  <c r="M43" i="6"/>
  <c r="L43" i="6"/>
  <c r="K43" i="6"/>
  <c r="Q42" i="6"/>
  <c r="M42" i="6"/>
  <c r="L42" i="6"/>
  <c r="K42" i="6"/>
  <c r="Q41" i="6"/>
  <c r="M41" i="6"/>
  <c r="L41" i="6"/>
  <c r="K41" i="6"/>
  <c r="Q40" i="6"/>
  <c r="M40" i="6"/>
  <c r="L40" i="6"/>
  <c r="K40" i="6"/>
  <c r="Q39" i="6"/>
  <c r="M39" i="6"/>
  <c r="L39" i="6"/>
  <c r="K39" i="6"/>
  <c r="Q38" i="6"/>
  <c r="M38" i="6"/>
  <c r="L38" i="6"/>
  <c r="K38" i="6"/>
  <c r="Q37" i="6"/>
  <c r="M37" i="6"/>
  <c r="L37" i="6"/>
  <c r="K37" i="6"/>
  <c r="Q36" i="6"/>
  <c r="M36" i="6"/>
  <c r="L36" i="6"/>
  <c r="K36" i="6"/>
  <c r="Q35" i="6"/>
  <c r="M35" i="6"/>
  <c r="L35" i="6"/>
  <c r="K35" i="6"/>
  <c r="Q34" i="6"/>
  <c r="M34" i="6"/>
  <c r="L34" i="6"/>
  <c r="K34" i="6"/>
  <c r="Q33" i="6"/>
  <c r="M33" i="6"/>
  <c r="L33" i="6"/>
  <c r="K33" i="6"/>
  <c r="Q32" i="6"/>
  <c r="M32" i="6"/>
  <c r="L32" i="6"/>
  <c r="K32" i="6"/>
  <c r="Q31" i="6"/>
  <c r="M31" i="6"/>
  <c r="L31" i="6"/>
  <c r="K31" i="6"/>
  <c r="Q30" i="6"/>
  <c r="M30" i="6"/>
  <c r="L30" i="6"/>
  <c r="K30" i="6"/>
  <c r="Q29" i="6"/>
  <c r="M29" i="6"/>
  <c r="L29" i="6"/>
  <c r="K29" i="6"/>
  <c r="Q28" i="6"/>
  <c r="M28" i="6"/>
  <c r="L28" i="6"/>
  <c r="K28" i="6"/>
  <c r="Q27" i="6"/>
  <c r="M27" i="6"/>
  <c r="L27" i="6"/>
  <c r="K27" i="6"/>
  <c r="Q26" i="6"/>
  <c r="M26" i="6"/>
  <c r="L26" i="6"/>
  <c r="K26" i="6"/>
  <c r="Q25" i="6"/>
  <c r="M25" i="6"/>
  <c r="L25" i="6"/>
  <c r="K25" i="6"/>
  <c r="Q24" i="6"/>
  <c r="M24" i="6"/>
  <c r="L24" i="6"/>
  <c r="K24" i="6"/>
  <c r="Q23" i="6"/>
  <c r="M23" i="6"/>
  <c r="L23" i="6"/>
  <c r="K23" i="6"/>
  <c r="Q22" i="6"/>
  <c r="M22" i="6"/>
  <c r="L22" i="6"/>
  <c r="K22" i="6"/>
  <c r="Q21" i="6"/>
  <c r="M21" i="6"/>
  <c r="L21" i="6"/>
  <c r="K21" i="6"/>
  <c r="Q20" i="6"/>
  <c r="M20" i="6"/>
  <c r="L20" i="6"/>
  <c r="K20" i="6"/>
  <c r="Q19" i="6"/>
  <c r="M19" i="6"/>
  <c r="L19" i="6"/>
  <c r="K19" i="6"/>
  <c r="Q18" i="6"/>
  <c r="M18" i="6"/>
  <c r="L18" i="6"/>
  <c r="K18" i="6"/>
  <c r="Q17" i="6"/>
  <c r="M17" i="6"/>
  <c r="L17" i="6"/>
  <c r="K17" i="6"/>
  <c r="Q16" i="6"/>
  <c r="M16" i="6"/>
  <c r="L16" i="6"/>
  <c r="K16" i="6"/>
  <c r="Q15" i="6"/>
  <c r="M15" i="6"/>
  <c r="L15" i="6"/>
  <c r="K15" i="6"/>
  <c r="Q14" i="6"/>
  <c r="M14" i="6"/>
  <c r="L14" i="6"/>
  <c r="K14" i="6"/>
  <c r="Q13" i="6"/>
  <c r="M13" i="6"/>
  <c r="L13" i="6"/>
  <c r="K13" i="6"/>
  <c r="Q12" i="6"/>
  <c r="M12" i="6"/>
  <c r="L12" i="6"/>
  <c r="K12" i="6"/>
  <c r="Q11" i="6"/>
  <c r="M11" i="6"/>
  <c r="L11" i="6"/>
  <c r="K11" i="6"/>
  <c r="Q10" i="6"/>
  <c r="M10" i="6"/>
  <c r="L10" i="6"/>
  <c r="K10" i="6"/>
  <c r="Q9" i="6"/>
  <c r="M9" i="6"/>
  <c r="L9" i="6"/>
  <c r="K9" i="6"/>
  <c r="Q8" i="6"/>
  <c r="M8" i="6"/>
  <c r="L8" i="6"/>
  <c r="K8" i="6"/>
  <c r="Q7" i="6"/>
  <c r="M7" i="6"/>
  <c r="L7" i="6"/>
  <c r="K7" i="6"/>
  <c r="Q6" i="6"/>
  <c r="M6" i="6"/>
  <c r="L6" i="6"/>
  <c r="K6" i="6"/>
  <c r="Q5" i="6"/>
  <c r="M5" i="6"/>
  <c r="L5" i="6"/>
  <c r="K5" i="6"/>
  <c r="Q4" i="6"/>
  <c r="M4" i="6"/>
  <c r="L4" i="6"/>
  <c r="K4" i="6"/>
  <c r="Q3" i="6"/>
  <c r="M3" i="6"/>
  <c r="L3" i="6"/>
  <c r="K3" i="6"/>
  <c r="Q2" i="6"/>
  <c r="M2" i="6"/>
  <c r="L2" i="6"/>
  <c r="K2" i="6"/>
  <c r="I15" i="4"/>
  <c r="H15" i="4"/>
  <c r="I14" i="4"/>
  <c r="H14" i="4"/>
  <c r="I13" i="4"/>
  <c r="H13" i="4"/>
  <c r="I12" i="4"/>
  <c r="H12" i="4"/>
  <c r="I11" i="4"/>
  <c r="H11" i="4"/>
  <c r="I10" i="4"/>
  <c r="H10" i="4"/>
  <c r="I9" i="4"/>
  <c r="H9" i="4"/>
  <c r="I8" i="4"/>
  <c r="H8" i="4"/>
  <c r="I7" i="4"/>
  <c r="H7" i="4"/>
  <c r="I6" i="4"/>
  <c r="H6" i="4"/>
  <c r="I5" i="4"/>
  <c r="H5" i="4"/>
  <c r="I4" i="4"/>
  <c r="H4" i="4"/>
</calcChain>
</file>

<file path=xl/sharedStrings.xml><?xml version="1.0" encoding="utf-8"?>
<sst xmlns="http://schemas.openxmlformats.org/spreadsheetml/2006/main" count="1051" uniqueCount="402">
  <si>
    <t>STAGE 1
(Data Cleaning)</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</si>
  <si>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</si>
  <si>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SHEET</t>
  </si>
  <si>
    <t>COLUMN</t>
  </si>
  <si>
    <t>TASK</t>
  </si>
  <si>
    <t>S No</t>
  </si>
  <si>
    <t>TASK 1: STANDARDIZING THE DATASET</t>
  </si>
  <si>
    <t>SPORTSMEN</t>
  </si>
  <si>
    <t>Col B</t>
  </si>
  <si>
    <t>Populate the FULLNAME consisting of the following fields ONLY, in the prescribed format: PREFIX FIRSTNAME LASTNAME. (Note: All UPPERCASE)</t>
  </si>
  <si>
    <t>Col K</t>
  </si>
  <si>
    <t>Get the COUNTRY NAME to which these sportsmen belong to. Make use of LOCATION sheet to get the required data</t>
  </si>
  <si>
    <t>Col L</t>
  </si>
  <si>
    <t>Populate the LANGUAGE spoken by the sportsmen.  Make use of LOCATION sheet to get the required data</t>
  </si>
  <si>
    <t>Col M</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</si>
  <si>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</si>
  <si>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 Q</t>
  </si>
  <si>
    <t>Populate the SPORT LOCATION of the sport played by each player.  Make use of SPORT sheet to get the required data</t>
  </si>
  <si>
    <t>TASK 2: DATA FORMATTING</t>
  </si>
  <si>
    <t>Col A</t>
  </si>
  <si>
    <t>Display MEMBER ID as always 3 digit number (Note: 001, 002…, 020,… etc)</t>
  </si>
  <si>
    <t>Col G</t>
  </si>
  <si>
    <t>Format the BIRTHDATE as dd mmm' yyyy (Prescribed format example: 09 May' 1986)</t>
  </si>
  <si>
    <t>Col N</t>
  </si>
  <si>
    <t>Display the units for the WEIGHT column (Prescribed format example: 80 kg)</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</si>
  <si>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</si>
  <si>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</si>
  <si>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2
(Data Analysis)</t>
  </si>
  <si>
    <t>Instructions: Make use of data from SPORTSMEN worksheet after attempting Question 1</t>
  </si>
  <si>
    <t>RANGE</t>
  </si>
  <si>
    <t>TASK 1: SUMMARIZE DATA - PIVOT TABLE</t>
  </si>
  <si>
    <t>ANALYSIS</t>
  </si>
  <si>
    <t>Range B3</t>
  </si>
  <si>
    <t xml:space="preserve">Create a PIVOT table in the worksheet ANALYSIS, starting at cell B3, with the following details: </t>
  </si>
  <si>
    <t>In COLUMNS; Group : GENDER.</t>
  </si>
  <si>
    <t>In ROWS; Group : COUNTRY (Note: use COUNTRY NAMES)</t>
  </si>
  <si>
    <t>In VALUES; Calculate the count of candidates from each COUNTRY and GENDER type</t>
  </si>
  <si>
    <t>Remove GRAND TOTALs</t>
  </si>
  <si>
    <t>TASK 2: SUMMARIZE DATA - EXCEL FUNCTIONS</t>
  </si>
  <si>
    <t>Range G4</t>
  </si>
  <si>
    <t>Create a SUMMARY table in the worksheet ANALYSIS, starting at cell G4, with the following details.</t>
  </si>
  <si>
    <t>Range H4:I4</t>
  </si>
  <si>
    <t>Starting from range RANGE H4; get the distinct GENDER. Use remove duplicates option and transpose the data</t>
  </si>
  <si>
    <t>Range G5:G16</t>
  </si>
  <si>
    <t>Starting from range RANGE G5; get the distinct COUNTRY (Note: use COUNTRY NAMES)</t>
  </si>
  <si>
    <t>Range H5:I16</t>
  </si>
  <si>
    <t>In the cross table, get the count of candidates from each COUNTRY and GENDER type</t>
  </si>
  <si>
    <t>STAGE 3
(Generate Report)</t>
  </si>
  <si>
    <t>GENERATE REPORT - PIVOT TABLE</t>
  </si>
  <si>
    <t>REPORT</t>
  </si>
  <si>
    <t>Range A3</t>
  </si>
  <si>
    <t>Create a PIVOT table report in the worksheet REPORT, starting at cell A3, with the following information.</t>
  </si>
  <si>
    <t>Report should contain MEMBER ID, FULL NAME, EMAIL, GENDER, YEAR OF BIRTH (Note: don't display quarters, months and dates), COUNTRY NAME, LANGUAGE and SPORT played by them</t>
  </si>
  <si>
    <t>Change the report layout to TABULAR form</t>
  </si>
  <si>
    <t>Remove expand and collapse buttons</t>
  </si>
  <si>
    <t>Range A1</t>
  </si>
  <si>
    <t>Allow user to filter the data by SPORT LOCATION</t>
  </si>
  <si>
    <t>PIVOT TABLE</t>
  </si>
  <si>
    <t>SUMMARY TABLE</t>
  </si>
  <si>
    <t>Count of GENDER</t>
  </si>
  <si>
    <t>Column Labels</t>
  </si>
  <si>
    <t>Row Labels</t>
  </si>
  <si>
    <t>Female</t>
  </si>
  <si>
    <t>Male</t>
  </si>
  <si>
    <t>COUNRTY NAME</t>
  </si>
  <si>
    <t>ARGENTINA</t>
  </si>
  <si>
    <t>USA</t>
  </si>
  <si>
    <t>AUSTRALIA</t>
  </si>
  <si>
    <t>BRAZIL</t>
  </si>
  <si>
    <t>AUSTRIA</t>
  </si>
  <si>
    <t>UK</t>
  </si>
  <si>
    <t>GERMANY</t>
  </si>
  <si>
    <t>FRANCE</t>
  </si>
  <si>
    <t>NETHERLANDS</t>
  </si>
  <si>
    <t>SPAIN</t>
  </si>
  <si>
    <t>SWEDEN</t>
  </si>
  <si>
    <t>Grand Total</t>
  </si>
  <si>
    <t>TOTAL</t>
  </si>
  <si>
    <t>MEMBER ID</t>
  </si>
  <si>
    <t>FULL NAME</t>
  </si>
  <si>
    <t>PREFIX</t>
  </si>
  <si>
    <t>FIRSTNAME</t>
  </si>
  <si>
    <t>MIDDLENAME</t>
  </si>
  <si>
    <t>LASTNAME</t>
  </si>
  <si>
    <t>BIRTHDATE</t>
  </si>
  <si>
    <t>ZODIAC</t>
  </si>
  <si>
    <t>GENDER</t>
  </si>
  <si>
    <t>COUNTRYCODE</t>
  </si>
  <si>
    <t>COUNTRY NAME</t>
  </si>
  <si>
    <t>LANGUAGE</t>
  </si>
  <si>
    <t>EMAIL</t>
  </si>
  <si>
    <t>WEIGHT</t>
  </si>
  <si>
    <t>EYECOLOR</t>
  </si>
  <si>
    <t>BLOODTYPE</t>
  </si>
  <si>
    <t>SPORT LOCATION</t>
  </si>
  <si>
    <t>SPORTS</t>
  </si>
  <si>
    <t>SALARY</t>
  </si>
  <si>
    <t>MS. ANNIE ABBOTT</t>
  </si>
  <si>
    <t>Ms.</t>
  </si>
  <si>
    <t>Annie</t>
  </si>
  <si>
    <t>Abbott</t>
  </si>
  <si>
    <t>Libra</t>
  </si>
  <si>
    <t>US</t>
  </si>
  <si>
    <t>Green</t>
  </si>
  <si>
    <t>A−</t>
  </si>
  <si>
    <t>Cycling Track</t>
  </si>
  <si>
    <t>MS. AURELIE LIESUCHKE</t>
  </si>
  <si>
    <t>Aurelie</t>
  </si>
  <si>
    <t>Liesuchke</t>
  </si>
  <si>
    <t>Aquarius</t>
  </si>
  <si>
    <t>Brown</t>
  </si>
  <si>
    <t>O−</t>
  </si>
  <si>
    <t>Boxing</t>
  </si>
  <si>
    <t>SR. TOMAS FILHO</t>
  </si>
  <si>
    <t>Sr.</t>
  </si>
  <si>
    <t>Tomas</t>
  </si>
  <si>
    <t>Ferreira</t>
  </si>
  <si>
    <t>Filho</t>
  </si>
  <si>
    <t>Cancer</t>
  </si>
  <si>
    <t>BR</t>
  </si>
  <si>
    <t>Amber</t>
  </si>
  <si>
    <t>Football</t>
  </si>
  <si>
    <t>MS. DARBY CRUICKSHANK</t>
  </si>
  <si>
    <t>Darby</t>
  </si>
  <si>
    <t>Cruickshank</t>
  </si>
  <si>
    <t>Taurus</t>
  </si>
  <si>
    <t>Alpine Skiing</t>
  </si>
  <si>
    <t>DR. JAYDON BORER</t>
  </si>
  <si>
    <t>Dr.</t>
  </si>
  <si>
    <t>Jaydon</t>
  </si>
  <si>
    <t>Borer</t>
  </si>
  <si>
    <t>Blue</t>
  </si>
  <si>
    <t>B−</t>
  </si>
  <si>
    <t>Water Polo</t>
  </si>
  <si>
    <t>MR. MORIAH  LYNCH</t>
  </si>
  <si>
    <t>Mr.</t>
  </si>
  <si>
    <t xml:space="preserve">Moriah </t>
  </si>
  <si>
    <t>Lynch</t>
  </si>
  <si>
    <t>Sagittarius</t>
  </si>
  <si>
    <t>Fencing</t>
  </si>
  <si>
    <t>MS. AMIYA EICHMANN</t>
  </si>
  <si>
    <t>Amiya</t>
  </si>
  <si>
    <t>Eichmann</t>
  </si>
  <si>
    <t>Leo</t>
  </si>
  <si>
    <t>Cycling Road</t>
  </si>
  <si>
    <t>MR. PIERCE RAU</t>
  </si>
  <si>
    <t>Pierce</t>
  </si>
  <si>
    <t>Rau</t>
  </si>
  <si>
    <t>A+</t>
  </si>
  <si>
    <t>Curling</t>
  </si>
  <si>
    <t>MS. AMELIA STEVENS</t>
  </si>
  <si>
    <t>Amelia</t>
  </si>
  <si>
    <t>Stevens</t>
  </si>
  <si>
    <t>GB</t>
  </si>
  <si>
    <t>Shooting</t>
  </si>
  <si>
    <t>MR. TOBY SIMPSON</t>
  </si>
  <si>
    <t>Toby</t>
  </si>
  <si>
    <t>Simpson</t>
  </si>
  <si>
    <t>O+</t>
  </si>
  <si>
    <t>SIR ETHAN MURPHY</t>
  </si>
  <si>
    <t>Sir</t>
  </si>
  <si>
    <t>Ethan</t>
  </si>
  <si>
    <t>Murphy</t>
  </si>
  <si>
    <t>Scorpio</t>
  </si>
  <si>
    <t>Freestyle Skiing</t>
  </si>
  <si>
    <t>MRS. ASHLEY WOOD</t>
  </si>
  <si>
    <t>Mrs.</t>
  </si>
  <si>
    <t>Ashley</t>
  </si>
  <si>
    <t>Wood</t>
  </si>
  <si>
    <t>Archery</t>
  </si>
  <si>
    <t>MS. MEGAN SCOTT</t>
  </si>
  <si>
    <t>Megan</t>
  </si>
  <si>
    <t>Scott</t>
  </si>
  <si>
    <t>Rugby</t>
  </si>
  <si>
    <t>HR. HELMUT WEINHAE</t>
  </si>
  <si>
    <t>Hr.</t>
  </si>
  <si>
    <t>Helmut</t>
  </si>
  <si>
    <t>Weinhae</t>
  </si>
  <si>
    <t>Virgo</t>
  </si>
  <si>
    <t>DE</t>
  </si>
  <si>
    <t>Gray</t>
  </si>
  <si>
    <t>Canoe Sprint</t>
  </si>
  <si>
    <t>PROF. MILENA SCHOTIN</t>
  </si>
  <si>
    <t>Prof.</t>
  </si>
  <si>
    <t>Milena</t>
  </si>
  <si>
    <t>Schotin</t>
  </si>
  <si>
    <t>Pisces</t>
  </si>
  <si>
    <t>Cycling BMX</t>
  </si>
  <si>
    <t>HR. LOTHAR BIRNBAUM</t>
  </si>
  <si>
    <t>Lothar</t>
  </si>
  <si>
    <t>Birnbaum</t>
  </si>
  <si>
    <t>HR. PIETRO STOLZE</t>
  </si>
  <si>
    <t>Pietro</t>
  </si>
  <si>
    <t>Stolze</t>
  </si>
  <si>
    <t>Handball</t>
  </si>
  <si>
    <t>HR. RICHARD  TLUSTEK</t>
  </si>
  <si>
    <t xml:space="preserve">Richard </t>
  </si>
  <si>
    <t>Tlustek</t>
  </si>
  <si>
    <t>Cycling Mountain Bike</t>
  </si>
  <si>
    <t>DR. EARNESTINE RAYNOR</t>
  </si>
  <si>
    <t>Earnestine</t>
  </si>
  <si>
    <t>Raynor</t>
  </si>
  <si>
    <t>OZ</t>
  </si>
  <si>
    <t>Short Track Speed Skating</t>
  </si>
  <si>
    <t>MR. JASON GAYLORD</t>
  </si>
  <si>
    <t>Jason</t>
  </si>
  <si>
    <t>Gaylord</t>
  </si>
  <si>
    <t>Capricorn</t>
  </si>
  <si>
    <t>Basketball</t>
  </si>
  <si>
    <t>MR. KENDRICK SAUER</t>
  </si>
  <si>
    <t>Kendrick</t>
  </si>
  <si>
    <t>Sauer</t>
  </si>
  <si>
    <t>Triathlon</t>
  </si>
  <si>
    <t>DR. ANNABELL OLSON</t>
  </si>
  <si>
    <t>Annabell</t>
  </si>
  <si>
    <t>Olson</t>
  </si>
  <si>
    <t>Aries</t>
  </si>
  <si>
    <t>Equestrian / Dressage</t>
  </si>
  <si>
    <t>DR. JENA UPTON</t>
  </si>
  <si>
    <t>Jena</t>
  </si>
  <si>
    <t>Upton</t>
  </si>
  <si>
    <t>Beach Volleyball</t>
  </si>
  <si>
    <t>DR. SHANNY BINS</t>
  </si>
  <si>
    <t>Shanny</t>
  </si>
  <si>
    <t>Bins</t>
  </si>
  <si>
    <t>Canoe Slalom</t>
  </si>
  <si>
    <t>DR. TIA ABSHIRE</t>
  </si>
  <si>
    <t>Tia</t>
  </si>
  <si>
    <t>Abshire</t>
  </si>
  <si>
    <t>MS. ISABEL RUNOLFSDOTTIR</t>
  </si>
  <si>
    <t>Isabel</t>
  </si>
  <si>
    <t>Runolfsdottir</t>
  </si>
  <si>
    <t>B+</t>
  </si>
  <si>
    <t>HR. BARNEY WESACK</t>
  </si>
  <si>
    <t>Barney</t>
  </si>
  <si>
    <t>Wesack</t>
  </si>
  <si>
    <t>AU</t>
  </si>
  <si>
    <t>Volleyball</t>
  </si>
  <si>
    <t>HR. BARUCH KADE</t>
  </si>
  <si>
    <t>Baruch</t>
  </si>
  <si>
    <t>Kade</t>
  </si>
  <si>
    <t>PROF. LIESBETH ROSEMANN</t>
  </si>
  <si>
    <t>Liesbeth</t>
  </si>
  <si>
    <t>Rosemann</t>
  </si>
  <si>
    <t>MME. VALENTINE MOREAU</t>
  </si>
  <si>
    <t>Mme.</t>
  </si>
  <si>
    <t>Valentine</t>
  </si>
  <si>
    <t>Moreau</t>
  </si>
  <si>
    <t>FR</t>
  </si>
  <si>
    <t>Golf</t>
  </si>
  <si>
    <t>MME. PAULETTE DURAND</t>
  </si>
  <si>
    <t>Paulette</t>
  </si>
  <si>
    <t>Durand</t>
  </si>
  <si>
    <t>MME. LAURE-ALIX CHEVALIER</t>
  </si>
  <si>
    <t>Laure-Alix</t>
  </si>
  <si>
    <t>Chevalier</t>
  </si>
  <si>
    <t>M. CLAUDE TOUSSAINT</t>
  </si>
  <si>
    <t>M.</t>
  </si>
  <si>
    <t>Claude</t>
  </si>
  <si>
    <t>Toussaint</t>
  </si>
  <si>
    <t>Diving</t>
  </si>
  <si>
    <t>M. VICTOR LENOIR</t>
  </si>
  <si>
    <t>Victor</t>
  </si>
  <si>
    <t>Lenoir</t>
  </si>
  <si>
    <t>M. ARTHUR LENOIR</t>
  </si>
  <si>
    <t>Arthur</t>
  </si>
  <si>
    <t>Hockey</t>
  </si>
  <si>
    <t>M. BENJAMIN LEBRUN-BRUN</t>
  </si>
  <si>
    <t>Benjamin</t>
  </si>
  <si>
    <t>Lebrun-Brun</t>
  </si>
  <si>
    <t>M. ANTOINE MAILLARD</t>
  </si>
  <si>
    <t>Antoine</t>
  </si>
  <si>
    <t>Maillard</t>
  </si>
  <si>
    <t>Sailing</t>
  </si>
  <si>
    <t>M. BERNARD HOARAU-GUYON</t>
  </si>
  <si>
    <t>Bernard</t>
  </si>
  <si>
    <t>Hoarau-Guyon</t>
  </si>
  <si>
    <t>SR. HIDALGO TERCERO</t>
  </si>
  <si>
    <t>Hidalgo</t>
  </si>
  <si>
    <t>Cantu</t>
  </si>
  <si>
    <t>Tercero</t>
  </si>
  <si>
    <t>AG</t>
  </si>
  <si>
    <t>SR. HADALGO POLANCO</t>
  </si>
  <si>
    <t>Hadalgo</t>
  </si>
  <si>
    <t>Polanco</t>
  </si>
  <si>
    <t>Gemini</t>
  </si>
  <si>
    <t>SRA. LAURA OLIVIERA</t>
  </si>
  <si>
    <t>Sra.</t>
  </si>
  <si>
    <t>Laura</t>
  </si>
  <si>
    <t>Oliviera</t>
  </si>
  <si>
    <t>Athletics</t>
  </si>
  <si>
    <t>SRA. AINHOA GARZA</t>
  </si>
  <si>
    <t>Ainhoa</t>
  </si>
  <si>
    <t>Garza</t>
  </si>
  <si>
    <t>ES</t>
  </si>
  <si>
    <t>Gymnastics Artistic</t>
  </si>
  <si>
    <t>SRA. ISABEL BANDA</t>
  </si>
  <si>
    <t>Banda</t>
  </si>
  <si>
    <t>SRA. CAROLOTA MATEOS</t>
  </si>
  <si>
    <t>Carolota</t>
  </si>
  <si>
    <t>Mateos</t>
  </si>
  <si>
    <t>MW. ELIZE PRINS</t>
  </si>
  <si>
    <t>Mw.</t>
  </si>
  <si>
    <t>Elize</t>
  </si>
  <si>
    <t>Prins</t>
  </si>
  <si>
    <t>DU</t>
  </si>
  <si>
    <t>Judo</t>
  </si>
  <si>
    <t>DHR. RYAN PHAM</t>
  </si>
  <si>
    <t>dhr.</t>
  </si>
  <si>
    <t>Ryan</t>
  </si>
  <si>
    <t>Pham</t>
  </si>
  <si>
    <t>MW ELISE ROTTEVEEL</t>
  </si>
  <si>
    <t>Mw</t>
  </si>
  <si>
    <t>Elise</t>
  </si>
  <si>
    <t>Rotteveel</t>
  </si>
  <si>
    <t>FRU. MIRJAM SODERBERG</t>
  </si>
  <si>
    <t>Fru.</t>
  </si>
  <si>
    <t>Mirjam</t>
  </si>
  <si>
    <t>Soderberg</t>
  </si>
  <si>
    <t>SV</t>
  </si>
  <si>
    <t>H. BERNDT PALSSON</t>
  </si>
  <si>
    <t>H.</t>
  </si>
  <si>
    <t>Berndt</t>
  </si>
  <si>
    <t>Palsson</t>
  </si>
  <si>
    <t>Biathlon</t>
  </si>
  <si>
    <t>SR. ADRIANO SOBRINHO</t>
  </si>
  <si>
    <t>Adriano</t>
  </si>
  <si>
    <t>Pontes</t>
  </si>
  <si>
    <t>Sobrinho</t>
  </si>
  <si>
    <t>PR</t>
  </si>
  <si>
    <t>Swimming</t>
  </si>
  <si>
    <t>SPORTS LOCATION</t>
  </si>
  <si>
    <t>INDOOR</t>
  </si>
  <si>
    <t>OUTDOOR</t>
  </si>
  <si>
    <t>English</t>
  </si>
  <si>
    <t>Portuguese</t>
  </si>
  <si>
    <t>German</t>
  </si>
  <si>
    <t>French</t>
  </si>
  <si>
    <t>Spanish</t>
  </si>
  <si>
    <t>Dutch</t>
  </si>
  <si>
    <t>Swedish</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</si>
  <si>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</si>
  <si>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</si>
  <si>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</si>
  <si>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</si>
  <si>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</si>
  <si>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</si>
  <si>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</si>
  <si>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</si>
  <si>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</si>
  <si>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</si>
  <si>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</si>
  <si>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</si>
  <si>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</si>
  <si>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</si>
  <si>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</si>
  <si>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</si>
  <si>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</si>
  <si>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</si>
  <si>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</si>
  <si>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</si>
  <si>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</si>
  <si>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</si>
  <si>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</si>
  <si>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</si>
  <si>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</si>
  <si>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</si>
  <si>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</si>
  <si>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</si>
  <si>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</si>
  <si>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</si>
  <si>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</si>
  <si>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</si>
  <si>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</si>
  <si>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</si>
  <si>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</si>
  <si>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</si>
  <si>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</si>
  <si>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</si>
  <si>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</si>
  <si>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</si>
  <si>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</si>
  <si>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</si>
  <si>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</si>
  <si>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</si>
  <si>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</si>
  <si>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</si>
  <si>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</si>
  <si>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</si>
  <si>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</si>
  <si>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</si>
  <si>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</si>
  <si>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Count of SPORTS</t>
  </si>
  <si>
    <t>Count of COUNTRY NAME</t>
  </si>
  <si>
    <t>Count of SPORT LOCATION</t>
  </si>
  <si>
    <t>Sum of SALARY</t>
  </si>
  <si>
    <t>Top 10 Sports having high salary</t>
  </si>
  <si>
    <t>Most Played Sports - where count &gt;= 2</t>
  </si>
  <si>
    <t>Gender Contribution in Playing Sports</t>
  </si>
  <si>
    <t>Sports Location Type prefered by Sport Person</t>
  </si>
  <si>
    <t>Country wise Contribution in Sports/ People Participating from Country the Most - France, Australia, USA</t>
  </si>
  <si>
    <t>International Sports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</si>
</sst>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dd\ mmm\'\ yyyy"/>
    <numFmt numFmtId="166" formatCode="0.0\ &quot;kg&quot;"/>
    <numFmt numFmtId="167" formatCode="[&lt;100000]0.00,&quot;k&quot;;\ 0.0,\ &quot;k&quot;"/>
    <numFmt numFmtId="168" formatCode="0.0"/>
  </numFmts>
  <fonts count="16" x14ac:knownFonts="1">
    <font>
      <sz val="11"/>
      <color theme="1"/>
      <name val="Calibri"/>
      <family val="2"/>
      <scheme val="minor"/>
    </font>
    <font>
      <b/>
      <sz val="11"/>
      <color theme="1"/>
      <name val="Calibri"/>
      <family val="2"/>
      <scheme val="minor"/>
    </font>
    <font>
      <b/>
      <sz val="16"/>
      <color theme="0"/>
      <name val="Calibri"/>
      <family val="2"/>
      <scheme val="minor"/>
    </font>
    <font>
      <b/>
      <i/>
      <sz val="12"/>
      <color theme="1"/>
      <name val="Calibri"/>
      <family val="2"/>
      <scheme val="minor"/>
    </font>
    <font>
      <b/>
      <sz val="10"/>
      <color theme="1"/>
      <name val="Calibri"/>
      <family val="2"/>
      <scheme val="minor"/>
    </font>
    <font>
      <b/>
      <sz val="10"/>
      <color theme="9" tint="-0.499984740745262"/>
      <name val="Calibri"/>
      <family val="2"/>
    </font>
    <font>
      <b/>
      <sz val="12"/>
      <color theme="2" tint="-0.89999084444715716"/>
      <name val="Calibri"/>
      <family val="2"/>
      <scheme val="minor"/>
    </font>
    <font>
      <b/>
      <sz val="12"/>
      <color theme="1" tint="0.249977111117893"/>
      <name val="Calibri"/>
      <family val="2"/>
    </font>
    <font>
      <sz val="10"/>
      <color theme="2" tint="-0.89999084444715716"/>
      <name val="Calibri"/>
      <family val="2"/>
      <scheme val="minor"/>
    </font>
    <font>
      <sz val="10"/>
      <color theme="2" tint="-0.89999084444715716"/>
      <name val="Calibri"/>
      <family val="2"/>
    </font>
    <font>
      <b/>
      <sz val="10"/>
      <color theme="2" tint="-0.89999084444715716"/>
      <name val="Calibri"/>
      <family val="2"/>
    </font>
    <font>
      <u/>
      <sz val="10"/>
      <color theme="2" tint="-0.89999084444715716"/>
      <name val="Calibri"/>
      <family val="2"/>
    </font>
    <font>
      <b/>
      <sz val="14"/>
      <color theme="1"/>
      <name val="Calibri"/>
      <family val="2"/>
      <scheme val="minor"/>
    </font>
    <font>
      <b/>
      <sz val="10"/>
      <color theme="1"/>
      <name val="Calibri"/>
      <family val="2"/>
    </font>
    <font>
      <b/>
      <sz val="11"/>
      <name val="Calibri"/>
      <family val="2"/>
      <scheme val="minor"/>
    </font>
    <font>
      <b/>
      <sz val="22"/>
      <color theme="2"/>
      <name val="Roboto"/>
    </font>
  </fonts>
  <fills count="12">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249977111117893"/>
        <bgColor indexed="64"/>
      </patternFill>
    </fill>
  </fills>
  <borders count="22">
    <border>
      <left/>
      <right/>
      <top/>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style="medium">
        <color indexed="64"/>
      </right>
      <top style="medium">
        <color indexed="64"/>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style="medium">
        <color indexed="64"/>
      </right>
      <top/>
      <bottom style="medium">
        <color indexed="64"/>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1"/>
      </right>
      <top/>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4" fillId="0" borderId="6" xfId="0" applyFont="1" applyBorder="1"/>
    <xf numFmtId="0" fontId="5" fillId="0" borderId="6" xfId="0" applyFont="1" applyBorder="1"/>
    <xf numFmtId="0" fontId="6" fillId="4" borderId="9" xfId="0" applyFont="1" applyFill="1" applyBorder="1"/>
    <xf numFmtId="0" fontId="8" fillId="0" borderId="11" xfId="0" applyFont="1" applyBorder="1"/>
    <xf numFmtId="0" fontId="8" fillId="0" borderId="12" xfId="0" applyFont="1" applyBorder="1"/>
    <xf numFmtId="0" fontId="8" fillId="0" borderId="13" xfId="0" applyFont="1" applyBorder="1"/>
    <xf numFmtId="0" fontId="9" fillId="0" borderId="14" xfId="0" applyFont="1" applyBorder="1"/>
    <xf numFmtId="0" fontId="9" fillId="0" borderId="14" xfId="0" applyFont="1" applyBorder="1" applyAlignment="1">
      <alignment vertical="center" wrapText="1"/>
    </xf>
    <xf numFmtId="0" fontId="8" fillId="0" borderId="15" xfId="0" applyFont="1" applyBorder="1"/>
    <xf numFmtId="0" fontId="8" fillId="0" borderId="16" xfId="0" applyFont="1" applyBorder="1"/>
    <xf numFmtId="0" fontId="9" fillId="0" borderId="17" xfId="0" applyFont="1" applyBorder="1"/>
    <xf numFmtId="0" fontId="9" fillId="0" borderId="13" xfId="0" applyFont="1" applyBorder="1"/>
    <xf numFmtId="0" fontId="9" fillId="0" borderId="15" xfId="0" applyFont="1" applyBorder="1" applyAlignment="1">
      <alignment horizontal="left" vertical="center" wrapText="1"/>
    </xf>
    <xf numFmtId="0" fontId="3" fillId="5" borderId="0" xfId="0" applyFont="1" applyFill="1" applyAlignment="1">
      <alignment horizontal="left" vertical="center" indent="1"/>
    </xf>
    <xf numFmtId="0" fontId="0" fillId="5" borderId="0" xfId="0" applyFill="1" applyAlignment="1">
      <alignment horizontal="left"/>
    </xf>
    <xf numFmtId="0" fontId="0" fillId="5" borderId="0" xfId="0" applyFill="1"/>
    <xf numFmtId="0" fontId="9" fillId="0" borderId="13" xfId="0" applyFont="1" applyBorder="1" applyAlignment="1">
      <alignment wrapText="1"/>
    </xf>
    <xf numFmtId="0" fontId="8" fillId="0" borderId="18" xfId="0" applyFont="1" applyBorder="1"/>
    <xf numFmtId="0" fontId="8" fillId="0" borderId="19" xfId="0" applyFont="1" applyBorder="1"/>
    <xf numFmtId="0" fontId="9" fillId="0" borderId="18" xfId="0" applyFont="1" applyBorder="1"/>
    <xf numFmtId="0" fontId="12" fillId="6" borderId="0" xfId="0" applyFont="1" applyFill="1"/>
    <xf numFmtId="0" fontId="1" fillId="7" borderId="20" xfId="0" applyFont="1" applyFill="1" applyBorder="1" applyAlignment="1">
      <alignment horizontal="left" vertical="center"/>
    </xf>
    <xf numFmtId="0" fontId="1" fillId="7" borderId="20" xfId="0" applyFont="1" applyFill="1" applyBorder="1"/>
    <xf numFmtId="0" fontId="0" fillId="0" borderId="0" xfId="0" applyAlignment="1">
      <alignment horizontal="left"/>
    </xf>
    <xf numFmtId="0" fontId="0" fillId="0" borderId="20" xfId="0" applyBorder="1"/>
    <xf numFmtId="0" fontId="0" fillId="0" borderId="20" xfId="0" applyBorder="1" applyAlignment="1">
      <alignment horizontal="center"/>
    </xf>
    <xf numFmtId="0" fontId="0" fillId="7" borderId="20" xfId="0" applyFill="1" applyBorder="1" applyAlignment="1">
      <alignment horizontal="center"/>
    </xf>
    <xf numFmtId="0" fontId="0" fillId="0" borderId="0" xfId="0" pivotButton="1"/>
    <xf numFmtId="0" fontId="13" fillId="8" borderId="20" xfId="0" applyFont="1" applyFill="1" applyBorder="1" applyAlignment="1">
      <alignment horizontal="left"/>
    </xf>
    <xf numFmtId="0" fontId="13" fillId="8" borderId="21" xfId="0" applyFont="1" applyFill="1" applyBorder="1" applyAlignment="1">
      <alignment horizontal="left"/>
    </xf>
    <xf numFmtId="14" fontId="13" fillId="8" borderId="20" xfId="0" applyNumberFormat="1" applyFont="1" applyFill="1" applyBorder="1" applyAlignment="1">
      <alignment horizontal="left"/>
    </xf>
    <xf numFmtId="168" fontId="13" fillId="8" borderId="20" xfId="0" applyNumberFormat="1" applyFont="1" applyFill="1" applyBorder="1" applyAlignment="1">
      <alignment horizontal="left"/>
    </xf>
    <xf numFmtId="164" fontId="0" fillId="0" borderId="20" xfId="0" applyNumberFormat="1" applyBorder="1"/>
    <xf numFmtId="0" fontId="0" fillId="0" borderId="20" xfId="0" applyBorder="1" applyAlignment="1">
      <alignment horizontal="left"/>
    </xf>
    <xf numFmtId="165" fontId="0" fillId="0" borderId="20" xfId="0" applyNumberFormat="1" applyBorder="1" applyAlignment="1">
      <alignment horizontal="right"/>
    </xf>
    <xf numFmtId="0" fontId="0" fillId="0" borderId="20" xfId="0" applyBorder="1" applyAlignment="1">
      <alignment horizontal="right"/>
    </xf>
    <xf numFmtId="166" fontId="0" fillId="0" borderId="20" xfId="0" applyNumberFormat="1" applyBorder="1"/>
    <xf numFmtId="167" fontId="0" fillId="0" borderId="20" xfId="0" applyNumberFormat="1" applyBorder="1"/>
    <xf numFmtId="14" fontId="0" fillId="0" borderId="0" xfId="0" applyNumberFormat="1"/>
    <xf numFmtId="0" fontId="13" fillId="8" borderId="13" xfId="0" applyFont="1" applyFill="1" applyBorder="1"/>
    <xf numFmtId="0" fontId="0" fillId="0" borderId="13" xfId="0" applyBorder="1" applyAlignment="1">
      <alignment horizontal="left"/>
    </xf>
    <xf numFmtId="0" fontId="0" fillId="0" borderId="13" xfId="0" applyBorder="1"/>
    <xf numFmtId="164" fontId="0" fillId="0" borderId="0" xfId="0" applyNumberFormat="1"/>
    <xf numFmtId="0" fontId="14" fillId="9" borderId="0" xfId="0" applyFont="1" applyFill="1"/>
    <xf numFmtId="0" fontId="0" fillId="9" borderId="0" xfId="0" applyFill="1"/>
    <xf numFmtId="0" fontId="0" fillId="10" borderId="0" xfId="0" applyFill="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3" borderId="4" xfId="0" applyFont="1" applyFill="1" applyBorder="1" applyAlignment="1">
      <alignment horizontal="left" vertical="center" wrapText="1" indent="1"/>
    </xf>
    <xf numFmtId="0" fontId="3" fillId="3" borderId="8" xfId="0" applyFont="1" applyFill="1" applyBorder="1" applyAlignment="1">
      <alignment horizontal="left" vertical="center" wrapText="1" indent="1"/>
    </xf>
    <xf numFmtId="0" fontId="7" fillId="4" borderId="0" xfId="0" applyFont="1" applyFill="1" applyAlignment="1">
      <alignment horizontal="left"/>
    </xf>
    <xf numFmtId="0" fontId="7" fillId="4" borderId="10" xfId="0" applyFont="1" applyFill="1" applyBorder="1" applyAlignment="1">
      <alignment horizontal="left"/>
    </xf>
    <xf numFmtId="0" fontId="15" fillId="11"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27ABBD"/>
      <color rgb="FFFDE9F7"/>
      <color rgb="FFF7A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(Repaired).xlsx]ANALYSIS!country wise gender contri</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Country</a:t>
            </a:r>
            <a:r>
              <a:rPr lang="en-IN" sz="1600" b="1" baseline="0"/>
              <a:t> wise : Gender contribution</a:t>
            </a:r>
          </a:p>
        </c:rich>
      </c:tx>
      <c:layout>
        <c:manualLayout>
          <c:xMode val="edge"/>
          <c:yMode val="edge"/>
          <c:x val="0.10840266841644794"/>
          <c:y val="2.3980815347721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40157480314959E-2"/>
          <c:y val="0.17171296296296296"/>
          <c:w val="0.88690813648293965"/>
          <c:h val="0.58231736657917765"/>
        </c:manualLayout>
      </c:layout>
      <c:barChart>
        <c:barDir val="col"/>
        <c:grouping val="clustered"/>
        <c:varyColors val="0"/>
        <c:ser>
          <c:idx val="0"/>
          <c:order val="0"/>
          <c:tx>
            <c:strRef>
              <c:f>ANALYSIS!$C$3:$C$4</c:f>
              <c:strCache>
                <c:ptCount val="1"/>
                <c:pt idx="0">
                  <c:v>Female</c:v>
                </c:pt>
              </c:strCache>
            </c:strRef>
          </c:tx>
          <c:spPr>
            <a:solidFill>
              <a:schemeClr val="accent1"/>
            </a:solidFill>
            <a:ln>
              <a:noFill/>
            </a:ln>
            <a:effectLst/>
          </c:spPr>
          <c:invertIfNegative val="0"/>
          <c:cat>
            <c:strRef>
              <c:f>ANALYSIS!$B$5:$B$16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ANALYSIS!$C$5:$C$16</c:f>
              <c:numCache>
                <c:formatCode>General</c:formatCode>
                <c:ptCount val="11"/>
                <c:pt idx="0">
                  <c:v>1</c:v>
                </c:pt>
                <c:pt idx="1">
                  <c:v>6</c:v>
                </c:pt>
                <c:pt idx="2">
                  <c:v>1</c:v>
                </c:pt>
                <c:pt idx="4">
                  <c:v>3</c:v>
                </c:pt>
                <c:pt idx="5">
                  <c:v>1</c:v>
                </c:pt>
                <c:pt idx="6">
                  <c:v>2</c:v>
                </c:pt>
                <c:pt idx="7">
                  <c:v>3</c:v>
                </c:pt>
                <c:pt idx="8">
                  <c:v>1</c:v>
                </c:pt>
                <c:pt idx="9">
                  <c:v>3</c:v>
                </c:pt>
                <c:pt idx="10">
                  <c:v>4</c:v>
                </c:pt>
              </c:numCache>
            </c:numRef>
          </c:val>
          <c:extLst>
            <c:ext xmlns:c16="http://schemas.microsoft.com/office/drawing/2014/chart" uri="{C3380CC4-5D6E-409C-BE32-E72D297353CC}">
              <c16:uniqueId val="{00000000-F562-4F0F-BBC9-51B0CD2B3759}"/>
            </c:ext>
          </c:extLst>
        </c:ser>
        <c:ser>
          <c:idx val="1"/>
          <c:order val="1"/>
          <c:tx>
            <c:strRef>
              <c:f>ANALYSIS!$D$3:$D$4</c:f>
              <c:strCache>
                <c:ptCount val="1"/>
                <c:pt idx="0">
                  <c:v>Male</c:v>
                </c:pt>
              </c:strCache>
            </c:strRef>
          </c:tx>
          <c:spPr>
            <a:solidFill>
              <a:schemeClr val="accent2"/>
            </a:solidFill>
            <a:ln>
              <a:noFill/>
            </a:ln>
            <a:effectLst/>
          </c:spPr>
          <c:invertIfNegative val="0"/>
          <c:cat>
            <c:strRef>
              <c:f>ANALYSIS!$B$5:$B$16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ANALYSIS!$D$5:$D$16</c:f>
              <c:numCache>
                <c:formatCode>General</c:formatCode>
                <c:ptCount val="11"/>
                <c:pt idx="0">
                  <c:v>2</c:v>
                </c:pt>
                <c:pt idx="1">
                  <c:v>2</c:v>
                </c:pt>
                <c:pt idx="2">
                  <c:v>2</c:v>
                </c:pt>
                <c:pt idx="3">
                  <c:v>2</c:v>
                </c:pt>
                <c:pt idx="4">
                  <c:v>6</c:v>
                </c:pt>
                <c:pt idx="5">
                  <c:v>4</c:v>
                </c:pt>
                <c:pt idx="6">
                  <c:v>1</c:v>
                </c:pt>
                <c:pt idx="8">
                  <c:v>1</c:v>
                </c:pt>
                <c:pt idx="9">
                  <c:v>2</c:v>
                </c:pt>
                <c:pt idx="10">
                  <c:v>3</c:v>
                </c:pt>
              </c:numCache>
            </c:numRef>
          </c:val>
          <c:extLst>
            <c:ext xmlns:c16="http://schemas.microsoft.com/office/drawing/2014/chart" uri="{C3380CC4-5D6E-409C-BE32-E72D297353CC}">
              <c16:uniqueId val="{00000000-AD7C-48C9-A09B-555F4F9AAA4D}"/>
            </c:ext>
          </c:extLst>
        </c:ser>
        <c:dLbls>
          <c:showLegendKey val="0"/>
          <c:showVal val="0"/>
          <c:showCatName val="0"/>
          <c:showSerName val="0"/>
          <c:showPercent val="0"/>
          <c:showBubbleSize val="0"/>
        </c:dLbls>
        <c:gapWidth val="219"/>
        <c:overlap val="-27"/>
        <c:axId val="754973184"/>
        <c:axId val="754973664"/>
      </c:barChart>
      <c:catAx>
        <c:axId val="75497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73664"/>
        <c:crosses val="autoZero"/>
        <c:auto val="1"/>
        <c:lblAlgn val="ctr"/>
        <c:lblOffset val="100"/>
        <c:noMultiLvlLbl val="0"/>
      </c:catAx>
      <c:valAx>
        <c:axId val="754973664"/>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973184"/>
        <c:crosses val="autoZero"/>
        <c:crossBetween val="between"/>
      </c:valAx>
      <c:spPr>
        <a:solidFill>
          <a:schemeClr val="accent1">
            <a:lumMod val="20000"/>
            <a:lumOff val="80000"/>
          </a:schemeClr>
        </a:solidFill>
        <a:ln>
          <a:noFill/>
        </a:ln>
        <a:effectLst/>
      </c:spPr>
    </c:plotArea>
    <c:legend>
      <c:legendPos val="r"/>
      <c:layout>
        <c:manualLayout>
          <c:xMode val="edge"/>
          <c:yMode val="edge"/>
          <c:x val="0.86792607174103231"/>
          <c:y val="3.1483294317939989E-2"/>
          <c:w val="0.11818503937007874"/>
          <c:h val="0.15202809108320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3175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Tables!Sports by Salary</c:name>
    <c:fmtId val="2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Sports by Salary</a:t>
            </a:r>
            <a:r>
              <a:rPr lang="en-US" sz="1600" b="1" baseline="0"/>
              <a:t>                    </a:t>
            </a:r>
            <a:endParaRPr lang="en-US" sz="1600" b="1"/>
          </a:p>
        </c:rich>
      </c:tx>
      <c:layout>
        <c:manualLayout>
          <c:xMode val="edge"/>
          <c:yMode val="edge"/>
          <c:x val="0.29626277385429917"/>
          <c:y val="2.9940119760479042E-2"/>
        </c:manualLayout>
      </c:layout>
      <c:overlay val="0"/>
      <c:spPr>
        <a:noFill/>
        <a:ln>
          <a:noFill/>
        </a:ln>
        <a:effectLst>
          <a:outerShdw blurRad="50800" dist="50800" dir="5400000" algn="ctr" rotWithShape="0">
            <a:srgbClr val="000000"/>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Tables'!$P$4</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Tables'!$O$5:$O$14</c:f>
              <c:strCache>
                <c:ptCount val="10"/>
                <c:pt idx="0">
                  <c:v>Beach Volleyball</c:v>
                </c:pt>
                <c:pt idx="1">
                  <c:v>Cycling Track</c:v>
                </c:pt>
                <c:pt idx="2">
                  <c:v>Triathlon</c:v>
                </c:pt>
                <c:pt idx="3">
                  <c:v>Cycling Road</c:v>
                </c:pt>
                <c:pt idx="4">
                  <c:v>Alpine Skiing</c:v>
                </c:pt>
                <c:pt idx="5">
                  <c:v>Canoe Slalom</c:v>
                </c:pt>
                <c:pt idx="6">
                  <c:v>Rugby</c:v>
                </c:pt>
                <c:pt idx="7">
                  <c:v>Athletics</c:v>
                </c:pt>
                <c:pt idx="8">
                  <c:v>Volleyball</c:v>
                </c:pt>
                <c:pt idx="9">
                  <c:v>Curling</c:v>
                </c:pt>
              </c:strCache>
            </c:strRef>
          </c:cat>
          <c:val>
            <c:numRef>
              <c:f>'Pivot Tables'!$P$5:$P$14</c:f>
              <c:numCache>
                <c:formatCode>General</c:formatCode>
                <c:ptCount val="10"/>
                <c:pt idx="0">
                  <c:v>285247</c:v>
                </c:pt>
                <c:pt idx="1">
                  <c:v>241816</c:v>
                </c:pt>
                <c:pt idx="2">
                  <c:v>235837</c:v>
                </c:pt>
                <c:pt idx="3">
                  <c:v>215267</c:v>
                </c:pt>
                <c:pt idx="4">
                  <c:v>199585</c:v>
                </c:pt>
                <c:pt idx="5">
                  <c:v>188926</c:v>
                </c:pt>
                <c:pt idx="6">
                  <c:v>145866</c:v>
                </c:pt>
                <c:pt idx="7">
                  <c:v>138087</c:v>
                </c:pt>
                <c:pt idx="8">
                  <c:v>127301</c:v>
                </c:pt>
                <c:pt idx="9">
                  <c:v>109885</c:v>
                </c:pt>
              </c:numCache>
            </c:numRef>
          </c:val>
          <c:extLst>
            <c:ext xmlns:c16="http://schemas.microsoft.com/office/drawing/2014/chart" uri="{C3380CC4-5D6E-409C-BE32-E72D297353CC}">
              <c16:uniqueId val="{00000000-BB47-45AF-A64B-1E222BF0419C}"/>
            </c:ext>
          </c:extLst>
        </c:ser>
        <c:dLbls>
          <c:showLegendKey val="0"/>
          <c:showVal val="0"/>
          <c:showCatName val="0"/>
          <c:showSerName val="0"/>
          <c:showPercent val="0"/>
          <c:showBubbleSize val="0"/>
        </c:dLbls>
        <c:gapWidth val="219"/>
        <c:axId val="838500864"/>
        <c:axId val="838503744"/>
      </c:barChart>
      <c:catAx>
        <c:axId val="838500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8503744"/>
        <c:crosses val="autoZero"/>
        <c:auto val="1"/>
        <c:lblAlgn val="ctr"/>
        <c:lblOffset val="100"/>
        <c:noMultiLvlLbl val="0"/>
      </c:catAx>
      <c:valAx>
        <c:axId val="838503744"/>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850086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2230">
          <a:srgbClr val="D7E1F3"/>
        </a:gs>
        <a:gs pos="85000">
          <a:srgbClr val="BACBEA"/>
        </a:gs>
        <a:gs pos="70000">
          <a:srgbClr val="D1DCF1">
            <a:lumMod val="98000"/>
            <a:lumOff val="2000"/>
          </a:srgbClr>
        </a:gs>
        <a:gs pos="92500">
          <a:srgbClr val="AEC2E6"/>
        </a:gs>
        <a:gs pos="100000">
          <a:srgbClr val="A2B9E2"/>
        </a:gs>
        <a:gs pos="0">
          <a:schemeClr val="accent1">
            <a:lumMod val="0"/>
            <a:lumOff val="100000"/>
          </a:schemeClr>
        </a:gs>
      </a:gsLst>
      <a:path path="circle">
        <a:fillToRect l="50000" t="-80000" r="50000" b="180000"/>
      </a:path>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Country</a:t>
            </a:r>
            <a:r>
              <a:rPr lang="en-US" sz="1600" b="1" baseline="0"/>
              <a:t> Wise : Sports Contribution</a:t>
            </a:r>
            <a:endParaRPr lang="en-US" sz="1600" b="1"/>
          </a:p>
        </c:rich>
      </c:tx>
      <c:overlay val="0"/>
      <c:spPr>
        <a:noFill/>
        <a:ln>
          <a:noFill/>
        </a:ln>
        <a:effectLst>
          <a:outerShdw blurRad="50800" dist="50800" dir="5400000" algn="ctr" rotWithShape="0">
            <a:srgbClr val="000000"/>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Lit>
          </c:cat>
          <c:val>
            <c:numLit>
              <c:formatCode>General</c:formatCode>
              <c:ptCount val="11"/>
              <c:pt idx="0">
                <c:v>3</c:v>
              </c:pt>
              <c:pt idx="1">
                <c:v>8</c:v>
              </c:pt>
              <c:pt idx="2">
                <c:v>3</c:v>
              </c:pt>
              <c:pt idx="3">
                <c:v>2</c:v>
              </c:pt>
              <c:pt idx="4">
                <c:v>9</c:v>
              </c:pt>
              <c:pt idx="5">
                <c:v>5</c:v>
              </c:pt>
              <c:pt idx="6">
                <c:v>3</c:v>
              </c:pt>
              <c:pt idx="7">
                <c:v>3</c:v>
              </c:pt>
              <c:pt idx="8">
                <c:v>2</c:v>
              </c:pt>
              <c:pt idx="9">
                <c:v>5</c:v>
              </c:pt>
              <c:pt idx="10">
                <c:v>7</c:v>
              </c:pt>
            </c:numLit>
          </c:val>
          <c:extLst>
            <c:ext xmlns:c16="http://schemas.microsoft.com/office/drawing/2014/chart" uri="{C3380CC4-5D6E-409C-BE32-E72D297353CC}">
              <c16:uniqueId val="{00000000-0B88-47B3-9782-D4DB9FC972C5}"/>
            </c:ext>
          </c:extLst>
        </c:ser>
        <c:dLbls>
          <c:showLegendKey val="0"/>
          <c:showVal val="0"/>
          <c:showCatName val="0"/>
          <c:showSerName val="0"/>
          <c:showPercent val="0"/>
          <c:showBubbleSize val="0"/>
        </c:dLbls>
        <c:gapWidth val="96"/>
        <c:overlap val="-27"/>
        <c:axId val="530589744"/>
        <c:axId val="530590704"/>
      </c:barChart>
      <c:catAx>
        <c:axId val="5305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0590704"/>
        <c:crosses val="autoZero"/>
        <c:auto val="1"/>
        <c:lblAlgn val="ctr"/>
        <c:lblOffset val="100"/>
        <c:noMultiLvlLbl val="0"/>
      </c:catAx>
      <c:valAx>
        <c:axId val="53059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058974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62230">
          <a:srgbClr val="D7E1F3"/>
        </a:gs>
        <a:gs pos="92305">
          <a:srgbClr val="AEC2E6"/>
        </a:gs>
        <a:gs pos="85000">
          <a:srgbClr val="BACBEA"/>
        </a:gs>
        <a:gs pos="70000">
          <a:srgbClr val="D1DCF1">
            <a:lumMod val="98000"/>
            <a:lumOff val="2000"/>
          </a:srgbClr>
        </a:gs>
        <a:gs pos="100000">
          <a:srgbClr val="A2B9E2"/>
        </a:gs>
        <a:gs pos="0">
          <a:schemeClr val="accent1">
            <a:lumMod val="0"/>
            <a:lumOff val="100000"/>
          </a:schemeClr>
        </a:gs>
      </a:gsLst>
      <a:path path="circle">
        <a:fillToRect l="50000" t="-80000" r="50000" b="180000"/>
      </a:path>
      <a:tileRect/>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(Repaired).xlsx]ANALYSIS!country wise gender contri</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Country</a:t>
            </a:r>
            <a:r>
              <a:rPr lang="en-IN" sz="1600" b="1" baseline="0"/>
              <a:t> wise : Gender contribution</a:t>
            </a:r>
          </a:p>
        </c:rich>
      </c:tx>
      <c:layout>
        <c:manualLayout>
          <c:xMode val="edge"/>
          <c:yMode val="edge"/>
          <c:x val="0.10840266841644794"/>
          <c:y val="2.3980988862878628E-2"/>
        </c:manualLayout>
      </c:layout>
      <c:overlay val="0"/>
      <c:spPr>
        <a:noFill/>
        <a:ln>
          <a:noFill/>
        </a:ln>
        <a:effectLst>
          <a:outerShdw blurRad="50800" dist="50800" dir="5400000" algn="ctr" rotWithShape="0">
            <a:srgbClr val="000000"/>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40157480314959E-2"/>
          <c:y val="0.17171296296296296"/>
          <c:w val="0.88690813648293965"/>
          <c:h val="0.58231736657917765"/>
        </c:manualLayout>
      </c:layout>
      <c:barChart>
        <c:barDir val="col"/>
        <c:grouping val="clustered"/>
        <c:varyColors val="0"/>
        <c:ser>
          <c:idx val="0"/>
          <c:order val="0"/>
          <c:tx>
            <c:strRef>
              <c:f>ANALYSIS!$C$3:$C$4</c:f>
              <c:strCache>
                <c:ptCount val="1"/>
                <c:pt idx="0">
                  <c:v>Female</c:v>
                </c:pt>
              </c:strCache>
            </c:strRef>
          </c:tx>
          <c:spPr>
            <a:solidFill>
              <a:schemeClr val="accent1"/>
            </a:solidFill>
            <a:ln>
              <a:noFill/>
            </a:ln>
            <a:effectLst/>
          </c:spPr>
          <c:invertIfNegative val="0"/>
          <c:cat>
            <c:strRef>
              <c:f>ANALYSIS!$B$5:$B$16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ANALYSIS!$C$5:$C$16</c:f>
              <c:numCache>
                <c:formatCode>General</c:formatCode>
                <c:ptCount val="11"/>
                <c:pt idx="0">
                  <c:v>1</c:v>
                </c:pt>
                <c:pt idx="1">
                  <c:v>6</c:v>
                </c:pt>
                <c:pt idx="2">
                  <c:v>1</c:v>
                </c:pt>
                <c:pt idx="4">
                  <c:v>3</c:v>
                </c:pt>
                <c:pt idx="5">
                  <c:v>1</c:v>
                </c:pt>
                <c:pt idx="6">
                  <c:v>2</c:v>
                </c:pt>
                <c:pt idx="7">
                  <c:v>3</c:v>
                </c:pt>
                <c:pt idx="8">
                  <c:v>1</c:v>
                </c:pt>
                <c:pt idx="9">
                  <c:v>3</c:v>
                </c:pt>
                <c:pt idx="10">
                  <c:v>4</c:v>
                </c:pt>
              </c:numCache>
            </c:numRef>
          </c:val>
          <c:extLst>
            <c:ext xmlns:c16="http://schemas.microsoft.com/office/drawing/2014/chart" uri="{C3380CC4-5D6E-409C-BE32-E72D297353CC}">
              <c16:uniqueId val="{00000000-CAB4-4536-82E9-8D4B1481A903}"/>
            </c:ext>
          </c:extLst>
        </c:ser>
        <c:ser>
          <c:idx val="1"/>
          <c:order val="1"/>
          <c:tx>
            <c:strRef>
              <c:f>ANALYSIS!$D$3:$D$4</c:f>
              <c:strCache>
                <c:ptCount val="1"/>
                <c:pt idx="0">
                  <c:v>Male</c:v>
                </c:pt>
              </c:strCache>
            </c:strRef>
          </c:tx>
          <c:spPr>
            <a:solidFill>
              <a:schemeClr val="accent2"/>
            </a:solidFill>
            <a:ln>
              <a:noFill/>
            </a:ln>
            <a:effectLst/>
          </c:spPr>
          <c:invertIfNegative val="0"/>
          <c:cat>
            <c:strRef>
              <c:f>ANALYSIS!$B$5:$B$16</c:f>
              <c:strCache>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Cache>
            </c:strRef>
          </c:cat>
          <c:val>
            <c:numRef>
              <c:f>ANALYSIS!$D$5:$D$16</c:f>
              <c:numCache>
                <c:formatCode>General</c:formatCode>
                <c:ptCount val="11"/>
                <c:pt idx="0">
                  <c:v>2</c:v>
                </c:pt>
                <c:pt idx="1">
                  <c:v>2</c:v>
                </c:pt>
                <c:pt idx="2">
                  <c:v>2</c:v>
                </c:pt>
                <c:pt idx="3">
                  <c:v>2</c:v>
                </c:pt>
                <c:pt idx="4">
                  <c:v>6</c:v>
                </c:pt>
                <c:pt idx="5">
                  <c:v>4</c:v>
                </c:pt>
                <c:pt idx="6">
                  <c:v>1</c:v>
                </c:pt>
                <c:pt idx="8">
                  <c:v>1</c:v>
                </c:pt>
                <c:pt idx="9">
                  <c:v>2</c:v>
                </c:pt>
                <c:pt idx="10">
                  <c:v>3</c:v>
                </c:pt>
              </c:numCache>
            </c:numRef>
          </c:val>
          <c:extLst>
            <c:ext xmlns:c16="http://schemas.microsoft.com/office/drawing/2014/chart" uri="{C3380CC4-5D6E-409C-BE32-E72D297353CC}">
              <c16:uniqueId val="{00000001-08F0-4BDC-BD07-18D01B254A80}"/>
            </c:ext>
          </c:extLst>
        </c:ser>
        <c:dLbls>
          <c:showLegendKey val="0"/>
          <c:showVal val="0"/>
          <c:showCatName val="0"/>
          <c:showSerName val="0"/>
          <c:showPercent val="0"/>
          <c:showBubbleSize val="0"/>
        </c:dLbls>
        <c:gapWidth val="219"/>
        <c:overlap val="-27"/>
        <c:axId val="754973184"/>
        <c:axId val="754973664"/>
      </c:barChart>
      <c:catAx>
        <c:axId val="75497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973664"/>
        <c:crosses val="autoZero"/>
        <c:auto val="1"/>
        <c:lblAlgn val="ctr"/>
        <c:lblOffset val="100"/>
        <c:noMultiLvlLbl val="0"/>
      </c:catAx>
      <c:valAx>
        <c:axId val="75497366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4973184"/>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layout>
        <c:manualLayout>
          <c:xMode val="edge"/>
          <c:yMode val="edge"/>
          <c:x val="0.85403718285214347"/>
          <c:y val="4.4562672909129603E-3"/>
          <c:w val="0.11823492457775821"/>
          <c:h val="0.14244188461631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2000">
          <a:srgbClr val="D7E1F3"/>
        </a:gs>
        <a:gs pos="85000">
          <a:srgbClr val="BACBEA"/>
        </a:gs>
        <a:gs pos="70000">
          <a:srgbClr val="D1DCF1">
            <a:lumMod val="100000"/>
          </a:srgbClr>
        </a:gs>
        <a:gs pos="92500">
          <a:srgbClr val="AEC2E6"/>
        </a:gs>
        <a:gs pos="100000">
          <a:srgbClr val="A2B9E2"/>
        </a:gs>
        <a:gs pos="0">
          <a:schemeClr val="accent1">
            <a:lumMod val="0"/>
            <a:lumOff val="100000"/>
          </a:schemeClr>
        </a:gs>
      </a:gsLst>
      <a:path path="circle">
        <a:fillToRect l="50000" t="-80000" r="50000" b="180000"/>
      </a:path>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Tables!Most played Sports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Sports: Most</a:t>
            </a:r>
            <a:r>
              <a:rPr lang="en-US" sz="1400" b="1" baseline="0"/>
              <a:t> Played</a:t>
            </a:r>
            <a:endParaRPr lang="en-US" sz="1400" b="1"/>
          </a:p>
        </c:rich>
      </c:tx>
      <c:layout>
        <c:manualLayout>
          <c:xMode val="edge"/>
          <c:yMode val="edge"/>
          <c:x val="0.35398707853825961"/>
          <c:y val="2.38095238095238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2039677472749"/>
          <c:y val="0.14009936257967753"/>
          <c:w val="0.8728604194745927"/>
          <c:h val="0.58217210348706416"/>
        </c:manualLayout>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cat>
            <c:strRef>
              <c:f>'Pivot Tables'!$B$5:$B$14</c:f>
              <c:strCache>
                <c:ptCount val="10"/>
                <c:pt idx="0">
                  <c:v>Alpine Skiing</c:v>
                </c:pt>
                <c:pt idx="1">
                  <c:v>Athletics</c:v>
                </c:pt>
                <c:pt idx="2">
                  <c:v>Beach Volleyball</c:v>
                </c:pt>
                <c:pt idx="3">
                  <c:v>Canoe Slalom</c:v>
                </c:pt>
                <c:pt idx="4">
                  <c:v>Cycling Road</c:v>
                </c:pt>
                <c:pt idx="5">
                  <c:v>Cycling Track</c:v>
                </c:pt>
                <c:pt idx="6">
                  <c:v>Football</c:v>
                </c:pt>
                <c:pt idx="7">
                  <c:v>Rugby</c:v>
                </c:pt>
                <c:pt idx="8">
                  <c:v>Triathlon</c:v>
                </c:pt>
                <c:pt idx="9">
                  <c:v>Volleyball</c:v>
                </c:pt>
              </c:strCache>
            </c:strRef>
          </c:cat>
          <c:val>
            <c:numRef>
              <c:f>'Pivot Tables'!$C$5:$C$14</c:f>
              <c:numCache>
                <c:formatCode>General</c:formatCode>
                <c:ptCount val="10"/>
                <c:pt idx="0">
                  <c:v>2</c:v>
                </c:pt>
                <c:pt idx="1">
                  <c:v>2</c:v>
                </c:pt>
                <c:pt idx="2">
                  <c:v>5</c:v>
                </c:pt>
                <c:pt idx="3">
                  <c:v>3</c:v>
                </c:pt>
                <c:pt idx="4">
                  <c:v>4</c:v>
                </c:pt>
                <c:pt idx="5">
                  <c:v>3</c:v>
                </c:pt>
                <c:pt idx="6">
                  <c:v>2</c:v>
                </c:pt>
                <c:pt idx="7">
                  <c:v>2</c:v>
                </c:pt>
                <c:pt idx="8">
                  <c:v>3</c:v>
                </c:pt>
                <c:pt idx="9">
                  <c:v>2</c:v>
                </c:pt>
              </c:numCache>
            </c:numRef>
          </c:val>
          <c:extLst>
            <c:ext xmlns:c16="http://schemas.microsoft.com/office/drawing/2014/chart" uri="{C3380CC4-5D6E-409C-BE32-E72D297353CC}">
              <c16:uniqueId val="{00000000-4A69-4B72-B642-66EF4856F8FA}"/>
            </c:ext>
          </c:extLst>
        </c:ser>
        <c:dLbls>
          <c:showLegendKey val="0"/>
          <c:showVal val="0"/>
          <c:showCatName val="0"/>
          <c:showSerName val="0"/>
          <c:showPercent val="0"/>
          <c:showBubbleSize val="0"/>
        </c:dLbls>
        <c:gapWidth val="119"/>
        <c:overlap val="-27"/>
        <c:axId val="665579280"/>
        <c:axId val="665584560"/>
      </c:barChart>
      <c:catAx>
        <c:axId val="66557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84560"/>
        <c:crosses val="autoZero"/>
        <c:auto val="1"/>
        <c:lblAlgn val="ctr"/>
        <c:lblOffset val="100"/>
        <c:noMultiLvlLbl val="0"/>
      </c:catAx>
      <c:valAx>
        <c:axId val="66558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579280"/>
        <c:crosses val="autoZero"/>
        <c:crossBetween val="between"/>
      </c:valAx>
      <c:spPr>
        <a:noFill/>
        <a:ln>
          <a:solidFill>
            <a:sysClr val="windowText" lastClr="000000">
              <a:lumMod val="25000"/>
              <a:lumOff val="75000"/>
            </a:sysClr>
          </a:solid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Tables!Gender</c:name>
    <c:fmtId val="14"/>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Contribution:</a:t>
            </a:r>
            <a:r>
              <a:rPr lang="en-US" sz="1400" baseline="0"/>
              <a:t> Men vs Women</a:t>
            </a:r>
            <a:endParaRPr lang="en-US" sz="1400"/>
          </a:p>
        </c:rich>
      </c:tx>
      <c:layout>
        <c:manualLayout>
          <c:xMode val="edge"/>
          <c:yMode val="edge"/>
          <c:x val="0.18902909896378561"/>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21290520503119"/>
          <c:y val="0.20556182835636111"/>
          <c:w val="0.59377202849643795"/>
          <c:h val="0.79443817164363884"/>
        </c:manualLayout>
      </c:layout>
      <c:pieChart>
        <c:varyColors val="1"/>
        <c:ser>
          <c:idx val="0"/>
          <c:order val="0"/>
          <c:tx>
            <c:strRef>
              <c:f>'Pivot Tables'!$J$4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EA-48BA-B0C1-B5E93D433DE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EA-48BA-B0C1-B5E93D433D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Tables'!$I$5:$I$6</c:f>
              <c:strCache>
                <c:ptCount val="2"/>
                <c:pt idx="0">
                  <c:v>Female</c:v>
                </c:pt>
                <c:pt idx="1">
                  <c:v>Male</c:v>
                </c:pt>
              </c:strCache>
            </c:strRef>
          </c:cat>
          <c:val>
            <c:numRef>
              <c:f>'Pivot Tables'!$J$5:$J$6</c:f>
              <c:numCache>
                <c:formatCode>General</c:formatCode>
                <c:ptCount val="2"/>
                <c:pt idx="0">
                  <c:v>25</c:v>
                </c:pt>
                <c:pt idx="1">
                  <c:v>25</c:v>
                </c:pt>
              </c:numCache>
            </c:numRef>
          </c:val>
          <c:extLst>
            <c:ext xmlns:c16="http://schemas.microsoft.com/office/drawing/2014/chart" uri="{C3380CC4-5D6E-409C-BE32-E72D297353CC}">
              <c16:uniqueId val="{00000004-4CEA-48BA-B0C1-B5E93D433DE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Tables!Location Type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Location</a:t>
            </a:r>
            <a:r>
              <a:rPr lang="en-US" b="1" baseline="0"/>
              <a:t> Type: Most Prefered</a:t>
            </a:r>
            <a:endParaRPr lang="en-US" b="1"/>
          </a:p>
        </c:rich>
      </c:tx>
      <c:layout>
        <c:manualLayout>
          <c:xMode val="edge"/>
          <c:yMode val="edge"/>
          <c:x val="0.2280578232935607"/>
          <c:y val="2.1201706464216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a:solidFill>
                      <a:schemeClr val="bg1"/>
                    </a:solidFill>
                  </a:defRPr>
                </a:pPr>
                <a:r>
                  <a:rPr lang="en-US" baseline="0"/>
                  <a:t> </a:t>
                </a:r>
                <a:fld id="{A36520FB-E37C-4F1B-A692-B63959658D6B}"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pivotFmt>
    </c:pivotFmts>
    <c:plotArea>
      <c:layout/>
      <c:pieChart>
        <c:varyColors val="1"/>
        <c:ser>
          <c:idx val="0"/>
          <c:order val="0"/>
          <c:tx>
            <c:strRef>
              <c:f>'Pivot Tables'!$M$4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B9-47D1-8BCB-2CDC2CA034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B9-47D1-8BCB-2CDC2CA034EC}"/>
              </c:ext>
            </c:extLst>
          </c:dPt>
          <c:dLbls>
            <c:dLbl>
              <c:idx val="0"/>
              <c:layout>
                <c:manualLayout>
                  <c:x val="-0.23013351591920575"/>
                  <c:y val="7.490788809127566E-2"/>
                </c:manualLayout>
              </c:layout>
              <c:tx>
                <c:rich>
                  <a:bodyPr/>
                  <a:lstStyle/>
                  <a:p>
                    <a:r>
                      <a:rPr lang="en-US"/>
                      <a:t>Indoor</a:t>
                    </a:r>
                  </a:p>
                  <a:p>
                    <a:r>
                      <a:rPr lang="en-US" baseline="0"/>
                      <a:t> </a:t>
                    </a:r>
                    <a:fld id="{A36520FB-E37C-4F1B-A692-B63959658D6B}" type="PERCENTAGE">
                      <a:rPr lang="en-US" baseline="0"/>
                      <a:pPr/>
                      <a:t>[PERCENTAGE]</a:t>
                    </a:fld>
                    <a:endParaRPr lang="en-US" baseline="0"/>
                  </a:p>
                </c:rich>
              </c:tx>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9EB9-47D1-8BCB-2CDC2CA034EC}"/>
                </c:ext>
              </c:extLst>
            </c:dLbl>
            <c:dLbl>
              <c:idx val="1"/>
              <c:layout>
                <c:manualLayout>
                  <c:x val="0.26597322073871199"/>
                  <c:y val="-6.4392226996862076E-2"/>
                </c:manualLayout>
              </c:layout>
              <c:tx>
                <c:rich>
                  <a:bodyPr/>
                  <a:lstStyle/>
                  <a:p>
                    <a:r>
                      <a:rPr lang="en-US" baseline="0"/>
                      <a:t>Outdoor </a:t>
                    </a:r>
                    <a:fld id="{74139689-EE8D-4F44-95DB-539A3C208360}" type="PERCENTAGE">
                      <a:rPr lang="en-US" baseline="0"/>
                      <a:pPr/>
                      <a:t>[PERCENTAGE]</a:t>
                    </a:fld>
                    <a:endParaRPr lang="en-US" baseline="0"/>
                  </a:p>
                </c:rich>
              </c:tx>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9EB9-47D1-8BCB-2CDC2CA034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Tables'!$L$5:$L$6</c:f>
              <c:strCache>
                <c:ptCount val="2"/>
                <c:pt idx="0">
                  <c:v>INDOOR</c:v>
                </c:pt>
                <c:pt idx="1">
                  <c:v>OUTDOOR</c:v>
                </c:pt>
              </c:strCache>
            </c:strRef>
          </c:cat>
          <c:val>
            <c:numRef>
              <c:f>'Pivot Tables'!$M$5:$M$6</c:f>
              <c:numCache>
                <c:formatCode>General</c:formatCode>
                <c:ptCount val="2"/>
                <c:pt idx="0">
                  <c:v>18</c:v>
                </c:pt>
                <c:pt idx="1">
                  <c:v>32</c:v>
                </c:pt>
              </c:numCache>
            </c:numRef>
          </c:val>
          <c:extLst>
            <c:ext xmlns:c16="http://schemas.microsoft.com/office/drawing/2014/chart" uri="{C3380CC4-5D6E-409C-BE32-E72D297353CC}">
              <c16:uniqueId val="{00000004-9EB9-47D1-8BCB-2CDC2CA034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Tables!Sports by Salary</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Sports by Salary</a:t>
            </a:r>
            <a:r>
              <a:rPr lang="en-US" b="1" baseline="0"/>
              <a:t>                    </a:t>
            </a:r>
            <a:endParaRPr lang="en-US" b="1"/>
          </a:p>
        </c:rich>
      </c:tx>
      <c:layout>
        <c:manualLayout>
          <c:xMode val="edge"/>
          <c:yMode val="edge"/>
          <c:x val="0.29626277385429917"/>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Tables'!$P$4</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Tables'!$O$5:$O$14</c:f>
              <c:strCache>
                <c:ptCount val="10"/>
                <c:pt idx="0">
                  <c:v>Beach Volleyball</c:v>
                </c:pt>
                <c:pt idx="1">
                  <c:v>Cycling Track</c:v>
                </c:pt>
                <c:pt idx="2">
                  <c:v>Triathlon</c:v>
                </c:pt>
                <c:pt idx="3">
                  <c:v>Cycling Road</c:v>
                </c:pt>
                <c:pt idx="4">
                  <c:v>Alpine Skiing</c:v>
                </c:pt>
                <c:pt idx="5">
                  <c:v>Canoe Slalom</c:v>
                </c:pt>
                <c:pt idx="6">
                  <c:v>Rugby</c:v>
                </c:pt>
                <c:pt idx="7">
                  <c:v>Athletics</c:v>
                </c:pt>
                <c:pt idx="8">
                  <c:v>Volleyball</c:v>
                </c:pt>
                <c:pt idx="9">
                  <c:v>Curling</c:v>
                </c:pt>
              </c:strCache>
            </c:strRef>
          </c:cat>
          <c:val>
            <c:numRef>
              <c:f>'Pivot Tables'!$P$5:$P$14</c:f>
              <c:numCache>
                <c:formatCode>General</c:formatCode>
                <c:ptCount val="10"/>
                <c:pt idx="0">
                  <c:v>285247</c:v>
                </c:pt>
                <c:pt idx="1">
                  <c:v>241816</c:v>
                </c:pt>
                <c:pt idx="2">
                  <c:v>235837</c:v>
                </c:pt>
                <c:pt idx="3">
                  <c:v>215267</c:v>
                </c:pt>
                <c:pt idx="4">
                  <c:v>199585</c:v>
                </c:pt>
                <c:pt idx="5">
                  <c:v>188926</c:v>
                </c:pt>
                <c:pt idx="6">
                  <c:v>145866</c:v>
                </c:pt>
                <c:pt idx="7">
                  <c:v>138087</c:v>
                </c:pt>
                <c:pt idx="8">
                  <c:v>127301</c:v>
                </c:pt>
                <c:pt idx="9">
                  <c:v>109885</c:v>
                </c:pt>
              </c:numCache>
            </c:numRef>
          </c:val>
          <c:extLst>
            <c:ext xmlns:c16="http://schemas.microsoft.com/office/drawing/2014/chart" uri="{C3380CC4-5D6E-409C-BE32-E72D297353CC}">
              <c16:uniqueId val="{00000000-32DD-4CB3-ADE2-69C72D571CAA}"/>
            </c:ext>
          </c:extLst>
        </c:ser>
        <c:dLbls>
          <c:showLegendKey val="0"/>
          <c:showVal val="0"/>
          <c:showCatName val="0"/>
          <c:showSerName val="0"/>
          <c:showPercent val="0"/>
          <c:showBubbleSize val="0"/>
        </c:dLbls>
        <c:gapWidth val="219"/>
        <c:axId val="838500864"/>
        <c:axId val="838503744"/>
      </c:barChart>
      <c:catAx>
        <c:axId val="838500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03744"/>
        <c:crosses val="autoZero"/>
        <c:auto val="1"/>
        <c:lblAlgn val="ctr"/>
        <c:lblOffset val="100"/>
        <c:noMultiLvlLbl val="0"/>
      </c:catAx>
      <c:valAx>
        <c:axId val="838503744"/>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00864"/>
        <c:crosses val="autoZero"/>
        <c:crossBetween val="between"/>
      </c:valAx>
      <c:spPr>
        <a:noFill/>
        <a:ln>
          <a:noFill/>
        </a:ln>
        <a:effectLst>
          <a:softEdge rad="1524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Wise : Sports Contribution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1"/>
              <c:pt idx="0">
                <c:v>ARGENTINA</c:v>
              </c:pt>
              <c:pt idx="1">
                <c:v>AUSTRALIA</c:v>
              </c:pt>
              <c:pt idx="2">
                <c:v>AUSTRIA</c:v>
              </c:pt>
              <c:pt idx="3">
                <c:v>BRAZIL</c:v>
              </c:pt>
              <c:pt idx="4">
                <c:v>FRANCE</c:v>
              </c:pt>
              <c:pt idx="5">
                <c:v>GERMANY</c:v>
              </c:pt>
              <c:pt idx="6">
                <c:v>NETHERLANDS</c:v>
              </c:pt>
              <c:pt idx="7">
                <c:v>SPAIN</c:v>
              </c:pt>
              <c:pt idx="8">
                <c:v>SWEDEN</c:v>
              </c:pt>
              <c:pt idx="9">
                <c:v>UK</c:v>
              </c:pt>
              <c:pt idx="10">
                <c:v>USA</c:v>
              </c:pt>
            </c:strLit>
          </c:cat>
          <c:val>
            <c:numLit>
              <c:formatCode>General</c:formatCode>
              <c:ptCount val="11"/>
              <c:pt idx="0">
                <c:v>3</c:v>
              </c:pt>
              <c:pt idx="1">
                <c:v>8</c:v>
              </c:pt>
              <c:pt idx="2">
                <c:v>3</c:v>
              </c:pt>
              <c:pt idx="3">
                <c:v>2</c:v>
              </c:pt>
              <c:pt idx="4">
                <c:v>9</c:v>
              </c:pt>
              <c:pt idx="5">
                <c:v>5</c:v>
              </c:pt>
              <c:pt idx="6">
                <c:v>3</c:v>
              </c:pt>
              <c:pt idx="7">
                <c:v>3</c:v>
              </c:pt>
              <c:pt idx="8">
                <c:v>2</c:v>
              </c:pt>
              <c:pt idx="9">
                <c:v>5</c:v>
              </c:pt>
              <c:pt idx="10">
                <c:v>7</c:v>
              </c:pt>
            </c:numLit>
          </c:val>
          <c:extLst>
            <c:ext xmlns:c16="http://schemas.microsoft.com/office/drawing/2014/chart" uri="{C3380CC4-5D6E-409C-BE32-E72D297353CC}">
              <c16:uniqueId val="{00000000-DAAD-4835-BDEF-84D50BB0F22E}"/>
            </c:ext>
          </c:extLst>
        </c:ser>
        <c:dLbls>
          <c:showLegendKey val="0"/>
          <c:showVal val="0"/>
          <c:showCatName val="0"/>
          <c:showSerName val="0"/>
          <c:showPercent val="0"/>
          <c:showBubbleSize val="0"/>
        </c:dLbls>
        <c:gapWidth val="96"/>
        <c:overlap val="-27"/>
        <c:axId val="530589744"/>
        <c:axId val="530590704"/>
      </c:barChart>
      <c:catAx>
        <c:axId val="5305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90704"/>
        <c:crosses val="autoZero"/>
        <c:auto val="1"/>
        <c:lblAlgn val="ctr"/>
        <c:lblOffset val="100"/>
        <c:noMultiLvlLbl val="0"/>
      </c:catAx>
      <c:valAx>
        <c:axId val="53059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8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Tables!Most played Sports</c:name>
    <c:fmtId val="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Sports: Most</a:t>
            </a:r>
            <a:r>
              <a:rPr lang="en-US" sz="1600" b="1" baseline="0"/>
              <a:t> Played</a:t>
            </a:r>
            <a:endParaRPr lang="en-US" sz="1600" b="1"/>
          </a:p>
        </c:rich>
      </c:tx>
      <c:layout>
        <c:manualLayout>
          <c:xMode val="edge"/>
          <c:yMode val="edge"/>
          <c:x val="0.35398707853825961"/>
          <c:y val="2.3809523809523808E-2"/>
        </c:manualLayout>
      </c:layout>
      <c:overlay val="0"/>
      <c:spPr>
        <a:noFill/>
        <a:ln>
          <a:noFill/>
        </a:ln>
        <a:effectLst>
          <a:glow>
            <a:schemeClr val="bg2"/>
          </a:glow>
          <a:outerShdw blurRad="50800" dist="50800" dir="5400000" algn="ctr" rotWithShape="0">
            <a:schemeClr val="tx1"/>
          </a:outerShdw>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2039677472749"/>
          <c:y val="0.14009936257967753"/>
          <c:w val="0.8728604194745927"/>
          <c:h val="0.58217210348706416"/>
        </c:manualLayout>
      </c:layout>
      <c:barChart>
        <c:barDir val="col"/>
        <c:grouping val="clustered"/>
        <c:varyColors val="0"/>
        <c:ser>
          <c:idx val="0"/>
          <c:order val="0"/>
          <c:tx>
            <c:strRef>
              <c:f>'Pivot Tables'!$C$4</c:f>
              <c:strCache>
                <c:ptCount val="1"/>
                <c:pt idx="0">
                  <c:v>Total</c:v>
                </c:pt>
              </c:strCache>
            </c:strRef>
          </c:tx>
          <c:spPr>
            <a:solidFill>
              <a:schemeClr val="accent1"/>
            </a:solidFill>
            <a:ln>
              <a:noFill/>
            </a:ln>
            <a:effectLst/>
          </c:spPr>
          <c:invertIfNegative val="0"/>
          <c:cat>
            <c:strRef>
              <c:f>'Pivot Tables'!$B$5:$B$14</c:f>
              <c:strCache>
                <c:ptCount val="10"/>
                <c:pt idx="0">
                  <c:v>Alpine Skiing</c:v>
                </c:pt>
                <c:pt idx="1">
                  <c:v>Athletics</c:v>
                </c:pt>
                <c:pt idx="2">
                  <c:v>Beach Volleyball</c:v>
                </c:pt>
                <c:pt idx="3">
                  <c:v>Canoe Slalom</c:v>
                </c:pt>
                <c:pt idx="4">
                  <c:v>Cycling Road</c:v>
                </c:pt>
                <c:pt idx="5">
                  <c:v>Cycling Track</c:v>
                </c:pt>
                <c:pt idx="6">
                  <c:v>Football</c:v>
                </c:pt>
                <c:pt idx="7">
                  <c:v>Rugby</c:v>
                </c:pt>
                <c:pt idx="8">
                  <c:v>Triathlon</c:v>
                </c:pt>
                <c:pt idx="9">
                  <c:v>Volleyball</c:v>
                </c:pt>
              </c:strCache>
            </c:strRef>
          </c:cat>
          <c:val>
            <c:numRef>
              <c:f>'Pivot Tables'!$C$5:$C$14</c:f>
              <c:numCache>
                <c:formatCode>General</c:formatCode>
                <c:ptCount val="10"/>
                <c:pt idx="0">
                  <c:v>2</c:v>
                </c:pt>
                <c:pt idx="1">
                  <c:v>2</c:v>
                </c:pt>
                <c:pt idx="2">
                  <c:v>5</c:v>
                </c:pt>
                <c:pt idx="3">
                  <c:v>3</c:v>
                </c:pt>
                <c:pt idx="4">
                  <c:v>4</c:v>
                </c:pt>
                <c:pt idx="5">
                  <c:v>3</c:v>
                </c:pt>
                <c:pt idx="6">
                  <c:v>2</c:v>
                </c:pt>
                <c:pt idx="7">
                  <c:v>2</c:v>
                </c:pt>
                <c:pt idx="8">
                  <c:v>3</c:v>
                </c:pt>
                <c:pt idx="9">
                  <c:v>2</c:v>
                </c:pt>
              </c:numCache>
            </c:numRef>
          </c:val>
          <c:extLst>
            <c:ext xmlns:c16="http://schemas.microsoft.com/office/drawing/2014/chart" uri="{C3380CC4-5D6E-409C-BE32-E72D297353CC}">
              <c16:uniqueId val="{00000000-D1E9-4917-B441-8356E7313E95}"/>
            </c:ext>
          </c:extLst>
        </c:ser>
        <c:dLbls>
          <c:showLegendKey val="0"/>
          <c:showVal val="0"/>
          <c:showCatName val="0"/>
          <c:showSerName val="0"/>
          <c:showPercent val="0"/>
          <c:showBubbleSize val="0"/>
        </c:dLbls>
        <c:gapWidth val="119"/>
        <c:overlap val="-27"/>
        <c:axId val="665579280"/>
        <c:axId val="665584560"/>
      </c:barChart>
      <c:catAx>
        <c:axId val="66557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5584560"/>
        <c:crosses val="autoZero"/>
        <c:auto val="1"/>
        <c:lblAlgn val="ctr"/>
        <c:lblOffset val="100"/>
        <c:noMultiLvlLbl val="0"/>
      </c:catAx>
      <c:valAx>
        <c:axId val="66558456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5579280"/>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40000"/>
                <a:lumOff val="60000"/>
              </a:schemeClr>
            </a:gs>
          </a:gsLst>
          <a:lin ang="5400000" scaled="1"/>
        </a:gradFill>
        <a:ln>
          <a:solidFill>
            <a:schemeClr val="accent1">
              <a:lumMod val="20000"/>
              <a:lumOff val="80000"/>
            </a:schemeClr>
          </a:solidFill>
          <a:prstDash val="sysDot"/>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5000">
          <a:schemeClr val="accent1">
            <a:lumMod val="40000"/>
            <a:lumOff val="60000"/>
          </a:schemeClr>
        </a:gs>
        <a:gs pos="70000">
          <a:schemeClr val="accent1">
            <a:lumMod val="40000"/>
            <a:lumOff val="60000"/>
          </a:schemeClr>
        </a:gs>
        <a:gs pos="62000">
          <a:schemeClr val="accent1">
            <a:lumMod val="40000"/>
            <a:lumOff val="60000"/>
          </a:schemeClr>
        </a:gs>
        <a:gs pos="0">
          <a:schemeClr val="accent1">
            <a:lumMod val="5000"/>
            <a:lumOff val="95000"/>
          </a:schemeClr>
        </a:gs>
        <a:gs pos="92500">
          <a:schemeClr val="accent1">
            <a:lumMod val="40000"/>
            <a:lumOff val="60000"/>
          </a:schemeClr>
        </a:gs>
        <a:gs pos="100000">
          <a:schemeClr val="accent1">
            <a:lumMod val="30000"/>
            <a:lumOff val="70000"/>
          </a:schemeClr>
        </a:gs>
      </a:gsLst>
      <a:lin ang="5400000" scaled="0"/>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Tables!Gender</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t>Contribution:</a:t>
            </a:r>
            <a:r>
              <a:rPr lang="en-US" sz="1600" baseline="0"/>
              <a:t> Men vs Women</a:t>
            </a:r>
            <a:endParaRPr lang="en-US" sz="1600"/>
          </a:p>
        </c:rich>
      </c:tx>
      <c:layout>
        <c:manualLayout>
          <c:xMode val="edge"/>
          <c:yMode val="edge"/>
          <c:x val="0.17193248306620995"/>
          <c:y val="1.9061017294773257E-2"/>
        </c:manualLayout>
      </c:layout>
      <c:overlay val="0"/>
      <c:spPr>
        <a:noFill/>
        <a:ln>
          <a:noFill/>
        </a:ln>
        <a:effectLst>
          <a:outerShdw blurRad="50800" dist="50800" dir="5400000" algn="ctr" rotWithShape="0">
            <a:srgbClr val="000000">
              <a:alpha val="99000"/>
            </a:srgbClr>
          </a:outerShdw>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19254168373461"/>
              <c:y val="-6.6865128701017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11427184318726"/>
              <c:y val="5.660358244693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3200427607764598"/>
              <c:y val="-2.60726214891778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778252897516218"/>
              <c:y val="-1.738174765945187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599353034393486"/>
          <c:y val="0.2059932161292945"/>
          <c:w val="0.71436153094620503"/>
          <c:h val="0.77488856935075023"/>
        </c:manualLayout>
      </c:layout>
      <c:pieChart>
        <c:varyColors val="1"/>
        <c:ser>
          <c:idx val="0"/>
          <c:order val="0"/>
          <c:tx>
            <c:strRef>
              <c:f>'Pivot Tables'!$J$4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89-4E93-8D12-35CEC1954D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89-4E93-8D12-35CEC1954DD5}"/>
              </c:ext>
            </c:extLst>
          </c:dPt>
          <c:dLbls>
            <c:dLbl>
              <c:idx val="0"/>
              <c:layout>
                <c:manualLayout>
                  <c:x val="-0.23200427607764598"/>
                  <c:y val="-2.60726214891778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89-4E93-8D12-35CEC1954DD5}"/>
                </c:ext>
              </c:extLst>
            </c:dLbl>
            <c:dLbl>
              <c:idx val="1"/>
              <c:layout>
                <c:manualLayout>
                  <c:x val="0.25778252897516218"/>
                  <c:y val="-1.738174765945187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89-4E93-8D12-35CEC1954D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Tables'!$I$5:$I$6</c:f>
              <c:strCache>
                <c:ptCount val="2"/>
                <c:pt idx="0">
                  <c:v>Female</c:v>
                </c:pt>
                <c:pt idx="1">
                  <c:v>Male</c:v>
                </c:pt>
              </c:strCache>
            </c:strRef>
          </c:cat>
          <c:val>
            <c:numRef>
              <c:f>'Pivot Tables'!$J$5:$J$6</c:f>
              <c:numCache>
                <c:formatCode>General</c:formatCode>
                <c:ptCount val="2"/>
                <c:pt idx="0">
                  <c:v>25</c:v>
                </c:pt>
                <c:pt idx="1">
                  <c:v>25</c:v>
                </c:pt>
              </c:numCache>
            </c:numRef>
          </c:val>
          <c:extLst>
            <c:ext xmlns:c16="http://schemas.microsoft.com/office/drawing/2014/chart" uri="{C3380CC4-5D6E-409C-BE32-E72D297353CC}">
              <c16:uniqueId val="{00000004-C789-4E93-8D12-35CEC1954DD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3850">
          <a:schemeClr val="accent1">
            <a:lumMod val="20000"/>
            <a:lumOff val="80000"/>
          </a:schemeClr>
        </a:gs>
        <a:gs pos="0">
          <a:schemeClr val="accent1">
            <a:lumMod val="0"/>
            <a:lumOff val="100000"/>
          </a:schemeClr>
        </a:gs>
        <a:gs pos="100000">
          <a:schemeClr val="accent1">
            <a:lumMod val="60000"/>
            <a:lumOff val="40000"/>
          </a:schemeClr>
        </a:gs>
      </a:gsLst>
      <a:path path="circle">
        <a:fillToRect l="50000" t="-80000" r="50000" b="180000"/>
      </a:path>
      <a:tileRect/>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[Sports Data Analysis (Repaired).xlsx]Pivot Tables!Location Type</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Location</a:t>
            </a:r>
            <a:r>
              <a:rPr lang="en-US" sz="1400" b="1" baseline="0"/>
              <a:t> Type: Most Prefered</a:t>
            </a:r>
            <a:endParaRPr lang="en-US" sz="1400" b="1"/>
          </a:p>
        </c:rich>
      </c:tx>
      <c:layout>
        <c:manualLayout>
          <c:xMode val="edge"/>
          <c:yMode val="edge"/>
          <c:x val="0.22805773593179923"/>
          <c:y val="1.3884218998923137E-2"/>
        </c:manualLayout>
      </c:layout>
      <c:overlay val="0"/>
      <c:spPr>
        <a:noFill/>
        <a:ln>
          <a:noFill/>
        </a:ln>
        <a:effectLst>
          <a:outerShdw blurRad="50800" dist="50800" dir="5400000" algn="ctr" rotWithShape="0">
            <a:srgbClr val="000000"/>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t>Indoor</a:t>
                </a:r>
              </a:p>
              <a:p>
                <a:pPr>
                  <a:defRPr sz="900" b="0" i="0" u="none" strike="noStrike" kern="1200" baseline="0">
                    <a:solidFill>
                      <a:schemeClr val="bg1"/>
                    </a:solidFill>
                    <a:latin typeface="+mn-lt"/>
                    <a:ea typeface="+mn-ea"/>
                    <a:cs typeface="+mn-cs"/>
                  </a:defRPr>
                </a:pPr>
                <a:r>
                  <a:rPr lang="en-US" baseline="0"/>
                  <a:t> </a:t>
                </a:r>
                <a:fld id="{A36520FB-E37C-4F1B-A692-B63959658D6B}"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26597322073871199"/>
              <c:y val="-6.439222699686207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Outdoor </a:t>
                </a:r>
                <a:fld id="{74139689-EE8D-4F44-95DB-539A3C208360}"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r>
                  <a:rPr lang="en-US" sz="1200"/>
                  <a:t>Indoor</a:t>
                </a:r>
              </a:p>
              <a:p>
                <a:pPr>
                  <a:defRPr sz="1200" b="1">
                    <a:solidFill>
                      <a:schemeClr val="bg1"/>
                    </a:solidFill>
                  </a:defRPr>
                </a:pPr>
                <a:r>
                  <a:rPr lang="en-US" sz="1200" baseline="0"/>
                  <a:t> </a:t>
                </a:r>
                <a:fld id="{A36520FB-E37C-4F1B-A692-B63959658D6B}" type="PERCENTAGE">
                  <a:rPr lang="en-US" sz="1200" baseline="0"/>
                  <a:pPr>
                    <a:defRPr sz="1200" b="1">
                      <a:solidFill>
                        <a:schemeClr val="bg1"/>
                      </a:solidFill>
                    </a:defRPr>
                  </a:pPr>
                  <a:t>[PERCENTAGE]</a:t>
                </a:fld>
                <a:endParaRPr lang="en-US" sz="1200"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26597315998838866"/>
              <c:y val="-6.439199334494827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r>
                  <a:rPr lang="en-US" sz="1200" b="1" baseline="0"/>
                  <a:t>Outdoor </a:t>
                </a:r>
                <a:fld id="{74139689-EE8D-4F44-95DB-539A3C208360}" type="PERCENTAGE">
                  <a:rPr lang="en-US" sz="1200" b="1" baseline="0"/>
                  <a:pPr>
                    <a:defRPr sz="1200" b="1">
                      <a:solidFill>
                        <a:schemeClr val="bg1"/>
                      </a:solidFill>
                    </a:defRPr>
                  </a:pPr>
                  <a:t>[PERCENTAGE]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6192017986563521"/>
                  <c:h val="0.14564494247662085"/>
                </c:manualLayout>
              </c15:layout>
              <c15:dlblFieldTable/>
              <c15:showDataLabelsRange val="0"/>
            </c:ext>
          </c:extLst>
        </c:dLbl>
      </c:pivotFmt>
      <c:pivotFmt>
        <c:idx val="15"/>
        <c:spPr>
          <a:solidFill>
            <a:schemeClr val="accent1"/>
          </a:solidFill>
          <a:ln w="19050">
            <a:solidFill>
              <a:schemeClr val="lt1"/>
            </a:solidFill>
          </a:ln>
          <a:effectLst/>
        </c:spPr>
      </c:pivotFmt>
    </c:pivotFmts>
    <c:plotArea>
      <c:layout/>
      <c:pieChart>
        <c:varyColors val="1"/>
        <c:ser>
          <c:idx val="0"/>
          <c:order val="0"/>
          <c:tx>
            <c:strRef>
              <c:f>'Pivot Tables'!$M$4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B5-4F90-928C-7444443578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B5-4F90-928C-74444435781F}"/>
              </c:ext>
            </c:extLst>
          </c:dPt>
          <c:dLbls>
            <c:dLbl>
              <c:idx val="0"/>
              <c:layout>
                <c:manualLayout>
                  <c:x val="-0.23013351591920575"/>
                  <c:y val="7.49078880912756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r>
                      <a:rPr lang="en-US" sz="1200"/>
                      <a:t>Indoor</a:t>
                    </a:r>
                  </a:p>
                  <a:p>
                    <a:pPr>
                      <a:defRPr sz="1200" b="1">
                        <a:solidFill>
                          <a:schemeClr val="bg1"/>
                        </a:solidFill>
                      </a:defRPr>
                    </a:pPr>
                    <a:r>
                      <a:rPr lang="en-US" sz="1200" baseline="0"/>
                      <a:t> </a:t>
                    </a:r>
                    <a:fld id="{A36520FB-E37C-4F1B-A692-B63959658D6B}" type="PERCENTAGE">
                      <a:rPr lang="en-US" sz="1200" baseline="0"/>
                      <a:pPr>
                        <a:defRPr sz="1200" b="1">
                          <a:solidFill>
                            <a:schemeClr val="bg1"/>
                          </a:solidFill>
                        </a:defRPr>
                      </a:pPr>
                      <a:t>[PERCENTAGE]</a:t>
                    </a:fld>
                    <a:endParaRPr lang="en-US" sz="1200"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7B5-4F90-928C-74444435781F}"/>
                </c:ext>
              </c:extLst>
            </c:dLbl>
            <c:dLbl>
              <c:idx val="1"/>
              <c:layout>
                <c:manualLayout>
                  <c:x val="0.26597315998838866"/>
                  <c:y val="-6.439199334494827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r>
                      <a:rPr lang="en-US" sz="1200" b="1" baseline="0"/>
                      <a:t>Outdoor </a:t>
                    </a:r>
                    <a:fld id="{74139689-EE8D-4F44-95DB-539A3C208360}" type="PERCENTAGE">
                      <a:rPr lang="en-US" sz="1200" b="1" baseline="0"/>
                      <a:pPr>
                        <a:defRPr sz="1200" b="1">
                          <a:solidFill>
                            <a:schemeClr val="bg1"/>
                          </a:solidFill>
                        </a:defRPr>
                      </a:pPr>
                      <a:t>[PERCENTAGE]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6192017986563521"/>
                      <c:h val="0.14564494247662085"/>
                    </c:manualLayout>
                  </c15:layout>
                  <c15:dlblFieldTable/>
                  <c15:showDataLabelsRange val="0"/>
                </c:ext>
                <c:ext xmlns:c16="http://schemas.microsoft.com/office/drawing/2014/chart" uri="{C3380CC4-5D6E-409C-BE32-E72D297353CC}">
                  <c16:uniqueId val="{00000003-F7B5-4F90-928C-74444435781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Tables'!$L$5:$L$6</c:f>
              <c:strCache>
                <c:ptCount val="2"/>
                <c:pt idx="0">
                  <c:v>INDOOR</c:v>
                </c:pt>
                <c:pt idx="1">
                  <c:v>OUTDOOR</c:v>
                </c:pt>
              </c:strCache>
            </c:strRef>
          </c:cat>
          <c:val>
            <c:numRef>
              <c:f>'Pivot Tables'!$M$5:$M$6</c:f>
              <c:numCache>
                <c:formatCode>General</c:formatCode>
                <c:ptCount val="2"/>
                <c:pt idx="0">
                  <c:v>18</c:v>
                </c:pt>
                <c:pt idx="1">
                  <c:v>32</c:v>
                </c:pt>
              </c:numCache>
            </c:numRef>
          </c:val>
          <c:extLst>
            <c:ext xmlns:c16="http://schemas.microsoft.com/office/drawing/2014/chart" uri="{C3380CC4-5D6E-409C-BE32-E72D297353CC}">
              <c16:uniqueId val="{00000004-F7B5-4F90-928C-74444435781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F6F8FC"/>
        </a:gs>
        <a:gs pos="50000">
          <a:schemeClr val="accent1">
            <a:lumMod val="20000"/>
            <a:lumOff val="80000"/>
          </a:schemeClr>
        </a:gs>
        <a:gs pos="100000">
          <a:schemeClr val="accent1">
            <a:lumMod val="60000"/>
            <a:lumOff val="40000"/>
          </a:schemeClr>
        </a:gs>
      </a:gsLst>
      <a:path path="circle">
        <a:fillToRect l="50000" t="-80000" r="50000" b="180000"/>
      </a:path>
      <a:tileRect/>
    </a:gradFill>
    <a:ln w="1587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121920</xdr:colOff>
      <xdr:row>1</xdr:row>
      <xdr:rowOff>76200</xdr:rowOff>
    </xdr:from>
    <xdr:to>
      <xdr:col>17</xdr:col>
      <xdr:colOff>15240</xdr:colOff>
      <xdr:row>16</xdr:row>
      <xdr:rowOff>152400</xdr:rowOff>
    </xdr:to>
    <xdr:graphicFrame macro="">
      <xdr:nvGraphicFramePr>
        <xdr:cNvPr id="2" name="Chart 1">
          <a:extLst>
            <a:ext uri="{FF2B5EF4-FFF2-40B4-BE49-F238E27FC236}">
              <a16:creationId xmlns:a16="http://schemas.microsoft.com/office/drawing/2014/main" id="{4D3620C4-5B78-CF8F-F2B4-00041DF99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220980</xdr:colOff>
      <xdr:row>14</xdr:row>
      <xdr:rowOff>30480</xdr:rowOff>
    </xdr:from>
    <xdr:to>
      <xdr:col>7</xdr:col>
      <xdr:colOff>76200</xdr:colOff>
      <xdr:row>28</xdr:row>
      <xdr:rowOff>137160</xdr:rowOff>
    </xdr:to>
    <xdr:graphicFrame macro="">
      <xdr:nvGraphicFramePr>
        <xdr:cNvPr id="2" name="Chart 1">
          <a:extLst>
            <a:ext uri="{FF2B5EF4-FFF2-40B4-BE49-F238E27FC236}">
              <a16:creationId xmlns:a16="http://schemas.microsoft.com/office/drawing/2014/main" id="{3595149D-1B13-2D4C-0AD1-70BCEEE38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541020</xdr:colOff>
      <xdr:row>9</xdr:row>
      <xdr:rowOff>0</xdr:rowOff>
    </xdr:from>
    <xdr:to>
      <xdr:col>10</xdr:col>
      <xdr:colOff>541020</xdr:colOff>
      <xdr:row>21</xdr:row>
      <xdr:rowOff>83820</xdr:rowOff>
    </xdr:to>
    <xdr:graphicFrame macro="">
      <xdr:nvGraphicFramePr>
        <xdr:cNvPr id="10" name="Chart 9">
          <a:extLst>
            <a:ext uri="{FF2B5EF4-FFF2-40B4-BE49-F238E27FC236}">
              <a16:creationId xmlns:a16="http://schemas.microsoft.com/office/drawing/2014/main" id="{44EFA5BF-A1E8-44EE-9993-103E8E08D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8</xdr:row>
      <xdr:rowOff>152400</xdr:rowOff>
    </xdr:from>
    <xdr:to>
      <xdr:col>13</xdr:col>
      <xdr:colOff>175260</xdr:colOff>
      <xdr:row>21</xdr:row>
      <xdr:rowOff>38100</xdr:rowOff>
    </xdr:to>
    <xdr:graphicFrame macro="">
      <xdr:nvGraphicFramePr>
        <xdr:cNvPr id="11" name="Chart 10">
          <a:extLst>
            <a:ext uri="{FF2B5EF4-FFF2-40B4-BE49-F238E27FC236}">
              <a16:creationId xmlns:a16="http://schemas.microsoft.com/office/drawing/2014/main" id="{DB1AA43D-6036-43A3-B878-E0127E518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15</xdr:row>
      <xdr:rowOff>0</xdr:rowOff>
    </xdr:from>
    <xdr:to>
      <xdr:col>19</xdr:col>
      <xdr:colOff>541020</xdr:colOff>
      <xdr:row>30</xdr:row>
      <xdr:rowOff>144780</xdr:rowOff>
    </xdr:to>
    <xdr:graphicFrame macro="">
      <xdr:nvGraphicFramePr>
        <xdr:cNvPr id="12" name="Chart 11">
          <a:extLst>
            <a:ext uri="{FF2B5EF4-FFF2-40B4-BE49-F238E27FC236}">
              <a16:creationId xmlns:a16="http://schemas.microsoft.com/office/drawing/2014/main" id="{5FF54F9F-945D-431C-BEE4-3436C11A9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17</xdr:row>
      <xdr:rowOff>0</xdr:rowOff>
    </xdr:from>
    <xdr:to>
      <xdr:col>24</xdr:col>
      <xdr:colOff>510540</xdr:colOff>
      <xdr:row>32</xdr:row>
      <xdr:rowOff>0</xdr:rowOff>
    </xdr:to>
    <xdr:graphicFrame macro="">
      <xdr:nvGraphicFramePr>
        <xdr:cNvPr id="14" name="Chart 13">
          <a:extLst>
            <a:ext uri="{FF2B5EF4-FFF2-40B4-BE49-F238E27FC236}">
              <a16:creationId xmlns:a16="http://schemas.microsoft.com/office/drawing/2014/main" id="{B6C8E7C9-7246-4627-8714-7817662DC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1543</xdr:colOff>
      <xdr:row>2</xdr:row>
      <xdr:rowOff>48227</xdr:rowOff>
    </xdr:from>
    <xdr:to>
      <xdr:col>10</xdr:col>
      <xdr:colOff>414759</xdr:colOff>
      <xdr:row>17</xdr:row>
      <xdr:rowOff>86810</xdr:rowOff>
    </xdr:to>
    <xdr:graphicFrame macro="">
      <xdr:nvGraphicFramePr>
        <xdr:cNvPr id="2" name="Chart 1">
          <a:extLst>
            <a:ext uri="{FF2B5EF4-FFF2-40B4-BE49-F238E27FC236}">
              <a16:creationId xmlns:a16="http://schemas.microsoft.com/office/drawing/2014/main" id="{72837D57-8E82-431E-96DA-E18968063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125392</xdr:colOff>
      <xdr:row>17</xdr:row>
      <xdr:rowOff>163974</xdr:rowOff>
    </xdr:from>
    <xdr:to>
      <xdr:col>24</xdr:col>
      <xdr:colOff>19291</xdr:colOff>
      <xdr:row>33</xdr:row>
      <xdr:rowOff>144682</xdr:rowOff>
    </xdr:to>
    <xdr:graphicFrame macro="">
      <xdr:nvGraphicFramePr>
        <xdr:cNvPr id="3" name="Chart 2">
          <a:extLst>
            <a:ext uri="{FF2B5EF4-FFF2-40B4-BE49-F238E27FC236}">
              <a16:creationId xmlns:a16="http://schemas.microsoft.com/office/drawing/2014/main" id="{9A3B915F-5086-47ED-95FE-B13787DD8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462987</xdr:colOff>
      <xdr:row>2</xdr:row>
      <xdr:rowOff>28935</xdr:rowOff>
    </xdr:from>
    <xdr:to>
      <xdr:col>15</xdr:col>
      <xdr:colOff>156450</xdr:colOff>
      <xdr:row>17</xdr:row>
      <xdr:rowOff>96455</xdr:rowOff>
    </xdr:to>
    <xdr:graphicFrame macro="">
      <xdr:nvGraphicFramePr>
        <xdr:cNvPr id="4" name="Chart 3">
          <a:extLst>
            <a:ext uri="{FF2B5EF4-FFF2-40B4-BE49-F238E27FC236}">
              <a16:creationId xmlns:a16="http://schemas.microsoft.com/office/drawing/2014/main" id="{2D9B5EB4-5F99-4CC1-80C9-0A255DE04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345601</xdr:colOff>
      <xdr:row>17</xdr:row>
      <xdr:rowOff>144682</xdr:rowOff>
    </xdr:from>
    <xdr:to>
      <xdr:col>19</xdr:col>
      <xdr:colOff>86521</xdr:colOff>
      <xdr:row>33</xdr:row>
      <xdr:rowOff>173620</xdr:rowOff>
    </xdr:to>
    <xdr:graphicFrame macro="">
      <xdr:nvGraphicFramePr>
        <xdr:cNvPr id="5" name="Chart 4">
          <a:extLst>
            <a:ext uri="{FF2B5EF4-FFF2-40B4-BE49-F238E27FC236}">
              <a16:creationId xmlns:a16="http://schemas.microsoft.com/office/drawing/2014/main" id="{F1F46F56-0491-4E6F-80B6-4A408FE47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199084</xdr:colOff>
      <xdr:row>2</xdr:row>
      <xdr:rowOff>38581</xdr:rowOff>
    </xdr:from>
    <xdr:to>
      <xdr:col>23</xdr:col>
      <xdr:colOff>598025</xdr:colOff>
      <xdr:row>17</xdr:row>
      <xdr:rowOff>96455</xdr:rowOff>
    </xdr:to>
    <xdr:graphicFrame macro="">
      <xdr:nvGraphicFramePr>
        <xdr:cNvPr id="6" name="Chart 5">
          <a:extLst>
            <a:ext uri="{FF2B5EF4-FFF2-40B4-BE49-F238E27FC236}">
              <a16:creationId xmlns:a16="http://schemas.microsoft.com/office/drawing/2014/main" id="{D8F178C2-B699-46F3-9637-A53042C7C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69160</xdr:rowOff>
    </xdr:from>
    <xdr:to>
      <xdr:col>1</xdr:col>
      <xdr:colOff>601980</xdr:colOff>
      <xdr:row>7</xdr:row>
      <xdr:rowOff>67519</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316DDEA2-7B6A-4FF9-B601-9942680E16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35692"/>
              <a:ext cx="1209651" cy="914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12443</xdr:colOff>
      <xdr:row>17</xdr:row>
      <xdr:rowOff>135037</xdr:rowOff>
    </xdr:from>
    <xdr:to>
      <xdr:col>9</xdr:col>
      <xdr:colOff>315314</xdr:colOff>
      <xdr:row>33</xdr:row>
      <xdr:rowOff>183265</xdr:rowOff>
    </xdr:to>
    <xdr:graphicFrame macro="">
      <xdr:nvGraphicFramePr>
        <xdr:cNvPr id="8" name="Chart 7">
          <a:extLst>
            <a:ext uri="{FF2B5EF4-FFF2-40B4-BE49-F238E27FC236}">
              <a16:creationId xmlns:a16="http://schemas.microsoft.com/office/drawing/2014/main" id="{F028C4D5-902B-4765-9E39-09435A357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96457</xdr:rowOff>
    </xdr:from>
    <xdr:to>
      <xdr:col>1</xdr:col>
      <xdr:colOff>601980</xdr:colOff>
      <xdr:row>25</xdr:row>
      <xdr:rowOff>57873</xdr:rowOff>
    </xdr:to>
    <mc:AlternateContent xmlns:mc="http://schemas.openxmlformats.org/markup-compatibility/2006" xmlns:a14="http://schemas.microsoft.com/office/drawing/2010/main">
      <mc:Choice Requires="a14">
        <xdr:graphicFrame macro="">
          <xdr:nvGraphicFramePr>
            <xdr:cNvPr id="9" name="COUNTRY NAME">
              <a:extLst>
                <a:ext uri="{FF2B5EF4-FFF2-40B4-BE49-F238E27FC236}">
                  <a16:creationId xmlns:a16="http://schemas.microsoft.com/office/drawing/2014/main" id="{D0F479BB-9227-4A3D-7BAF-DFA437CFEEFF}"/>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1379318"/>
              <a:ext cx="1209651" cy="3260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24</xdr:col>
      <xdr:colOff>97969</xdr:colOff>
      <xdr:row>0</xdr:row>
      <xdr:rowOff>0</xdr:rowOff>
    </xdr:from>
    <xdr:ext cx="8621487" cy="5268686"/>
    <xdr:sp macro="" textlink="">
      <xdr:nvSpPr>
        <xdr:cNvPr id="10" name="TextBox 9">
          <a:extLst>
            <a:ext uri="{FF2B5EF4-FFF2-40B4-BE49-F238E27FC236}">
              <a16:creationId xmlns:a16="http://schemas.microsoft.com/office/drawing/2014/main" id="{B11DEC97-DD32-74EE-6117-11B60F1BB241}"/>
            </a:ext>
          </a:extLst>
        </xdr:cNvPr>
        <xdr:cNvSpPr txBox="1"/>
      </xdr:nvSpPr>
      <xdr:spPr>
        <a:xfrm>
          <a:off x="14771912" y="0"/>
          <a:ext cx="8621487" cy="5268686"/>
        </a:xfrm>
        <a:prstGeom prst="cloudCallout">
          <a:avLst/>
        </a:prstGeom>
        <a:solidFill>
          <a:schemeClr val="accent6">
            <a:alpha val="50000"/>
          </a:schemeClr>
        </a:solidFill>
        <a:ln>
          <a:solidFill>
            <a:schemeClr val="tx2">
              <a:lumMod val="60000"/>
              <a:lumOff val="40000"/>
            </a:schemeClr>
          </a:solidFill>
          <a:prstDash val="solid"/>
        </a:ln>
        <a:scene3d>
          <a:camera prst="obliqueTopRight"/>
          <a:lightRig rig="threePt" dir="t"/>
        </a:scene3d>
      </xdr:spPr>
      <xdr:style>
        <a:lnRef idx="0">
          <a:scrgbClr r="0" g="0" b="0"/>
        </a:lnRef>
        <a:fillRef idx="0">
          <a:scrgbClr r="0" g="0" b="0"/>
        </a:fillRef>
        <a:effectRef idx="0">
          <a:scrgbClr r="0" g="0" b="0"/>
        </a:effectRef>
        <a:fontRef idx="minor">
          <a:schemeClr val="lt1"/>
        </a:fontRef>
      </xdr:style>
      <xdr:txBody>
        <a:bodyPr vertOverflow="clip" horzOverflow="clip" wrap="square" rtlCol="0" anchor="t">
          <a:noAutofit/>
        </a:bodyPr>
        <a:lstStyle/>
        <a:p>
          <a:r>
            <a:rPr lang="en-IN" sz="2000"/>
            <a:t>	</a:t>
          </a:r>
          <a:r>
            <a:rPr lang="en-IN" sz="2000" b="1" i="0" u="sng">
              <a:solidFill>
                <a:sysClr val="windowText" lastClr="000000"/>
              </a:solidFill>
            </a:rPr>
            <a:t>KEY</a:t>
          </a:r>
          <a:r>
            <a:rPr lang="en-IN" sz="2000" b="1" i="0" u="sng" baseline="0">
              <a:solidFill>
                <a:sysClr val="windowText" lastClr="000000"/>
              </a:solidFill>
            </a:rPr>
            <a:t> INSIGHTS</a:t>
          </a:r>
        </a:p>
        <a:p>
          <a:endParaRPr lang="en-IN" sz="1200" b="0" i="0" u="sng" baseline="0"/>
        </a:p>
        <a:p>
          <a:r>
            <a:rPr lang="en-IN" sz="1400" b="0">
              <a:solidFill>
                <a:sysClr val="windowText" lastClr="000000"/>
              </a:solidFill>
            </a:rPr>
            <a:t>1) Among</a:t>
          </a:r>
          <a:r>
            <a:rPr lang="en-IN" sz="1400" b="0" baseline="0">
              <a:solidFill>
                <a:sysClr val="windowText" lastClr="000000"/>
              </a:solidFill>
            </a:rPr>
            <a:t> all the games Beach Volleyball, Cycling Road, Canoe Slalom, Cycling Track and Triathlon are the most played games by sportsmans.</a:t>
          </a:r>
        </a:p>
        <a:p>
          <a:r>
            <a:rPr lang="en-IN" sz="1400" b="0" baseline="0">
              <a:solidFill>
                <a:sysClr val="windowText" lastClr="000000"/>
              </a:solidFill>
            </a:rPr>
            <a:t>2) when considering location type - people are mostly liking outdoor sports location to play.</a:t>
          </a:r>
        </a:p>
        <a:p>
          <a:r>
            <a:rPr lang="en-IN" sz="1400" b="0" baseline="0">
              <a:solidFill>
                <a:sysClr val="windowText" lastClr="000000"/>
              </a:solidFill>
            </a:rPr>
            <a:t>3) Out of 11 countries Australia, France and USA Sportsman are participating the most or we can say are more active in sports.</a:t>
          </a:r>
        </a:p>
        <a:p>
          <a:pPr algn="l"/>
          <a:r>
            <a:rPr lang="en-IN" sz="1400" b="0" baseline="0">
              <a:solidFill>
                <a:sysClr val="windowText" lastClr="000000"/>
              </a:solidFill>
            </a:rPr>
            <a:t>4) when comparing gnder we can see that bot male and females are equally active in sports.</a:t>
          </a:r>
        </a:p>
        <a:p>
          <a:r>
            <a:rPr lang="en-IN" sz="1400" b="0" baseline="0">
              <a:solidFill>
                <a:sysClr val="windowText" lastClr="000000"/>
              </a:solidFill>
            </a:rPr>
            <a:t>5) Here in the graph we have the list of top 10 sports where people are getting more salary.</a:t>
          </a:r>
        </a:p>
        <a:p>
          <a:r>
            <a:rPr lang="en-IN" sz="1400" b="0" baseline="0">
              <a:solidFill>
                <a:sysClr val="windowText" lastClr="000000"/>
              </a:solidFill>
            </a:rPr>
            <a:t>6) while exploring country wise: gender chart, from the top 3 countries - In Australia , Females are more active, In France , Males are more active and In USA both males and female are equally active in playing sports.</a:t>
          </a:r>
        </a:p>
        <a:p>
          <a:endParaRPr lang="en-IN" sz="1400">
            <a:solidFill>
              <a:sysClr val="windowText" lastClr="00000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umar" refreshedDate="45424.641831134257" createdVersion="8" refreshedVersion="8" minRefreshableVersion="3" recordCount="50" xr:uid="{5F191966-2AA8-4078-830E-9CE7A71A89A0}">
  <cacheSource type="worksheet">
    <worksheetSource ref="A1:S51" sheet="SPORTSMA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pivotCacheId="680446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d v="1997-09-26T00:00:00"/>
    <s v="Libra"/>
    <x v="0"/>
    <s v="US"/>
    <x v="0"/>
    <x v="0"/>
    <x v="0"/>
    <n v="94"/>
    <s v="Green"/>
    <s v="A−"/>
    <x v="0"/>
    <x v="0"/>
    <n v="80727"/>
  </r>
  <r>
    <x v="1"/>
    <x v="1"/>
    <s v="Ms."/>
    <s v="Aurelie"/>
    <m/>
    <s v="Liesuchke"/>
    <d v="1992-02-07T00:00:00"/>
    <s v="Aquarius"/>
    <x v="0"/>
    <s v="US"/>
    <x v="0"/>
    <x v="0"/>
    <x v="1"/>
    <n v="84.2"/>
    <s v="Brown"/>
    <s v="O−"/>
    <x v="0"/>
    <x v="1"/>
    <n v="87471"/>
  </r>
  <r>
    <x v="2"/>
    <x v="2"/>
    <s v="Sr."/>
    <s v="Tomas"/>
    <s v="Ferreira"/>
    <s v="Filho"/>
    <d v="1969-07-10T00:00:00"/>
    <s v="Cancer"/>
    <x v="1"/>
    <s v="BR"/>
    <x v="1"/>
    <x v="1"/>
    <x v="2"/>
    <n v="52.9"/>
    <s v="Amber"/>
    <s v="A−"/>
    <x v="1"/>
    <x v="2"/>
    <n v="64724"/>
  </r>
  <r>
    <x v="3"/>
    <x v="3"/>
    <s v="Ms."/>
    <s v="Darby"/>
    <m/>
    <s v="Cruickshank"/>
    <d v="1975-05-18T00:00:00"/>
    <s v="Taurus"/>
    <x v="0"/>
    <s v="US"/>
    <x v="0"/>
    <x v="0"/>
    <x v="3"/>
    <n v="48.9"/>
    <s v="Green"/>
    <s v="O−"/>
    <x v="1"/>
    <x v="3"/>
    <n v="110823"/>
  </r>
  <r>
    <x v="4"/>
    <x v="4"/>
    <s v="Dr."/>
    <s v="Jaydon"/>
    <m/>
    <s v="Borer"/>
    <d v="1970-05-18T00:00:00"/>
    <s v="Taurus"/>
    <x v="1"/>
    <s v="US"/>
    <x v="0"/>
    <x v="0"/>
    <x v="4"/>
    <n v="84.8"/>
    <s v="Blue"/>
    <s v="B−"/>
    <x v="0"/>
    <x v="4"/>
    <n v="56916"/>
  </r>
  <r>
    <x v="5"/>
    <x v="5"/>
    <s v="Mr."/>
    <s v="Moriah "/>
    <m/>
    <s v="Lynch"/>
    <d v="1992-12-06T00:00:00"/>
    <s v="Sagittarius"/>
    <x v="1"/>
    <s v="US"/>
    <x v="0"/>
    <x v="0"/>
    <x v="5"/>
    <n v="83.2"/>
    <s v="Blue"/>
    <s v="O−"/>
    <x v="0"/>
    <x v="5"/>
    <n v="51133"/>
  </r>
  <r>
    <x v="6"/>
    <x v="6"/>
    <s v="Ms."/>
    <s v="Amiya"/>
    <m/>
    <s v="Eichmann"/>
    <d v="1999-07-29T00:00:00"/>
    <s v="Leo"/>
    <x v="0"/>
    <s v="US"/>
    <x v="0"/>
    <x v="0"/>
    <x v="6"/>
    <n v="61.1"/>
    <s v="Blue"/>
    <s v="B−"/>
    <x v="1"/>
    <x v="6"/>
    <n v="65465"/>
  </r>
  <r>
    <x v="7"/>
    <x v="7"/>
    <s v="Mr."/>
    <s v="Pierce"/>
    <m/>
    <s v="Rau"/>
    <d v="1963-05-10T00:00:00"/>
    <s v="Taurus"/>
    <x v="1"/>
    <s v="US"/>
    <x v="0"/>
    <x v="0"/>
    <x v="7"/>
    <n v="105.7"/>
    <s v="Amber"/>
    <s v="A+"/>
    <x v="0"/>
    <x v="7"/>
    <n v="109885"/>
  </r>
  <r>
    <x v="8"/>
    <x v="8"/>
    <s v="Ms."/>
    <s v="Amelia"/>
    <m/>
    <s v="Stevens"/>
    <d v="1971-02-01T00:00:00"/>
    <s v="Aquarius"/>
    <x v="0"/>
    <s v="GB"/>
    <x v="2"/>
    <x v="0"/>
    <x v="8"/>
    <n v="65.3"/>
    <s v="Blue"/>
    <s v="A+"/>
    <x v="0"/>
    <x v="8"/>
    <n v="60061"/>
  </r>
  <r>
    <x v="9"/>
    <x v="9"/>
    <s v="Mr."/>
    <s v="Toby"/>
    <m/>
    <s v="Simpson"/>
    <d v="1964-12-21T00:00:00"/>
    <s v="Sagittarius"/>
    <x v="1"/>
    <s v="GB"/>
    <x v="2"/>
    <x v="0"/>
    <x v="9"/>
    <n v="62.9"/>
    <s v="Amber"/>
    <s v="O+"/>
    <x v="1"/>
    <x v="6"/>
    <n v="32758"/>
  </r>
  <r>
    <x v="10"/>
    <x v="10"/>
    <s v="Sir"/>
    <s v="Ethan"/>
    <m/>
    <s v="Murphy"/>
    <d v="1986-11-17T00:00:00"/>
    <s v="Scorpio"/>
    <x v="1"/>
    <s v="GB"/>
    <x v="2"/>
    <x v="0"/>
    <x v="10"/>
    <n v="104.3"/>
    <s v="Brown"/>
    <s v="O+"/>
    <x v="1"/>
    <x v="9"/>
    <n v="99613"/>
  </r>
  <r>
    <x v="11"/>
    <x v="11"/>
    <s v="Mrs."/>
    <s v="Ashley"/>
    <m/>
    <s v="Wood"/>
    <d v="1977-10-14T00:00:00"/>
    <s v="Libra"/>
    <x v="0"/>
    <s v="GB"/>
    <x v="2"/>
    <x v="0"/>
    <x v="11"/>
    <n v="100.7"/>
    <s v="Brown"/>
    <s v="O+"/>
    <x v="1"/>
    <x v="10"/>
    <n v="56595"/>
  </r>
  <r>
    <x v="12"/>
    <x v="12"/>
    <s v="Ms."/>
    <s v="Megan"/>
    <m/>
    <s v="Scott"/>
    <d v="1977-02-12T00:00:00"/>
    <s v="Aquarius"/>
    <x v="0"/>
    <s v="GB"/>
    <x v="2"/>
    <x v="0"/>
    <x v="12"/>
    <n v="70.900000000000006"/>
    <s v="Green"/>
    <s v="A−"/>
    <x v="1"/>
    <x v="11"/>
    <n v="117408"/>
  </r>
  <r>
    <x v="13"/>
    <x v="13"/>
    <s v="Hr."/>
    <s v="Helmut"/>
    <m/>
    <s v="Weinhae"/>
    <d v="1959-08-26T00:00:00"/>
    <s v="Virgo"/>
    <x v="1"/>
    <s v="DE"/>
    <x v="3"/>
    <x v="2"/>
    <x v="13"/>
    <n v="68.3"/>
    <s v="Gray"/>
    <s v="A+"/>
    <x v="1"/>
    <x v="12"/>
    <n v="64862"/>
  </r>
  <r>
    <x v="14"/>
    <x v="14"/>
    <s v="Prof."/>
    <s v="Milena"/>
    <m/>
    <s v="Schotin"/>
    <d v="1965-03-03T00:00:00"/>
    <s v="Pisces"/>
    <x v="0"/>
    <s v="DE"/>
    <x v="3"/>
    <x v="2"/>
    <x v="14"/>
    <n v="105.3"/>
    <s v="Gray"/>
    <s v="O+"/>
    <x v="0"/>
    <x v="13"/>
    <n v="10241"/>
  </r>
  <r>
    <x v="15"/>
    <x v="15"/>
    <s v="Hr."/>
    <s v="Lothar"/>
    <m/>
    <s v="Birnbaum"/>
    <d v="1969-07-21T00:00:00"/>
    <s v="Cancer"/>
    <x v="1"/>
    <s v="DE"/>
    <x v="3"/>
    <x v="2"/>
    <x v="15"/>
    <n v="48.6"/>
    <s v="Blue"/>
    <s v="O+"/>
    <x v="1"/>
    <x v="3"/>
    <n v="88762"/>
  </r>
  <r>
    <x v="16"/>
    <x v="16"/>
    <s v="Hr."/>
    <s v="Pietro"/>
    <m/>
    <s v="Stolze"/>
    <d v="1972-10-10T00:00:00"/>
    <s v="Libra"/>
    <x v="1"/>
    <s v="DE"/>
    <x v="3"/>
    <x v="2"/>
    <x v="16"/>
    <n v="105.9"/>
    <s v="Blue"/>
    <s v="A−"/>
    <x v="0"/>
    <x v="14"/>
    <n v="80757"/>
  </r>
  <r>
    <x v="17"/>
    <x v="17"/>
    <s v="Hr."/>
    <s v="Richard "/>
    <m/>
    <s v="Tlustek"/>
    <d v="1959-08-31T00:00:00"/>
    <s v="Virgo"/>
    <x v="1"/>
    <s v="DE"/>
    <x v="3"/>
    <x v="2"/>
    <x v="17"/>
    <n v="71.099999999999994"/>
    <s v="Blue"/>
    <s v="A−"/>
    <x v="1"/>
    <x v="15"/>
    <n v="88794"/>
  </r>
  <r>
    <x v="18"/>
    <x v="18"/>
    <s v="Dr."/>
    <s v="Earnestine"/>
    <m/>
    <s v="Raynor"/>
    <d v="1977-05-17T00:00:00"/>
    <s v="Taurus"/>
    <x v="0"/>
    <s v="OZ"/>
    <x v="4"/>
    <x v="0"/>
    <x v="18"/>
    <n v="70.3"/>
    <s v="Blue"/>
    <s v="A+"/>
    <x v="0"/>
    <x v="16"/>
    <n v="63526"/>
  </r>
  <r>
    <x v="19"/>
    <x v="19"/>
    <s v="Mr."/>
    <s v="Jason"/>
    <m/>
    <s v="Gaylord"/>
    <d v="1976-01-08T00:00:00"/>
    <s v="Capricorn"/>
    <x v="1"/>
    <s v="OZ"/>
    <x v="4"/>
    <x v="0"/>
    <x v="19"/>
    <n v="54.7"/>
    <s v="Brown"/>
    <s v="O−"/>
    <x v="0"/>
    <x v="17"/>
    <n v="46352"/>
  </r>
  <r>
    <x v="20"/>
    <x v="20"/>
    <s v="Mr."/>
    <s v="Kendrick"/>
    <m/>
    <s v="Sauer"/>
    <d v="1996-07-22T00:00:00"/>
    <s v="Cancer"/>
    <x v="1"/>
    <s v="OZ"/>
    <x v="4"/>
    <x v="0"/>
    <x v="20"/>
    <n v="100.9"/>
    <s v="Blue"/>
    <s v="B−"/>
    <x v="1"/>
    <x v="18"/>
    <n v="106808"/>
  </r>
  <r>
    <x v="21"/>
    <x v="21"/>
    <s v="Dr."/>
    <s v="Annabell"/>
    <m/>
    <s v="Olson"/>
    <d v="1964-04-16T00:00:00"/>
    <s v="Aries"/>
    <x v="0"/>
    <s v="OZ"/>
    <x v="4"/>
    <x v="0"/>
    <x v="21"/>
    <n v="84.3"/>
    <s v="Green"/>
    <s v="A+"/>
    <x v="1"/>
    <x v="19"/>
    <n v="96468"/>
  </r>
  <r>
    <x v="22"/>
    <x v="22"/>
    <s v="Dr."/>
    <s v="Jena"/>
    <m/>
    <s v="Upton"/>
    <d v="1955-12-14T00:00:00"/>
    <s v="Sagittarius"/>
    <x v="0"/>
    <s v="OZ"/>
    <x v="4"/>
    <x v="0"/>
    <x v="22"/>
    <n v="66.8"/>
    <s v="Blue"/>
    <s v="O+"/>
    <x v="1"/>
    <x v="20"/>
    <n v="16526"/>
  </r>
  <r>
    <x v="23"/>
    <x v="23"/>
    <s v="Dr."/>
    <s v="Shanny"/>
    <m/>
    <s v="Bins"/>
    <d v="1999-08-28T00:00:00"/>
    <s v="Virgo"/>
    <x v="0"/>
    <s v="OZ"/>
    <x v="4"/>
    <x v="0"/>
    <x v="23"/>
    <n v="59.4"/>
    <s v="Amber"/>
    <s v="B−"/>
    <x v="1"/>
    <x v="21"/>
    <n v="21891"/>
  </r>
  <r>
    <x v="24"/>
    <x v="24"/>
    <s v="Dr."/>
    <s v="Tia"/>
    <m/>
    <s v="Abshire"/>
    <d v="1966-07-21T00:00:00"/>
    <s v="Cancer"/>
    <x v="0"/>
    <s v="OZ"/>
    <x v="4"/>
    <x v="0"/>
    <x v="24"/>
    <n v="77.8"/>
    <s v="Amber"/>
    <s v="A+"/>
    <x v="1"/>
    <x v="6"/>
    <n v="62037"/>
  </r>
  <r>
    <x v="25"/>
    <x v="25"/>
    <s v="Ms."/>
    <s v="Isabel"/>
    <m/>
    <s v="Runolfsdottir"/>
    <d v="1978-03-21T00:00:00"/>
    <s v="Aries"/>
    <x v="0"/>
    <s v="OZ"/>
    <x v="4"/>
    <x v="0"/>
    <x v="25"/>
    <n v="85.9"/>
    <s v="Blue"/>
    <s v="B+"/>
    <x v="0"/>
    <x v="0"/>
    <n v="89737"/>
  </r>
  <r>
    <x v="26"/>
    <x v="26"/>
    <s v="Hr."/>
    <s v="Barney"/>
    <m/>
    <s v="Wesack"/>
    <d v="1970-07-18T00:00:00"/>
    <s v="Cancer"/>
    <x v="1"/>
    <s v="AU"/>
    <x v="5"/>
    <x v="2"/>
    <x v="26"/>
    <n v="93.4"/>
    <s v="Amber"/>
    <s v="B+"/>
    <x v="0"/>
    <x v="22"/>
    <n v="41039"/>
  </r>
  <r>
    <x v="27"/>
    <x v="27"/>
    <s v="Hr."/>
    <s v="Baruch"/>
    <m/>
    <s v="Kade"/>
    <d v="1982-03-10T00:00:00"/>
    <s v="Pisces"/>
    <x v="1"/>
    <s v="AU"/>
    <x v="5"/>
    <x v="2"/>
    <x v="27"/>
    <n v="95.5"/>
    <s v="Gray"/>
    <s v="O−"/>
    <x v="1"/>
    <x v="11"/>
    <n v="28458"/>
  </r>
  <r>
    <x v="28"/>
    <x v="28"/>
    <s v="Prof."/>
    <s v="Liesbeth"/>
    <m/>
    <s v="Rosemann"/>
    <d v="1994-01-27T00:00:00"/>
    <s v="Aquarius"/>
    <x v="0"/>
    <s v="AU"/>
    <x v="5"/>
    <x v="2"/>
    <x v="28"/>
    <n v="52.2"/>
    <s v="Blue"/>
    <s v="O+"/>
    <x v="1"/>
    <x v="6"/>
    <n v="55007"/>
  </r>
  <r>
    <x v="29"/>
    <x v="29"/>
    <s v="Mme."/>
    <s v="Valentine"/>
    <m/>
    <s v="Moreau"/>
    <d v="1979-10-09T00:00:00"/>
    <s v="Libra"/>
    <x v="0"/>
    <s v="FR"/>
    <x v="6"/>
    <x v="3"/>
    <x v="29"/>
    <n v="74.599999999999994"/>
    <s v="Blue"/>
    <s v="B+"/>
    <x v="1"/>
    <x v="23"/>
    <n v="69041"/>
  </r>
  <r>
    <x v="30"/>
    <x v="30"/>
    <s v="Mme."/>
    <s v="Paulette"/>
    <m/>
    <s v="Durand"/>
    <d v="1989-12-25T00:00:00"/>
    <s v="Capricorn"/>
    <x v="0"/>
    <s v="FR"/>
    <x v="6"/>
    <x v="3"/>
    <x v="30"/>
    <n v="81.7"/>
    <s v="Amber"/>
    <s v="O−"/>
    <x v="0"/>
    <x v="22"/>
    <n v="86262"/>
  </r>
  <r>
    <x v="31"/>
    <x v="31"/>
    <s v="Mme."/>
    <s v="Laure-Alix"/>
    <m/>
    <s v="Chevalier"/>
    <d v="1970-12-23T00:00:00"/>
    <s v="Capricorn"/>
    <x v="0"/>
    <s v="FR"/>
    <x v="6"/>
    <x v="3"/>
    <x v="31"/>
    <n v="78.099999999999994"/>
    <s v="Blue"/>
    <s v="O+"/>
    <x v="1"/>
    <x v="20"/>
    <n v="19234"/>
  </r>
  <r>
    <x v="32"/>
    <x v="32"/>
    <s v="M."/>
    <s v="Claude"/>
    <m/>
    <s v="Toussaint"/>
    <d v="1980-11-04T00:00:00"/>
    <s v="Scorpio"/>
    <x v="1"/>
    <s v="FR"/>
    <x v="6"/>
    <x v="3"/>
    <x v="32"/>
    <n v="57.1"/>
    <s v="Green"/>
    <s v="O+"/>
    <x v="0"/>
    <x v="24"/>
    <n v="95123"/>
  </r>
  <r>
    <x v="33"/>
    <x v="33"/>
    <s v="M."/>
    <s v="Victor"/>
    <m/>
    <s v="Lenoir"/>
    <d v="1981-10-16T00:00:00"/>
    <s v="Libra"/>
    <x v="1"/>
    <s v="FR"/>
    <x v="6"/>
    <x v="3"/>
    <x v="33"/>
    <n v="56"/>
    <s v="Blue"/>
    <s v="B+"/>
    <x v="1"/>
    <x v="18"/>
    <n v="62761"/>
  </r>
  <r>
    <x v="34"/>
    <x v="34"/>
    <s v="M."/>
    <s v="Arthur"/>
    <m/>
    <s v="Lenoir"/>
    <d v="1955-07-30T00:00:00"/>
    <s v="Leo"/>
    <x v="1"/>
    <s v="FR"/>
    <x v="6"/>
    <x v="3"/>
    <x v="34"/>
    <n v="88.6"/>
    <s v="Amber"/>
    <s v="O+"/>
    <x v="1"/>
    <x v="25"/>
    <n v="108431"/>
  </r>
  <r>
    <x v="35"/>
    <x v="35"/>
    <s v="M."/>
    <s v="Benjamin"/>
    <m/>
    <s v="Lebrun-Brun"/>
    <d v="1975-02-03T00:00:00"/>
    <s v="Aquarius"/>
    <x v="1"/>
    <s v="FR"/>
    <x v="6"/>
    <x v="3"/>
    <x v="35"/>
    <n v="78.2"/>
    <s v="Brown"/>
    <s v="O−"/>
    <x v="1"/>
    <x v="18"/>
    <n v="66268"/>
  </r>
  <r>
    <x v="36"/>
    <x v="36"/>
    <s v="M."/>
    <s v="Antoine"/>
    <m/>
    <s v="Maillard"/>
    <d v="1986-06-22T00:00:00"/>
    <s v="Cancer"/>
    <x v="1"/>
    <s v="FR"/>
    <x v="6"/>
    <x v="3"/>
    <x v="36"/>
    <n v="95.8"/>
    <s v="Blue"/>
    <s v="B−"/>
    <x v="1"/>
    <x v="26"/>
    <n v="33970"/>
  </r>
  <r>
    <x v="37"/>
    <x v="37"/>
    <s v="M."/>
    <s v="Bernard"/>
    <m/>
    <s v="Hoarau-Guyon"/>
    <d v="1983-01-11T00:00:00"/>
    <s v="Capricorn"/>
    <x v="1"/>
    <s v="FR"/>
    <x v="6"/>
    <x v="3"/>
    <x v="37"/>
    <n v="59.7"/>
    <s v="Gray"/>
    <s v="O−"/>
    <x v="0"/>
    <x v="0"/>
    <n v="71352"/>
  </r>
  <r>
    <x v="38"/>
    <x v="38"/>
    <s v="Sr."/>
    <s v="Hidalgo"/>
    <s v="Cantu"/>
    <s v="Tercero"/>
    <d v="1984-11-30T00:00:00"/>
    <s v="Sagittarius"/>
    <x v="1"/>
    <s v="AG"/>
    <x v="7"/>
    <x v="4"/>
    <x v="38"/>
    <n v="77.7"/>
    <s v="Gray"/>
    <s v="B−"/>
    <x v="1"/>
    <x v="21"/>
    <n v="116376"/>
  </r>
  <r>
    <x v="39"/>
    <x v="39"/>
    <s v="Sr."/>
    <s v="Hadalgo"/>
    <m/>
    <s v="Polanco"/>
    <d v="1988-06-20T00:00:00"/>
    <s v="Gemini"/>
    <x v="1"/>
    <s v="AG"/>
    <x v="7"/>
    <x v="4"/>
    <x v="39"/>
    <n v="98"/>
    <s v="Blue"/>
    <s v="A−"/>
    <x v="1"/>
    <x v="20"/>
    <n v="114144"/>
  </r>
  <r>
    <x v="40"/>
    <x v="40"/>
    <s v="Sra."/>
    <s v="Laura"/>
    <m/>
    <s v="Oliviera"/>
    <d v="1974-02-16T00:00:00"/>
    <s v="Aquarius"/>
    <x v="0"/>
    <s v="AG"/>
    <x v="7"/>
    <x v="4"/>
    <x v="40"/>
    <n v="51.9"/>
    <s v="Amber"/>
    <s v="O−"/>
    <x v="1"/>
    <x v="27"/>
    <n v="79872"/>
  </r>
  <r>
    <x v="41"/>
    <x v="41"/>
    <s v="Sra."/>
    <s v="Ainhoa"/>
    <m/>
    <s v="Garza"/>
    <d v="1990-03-09T00:00:00"/>
    <s v="Pisces"/>
    <x v="0"/>
    <s v="ES"/>
    <x v="8"/>
    <x v="4"/>
    <x v="41"/>
    <n v="55.6"/>
    <s v="Brown"/>
    <s v="O+"/>
    <x v="0"/>
    <x v="28"/>
    <n v="101969"/>
  </r>
  <r>
    <x v="42"/>
    <x v="42"/>
    <s v="Sra."/>
    <s v="Isabel"/>
    <m/>
    <s v="Banda"/>
    <d v="1960-01-12T00:00:00"/>
    <s v="Capricorn"/>
    <x v="0"/>
    <s v="ES"/>
    <x v="8"/>
    <x v="4"/>
    <x v="42"/>
    <n v="102.3"/>
    <s v="Amber"/>
    <s v="O+"/>
    <x v="1"/>
    <x v="21"/>
    <n v="50659"/>
  </r>
  <r>
    <x v="43"/>
    <x v="43"/>
    <s v="Sra."/>
    <s v="Carolota"/>
    <m/>
    <s v="Mateos"/>
    <d v="1965-07-29T00:00:00"/>
    <s v="Leo"/>
    <x v="0"/>
    <s v="ES"/>
    <x v="8"/>
    <x v="4"/>
    <x v="43"/>
    <n v="58.8"/>
    <s v="Gray"/>
    <s v="O−"/>
    <x v="1"/>
    <x v="27"/>
    <n v="58215"/>
  </r>
  <r>
    <x v="44"/>
    <x v="44"/>
    <s v="Mw."/>
    <s v="Elize"/>
    <m/>
    <s v="Prins"/>
    <d v="1960-05-08T00:00:00"/>
    <s v="Taurus"/>
    <x v="0"/>
    <s v="DU"/>
    <x v="9"/>
    <x v="5"/>
    <x v="44"/>
    <n v="63.8"/>
    <s v="Blue"/>
    <s v="O+"/>
    <x v="0"/>
    <x v="29"/>
    <n v="39935"/>
  </r>
  <r>
    <x v="45"/>
    <x v="45"/>
    <s v="dhr."/>
    <s v="Ryan"/>
    <m/>
    <s v="Pham"/>
    <d v="1973-10-03T00:00:00"/>
    <s v="Libra"/>
    <x v="1"/>
    <s v="DU"/>
    <x v="9"/>
    <x v="5"/>
    <x v="45"/>
    <n v="98.6"/>
    <s v="Amber"/>
    <s v="B+"/>
    <x v="1"/>
    <x v="20"/>
    <n v="44865"/>
  </r>
  <r>
    <x v="46"/>
    <x v="46"/>
    <s v="Mw"/>
    <s v="Elise"/>
    <m/>
    <s v="Rotteveel"/>
    <d v="1968-04-08T00:00:00"/>
    <s v="Aries"/>
    <x v="0"/>
    <s v="DU"/>
    <x v="9"/>
    <x v="5"/>
    <x v="46"/>
    <n v="61.8"/>
    <s v="Gray"/>
    <s v="O−"/>
    <x v="1"/>
    <x v="20"/>
    <n v="90478"/>
  </r>
  <r>
    <x v="47"/>
    <x v="47"/>
    <s v="Fru."/>
    <s v="Mirjam"/>
    <m/>
    <s v="Soderberg"/>
    <d v="1997-05-17T00:00:00"/>
    <s v="Taurus"/>
    <x v="0"/>
    <s v="SV"/>
    <x v="10"/>
    <x v="6"/>
    <x v="47"/>
    <n v="50"/>
    <s v="Amber"/>
    <s v="O+"/>
    <x v="1"/>
    <x v="2"/>
    <n v="38965"/>
  </r>
  <r>
    <x v="48"/>
    <x v="48"/>
    <s v="H."/>
    <s v="Berndt"/>
    <m/>
    <s v="Palsson"/>
    <d v="1987-02-24T00:00:00"/>
    <s v="Pisces"/>
    <x v="1"/>
    <s v="SV"/>
    <x v="10"/>
    <x v="6"/>
    <x v="48"/>
    <n v="45.9"/>
    <s v="Blue"/>
    <s v="A−"/>
    <x v="1"/>
    <x v="30"/>
    <n v="35387"/>
  </r>
  <r>
    <x v="49"/>
    <x v="49"/>
    <s v="Sr."/>
    <s v="Adriano"/>
    <s v="Pontes"/>
    <s v="Sobrinho"/>
    <d v="1993-07-28T00:00:00"/>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DE4BE-8166-4D06-832E-78196B1BAC1F}" name="country wise gender contri"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3:D16" firstHeaderRow="1" firstDataRow="2" firstDataCol="1"/>
  <pivotFields count="19">
    <pivotField numFmtId="164" showAll="0"/>
    <pivotField showAll="0"/>
    <pivotField showAll="0"/>
    <pivotField showAll="0"/>
    <pivotField showAll="0"/>
    <pivotField showAll="0"/>
    <pivotField numFmtId="165"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10"/>
  </rowFields>
  <rowItems count="12">
    <i>
      <x/>
    </i>
    <i>
      <x v="1"/>
    </i>
    <i>
      <x v="2"/>
    </i>
    <i>
      <x v="3"/>
    </i>
    <i>
      <x v="4"/>
    </i>
    <i>
      <x v="5"/>
    </i>
    <i>
      <x v="6"/>
    </i>
    <i>
      <x v="7"/>
    </i>
    <i>
      <x v="8"/>
    </i>
    <i>
      <x v="9"/>
    </i>
    <i>
      <x v="10"/>
    </i>
    <i t="grand">
      <x/>
    </i>
  </rowItems>
  <colFields count="1">
    <field x="8"/>
  </colFields>
  <colItems count="2">
    <i>
      <x/>
    </i>
    <i>
      <x v="1"/>
    </i>
  </colItems>
  <dataFields count="1">
    <dataField name="Count of GENDER" fld="8" subtotal="count"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2">
          <reference field="4294967294" count="1" selected="0">
            <x v="0"/>
          </reference>
          <reference field="8" count="1" selected="0">
            <x v="1"/>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AE132-4BC0-4819-81FF-0E423E1B3E68}"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F53" firstHeaderRow="1" firstDataRow="1" firstDataCol="6" rowPageCount="1" colPageCount="1"/>
  <pivotFields count="19">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compact="0" outline="0" showAll="0" defaultSubtotal="0"/>
    <pivotField compact="0" numFmtId="167" outline="0" showAll="0" defaultSubtotal="0"/>
  </pivotFields>
  <rowFields count="6">
    <field x="0"/>
    <field x="1"/>
    <field x="8"/>
    <field x="10"/>
    <field x="11"/>
    <field x="12"/>
  </rowFields>
  <rowItems count="50">
    <i>
      <x/>
      <x v="32"/>
      <x/>
      <x v="10"/>
      <x v="1"/>
      <x/>
    </i>
    <i>
      <x v="1"/>
      <x v="33"/>
      <x/>
      <x v="10"/>
      <x v="1"/>
      <x v="18"/>
    </i>
    <i>
      <x v="2"/>
      <x v="45"/>
      <x v="1"/>
      <x v="3"/>
      <x v="4"/>
      <x v="10"/>
    </i>
    <i>
      <x v="3"/>
      <x v="34"/>
      <x/>
      <x v="10"/>
      <x v="1"/>
      <x v="7"/>
    </i>
    <i>
      <x v="4"/>
      <x v="3"/>
      <x v="1"/>
      <x v="10"/>
      <x v="1"/>
      <x v="5"/>
    </i>
    <i>
      <x v="5"/>
      <x v="26"/>
      <x v="1"/>
      <x v="10"/>
      <x v="1"/>
      <x v="19"/>
    </i>
    <i>
      <x v="6"/>
      <x v="31"/>
      <x/>
      <x v="10"/>
      <x v="1"/>
      <x v="9"/>
    </i>
    <i>
      <x v="7"/>
      <x v="27"/>
      <x v="1"/>
      <x v="10"/>
      <x v="1"/>
      <x v="30"/>
    </i>
    <i>
      <x v="8"/>
      <x v="30"/>
      <x/>
      <x v="9"/>
      <x v="1"/>
      <x v="41"/>
    </i>
    <i>
      <x v="9"/>
      <x v="28"/>
      <x v="1"/>
      <x v="9"/>
      <x v="1"/>
      <x v="38"/>
    </i>
    <i>
      <x v="10"/>
      <x v="41"/>
      <x v="1"/>
      <x v="9"/>
      <x v="1"/>
      <x v="23"/>
    </i>
    <i>
      <x v="11"/>
      <x v="29"/>
      <x/>
      <x v="9"/>
      <x v="1"/>
      <x v="49"/>
    </i>
    <i>
      <x v="12"/>
      <x v="36"/>
      <x/>
      <x v="9"/>
      <x v="1"/>
      <x v="37"/>
    </i>
    <i>
      <x v="13"/>
      <x v="11"/>
      <x v="1"/>
      <x v="5"/>
      <x v="3"/>
      <x v="47"/>
    </i>
    <i>
      <x v="14"/>
      <x v="40"/>
      <x/>
      <x v="5"/>
      <x v="3"/>
      <x v="36"/>
    </i>
    <i>
      <x v="15"/>
      <x v="12"/>
      <x v="1"/>
      <x v="5"/>
      <x v="3"/>
      <x v="4"/>
    </i>
    <i>
      <x v="16"/>
      <x v="13"/>
      <x v="1"/>
      <x v="5"/>
      <x v="3"/>
      <x v="42"/>
    </i>
    <i>
      <x v="17"/>
      <x v="14"/>
      <x v="1"/>
      <x v="5"/>
      <x v="3"/>
      <x v="44"/>
    </i>
    <i>
      <x v="18"/>
      <x v="2"/>
      <x/>
      <x v="1"/>
      <x v="1"/>
      <x v="31"/>
    </i>
    <i>
      <x v="19"/>
      <x v="24"/>
      <x v="1"/>
      <x v="1"/>
      <x v="1"/>
      <x v="12"/>
    </i>
    <i>
      <x v="20"/>
      <x v="25"/>
      <x v="1"/>
      <x v="1"/>
      <x v="1"/>
      <x v="35"/>
    </i>
    <i>
      <x v="21"/>
      <x v="1"/>
      <x/>
      <x v="1"/>
      <x v="1"/>
      <x v="25"/>
    </i>
    <i>
      <x v="22"/>
      <x v="4"/>
      <x/>
      <x v="1"/>
      <x v="1"/>
      <x v="46"/>
    </i>
    <i>
      <x v="23"/>
      <x v="5"/>
      <x/>
      <x v="1"/>
      <x v="1"/>
      <x v="3"/>
    </i>
    <i>
      <x v="24"/>
      <x v="6"/>
      <x/>
      <x v="1"/>
      <x v="1"/>
      <x v="1"/>
    </i>
    <i>
      <x v="25"/>
      <x v="35"/>
      <x/>
      <x v="1"/>
      <x v="1"/>
      <x v="34"/>
    </i>
    <i>
      <x v="26"/>
      <x v="9"/>
      <x v="1"/>
      <x v="2"/>
      <x v="3"/>
      <x v="48"/>
    </i>
    <i>
      <x v="27"/>
      <x v="10"/>
      <x v="1"/>
      <x v="2"/>
      <x v="3"/>
      <x v="14"/>
    </i>
    <i>
      <x v="28"/>
      <x v="39"/>
      <x/>
      <x v="2"/>
      <x v="3"/>
      <x v="32"/>
    </i>
    <i>
      <x v="29"/>
      <x v="23"/>
      <x/>
      <x v="4"/>
      <x v="2"/>
      <x v="22"/>
    </i>
    <i>
      <x v="30"/>
      <x v="22"/>
      <x/>
      <x v="4"/>
      <x v="2"/>
      <x v="8"/>
    </i>
    <i>
      <x v="31"/>
      <x v="21"/>
      <x/>
      <x v="4"/>
      <x v="2"/>
      <x v="6"/>
    </i>
    <i>
      <x v="32"/>
      <x v="19"/>
      <x v="1"/>
      <x v="4"/>
      <x v="2"/>
      <x v="45"/>
    </i>
    <i>
      <x v="33"/>
      <x v="20"/>
      <x v="1"/>
      <x v="4"/>
      <x v="2"/>
      <x v="17"/>
    </i>
    <i>
      <x v="34"/>
      <x v="16"/>
      <x v="1"/>
      <x v="4"/>
      <x v="2"/>
      <x v="16"/>
    </i>
    <i>
      <x v="35"/>
      <x v="17"/>
      <x v="1"/>
      <x v="4"/>
      <x v="2"/>
      <x v="15"/>
    </i>
    <i>
      <x v="36"/>
      <x v="15"/>
      <x v="1"/>
      <x v="4"/>
      <x v="2"/>
      <x v="20"/>
    </i>
    <i>
      <x v="37"/>
      <x v="18"/>
      <x v="1"/>
      <x v="4"/>
      <x v="2"/>
      <x v="13"/>
    </i>
    <i>
      <x v="38"/>
      <x v="44"/>
      <x v="1"/>
      <x/>
      <x v="5"/>
      <x v="43"/>
    </i>
    <i>
      <x v="39"/>
      <x v="43"/>
      <x v="1"/>
      <x/>
      <x v="5"/>
      <x v="28"/>
    </i>
    <i>
      <x v="40"/>
      <x v="49"/>
      <x/>
      <x/>
      <x v="5"/>
      <x v="24"/>
    </i>
    <i>
      <x v="41"/>
      <x v="46"/>
      <x/>
      <x v="7"/>
      <x v="5"/>
      <x v="11"/>
    </i>
    <i>
      <x v="42"/>
      <x v="48"/>
      <x/>
      <x v="7"/>
      <x v="5"/>
      <x v="2"/>
    </i>
    <i>
      <x v="43"/>
      <x v="47"/>
      <x/>
      <x v="7"/>
      <x v="5"/>
      <x v="21"/>
    </i>
    <i>
      <x v="44"/>
      <x v="38"/>
      <x/>
      <x v="6"/>
      <x/>
      <x v="29"/>
    </i>
    <i>
      <x v="45"/>
      <x/>
      <x v="1"/>
      <x v="6"/>
      <x/>
      <x v="27"/>
    </i>
    <i>
      <x v="46"/>
      <x v="37"/>
      <x/>
      <x v="6"/>
      <x/>
      <x v="33"/>
    </i>
    <i>
      <x v="47"/>
      <x v="7"/>
      <x/>
      <x v="8"/>
      <x v="6"/>
      <x v="40"/>
    </i>
    <i>
      <x v="48"/>
      <x v="8"/>
      <x v="1"/>
      <x v="8"/>
      <x v="6"/>
      <x v="26"/>
    </i>
    <i>
      <x v="49"/>
      <x v="42"/>
      <x v="1"/>
      <x v="3"/>
      <x v="4"/>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B2D601-43F2-4AB6-90A1-5C2B55F8B92A}" name="Most played Sport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4:C14" firstHeaderRow="1" firstDataRow="1" firstDataCol="1"/>
  <pivotFields count="19">
    <pivotField numFmtId="164" showAll="0"/>
    <pivotField showAll="0"/>
    <pivotField showAll="0"/>
    <pivotField showAll="0"/>
    <pivotField showAll="0"/>
    <pivotField showAll="0"/>
    <pivotField numFmtId="165" showAll="0"/>
    <pivotField showAll="0"/>
    <pivotField showAll="0">
      <items count="3">
        <item x="0"/>
        <item x="1"/>
        <item t="default"/>
      </items>
    </pivotField>
    <pivotField showAll="0"/>
    <pivotField showAll="0">
      <items count="12">
        <item x="7"/>
        <item x="4"/>
        <item x="5"/>
        <item x="1"/>
        <item x="6"/>
        <item x="3"/>
        <item x="9"/>
        <item x="8"/>
        <item x="10"/>
        <item x="2"/>
        <item x="0"/>
        <item t="default"/>
      </items>
    </pivotField>
    <pivotField showAll="0"/>
    <pivotField showAll="0"/>
    <pivotField numFmtId="166" showAll="0"/>
    <pivotField showAll="0"/>
    <pivotField showAll="0"/>
    <pivotField showAll="0">
      <items count="3">
        <item x="0"/>
        <item x="1"/>
        <item t="default"/>
      </items>
    </pivotField>
    <pivotField axis="axisRow" dataField="1" showAll="0" measureFilter="1">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s>
  <rowFields count="1">
    <field x="17"/>
  </rowFields>
  <rowItems count="10">
    <i>
      <x/>
    </i>
    <i>
      <x v="2"/>
    </i>
    <i>
      <x v="4"/>
    </i>
    <i>
      <x v="7"/>
    </i>
    <i>
      <x v="12"/>
    </i>
    <i>
      <x v="13"/>
    </i>
    <i>
      <x v="17"/>
    </i>
    <i>
      <x v="24"/>
    </i>
    <i>
      <x v="29"/>
    </i>
    <i>
      <x v="30"/>
    </i>
  </rowItems>
  <colItems count="1">
    <i/>
  </colItems>
  <dataFields count="1">
    <dataField name="Count of SPORTS" fld="17"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valueGreaterThanOrEqual" evalOrder="-1" id="5" iMeasureFld="0">
      <autoFilter ref="A1">
        <filterColumn colId="0">
          <customFilters>
            <customFilter operator="greaterThanOrEqual"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7973E3-0D87-439C-8F3E-363818DFB07A}" name="Country wise sports contri"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U5:V6" firstHeaderRow="1" firstDataRow="1" firstDataCol="1"/>
  <pivotFields count="19">
    <pivotField numFmtId="164" showAll="0"/>
    <pivotField showAll="0"/>
    <pivotField showAll="0"/>
    <pivotField showAll="0"/>
    <pivotField showAll="0"/>
    <pivotField showAll="0"/>
    <pivotField numFmtId="165" showAll="0"/>
    <pivotField showAll="0"/>
    <pivotField showAll="0">
      <items count="3">
        <item x="0"/>
        <item x="1"/>
        <item t="default"/>
      </items>
    </pivotField>
    <pivotField showAll="0"/>
    <pivotField axis="axisRow" dataField="1" showAll="0">
      <items count="12">
        <item h="1" x="7"/>
        <item h="1" x="4"/>
        <item h="1" x="5"/>
        <item h="1" x="1"/>
        <item h="1" x="6"/>
        <item h="1" x="3"/>
        <item h="1" x="9"/>
        <item h="1" x="8"/>
        <item h="1" x="10"/>
        <item h="1" x="2"/>
        <item x="0"/>
        <item t="default"/>
      </items>
    </pivotField>
    <pivotField showAll="0"/>
    <pivotField showAll="0"/>
    <pivotField numFmtId="166" showAll="0"/>
    <pivotField showAll="0"/>
    <pivotField showAll="0"/>
    <pivotField showAll="0">
      <items count="3">
        <item x="0"/>
        <item x="1"/>
        <item t="default"/>
      </items>
    </pivotField>
    <pivotField showAll="0">
      <items count="33">
        <item x="4"/>
        <item x="22"/>
        <item x="18"/>
        <item x="31"/>
        <item x="16"/>
        <item x="8"/>
        <item x="26"/>
        <item x="11"/>
        <item x="29"/>
        <item x="25"/>
        <item x="14"/>
        <item x="28"/>
        <item x="23"/>
        <item x="9"/>
        <item x="2"/>
        <item x="5"/>
        <item x="19"/>
        <item x="24"/>
        <item x="0"/>
        <item x="6"/>
        <item x="15"/>
        <item x="13"/>
        <item x="7"/>
        <item x="12"/>
        <item x="21"/>
        <item x="1"/>
        <item x="30"/>
        <item x="20"/>
        <item x="17"/>
        <item x="27"/>
        <item x="10"/>
        <item x="3"/>
        <item t="default"/>
      </items>
    </pivotField>
    <pivotField numFmtId="167" showAll="0"/>
  </pivotFields>
  <rowFields count="1">
    <field x="10"/>
  </rowFields>
  <rowItems count="1">
    <i>
      <x v="10"/>
    </i>
  </rowItems>
  <colItems count="1">
    <i/>
  </colItems>
  <dataFields count="1">
    <dataField name="Count of COUNTRY NAME" fld="10" subtotal="count" baseField="0" baseItem="0"/>
  </dataField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C4CDAC-EC1E-4839-9A33-C6A5656EB2CC}" name="Sports by Salar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O4:P14" firstHeaderRow="1" firstDataRow="1" firstDataCol="1"/>
  <pivotFields count="19">
    <pivotField numFmtId="164" showAll="0"/>
    <pivotField showAll="0"/>
    <pivotField showAll="0"/>
    <pivotField showAll="0"/>
    <pivotField showAll="0"/>
    <pivotField showAll="0"/>
    <pivotField numFmtId="165" showAll="0"/>
    <pivotField showAll="0"/>
    <pivotField showAll="0">
      <items count="3">
        <item x="0"/>
        <item x="1"/>
        <item t="default"/>
      </items>
    </pivotField>
    <pivotField showAll="0"/>
    <pivotField showAll="0">
      <items count="12">
        <item x="7"/>
        <item x="4"/>
        <item x="5"/>
        <item x="1"/>
        <item x="6"/>
        <item x="3"/>
        <item x="9"/>
        <item x="8"/>
        <item x="10"/>
        <item x="2"/>
        <item x="0"/>
        <item t="default"/>
      </items>
    </pivotField>
    <pivotField showAll="0"/>
    <pivotField showAll="0"/>
    <pivotField numFmtId="166" showAll="0"/>
    <pivotField showAll="0"/>
    <pivotField showAll="0"/>
    <pivotField showAll="0">
      <items count="3">
        <item x="0"/>
        <item x="1"/>
        <item t="default"/>
      </items>
    </pivotField>
    <pivotField axis="axisRow" showAll="0" measureFilter="1" sortType="descending">
      <items count="33">
        <item x="4"/>
        <item x="22"/>
        <item x="18"/>
        <item x="31"/>
        <item x="16"/>
        <item x="8"/>
        <item x="26"/>
        <item x="11"/>
        <item x="29"/>
        <item x="25"/>
        <item x="14"/>
        <item x="28"/>
        <item x="23"/>
        <item x="9"/>
        <item x="2"/>
        <item x="5"/>
        <item x="19"/>
        <item x="24"/>
        <item x="0"/>
        <item x="6"/>
        <item x="15"/>
        <item x="13"/>
        <item x="7"/>
        <item x="12"/>
        <item x="21"/>
        <item x="1"/>
        <item x="30"/>
        <item x="20"/>
        <item x="17"/>
        <item x="27"/>
        <item x="10"/>
        <item x="3"/>
        <item t="default"/>
      </items>
      <autoSortScope>
        <pivotArea dataOnly="0" outline="0" fieldPosition="0">
          <references count="1">
            <reference field="4294967294" count="1" selected="0">
              <x v="0"/>
            </reference>
          </references>
        </pivotArea>
      </autoSortScope>
    </pivotField>
    <pivotField dataField="1" numFmtId="167" showAll="0"/>
  </pivotFields>
  <rowFields count="1">
    <field x="17"/>
  </rowFields>
  <rowItems count="10">
    <i>
      <x v="27"/>
    </i>
    <i>
      <x v="18"/>
    </i>
    <i>
      <x v="2"/>
    </i>
    <i>
      <x v="19"/>
    </i>
    <i>
      <x v="31"/>
    </i>
    <i>
      <x v="24"/>
    </i>
    <i>
      <x v="7"/>
    </i>
    <i>
      <x v="29"/>
    </i>
    <i>
      <x v="1"/>
    </i>
    <i>
      <x v="22"/>
    </i>
  </rowItems>
  <colItems count="1">
    <i/>
  </colItems>
  <dataFields count="1">
    <dataField name="Sum of SALARY" fld="18" baseField="0" baseItem="0"/>
  </dataFields>
  <chartFormats count="2">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11FAB-9E36-492D-A4CD-3E9A239544BC}" name="Location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L4:M6" firstHeaderRow="1" firstDataRow="1" firstDataCol="1"/>
  <pivotFields count="19">
    <pivotField numFmtId="164" showAll="0"/>
    <pivotField showAll="0"/>
    <pivotField showAll="0"/>
    <pivotField showAll="0"/>
    <pivotField showAll="0"/>
    <pivotField showAll="0"/>
    <pivotField numFmtId="165" showAll="0"/>
    <pivotField showAll="0"/>
    <pivotField showAll="0">
      <items count="3">
        <item x="0"/>
        <item x="1"/>
        <item t="default"/>
      </items>
    </pivotField>
    <pivotField showAll="0"/>
    <pivotField showAll="0">
      <items count="12">
        <item x="7"/>
        <item x="4"/>
        <item x="5"/>
        <item x="1"/>
        <item x="6"/>
        <item x="3"/>
        <item x="9"/>
        <item x="8"/>
        <item x="10"/>
        <item x="2"/>
        <item x="0"/>
        <item t="default"/>
      </items>
    </pivotField>
    <pivotField showAll="0"/>
    <pivotField showAll="0"/>
    <pivotField numFmtId="166" showAll="0"/>
    <pivotField showAll="0"/>
    <pivotField showAll="0"/>
    <pivotField axis="axisRow" dataField="1" showAll="0">
      <items count="3">
        <item x="0"/>
        <item x="1"/>
        <item t="default"/>
      </items>
    </pivotField>
    <pivotField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s>
  <rowFields count="1">
    <field x="16"/>
  </rowFields>
  <rowItems count="2">
    <i>
      <x/>
    </i>
    <i>
      <x v="1"/>
    </i>
  </rowItems>
  <colItems count="1">
    <i/>
  </colItems>
  <dataFields count="1">
    <dataField name="Count of SPORT LOCATION" fld="16" subtotal="count" baseField="0" baseItem="0"/>
  </dataFields>
  <chartFormats count="8">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6" count="1" selected="0">
            <x v="0"/>
          </reference>
        </references>
      </pivotArea>
    </chartFormat>
    <chartFormat chart="14" format="8">
      <pivotArea type="data" outline="0" fieldPosition="0">
        <references count="2">
          <reference field="4294967294" count="1" selected="0">
            <x v="0"/>
          </reference>
          <reference field="16"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16" count="1" selected="0">
            <x v="0"/>
          </reference>
        </references>
      </pivotArea>
    </chartFormat>
    <chartFormat chart="17" format="14">
      <pivotArea type="data" outline="0" fieldPosition="0">
        <references count="2">
          <reference field="4294967294" count="1" selected="0">
            <x v="0"/>
          </reference>
          <reference field="16" count="1" selected="0">
            <x v="1"/>
          </reference>
        </references>
      </pivotArea>
    </chartFormat>
    <chartFormat chart="17" format="15">
      <pivotArea type="data" outline="0" fieldPosition="0">
        <references count="1">
          <reference field="4294967294" count="1" selected="0">
            <x v="0"/>
          </reference>
        </references>
      </pivotArea>
    </chartFormat>
    <chartFormat chart="14"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166C7E-A6D3-457F-BAFC-BA684DAFFC11}" name="Gen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I4:J6" firstHeaderRow="1" firstDataRow="1" firstDataCol="1"/>
  <pivotFields count="19">
    <pivotField numFmtId="164" showAll="0"/>
    <pivotField showAll="0"/>
    <pivotField showAll="0"/>
    <pivotField showAll="0"/>
    <pivotField showAll="0"/>
    <pivotField showAll="0"/>
    <pivotField numFmtId="165" showAll="0"/>
    <pivotField showAll="0"/>
    <pivotField axis="axisRow" dataField="1" showAll="0">
      <items count="3">
        <item x="0"/>
        <item x="1"/>
        <item t="default"/>
      </items>
    </pivotField>
    <pivotField showAll="0"/>
    <pivotField showAll="0">
      <items count="12">
        <item x="7"/>
        <item x="4"/>
        <item x="5"/>
        <item x="1"/>
        <item x="6"/>
        <item x="3"/>
        <item x="9"/>
        <item x="8"/>
        <item x="10"/>
        <item x="2"/>
        <item x="0"/>
        <item t="default"/>
      </items>
    </pivotField>
    <pivotField showAll="0"/>
    <pivotField showAll="0"/>
    <pivotField numFmtId="166" showAll="0"/>
    <pivotField showAll="0"/>
    <pivotField showAll="0"/>
    <pivotField showAll="0">
      <items count="3">
        <item x="0"/>
        <item x="1"/>
        <item t="default"/>
      </items>
    </pivotField>
    <pivotField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numFmtId="167" showAll="0"/>
  </pivotFields>
  <rowFields count="1">
    <field x="8"/>
  </rowFields>
  <rowItems count="2">
    <i>
      <x/>
    </i>
    <i>
      <x v="1"/>
    </i>
  </rowItems>
  <colItems count="1">
    <i/>
  </colItems>
  <dataFields count="1">
    <dataField name="Count of GENDER" fld="8" subtotal="count" baseField="0" baseItem="0"/>
  </dataFields>
  <chartFormats count="9">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8" count="1" selected="0">
            <x v="0"/>
          </reference>
        </references>
      </pivotArea>
    </chartFormat>
    <chartFormat chart="13" format="5">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8" count="1" selected="0">
            <x v="0"/>
          </reference>
        </references>
      </pivotArea>
    </chartFormat>
    <chartFormat chart="17" format="1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3D9D49-83CE-4580-B0BB-8A1E4F0CC034}" sourceName="GENDER">
  <pivotTables>
    <pivotTable tabId="10" name="Location Type"/>
    <pivotTable tabId="4" name="country wise gender contri"/>
    <pivotTable tabId="10" name="Most played Sports"/>
    <pivotTable tabId="10" name="Sports by Salary"/>
  </pivotTables>
  <data>
    <tabular pivotCacheId="680446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CB3BF297-F553-48A6-9737-DBADE16D946B}" sourceName="COUNTRY NAME">
  <pivotTables>
    <pivotTable tabId="10" name="Most played Sports"/>
    <pivotTable tabId="4" name="country wise gender contri"/>
    <pivotTable tabId="10" name="Location Type"/>
    <pivotTable tabId="10" name="Gender"/>
    <pivotTable tabId="10" name="Sports by Salary"/>
  </pivotTables>
  <data>
    <tabular pivotCacheId="680446873">
      <items count="11">
        <i x="7" s="1"/>
        <i x="4" s="1"/>
        <i x="5" s="1"/>
        <i x="1" s="1"/>
        <i x="6" s="1"/>
        <i x="3" s="1"/>
        <i x="9" s="1"/>
        <i x="8" s="1"/>
        <i x="10"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0C971B-384E-477B-81D4-3A54C5EE4EF1}" cache="Slicer_GENDER" caption="GENDER" style="SlicerStyleDark2" rowHeight="234950"/>
  <slicer name="COUNTRY NAME" xr10:uid="{890C1AFD-BAED-482D-9654-49FF5B3F4ACC}" cache="Slicer_COUNTRY_NAME" caption="COUNTRY NAME"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A184-8622-41C9-941A-3A55D17EE972}">
  <sheetPr codeName="Sheet1"/>
  <dimension ref="B1:E18"/>
  <sheetViews>
    <sheetView showGridLines="0" workbookViewId="0">
      <selection activeCell="E10" sqref="E10"/>
    </sheetView>
  </sheetViews>
  <sheetFormatPr defaultRowHeight="14.4" x14ac:dyDescent="0.3"/>
  <cols>
    <col min="1" max="1" width="3" customWidth="1"/>
    <col min="3" max="3" width="12" customWidth="1"/>
    <col min="5" max="5" width="115.109375" bestFit="1" customWidth="1"/>
  </cols>
  <sheetData>
    <row r="1" spans="2:5" ht="15" thickBot="1" x14ac:dyDescent="0.35"/>
    <row r="2" spans="2:5" x14ac:dyDescent="0.3">
      <c r="B2" s="47" t="s">
        <v>0</v>
      </c>
      <c r="C2" s="48"/>
      <c r="D2" s="49"/>
      <c r="E2" s="53" t="s">
        <v>1</v>
      </c>
    </row>
    <row r="3" spans="2:5" ht="36.6" customHeight="1" thickBot="1" x14ac:dyDescent="0.35">
      <c r="B3" s="50"/>
      <c r="C3" s="51"/>
      <c r="D3" s="52"/>
      <c r="E3" s="54"/>
    </row>
    <row r="5" spans="2:5" ht="15" thickBot="1" x14ac:dyDescent="0.35">
      <c r="C5" s="1" t="s">
        <v>2</v>
      </c>
      <c r="D5" s="1" t="s">
        <v>3</v>
      </c>
      <c r="E5" s="2" t="s">
        <v>4</v>
      </c>
    </row>
    <row r="6" spans="2:5" ht="16.2" thickBot="1" x14ac:dyDescent="0.35">
      <c r="B6" s="3" t="s">
        <v>5</v>
      </c>
      <c r="C6" s="55" t="s">
        <v>6</v>
      </c>
      <c r="D6" s="55"/>
      <c r="E6" s="56"/>
    </row>
    <row r="7" spans="2:5" x14ac:dyDescent="0.3">
      <c r="B7" s="4">
        <v>1</v>
      </c>
      <c r="C7" s="5" t="s">
        <v>7</v>
      </c>
      <c r="D7" s="6" t="s">
        <v>8</v>
      </c>
      <c r="E7" s="7" t="s">
        <v>9</v>
      </c>
    </row>
    <row r="8" spans="2:5" x14ac:dyDescent="0.3">
      <c r="B8" s="6">
        <v>2</v>
      </c>
      <c r="C8" s="5" t="s">
        <v>7</v>
      </c>
      <c r="D8" s="6" t="s">
        <v>10</v>
      </c>
      <c r="E8" s="7" t="s">
        <v>11</v>
      </c>
    </row>
    <row r="9" spans="2:5" ht="18" customHeight="1" x14ac:dyDescent="0.3">
      <c r="B9" s="6">
        <v>3</v>
      </c>
      <c r="C9" s="5" t="s">
        <v>7</v>
      </c>
      <c r="D9" s="6" t="s">
        <v>12</v>
      </c>
      <c r="E9" s="7" t="s">
        <v>13</v>
      </c>
    </row>
    <row r="10" spans="2:5" ht="27.6" x14ac:dyDescent="0.3">
      <c r="B10" s="6">
        <v>4</v>
      </c>
      <c r="C10" s="5" t="s">
        <v>7</v>
      </c>
      <c r="D10" s="6" t="s">
        <v>14</v>
      </c>
      <c r="E10" s="8" t="s">
        <v>15</v>
      </c>
    </row>
    <row r="11" spans="2:5" ht="15" thickBot="1" x14ac:dyDescent="0.35">
      <c r="B11" s="9">
        <v>5</v>
      </c>
      <c r="C11" s="10" t="s">
        <v>7</v>
      </c>
      <c r="D11" s="9" t="s">
        <v>16</v>
      </c>
      <c r="E11" s="11" t="s">
        <v>17</v>
      </c>
    </row>
    <row r="12" spans="2:5" ht="15.6" thickTop="1" thickBot="1" x14ac:dyDescent="0.35"/>
    <row r="13" spans="2:5" ht="16.2" thickBot="1" x14ac:dyDescent="0.35">
      <c r="B13" s="3" t="s">
        <v>5</v>
      </c>
      <c r="C13" s="55" t="s">
        <v>18</v>
      </c>
      <c r="D13" s="55"/>
      <c r="E13" s="56"/>
    </row>
    <row r="14" spans="2:5" x14ac:dyDescent="0.3">
      <c r="B14" s="4">
        <v>1</v>
      </c>
      <c r="C14" s="6" t="s">
        <v>7</v>
      </c>
      <c r="D14" s="6" t="s">
        <v>19</v>
      </c>
      <c r="E14" s="12" t="s">
        <v>20</v>
      </c>
    </row>
    <row r="15" spans="2:5" x14ac:dyDescent="0.3">
      <c r="B15" s="6">
        <v>2</v>
      </c>
      <c r="C15" s="6" t="s">
        <v>7</v>
      </c>
      <c r="D15" s="6" t="s">
        <v>21</v>
      </c>
      <c r="E15" s="12" t="s">
        <v>22</v>
      </c>
    </row>
    <row r="16" spans="2:5" x14ac:dyDescent="0.3">
      <c r="B16" s="6">
        <v>3</v>
      </c>
      <c r="C16" s="6" t="s">
        <v>7</v>
      </c>
      <c r="D16" s="6" t="s">
        <v>23</v>
      </c>
      <c r="E16" s="12" t="s">
        <v>24</v>
      </c>
    </row>
    <row r="17" spans="2:5" ht="55.8" thickBot="1" x14ac:dyDescent="0.35">
      <c r="B17" s="9">
        <v>4</v>
      </c>
      <c r="C17" s="9" t="s">
        <v>7</v>
      </c>
      <c r="D17" s="9" t="s">
        <v>25</v>
      </c>
      <c r="E17" s="13" t="s">
        <v>26</v>
      </c>
    </row>
    <row r="18" spans="2:5" ht="15" thickTop="1" x14ac:dyDescent="0.3"/>
  </sheetData>
  <sheetProtection algorithmName="SHA-512" hashValue="FESPY1Boe6unZtjQksCqE9Kp43bOeNbob0ChOIEwjmUbIMshalZae46lO1KfHk+wEbl0SO53v+6TRjBRzNSkZA==" saltValue="7mNiC59z3wpOBVyeYGWRew==" spinCount="100000" sheet="1" objects="1" scenarios="1" selectLockedCells="1" selectUnlockedCells="1"/>
  <mergeCells count="4">
    <mergeCell ref="B2:D3"/>
    <mergeCell ref="E2:E3"/>
    <mergeCell ref="C6:E6"/>
    <mergeCell ref="C13:E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EA4A-A714-43CA-B64A-F03FF6F8C80F}">
  <sheetPr>
    <tabColor rgb="FFFF0000"/>
  </sheetPr>
  <dimension ref="A1:X35"/>
  <sheetViews>
    <sheetView showGridLines="0" tabSelected="1" topLeftCell="B1" zoomScale="70" zoomScaleNormal="70" workbookViewId="0">
      <selection activeCell="AF32" sqref="AF32"/>
    </sheetView>
  </sheetViews>
  <sheetFormatPr defaultRowHeight="14.4" x14ac:dyDescent="0.3"/>
  <cols>
    <col min="24" max="24" width="9.5546875" customWidth="1"/>
  </cols>
  <sheetData>
    <row r="1" spans="1:24" ht="14.4" customHeight="1" x14ac:dyDescent="0.3">
      <c r="A1" s="57" t="s">
        <v>401</v>
      </c>
      <c r="B1" s="57"/>
      <c r="C1" s="57"/>
      <c r="D1" s="57"/>
      <c r="E1" s="57"/>
      <c r="F1" s="57"/>
      <c r="G1" s="57"/>
      <c r="H1" s="57"/>
      <c r="I1" s="57"/>
      <c r="J1" s="57"/>
      <c r="K1" s="57"/>
      <c r="L1" s="57"/>
      <c r="M1" s="57"/>
      <c r="N1" s="57"/>
      <c r="O1" s="57"/>
      <c r="P1" s="57"/>
      <c r="Q1" s="57"/>
      <c r="R1" s="57"/>
      <c r="S1" s="57"/>
      <c r="T1" s="57"/>
      <c r="U1" s="57"/>
      <c r="V1" s="57"/>
      <c r="W1" s="57"/>
      <c r="X1" s="57"/>
    </row>
    <row r="2" spans="1:24" ht="14.4" customHeight="1" x14ac:dyDescent="0.3">
      <c r="A2" s="57"/>
      <c r="B2" s="57"/>
      <c r="C2" s="57"/>
      <c r="D2" s="57"/>
      <c r="E2" s="57"/>
      <c r="F2" s="57"/>
      <c r="G2" s="57"/>
      <c r="H2" s="57"/>
      <c r="I2" s="57"/>
      <c r="J2" s="57"/>
      <c r="K2" s="57"/>
      <c r="L2" s="57"/>
      <c r="M2" s="57"/>
      <c r="N2" s="57"/>
      <c r="O2" s="57"/>
      <c r="P2" s="57"/>
      <c r="Q2" s="57"/>
      <c r="R2" s="57"/>
      <c r="S2" s="57"/>
      <c r="T2" s="57"/>
      <c r="U2" s="57"/>
      <c r="V2" s="57"/>
      <c r="W2" s="57"/>
      <c r="X2" s="57"/>
    </row>
    <row r="3" spans="1:24" x14ac:dyDescent="0.3">
      <c r="A3" s="46"/>
      <c r="B3" s="46"/>
      <c r="C3" s="46"/>
      <c r="D3" s="46"/>
      <c r="E3" s="46"/>
      <c r="F3" s="46"/>
      <c r="G3" s="46"/>
      <c r="H3" s="46"/>
      <c r="I3" s="46"/>
      <c r="J3" s="46"/>
      <c r="K3" s="46"/>
      <c r="L3" s="46"/>
      <c r="M3" s="46"/>
      <c r="N3" s="46"/>
      <c r="O3" s="46"/>
      <c r="P3" s="46"/>
      <c r="Q3" s="46"/>
      <c r="R3" s="46"/>
      <c r="S3" s="46"/>
      <c r="T3" s="46"/>
      <c r="U3" s="46"/>
    </row>
    <row r="4" spans="1:24" x14ac:dyDescent="0.3">
      <c r="A4" s="46"/>
      <c r="B4" s="46"/>
      <c r="C4" s="46"/>
      <c r="D4" s="46"/>
      <c r="E4" s="46"/>
      <c r="F4" s="46"/>
      <c r="G4" s="46"/>
      <c r="H4" s="46"/>
      <c r="I4" s="46"/>
      <c r="J4" s="46"/>
      <c r="K4" s="46"/>
      <c r="L4" s="46"/>
      <c r="M4" s="46"/>
      <c r="N4" s="46"/>
      <c r="O4" s="46"/>
      <c r="P4" s="46"/>
      <c r="Q4" s="46"/>
      <c r="R4" s="46"/>
      <c r="S4" s="46"/>
      <c r="T4" s="46"/>
      <c r="U4" s="46"/>
    </row>
    <row r="5" spans="1:24" x14ac:dyDescent="0.3">
      <c r="A5" s="46"/>
      <c r="B5" s="46"/>
      <c r="C5" s="46"/>
      <c r="D5" s="46"/>
      <c r="E5" s="46"/>
      <c r="F5" s="46"/>
      <c r="G5" s="46"/>
      <c r="H5" s="46"/>
      <c r="I5" s="46"/>
      <c r="J5" s="46"/>
      <c r="K5" s="46"/>
      <c r="L5" s="46"/>
      <c r="M5" s="46"/>
      <c r="N5" s="46"/>
      <c r="O5" s="46"/>
      <c r="P5" s="46"/>
      <c r="Q5" s="46"/>
      <c r="R5" s="46"/>
      <c r="S5" s="46"/>
      <c r="T5" s="46"/>
      <c r="U5" s="46"/>
    </row>
    <row r="6" spans="1:24" x14ac:dyDescent="0.3">
      <c r="A6" s="46"/>
      <c r="B6" s="46"/>
      <c r="C6" s="46"/>
      <c r="D6" s="46"/>
      <c r="E6" s="46"/>
      <c r="F6" s="46"/>
      <c r="G6" s="46"/>
      <c r="H6" s="46"/>
      <c r="I6" s="46"/>
      <c r="J6" s="46"/>
      <c r="K6" s="46"/>
      <c r="L6" s="46"/>
      <c r="M6" s="46"/>
      <c r="N6" s="46"/>
      <c r="O6" s="46"/>
      <c r="P6" s="46"/>
      <c r="Q6" s="46"/>
      <c r="R6" s="46"/>
      <c r="S6" s="46"/>
      <c r="T6" s="46"/>
      <c r="U6" s="46"/>
    </row>
    <row r="7" spans="1:24" x14ac:dyDescent="0.3">
      <c r="A7" s="46"/>
      <c r="B7" s="46"/>
      <c r="C7" s="46"/>
      <c r="D7" s="46"/>
      <c r="E7" s="46"/>
      <c r="F7" s="46"/>
      <c r="G7" s="46"/>
      <c r="H7" s="46"/>
      <c r="I7" s="46"/>
      <c r="J7" s="46"/>
      <c r="K7" s="46"/>
      <c r="L7" s="46"/>
      <c r="M7" s="46"/>
      <c r="N7" s="46"/>
      <c r="O7" s="46"/>
      <c r="P7" s="46"/>
      <c r="Q7" s="46"/>
      <c r="R7" s="46"/>
      <c r="S7" s="46"/>
      <c r="T7" s="46"/>
      <c r="U7" s="46"/>
    </row>
    <row r="8" spans="1:24" x14ac:dyDescent="0.3">
      <c r="A8" s="46"/>
      <c r="B8" s="46"/>
      <c r="C8" s="46"/>
      <c r="D8" s="46"/>
      <c r="E8" s="46"/>
      <c r="F8" s="46"/>
      <c r="G8" s="46"/>
      <c r="H8" s="46"/>
      <c r="I8" s="46"/>
      <c r="J8" s="46"/>
      <c r="K8" s="46"/>
      <c r="L8" s="46"/>
      <c r="M8" s="46"/>
      <c r="N8" s="46"/>
      <c r="O8" s="46"/>
      <c r="P8" s="46"/>
      <c r="Q8" s="46"/>
      <c r="R8" s="46"/>
      <c r="S8" s="46"/>
      <c r="T8" s="46"/>
      <c r="U8" s="46"/>
    </row>
    <row r="9" spans="1:24" x14ac:dyDescent="0.3">
      <c r="A9" s="46"/>
      <c r="B9" s="46"/>
      <c r="C9" s="46"/>
      <c r="D9" s="46"/>
      <c r="E9" s="46"/>
      <c r="F9" s="46"/>
      <c r="G9" s="46"/>
      <c r="H9" s="46"/>
      <c r="I9" s="46"/>
      <c r="J9" s="46"/>
      <c r="K9" s="46"/>
      <c r="L9" s="46"/>
      <c r="M9" s="46"/>
      <c r="N9" s="46"/>
      <c r="O9" s="46"/>
      <c r="P9" s="46"/>
      <c r="Q9" s="46"/>
      <c r="R9" s="46"/>
      <c r="S9" s="46"/>
      <c r="T9" s="46"/>
      <c r="U9" s="46"/>
    </row>
    <row r="10" spans="1:24" x14ac:dyDescent="0.3">
      <c r="A10" s="46"/>
      <c r="B10" s="46"/>
      <c r="C10" s="46"/>
      <c r="D10" s="46"/>
      <c r="E10" s="46"/>
      <c r="F10" s="46"/>
      <c r="G10" s="46"/>
      <c r="H10" s="46"/>
      <c r="I10" s="46"/>
      <c r="J10" s="46"/>
      <c r="K10" s="46"/>
      <c r="L10" s="46"/>
      <c r="M10" s="46"/>
      <c r="N10" s="46"/>
      <c r="O10" s="46"/>
      <c r="P10" s="46"/>
      <c r="Q10" s="46"/>
      <c r="R10" s="46"/>
      <c r="S10" s="46"/>
      <c r="T10" s="46"/>
      <c r="U10" s="46"/>
    </row>
    <row r="11" spans="1:24" x14ac:dyDescent="0.3">
      <c r="A11" s="46"/>
      <c r="B11" s="46"/>
      <c r="C11" s="46"/>
      <c r="D11" s="46"/>
      <c r="E11" s="46"/>
      <c r="F11" s="46"/>
      <c r="G11" s="46"/>
      <c r="H11" s="46"/>
      <c r="I11" s="46"/>
      <c r="J11" s="46"/>
      <c r="K11" s="46"/>
      <c r="L11" s="46"/>
      <c r="M11" s="46"/>
      <c r="N11" s="46"/>
      <c r="O11" s="46"/>
      <c r="P11" s="46"/>
      <c r="Q11" s="46"/>
      <c r="R11" s="46"/>
      <c r="S11" s="46"/>
      <c r="T11" s="46"/>
      <c r="U11" s="46"/>
    </row>
    <row r="12" spans="1:24" x14ac:dyDescent="0.3">
      <c r="A12" s="46"/>
      <c r="B12" s="46"/>
      <c r="C12" s="46"/>
      <c r="D12" s="46"/>
      <c r="E12" s="46"/>
      <c r="F12" s="46"/>
      <c r="G12" s="46"/>
      <c r="H12" s="46"/>
      <c r="I12" s="46"/>
      <c r="J12" s="46"/>
      <c r="K12" s="46"/>
      <c r="L12" s="46"/>
      <c r="M12" s="46"/>
      <c r="N12" s="46"/>
      <c r="O12" s="46"/>
      <c r="P12" s="46"/>
      <c r="Q12" s="46"/>
      <c r="R12" s="46"/>
      <c r="S12" s="46"/>
      <c r="T12" s="46"/>
      <c r="U12" s="46"/>
    </row>
    <row r="13" spans="1:24" x14ac:dyDescent="0.3">
      <c r="A13" s="46"/>
      <c r="B13" s="46"/>
      <c r="C13" s="46"/>
      <c r="D13" s="46"/>
      <c r="E13" s="46"/>
      <c r="F13" s="46"/>
      <c r="G13" s="46"/>
      <c r="H13" s="46"/>
      <c r="I13" s="46"/>
      <c r="J13" s="46"/>
      <c r="K13" s="46"/>
      <c r="L13" s="46"/>
      <c r="M13" s="46"/>
      <c r="N13" s="46"/>
      <c r="O13" s="46"/>
      <c r="P13" s="46"/>
      <c r="Q13" s="46"/>
      <c r="R13" s="46"/>
      <c r="S13" s="46"/>
      <c r="T13" s="46"/>
      <c r="U13" s="46"/>
    </row>
    <row r="14" spans="1:24" x14ac:dyDescent="0.3">
      <c r="A14" s="46"/>
      <c r="B14" s="46"/>
      <c r="C14" s="46"/>
      <c r="D14" s="46"/>
      <c r="E14" s="46"/>
      <c r="F14" s="46"/>
      <c r="G14" s="46"/>
      <c r="H14" s="46"/>
      <c r="I14" s="46"/>
      <c r="J14" s="46"/>
      <c r="K14" s="46"/>
      <c r="L14" s="46"/>
      <c r="M14" s="46"/>
      <c r="N14" s="46"/>
      <c r="O14" s="46"/>
      <c r="P14" s="46"/>
      <c r="Q14" s="46"/>
      <c r="R14" s="46"/>
      <c r="S14" s="46"/>
      <c r="T14" s="46"/>
      <c r="U14" s="46"/>
    </row>
    <row r="15" spans="1:24" x14ac:dyDescent="0.3">
      <c r="A15" s="46"/>
      <c r="B15" s="46"/>
      <c r="C15" s="46"/>
      <c r="D15" s="46"/>
      <c r="E15" s="46"/>
      <c r="F15" s="46"/>
      <c r="G15" s="46"/>
      <c r="H15" s="46"/>
      <c r="I15" s="46"/>
      <c r="J15" s="46"/>
      <c r="K15" s="46"/>
      <c r="L15" s="46"/>
      <c r="M15" s="46"/>
      <c r="N15" s="46"/>
      <c r="O15" s="46"/>
      <c r="P15" s="46"/>
      <c r="Q15" s="46"/>
      <c r="R15" s="46"/>
      <c r="S15" s="46"/>
      <c r="T15" s="46"/>
      <c r="U15" s="46"/>
    </row>
    <row r="16" spans="1:24" x14ac:dyDescent="0.3">
      <c r="A16" s="46"/>
      <c r="B16" s="46"/>
      <c r="C16" s="46"/>
      <c r="D16" s="46"/>
      <c r="E16" s="46"/>
      <c r="F16" s="46"/>
      <c r="G16" s="46"/>
      <c r="H16" s="46"/>
      <c r="I16" s="46"/>
      <c r="J16" s="46"/>
      <c r="K16" s="46"/>
      <c r="L16" s="46"/>
      <c r="M16" s="46"/>
      <c r="N16" s="46"/>
      <c r="O16" s="46"/>
      <c r="P16" s="46"/>
      <c r="Q16" s="46"/>
      <c r="R16" s="46"/>
      <c r="S16" s="46"/>
      <c r="T16" s="46"/>
      <c r="U16" s="46"/>
    </row>
    <row r="17" spans="1:21" x14ac:dyDescent="0.3">
      <c r="A17" s="46"/>
      <c r="B17" s="46"/>
      <c r="C17" s="46"/>
      <c r="D17" s="46"/>
      <c r="E17" s="46"/>
      <c r="F17" s="46"/>
      <c r="G17" s="46"/>
      <c r="H17" s="46"/>
      <c r="I17" s="46"/>
      <c r="J17" s="46"/>
      <c r="K17" s="46"/>
      <c r="L17" s="46"/>
      <c r="M17" s="46"/>
      <c r="N17" s="46"/>
      <c r="O17" s="46"/>
      <c r="P17" s="46"/>
      <c r="Q17" s="46"/>
      <c r="R17" s="46"/>
      <c r="S17" s="46"/>
      <c r="T17" s="46"/>
      <c r="U17" s="46"/>
    </row>
    <row r="18" spans="1:21" x14ac:dyDescent="0.3">
      <c r="A18" s="46"/>
      <c r="B18" s="46"/>
      <c r="C18" s="46"/>
      <c r="D18" s="46"/>
      <c r="E18" s="46"/>
      <c r="F18" s="46"/>
      <c r="G18" s="46"/>
      <c r="H18" s="46"/>
      <c r="I18" s="46"/>
      <c r="J18" s="46"/>
      <c r="K18" s="46"/>
      <c r="L18" s="46"/>
      <c r="M18" s="46"/>
      <c r="N18" s="46"/>
      <c r="O18" s="46"/>
      <c r="P18" s="46"/>
      <c r="Q18" s="46"/>
      <c r="R18" s="46"/>
      <c r="S18" s="46"/>
      <c r="T18" s="46"/>
      <c r="U18" s="46"/>
    </row>
    <row r="19" spans="1:21" x14ac:dyDescent="0.3">
      <c r="A19" s="46"/>
      <c r="B19" s="46"/>
      <c r="C19" s="46"/>
      <c r="D19" s="46"/>
      <c r="E19" s="46"/>
      <c r="F19" s="46"/>
      <c r="G19" s="46"/>
      <c r="H19" s="46"/>
      <c r="I19" s="46"/>
      <c r="J19" s="46"/>
      <c r="K19" s="46"/>
      <c r="L19" s="46"/>
      <c r="M19" s="46"/>
      <c r="N19" s="46"/>
      <c r="O19" s="46"/>
      <c r="P19" s="46"/>
      <c r="Q19" s="46"/>
      <c r="R19" s="46"/>
      <c r="S19" s="46"/>
      <c r="T19" s="46"/>
      <c r="U19" s="46"/>
    </row>
    <row r="20" spans="1:21" x14ac:dyDescent="0.3">
      <c r="A20" s="46"/>
      <c r="B20" s="46"/>
      <c r="C20" s="46"/>
      <c r="D20" s="46"/>
      <c r="E20" s="46"/>
      <c r="F20" s="46"/>
      <c r="G20" s="46"/>
      <c r="H20" s="46"/>
      <c r="I20" s="46"/>
      <c r="J20" s="46"/>
      <c r="K20" s="46"/>
      <c r="L20" s="46"/>
      <c r="M20" s="46"/>
      <c r="N20" s="46"/>
      <c r="O20" s="46"/>
      <c r="P20" s="46"/>
      <c r="Q20" s="46"/>
      <c r="R20" s="46"/>
      <c r="S20" s="46"/>
      <c r="T20" s="46"/>
      <c r="U20" s="46"/>
    </row>
    <row r="21" spans="1:21" x14ac:dyDescent="0.3">
      <c r="A21" s="46"/>
      <c r="B21" s="46"/>
      <c r="C21" s="46"/>
      <c r="D21" s="46"/>
      <c r="E21" s="46"/>
      <c r="F21" s="46"/>
      <c r="G21" s="46"/>
      <c r="H21" s="46"/>
      <c r="I21" s="46"/>
      <c r="J21" s="46"/>
      <c r="K21" s="46"/>
      <c r="L21" s="46"/>
      <c r="M21" s="46"/>
      <c r="N21" s="46"/>
      <c r="O21" s="46"/>
      <c r="P21" s="46"/>
      <c r="Q21" s="46"/>
      <c r="R21" s="46"/>
      <c r="S21" s="46"/>
      <c r="T21" s="46"/>
      <c r="U21" s="46"/>
    </row>
    <row r="22" spans="1:21" x14ac:dyDescent="0.3">
      <c r="A22" s="46"/>
      <c r="B22" s="46"/>
      <c r="C22" s="46"/>
      <c r="D22" s="46"/>
      <c r="E22" s="46"/>
      <c r="F22" s="46"/>
      <c r="G22" s="46"/>
      <c r="H22" s="46"/>
      <c r="I22" s="46"/>
      <c r="J22" s="46"/>
      <c r="K22" s="46"/>
      <c r="L22" s="46"/>
      <c r="M22" s="46"/>
      <c r="N22" s="46"/>
      <c r="O22" s="46"/>
      <c r="P22" s="46"/>
      <c r="Q22" s="46"/>
      <c r="R22" s="46"/>
      <c r="S22" s="46"/>
      <c r="T22" s="46"/>
      <c r="U22" s="46"/>
    </row>
    <row r="23" spans="1:21" x14ac:dyDescent="0.3">
      <c r="A23" s="46"/>
      <c r="B23" s="46"/>
      <c r="C23" s="46"/>
      <c r="D23" s="46"/>
      <c r="E23" s="46"/>
      <c r="F23" s="46"/>
      <c r="G23" s="46"/>
      <c r="H23" s="46"/>
      <c r="I23" s="46"/>
      <c r="J23" s="46"/>
      <c r="K23" s="46"/>
      <c r="L23" s="46"/>
      <c r="M23" s="46"/>
      <c r="N23" s="46"/>
      <c r="O23" s="46"/>
      <c r="P23" s="46"/>
      <c r="Q23" s="46"/>
      <c r="R23" s="46"/>
      <c r="S23" s="46"/>
      <c r="T23" s="46"/>
      <c r="U23" s="46"/>
    </row>
    <row r="24" spans="1:21" x14ac:dyDescent="0.3">
      <c r="A24" s="46"/>
      <c r="B24" s="46"/>
      <c r="C24" s="46"/>
      <c r="D24" s="46"/>
      <c r="E24" s="46"/>
      <c r="F24" s="46"/>
      <c r="G24" s="46"/>
      <c r="H24" s="46"/>
      <c r="I24" s="46"/>
      <c r="J24" s="46"/>
      <c r="K24" s="46"/>
      <c r="L24" s="46"/>
      <c r="M24" s="46"/>
      <c r="N24" s="46"/>
      <c r="O24" s="46"/>
      <c r="P24" s="46"/>
      <c r="Q24" s="46"/>
      <c r="R24" s="46"/>
      <c r="S24" s="46"/>
      <c r="T24" s="46"/>
      <c r="U24" s="46"/>
    </row>
    <row r="25" spans="1:21" x14ac:dyDescent="0.3">
      <c r="A25" s="46"/>
      <c r="B25" s="46"/>
      <c r="C25" s="46"/>
      <c r="D25" s="46"/>
      <c r="E25" s="46"/>
      <c r="F25" s="46"/>
      <c r="G25" s="46"/>
      <c r="H25" s="46"/>
      <c r="I25" s="46"/>
      <c r="J25" s="46"/>
      <c r="K25" s="46"/>
      <c r="L25" s="46"/>
      <c r="M25" s="46"/>
      <c r="N25" s="46"/>
      <c r="O25" s="46"/>
      <c r="P25" s="46"/>
      <c r="Q25" s="46"/>
      <c r="R25" s="46"/>
      <c r="S25" s="46"/>
      <c r="T25" s="46"/>
      <c r="U25" s="46"/>
    </row>
    <row r="26" spans="1:21" x14ac:dyDescent="0.3">
      <c r="A26" s="46"/>
      <c r="B26" s="46"/>
      <c r="C26" s="46"/>
      <c r="D26" s="46"/>
      <c r="E26" s="46"/>
      <c r="F26" s="46"/>
      <c r="G26" s="46"/>
      <c r="H26" s="46"/>
      <c r="I26" s="46"/>
      <c r="J26" s="46"/>
      <c r="K26" s="46"/>
      <c r="L26" s="46"/>
      <c r="M26" s="46"/>
      <c r="N26" s="46"/>
      <c r="O26" s="46"/>
      <c r="P26" s="46"/>
      <c r="Q26" s="46"/>
      <c r="R26" s="46"/>
      <c r="S26" s="46"/>
      <c r="T26" s="46"/>
      <c r="U26" s="46"/>
    </row>
    <row r="27" spans="1:21" x14ac:dyDescent="0.3">
      <c r="A27" s="46"/>
      <c r="B27" s="46"/>
      <c r="C27" s="46"/>
      <c r="D27" s="46"/>
      <c r="E27" s="46"/>
      <c r="F27" s="46"/>
      <c r="G27" s="46"/>
      <c r="H27" s="46"/>
      <c r="I27" s="46"/>
      <c r="J27" s="46"/>
      <c r="K27" s="46"/>
      <c r="L27" s="46"/>
      <c r="M27" s="46"/>
      <c r="N27" s="46"/>
      <c r="O27" s="46"/>
      <c r="P27" s="46"/>
      <c r="Q27" s="46"/>
      <c r="R27" s="46"/>
      <c r="S27" s="46"/>
      <c r="T27" s="46"/>
      <c r="U27" s="46"/>
    </row>
    <row r="28" spans="1:21" x14ac:dyDescent="0.3">
      <c r="A28" s="46"/>
      <c r="B28" s="46"/>
      <c r="C28" s="46"/>
      <c r="D28" s="46"/>
      <c r="E28" s="46"/>
      <c r="F28" s="46"/>
      <c r="G28" s="46"/>
      <c r="H28" s="46"/>
      <c r="I28" s="46"/>
      <c r="J28" s="46"/>
      <c r="K28" s="46"/>
      <c r="L28" s="46"/>
      <c r="M28" s="46"/>
      <c r="N28" s="46"/>
      <c r="O28" s="46"/>
      <c r="P28" s="46"/>
      <c r="Q28" s="46"/>
      <c r="R28" s="46"/>
      <c r="S28" s="46"/>
      <c r="T28" s="46"/>
      <c r="U28" s="46"/>
    </row>
    <row r="29" spans="1:21" x14ac:dyDescent="0.3">
      <c r="A29" s="46"/>
      <c r="B29" s="46"/>
      <c r="C29" s="46"/>
      <c r="D29" s="46"/>
      <c r="E29" s="46"/>
      <c r="F29" s="46"/>
      <c r="G29" s="46"/>
      <c r="H29" s="46"/>
      <c r="I29" s="46"/>
      <c r="J29" s="46"/>
      <c r="K29" s="46"/>
      <c r="L29" s="46"/>
      <c r="M29" s="46"/>
      <c r="N29" s="46"/>
      <c r="O29" s="46"/>
      <c r="P29" s="46"/>
      <c r="Q29" s="46"/>
      <c r="R29" s="46"/>
      <c r="S29" s="46"/>
      <c r="T29" s="46"/>
      <c r="U29" s="46"/>
    </row>
    <row r="30" spans="1:21" x14ac:dyDescent="0.3">
      <c r="A30" s="46"/>
      <c r="B30" s="46"/>
      <c r="C30" s="46"/>
      <c r="D30" s="46"/>
      <c r="E30" s="46"/>
      <c r="F30" s="46"/>
      <c r="G30" s="46"/>
      <c r="H30" s="46"/>
      <c r="I30" s="46"/>
      <c r="J30" s="46"/>
      <c r="K30" s="46"/>
      <c r="L30" s="46"/>
      <c r="M30" s="46"/>
      <c r="N30" s="46"/>
      <c r="O30" s="46"/>
      <c r="P30" s="46"/>
      <c r="Q30" s="46"/>
      <c r="R30" s="46"/>
      <c r="S30" s="46"/>
      <c r="T30" s="46"/>
      <c r="U30" s="46"/>
    </row>
    <row r="31" spans="1:21" x14ac:dyDescent="0.3">
      <c r="A31" s="46"/>
      <c r="B31" s="46"/>
      <c r="C31" s="46"/>
      <c r="D31" s="46"/>
      <c r="E31" s="46"/>
      <c r="F31" s="46"/>
      <c r="G31" s="46"/>
      <c r="H31" s="46"/>
      <c r="I31" s="46"/>
      <c r="J31" s="46"/>
      <c r="K31" s="46"/>
      <c r="L31" s="46"/>
      <c r="M31" s="46"/>
      <c r="N31" s="46"/>
      <c r="O31" s="46"/>
      <c r="P31" s="46"/>
      <c r="Q31" s="46"/>
      <c r="R31" s="46"/>
      <c r="S31" s="46"/>
      <c r="T31" s="46"/>
      <c r="U31" s="46"/>
    </row>
    <row r="32" spans="1:21" x14ac:dyDescent="0.3">
      <c r="A32" s="46"/>
      <c r="B32" s="46"/>
      <c r="C32" s="46"/>
      <c r="D32" s="46"/>
      <c r="E32" s="46"/>
      <c r="F32" s="46"/>
      <c r="G32" s="46"/>
      <c r="H32" s="46"/>
      <c r="I32" s="46"/>
      <c r="J32" s="46"/>
      <c r="K32" s="46"/>
      <c r="L32" s="46"/>
      <c r="M32" s="46"/>
      <c r="N32" s="46"/>
      <c r="O32" s="46"/>
      <c r="P32" s="46"/>
      <c r="Q32" s="46"/>
      <c r="R32" s="46"/>
      <c r="S32" s="46"/>
      <c r="T32" s="46"/>
      <c r="U32" s="46"/>
    </row>
    <row r="33" spans="1:24" x14ac:dyDescent="0.3">
      <c r="A33" s="46"/>
      <c r="B33" s="46"/>
      <c r="C33" s="46"/>
      <c r="D33" s="46"/>
      <c r="E33" s="46"/>
      <c r="F33" s="46"/>
      <c r="G33" s="46"/>
      <c r="H33" s="46"/>
      <c r="I33" s="46"/>
      <c r="J33" s="46"/>
      <c r="K33" s="46"/>
      <c r="L33" s="46"/>
      <c r="M33" s="46"/>
      <c r="N33" s="46"/>
      <c r="O33" s="46"/>
      <c r="P33" s="46"/>
      <c r="Q33" s="46"/>
      <c r="R33" s="46"/>
      <c r="S33" s="46"/>
      <c r="T33" s="46"/>
      <c r="U33" s="46"/>
    </row>
    <row r="34" spans="1:24" x14ac:dyDescent="0.3">
      <c r="A34" s="46"/>
      <c r="B34" s="46"/>
      <c r="C34" s="46"/>
      <c r="D34" s="46"/>
      <c r="E34" s="46"/>
      <c r="F34" s="46"/>
      <c r="G34" s="46"/>
      <c r="H34" s="46"/>
      <c r="I34" s="46"/>
      <c r="J34" s="46"/>
      <c r="K34" s="46"/>
      <c r="L34" s="46"/>
      <c r="M34" s="46"/>
      <c r="N34" s="46"/>
      <c r="O34" s="46"/>
      <c r="P34" s="46"/>
      <c r="Q34" s="46"/>
      <c r="R34" s="46"/>
      <c r="S34" s="46"/>
      <c r="T34" s="46"/>
      <c r="U34" s="46"/>
      <c r="V34" s="46"/>
      <c r="W34" s="46"/>
      <c r="X34" s="46"/>
    </row>
    <row r="35" spans="1:24" x14ac:dyDescent="0.3">
      <c r="A35" s="46"/>
      <c r="B35" s="46"/>
      <c r="C35" s="46"/>
      <c r="D35" s="46"/>
      <c r="E35" s="46"/>
      <c r="F35" s="46"/>
      <c r="G35" s="46"/>
      <c r="H35" s="46"/>
      <c r="I35" s="46"/>
      <c r="J35" s="46"/>
      <c r="K35" s="46"/>
      <c r="L35" s="46"/>
      <c r="M35" s="46"/>
      <c r="N35" s="46"/>
      <c r="O35" s="46"/>
      <c r="P35" s="46"/>
      <c r="Q35" s="46"/>
      <c r="R35" s="46"/>
      <c r="S35" s="46"/>
      <c r="T35" s="46"/>
      <c r="U35" s="46"/>
      <c r="V35" s="46"/>
      <c r="W35" s="46"/>
      <c r="X35" s="46"/>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DB16-EDF4-4635-9703-FCC64DF5C9C8}">
  <sheetPr codeName="Sheet2"/>
  <dimension ref="B1:E19"/>
  <sheetViews>
    <sheetView showGridLines="0" topLeftCell="A5" workbookViewId="0">
      <selection activeCell="D31" sqref="D31"/>
    </sheetView>
  </sheetViews>
  <sheetFormatPr defaultRowHeight="14.4" x14ac:dyDescent="0.3"/>
  <cols>
    <col min="1" max="1" width="2.6640625" customWidth="1"/>
    <col min="5" max="5" width="107.21875" customWidth="1"/>
  </cols>
  <sheetData>
    <row r="1" spans="2:5" ht="12" customHeight="1" thickBot="1" x14ac:dyDescent="0.35"/>
    <row r="2" spans="2:5" ht="46.8" customHeight="1" x14ac:dyDescent="0.3">
      <c r="B2" s="47" t="s">
        <v>27</v>
      </c>
      <c r="C2" s="48"/>
      <c r="D2" s="49"/>
      <c r="E2" s="53" t="s">
        <v>1</v>
      </c>
    </row>
    <row r="3" spans="2:5" ht="15" thickBot="1" x14ac:dyDescent="0.35">
      <c r="B3" s="50"/>
      <c r="C3" s="51"/>
      <c r="D3" s="52"/>
      <c r="E3" s="54"/>
    </row>
    <row r="5" spans="2:5" ht="15.6" x14ac:dyDescent="0.3">
      <c r="B5" s="14" t="s">
        <v>28</v>
      </c>
      <c r="C5" s="15"/>
      <c r="D5" s="16"/>
      <c r="E5" s="16"/>
    </row>
    <row r="6" spans="2:5" ht="15" thickBot="1" x14ac:dyDescent="0.35">
      <c r="C6" s="1" t="s">
        <v>2</v>
      </c>
      <c r="D6" s="1" t="s">
        <v>29</v>
      </c>
      <c r="E6" s="2" t="s">
        <v>4</v>
      </c>
    </row>
    <row r="7" spans="2:5" ht="16.2" thickBot="1" x14ac:dyDescent="0.35">
      <c r="B7" s="3" t="s">
        <v>5</v>
      </c>
      <c r="C7" s="55" t="s">
        <v>30</v>
      </c>
      <c r="D7" s="55"/>
      <c r="E7" s="56"/>
    </row>
    <row r="8" spans="2:5" x14ac:dyDescent="0.3">
      <c r="B8" s="4">
        <v>1</v>
      </c>
      <c r="C8" s="5" t="s">
        <v>31</v>
      </c>
      <c r="D8" s="6" t="s">
        <v>32</v>
      </c>
      <c r="E8" s="12" t="s">
        <v>33</v>
      </c>
    </row>
    <row r="9" spans="2:5" x14ac:dyDescent="0.3">
      <c r="B9" s="6">
        <v>2</v>
      </c>
      <c r="C9" s="5" t="s">
        <v>31</v>
      </c>
      <c r="D9" s="6"/>
      <c r="E9" s="12" t="s">
        <v>34</v>
      </c>
    </row>
    <row r="10" spans="2:5" x14ac:dyDescent="0.3">
      <c r="B10" s="6">
        <v>3</v>
      </c>
      <c r="C10" s="5" t="s">
        <v>31</v>
      </c>
      <c r="D10" s="6"/>
      <c r="E10" s="12" t="s">
        <v>35</v>
      </c>
    </row>
    <row r="11" spans="2:5" x14ac:dyDescent="0.3">
      <c r="B11" s="6">
        <v>4</v>
      </c>
      <c r="C11" s="5" t="s">
        <v>31</v>
      </c>
      <c r="D11" s="6"/>
      <c r="E11" s="12" t="s">
        <v>36</v>
      </c>
    </row>
    <row r="12" spans="2:5" ht="20.399999999999999" customHeight="1" thickBot="1" x14ac:dyDescent="0.35">
      <c r="B12" s="9">
        <v>5</v>
      </c>
      <c r="C12" s="10" t="s">
        <v>31</v>
      </c>
      <c r="D12" s="9"/>
      <c r="E12" s="13" t="s">
        <v>37</v>
      </c>
    </row>
    <row r="13" spans="2:5" ht="15.6" thickTop="1" thickBot="1" x14ac:dyDescent="0.35"/>
    <row r="14" spans="2:5" ht="16.2" thickBot="1" x14ac:dyDescent="0.35">
      <c r="B14" s="3" t="s">
        <v>5</v>
      </c>
      <c r="C14" s="55" t="s">
        <v>38</v>
      </c>
      <c r="D14" s="55"/>
      <c r="E14" s="56"/>
    </row>
    <row r="15" spans="2:5" x14ac:dyDescent="0.3">
      <c r="B15" s="4">
        <v>1</v>
      </c>
      <c r="C15" s="5" t="s">
        <v>31</v>
      </c>
      <c r="D15" s="6" t="s">
        <v>39</v>
      </c>
      <c r="E15" s="12" t="s">
        <v>40</v>
      </c>
    </row>
    <row r="16" spans="2:5" x14ac:dyDescent="0.3">
      <c r="B16" s="6">
        <v>2</v>
      </c>
      <c r="C16" s="5" t="s">
        <v>31</v>
      </c>
      <c r="D16" s="6" t="s">
        <v>41</v>
      </c>
      <c r="E16" s="12" t="s">
        <v>42</v>
      </c>
    </row>
    <row r="17" spans="2:5" x14ac:dyDescent="0.3">
      <c r="B17" s="6">
        <v>3</v>
      </c>
      <c r="C17" s="5" t="s">
        <v>31</v>
      </c>
      <c r="D17" s="6" t="s">
        <v>43</v>
      </c>
      <c r="E17" s="12" t="s">
        <v>44</v>
      </c>
    </row>
    <row r="18" spans="2:5" ht="15" thickBot="1" x14ac:dyDescent="0.35">
      <c r="B18" s="9">
        <v>4</v>
      </c>
      <c r="C18" s="10" t="s">
        <v>31</v>
      </c>
      <c r="D18" s="9" t="s">
        <v>45</v>
      </c>
      <c r="E18" s="13" t="s">
        <v>46</v>
      </c>
    </row>
    <row r="19" spans="2:5" ht="15" thickTop="1" x14ac:dyDescent="0.3"/>
  </sheetData>
  <sheetProtection algorithmName="SHA-512" hashValue="AJf4v5YC8GMUUMm7TT6Z5gFLlo7mPakOURfYuUPesn87uNgYcqw4FeR0dxpo6+CVPiyuGMJhINF+T68TzZriyA==" saltValue="zhT1UGwkxuoTahGYdVa1Kw==" spinCount="100000" sheet="1" objects="1" scenarios="1" selectLockedCells="1" selectUnlockedCells="1"/>
  <mergeCells count="4">
    <mergeCell ref="B2:D3"/>
    <mergeCell ref="E2:E3"/>
    <mergeCell ref="C7:E7"/>
    <mergeCell ref="C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C784-9219-43D8-974E-E36B82F2E61F}">
  <sheetPr codeName="Sheet3"/>
  <dimension ref="B1:E14"/>
  <sheetViews>
    <sheetView showGridLines="0" zoomScale="99" zoomScaleNormal="99" workbookViewId="0">
      <selection activeCell="E16" sqref="E16"/>
    </sheetView>
  </sheetViews>
  <sheetFormatPr defaultRowHeight="14.4" x14ac:dyDescent="0.3"/>
  <cols>
    <col min="1" max="1" width="3.5546875" customWidth="1"/>
    <col min="2" max="2" width="5" customWidth="1"/>
    <col min="3" max="3" width="11.5546875" customWidth="1"/>
    <col min="5" max="5" width="148.5546875" customWidth="1"/>
  </cols>
  <sheetData>
    <row r="1" spans="2:5" ht="5.4" customHeight="1" thickBot="1" x14ac:dyDescent="0.35"/>
    <row r="2" spans="2:5" ht="21" customHeight="1" x14ac:dyDescent="0.3">
      <c r="B2" s="47" t="s">
        <v>47</v>
      </c>
      <c r="C2" s="48"/>
      <c r="D2" s="49"/>
      <c r="E2" s="53" t="s">
        <v>1</v>
      </c>
    </row>
    <row r="3" spans="2:5" ht="39" customHeight="1" thickBot="1" x14ac:dyDescent="0.35">
      <c r="B3" s="50"/>
      <c r="C3" s="51"/>
      <c r="D3" s="52"/>
      <c r="E3" s="54"/>
    </row>
    <row r="4" spans="2:5" ht="8.4" customHeight="1" x14ac:dyDescent="0.3"/>
    <row r="5" spans="2:5" ht="15.6" x14ac:dyDescent="0.3">
      <c r="B5" s="14" t="s">
        <v>28</v>
      </c>
      <c r="C5" s="15"/>
      <c r="D5" s="16"/>
      <c r="E5" s="16"/>
    </row>
    <row r="6" spans="2:5" ht="19.8" customHeight="1" thickBot="1" x14ac:dyDescent="0.35">
      <c r="C6" s="1" t="s">
        <v>2</v>
      </c>
      <c r="D6" s="1" t="s">
        <v>29</v>
      </c>
      <c r="E6" s="2" t="s">
        <v>4</v>
      </c>
    </row>
    <row r="7" spans="2:5" ht="16.2" thickBot="1" x14ac:dyDescent="0.35">
      <c r="B7" s="3" t="s">
        <v>5</v>
      </c>
      <c r="C7" s="55" t="s">
        <v>48</v>
      </c>
      <c r="D7" s="55"/>
      <c r="E7" s="56"/>
    </row>
    <row r="8" spans="2:5" x14ac:dyDescent="0.3">
      <c r="B8" s="4">
        <v>1</v>
      </c>
      <c r="C8" s="5" t="s">
        <v>49</v>
      </c>
      <c r="D8" s="6" t="s">
        <v>50</v>
      </c>
      <c r="E8" s="12" t="s">
        <v>51</v>
      </c>
    </row>
    <row r="9" spans="2:5" ht="27.6" x14ac:dyDescent="0.3">
      <c r="B9" s="6">
        <v>2</v>
      </c>
      <c r="C9" s="5" t="s">
        <v>49</v>
      </c>
      <c r="D9" s="6"/>
      <c r="E9" s="17" t="s">
        <v>52</v>
      </c>
    </row>
    <row r="10" spans="2:5" x14ac:dyDescent="0.3">
      <c r="B10" s="6">
        <v>3</v>
      </c>
      <c r="C10" s="5" t="s">
        <v>49</v>
      </c>
      <c r="D10" s="6"/>
      <c r="E10" s="12" t="s">
        <v>53</v>
      </c>
    </row>
    <row r="11" spans="2:5" x14ac:dyDescent="0.3">
      <c r="B11" s="6">
        <v>4</v>
      </c>
      <c r="C11" s="5" t="s">
        <v>49</v>
      </c>
      <c r="D11" s="6"/>
      <c r="E11" s="12" t="s">
        <v>54</v>
      </c>
    </row>
    <row r="12" spans="2:5" x14ac:dyDescent="0.3">
      <c r="B12" s="18">
        <v>5</v>
      </c>
      <c r="C12" s="19" t="s">
        <v>49</v>
      </c>
      <c r="D12" s="18"/>
      <c r="E12" s="20" t="s">
        <v>37</v>
      </c>
    </row>
    <row r="13" spans="2:5" ht="15" thickBot="1" x14ac:dyDescent="0.35">
      <c r="B13" s="9">
        <v>5</v>
      </c>
      <c r="C13" s="10" t="s">
        <v>49</v>
      </c>
      <c r="D13" s="9" t="s">
        <v>55</v>
      </c>
      <c r="E13" s="13" t="s">
        <v>56</v>
      </c>
    </row>
    <row r="14" spans="2:5" ht="83.4" customHeight="1" thickTop="1" x14ac:dyDescent="0.3"/>
  </sheetData>
  <sheetProtection algorithmName="SHA-512" hashValue="1IUoyK65YxowPnRHt7FDtl9qzeb9CupXdTwPg72wxNSRIUNA20ATgGtNudHNNMy1bRW0R3eulObU8OSkZyLoSQ==" saltValue="UwprkVkGxNPRZ32uH7e6+Q==" spinCount="100000" sheet="1" objects="1" scenarios="1" selectLockedCells="1" selectUnlockedCells="1"/>
  <mergeCells count="3">
    <mergeCell ref="B2:D3"/>
    <mergeCell ref="E2:E3"/>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C3C4-C45B-4FF6-96E6-E27960024D94}">
  <sheetPr codeName="Sheet4">
    <tabColor rgb="FFFF0000"/>
  </sheetPr>
  <dimension ref="B1:I16"/>
  <sheetViews>
    <sheetView workbookViewId="0">
      <selection activeCell="B10" sqref="B10"/>
    </sheetView>
  </sheetViews>
  <sheetFormatPr defaultRowHeight="14.4" x14ac:dyDescent="0.3"/>
  <cols>
    <col min="2" max="2" width="15.77734375" bestFit="1" customWidth="1"/>
    <col min="3" max="3" width="15.5546875" bestFit="1" customWidth="1"/>
    <col min="4" max="4" width="5.21875" bestFit="1" customWidth="1"/>
    <col min="5" max="5" width="10.77734375" bestFit="1" customWidth="1"/>
    <col min="7" max="7" width="20" bestFit="1" customWidth="1"/>
    <col min="11" max="11" width="14.88671875" bestFit="1" customWidth="1"/>
  </cols>
  <sheetData>
    <row r="1" spans="2:9" ht="18" x14ac:dyDescent="0.35">
      <c r="B1" s="21" t="s">
        <v>57</v>
      </c>
      <c r="G1" s="21" t="s">
        <v>58</v>
      </c>
    </row>
    <row r="3" spans="2:9" x14ac:dyDescent="0.3">
      <c r="B3" s="28" t="s">
        <v>59</v>
      </c>
      <c r="C3" s="28" t="s">
        <v>60</v>
      </c>
      <c r="G3" s="22" t="s">
        <v>64</v>
      </c>
      <c r="H3" s="23" t="s">
        <v>62</v>
      </c>
      <c r="I3" s="23" t="s">
        <v>63</v>
      </c>
    </row>
    <row r="4" spans="2:9" x14ac:dyDescent="0.3">
      <c r="B4" s="28" t="s">
        <v>61</v>
      </c>
      <c r="C4" t="s">
        <v>62</v>
      </c>
      <c r="D4" t="s">
        <v>63</v>
      </c>
      <c r="G4" s="25" t="s">
        <v>66</v>
      </c>
      <c r="H4" s="26">
        <f>COUNTIFS(SPORTSMAN!$K$2:$K$51,ANALYSIS!$G4,SPORTSMAN!$I$2:$I$51,ANALYSIS!H$3)</f>
        <v>4</v>
      </c>
      <c r="I4" s="26">
        <f>COUNTIFS(SPORTSMAN!$K$2:$K$51,ANALYSIS!$G4,SPORTSMAN!$I$2:$I$51,ANALYSIS!I$3)</f>
        <v>3</v>
      </c>
    </row>
    <row r="5" spans="2:9" x14ac:dyDescent="0.3">
      <c r="B5" s="24" t="s">
        <v>65</v>
      </c>
      <c r="C5">
        <v>1</v>
      </c>
      <c r="D5">
        <v>2</v>
      </c>
      <c r="G5" s="25" t="s">
        <v>68</v>
      </c>
      <c r="H5" s="26">
        <f>COUNTIFS(SPORTSMAN!$K$2:$K$51,ANALYSIS!$G5,SPORTSMAN!$I$2:$I$51,ANALYSIS!H$3)</f>
        <v>0</v>
      </c>
      <c r="I5" s="26">
        <f>COUNTIFS(SPORTSMAN!$K$2:$K$51,ANALYSIS!$G5,SPORTSMAN!$I$2:$I$51,ANALYSIS!I$3)</f>
        <v>2</v>
      </c>
    </row>
    <row r="6" spans="2:9" x14ac:dyDescent="0.3">
      <c r="B6" s="24" t="s">
        <v>67</v>
      </c>
      <c r="C6">
        <v>6</v>
      </c>
      <c r="D6">
        <v>2</v>
      </c>
      <c r="G6" s="25" t="s">
        <v>70</v>
      </c>
      <c r="H6" s="26">
        <f>COUNTIFS(SPORTSMAN!$K$2:$K$51,ANALYSIS!$G6,SPORTSMAN!$I$2:$I$51,ANALYSIS!H$3)</f>
        <v>3</v>
      </c>
      <c r="I6" s="26">
        <f>COUNTIFS(SPORTSMAN!$K$2:$K$51,ANALYSIS!$G6,SPORTSMAN!$I$2:$I$51,ANALYSIS!I$3)</f>
        <v>2</v>
      </c>
    </row>
    <row r="7" spans="2:9" x14ac:dyDescent="0.3">
      <c r="B7" s="24" t="s">
        <v>69</v>
      </c>
      <c r="C7">
        <v>1</v>
      </c>
      <c r="D7">
        <v>2</v>
      </c>
      <c r="G7" s="25" t="s">
        <v>71</v>
      </c>
      <c r="H7" s="26">
        <f>COUNTIFS(SPORTSMAN!$K$2:$K$51,ANALYSIS!$G7,SPORTSMAN!$I$2:$I$51,ANALYSIS!H$3)</f>
        <v>1</v>
      </c>
      <c r="I7" s="26">
        <f>COUNTIFS(SPORTSMAN!$K$2:$K$51,ANALYSIS!$G7,SPORTSMAN!$I$2:$I$51,ANALYSIS!I$3)</f>
        <v>4</v>
      </c>
    </row>
    <row r="8" spans="2:9" x14ac:dyDescent="0.3">
      <c r="B8" s="24" t="s">
        <v>68</v>
      </c>
      <c r="D8">
        <v>2</v>
      </c>
      <c r="G8" s="25" t="s">
        <v>67</v>
      </c>
      <c r="H8" s="26">
        <f>COUNTIFS(SPORTSMAN!$K$2:$K$51,ANALYSIS!$G8,SPORTSMAN!$I$2:$I$51,ANALYSIS!H$3)</f>
        <v>6</v>
      </c>
      <c r="I8" s="26">
        <f>COUNTIFS(SPORTSMAN!$K$2:$K$51,ANALYSIS!$G8,SPORTSMAN!$I$2:$I$51,ANALYSIS!I$3)</f>
        <v>2</v>
      </c>
    </row>
    <row r="9" spans="2:9" x14ac:dyDescent="0.3">
      <c r="B9" s="24" t="s">
        <v>72</v>
      </c>
      <c r="C9">
        <v>3</v>
      </c>
      <c r="D9">
        <v>6</v>
      </c>
      <c r="G9" s="25" t="s">
        <v>69</v>
      </c>
      <c r="H9" s="26">
        <f>COUNTIFS(SPORTSMAN!$K$2:$K$51,ANALYSIS!$G9,SPORTSMAN!$I$2:$I$51,ANALYSIS!H$3)</f>
        <v>1</v>
      </c>
      <c r="I9" s="26">
        <f>COUNTIFS(SPORTSMAN!$K$2:$K$51,ANALYSIS!$G9,SPORTSMAN!$I$2:$I$51,ANALYSIS!I$3)</f>
        <v>2</v>
      </c>
    </row>
    <row r="10" spans="2:9" x14ac:dyDescent="0.3">
      <c r="B10" s="24" t="s">
        <v>71</v>
      </c>
      <c r="C10">
        <v>1</v>
      </c>
      <c r="D10">
        <v>4</v>
      </c>
      <c r="G10" s="25" t="s">
        <v>72</v>
      </c>
      <c r="H10" s="26">
        <f>COUNTIFS(SPORTSMAN!$K$2:$K$51,ANALYSIS!$G10,SPORTSMAN!$I$2:$I$51,ANALYSIS!H$3)</f>
        <v>3</v>
      </c>
      <c r="I10" s="26">
        <f>COUNTIFS(SPORTSMAN!$K$2:$K$51,ANALYSIS!$G10,SPORTSMAN!$I$2:$I$51,ANALYSIS!I$3)</f>
        <v>6</v>
      </c>
    </row>
    <row r="11" spans="2:9" x14ac:dyDescent="0.3">
      <c r="B11" s="24" t="s">
        <v>73</v>
      </c>
      <c r="C11">
        <v>2</v>
      </c>
      <c r="D11">
        <v>1</v>
      </c>
      <c r="G11" s="25" t="s">
        <v>65</v>
      </c>
      <c r="H11" s="26">
        <f>COUNTIFS(SPORTSMAN!$K$2:$K$51,ANALYSIS!$G11,SPORTSMAN!$I$2:$I$51,ANALYSIS!H$3)</f>
        <v>1</v>
      </c>
      <c r="I11" s="26">
        <f>COUNTIFS(SPORTSMAN!$K$2:$K$51,ANALYSIS!$G11,SPORTSMAN!$I$2:$I$51,ANALYSIS!I$3)</f>
        <v>2</v>
      </c>
    </row>
    <row r="12" spans="2:9" x14ac:dyDescent="0.3">
      <c r="B12" s="24" t="s">
        <v>74</v>
      </c>
      <c r="C12">
        <v>3</v>
      </c>
      <c r="G12" s="25" t="s">
        <v>74</v>
      </c>
      <c r="H12" s="26">
        <f>COUNTIFS(SPORTSMAN!$K$2:$K$51,ANALYSIS!$G12,SPORTSMAN!$I$2:$I$51,ANALYSIS!H$3)</f>
        <v>3</v>
      </c>
      <c r="I12" s="26">
        <f>COUNTIFS(SPORTSMAN!$K$2:$K$51,ANALYSIS!$G12,SPORTSMAN!$I$2:$I$51,ANALYSIS!I$3)</f>
        <v>0</v>
      </c>
    </row>
    <row r="13" spans="2:9" x14ac:dyDescent="0.3">
      <c r="B13" s="24" t="s">
        <v>75</v>
      </c>
      <c r="C13">
        <v>1</v>
      </c>
      <c r="D13">
        <v>1</v>
      </c>
      <c r="G13" s="25" t="s">
        <v>73</v>
      </c>
      <c r="H13" s="26">
        <f>COUNTIFS(SPORTSMAN!$K$2:$K$51,ANALYSIS!$G13,SPORTSMAN!$I$2:$I$51,ANALYSIS!H$3)</f>
        <v>2</v>
      </c>
      <c r="I13" s="26">
        <f>COUNTIFS(SPORTSMAN!$K$2:$K$51,ANALYSIS!$G13,SPORTSMAN!$I$2:$I$51,ANALYSIS!I$3)</f>
        <v>1</v>
      </c>
    </row>
    <row r="14" spans="2:9" x14ac:dyDescent="0.3">
      <c r="B14" s="24" t="s">
        <v>70</v>
      </c>
      <c r="C14">
        <v>3</v>
      </c>
      <c r="D14">
        <v>2</v>
      </c>
      <c r="G14" s="25" t="s">
        <v>75</v>
      </c>
      <c r="H14" s="26">
        <f>COUNTIFS(SPORTSMAN!$K$2:$K$51,ANALYSIS!$G14,SPORTSMAN!$I$2:$I$51,ANALYSIS!H$3)</f>
        <v>1</v>
      </c>
      <c r="I14" s="26">
        <f>COUNTIFS(SPORTSMAN!$K$2:$K$51,ANALYSIS!$G14,SPORTSMAN!$I$2:$I$51,ANALYSIS!I$3)</f>
        <v>1</v>
      </c>
    </row>
    <row r="15" spans="2:9" x14ac:dyDescent="0.3">
      <c r="B15" s="24" t="s">
        <v>66</v>
      </c>
      <c r="C15">
        <v>4</v>
      </c>
      <c r="D15">
        <v>3</v>
      </c>
      <c r="G15" s="23" t="s">
        <v>77</v>
      </c>
      <c r="H15" s="27">
        <f>SUM(H4:H14)</f>
        <v>25</v>
      </c>
      <c r="I15" s="27">
        <f>SUM(I4:I14)</f>
        <v>25</v>
      </c>
    </row>
    <row r="16" spans="2:9" x14ac:dyDescent="0.3">
      <c r="B16" s="24" t="s">
        <v>76</v>
      </c>
      <c r="C16">
        <v>25</v>
      </c>
      <c r="D16">
        <v>25</v>
      </c>
    </row>
  </sheetData>
  <sortState xmlns:xlrd2="http://schemas.microsoft.com/office/spreadsheetml/2017/richdata2" ref="K4:M14">
    <sortCondition ref="K4:K14"/>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470EC-FC2F-472D-8AE3-2D0C35654CB6}">
  <sheetPr codeName="Sheet5">
    <tabColor rgb="FFFF0000"/>
  </sheetPr>
  <dimension ref="A1:F53"/>
  <sheetViews>
    <sheetView workbookViewId="0">
      <selection activeCell="F29" sqref="F29"/>
      <pivotSelection pane="bottomRight" showHeader="1" extendable="1" axis="axisRow" dimension="5" start="25" min="25" max="26" activeRow="28" activeCol="5" previousRow="28" previousCol="5" click="1" r:id="rId1">
        <pivotArea dataOnly="0" outline="0" fieldPosition="0">
          <references count="1">
            <reference field="12" count="1">
              <x v="34"/>
            </reference>
          </references>
        </pivotArea>
      </pivotSelection>
    </sheetView>
  </sheetViews>
  <sheetFormatPr defaultRowHeight="14.4" x14ac:dyDescent="0.3"/>
  <cols>
    <col min="1" max="1" width="35" bestFit="1" customWidth="1"/>
    <col min="2" max="2" width="27.109375" bestFit="1" customWidth="1"/>
    <col min="3" max="3" width="19.88671875" bestFit="1" customWidth="1"/>
    <col min="4" max="4" width="22.77734375" bestFit="1" customWidth="1"/>
    <col min="5" max="5" width="17.44140625" bestFit="1" customWidth="1"/>
    <col min="6" max="6" width="28.109375" bestFit="1" customWidth="1"/>
    <col min="7" max="7" width="16" bestFit="1" customWidth="1"/>
    <col min="8" max="8" width="14.88671875" bestFit="1" customWidth="1"/>
    <col min="9" max="9" width="23.33203125" bestFit="1" customWidth="1"/>
    <col min="10" max="10" width="18.5546875" bestFit="1" customWidth="1"/>
    <col min="11" max="11" width="19" bestFit="1" customWidth="1"/>
    <col min="12" max="12" width="16.5546875" bestFit="1" customWidth="1"/>
    <col min="13" max="13" width="20.33203125" bestFit="1" customWidth="1"/>
    <col min="14" max="14" width="21.44140625" bestFit="1" customWidth="1"/>
    <col min="15" max="15" width="17.33203125" bestFit="1" customWidth="1"/>
    <col min="16" max="16" width="20.33203125" bestFit="1" customWidth="1"/>
    <col min="17" max="17" width="21.109375" bestFit="1" customWidth="1"/>
    <col min="18" max="18" width="17.6640625" bestFit="1" customWidth="1"/>
    <col min="19" max="19" width="26" bestFit="1" customWidth="1"/>
    <col min="20" max="20" width="27.109375" bestFit="1" customWidth="1"/>
    <col min="21" max="21" width="21" bestFit="1" customWidth="1"/>
    <col min="22" max="22" width="16.88671875" bestFit="1" customWidth="1"/>
    <col min="23" max="23" width="26.77734375" bestFit="1" customWidth="1"/>
    <col min="24" max="24" width="23.33203125" bestFit="1" customWidth="1"/>
    <col min="25" max="25" width="24.6640625" bestFit="1" customWidth="1"/>
    <col min="26" max="26" width="19.109375" bestFit="1" customWidth="1"/>
    <col min="27" max="27" width="19.77734375" bestFit="1" customWidth="1"/>
    <col min="28" max="28" width="18.77734375" bestFit="1" customWidth="1"/>
    <col min="29" max="29" width="15" bestFit="1" customWidth="1"/>
    <col min="30" max="30" width="18.109375" bestFit="1" customWidth="1"/>
    <col min="31" max="31" width="18.5546875" bestFit="1" customWidth="1"/>
    <col min="32" max="32" width="19.6640625" bestFit="1" customWidth="1"/>
    <col min="33" max="33" width="20.77734375" bestFit="1" customWidth="1"/>
    <col min="34" max="34" width="17.6640625" bestFit="1" customWidth="1"/>
    <col min="35" max="35" width="21.88671875" bestFit="1" customWidth="1"/>
    <col min="36" max="36" width="23.44140625" bestFit="1" customWidth="1"/>
    <col min="37" max="37" width="25.5546875" bestFit="1" customWidth="1"/>
    <col min="38" max="38" width="17.44140625" bestFit="1" customWidth="1"/>
    <col min="39" max="39" width="19.6640625" bestFit="1" customWidth="1"/>
    <col min="40" max="40" width="15.6640625" bestFit="1" customWidth="1"/>
    <col min="41" max="41" width="25.109375" bestFit="1" customWidth="1"/>
    <col min="42" max="42" width="21.5546875" bestFit="1" customWidth="1"/>
    <col min="43" max="43" width="18.109375" bestFit="1" customWidth="1"/>
    <col min="44" max="44" width="21.88671875" bestFit="1" customWidth="1"/>
    <col min="45" max="45" width="21.5546875" bestFit="1" customWidth="1"/>
    <col min="46" max="46" width="20.109375" bestFit="1" customWidth="1"/>
    <col min="47" max="47" width="15.88671875" bestFit="1" customWidth="1"/>
    <col min="48" max="48" width="18.6640625" bestFit="1" customWidth="1"/>
    <col min="49" max="49" width="22.6640625" bestFit="1" customWidth="1"/>
    <col min="50" max="50" width="17.88671875" bestFit="1" customWidth="1"/>
    <col min="51" max="51" width="19.6640625" bestFit="1" customWidth="1"/>
    <col min="52" max="52" width="10.77734375" bestFit="1" customWidth="1"/>
  </cols>
  <sheetData>
    <row r="1" spans="1:6" x14ac:dyDescent="0.3">
      <c r="A1" s="28" t="s">
        <v>94</v>
      </c>
      <c r="B1" t="s">
        <v>341</v>
      </c>
    </row>
    <row r="3" spans="1:6" x14ac:dyDescent="0.3">
      <c r="A3" s="28" t="s">
        <v>78</v>
      </c>
      <c r="B3" s="28" t="s">
        <v>79</v>
      </c>
      <c r="C3" s="28" t="s">
        <v>86</v>
      </c>
      <c r="D3" s="28" t="s">
        <v>88</v>
      </c>
      <c r="E3" s="28" t="s">
        <v>89</v>
      </c>
      <c r="F3" s="28" t="s">
        <v>90</v>
      </c>
    </row>
    <row r="4" spans="1:6" x14ac:dyDescent="0.3">
      <c r="A4" s="43">
        <v>1</v>
      </c>
      <c r="B4" t="s">
        <v>97</v>
      </c>
      <c r="C4" t="s">
        <v>62</v>
      </c>
      <c r="D4" t="s">
        <v>66</v>
      </c>
      <c r="E4" t="s">
        <v>334</v>
      </c>
      <c r="F4" t="s">
        <v>342</v>
      </c>
    </row>
    <row r="5" spans="1:6" x14ac:dyDescent="0.3">
      <c r="A5" s="43">
        <v>2</v>
      </c>
      <c r="B5" t="s">
        <v>106</v>
      </c>
      <c r="C5" t="s">
        <v>62</v>
      </c>
      <c r="D5" t="s">
        <v>66</v>
      </c>
      <c r="E5" t="s">
        <v>334</v>
      </c>
      <c r="F5" t="s">
        <v>343</v>
      </c>
    </row>
    <row r="6" spans="1:6" x14ac:dyDescent="0.3">
      <c r="A6" s="43">
        <v>3</v>
      </c>
      <c r="B6" t="s">
        <v>113</v>
      </c>
      <c r="C6" t="s">
        <v>63</v>
      </c>
      <c r="D6" t="s">
        <v>68</v>
      </c>
      <c r="E6" t="s">
        <v>335</v>
      </c>
      <c r="F6" t="s">
        <v>344</v>
      </c>
    </row>
    <row r="7" spans="1:6" x14ac:dyDescent="0.3">
      <c r="A7" s="43">
        <v>4</v>
      </c>
      <c r="B7" t="s">
        <v>122</v>
      </c>
      <c r="C7" t="s">
        <v>62</v>
      </c>
      <c r="D7" t="s">
        <v>66</v>
      </c>
      <c r="E7" t="s">
        <v>334</v>
      </c>
      <c r="F7" t="s">
        <v>345</v>
      </c>
    </row>
    <row r="8" spans="1:6" x14ac:dyDescent="0.3">
      <c r="A8" s="43">
        <v>5</v>
      </c>
      <c r="B8" t="s">
        <v>127</v>
      </c>
      <c r="C8" t="s">
        <v>63</v>
      </c>
      <c r="D8" t="s">
        <v>66</v>
      </c>
      <c r="E8" t="s">
        <v>334</v>
      </c>
      <c r="F8" t="s">
        <v>346</v>
      </c>
    </row>
    <row r="9" spans="1:6" x14ac:dyDescent="0.3">
      <c r="A9" s="43">
        <v>6</v>
      </c>
      <c r="B9" t="s">
        <v>134</v>
      </c>
      <c r="C9" t="s">
        <v>63</v>
      </c>
      <c r="D9" t="s">
        <v>66</v>
      </c>
      <c r="E9" t="s">
        <v>334</v>
      </c>
      <c r="F9" t="s">
        <v>347</v>
      </c>
    </row>
    <row r="10" spans="1:6" x14ac:dyDescent="0.3">
      <c r="A10" s="43">
        <v>7</v>
      </c>
      <c r="B10" t="s">
        <v>140</v>
      </c>
      <c r="C10" t="s">
        <v>62</v>
      </c>
      <c r="D10" t="s">
        <v>66</v>
      </c>
      <c r="E10" t="s">
        <v>334</v>
      </c>
      <c r="F10" t="s">
        <v>348</v>
      </c>
    </row>
    <row r="11" spans="1:6" x14ac:dyDescent="0.3">
      <c r="A11" s="43">
        <v>8</v>
      </c>
      <c r="B11" t="s">
        <v>145</v>
      </c>
      <c r="C11" t="s">
        <v>63</v>
      </c>
      <c r="D11" t="s">
        <v>66</v>
      </c>
      <c r="E11" t="s">
        <v>334</v>
      </c>
      <c r="F11" t="s">
        <v>349</v>
      </c>
    </row>
    <row r="12" spans="1:6" x14ac:dyDescent="0.3">
      <c r="A12" s="43">
        <v>9</v>
      </c>
      <c r="B12" t="s">
        <v>150</v>
      </c>
      <c r="C12" t="s">
        <v>62</v>
      </c>
      <c r="D12" t="s">
        <v>70</v>
      </c>
      <c r="E12" t="s">
        <v>334</v>
      </c>
      <c r="F12" t="s">
        <v>350</v>
      </c>
    </row>
    <row r="13" spans="1:6" x14ac:dyDescent="0.3">
      <c r="A13" s="43">
        <v>10</v>
      </c>
      <c r="B13" t="s">
        <v>155</v>
      </c>
      <c r="C13" t="s">
        <v>63</v>
      </c>
      <c r="D13" t="s">
        <v>70</v>
      </c>
      <c r="E13" t="s">
        <v>334</v>
      </c>
      <c r="F13" t="s">
        <v>351</v>
      </c>
    </row>
    <row r="14" spans="1:6" x14ac:dyDescent="0.3">
      <c r="A14" s="43">
        <v>11</v>
      </c>
      <c r="B14" t="s">
        <v>159</v>
      </c>
      <c r="C14" t="s">
        <v>63</v>
      </c>
      <c r="D14" t="s">
        <v>70</v>
      </c>
      <c r="E14" t="s">
        <v>334</v>
      </c>
      <c r="F14" t="s">
        <v>352</v>
      </c>
    </row>
    <row r="15" spans="1:6" x14ac:dyDescent="0.3">
      <c r="A15" s="43">
        <v>12</v>
      </c>
      <c r="B15" t="s">
        <v>165</v>
      </c>
      <c r="C15" t="s">
        <v>62</v>
      </c>
      <c r="D15" t="s">
        <v>70</v>
      </c>
      <c r="E15" t="s">
        <v>334</v>
      </c>
      <c r="F15" t="s">
        <v>353</v>
      </c>
    </row>
    <row r="16" spans="1:6" x14ac:dyDescent="0.3">
      <c r="A16" s="43">
        <v>13</v>
      </c>
      <c r="B16" t="s">
        <v>170</v>
      </c>
      <c r="C16" t="s">
        <v>62</v>
      </c>
      <c r="D16" t="s">
        <v>70</v>
      </c>
      <c r="E16" t="s">
        <v>334</v>
      </c>
      <c r="F16" t="s">
        <v>354</v>
      </c>
    </row>
    <row r="17" spans="1:6" x14ac:dyDescent="0.3">
      <c r="A17" s="43">
        <v>14</v>
      </c>
      <c r="B17" t="s">
        <v>174</v>
      </c>
      <c r="C17" t="s">
        <v>63</v>
      </c>
      <c r="D17" t="s">
        <v>71</v>
      </c>
      <c r="E17" t="s">
        <v>336</v>
      </c>
      <c r="F17" t="s">
        <v>355</v>
      </c>
    </row>
    <row r="18" spans="1:6" x14ac:dyDescent="0.3">
      <c r="A18" s="43">
        <v>15</v>
      </c>
      <c r="B18" t="s">
        <v>182</v>
      </c>
      <c r="C18" t="s">
        <v>62</v>
      </c>
      <c r="D18" t="s">
        <v>71</v>
      </c>
      <c r="E18" t="s">
        <v>336</v>
      </c>
      <c r="F18" t="s">
        <v>356</v>
      </c>
    </row>
    <row r="19" spans="1:6" x14ac:dyDescent="0.3">
      <c r="A19" s="43">
        <v>16</v>
      </c>
      <c r="B19" t="s">
        <v>188</v>
      </c>
      <c r="C19" t="s">
        <v>63</v>
      </c>
      <c r="D19" t="s">
        <v>71</v>
      </c>
      <c r="E19" t="s">
        <v>336</v>
      </c>
      <c r="F19" t="s">
        <v>357</v>
      </c>
    </row>
    <row r="20" spans="1:6" x14ac:dyDescent="0.3">
      <c r="A20" s="43">
        <v>17</v>
      </c>
      <c r="B20" t="s">
        <v>191</v>
      </c>
      <c r="C20" t="s">
        <v>63</v>
      </c>
      <c r="D20" t="s">
        <v>71</v>
      </c>
      <c r="E20" t="s">
        <v>336</v>
      </c>
      <c r="F20" t="s">
        <v>358</v>
      </c>
    </row>
    <row r="21" spans="1:6" x14ac:dyDescent="0.3">
      <c r="A21" s="43">
        <v>18</v>
      </c>
      <c r="B21" t="s">
        <v>195</v>
      </c>
      <c r="C21" t="s">
        <v>63</v>
      </c>
      <c r="D21" t="s">
        <v>71</v>
      </c>
      <c r="E21" t="s">
        <v>336</v>
      </c>
      <c r="F21" t="s">
        <v>359</v>
      </c>
    </row>
    <row r="22" spans="1:6" x14ac:dyDescent="0.3">
      <c r="A22" s="43">
        <v>19</v>
      </c>
      <c r="B22" t="s">
        <v>199</v>
      </c>
      <c r="C22" t="s">
        <v>62</v>
      </c>
      <c r="D22" t="s">
        <v>67</v>
      </c>
      <c r="E22" t="s">
        <v>334</v>
      </c>
      <c r="F22" t="s">
        <v>360</v>
      </c>
    </row>
    <row r="23" spans="1:6" x14ac:dyDescent="0.3">
      <c r="A23" s="43">
        <v>20</v>
      </c>
      <c r="B23" t="s">
        <v>204</v>
      </c>
      <c r="C23" t="s">
        <v>63</v>
      </c>
      <c r="D23" t="s">
        <v>67</v>
      </c>
      <c r="E23" t="s">
        <v>334</v>
      </c>
      <c r="F23" t="s">
        <v>361</v>
      </c>
    </row>
    <row r="24" spans="1:6" x14ac:dyDescent="0.3">
      <c r="A24" s="43">
        <v>21</v>
      </c>
      <c r="B24" t="s">
        <v>209</v>
      </c>
      <c r="C24" t="s">
        <v>63</v>
      </c>
      <c r="D24" t="s">
        <v>67</v>
      </c>
      <c r="E24" t="s">
        <v>334</v>
      </c>
      <c r="F24" t="s">
        <v>362</v>
      </c>
    </row>
    <row r="25" spans="1:6" x14ac:dyDescent="0.3">
      <c r="A25" s="43">
        <v>22</v>
      </c>
      <c r="B25" t="s">
        <v>213</v>
      </c>
      <c r="C25" t="s">
        <v>62</v>
      </c>
      <c r="D25" t="s">
        <v>67</v>
      </c>
      <c r="E25" t="s">
        <v>334</v>
      </c>
      <c r="F25" t="s">
        <v>363</v>
      </c>
    </row>
    <row r="26" spans="1:6" x14ac:dyDescent="0.3">
      <c r="A26" s="43">
        <v>23</v>
      </c>
      <c r="B26" t="s">
        <v>218</v>
      </c>
      <c r="C26" t="s">
        <v>62</v>
      </c>
      <c r="D26" t="s">
        <v>67</v>
      </c>
      <c r="E26" t="s">
        <v>334</v>
      </c>
      <c r="F26" t="s">
        <v>364</v>
      </c>
    </row>
    <row r="27" spans="1:6" x14ac:dyDescent="0.3">
      <c r="A27" s="43">
        <v>24</v>
      </c>
      <c r="B27" t="s">
        <v>222</v>
      </c>
      <c r="C27" t="s">
        <v>62</v>
      </c>
      <c r="D27" t="s">
        <v>67</v>
      </c>
      <c r="E27" t="s">
        <v>334</v>
      </c>
      <c r="F27" t="s">
        <v>365</v>
      </c>
    </row>
    <row r="28" spans="1:6" x14ac:dyDescent="0.3">
      <c r="A28" s="43">
        <v>25</v>
      </c>
      <c r="B28" t="s">
        <v>226</v>
      </c>
      <c r="C28" t="s">
        <v>62</v>
      </c>
      <c r="D28" t="s">
        <v>67</v>
      </c>
      <c r="E28" t="s">
        <v>334</v>
      </c>
      <c r="F28" t="s">
        <v>366</v>
      </c>
    </row>
    <row r="29" spans="1:6" x14ac:dyDescent="0.3">
      <c r="A29" s="43">
        <v>26</v>
      </c>
      <c r="B29" t="s">
        <v>229</v>
      </c>
      <c r="C29" t="s">
        <v>62</v>
      </c>
      <c r="D29" t="s">
        <v>67</v>
      </c>
      <c r="E29" t="s">
        <v>334</v>
      </c>
      <c r="F29" t="s">
        <v>367</v>
      </c>
    </row>
    <row r="30" spans="1:6" x14ac:dyDescent="0.3">
      <c r="A30" s="43">
        <v>27</v>
      </c>
      <c r="B30" t="s">
        <v>233</v>
      </c>
      <c r="C30" t="s">
        <v>63</v>
      </c>
      <c r="D30" t="s">
        <v>69</v>
      </c>
      <c r="E30" t="s">
        <v>336</v>
      </c>
      <c r="F30" t="s">
        <v>368</v>
      </c>
    </row>
    <row r="31" spans="1:6" x14ac:dyDescent="0.3">
      <c r="A31" s="43">
        <v>28</v>
      </c>
      <c r="B31" t="s">
        <v>238</v>
      </c>
      <c r="C31" t="s">
        <v>63</v>
      </c>
      <c r="D31" t="s">
        <v>69</v>
      </c>
      <c r="E31" t="s">
        <v>336</v>
      </c>
      <c r="F31" t="s">
        <v>369</v>
      </c>
    </row>
    <row r="32" spans="1:6" x14ac:dyDescent="0.3">
      <c r="A32" s="43">
        <v>29</v>
      </c>
      <c r="B32" t="s">
        <v>241</v>
      </c>
      <c r="C32" t="s">
        <v>62</v>
      </c>
      <c r="D32" t="s">
        <v>69</v>
      </c>
      <c r="E32" t="s">
        <v>336</v>
      </c>
      <c r="F32" t="s">
        <v>370</v>
      </c>
    </row>
    <row r="33" spans="1:6" x14ac:dyDescent="0.3">
      <c r="A33" s="43">
        <v>30</v>
      </c>
      <c r="B33" t="s">
        <v>244</v>
      </c>
      <c r="C33" t="s">
        <v>62</v>
      </c>
      <c r="D33" t="s">
        <v>72</v>
      </c>
      <c r="E33" t="s">
        <v>337</v>
      </c>
      <c r="F33" t="s">
        <v>371</v>
      </c>
    </row>
    <row r="34" spans="1:6" x14ac:dyDescent="0.3">
      <c r="A34" s="43">
        <v>31</v>
      </c>
      <c r="B34" t="s">
        <v>250</v>
      </c>
      <c r="C34" t="s">
        <v>62</v>
      </c>
      <c r="D34" t="s">
        <v>72</v>
      </c>
      <c r="E34" t="s">
        <v>337</v>
      </c>
      <c r="F34" t="s">
        <v>372</v>
      </c>
    </row>
    <row r="35" spans="1:6" x14ac:dyDescent="0.3">
      <c r="A35" s="43">
        <v>32</v>
      </c>
      <c r="B35" t="s">
        <v>253</v>
      </c>
      <c r="C35" t="s">
        <v>62</v>
      </c>
      <c r="D35" t="s">
        <v>72</v>
      </c>
      <c r="E35" t="s">
        <v>337</v>
      </c>
      <c r="F35" t="s">
        <v>373</v>
      </c>
    </row>
    <row r="36" spans="1:6" x14ac:dyDescent="0.3">
      <c r="A36" s="43">
        <v>33</v>
      </c>
      <c r="B36" t="s">
        <v>256</v>
      </c>
      <c r="C36" t="s">
        <v>63</v>
      </c>
      <c r="D36" t="s">
        <v>72</v>
      </c>
      <c r="E36" t="s">
        <v>337</v>
      </c>
      <c r="F36" t="s">
        <v>374</v>
      </c>
    </row>
    <row r="37" spans="1:6" x14ac:dyDescent="0.3">
      <c r="A37" s="43">
        <v>34</v>
      </c>
      <c r="B37" t="s">
        <v>261</v>
      </c>
      <c r="C37" t="s">
        <v>63</v>
      </c>
      <c r="D37" t="s">
        <v>72</v>
      </c>
      <c r="E37" t="s">
        <v>337</v>
      </c>
      <c r="F37" t="s">
        <v>375</v>
      </c>
    </row>
    <row r="38" spans="1:6" x14ac:dyDescent="0.3">
      <c r="A38" s="43">
        <v>35</v>
      </c>
      <c r="B38" t="s">
        <v>264</v>
      </c>
      <c r="C38" t="s">
        <v>63</v>
      </c>
      <c r="D38" t="s">
        <v>72</v>
      </c>
      <c r="E38" t="s">
        <v>337</v>
      </c>
      <c r="F38" t="s">
        <v>376</v>
      </c>
    </row>
    <row r="39" spans="1:6" x14ac:dyDescent="0.3">
      <c r="A39" s="43">
        <v>36</v>
      </c>
      <c r="B39" t="s">
        <v>267</v>
      </c>
      <c r="C39" t="s">
        <v>63</v>
      </c>
      <c r="D39" t="s">
        <v>72</v>
      </c>
      <c r="E39" t="s">
        <v>337</v>
      </c>
      <c r="F39" t="s">
        <v>377</v>
      </c>
    </row>
    <row r="40" spans="1:6" x14ac:dyDescent="0.3">
      <c r="A40" s="43">
        <v>37</v>
      </c>
      <c r="B40" t="s">
        <v>270</v>
      </c>
      <c r="C40" t="s">
        <v>63</v>
      </c>
      <c r="D40" t="s">
        <v>72</v>
      </c>
      <c r="E40" t="s">
        <v>337</v>
      </c>
      <c r="F40" t="s">
        <v>378</v>
      </c>
    </row>
    <row r="41" spans="1:6" x14ac:dyDescent="0.3">
      <c r="A41" s="43">
        <v>38</v>
      </c>
      <c r="B41" t="s">
        <v>274</v>
      </c>
      <c r="C41" t="s">
        <v>63</v>
      </c>
      <c r="D41" t="s">
        <v>72</v>
      </c>
      <c r="E41" t="s">
        <v>337</v>
      </c>
      <c r="F41" t="s">
        <v>379</v>
      </c>
    </row>
    <row r="42" spans="1:6" x14ac:dyDescent="0.3">
      <c r="A42" s="43">
        <v>39</v>
      </c>
      <c r="B42" t="s">
        <v>277</v>
      </c>
      <c r="C42" t="s">
        <v>63</v>
      </c>
      <c r="D42" t="s">
        <v>65</v>
      </c>
      <c r="E42" t="s">
        <v>338</v>
      </c>
      <c r="F42" t="s">
        <v>380</v>
      </c>
    </row>
    <row r="43" spans="1:6" x14ac:dyDescent="0.3">
      <c r="A43" s="43">
        <v>40</v>
      </c>
      <c r="B43" t="s">
        <v>282</v>
      </c>
      <c r="C43" t="s">
        <v>63</v>
      </c>
      <c r="D43" t="s">
        <v>65</v>
      </c>
      <c r="E43" t="s">
        <v>338</v>
      </c>
      <c r="F43" t="s">
        <v>381</v>
      </c>
    </row>
    <row r="44" spans="1:6" x14ac:dyDescent="0.3">
      <c r="A44" s="43">
        <v>41</v>
      </c>
      <c r="B44" t="s">
        <v>286</v>
      </c>
      <c r="C44" t="s">
        <v>62</v>
      </c>
      <c r="D44" t="s">
        <v>65</v>
      </c>
      <c r="E44" t="s">
        <v>338</v>
      </c>
      <c r="F44" t="s">
        <v>382</v>
      </c>
    </row>
    <row r="45" spans="1:6" x14ac:dyDescent="0.3">
      <c r="A45" s="43">
        <v>42</v>
      </c>
      <c r="B45" t="s">
        <v>291</v>
      </c>
      <c r="C45" t="s">
        <v>62</v>
      </c>
      <c r="D45" t="s">
        <v>74</v>
      </c>
      <c r="E45" t="s">
        <v>338</v>
      </c>
      <c r="F45" t="s">
        <v>383</v>
      </c>
    </row>
    <row r="46" spans="1:6" x14ac:dyDescent="0.3">
      <c r="A46" s="43">
        <v>43</v>
      </c>
      <c r="B46" t="s">
        <v>296</v>
      </c>
      <c r="C46" t="s">
        <v>62</v>
      </c>
      <c r="D46" t="s">
        <v>74</v>
      </c>
      <c r="E46" t="s">
        <v>338</v>
      </c>
      <c r="F46" t="s">
        <v>384</v>
      </c>
    </row>
    <row r="47" spans="1:6" x14ac:dyDescent="0.3">
      <c r="A47" s="43">
        <v>44</v>
      </c>
      <c r="B47" t="s">
        <v>298</v>
      </c>
      <c r="C47" t="s">
        <v>62</v>
      </c>
      <c r="D47" t="s">
        <v>74</v>
      </c>
      <c r="E47" t="s">
        <v>338</v>
      </c>
      <c r="F47" t="s">
        <v>385</v>
      </c>
    </row>
    <row r="48" spans="1:6" x14ac:dyDescent="0.3">
      <c r="A48" s="43">
        <v>45</v>
      </c>
      <c r="B48" t="s">
        <v>301</v>
      </c>
      <c r="C48" t="s">
        <v>62</v>
      </c>
      <c r="D48" t="s">
        <v>73</v>
      </c>
      <c r="E48" t="s">
        <v>339</v>
      </c>
      <c r="F48" t="s">
        <v>386</v>
      </c>
    </row>
    <row r="49" spans="1:6" x14ac:dyDescent="0.3">
      <c r="A49" s="43">
        <v>46</v>
      </c>
      <c r="B49" t="s">
        <v>307</v>
      </c>
      <c r="C49" t="s">
        <v>63</v>
      </c>
      <c r="D49" t="s">
        <v>73</v>
      </c>
      <c r="E49" t="s">
        <v>339</v>
      </c>
      <c r="F49" t="s">
        <v>387</v>
      </c>
    </row>
    <row r="50" spans="1:6" x14ac:dyDescent="0.3">
      <c r="A50" s="43">
        <v>47</v>
      </c>
      <c r="B50" t="s">
        <v>311</v>
      </c>
      <c r="C50" t="s">
        <v>62</v>
      </c>
      <c r="D50" t="s">
        <v>73</v>
      </c>
      <c r="E50" t="s">
        <v>339</v>
      </c>
      <c r="F50" t="s">
        <v>388</v>
      </c>
    </row>
    <row r="51" spans="1:6" x14ac:dyDescent="0.3">
      <c r="A51" s="43">
        <v>48</v>
      </c>
      <c r="B51" t="s">
        <v>315</v>
      </c>
      <c r="C51" t="s">
        <v>62</v>
      </c>
      <c r="D51" t="s">
        <v>75</v>
      </c>
      <c r="E51" t="s">
        <v>340</v>
      </c>
      <c r="F51" t="s">
        <v>389</v>
      </c>
    </row>
    <row r="52" spans="1:6" x14ac:dyDescent="0.3">
      <c r="A52" s="43">
        <v>49</v>
      </c>
      <c r="B52" t="s">
        <v>320</v>
      </c>
      <c r="C52" t="s">
        <v>63</v>
      </c>
      <c r="D52" t="s">
        <v>75</v>
      </c>
      <c r="E52" t="s">
        <v>340</v>
      </c>
      <c r="F52" t="s">
        <v>390</v>
      </c>
    </row>
    <row r="53" spans="1:6" x14ac:dyDescent="0.3">
      <c r="A53" s="43">
        <v>50</v>
      </c>
      <c r="B53" t="s">
        <v>325</v>
      </c>
      <c r="C53" t="s">
        <v>63</v>
      </c>
      <c r="D53" t="s">
        <v>68</v>
      </c>
      <c r="E53" t="s">
        <v>335</v>
      </c>
      <c r="F53" t="s">
        <v>391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7877-F33C-49B6-9877-BB7361D15FAE}">
  <sheetPr codeName="Sheet6">
    <tabColor theme="9" tint="-0.499984740745262"/>
  </sheetPr>
  <dimension ref="A1:S51"/>
  <sheetViews>
    <sheetView workbookViewId="0">
      <pane xSplit="1" topLeftCell="B1" activePane="topRight" state="frozen"/>
      <selection pane="topRight" activeCell="Z44" sqref="Z44"/>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39"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 min="23" max="23" width="10.88671875" customWidth="1"/>
  </cols>
  <sheetData>
    <row r="1" spans="1:19" s="24" customFormat="1" x14ac:dyDescent="0.3">
      <c r="A1" s="29" t="s">
        <v>78</v>
      </c>
      <c r="B1" s="30" t="s">
        <v>79</v>
      </c>
      <c r="C1" s="29" t="s">
        <v>80</v>
      </c>
      <c r="D1" s="29" t="s">
        <v>81</v>
      </c>
      <c r="E1" s="29" t="s">
        <v>82</v>
      </c>
      <c r="F1" s="29" t="s">
        <v>83</v>
      </c>
      <c r="G1" s="31" t="s">
        <v>84</v>
      </c>
      <c r="H1" s="29" t="s">
        <v>85</v>
      </c>
      <c r="I1" s="29" t="s">
        <v>86</v>
      </c>
      <c r="J1" s="29" t="s">
        <v>87</v>
      </c>
      <c r="K1" s="29" t="s">
        <v>88</v>
      </c>
      <c r="L1" s="29" t="s">
        <v>89</v>
      </c>
      <c r="M1" s="29" t="s">
        <v>90</v>
      </c>
      <c r="N1" s="32" t="s">
        <v>91</v>
      </c>
      <c r="O1" s="29" t="s">
        <v>92</v>
      </c>
      <c r="P1" s="29" t="s">
        <v>93</v>
      </c>
      <c r="Q1" s="29" t="s">
        <v>94</v>
      </c>
      <c r="R1" s="29" t="s">
        <v>95</v>
      </c>
      <c r="S1" s="29" t="s">
        <v>96</v>
      </c>
    </row>
    <row r="2" spans="1:19" x14ac:dyDescent="0.3">
      <c r="A2" s="33">
        <v>1</v>
      </c>
      <c r="B2" s="34" t="s">
        <v>97</v>
      </c>
      <c r="C2" s="34" t="s">
        <v>98</v>
      </c>
      <c r="D2" s="34" t="s">
        <v>99</v>
      </c>
      <c r="E2" s="34"/>
      <c r="F2" s="34" t="s">
        <v>100</v>
      </c>
      <c r="G2" s="35">
        <v>35699</v>
      </c>
      <c r="H2" s="34" t="s">
        <v>101</v>
      </c>
      <c r="I2" s="34" t="s">
        <v>62</v>
      </c>
      <c r="J2" s="36" t="s">
        <v>102</v>
      </c>
      <c r="K2" s="36" t="str">
        <f>HLOOKUP(J2,LOCATION!$A$2:$M$3,2,0)</f>
        <v>USA</v>
      </c>
      <c r="L2" s="36" t="str">
        <f>INDEX(LOCATION!$B$1:$M$1,MATCH(SPORTSMAN!J2,LOCATION!$B$2:$M$2,0))</f>
        <v>English</v>
      </c>
      <c r="M2" s="36" t="str">
        <f>IF(L2= "English",LOWER(LEFT(F2,LEN(F2))&amp;"."&amp;D2)&amp;"@xyz.org",LOWER(LEFT(F2,LEN(F2))&amp;"."&amp;D2)&amp;"@xyz.com")</f>
        <v>abbott.annie@xyz.org</v>
      </c>
      <c r="N2" s="37">
        <v>94</v>
      </c>
      <c r="O2" s="34" t="s">
        <v>103</v>
      </c>
      <c r="P2" s="34" t="s">
        <v>104</v>
      </c>
      <c r="Q2" s="34" t="str">
        <f>INDEX(SPORT!$A$2:$A$33,MATCH(SPORTSMAN!R2,SPORT!$B$2:$B$33,0))</f>
        <v>INDOOR</v>
      </c>
      <c r="R2" s="34" t="s">
        <v>105</v>
      </c>
      <c r="S2" s="38">
        <v>80727</v>
      </c>
    </row>
    <row r="3" spans="1:19" x14ac:dyDescent="0.3">
      <c r="A3" s="33">
        <v>2</v>
      </c>
      <c r="B3" s="34" t="s">
        <v>106</v>
      </c>
      <c r="C3" s="25" t="s">
        <v>98</v>
      </c>
      <c r="D3" s="25" t="s">
        <v>107</v>
      </c>
      <c r="E3" s="25"/>
      <c r="F3" s="25" t="s">
        <v>108</v>
      </c>
      <c r="G3" s="35">
        <v>33641</v>
      </c>
      <c r="H3" s="25" t="s">
        <v>109</v>
      </c>
      <c r="I3" s="25" t="s">
        <v>62</v>
      </c>
      <c r="J3" s="36" t="s">
        <v>102</v>
      </c>
      <c r="K3" s="36" t="str">
        <f>HLOOKUP(J3,LOCATION!$A$2:$M$3,2,0)</f>
        <v>USA</v>
      </c>
      <c r="L3" s="36" t="str">
        <f>INDEX(LOCATION!$B$1:$M$1,MATCH(SPORTSMAN!J3,LOCATION!$B$2:$M$2,0))</f>
        <v>English</v>
      </c>
      <c r="M3" s="36" t="str">
        <f t="shared" ref="M3:M27" si="0">IF(L3= "English",LOWER(LEFT(F3,LEN(F3))&amp;"."&amp;D3)&amp;"@xyz.org",LOWER(LEFT(F3,LEN(F3))&amp;"."&amp;D3)&amp;"@xyz.com")</f>
        <v>liesuchke.aurelie@xyz.org</v>
      </c>
      <c r="N3" s="37">
        <v>84.2</v>
      </c>
      <c r="O3" s="25" t="s">
        <v>110</v>
      </c>
      <c r="P3" s="25" t="s">
        <v>111</v>
      </c>
      <c r="Q3" s="34" t="str">
        <f>INDEX(SPORT!$A$2:$A$33,MATCH(SPORTSMAN!R3,SPORT!$B$2:$B$33,0))</f>
        <v>INDOOR</v>
      </c>
      <c r="R3" s="25" t="s">
        <v>112</v>
      </c>
      <c r="S3" s="38">
        <v>87471</v>
      </c>
    </row>
    <row r="4" spans="1:19" x14ac:dyDescent="0.3">
      <c r="A4" s="33">
        <v>3</v>
      </c>
      <c r="B4" s="34" t="s">
        <v>113</v>
      </c>
      <c r="C4" s="25" t="s">
        <v>114</v>
      </c>
      <c r="D4" s="25" t="s">
        <v>115</v>
      </c>
      <c r="E4" s="25" t="s">
        <v>116</v>
      </c>
      <c r="F4" s="25" t="s">
        <v>117</v>
      </c>
      <c r="G4" s="35">
        <v>25394</v>
      </c>
      <c r="H4" s="25" t="s">
        <v>118</v>
      </c>
      <c r="I4" s="25" t="s">
        <v>63</v>
      </c>
      <c r="J4" s="36" t="s">
        <v>119</v>
      </c>
      <c r="K4" s="36" t="str">
        <f>HLOOKUP(J4,LOCATION!$A$2:$M$3,2,0)</f>
        <v>BRAZIL</v>
      </c>
      <c r="L4" s="36" t="str">
        <f>INDEX(LOCATION!$B$1:$M$1,MATCH(SPORTSMAN!J4,LOCATION!$B$2:$M$2,0))</f>
        <v>Portuguese</v>
      </c>
      <c r="M4" s="36" t="str">
        <f t="shared" si="0"/>
        <v>filho.tomas@xyz.com</v>
      </c>
      <c r="N4" s="37">
        <v>52.9</v>
      </c>
      <c r="O4" s="25" t="s">
        <v>120</v>
      </c>
      <c r="P4" s="25" t="s">
        <v>104</v>
      </c>
      <c r="Q4" s="34" t="str">
        <f>INDEX(SPORT!$A$2:$A$33,MATCH(SPORTSMAN!R4,SPORT!$B$2:$B$33,0))</f>
        <v>OUTDOOR</v>
      </c>
      <c r="R4" s="25" t="s">
        <v>121</v>
      </c>
      <c r="S4" s="38">
        <v>64724</v>
      </c>
    </row>
    <row r="5" spans="1:19" x14ac:dyDescent="0.3">
      <c r="A5" s="33">
        <v>4</v>
      </c>
      <c r="B5" s="34" t="s">
        <v>122</v>
      </c>
      <c r="C5" s="25" t="s">
        <v>98</v>
      </c>
      <c r="D5" s="25" t="s">
        <v>123</v>
      </c>
      <c r="E5" s="25"/>
      <c r="F5" s="25" t="s">
        <v>124</v>
      </c>
      <c r="G5" s="35">
        <v>27532</v>
      </c>
      <c r="H5" s="25" t="s">
        <v>125</v>
      </c>
      <c r="I5" s="25" t="s">
        <v>62</v>
      </c>
      <c r="J5" s="36" t="s">
        <v>102</v>
      </c>
      <c r="K5" s="36" t="str">
        <f>HLOOKUP(J5,LOCATION!$A$2:$M$3,2,0)</f>
        <v>USA</v>
      </c>
      <c r="L5" s="36" t="str">
        <f>INDEX(LOCATION!$B$1:$M$1,MATCH(SPORTSMAN!J5,LOCATION!$B$2:$M$2,0))</f>
        <v>English</v>
      </c>
      <c r="M5" s="36" t="str">
        <f t="shared" si="0"/>
        <v>cruickshank.darby@xyz.org</v>
      </c>
      <c r="N5" s="37">
        <v>48.9</v>
      </c>
      <c r="O5" s="25" t="s">
        <v>103</v>
      </c>
      <c r="P5" s="25" t="s">
        <v>111</v>
      </c>
      <c r="Q5" s="34" t="str">
        <f>INDEX(SPORT!$A$2:$A$33,MATCH(SPORTSMAN!R5,SPORT!$B$2:$B$33,0))</f>
        <v>OUTDOOR</v>
      </c>
      <c r="R5" s="25" t="s">
        <v>126</v>
      </c>
      <c r="S5" s="38">
        <v>110823</v>
      </c>
    </row>
    <row r="6" spans="1:19" x14ac:dyDescent="0.3">
      <c r="A6" s="33">
        <v>5</v>
      </c>
      <c r="B6" s="34" t="s">
        <v>127</v>
      </c>
      <c r="C6" s="25" t="s">
        <v>128</v>
      </c>
      <c r="D6" s="25" t="s">
        <v>129</v>
      </c>
      <c r="E6" s="25"/>
      <c r="F6" s="25" t="s">
        <v>130</v>
      </c>
      <c r="G6" s="35">
        <v>25706</v>
      </c>
      <c r="H6" s="25" t="s">
        <v>125</v>
      </c>
      <c r="I6" s="25" t="s">
        <v>63</v>
      </c>
      <c r="J6" s="36" t="s">
        <v>102</v>
      </c>
      <c r="K6" s="36" t="str">
        <f>HLOOKUP(J6,LOCATION!$A$2:$M$3,2,0)</f>
        <v>USA</v>
      </c>
      <c r="L6" s="36" t="str">
        <f>INDEX(LOCATION!$B$1:$M$1,MATCH(SPORTSMAN!J6,LOCATION!$B$2:$M$2,0))</f>
        <v>English</v>
      </c>
      <c r="M6" s="36" t="str">
        <f t="shared" si="0"/>
        <v>borer.jaydon@xyz.org</v>
      </c>
      <c r="N6" s="37">
        <v>84.8</v>
      </c>
      <c r="O6" s="25" t="s">
        <v>131</v>
      </c>
      <c r="P6" s="25" t="s">
        <v>132</v>
      </c>
      <c r="Q6" s="34" t="str">
        <f>INDEX(SPORT!$A$2:$A$33,MATCH(SPORTSMAN!R6,SPORT!$B$2:$B$33,0))</f>
        <v>INDOOR</v>
      </c>
      <c r="R6" s="25" t="s">
        <v>133</v>
      </c>
      <c r="S6" s="38">
        <v>56916</v>
      </c>
    </row>
    <row r="7" spans="1:19" x14ac:dyDescent="0.3">
      <c r="A7" s="33">
        <v>6</v>
      </c>
      <c r="B7" s="34" t="s">
        <v>134</v>
      </c>
      <c r="C7" s="25" t="s">
        <v>135</v>
      </c>
      <c r="D7" s="25" t="s">
        <v>136</v>
      </c>
      <c r="E7" s="25"/>
      <c r="F7" s="25" t="s">
        <v>137</v>
      </c>
      <c r="G7" s="35">
        <v>33944</v>
      </c>
      <c r="H7" s="25" t="s">
        <v>138</v>
      </c>
      <c r="I7" s="25" t="s">
        <v>63</v>
      </c>
      <c r="J7" s="36" t="s">
        <v>102</v>
      </c>
      <c r="K7" s="36" t="str">
        <f>HLOOKUP(J7,LOCATION!$A$2:$M$3,2,0)</f>
        <v>USA</v>
      </c>
      <c r="L7" s="36" t="str">
        <f>INDEX(LOCATION!$B$1:$M$1,MATCH(SPORTSMAN!J7,LOCATION!$B$2:$M$2,0))</f>
        <v>English</v>
      </c>
      <c r="M7" s="36" t="str">
        <f t="shared" si="0"/>
        <v>lynch.moriah @xyz.org</v>
      </c>
      <c r="N7" s="37">
        <v>83.2</v>
      </c>
      <c r="O7" s="25" t="s">
        <v>131</v>
      </c>
      <c r="P7" s="25" t="s">
        <v>111</v>
      </c>
      <c r="Q7" s="34" t="str">
        <f>INDEX(SPORT!$A$2:$A$33,MATCH(SPORTSMAN!R7,SPORT!$B$2:$B$33,0))</f>
        <v>INDOOR</v>
      </c>
      <c r="R7" s="25" t="s">
        <v>139</v>
      </c>
      <c r="S7" s="38">
        <v>51133</v>
      </c>
    </row>
    <row r="8" spans="1:19" x14ac:dyDescent="0.3">
      <c r="A8" s="33">
        <v>7</v>
      </c>
      <c r="B8" s="34" t="s">
        <v>140</v>
      </c>
      <c r="C8" s="25" t="s">
        <v>98</v>
      </c>
      <c r="D8" s="25" t="s">
        <v>141</v>
      </c>
      <c r="E8" s="25"/>
      <c r="F8" s="25" t="s">
        <v>142</v>
      </c>
      <c r="G8" s="35">
        <v>36370</v>
      </c>
      <c r="H8" s="25" t="s">
        <v>143</v>
      </c>
      <c r="I8" s="25" t="s">
        <v>62</v>
      </c>
      <c r="J8" s="36" t="s">
        <v>102</v>
      </c>
      <c r="K8" s="36" t="str">
        <f>HLOOKUP(J8,LOCATION!$A$2:$M$3,2,0)</f>
        <v>USA</v>
      </c>
      <c r="L8" s="36" t="str">
        <f>INDEX(LOCATION!$B$1:$M$1,MATCH(SPORTSMAN!J8,LOCATION!$B$2:$M$2,0))</f>
        <v>English</v>
      </c>
      <c r="M8" s="36" t="str">
        <f t="shared" si="0"/>
        <v>eichmann.amiya@xyz.org</v>
      </c>
      <c r="N8" s="37">
        <v>61.1</v>
      </c>
      <c r="O8" s="25" t="s">
        <v>131</v>
      </c>
      <c r="P8" s="25" t="s">
        <v>132</v>
      </c>
      <c r="Q8" s="34" t="str">
        <f>INDEX(SPORT!$A$2:$A$33,MATCH(SPORTSMAN!R8,SPORT!$B$2:$B$33,0))</f>
        <v>OUTDOOR</v>
      </c>
      <c r="R8" s="25" t="s">
        <v>144</v>
      </c>
      <c r="S8" s="38">
        <v>65465</v>
      </c>
    </row>
    <row r="9" spans="1:19" x14ac:dyDescent="0.3">
      <c r="A9" s="33">
        <v>8</v>
      </c>
      <c r="B9" s="34" t="s">
        <v>145</v>
      </c>
      <c r="C9" s="25" t="s">
        <v>135</v>
      </c>
      <c r="D9" s="25" t="s">
        <v>146</v>
      </c>
      <c r="E9" s="25"/>
      <c r="F9" s="25" t="s">
        <v>147</v>
      </c>
      <c r="G9" s="35">
        <v>23141</v>
      </c>
      <c r="H9" s="25" t="s">
        <v>125</v>
      </c>
      <c r="I9" s="25" t="s">
        <v>63</v>
      </c>
      <c r="J9" s="36" t="s">
        <v>102</v>
      </c>
      <c r="K9" s="36" t="str">
        <f>HLOOKUP(J9,LOCATION!$A$2:$M$3,2,0)</f>
        <v>USA</v>
      </c>
      <c r="L9" s="36" t="str">
        <f>INDEX(LOCATION!$B$1:$M$1,MATCH(SPORTSMAN!J9,LOCATION!$B$2:$M$2,0))</f>
        <v>English</v>
      </c>
      <c r="M9" s="36" t="str">
        <f t="shared" si="0"/>
        <v>rau.pierce@xyz.org</v>
      </c>
      <c r="N9" s="37">
        <v>105.7</v>
      </c>
      <c r="O9" s="25" t="s">
        <v>120</v>
      </c>
      <c r="P9" s="25" t="s">
        <v>148</v>
      </c>
      <c r="Q9" s="34" t="str">
        <f>INDEX(SPORT!$A$2:$A$33,MATCH(SPORTSMAN!R9,SPORT!$B$2:$B$33,0))</f>
        <v>INDOOR</v>
      </c>
      <c r="R9" s="25" t="s">
        <v>149</v>
      </c>
      <c r="S9" s="38">
        <v>109885</v>
      </c>
    </row>
    <row r="10" spans="1:19" x14ac:dyDescent="0.3">
      <c r="A10" s="33">
        <v>9</v>
      </c>
      <c r="B10" s="34" t="s">
        <v>150</v>
      </c>
      <c r="C10" s="25" t="s">
        <v>98</v>
      </c>
      <c r="D10" s="25" t="s">
        <v>151</v>
      </c>
      <c r="E10" s="25"/>
      <c r="F10" s="25" t="s">
        <v>152</v>
      </c>
      <c r="G10" s="35">
        <v>25965</v>
      </c>
      <c r="H10" s="25" t="s">
        <v>109</v>
      </c>
      <c r="I10" s="25" t="s">
        <v>62</v>
      </c>
      <c r="J10" s="36" t="s">
        <v>153</v>
      </c>
      <c r="K10" s="36" t="str">
        <f>HLOOKUP(J10,LOCATION!$A$2:$M$3,2,0)</f>
        <v>UK</v>
      </c>
      <c r="L10" s="36" t="str">
        <f>INDEX(LOCATION!$B$1:$M$1,MATCH(SPORTSMAN!J10,LOCATION!$B$2:$M$2,0))</f>
        <v>English</v>
      </c>
      <c r="M10" s="36" t="str">
        <f t="shared" si="0"/>
        <v>stevens.amelia@xyz.org</v>
      </c>
      <c r="N10" s="37">
        <v>65.3</v>
      </c>
      <c r="O10" s="25" t="s">
        <v>131</v>
      </c>
      <c r="P10" s="25" t="s">
        <v>148</v>
      </c>
      <c r="Q10" s="34" t="str">
        <f>INDEX(SPORT!$A$2:$A$33,MATCH(SPORTSMAN!R10,SPORT!$B$2:$B$33,0))</f>
        <v>INDOOR</v>
      </c>
      <c r="R10" s="25" t="s">
        <v>154</v>
      </c>
      <c r="S10" s="38">
        <v>60061</v>
      </c>
    </row>
    <row r="11" spans="1:19" x14ac:dyDescent="0.3">
      <c r="A11" s="33">
        <v>10</v>
      </c>
      <c r="B11" s="34" t="s">
        <v>155</v>
      </c>
      <c r="C11" s="25" t="s">
        <v>135</v>
      </c>
      <c r="D11" s="25" t="s">
        <v>156</v>
      </c>
      <c r="E11" s="25"/>
      <c r="F11" s="25" t="s">
        <v>157</v>
      </c>
      <c r="G11" s="35">
        <v>23732</v>
      </c>
      <c r="H11" s="25" t="s">
        <v>138</v>
      </c>
      <c r="I11" s="25" t="s">
        <v>63</v>
      </c>
      <c r="J11" s="36" t="s">
        <v>153</v>
      </c>
      <c r="K11" s="36" t="str">
        <f>HLOOKUP(J11,LOCATION!$A$2:$M$3,2,0)</f>
        <v>UK</v>
      </c>
      <c r="L11" s="36" t="str">
        <f>INDEX(LOCATION!$B$1:$M$1,MATCH(SPORTSMAN!J11,LOCATION!$B$2:$M$2,0))</f>
        <v>English</v>
      </c>
      <c r="M11" s="36" t="str">
        <f t="shared" si="0"/>
        <v>simpson.toby@xyz.org</v>
      </c>
      <c r="N11" s="37">
        <v>62.9</v>
      </c>
      <c r="O11" s="25" t="s">
        <v>120</v>
      </c>
      <c r="P11" s="25" t="s">
        <v>158</v>
      </c>
      <c r="Q11" s="34" t="str">
        <f>INDEX(SPORT!$A$2:$A$33,MATCH(SPORTSMAN!R11,SPORT!$B$2:$B$33,0))</f>
        <v>OUTDOOR</v>
      </c>
      <c r="R11" s="25" t="s">
        <v>144</v>
      </c>
      <c r="S11" s="38">
        <v>32758</v>
      </c>
    </row>
    <row r="12" spans="1:19" x14ac:dyDescent="0.3">
      <c r="A12" s="33">
        <v>11</v>
      </c>
      <c r="B12" s="34" t="s">
        <v>159</v>
      </c>
      <c r="C12" s="25" t="s">
        <v>160</v>
      </c>
      <c r="D12" s="25" t="s">
        <v>161</v>
      </c>
      <c r="E12" s="25"/>
      <c r="F12" s="25" t="s">
        <v>162</v>
      </c>
      <c r="G12" s="35">
        <v>31733</v>
      </c>
      <c r="H12" s="25" t="s">
        <v>163</v>
      </c>
      <c r="I12" s="25" t="s">
        <v>63</v>
      </c>
      <c r="J12" s="36" t="s">
        <v>153</v>
      </c>
      <c r="K12" s="36" t="str">
        <f>HLOOKUP(J12,LOCATION!$A$2:$M$3,2,0)</f>
        <v>UK</v>
      </c>
      <c r="L12" s="36" t="str">
        <f>INDEX(LOCATION!$B$1:$M$1,MATCH(SPORTSMAN!J12,LOCATION!$B$2:$M$2,0))</f>
        <v>English</v>
      </c>
      <c r="M12" s="36" t="str">
        <f t="shared" si="0"/>
        <v>murphy.ethan@xyz.org</v>
      </c>
      <c r="N12" s="37">
        <v>104.3</v>
      </c>
      <c r="O12" s="25" t="s">
        <v>110</v>
      </c>
      <c r="P12" s="25" t="s">
        <v>158</v>
      </c>
      <c r="Q12" s="34" t="str">
        <f>INDEX(SPORT!$A$2:$A$33,MATCH(SPORTSMAN!R12,SPORT!$B$2:$B$33,0))</f>
        <v>OUTDOOR</v>
      </c>
      <c r="R12" s="25" t="s">
        <v>164</v>
      </c>
      <c r="S12" s="38">
        <v>99613</v>
      </c>
    </row>
    <row r="13" spans="1:19" x14ac:dyDescent="0.3">
      <c r="A13" s="33">
        <v>12</v>
      </c>
      <c r="B13" s="34" t="s">
        <v>165</v>
      </c>
      <c r="C13" s="25" t="s">
        <v>166</v>
      </c>
      <c r="D13" s="25" t="s">
        <v>167</v>
      </c>
      <c r="E13" s="25"/>
      <c r="F13" s="25" t="s">
        <v>168</v>
      </c>
      <c r="G13" s="35">
        <v>28412</v>
      </c>
      <c r="H13" s="25" t="s">
        <v>101</v>
      </c>
      <c r="I13" s="25" t="s">
        <v>62</v>
      </c>
      <c r="J13" s="36" t="s">
        <v>153</v>
      </c>
      <c r="K13" s="36" t="str">
        <f>HLOOKUP(J13,LOCATION!$A$2:$M$3,2,0)</f>
        <v>UK</v>
      </c>
      <c r="L13" s="36" t="str">
        <f>INDEX(LOCATION!$B$1:$M$1,MATCH(SPORTSMAN!J13,LOCATION!$B$2:$M$2,0))</f>
        <v>English</v>
      </c>
      <c r="M13" s="36" t="str">
        <f t="shared" si="0"/>
        <v>wood.ashley@xyz.org</v>
      </c>
      <c r="N13" s="37">
        <v>100.7</v>
      </c>
      <c r="O13" s="25" t="s">
        <v>110</v>
      </c>
      <c r="P13" s="25" t="s">
        <v>158</v>
      </c>
      <c r="Q13" s="34" t="str">
        <f>INDEX(SPORT!$A$2:$A$33,MATCH(SPORTSMAN!R13,SPORT!$B$2:$B$33,0))</f>
        <v>OUTDOOR</v>
      </c>
      <c r="R13" s="25" t="s">
        <v>169</v>
      </c>
      <c r="S13" s="38">
        <v>56595</v>
      </c>
    </row>
    <row r="14" spans="1:19" x14ac:dyDescent="0.3">
      <c r="A14" s="33">
        <v>13</v>
      </c>
      <c r="B14" s="34" t="s">
        <v>170</v>
      </c>
      <c r="C14" s="25" t="s">
        <v>98</v>
      </c>
      <c r="D14" s="25" t="s">
        <v>171</v>
      </c>
      <c r="E14" s="25"/>
      <c r="F14" s="25" t="s">
        <v>172</v>
      </c>
      <c r="G14" s="35">
        <v>28168</v>
      </c>
      <c r="H14" s="25" t="s">
        <v>109</v>
      </c>
      <c r="I14" s="25" t="s">
        <v>62</v>
      </c>
      <c r="J14" s="36" t="s">
        <v>153</v>
      </c>
      <c r="K14" s="36" t="str">
        <f>HLOOKUP(J14,LOCATION!$A$2:$M$3,2,0)</f>
        <v>UK</v>
      </c>
      <c r="L14" s="36" t="str">
        <f>INDEX(LOCATION!$B$1:$M$1,MATCH(SPORTSMAN!J14,LOCATION!$B$2:$M$2,0))</f>
        <v>English</v>
      </c>
      <c r="M14" s="36" t="str">
        <f t="shared" si="0"/>
        <v>scott.megan@xyz.org</v>
      </c>
      <c r="N14" s="37">
        <v>70.900000000000006</v>
      </c>
      <c r="O14" s="25" t="s">
        <v>103</v>
      </c>
      <c r="P14" s="25" t="s">
        <v>104</v>
      </c>
      <c r="Q14" s="34" t="str">
        <f>INDEX(SPORT!$A$2:$A$33,MATCH(SPORTSMAN!R14,SPORT!$B$2:$B$33,0))</f>
        <v>OUTDOOR</v>
      </c>
      <c r="R14" s="25" t="s">
        <v>173</v>
      </c>
      <c r="S14" s="38">
        <v>117408</v>
      </c>
    </row>
    <row r="15" spans="1:19" x14ac:dyDescent="0.3">
      <c r="A15" s="33">
        <v>14</v>
      </c>
      <c r="B15" s="34" t="s">
        <v>174</v>
      </c>
      <c r="C15" s="25" t="s">
        <v>175</v>
      </c>
      <c r="D15" s="25" t="s">
        <v>176</v>
      </c>
      <c r="E15" s="25"/>
      <c r="F15" s="25" t="s">
        <v>177</v>
      </c>
      <c r="G15" s="35">
        <v>21788</v>
      </c>
      <c r="H15" s="25" t="s">
        <v>178</v>
      </c>
      <c r="I15" s="25" t="s">
        <v>63</v>
      </c>
      <c r="J15" s="36" t="s">
        <v>179</v>
      </c>
      <c r="K15" s="36" t="str">
        <f>HLOOKUP(J15,LOCATION!$A$2:$M$3,2,0)</f>
        <v>GERMANY</v>
      </c>
      <c r="L15" s="36" t="str">
        <f>INDEX(LOCATION!$B$1:$M$1,MATCH(SPORTSMAN!J15,LOCATION!$B$2:$M$2,0))</f>
        <v>German</v>
      </c>
      <c r="M15" s="36" t="str">
        <f t="shared" si="0"/>
        <v>weinhae.helmut@xyz.com</v>
      </c>
      <c r="N15" s="37">
        <v>68.3</v>
      </c>
      <c r="O15" s="25" t="s">
        <v>180</v>
      </c>
      <c r="P15" s="25" t="s">
        <v>148</v>
      </c>
      <c r="Q15" s="34" t="str">
        <f>INDEX(SPORT!$A$2:$A$33,MATCH(SPORTSMAN!R15,SPORT!$B$2:$B$33,0))</f>
        <v>OUTDOOR</v>
      </c>
      <c r="R15" s="25" t="s">
        <v>181</v>
      </c>
      <c r="S15" s="38">
        <v>64862</v>
      </c>
    </row>
    <row r="16" spans="1:19" x14ac:dyDescent="0.3">
      <c r="A16" s="33">
        <v>15</v>
      </c>
      <c r="B16" s="34" t="s">
        <v>182</v>
      </c>
      <c r="C16" s="25" t="s">
        <v>183</v>
      </c>
      <c r="D16" s="25" t="s">
        <v>184</v>
      </c>
      <c r="E16" s="25"/>
      <c r="F16" s="25" t="s">
        <v>185</v>
      </c>
      <c r="G16" s="35">
        <v>23804</v>
      </c>
      <c r="H16" s="25" t="s">
        <v>186</v>
      </c>
      <c r="I16" s="25" t="s">
        <v>62</v>
      </c>
      <c r="J16" s="36" t="s">
        <v>179</v>
      </c>
      <c r="K16" s="36" t="str">
        <f>HLOOKUP(J16,LOCATION!$A$2:$M$3,2,0)</f>
        <v>GERMANY</v>
      </c>
      <c r="L16" s="36" t="str">
        <f>INDEX(LOCATION!$B$1:$M$1,MATCH(SPORTSMAN!J16,LOCATION!$B$2:$M$2,0))</f>
        <v>German</v>
      </c>
      <c r="M16" s="36" t="str">
        <f t="shared" si="0"/>
        <v>schotin.milena@xyz.com</v>
      </c>
      <c r="N16" s="37">
        <v>105.3</v>
      </c>
      <c r="O16" s="25" t="s">
        <v>180</v>
      </c>
      <c r="P16" s="25" t="s">
        <v>158</v>
      </c>
      <c r="Q16" s="34" t="str">
        <f>INDEX(SPORT!$A$2:$A$33,MATCH(SPORTSMAN!R16,SPORT!$B$2:$B$33,0))</f>
        <v>INDOOR</v>
      </c>
      <c r="R16" s="25" t="s">
        <v>187</v>
      </c>
      <c r="S16" s="38">
        <v>10241</v>
      </c>
    </row>
    <row r="17" spans="1:19" x14ac:dyDescent="0.3">
      <c r="A17" s="33">
        <v>16</v>
      </c>
      <c r="B17" s="34" t="s">
        <v>188</v>
      </c>
      <c r="C17" s="25" t="s">
        <v>175</v>
      </c>
      <c r="D17" s="25" t="s">
        <v>189</v>
      </c>
      <c r="E17" s="25"/>
      <c r="F17" s="25" t="s">
        <v>190</v>
      </c>
      <c r="G17" s="35">
        <v>25405</v>
      </c>
      <c r="H17" s="25" t="s">
        <v>118</v>
      </c>
      <c r="I17" s="25" t="s">
        <v>63</v>
      </c>
      <c r="J17" s="36" t="s">
        <v>179</v>
      </c>
      <c r="K17" s="36" t="str">
        <f>HLOOKUP(J17,LOCATION!$A$2:$M$3,2,0)</f>
        <v>GERMANY</v>
      </c>
      <c r="L17" s="36" t="str">
        <f>INDEX(LOCATION!$B$1:$M$1,MATCH(SPORTSMAN!J17,LOCATION!$B$2:$M$2,0))</f>
        <v>German</v>
      </c>
      <c r="M17" s="36" t="str">
        <f t="shared" si="0"/>
        <v>birnbaum.lothar@xyz.com</v>
      </c>
      <c r="N17" s="37">
        <v>48.6</v>
      </c>
      <c r="O17" s="25" t="s">
        <v>131</v>
      </c>
      <c r="P17" s="25" t="s">
        <v>158</v>
      </c>
      <c r="Q17" s="34" t="str">
        <f>INDEX(SPORT!$A$2:$A$33,MATCH(SPORTSMAN!R17,SPORT!$B$2:$B$33,0))</f>
        <v>OUTDOOR</v>
      </c>
      <c r="R17" s="25" t="s">
        <v>126</v>
      </c>
      <c r="S17" s="38">
        <v>88762</v>
      </c>
    </row>
    <row r="18" spans="1:19" x14ac:dyDescent="0.3">
      <c r="A18" s="33">
        <v>17</v>
      </c>
      <c r="B18" s="34" t="s">
        <v>191</v>
      </c>
      <c r="C18" s="25" t="s">
        <v>175</v>
      </c>
      <c r="D18" s="25" t="s">
        <v>192</v>
      </c>
      <c r="E18" s="25"/>
      <c r="F18" s="25" t="s">
        <v>193</v>
      </c>
      <c r="G18" s="35">
        <v>26582</v>
      </c>
      <c r="H18" s="25" t="s">
        <v>101</v>
      </c>
      <c r="I18" s="25" t="s">
        <v>63</v>
      </c>
      <c r="J18" s="36" t="s">
        <v>179</v>
      </c>
      <c r="K18" s="36" t="str">
        <f>HLOOKUP(J18,LOCATION!$A$2:$M$3,2,0)</f>
        <v>GERMANY</v>
      </c>
      <c r="L18" s="36" t="str">
        <f>INDEX(LOCATION!$B$1:$M$1,MATCH(SPORTSMAN!J18,LOCATION!$B$2:$M$2,0))</f>
        <v>German</v>
      </c>
      <c r="M18" s="36" t="str">
        <f t="shared" si="0"/>
        <v>stolze.pietro@xyz.com</v>
      </c>
      <c r="N18" s="37">
        <v>105.9</v>
      </c>
      <c r="O18" s="25" t="s">
        <v>131</v>
      </c>
      <c r="P18" s="25" t="s">
        <v>104</v>
      </c>
      <c r="Q18" s="34" t="str">
        <f>INDEX(SPORT!$A$2:$A$33,MATCH(SPORTSMAN!R18,SPORT!$B$2:$B$33,0))</f>
        <v>INDOOR</v>
      </c>
      <c r="R18" s="25" t="s">
        <v>194</v>
      </c>
      <c r="S18" s="38">
        <v>80757</v>
      </c>
    </row>
    <row r="19" spans="1:19" x14ac:dyDescent="0.3">
      <c r="A19" s="33">
        <v>18</v>
      </c>
      <c r="B19" s="34" t="s">
        <v>195</v>
      </c>
      <c r="C19" s="25" t="s">
        <v>175</v>
      </c>
      <c r="D19" s="25" t="s">
        <v>196</v>
      </c>
      <c r="E19" s="25"/>
      <c r="F19" s="25" t="s">
        <v>197</v>
      </c>
      <c r="G19" s="35">
        <v>21793</v>
      </c>
      <c r="H19" s="25" t="s">
        <v>178</v>
      </c>
      <c r="I19" s="25" t="s">
        <v>63</v>
      </c>
      <c r="J19" s="36" t="s">
        <v>179</v>
      </c>
      <c r="K19" s="36" t="str">
        <f>HLOOKUP(J19,LOCATION!$A$2:$M$3,2,0)</f>
        <v>GERMANY</v>
      </c>
      <c r="L19" s="36" t="str">
        <f>INDEX(LOCATION!$B$1:$M$1,MATCH(SPORTSMAN!J19,LOCATION!$B$2:$M$2,0))</f>
        <v>German</v>
      </c>
      <c r="M19" s="36" t="str">
        <f t="shared" si="0"/>
        <v>tlustek.richard @xyz.com</v>
      </c>
      <c r="N19" s="37">
        <v>71.099999999999994</v>
      </c>
      <c r="O19" s="25" t="s">
        <v>131</v>
      </c>
      <c r="P19" s="25" t="s">
        <v>104</v>
      </c>
      <c r="Q19" s="34" t="str">
        <f>INDEX(SPORT!$A$2:$A$33,MATCH(SPORTSMAN!R19,SPORT!$B$2:$B$33,0))</f>
        <v>OUTDOOR</v>
      </c>
      <c r="R19" s="25" t="s">
        <v>198</v>
      </c>
      <c r="S19" s="38">
        <v>88794</v>
      </c>
    </row>
    <row r="20" spans="1:19" x14ac:dyDescent="0.3">
      <c r="A20" s="33">
        <v>19</v>
      </c>
      <c r="B20" s="34" t="s">
        <v>199</v>
      </c>
      <c r="C20" s="25" t="s">
        <v>128</v>
      </c>
      <c r="D20" s="25" t="s">
        <v>200</v>
      </c>
      <c r="E20" s="25"/>
      <c r="F20" s="25" t="s">
        <v>201</v>
      </c>
      <c r="G20" s="35">
        <v>28262</v>
      </c>
      <c r="H20" s="25" t="s">
        <v>125</v>
      </c>
      <c r="I20" s="25" t="s">
        <v>62</v>
      </c>
      <c r="J20" s="36" t="s">
        <v>202</v>
      </c>
      <c r="K20" s="36" t="str">
        <f>HLOOKUP(J20,LOCATION!$A$2:$M$3,2,0)</f>
        <v>AUSTRALIA</v>
      </c>
      <c r="L20" s="36" t="str">
        <f>INDEX(LOCATION!$B$1:$M$1,MATCH(SPORTSMAN!J20,LOCATION!$B$2:$M$2,0))</f>
        <v>English</v>
      </c>
      <c r="M20" s="36" t="str">
        <f t="shared" si="0"/>
        <v>raynor.earnestine@xyz.org</v>
      </c>
      <c r="N20" s="37">
        <v>70.3</v>
      </c>
      <c r="O20" s="25" t="s">
        <v>131</v>
      </c>
      <c r="P20" s="25" t="s">
        <v>148</v>
      </c>
      <c r="Q20" s="34" t="str">
        <f>INDEX(SPORT!$A$2:$A$33,MATCH(SPORTSMAN!R20,SPORT!$B$2:$B$33,0))</f>
        <v>INDOOR</v>
      </c>
      <c r="R20" s="25" t="s">
        <v>203</v>
      </c>
      <c r="S20" s="38">
        <v>63526</v>
      </c>
    </row>
    <row r="21" spans="1:19" x14ac:dyDescent="0.3">
      <c r="A21" s="33">
        <v>20</v>
      </c>
      <c r="B21" s="34" t="s">
        <v>204</v>
      </c>
      <c r="C21" s="25" t="s">
        <v>135</v>
      </c>
      <c r="D21" s="25" t="s">
        <v>205</v>
      </c>
      <c r="E21" s="25"/>
      <c r="F21" s="25" t="s">
        <v>206</v>
      </c>
      <c r="G21" s="35">
        <v>27767</v>
      </c>
      <c r="H21" s="25" t="s">
        <v>207</v>
      </c>
      <c r="I21" s="25" t="s">
        <v>63</v>
      </c>
      <c r="J21" s="36" t="s">
        <v>202</v>
      </c>
      <c r="K21" s="36" t="str">
        <f>HLOOKUP(J21,LOCATION!$A$2:$M$3,2,0)</f>
        <v>AUSTRALIA</v>
      </c>
      <c r="L21" s="36" t="str">
        <f>INDEX(LOCATION!$B$1:$M$1,MATCH(SPORTSMAN!J21,LOCATION!$B$2:$M$2,0))</f>
        <v>English</v>
      </c>
      <c r="M21" s="36" t="str">
        <f t="shared" si="0"/>
        <v>gaylord.jason@xyz.org</v>
      </c>
      <c r="N21" s="37">
        <v>54.7</v>
      </c>
      <c r="O21" s="25" t="s">
        <v>110</v>
      </c>
      <c r="P21" s="25" t="s">
        <v>111</v>
      </c>
      <c r="Q21" s="34" t="str">
        <f>INDEX(SPORT!$A$2:$A$33,MATCH(SPORTSMAN!R21,SPORT!$B$2:$B$33,0))</f>
        <v>INDOOR</v>
      </c>
      <c r="R21" s="25" t="s">
        <v>208</v>
      </c>
      <c r="S21" s="38">
        <v>46352</v>
      </c>
    </row>
    <row r="22" spans="1:19" x14ac:dyDescent="0.3">
      <c r="A22" s="33">
        <v>21</v>
      </c>
      <c r="B22" s="34" t="s">
        <v>209</v>
      </c>
      <c r="C22" s="25" t="s">
        <v>135</v>
      </c>
      <c r="D22" s="25" t="s">
        <v>210</v>
      </c>
      <c r="E22" s="25"/>
      <c r="F22" s="25" t="s">
        <v>211</v>
      </c>
      <c r="G22" s="35">
        <v>35268</v>
      </c>
      <c r="H22" s="25" t="s">
        <v>118</v>
      </c>
      <c r="I22" s="25" t="s">
        <v>63</v>
      </c>
      <c r="J22" s="36" t="s">
        <v>202</v>
      </c>
      <c r="K22" s="36" t="str">
        <f>HLOOKUP(J22,LOCATION!$A$2:$M$3,2,0)</f>
        <v>AUSTRALIA</v>
      </c>
      <c r="L22" s="36" t="str">
        <f>INDEX(LOCATION!$B$1:$M$1,MATCH(SPORTSMAN!J22,LOCATION!$B$2:$M$2,0))</f>
        <v>English</v>
      </c>
      <c r="M22" s="36" t="str">
        <f t="shared" si="0"/>
        <v>sauer.kendrick@xyz.org</v>
      </c>
      <c r="N22" s="37">
        <v>100.9</v>
      </c>
      <c r="O22" s="25" t="s">
        <v>131</v>
      </c>
      <c r="P22" s="25" t="s">
        <v>132</v>
      </c>
      <c r="Q22" s="34" t="str">
        <f>INDEX(SPORT!$A$2:$A$33,MATCH(SPORTSMAN!R22,SPORT!$B$2:$B$33,0))</f>
        <v>OUTDOOR</v>
      </c>
      <c r="R22" s="25" t="s">
        <v>212</v>
      </c>
      <c r="S22" s="38">
        <v>106808</v>
      </c>
    </row>
    <row r="23" spans="1:19" x14ac:dyDescent="0.3">
      <c r="A23" s="33">
        <v>22</v>
      </c>
      <c r="B23" s="34" t="s">
        <v>213</v>
      </c>
      <c r="C23" s="25" t="s">
        <v>128</v>
      </c>
      <c r="D23" s="25" t="s">
        <v>214</v>
      </c>
      <c r="E23" s="25"/>
      <c r="F23" s="25" t="s">
        <v>215</v>
      </c>
      <c r="G23" s="35">
        <v>23483</v>
      </c>
      <c r="H23" s="25" t="s">
        <v>216</v>
      </c>
      <c r="I23" s="25" t="s">
        <v>62</v>
      </c>
      <c r="J23" s="36" t="s">
        <v>202</v>
      </c>
      <c r="K23" s="36" t="str">
        <f>HLOOKUP(J23,LOCATION!$A$2:$M$3,2,0)</f>
        <v>AUSTRALIA</v>
      </c>
      <c r="L23" s="36" t="str">
        <f>INDEX(LOCATION!$B$1:$M$1,MATCH(SPORTSMAN!J23,LOCATION!$B$2:$M$2,0))</f>
        <v>English</v>
      </c>
      <c r="M23" s="36" t="str">
        <f t="shared" si="0"/>
        <v>olson.annabell@xyz.org</v>
      </c>
      <c r="N23" s="37">
        <v>84.3</v>
      </c>
      <c r="O23" s="25" t="s">
        <v>103</v>
      </c>
      <c r="P23" s="25" t="s">
        <v>148</v>
      </c>
      <c r="Q23" s="34" t="str">
        <f>INDEX(SPORT!$A$2:$A$33,MATCH(SPORTSMAN!R23,SPORT!$B$2:$B$33,0))</f>
        <v>OUTDOOR</v>
      </c>
      <c r="R23" s="25" t="s">
        <v>217</v>
      </c>
      <c r="S23" s="38">
        <v>96468</v>
      </c>
    </row>
    <row r="24" spans="1:19" x14ac:dyDescent="0.3">
      <c r="A24" s="33">
        <v>23</v>
      </c>
      <c r="B24" s="34" t="s">
        <v>218</v>
      </c>
      <c r="C24" s="25" t="s">
        <v>128</v>
      </c>
      <c r="D24" s="25" t="s">
        <v>219</v>
      </c>
      <c r="E24" s="25"/>
      <c r="F24" s="25" t="s">
        <v>220</v>
      </c>
      <c r="G24" s="35">
        <v>20437</v>
      </c>
      <c r="H24" s="25" t="s">
        <v>138</v>
      </c>
      <c r="I24" s="25" t="s">
        <v>62</v>
      </c>
      <c r="J24" s="36" t="s">
        <v>202</v>
      </c>
      <c r="K24" s="36" t="str">
        <f>HLOOKUP(J24,LOCATION!$A$2:$M$3,2,0)</f>
        <v>AUSTRALIA</v>
      </c>
      <c r="L24" s="36" t="str">
        <f>INDEX(LOCATION!$B$1:$M$1,MATCH(SPORTSMAN!J24,LOCATION!$B$2:$M$2,0))</f>
        <v>English</v>
      </c>
      <c r="M24" s="36" t="str">
        <f t="shared" si="0"/>
        <v>upton.jena@xyz.org</v>
      </c>
      <c r="N24" s="37">
        <v>66.8</v>
      </c>
      <c r="O24" s="25" t="s">
        <v>131</v>
      </c>
      <c r="P24" s="25" t="s">
        <v>158</v>
      </c>
      <c r="Q24" s="34" t="str">
        <f>INDEX(SPORT!$A$2:$A$33,MATCH(SPORTSMAN!R24,SPORT!$B$2:$B$33,0))</f>
        <v>OUTDOOR</v>
      </c>
      <c r="R24" s="25" t="s">
        <v>221</v>
      </c>
      <c r="S24" s="38">
        <v>16526</v>
      </c>
    </row>
    <row r="25" spans="1:19" x14ac:dyDescent="0.3">
      <c r="A25" s="33">
        <v>24</v>
      </c>
      <c r="B25" s="34" t="s">
        <v>222</v>
      </c>
      <c r="C25" s="25" t="s">
        <v>128</v>
      </c>
      <c r="D25" s="25" t="s">
        <v>223</v>
      </c>
      <c r="E25" s="25"/>
      <c r="F25" s="25" t="s">
        <v>224</v>
      </c>
      <c r="G25" s="35">
        <v>36400</v>
      </c>
      <c r="H25" s="25" t="s">
        <v>178</v>
      </c>
      <c r="I25" s="25" t="s">
        <v>62</v>
      </c>
      <c r="J25" s="36" t="s">
        <v>202</v>
      </c>
      <c r="K25" s="36" t="str">
        <f>HLOOKUP(J25,LOCATION!$A$2:$M$3,2,0)</f>
        <v>AUSTRALIA</v>
      </c>
      <c r="L25" s="36" t="str">
        <f>INDEX(LOCATION!$B$1:$M$1,MATCH(SPORTSMAN!J25,LOCATION!$B$2:$M$2,0))</f>
        <v>English</v>
      </c>
      <c r="M25" s="36" t="str">
        <f t="shared" si="0"/>
        <v>bins.shanny@xyz.org</v>
      </c>
      <c r="N25" s="37">
        <v>59.4</v>
      </c>
      <c r="O25" s="25" t="s">
        <v>120</v>
      </c>
      <c r="P25" s="25" t="s">
        <v>132</v>
      </c>
      <c r="Q25" s="34" t="str">
        <f>INDEX(SPORT!$A$2:$A$33,MATCH(SPORTSMAN!R25,SPORT!$B$2:$B$33,0))</f>
        <v>OUTDOOR</v>
      </c>
      <c r="R25" s="25" t="s">
        <v>225</v>
      </c>
      <c r="S25" s="38">
        <v>21891</v>
      </c>
    </row>
    <row r="26" spans="1:19" x14ac:dyDescent="0.3">
      <c r="A26" s="33">
        <v>25</v>
      </c>
      <c r="B26" s="34" t="s">
        <v>226</v>
      </c>
      <c r="C26" s="25" t="s">
        <v>128</v>
      </c>
      <c r="D26" s="25" t="s">
        <v>227</v>
      </c>
      <c r="E26" s="25"/>
      <c r="F26" s="25" t="s">
        <v>228</v>
      </c>
      <c r="G26" s="35">
        <v>24309</v>
      </c>
      <c r="H26" s="25" t="s">
        <v>118</v>
      </c>
      <c r="I26" s="25" t="s">
        <v>62</v>
      </c>
      <c r="J26" s="36" t="s">
        <v>202</v>
      </c>
      <c r="K26" s="36" t="str">
        <f>HLOOKUP(J26,LOCATION!$A$2:$M$3,2,0)</f>
        <v>AUSTRALIA</v>
      </c>
      <c r="L26" s="36" t="str">
        <f>INDEX(LOCATION!$B$1:$M$1,MATCH(SPORTSMAN!J26,LOCATION!$B$2:$M$2,0))</f>
        <v>English</v>
      </c>
      <c r="M26" s="36" t="str">
        <f t="shared" si="0"/>
        <v>abshire.tia@xyz.org</v>
      </c>
      <c r="N26" s="37">
        <v>77.8</v>
      </c>
      <c r="O26" s="25" t="s">
        <v>120</v>
      </c>
      <c r="P26" s="25" t="s">
        <v>148</v>
      </c>
      <c r="Q26" s="34" t="str">
        <f>INDEX(SPORT!$A$2:$A$33,MATCH(SPORTSMAN!R26,SPORT!$B$2:$B$33,0))</f>
        <v>OUTDOOR</v>
      </c>
      <c r="R26" s="25" t="s">
        <v>144</v>
      </c>
      <c r="S26" s="38">
        <v>62037</v>
      </c>
    </row>
    <row r="27" spans="1:19" x14ac:dyDescent="0.3">
      <c r="A27" s="33">
        <v>26</v>
      </c>
      <c r="B27" s="34" t="s">
        <v>229</v>
      </c>
      <c r="C27" s="25" t="s">
        <v>98</v>
      </c>
      <c r="D27" s="25" t="s">
        <v>230</v>
      </c>
      <c r="E27" s="25"/>
      <c r="F27" s="25" t="s">
        <v>231</v>
      </c>
      <c r="G27" s="35">
        <v>28570</v>
      </c>
      <c r="H27" s="25" t="s">
        <v>216</v>
      </c>
      <c r="I27" s="25" t="s">
        <v>62</v>
      </c>
      <c r="J27" s="36" t="s">
        <v>202</v>
      </c>
      <c r="K27" s="36" t="str">
        <f>HLOOKUP(J27,LOCATION!$A$2:$M$3,2,0)</f>
        <v>AUSTRALIA</v>
      </c>
      <c r="L27" s="36" t="str">
        <f>INDEX(LOCATION!$B$1:$M$1,MATCH(SPORTSMAN!J27,LOCATION!$B$2:$M$2,0))</f>
        <v>English</v>
      </c>
      <c r="M27" s="36" t="str">
        <f t="shared" si="0"/>
        <v>runolfsdottir.isabel@xyz.org</v>
      </c>
      <c r="N27" s="37">
        <v>85.9</v>
      </c>
      <c r="O27" s="25" t="s">
        <v>131</v>
      </c>
      <c r="P27" s="25" t="s">
        <v>232</v>
      </c>
      <c r="Q27" s="34" t="str">
        <f>INDEX(SPORT!$A$2:$A$33,MATCH(SPORTSMAN!R27,SPORT!$B$2:$B$33,0))</f>
        <v>INDOOR</v>
      </c>
      <c r="R27" s="25" t="s">
        <v>105</v>
      </c>
      <c r="S27" s="38">
        <v>89737</v>
      </c>
    </row>
    <row r="28" spans="1:19" x14ac:dyDescent="0.3">
      <c r="A28" s="33">
        <v>27</v>
      </c>
      <c r="B28" s="34" t="s">
        <v>233</v>
      </c>
      <c r="C28" s="25" t="s">
        <v>175</v>
      </c>
      <c r="D28" s="25" t="s">
        <v>234</v>
      </c>
      <c r="E28" s="25"/>
      <c r="F28" s="25" t="s">
        <v>235</v>
      </c>
      <c r="G28" s="35">
        <v>25767</v>
      </c>
      <c r="H28" s="25" t="s">
        <v>118</v>
      </c>
      <c r="I28" s="25" t="s">
        <v>63</v>
      </c>
      <c r="J28" s="36" t="s">
        <v>236</v>
      </c>
      <c r="K28" s="36" t="str">
        <f>HLOOKUP(J28,LOCATION!$A$2:$M$3,2,0)</f>
        <v>AUSTRIA</v>
      </c>
      <c r="L28" s="36" t="str">
        <f>INDEX(LOCATION!$B$1:$M$1,MATCH(SPORTSMAN!J28,LOCATION!$B$2:$M$2,0))</f>
        <v>German</v>
      </c>
      <c r="M28" s="36" t="str">
        <f>IF(L28= "English",LOWER(LEFT(F28,LEN(F28))&amp;"."&amp;D28)&amp;"@xyz.org",LOWER(LEFT(F28,LEN(F28))&amp;"."&amp;D28)&amp;"@xyz.com")</f>
        <v>wesack.barney@xyz.com</v>
      </c>
      <c r="N28" s="37">
        <v>93.4</v>
      </c>
      <c r="O28" s="25" t="s">
        <v>120</v>
      </c>
      <c r="P28" s="25" t="s">
        <v>232</v>
      </c>
      <c r="Q28" s="34" t="str">
        <f>INDEX(SPORT!$A$2:$A$33,MATCH(SPORTSMAN!R28,SPORT!$B$2:$B$33,0))</f>
        <v>INDOOR</v>
      </c>
      <c r="R28" s="25" t="s">
        <v>237</v>
      </c>
      <c r="S28" s="38">
        <v>41039</v>
      </c>
    </row>
    <row r="29" spans="1:19" x14ac:dyDescent="0.3">
      <c r="A29" s="33">
        <v>28</v>
      </c>
      <c r="B29" s="34" t="s">
        <v>238</v>
      </c>
      <c r="C29" s="25" t="s">
        <v>175</v>
      </c>
      <c r="D29" s="25" t="s">
        <v>239</v>
      </c>
      <c r="E29" s="25"/>
      <c r="F29" s="25" t="s">
        <v>240</v>
      </c>
      <c r="G29" s="35">
        <v>30020</v>
      </c>
      <c r="H29" s="25" t="s">
        <v>186</v>
      </c>
      <c r="I29" s="25" t="s">
        <v>63</v>
      </c>
      <c r="J29" s="36" t="s">
        <v>236</v>
      </c>
      <c r="K29" s="36" t="str">
        <f>HLOOKUP(J29,LOCATION!$A$2:$M$3,2,0)</f>
        <v>AUSTRIA</v>
      </c>
      <c r="L29" s="36" t="str">
        <f>INDEX(LOCATION!$B$1:$M$1,MATCH(SPORTSMAN!J29,LOCATION!$B$2:$M$2,0))</f>
        <v>German</v>
      </c>
      <c r="M29" s="36" t="str">
        <f t="shared" ref="M29:M51" si="1">IF(L29= "English",LOWER(LEFT(F29,LEN(F29))&amp;"."&amp;D29)&amp;"@xyz.org",LOWER(LEFT(F29,LEN(F29))&amp;"."&amp;D29)&amp;"@xyz.com")</f>
        <v>kade.baruch@xyz.com</v>
      </c>
      <c r="N29" s="37">
        <v>95.5</v>
      </c>
      <c r="O29" s="25" t="s">
        <v>180</v>
      </c>
      <c r="P29" s="25" t="s">
        <v>111</v>
      </c>
      <c r="Q29" s="34" t="str">
        <f>INDEX(SPORT!$A$2:$A$33,MATCH(SPORTSMAN!R29,SPORT!$B$2:$B$33,0))</f>
        <v>OUTDOOR</v>
      </c>
      <c r="R29" s="25" t="s">
        <v>173</v>
      </c>
      <c r="S29" s="38">
        <v>28458</v>
      </c>
    </row>
    <row r="30" spans="1:19" x14ac:dyDescent="0.3">
      <c r="A30" s="33">
        <v>29</v>
      </c>
      <c r="B30" s="34" t="s">
        <v>241</v>
      </c>
      <c r="C30" s="25" t="s">
        <v>183</v>
      </c>
      <c r="D30" s="25" t="s">
        <v>242</v>
      </c>
      <c r="E30" s="25"/>
      <c r="F30" s="25" t="s">
        <v>243</v>
      </c>
      <c r="G30" s="35">
        <v>34361</v>
      </c>
      <c r="H30" s="25" t="s">
        <v>109</v>
      </c>
      <c r="I30" s="25" t="s">
        <v>62</v>
      </c>
      <c r="J30" s="36" t="s">
        <v>236</v>
      </c>
      <c r="K30" s="36" t="str">
        <f>HLOOKUP(J30,LOCATION!$A$2:$M$3,2,0)</f>
        <v>AUSTRIA</v>
      </c>
      <c r="L30" s="36" t="str">
        <f>INDEX(LOCATION!$B$1:$M$1,MATCH(SPORTSMAN!J30,LOCATION!$B$2:$M$2,0))</f>
        <v>German</v>
      </c>
      <c r="M30" s="36" t="str">
        <f t="shared" si="1"/>
        <v>rosemann.liesbeth@xyz.com</v>
      </c>
      <c r="N30" s="37">
        <v>52.2</v>
      </c>
      <c r="O30" s="25" t="s">
        <v>131</v>
      </c>
      <c r="P30" s="25" t="s">
        <v>158</v>
      </c>
      <c r="Q30" s="34" t="str">
        <f>INDEX(SPORT!$A$2:$A$33,MATCH(SPORTSMAN!R30,SPORT!$B$2:$B$33,0))</f>
        <v>OUTDOOR</v>
      </c>
      <c r="R30" s="25" t="s">
        <v>144</v>
      </c>
      <c r="S30" s="38">
        <v>55007</v>
      </c>
    </row>
    <row r="31" spans="1:19" x14ac:dyDescent="0.3">
      <c r="A31" s="33">
        <v>30</v>
      </c>
      <c r="B31" s="34" t="s">
        <v>244</v>
      </c>
      <c r="C31" s="25" t="s">
        <v>245</v>
      </c>
      <c r="D31" s="25" t="s">
        <v>246</v>
      </c>
      <c r="E31" s="25"/>
      <c r="F31" s="25" t="s">
        <v>247</v>
      </c>
      <c r="G31" s="35">
        <v>29137</v>
      </c>
      <c r="H31" s="25" t="s">
        <v>101</v>
      </c>
      <c r="I31" s="25" t="s">
        <v>62</v>
      </c>
      <c r="J31" s="36" t="s">
        <v>248</v>
      </c>
      <c r="K31" s="36" t="str">
        <f>HLOOKUP(J31,LOCATION!$A$2:$M$3,2,0)</f>
        <v>FRANCE</v>
      </c>
      <c r="L31" s="36" t="str">
        <f>INDEX(LOCATION!$B$1:$M$1,MATCH(SPORTSMAN!J31,LOCATION!$B$2:$M$2,0))</f>
        <v>French</v>
      </c>
      <c r="M31" s="36" t="str">
        <f t="shared" si="1"/>
        <v>moreau.valentine@xyz.com</v>
      </c>
      <c r="N31" s="37">
        <v>74.599999999999994</v>
      </c>
      <c r="O31" s="25" t="s">
        <v>131</v>
      </c>
      <c r="P31" s="25" t="s">
        <v>232</v>
      </c>
      <c r="Q31" s="34" t="str">
        <f>INDEX(SPORT!$A$2:$A$33,MATCH(SPORTSMAN!R31,SPORT!$B$2:$B$33,0))</f>
        <v>OUTDOOR</v>
      </c>
      <c r="R31" s="25" t="s">
        <v>249</v>
      </c>
      <c r="S31" s="38">
        <v>69041</v>
      </c>
    </row>
    <row r="32" spans="1:19" x14ac:dyDescent="0.3">
      <c r="A32" s="33">
        <v>31</v>
      </c>
      <c r="B32" s="34" t="s">
        <v>250</v>
      </c>
      <c r="C32" s="25" t="s">
        <v>245</v>
      </c>
      <c r="D32" s="25" t="s">
        <v>251</v>
      </c>
      <c r="E32" s="25"/>
      <c r="F32" s="25" t="s">
        <v>252</v>
      </c>
      <c r="G32" s="35">
        <v>32867</v>
      </c>
      <c r="H32" s="25" t="s">
        <v>207</v>
      </c>
      <c r="I32" s="25" t="s">
        <v>62</v>
      </c>
      <c r="J32" s="36" t="s">
        <v>248</v>
      </c>
      <c r="K32" s="36" t="str">
        <f>HLOOKUP(J32,LOCATION!$A$2:$M$3,2,0)</f>
        <v>FRANCE</v>
      </c>
      <c r="L32" s="36" t="str">
        <f>INDEX(LOCATION!$B$1:$M$1,MATCH(SPORTSMAN!J32,LOCATION!$B$2:$M$2,0))</f>
        <v>French</v>
      </c>
      <c r="M32" s="36" t="str">
        <f>IF(L32= "English",LOWER(LEFT(F32,LEN(F32))&amp;"."&amp;D32)&amp;"@xyz.org",LOWER(LEFT(F32,LEN(F32))&amp;"."&amp;D32)&amp;"@xyz.com")</f>
        <v>durand.paulette@xyz.com</v>
      </c>
      <c r="N32" s="37">
        <v>81.7</v>
      </c>
      <c r="O32" s="25" t="s">
        <v>120</v>
      </c>
      <c r="P32" s="25" t="s">
        <v>111</v>
      </c>
      <c r="Q32" s="34" t="str">
        <f>INDEX(SPORT!$A$2:$A$33,MATCH(SPORTSMAN!R32,SPORT!$B$2:$B$33,0))</f>
        <v>INDOOR</v>
      </c>
      <c r="R32" s="25" t="s">
        <v>237</v>
      </c>
      <c r="S32" s="38">
        <v>86262</v>
      </c>
    </row>
    <row r="33" spans="1:19" x14ac:dyDescent="0.3">
      <c r="A33" s="33">
        <v>32</v>
      </c>
      <c r="B33" s="34" t="s">
        <v>253</v>
      </c>
      <c r="C33" s="25" t="s">
        <v>245</v>
      </c>
      <c r="D33" s="25" t="s">
        <v>254</v>
      </c>
      <c r="E33" s="25"/>
      <c r="F33" s="25" t="s">
        <v>255</v>
      </c>
      <c r="G33" s="35">
        <v>25925</v>
      </c>
      <c r="H33" s="25" t="s">
        <v>207</v>
      </c>
      <c r="I33" s="25" t="s">
        <v>62</v>
      </c>
      <c r="J33" s="36" t="s">
        <v>248</v>
      </c>
      <c r="K33" s="36" t="str">
        <f>HLOOKUP(J33,LOCATION!$A$2:$M$3,2,0)</f>
        <v>FRANCE</v>
      </c>
      <c r="L33" s="36" t="str">
        <f>INDEX(LOCATION!$B$1:$M$1,MATCH(SPORTSMAN!J33,LOCATION!$B$2:$M$2,0))</f>
        <v>French</v>
      </c>
      <c r="M33" s="36" t="str">
        <f t="shared" si="1"/>
        <v>chevalier.laure-alix@xyz.com</v>
      </c>
      <c r="N33" s="37">
        <v>78.099999999999994</v>
      </c>
      <c r="O33" s="25" t="s">
        <v>131</v>
      </c>
      <c r="P33" s="25" t="s">
        <v>158</v>
      </c>
      <c r="Q33" s="34" t="str">
        <f>INDEX(SPORT!$A$2:$A$33,MATCH(SPORTSMAN!R33,SPORT!$B$2:$B$33,0))</f>
        <v>OUTDOOR</v>
      </c>
      <c r="R33" s="25" t="s">
        <v>221</v>
      </c>
      <c r="S33" s="38">
        <v>19234</v>
      </c>
    </row>
    <row r="34" spans="1:19" x14ac:dyDescent="0.3">
      <c r="A34" s="33">
        <v>33</v>
      </c>
      <c r="B34" s="34" t="s">
        <v>256</v>
      </c>
      <c r="C34" s="25" t="s">
        <v>257</v>
      </c>
      <c r="D34" s="25" t="s">
        <v>258</v>
      </c>
      <c r="E34" s="25"/>
      <c r="F34" s="25" t="s">
        <v>259</v>
      </c>
      <c r="G34" s="35">
        <v>29529</v>
      </c>
      <c r="H34" s="25" t="s">
        <v>163</v>
      </c>
      <c r="I34" s="25" t="s">
        <v>63</v>
      </c>
      <c r="J34" s="36" t="s">
        <v>248</v>
      </c>
      <c r="K34" s="36" t="str">
        <f>HLOOKUP(J34,LOCATION!$A$2:$M$3,2,0)</f>
        <v>FRANCE</v>
      </c>
      <c r="L34" s="36" t="str">
        <f>INDEX(LOCATION!$B$1:$M$1,MATCH(SPORTSMAN!J34,LOCATION!$B$2:$M$2,0))</f>
        <v>French</v>
      </c>
      <c r="M34" s="36" t="str">
        <f t="shared" si="1"/>
        <v>toussaint.claude@xyz.com</v>
      </c>
      <c r="N34" s="37">
        <v>57.1</v>
      </c>
      <c r="O34" s="25" t="s">
        <v>103</v>
      </c>
      <c r="P34" s="25" t="s">
        <v>158</v>
      </c>
      <c r="Q34" s="34" t="str">
        <f>INDEX(SPORT!$A$2:$A$33,MATCH(SPORTSMAN!R34,SPORT!$B$2:$B$33,0))</f>
        <v>INDOOR</v>
      </c>
      <c r="R34" s="25" t="s">
        <v>260</v>
      </c>
      <c r="S34" s="38">
        <v>95123</v>
      </c>
    </row>
    <row r="35" spans="1:19" x14ac:dyDescent="0.3">
      <c r="A35" s="33">
        <v>34</v>
      </c>
      <c r="B35" s="34" t="s">
        <v>261</v>
      </c>
      <c r="C35" s="25" t="s">
        <v>257</v>
      </c>
      <c r="D35" s="25" t="s">
        <v>262</v>
      </c>
      <c r="E35" s="25"/>
      <c r="F35" s="25" t="s">
        <v>263</v>
      </c>
      <c r="G35" s="35">
        <v>29875</v>
      </c>
      <c r="H35" s="25" t="s">
        <v>101</v>
      </c>
      <c r="I35" s="25" t="s">
        <v>63</v>
      </c>
      <c r="J35" s="36" t="s">
        <v>248</v>
      </c>
      <c r="K35" s="36" t="str">
        <f>HLOOKUP(J35,LOCATION!$A$2:$M$3,2,0)</f>
        <v>FRANCE</v>
      </c>
      <c r="L35" s="36" t="str">
        <f>INDEX(LOCATION!$B$1:$M$1,MATCH(SPORTSMAN!J35,LOCATION!$B$2:$M$2,0))</f>
        <v>French</v>
      </c>
      <c r="M35" s="36" t="str">
        <f t="shared" si="1"/>
        <v>lenoir.victor@xyz.com</v>
      </c>
      <c r="N35" s="37">
        <v>56</v>
      </c>
      <c r="O35" s="25" t="s">
        <v>131</v>
      </c>
      <c r="P35" s="25" t="s">
        <v>232</v>
      </c>
      <c r="Q35" s="34" t="str">
        <f>INDEX(SPORT!$A$2:$A$33,MATCH(SPORTSMAN!R35,SPORT!$B$2:$B$33,0))</f>
        <v>OUTDOOR</v>
      </c>
      <c r="R35" s="25" t="s">
        <v>212</v>
      </c>
      <c r="S35" s="38">
        <v>62761</v>
      </c>
    </row>
    <row r="36" spans="1:19" x14ac:dyDescent="0.3">
      <c r="A36" s="33">
        <v>35</v>
      </c>
      <c r="B36" s="34" t="s">
        <v>264</v>
      </c>
      <c r="C36" s="25" t="s">
        <v>257</v>
      </c>
      <c r="D36" s="25" t="s">
        <v>265</v>
      </c>
      <c r="E36" s="25"/>
      <c r="F36" s="25" t="s">
        <v>263</v>
      </c>
      <c r="G36" s="35">
        <v>20300</v>
      </c>
      <c r="H36" s="25" t="s">
        <v>143</v>
      </c>
      <c r="I36" s="25" t="s">
        <v>63</v>
      </c>
      <c r="J36" s="36" t="s">
        <v>248</v>
      </c>
      <c r="K36" s="36" t="str">
        <f>HLOOKUP(J36,LOCATION!$A$2:$M$3,2,0)</f>
        <v>FRANCE</v>
      </c>
      <c r="L36" s="36" t="str">
        <f>INDEX(LOCATION!$B$1:$M$1,MATCH(SPORTSMAN!J36,LOCATION!$B$2:$M$2,0))</f>
        <v>French</v>
      </c>
      <c r="M36" s="36" t="str">
        <f t="shared" si="1"/>
        <v>lenoir.arthur@xyz.com</v>
      </c>
      <c r="N36" s="37">
        <v>88.6</v>
      </c>
      <c r="O36" s="25" t="s">
        <v>120</v>
      </c>
      <c r="P36" s="25" t="s">
        <v>158</v>
      </c>
      <c r="Q36" s="34" t="str">
        <f>INDEX(SPORT!$A$2:$A$33,MATCH(SPORTSMAN!R36,SPORT!$B$2:$B$33,0))</f>
        <v>OUTDOOR</v>
      </c>
      <c r="R36" s="25" t="s">
        <v>266</v>
      </c>
      <c r="S36" s="38">
        <v>108431</v>
      </c>
    </row>
    <row r="37" spans="1:19" x14ac:dyDescent="0.3">
      <c r="A37" s="33">
        <v>36</v>
      </c>
      <c r="B37" s="34" t="s">
        <v>267</v>
      </c>
      <c r="C37" s="25" t="s">
        <v>257</v>
      </c>
      <c r="D37" s="25" t="s">
        <v>268</v>
      </c>
      <c r="E37" s="25"/>
      <c r="F37" s="25" t="s">
        <v>269</v>
      </c>
      <c r="G37" s="35">
        <v>27428</v>
      </c>
      <c r="H37" s="25" t="s">
        <v>109</v>
      </c>
      <c r="I37" s="25" t="s">
        <v>63</v>
      </c>
      <c r="J37" s="36" t="s">
        <v>248</v>
      </c>
      <c r="K37" s="36" t="str">
        <f>HLOOKUP(J37,LOCATION!$A$2:$M$3,2,0)</f>
        <v>FRANCE</v>
      </c>
      <c r="L37" s="36" t="str">
        <f>INDEX(LOCATION!$B$1:$M$1,MATCH(SPORTSMAN!J37,LOCATION!$B$2:$M$2,0))</f>
        <v>French</v>
      </c>
      <c r="M37" s="36" t="str">
        <f t="shared" si="1"/>
        <v>lebrun-brun.benjamin@xyz.com</v>
      </c>
      <c r="N37" s="37">
        <v>78.2</v>
      </c>
      <c r="O37" s="25" t="s">
        <v>110</v>
      </c>
      <c r="P37" s="25" t="s">
        <v>111</v>
      </c>
      <c r="Q37" s="34" t="str">
        <f>INDEX(SPORT!$A$2:$A$33,MATCH(SPORTSMAN!R37,SPORT!$B$2:$B$33,0))</f>
        <v>OUTDOOR</v>
      </c>
      <c r="R37" s="25" t="s">
        <v>212</v>
      </c>
      <c r="S37" s="38">
        <v>66268</v>
      </c>
    </row>
    <row r="38" spans="1:19" x14ac:dyDescent="0.3">
      <c r="A38" s="33">
        <v>37</v>
      </c>
      <c r="B38" s="34" t="s">
        <v>270</v>
      </c>
      <c r="C38" s="25" t="s">
        <v>257</v>
      </c>
      <c r="D38" s="25" t="s">
        <v>271</v>
      </c>
      <c r="E38" s="25"/>
      <c r="F38" s="25" t="s">
        <v>272</v>
      </c>
      <c r="G38" s="35">
        <v>31585</v>
      </c>
      <c r="H38" s="25" t="s">
        <v>118</v>
      </c>
      <c r="I38" s="25" t="s">
        <v>63</v>
      </c>
      <c r="J38" s="36" t="s">
        <v>248</v>
      </c>
      <c r="K38" s="36" t="str">
        <f>HLOOKUP(J38,LOCATION!$A$2:$M$3,2,0)</f>
        <v>FRANCE</v>
      </c>
      <c r="L38" s="36" t="str">
        <f>INDEX(LOCATION!$B$1:$M$1,MATCH(SPORTSMAN!J38,LOCATION!$B$2:$M$2,0))</f>
        <v>French</v>
      </c>
      <c r="M38" s="36" t="str">
        <f t="shared" si="1"/>
        <v>maillard.antoine@xyz.com</v>
      </c>
      <c r="N38" s="37">
        <v>95.8</v>
      </c>
      <c r="O38" s="25" t="s">
        <v>131</v>
      </c>
      <c r="P38" s="25" t="s">
        <v>132</v>
      </c>
      <c r="Q38" s="34" t="str">
        <f>INDEX(SPORT!$A$2:$A$33,MATCH(SPORTSMAN!R38,SPORT!$B$2:$B$33,0))</f>
        <v>OUTDOOR</v>
      </c>
      <c r="R38" s="25" t="s">
        <v>273</v>
      </c>
      <c r="S38" s="38">
        <v>33970</v>
      </c>
    </row>
    <row r="39" spans="1:19" x14ac:dyDescent="0.3">
      <c r="A39" s="33">
        <v>38</v>
      </c>
      <c r="B39" s="34" t="s">
        <v>274</v>
      </c>
      <c r="C39" s="25" t="s">
        <v>257</v>
      </c>
      <c r="D39" s="25" t="s">
        <v>275</v>
      </c>
      <c r="E39" s="25"/>
      <c r="F39" s="25" t="s">
        <v>276</v>
      </c>
      <c r="G39" s="35">
        <v>30327</v>
      </c>
      <c r="H39" s="25" t="s">
        <v>207</v>
      </c>
      <c r="I39" s="25" t="s">
        <v>63</v>
      </c>
      <c r="J39" s="36" t="s">
        <v>248</v>
      </c>
      <c r="K39" s="36" t="str">
        <f>HLOOKUP(J39,LOCATION!$A$2:$M$3,2,0)</f>
        <v>FRANCE</v>
      </c>
      <c r="L39" s="36" t="str">
        <f>INDEX(LOCATION!$B$1:$M$1,MATCH(SPORTSMAN!J39,LOCATION!$B$2:$M$2,0))</f>
        <v>French</v>
      </c>
      <c r="M39" s="36" t="str">
        <f t="shared" si="1"/>
        <v>hoarau-guyon.bernard@xyz.com</v>
      </c>
      <c r="N39" s="37">
        <v>59.7</v>
      </c>
      <c r="O39" s="25" t="s">
        <v>180</v>
      </c>
      <c r="P39" s="25" t="s">
        <v>111</v>
      </c>
      <c r="Q39" s="34" t="str">
        <f>INDEX(SPORT!$A$2:$A$33,MATCH(SPORTSMAN!R39,SPORT!$B$2:$B$33,0))</f>
        <v>INDOOR</v>
      </c>
      <c r="R39" s="25" t="s">
        <v>105</v>
      </c>
      <c r="S39" s="38">
        <v>71352</v>
      </c>
    </row>
    <row r="40" spans="1:19" x14ac:dyDescent="0.3">
      <c r="A40" s="33">
        <v>39</v>
      </c>
      <c r="B40" s="34" t="s">
        <v>277</v>
      </c>
      <c r="C40" s="25" t="s">
        <v>114</v>
      </c>
      <c r="D40" s="25" t="s">
        <v>278</v>
      </c>
      <c r="E40" s="25" t="s">
        <v>279</v>
      </c>
      <c r="F40" s="25" t="s">
        <v>280</v>
      </c>
      <c r="G40" s="35">
        <v>31016</v>
      </c>
      <c r="H40" s="25" t="s">
        <v>138</v>
      </c>
      <c r="I40" s="25" t="s">
        <v>63</v>
      </c>
      <c r="J40" s="36" t="s">
        <v>281</v>
      </c>
      <c r="K40" s="36" t="str">
        <f>HLOOKUP(J40,LOCATION!$A$2:$M$3,2,0)</f>
        <v>ARGENTINA</v>
      </c>
      <c r="L40" s="36" t="str">
        <f>INDEX(LOCATION!$B$1:$M$1,MATCH(SPORTSMAN!J40,LOCATION!$B$2:$M$2,0))</f>
        <v>Spanish</v>
      </c>
      <c r="M40" s="36" t="str">
        <f t="shared" si="1"/>
        <v>tercero.hidalgo@xyz.com</v>
      </c>
      <c r="N40" s="37">
        <v>77.7</v>
      </c>
      <c r="O40" s="25" t="s">
        <v>180</v>
      </c>
      <c r="P40" s="25" t="s">
        <v>132</v>
      </c>
      <c r="Q40" s="34" t="str">
        <f>INDEX(SPORT!$A$2:$A$33,MATCH(SPORTSMAN!R40,SPORT!$B$2:$B$33,0))</f>
        <v>OUTDOOR</v>
      </c>
      <c r="R40" s="25" t="s">
        <v>225</v>
      </c>
      <c r="S40" s="38">
        <v>116376</v>
      </c>
    </row>
    <row r="41" spans="1:19" x14ac:dyDescent="0.3">
      <c r="A41" s="33">
        <v>40</v>
      </c>
      <c r="B41" s="34" t="s">
        <v>282</v>
      </c>
      <c r="C41" s="25" t="s">
        <v>114</v>
      </c>
      <c r="D41" s="25" t="s">
        <v>283</v>
      </c>
      <c r="E41" s="25"/>
      <c r="F41" s="25" t="s">
        <v>284</v>
      </c>
      <c r="G41" s="35">
        <v>32314</v>
      </c>
      <c r="H41" s="25" t="s">
        <v>285</v>
      </c>
      <c r="I41" s="25" t="s">
        <v>63</v>
      </c>
      <c r="J41" s="36" t="s">
        <v>281</v>
      </c>
      <c r="K41" s="36" t="str">
        <f>HLOOKUP(J41,LOCATION!$A$2:$M$3,2,0)</f>
        <v>ARGENTINA</v>
      </c>
      <c r="L41" s="36" t="str">
        <f>INDEX(LOCATION!$B$1:$M$1,MATCH(SPORTSMAN!J41,LOCATION!$B$2:$M$2,0))</f>
        <v>Spanish</v>
      </c>
      <c r="M41" s="36" t="str">
        <f t="shared" si="1"/>
        <v>polanco.hadalgo@xyz.com</v>
      </c>
      <c r="N41" s="37">
        <v>98</v>
      </c>
      <c r="O41" s="25" t="s">
        <v>131</v>
      </c>
      <c r="P41" s="25" t="s">
        <v>104</v>
      </c>
      <c r="Q41" s="34" t="str">
        <f>INDEX(SPORT!$A$2:$A$33,MATCH(SPORTSMAN!R41,SPORT!$B$2:$B$33,0))</f>
        <v>OUTDOOR</v>
      </c>
      <c r="R41" s="25" t="s">
        <v>221</v>
      </c>
      <c r="S41" s="38">
        <v>114144</v>
      </c>
    </row>
    <row r="42" spans="1:19" x14ac:dyDescent="0.3">
      <c r="A42" s="33">
        <v>41</v>
      </c>
      <c r="B42" s="34" t="s">
        <v>286</v>
      </c>
      <c r="C42" s="25" t="s">
        <v>287</v>
      </c>
      <c r="D42" s="25" t="s">
        <v>288</v>
      </c>
      <c r="E42" s="25"/>
      <c r="F42" s="25" t="s">
        <v>289</v>
      </c>
      <c r="G42" s="35">
        <v>27076</v>
      </c>
      <c r="H42" s="25" t="s">
        <v>109</v>
      </c>
      <c r="I42" s="25" t="s">
        <v>62</v>
      </c>
      <c r="J42" s="36" t="s">
        <v>281</v>
      </c>
      <c r="K42" s="36" t="str">
        <f>HLOOKUP(J42,LOCATION!$A$2:$M$3,2,0)</f>
        <v>ARGENTINA</v>
      </c>
      <c r="L42" s="36" t="str">
        <f>INDEX(LOCATION!$B$1:$M$1,MATCH(SPORTSMAN!J42,LOCATION!$B$2:$M$2,0))</f>
        <v>Spanish</v>
      </c>
      <c r="M42" s="36" t="str">
        <f t="shared" si="1"/>
        <v>oliviera.laura@xyz.com</v>
      </c>
      <c r="N42" s="37">
        <v>51.9</v>
      </c>
      <c r="O42" s="25" t="s">
        <v>120</v>
      </c>
      <c r="P42" s="25" t="s">
        <v>111</v>
      </c>
      <c r="Q42" s="34" t="str">
        <f>INDEX(SPORT!$A$2:$A$33,MATCH(SPORTSMAN!R42,SPORT!$B$2:$B$33,0))</f>
        <v>OUTDOOR</v>
      </c>
      <c r="R42" s="25" t="s">
        <v>290</v>
      </c>
      <c r="S42" s="38">
        <v>79872</v>
      </c>
    </row>
    <row r="43" spans="1:19" x14ac:dyDescent="0.3">
      <c r="A43" s="33">
        <v>42</v>
      </c>
      <c r="B43" s="34" t="s">
        <v>291</v>
      </c>
      <c r="C43" s="25" t="s">
        <v>287</v>
      </c>
      <c r="D43" s="25" t="s">
        <v>292</v>
      </c>
      <c r="E43" s="25"/>
      <c r="F43" s="25" t="s">
        <v>293</v>
      </c>
      <c r="G43" s="35">
        <v>32941</v>
      </c>
      <c r="H43" s="25" t="s">
        <v>186</v>
      </c>
      <c r="I43" s="25" t="s">
        <v>62</v>
      </c>
      <c r="J43" s="36" t="s">
        <v>294</v>
      </c>
      <c r="K43" s="36" t="str">
        <f>HLOOKUP(J43,LOCATION!$A$2:$M$3,2,0)</f>
        <v>SPAIN</v>
      </c>
      <c r="L43" s="36" t="str">
        <f>INDEX(LOCATION!$B$1:$M$1,MATCH(SPORTSMAN!J43,LOCATION!$B$2:$M$2,0))</f>
        <v>Spanish</v>
      </c>
      <c r="M43" s="36" t="str">
        <f t="shared" si="1"/>
        <v>garza.ainhoa@xyz.com</v>
      </c>
      <c r="N43" s="37">
        <v>55.6</v>
      </c>
      <c r="O43" s="25" t="s">
        <v>110</v>
      </c>
      <c r="P43" s="25" t="s">
        <v>158</v>
      </c>
      <c r="Q43" s="34" t="str">
        <f>INDEX(SPORT!$A$2:$A$33,MATCH(SPORTSMAN!R43,SPORT!$B$2:$B$33,0))</f>
        <v>INDOOR</v>
      </c>
      <c r="R43" s="25" t="s">
        <v>295</v>
      </c>
      <c r="S43" s="38">
        <v>101969</v>
      </c>
    </row>
    <row r="44" spans="1:19" x14ac:dyDescent="0.3">
      <c r="A44" s="33">
        <v>43</v>
      </c>
      <c r="B44" s="34" t="s">
        <v>296</v>
      </c>
      <c r="C44" s="25" t="s">
        <v>287</v>
      </c>
      <c r="D44" s="25" t="s">
        <v>230</v>
      </c>
      <c r="E44" s="25"/>
      <c r="F44" s="25" t="s">
        <v>297</v>
      </c>
      <c r="G44" s="35">
        <v>21927</v>
      </c>
      <c r="H44" s="25" t="s">
        <v>207</v>
      </c>
      <c r="I44" s="25" t="s">
        <v>62</v>
      </c>
      <c r="J44" s="36" t="s">
        <v>294</v>
      </c>
      <c r="K44" s="36" t="str">
        <f>HLOOKUP(J44,LOCATION!$A$2:$M$3,2,0)</f>
        <v>SPAIN</v>
      </c>
      <c r="L44" s="36" t="str">
        <f>INDEX(LOCATION!$B$1:$M$1,MATCH(SPORTSMAN!J44,LOCATION!$B$2:$M$2,0))</f>
        <v>Spanish</v>
      </c>
      <c r="M44" s="36" t="str">
        <f t="shared" si="1"/>
        <v>banda.isabel@xyz.com</v>
      </c>
      <c r="N44" s="37">
        <v>102.3</v>
      </c>
      <c r="O44" s="25" t="s">
        <v>120</v>
      </c>
      <c r="P44" s="25" t="s">
        <v>158</v>
      </c>
      <c r="Q44" s="34" t="str">
        <f>INDEX(SPORT!$A$2:$A$33,MATCH(SPORTSMAN!R44,SPORT!$B$2:$B$33,0))</f>
        <v>OUTDOOR</v>
      </c>
      <c r="R44" s="25" t="s">
        <v>225</v>
      </c>
      <c r="S44" s="38">
        <v>50659</v>
      </c>
    </row>
    <row r="45" spans="1:19" x14ac:dyDescent="0.3">
      <c r="A45" s="33">
        <v>44</v>
      </c>
      <c r="B45" s="34" t="s">
        <v>298</v>
      </c>
      <c r="C45" s="25" t="s">
        <v>287</v>
      </c>
      <c r="D45" s="25" t="s">
        <v>299</v>
      </c>
      <c r="E45" s="25"/>
      <c r="F45" s="25" t="s">
        <v>300</v>
      </c>
      <c r="G45" s="35">
        <v>23952</v>
      </c>
      <c r="H45" s="25" t="s">
        <v>143</v>
      </c>
      <c r="I45" s="25" t="s">
        <v>62</v>
      </c>
      <c r="J45" s="36" t="s">
        <v>294</v>
      </c>
      <c r="K45" s="36" t="str">
        <f>HLOOKUP(J45,LOCATION!$A$2:$M$3,2,0)</f>
        <v>SPAIN</v>
      </c>
      <c r="L45" s="36" t="str">
        <f>INDEX(LOCATION!$B$1:$M$1,MATCH(SPORTSMAN!J45,LOCATION!$B$2:$M$2,0))</f>
        <v>Spanish</v>
      </c>
      <c r="M45" s="36" t="str">
        <f t="shared" si="1"/>
        <v>mateos.carolota@xyz.com</v>
      </c>
      <c r="N45" s="37">
        <v>58.8</v>
      </c>
      <c r="O45" s="25" t="s">
        <v>180</v>
      </c>
      <c r="P45" s="25" t="s">
        <v>111</v>
      </c>
      <c r="Q45" s="34" t="str">
        <f>INDEX(SPORT!$A$2:$A$33,MATCH(SPORTSMAN!R45,SPORT!$B$2:$B$33,0))</f>
        <v>OUTDOOR</v>
      </c>
      <c r="R45" s="25" t="s">
        <v>290</v>
      </c>
      <c r="S45" s="38">
        <v>58215</v>
      </c>
    </row>
    <row r="46" spans="1:19" x14ac:dyDescent="0.3">
      <c r="A46" s="33">
        <v>45</v>
      </c>
      <c r="B46" s="34" t="s">
        <v>301</v>
      </c>
      <c r="C46" s="25" t="s">
        <v>302</v>
      </c>
      <c r="D46" s="25" t="s">
        <v>303</v>
      </c>
      <c r="E46" s="25"/>
      <c r="F46" s="25" t="s">
        <v>304</v>
      </c>
      <c r="G46" s="35">
        <v>22044</v>
      </c>
      <c r="H46" s="25" t="s">
        <v>125</v>
      </c>
      <c r="I46" s="25" t="s">
        <v>62</v>
      </c>
      <c r="J46" s="36" t="s">
        <v>305</v>
      </c>
      <c r="K46" s="36" t="str">
        <f>HLOOKUP(J46,LOCATION!$A$2:$M$3,2,0)</f>
        <v>NETHERLANDS</v>
      </c>
      <c r="L46" s="36" t="str">
        <f>INDEX(LOCATION!$B$1:$M$1,MATCH(SPORTSMAN!J46,LOCATION!$B$2:$M$2,0))</f>
        <v>Dutch</v>
      </c>
      <c r="M46" s="36" t="str">
        <f t="shared" si="1"/>
        <v>prins.elize@xyz.com</v>
      </c>
      <c r="N46" s="37">
        <v>63.8</v>
      </c>
      <c r="O46" s="25" t="s">
        <v>131</v>
      </c>
      <c r="P46" s="25" t="s">
        <v>158</v>
      </c>
      <c r="Q46" s="34" t="str">
        <f>INDEX(SPORT!$A$2:$A$33,MATCH(SPORTSMAN!R46,SPORT!$B$2:$B$33,0))</f>
        <v>INDOOR</v>
      </c>
      <c r="R46" s="25" t="s">
        <v>306</v>
      </c>
      <c r="S46" s="38">
        <v>39935</v>
      </c>
    </row>
    <row r="47" spans="1:19" x14ac:dyDescent="0.3">
      <c r="A47" s="33">
        <v>46</v>
      </c>
      <c r="B47" s="34" t="s">
        <v>307</v>
      </c>
      <c r="C47" s="25" t="s">
        <v>308</v>
      </c>
      <c r="D47" s="25" t="s">
        <v>309</v>
      </c>
      <c r="E47" s="25"/>
      <c r="F47" s="25" t="s">
        <v>310</v>
      </c>
      <c r="G47" s="35">
        <v>26940</v>
      </c>
      <c r="H47" s="25" t="s">
        <v>101</v>
      </c>
      <c r="I47" s="25" t="s">
        <v>63</v>
      </c>
      <c r="J47" s="36" t="s">
        <v>305</v>
      </c>
      <c r="K47" s="36" t="str">
        <f>HLOOKUP(J47,LOCATION!$A$2:$M$3,2,0)</f>
        <v>NETHERLANDS</v>
      </c>
      <c r="L47" s="36" t="str">
        <f>INDEX(LOCATION!$B$1:$M$1,MATCH(SPORTSMAN!J47,LOCATION!$B$2:$M$2,0))</f>
        <v>Dutch</v>
      </c>
      <c r="M47" s="36" t="str">
        <f t="shared" si="1"/>
        <v>pham.ryan@xyz.com</v>
      </c>
      <c r="N47" s="37">
        <v>98.6</v>
      </c>
      <c r="O47" s="25" t="s">
        <v>120</v>
      </c>
      <c r="P47" s="25" t="s">
        <v>232</v>
      </c>
      <c r="Q47" s="34" t="str">
        <f>INDEX(SPORT!$A$2:$A$33,MATCH(SPORTSMAN!R47,SPORT!$B$2:$B$33,0))</f>
        <v>OUTDOOR</v>
      </c>
      <c r="R47" s="25" t="s">
        <v>221</v>
      </c>
      <c r="S47" s="38">
        <v>44865</v>
      </c>
    </row>
    <row r="48" spans="1:19" x14ac:dyDescent="0.3">
      <c r="A48" s="33">
        <v>47</v>
      </c>
      <c r="B48" s="34" t="s">
        <v>311</v>
      </c>
      <c r="C48" s="25" t="s">
        <v>312</v>
      </c>
      <c r="D48" s="25" t="s">
        <v>313</v>
      </c>
      <c r="E48" s="25"/>
      <c r="F48" s="25" t="s">
        <v>314</v>
      </c>
      <c r="G48" s="35">
        <v>24936</v>
      </c>
      <c r="H48" s="25" t="s">
        <v>216</v>
      </c>
      <c r="I48" s="25" t="s">
        <v>62</v>
      </c>
      <c r="J48" s="36" t="s">
        <v>305</v>
      </c>
      <c r="K48" s="36" t="str">
        <f>HLOOKUP(J48,LOCATION!$A$2:$M$3,2,0)</f>
        <v>NETHERLANDS</v>
      </c>
      <c r="L48" s="36" t="str">
        <f>INDEX(LOCATION!$B$1:$M$1,MATCH(SPORTSMAN!J48,LOCATION!$B$2:$M$2,0))</f>
        <v>Dutch</v>
      </c>
      <c r="M48" s="36" t="str">
        <f t="shared" si="1"/>
        <v>rotteveel.elise@xyz.com</v>
      </c>
      <c r="N48" s="37">
        <v>61.8</v>
      </c>
      <c r="O48" s="25" t="s">
        <v>180</v>
      </c>
      <c r="P48" s="25" t="s">
        <v>111</v>
      </c>
      <c r="Q48" s="34" t="str">
        <f>INDEX(SPORT!$A$2:$A$33,MATCH(SPORTSMAN!R48,SPORT!$B$2:$B$33,0))</f>
        <v>OUTDOOR</v>
      </c>
      <c r="R48" s="25" t="s">
        <v>221</v>
      </c>
      <c r="S48" s="38">
        <v>90478</v>
      </c>
    </row>
    <row r="49" spans="1:19" x14ac:dyDescent="0.3">
      <c r="A49" s="33">
        <v>48</v>
      </c>
      <c r="B49" s="34" t="s">
        <v>315</v>
      </c>
      <c r="C49" s="25" t="s">
        <v>316</v>
      </c>
      <c r="D49" s="25" t="s">
        <v>317</v>
      </c>
      <c r="E49" s="25"/>
      <c r="F49" s="25" t="s">
        <v>318</v>
      </c>
      <c r="G49" s="35">
        <v>35567</v>
      </c>
      <c r="H49" s="25" t="s">
        <v>125</v>
      </c>
      <c r="I49" s="25" t="s">
        <v>62</v>
      </c>
      <c r="J49" s="36" t="s">
        <v>319</v>
      </c>
      <c r="K49" s="36" t="str">
        <f>HLOOKUP(J49,LOCATION!$A$2:$M$3,2,0)</f>
        <v>SWEDEN</v>
      </c>
      <c r="L49" s="36" t="str">
        <f>INDEX(LOCATION!$B$1:$M$1,MATCH(SPORTSMAN!J49,LOCATION!$B$2:$M$2,0))</f>
        <v>Swedish</v>
      </c>
      <c r="M49" s="36" t="str">
        <f t="shared" si="1"/>
        <v>soderberg.mirjam@xyz.com</v>
      </c>
      <c r="N49" s="37">
        <v>50</v>
      </c>
      <c r="O49" s="25" t="s">
        <v>120</v>
      </c>
      <c r="P49" s="25" t="s">
        <v>158</v>
      </c>
      <c r="Q49" s="34" t="str">
        <f>INDEX(SPORT!$A$2:$A$33,MATCH(SPORTSMAN!R49,SPORT!$B$2:$B$33,0))</f>
        <v>OUTDOOR</v>
      </c>
      <c r="R49" s="25" t="s">
        <v>121</v>
      </c>
      <c r="S49" s="38">
        <v>38965</v>
      </c>
    </row>
    <row r="50" spans="1:19" x14ac:dyDescent="0.3">
      <c r="A50" s="33">
        <v>49</v>
      </c>
      <c r="B50" s="34" t="s">
        <v>320</v>
      </c>
      <c r="C50" s="25" t="s">
        <v>321</v>
      </c>
      <c r="D50" s="25" t="s">
        <v>322</v>
      </c>
      <c r="E50" s="25"/>
      <c r="F50" s="25" t="s">
        <v>323</v>
      </c>
      <c r="G50" s="35">
        <v>31832</v>
      </c>
      <c r="H50" s="25" t="s">
        <v>186</v>
      </c>
      <c r="I50" s="25" t="s">
        <v>63</v>
      </c>
      <c r="J50" s="36" t="s">
        <v>319</v>
      </c>
      <c r="K50" s="36" t="str">
        <f>HLOOKUP(J50,LOCATION!$A$2:$M$3,2,0)</f>
        <v>SWEDEN</v>
      </c>
      <c r="L50" s="36" t="str">
        <f>INDEX(LOCATION!$B$1:$M$1,MATCH(SPORTSMAN!J50,LOCATION!$B$2:$M$2,0))</f>
        <v>Swedish</v>
      </c>
      <c r="M50" s="36" t="str">
        <f t="shared" si="1"/>
        <v>palsson.berndt@xyz.com</v>
      </c>
      <c r="N50" s="37">
        <v>45.9</v>
      </c>
      <c r="O50" s="25" t="s">
        <v>131</v>
      </c>
      <c r="P50" s="25" t="s">
        <v>104</v>
      </c>
      <c r="Q50" s="34" t="str">
        <f>INDEX(SPORT!$A$2:$A$33,MATCH(SPORTSMAN!R50,SPORT!$B$2:$B$33,0))</f>
        <v>OUTDOOR</v>
      </c>
      <c r="R50" s="25" t="s">
        <v>324</v>
      </c>
      <c r="S50" s="38">
        <v>35387</v>
      </c>
    </row>
    <row r="51" spans="1:19" x14ac:dyDescent="0.3">
      <c r="A51" s="33">
        <v>50</v>
      </c>
      <c r="B51" s="34" t="s">
        <v>325</v>
      </c>
      <c r="C51" s="25" t="s">
        <v>114</v>
      </c>
      <c r="D51" s="25" t="s">
        <v>326</v>
      </c>
      <c r="E51" s="25" t="s">
        <v>327</v>
      </c>
      <c r="F51" s="25" t="s">
        <v>328</v>
      </c>
      <c r="G51" s="35">
        <v>34178</v>
      </c>
      <c r="H51" s="25" t="s">
        <v>143</v>
      </c>
      <c r="I51" s="25" t="s">
        <v>63</v>
      </c>
      <c r="J51" s="36" t="s">
        <v>329</v>
      </c>
      <c r="K51" s="36" t="str">
        <f>HLOOKUP(J51,LOCATION!$A$2:$M$3,2,0)</f>
        <v>BRAZIL</v>
      </c>
      <c r="L51" s="36" t="str">
        <f>INDEX(LOCATION!$B$1:$M$1,MATCH(SPORTSMAN!J51,LOCATION!$B$2:$M$2,0))</f>
        <v>Portuguese</v>
      </c>
      <c r="M51" s="36" t="str">
        <f t="shared" si="1"/>
        <v>sobrinho.adriano@xyz.com</v>
      </c>
      <c r="N51" s="37">
        <v>92.5</v>
      </c>
      <c r="O51" s="25" t="s">
        <v>103</v>
      </c>
      <c r="P51" s="25" t="s">
        <v>148</v>
      </c>
      <c r="Q51" s="34" t="str">
        <f>INDEX(SPORT!$A$2:$A$33,MATCH(SPORTSMAN!R51,SPORT!$B$2:$B$33,0))</f>
        <v>INDOOR</v>
      </c>
      <c r="R51" s="25" t="s">
        <v>330</v>
      </c>
      <c r="S51" s="38">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936CF-2599-45A0-8218-A6C447BC4BF1}">
  <sheetPr codeName="Sheet7">
    <tabColor theme="9" tint="-0.499984740745262"/>
  </sheetPr>
  <dimension ref="A1:B33"/>
  <sheetViews>
    <sheetView showGridLines="0" workbookViewId="0">
      <selection activeCell="D7" sqref="D7"/>
    </sheetView>
  </sheetViews>
  <sheetFormatPr defaultRowHeight="14.4" x14ac:dyDescent="0.3"/>
  <cols>
    <col min="1" max="1" width="15.5546875" bestFit="1" customWidth="1"/>
    <col min="2" max="2" width="24" bestFit="1" customWidth="1"/>
  </cols>
  <sheetData>
    <row r="1" spans="1:2" x14ac:dyDescent="0.3">
      <c r="A1" s="40" t="s">
        <v>331</v>
      </c>
      <c r="B1" s="40" t="s">
        <v>95</v>
      </c>
    </row>
    <row r="2" spans="1:2" x14ac:dyDescent="0.3">
      <c r="A2" s="41" t="s">
        <v>332</v>
      </c>
      <c r="B2" s="41" t="s">
        <v>105</v>
      </c>
    </row>
    <row r="3" spans="1:2" x14ac:dyDescent="0.3">
      <c r="A3" s="42" t="s">
        <v>332</v>
      </c>
      <c r="B3" s="42" t="s">
        <v>112</v>
      </c>
    </row>
    <row r="4" spans="1:2" x14ac:dyDescent="0.3">
      <c r="A4" s="42" t="s">
        <v>333</v>
      </c>
      <c r="B4" s="42" t="s">
        <v>121</v>
      </c>
    </row>
    <row r="5" spans="1:2" x14ac:dyDescent="0.3">
      <c r="A5" s="42" t="s">
        <v>333</v>
      </c>
      <c r="B5" s="42" t="s">
        <v>126</v>
      </c>
    </row>
    <row r="6" spans="1:2" x14ac:dyDescent="0.3">
      <c r="A6" s="42" t="s">
        <v>332</v>
      </c>
      <c r="B6" s="42" t="s">
        <v>133</v>
      </c>
    </row>
    <row r="7" spans="1:2" x14ac:dyDescent="0.3">
      <c r="A7" s="42" t="s">
        <v>332</v>
      </c>
      <c r="B7" s="42" t="s">
        <v>139</v>
      </c>
    </row>
    <row r="8" spans="1:2" x14ac:dyDescent="0.3">
      <c r="A8" s="42" t="s">
        <v>333</v>
      </c>
      <c r="B8" s="42" t="s">
        <v>144</v>
      </c>
    </row>
    <row r="9" spans="1:2" x14ac:dyDescent="0.3">
      <c r="A9" s="42" t="s">
        <v>332</v>
      </c>
      <c r="B9" s="42" t="s">
        <v>149</v>
      </c>
    </row>
    <row r="10" spans="1:2" x14ac:dyDescent="0.3">
      <c r="A10" s="42" t="s">
        <v>332</v>
      </c>
      <c r="B10" s="42" t="s">
        <v>154</v>
      </c>
    </row>
    <row r="11" spans="1:2" x14ac:dyDescent="0.3">
      <c r="A11" s="42" t="s">
        <v>333</v>
      </c>
      <c r="B11" s="42" t="s">
        <v>164</v>
      </c>
    </row>
    <row r="12" spans="1:2" x14ac:dyDescent="0.3">
      <c r="A12" s="42" t="s">
        <v>333</v>
      </c>
      <c r="B12" s="42" t="s">
        <v>169</v>
      </c>
    </row>
    <row r="13" spans="1:2" x14ac:dyDescent="0.3">
      <c r="A13" s="42" t="s">
        <v>333</v>
      </c>
      <c r="B13" s="42" t="s">
        <v>173</v>
      </c>
    </row>
    <row r="14" spans="1:2" x14ac:dyDescent="0.3">
      <c r="A14" s="42" t="s">
        <v>333</v>
      </c>
      <c r="B14" s="42" t="s">
        <v>181</v>
      </c>
    </row>
    <row r="15" spans="1:2" x14ac:dyDescent="0.3">
      <c r="A15" s="42" t="s">
        <v>332</v>
      </c>
      <c r="B15" s="42" t="s">
        <v>187</v>
      </c>
    </row>
    <row r="16" spans="1:2" x14ac:dyDescent="0.3">
      <c r="A16" s="42" t="s">
        <v>332</v>
      </c>
      <c r="B16" s="42" t="s">
        <v>194</v>
      </c>
    </row>
    <row r="17" spans="1:2" x14ac:dyDescent="0.3">
      <c r="A17" s="42" t="s">
        <v>333</v>
      </c>
      <c r="B17" s="42" t="s">
        <v>198</v>
      </c>
    </row>
    <row r="18" spans="1:2" x14ac:dyDescent="0.3">
      <c r="A18" s="42" t="s">
        <v>332</v>
      </c>
      <c r="B18" s="42" t="s">
        <v>203</v>
      </c>
    </row>
    <row r="19" spans="1:2" x14ac:dyDescent="0.3">
      <c r="A19" s="42" t="s">
        <v>332</v>
      </c>
      <c r="B19" s="42" t="s">
        <v>208</v>
      </c>
    </row>
    <row r="20" spans="1:2" x14ac:dyDescent="0.3">
      <c r="A20" s="42" t="s">
        <v>333</v>
      </c>
      <c r="B20" s="42" t="s">
        <v>212</v>
      </c>
    </row>
    <row r="21" spans="1:2" x14ac:dyDescent="0.3">
      <c r="A21" s="42" t="s">
        <v>333</v>
      </c>
      <c r="B21" s="42" t="s">
        <v>217</v>
      </c>
    </row>
    <row r="22" spans="1:2" x14ac:dyDescent="0.3">
      <c r="A22" s="42" t="s">
        <v>333</v>
      </c>
      <c r="B22" s="42" t="s">
        <v>221</v>
      </c>
    </row>
    <row r="23" spans="1:2" x14ac:dyDescent="0.3">
      <c r="A23" s="42" t="s">
        <v>333</v>
      </c>
      <c r="B23" s="42" t="s">
        <v>225</v>
      </c>
    </row>
    <row r="24" spans="1:2" x14ac:dyDescent="0.3">
      <c r="A24" s="42" t="s">
        <v>332</v>
      </c>
      <c r="B24" s="42" t="s">
        <v>237</v>
      </c>
    </row>
    <row r="25" spans="1:2" x14ac:dyDescent="0.3">
      <c r="A25" s="42" t="s">
        <v>333</v>
      </c>
      <c r="B25" s="42" t="s">
        <v>249</v>
      </c>
    </row>
    <row r="26" spans="1:2" x14ac:dyDescent="0.3">
      <c r="A26" s="42" t="s">
        <v>332</v>
      </c>
      <c r="B26" s="42" t="s">
        <v>260</v>
      </c>
    </row>
    <row r="27" spans="1:2" x14ac:dyDescent="0.3">
      <c r="A27" s="42" t="s">
        <v>333</v>
      </c>
      <c r="B27" s="42" t="s">
        <v>266</v>
      </c>
    </row>
    <row r="28" spans="1:2" x14ac:dyDescent="0.3">
      <c r="A28" s="42" t="s">
        <v>333</v>
      </c>
      <c r="B28" s="42" t="s">
        <v>273</v>
      </c>
    </row>
    <row r="29" spans="1:2" x14ac:dyDescent="0.3">
      <c r="A29" s="42" t="s">
        <v>333</v>
      </c>
      <c r="B29" s="42" t="s">
        <v>290</v>
      </c>
    </row>
    <row r="30" spans="1:2" x14ac:dyDescent="0.3">
      <c r="A30" s="42" t="s">
        <v>332</v>
      </c>
      <c r="B30" s="42" t="s">
        <v>295</v>
      </c>
    </row>
    <row r="31" spans="1:2" x14ac:dyDescent="0.3">
      <c r="A31" s="42" t="s">
        <v>332</v>
      </c>
      <c r="B31" s="42" t="s">
        <v>306</v>
      </c>
    </row>
    <row r="32" spans="1:2" x14ac:dyDescent="0.3">
      <c r="A32" s="42" t="s">
        <v>333</v>
      </c>
      <c r="B32" s="42" t="s">
        <v>324</v>
      </c>
    </row>
    <row r="33" spans="1:2" x14ac:dyDescent="0.3">
      <c r="A33" s="42" t="s">
        <v>332</v>
      </c>
      <c r="B33" s="42" t="s">
        <v>330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6A431-4859-4A5E-81C5-0A05504D81D6}">
  <sheetPr codeName="Sheet8">
    <tabColor theme="9" tint="-0.499984740745262"/>
  </sheetPr>
  <dimension ref="A1:M3"/>
  <sheetViews>
    <sheetView showGridLines="0" workbookViewId="0">
      <selection activeCell="H15" sqref="H15"/>
    </sheetView>
  </sheetViews>
  <sheetFormatPr defaultColWidth="14.77734375" defaultRowHeight="14.4" x14ac:dyDescent="0.3"/>
  <sheetData>
    <row r="1" spans="1:13" x14ac:dyDescent="0.3">
      <c r="A1" s="29" t="s">
        <v>89</v>
      </c>
      <c r="B1" s="34" t="s">
        <v>334</v>
      </c>
      <c r="C1" s="34" t="s">
        <v>335</v>
      </c>
      <c r="D1" s="34" t="s">
        <v>334</v>
      </c>
      <c r="E1" s="34" t="s">
        <v>336</v>
      </c>
      <c r="F1" s="34" t="s">
        <v>334</v>
      </c>
      <c r="G1" s="34" t="s">
        <v>336</v>
      </c>
      <c r="H1" s="34" t="s">
        <v>337</v>
      </c>
      <c r="I1" s="34" t="s">
        <v>338</v>
      </c>
      <c r="J1" s="34" t="s">
        <v>338</v>
      </c>
      <c r="K1" s="34" t="s">
        <v>339</v>
      </c>
      <c r="L1" s="34" t="s">
        <v>340</v>
      </c>
      <c r="M1" s="34" t="s">
        <v>335</v>
      </c>
    </row>
    <row r="2" spans="1:13" x14ac:dyDescent="0.3">
      <c r="A2" s="29" t="s">
        <v>87</v>
      </c>
      <c r="B2" s="34" t="s">
        <v>102</v>
      </c>
      <c r="C2" s="34" t="s">
        <v>119</v>
      </c>
      <c r="D2" s="34" t="s">
        <v>153</v>
      </c>
      <c r="E2" s="34" t="s">
        <v>179</v>
      </c>
      <c r="F2" s="34" t="s">
        <v>202</v>
      </c>
      <c r="G2" s="34" t="s">
        <v>236</v>
      </c>
      <c r="H2" s="34" t="s">
        <v>248</v>
      </c>
      <c r="I2" s="34" t="s">
        <v>281</v>
      </c>
      <c r="J2" s="34" t="s">
        <v>294</v>
      </c>
      <c r="K2" s="34" t="s">
        <v>305</v>
      </c>
      <c r="L2" s="34" t="s">
        <v>319</v>
      </c>
      <c r="M2" s="34" t="s">
        <v>329</v>
      </c>
    </row>
    <row r="3" spans="1:13" x14ac:dyDescent="0.3">
      <c r="A3" s="29" t="s">
        <v>88</v>
      </c>
      <c r="B3" s="34" t="s">
        <v>66</v>
      </c>
      <c r="C3" s="34" t="s">
        <v>68</v>
      </c>
      <c r="D3" s="34" t="s">
        <v>70</v>
      </c>
      <c r="E3" s="34" t="s">
        <v>71</v>
      </c>
      <c r="F3" s="34" t="s">
        <v>67</v>
      </c>
      <c r="G3" s="34" t="s">
        <v>69</v>
      </c>
      <c r="H3" s="34" t="s">
        <v>72</v>
      </c>
      <c r="I3" s="34" t="s">
        <v>65</v>
      </c>
      <c r="J3" s="34" t="s">
        <v>74</v>
      </c>
      <c r="K3" s="34" t="s">
        <v>73</v>
      </c>
      <c r="L3" s="34" t="s">
        <v>75</v>
      </c>
      <c r="M3" s="34" t="s">
        <v>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4680E-A994-489F-BB98-F75DA3F695F2}">
  <sheetPr>
    <tabColor rgb="FFFF0000"/>
  </sheetPr>
  <dimension ref="B2:AA14"/>
  <sheetViews>
    <sheetView topLeftCell="L2" workbookViewId="0">
      <selection activeCell="X3" sqref="X3:AA3"/>
    </sheetView>
  </sheetViews>
  <sheetFormatPr defaultRowHeight="14.4" x14ac:dyDescent="0.3"/>
  <cols>
    <col min="2" max="2" width="14.44140625" bestFit="1" customWidth="1"/>
    <col min="3" max="3" width="18.77734375" customWidth="1"/>
    <col min="9" max="9" width="12.5546875" bestFit="1" customWidth="1"/>
    <col min="10" max="10" width="19.88671875" customWidth="1"/>
    <col min="12" max="12" width="12.5546875" bestFit="1" customWidth="1"/>
    <col min="13" max="13" width="28.5546875" customWidth="1"/>
    <col min="15" max="15" width="14.44140625" bestFit="1" customWidth="1"/>
    <col min="16" max="16" width="14" bestFit="1" customWidth="1"/>
    <col min="19" max="19" width="18.77734375" bestFit="1" customWidth="1"/>
    <col min="20" max="20" width="26" customWidth="1"/>
    <col min="21" max="21" width="12.5546875" bestFit="1" customWidth="1"/>
    <col min="22" max="22" width="23.109375" bestFit="1" customWidth="1"/>
    <col min="23" max="23" width="14" bestFit="1" customWidth="1"/>
    <col min="26" max="26" width="13.21875" bestFit="1" customWidth="1"/>
    <col min="27" max="27" width="23.109375" bestFit="1" customWidth="1"/>
  </cols>
  <sheetData>
    <row r="2" spans="2:27" x14ac:dyDescent="0.3">
      <c r="B2" s="44" t="s">
        <v>397</v>
      </c>
      <c r="C2" s="45"/>
      <c r="I2" s="44" t="s">
        <v>398</v>
      </c>
      <c r="J2" s="45"/>
      <c r="L2" s="44" t="s">
        <v>399</v>
      </c>
      <c r="M2" s="45"/>
      <c r="O2" s="44" t="s">
        <v>396</v>
      </c>
      <c r="P2" s="45"/>
    </row>
    <row r="3" spans="2:27" x14ac:dyDescent="0.3">
      <c r="U3" s="44" t="s">
        <v>400</v>
      </c>
      <c r="V3" s="45"/>
      <c r="W3" s="45"/>
      <c r="X3" s="45"/>
      <c r="Y3" s="45"/>
      <c r="Z3" s="45"/>
      <c r="AA3" s="45"/>
    </row>
    <row r="4" spans="2:27" x14ac:dyDescent="0.3">
      <c r="B4" s="28" t="s">
        <v>61</v>
      </c>
      <c r="C4" t="s">
        <v>392</v>
      </c>
      <c r="I4" s="28" t="s">
        <v>61</v>
      </c>
      <c r="J4" t="s">
        <v>59</v>
      </c>
      <c r="L4" s="28" t="s">
        <v>61</v>
      </c>
      <c r="M4" t="s">
        <v>394</v>
      </c>
      <c r="O4" s="28" t="s">
        <v>61</v>
      </c>
      <c r="P4" t="s">
        <v>395</v>
      </c>
    </row>
    <row r="5" spans="2:27" x14ac:dyDescent="0.3">
      <c r="B5" s="24" t="s">
        <v>126</v>
      </c>
      <c r="C5">
        <v>2</v>
      </c>
      <c r="I5" s="24" t="s">
        <v>62</v>
      </c>
      <c r="J5">
        <v>25</v>
      </c>
      <c r="L5" s="24" t="s">
        <v>332</v>
      </c>
      <c r="M5">
        <v>18</v>
      </c>
      <c r="O5" s="24" t="s">
        <v>221</v>
      </c>
      <c r="P5">
        <v>285247</v>
      </c>
      <c r="U5" s="28" t="s">
        <v>61</v>
      </c>
      <c r="V5" t="s">
        <v>393</v>
      </c>
    </row>
    <row r="6" spans="2:27" x14ac:dyDescent="0.3">
      <c r="B6" s="24" t="s">
        <v>290</v>
      </c>
      <c r="C6">
        <v>2</v>
      </c>
      <c r="I6" s="24" t="s">
        <v>63</v>
      </c>
      <c r="J6">
        <v>25</v>
      </c>
      <c r="L6" s="24" t="s">
        <v>333</v>
      </c>
      <c r="M6">
        <v>32</v>
      </c>
      <c r="O6" s="24" t="s">
        <v>105</v>
      </c>
      <c r="P6">
        <v>241816</v>
      </c>
      <c r="U6" s="24" t="s">
        <v>66</v>
      </c>
      <c r="V6">
        <v>7</v>
      </c>
    </row>
    <row r="7" spans="2:27" x14ac:dyDescent="0.3">
      <c r="B7" s="24" t="s">
        <v>221</v>
      </c>
      <c r="C7">
        <v>5</v>
      </c>
      <c r="O7" s="24" t="s">
        <v>212</v>
      </c>
      <c r="P7">
        <v>235837</v>
      </c>
    </row>
    <row r="8" spans="2:27" x14ac:dyDescent="0.3">
      <c r="B8" s="24" t="s">
        <v>225</v>
      </c>
      <c r="C8">
        <v>3</v>
      </c>
      <c r="O8" s="24" t="s">
        <v>144</v>
      </c>
      <c r="P8">
        <v>215267</v>
      </c>
    </row>
    <row r="9" spans="2:27" x14ac:dyDescent="0.3">
      <c r="B9" s="24" t="s">
        <v>144</v>
      </c>
      <c r="C9">
        <v>4</v>
      </c>
      <c r="O9" s="24" t="s">
        <v>126</v>
      </c>
      <c r="P9">
        <v>199585</v>
      </c>
    </row>
    <row r="10" spans="2:27" x14ac:dyDescent="0.3">
      <c r="B10" s="24" t="s">
        <v>105</v>
      </c>
      <c r="C10">
        <v>3</v>
      </c>
      <c r="O10" s="24" t="s">
        <v>225</v>
      </c>
      <c r="P10">
        <v>188926</v>
      </c>
    </row>
    <row r="11" spans="2:27" x14ac:dyDescent="0.3">
      <c r="B11" s="24" t="s">
        <v>121</v>
      </c>
      <c r="C11">
        <v>2</v>
      </c>
      <c r="O11" s="24" t="s">
        <v>173</v>
      </c>
      <c r="P11">
        <v>145866</v>
      </c>
    </row>
    <row r="12" spans="2:27" x14ac:dyDescent="0.3">
      <c r="B12" s="24" t="s">
        <v>173</v>
      </c>
      <c r="C12">
        <v>2</v>
      </c>
      <c r="O12" s="24" t="s">
        <v>290</v>
      </c>
      <c r="P12">
        <v>138087</v>
      </c>
    </row>
    <row r="13" spans="2:27" x14ac:dyDescent="0.3">
      <c r="B13" s="24" t="s">
        <v>212</v>
      </c>
      <c r="C13">
        <v>3</v>
      </c>
      <c r="O13" s="24" t="s">
        <v>237</v>
      </c>
      <c r="P13">
        <v>127301</v>
      </c>
    </row>
    <row r="14" spans="2:27" x14ac:dyDescent="0.3">
      <c r="B14" s="24" t="s">
        <v>237</v>
      </c>
      <c r="C14">
        <v>2</v>
      </c>
      <c r="O14" s="24" t="s">
        <v>149</v>
      </c>
      <c r="P14">
        <v>109885</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 1</vt:lpstr>
      <vt:lpstr>Question 2 </vt:lpstr>
      <vt:lpstr>Question 3</vt:lpstr>
      <vt:lpstr>ANALYSIS</vt:lpstr>
      <vt:lpstr>REPORT</vt:lpstr>
      <vt:lpstr>SPORTSMAN</vt:lpstr>
      <vt:lpstr>SPORT</vt:lpstr>
      <vt:lpstr>LOCATION</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2024-05-12T08:35:30Z</dcterms:created>
  <dcterms:modified xsi:type="dcterms:W3CDTF">2024-05-13T08:03:49Z</dcterms:modified>
</cp:coreProperties>
</file>