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480" yWindow="60" windowWidth="18195" windowHeight="8505" tabRatio="600" firstSheet="0" activeTab="1" autoFilterDateGrouping="1"/>
  </bookViews>
  <sheets>
    <sheet xmlns:r="http://schemas.openxmlformats.org/officeDocument/2006/relationships" name="V2- Code " sheetId="1" state="visible" r:id="rId1"/>
    <sheet xmlns:r="http://schemas.openxmlformats.org/officeDocument/2006/relationships" name="V1- Code" sheetId="2" state="visible" r:id="rId2"/>
    <sheet xmlns:r="http://schemas.openxmlformats.org/officeDocument/2006/relationships" name="V2" sheetId="3" state="visible" r:id="rId3"/>
    <sheet xmlns:r="http://schemas.openxmlformats.org/officeDocument/2006/relationships" name="V1" sheetId="4" state="visible" r:id="rId4"/>
    <sheet xmlns:r="http://schemas.openxmlformats.org/officeDocument/2006/relationships" name="Sheet1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5">
    <numFmt numFmtId="164" formatCode="#,##0%"/>
    <numFmt numFmtId="165" formatCode="#,##0.00%"/>
    <numFmt numFmtId="166" formatCode="#,##0.000"/>
    <numFmt numFmtId="167" formatCode="#,##0.00000"/>
    <numFmt numFmtId="168" formatCode="#,##0.0"/>
  </numFmts>
  <fonts count="7">
    <font>
      <name val="Calibri"/>
      <family val="2"/>
      <color theme="1"/>
      <sz val="11"/>
      <scheme val="minor"/>
    </font>
    <font>
      <name val="Calibri"/>
      <family val="2"/>
      <color rgb="FF000000"/>
      <sz val="11"/>
    </font>
    <font>
      <name val="Aptos Narrow"/>
      <family val="2"/>
      <color rgb="FFff0000"/>
      <sz val="11"/>
    </font>
    <font>
      <name val="Aptos Narrow"/>
      <family val="2"/>
      <color rgb="FF000000"/>
      <sz val="11"/>
    </font>
    <font>
      <name val="Aptos Narrow"/>
      <family val="2"/>
      <color rgb="FF000000"/>
      <sz val="16"/>
    </font>
    <font>
      <name val="Aptos Narrow"/>
      <family val="2"/>
      <color rgb="FF156082"/>
      <sz val="11"/>
    </font>
    <font>
      <name val="Aptos Narrow"/>
      <family val="2"/>
      <color rgb="FF000000"/>
      <sz val="12"/>
    </font>
  </fonts>
  <fills count="9">
    <fill>
      <patternFill/>
    </fill>
    <fill>
      <patternFill patternType="gray125"/>
    </fill>
    <fill>
      <patternFill patternType="solid">
        <fgColor rgb="FFffff00"/>
      </patternFill>
    </fill>
    <fill>
      <patternFill patternType="solid">
        <fgColor rgb="FFf2cfee"/>
      </patternFill>
    </fill>
    <fill>
      <patternFill patternType="solid">
        <fgColor rgb="FFcaeefb"/>
      </patternFill>
    </fill>
    <fill>
      <patternFill patternType="solid">
        <fgColor rgb="FFfbe3d6"/>
      </patternFill>
    </fill>
    <fill>
      <patternFill patternType="solid">
        <fgColor rgb="FFd9f2d0"/>
      </patternFill>
    </fill>
    <fill>
      <patternFill patternType="solid">
        <fgColor rgb="FFc1e5f5"/>
      </patternFill>
    </fill>
    <fill>
      <patternFill patternType="solid">
        <fgColor rgb="FFffffff"/>
      </patternFill>
    </fill>
  </fills>
  <borders count="37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c6c6c6"/>
      </left>
      <right style="thin">
        <color rgb="FFc6c6c6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c6c6c6"/>
      </right>
      <top style="medium">
        <color rgb="FF000000"/>
      </top>
      <bottom style="medium">
        <color rgb="FF000000"/>
      </bottom>
      <diagonal/>
    </border>
    <border>
      <left style="thin">
        <color rgb="FFc6c6c6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1"/>
  </cellStyleXfs>
  <cellXfs count="209">
    <xf numFmtId="0" fontId="0" fillId="0" borderId="0" pivotButton="0" quotePrefix="0" xfId="0"/>
    <xf numFmtId="0" fontId="0" fillId="0" borderId="0" applyAlignment="1" pivotButton="0" quotePrefix="0" xfId="0">
      <alignment horizontal="general"/>
    </xf>
    <xf numFmtId="0" fontId="1" fillId="0" borderId="1" applyAlignment="1" pivotButton="0" quotePrefix="0" xfId="0">
      <alignment horizontal="left"/>
    </xf>
    <xf numFmtId="3" fontId="1" fillId="0" borderId="1" applyAlignment="1" pivotButton="0" quotePrefix="0" xfId="0">
      <alignment horizontal="right"/>
    </xf>
    <xf numFmtId="3" fontId="1" fillId="0" borderId="1" applyAlignment="1" pivotButton="0" quotePrefix="0" xfId="0">
      <alignment horizontal="left"/>
    </xf>
    <xf numFmtId="0" fontId="1" fillId="0" borderId="2" applyAlignment="1" pivotButton="0" quotePrefix="0" xfId="0">
      <alignment horizontal="left"/>
    </xf>
    <xf numFmtId="3" fontId="1" fillId="0" borderId="2" applyAlignment="1" pivotButton="0" quotePrefix="0" xfId="0">
      <alignment horizontal="left"/>
    </xf>
    <xf numFmtId="3" fontId="1" fillId="0" borderId="2" applyAlignment="1" pivotButton="0" quotePrefix="0" xfId="0">
      <alignment horizontal="right"/>
    </xf>
    <xf numFmtId="0" fontId="0" fillId="0" borderId="0" applyAlignment="1" pivotButton="0" quotePrefix="0" xfId="0">
      <alignment horizontal="general"/>
    </xf>
    <xf numFmtId="0" fontId="0" fillId="0" borderId="0" applyAlignment="1" pivotButton="0" quotePrefix="0" xfId="0">
      <alignment horizontal="left"/>
    </xf>
    <xf numFmtId="3" fontId="0" fillId="0" borderId="0" applyAlignment="1" pivotButton="0" quotePrefix="0" xfId="0">
      <alignment horizontal="left"/>
    </xf>
    <xf numFmtId="164" fontId="1" fillId="0" borderId="1" applyAlignment="1" pivotButton="0" quotePrefix="0" xfId="0">
      <alignment horizontal="right"/>
    </xf>
    <xf numFmtId="165" fontId="1" fillId="0" borderId="1" applyAlignment="1" pivotButton="0" quotePrefix="0" xfId="0">
      <alignment horizontal="right"/>
    </xf>
    <xf numFmtId="165" fontId="1" fillId="0" borderId="1" applyAlignment="1" pivotButton="0" quotePrefix="0" xfId="0">
      <alignment horizontal="right" wrapText="1"/>
    </xf>
    <xf numFmtId="4" fontId="1" fillId="0" borderId="1" applyAlignment="1" pivotButton="0" quotePrefix="0" xfId="0">
      <alignment horizontal="right"/>
    </xf>
    <xf numFmtId="0" fontId="1" fillId="2" borderId="3" applyAlignment="1" pivotButton="0" quotePrefix="0" xfId="0">
      <alignment horizontal="left"/>
    </xf>
    <xf numFmtId="165" fontId="2" fillId="2" borderId="3" applyAlignment="1" pivotButton="0" quotePrefix="0" xfId="0">
      <alignment horizontal="left" wrapText="1"/>
    </xf>
    <xf numFmtId="164" fontId="2" fillId="2" borderId="3" applyAlignment="1" pivotButton="0" quotePrefix="0" xfId="0">
      <alignment horizontal="right"/>
    </xf>
    <xf numFmtId="164" fontId="3" fillId="0" borderId="1" applyAlignment="1" pivotButton="0" quotePrefix="0" xfId="0">
      <alignment horizontal="left"/>
    </xf>
    <xf numFmtId="3" fontId="3" fillId="0" borderId="1" applyAlignment="1" pivotButton="0" quotePrefix="0" xfId="0">
      <alignment horizontal="left"/>
    </xf>
    <xf numFmtId="164" fontId="3" fillId="0" borderId="2" applyAlignment="1" pivotButton="0" quotePrefix="0" xfId="0">
      <alignment horizontal="left"/>
    </xf>
    <xf numFmtId="165" fontId="3" fillId="0" borderId="1" applyAlignment="1" pivotButton="0" quotePrefix="0" xfId="0">
      <alignment horizontal="left"/>
    </xf>
    <xf numFmtId="0" fontId="3" fillId="0" borderId="2" applyAlignment="1" pivotButton="0" quotePrefix="0" xfId="0">
      <alignment horizontal="center"/>
    </xf>
    <xf numFmtId="165" fontId="3" fillId="0" borderId="2" applyAlignment="1" pivotButton="0" quotePrefix="0" xfId="0">
      <alignment horizontal="center"/>
    </xf>
    <xf numFmtId="0" fontId="3" fillId="0" borderId="2" applyAlignment="1" pivotButton="0" quotePrefix="0" xfId="0">
      <alignment horizontal="left"/>
    </xf>
    <xf numFmtId="3" fontId="3" fillId="0" borderId="2" applyAlignment="1" pivotButton="0" quotePrefix="0" xfId="0">
      <alignment horizontal="left"/>
    </xf>
    <xf numFmtId="165" fontId="3" fillId="0" borderId="2" applyAlignment="1" pivotButton="0" quotePrefix="0" xfId="0">
      <alignment horizontal="left" wrapText="1"/>
    </xf>
    <xf numFmtId="4" fontId="3" fillId="0" borderId="2" applyAlignment="1" pivotButton="0" quotePrefix="0" xfId="0">
      <alignment horizontal="left"/>
    </xf>
    <xf numFmtId="165" fontId="3" fillId="0" borderId="2" applyAlignment="1" pivotButton="0" quotePrefix="0" xfId="0">
      <alignment horizontal="right"/>
    </xf>
    <xf numFmtId="3" fontId="3" fillId="2" borderId="2" applyAlignment="1" pivotButton="0" quotePrefix="0" xfId="0">
      <alignment horizontal="right"/>
    </xf>
    <xf numFmtId="164" fontId="1" fillId="0" borderId="2" applyAlignment="1" pivotButton="0" quotePrefix="0" xfId="0">
      <alignment horizontal="left"/>
    </xf>
    <xf numFmtId="165" fontId="1" fillId="0" borderId="2" applyAlignment="1" pivotButton="0" quotePrefix="0" xfId="0">
      <alignment horizontal="right"/>
    </xf>
    <xf numFmtId="165" fontId="1" fillId="0" borderId="2" applyAlignment="1" pivotButton="0" quotePrefix="0" xfId="0">
      <alignment horizontal="left" wrapText="1"/>
    </xf>
    <xf numFmtId="4" fontId="1" fillId="0" borderId="2" applyAlignment="1" pivotButton="0" quotePrefix="0" xfId="0">
      <alignment horizontal="left"/>
    </xf>
    <xf numFmtId="164" fontId="1" fillId="0" borderId="2" applyAlignment="1" pivotButton="0" quotePrefix="0" xfId="0">
      <alignment horizontal="right"/>
    </xf>
    <xf numFmtId="0" fontId="1" fillId="2" borderId="2" applyAlignment="1" pivotButton="0" quotePrefix="0" xfId="0">
      <alignment horizontal="left"/>
    </xf>
    <xf numFmtId="165" fontId="1" fillId="2" borderId="2" applyAlignment="1" pivotButton="0" quotePrefix="0" xfId="0">
      <alignment horizontal="right"/>
    </xf>
    <xf numFmtId="0" fontId="1" fillId="3" borderId="2" applyAlignment="1" pivotButton="0" quotePrefix="0" xfId="0">
      <alignment horizontal="left"/>
    </xf>
    <xf numFmtId="4" fontId="1" fillId="3" borderId="2" applyAlignment="1" pivotButton="0" quotePrefix="0" xfId="0">
      <alignment horizontal="right"/>
    </xf>
    <xf numFmtId="165" fontId="1" fillId="3" borderId="2" applyAlignment="1" pivotButton="0" quotePrefix="0" xfId="0">
      <alignment horizontal="left" wrapText="1"/>
    </xf>
    <xf numFmtId="164" fontId="1" fillId="3" borderId="2" applyAlignment="1" pivotButton="0" quotePrefix="0" xfId="0">
      <alignment horizontal="left"/>
    </xf>
    <xf numFmtId="3" fontId="1" fillId="3" borderId="2" applyAlignment="1" pivotButton="0" quotePrefix="0" xfId="0">
      <alignment horizontal="right"/>
    </xf>
    <xf numFmtId="4" fontId="1" fillId="0" borderId="2" applyAlignment="1" pivotButton="0" quotePrefix="0" xfId="0">
      <alignment horizontal="right"/>
    </xf>
    <xf numFmtId="3" fontId="2" fillId="0" borderId="1" applyAlignment="1" pivotButton="0" quotePrefix="0" xfId="0">
      <alignment horizontal="left"/>
    </xf>
    <xf numFmtId="164" fontId="2" fillId="0" borderId="1" applyAlignment="1" pivotButton="0" quotePrefix="0" xfId="0">
      <alignment horizontal="right"/>
    </xf>
    <xf numFmtId="165" fontId="3" fillId="0" borderId="2" applyAlignment="1" pivotButton="0" quotePrefix="0" xfId="0">
      <alignment horizontal="left"/>
    </xf>
    <xf numFmtId="4" fontId="3" fillId="0" borderId="2" applyAlignment="1" pivotButton="0" quotePrefix="0" xfId="0">
      <alignment horizontal="right"/>
    </xf>
    <xf numFmtId="4" fontId="1" fillId="0" borderId="4" applyAlignment="1" pivotButton="0" quotePrefix="0" xfId="0">
      <alignment horizontal="right" wrapText="1"/>
    </xf>
    <xf numFmtId="4" fontId="1" fillId="0" borderId="4" applyAlignment="1" pivotButton="0" quotePrefix="0" xfId="0">
      <alignment horizontal="right"/>
    </xf>
    <xf numFmtId="4" fontId="3" fillId="0" borderId="1" applyAlignment="1" pivotButton="0" quotePrefix="0" xfId="0">
      <alignment horizontal="right"/>
    </xf>
    <xf numFmtId="165" fontId="3" fillId="0" borderId="5" applyAlignment="1" pivotButton="0" quotePrefix="0" xfId="0">
      <alignment horizontal="left" wrapText="1"/>
    </xf>
    <xf numFmtId="4" fontId="3" fillId="0" borderId="6" applyAlignment="1" pivotButton="0" quotePrefix="0" xfId="0">
      <alignment horizontal="right"/>
    </xf>
    <xf numFmtId="4" fontId="3" fillId="2" borderId="6" applyAlignment="1" pivotButton="0" quotePrefix="0" xfId="0">
      <alignment horizontal="right"/>
    </xf>
    <xf numFmtId="4" fontId="1" fillId="0" borderId="6" applyAlignment="1" pivotButton="0" quotePrefix="0" xfId="0">
      <alignment horizontal="right"/>
    </xf>
    <xf numFmtId="4" fontId="1" fillId="0" borderId="7" applyAlignment="1" pivotButton="0" quotePrefix="0" xfId="0">
      <alignment horizontal="right"/>
    </xf>
    <xf numFmtId="4" fontId="1" fillId="0" borderId="8" applyAlignment="1" pivotButton="0" quotePrefix="0" xfId="0">
      <alignment horizontal="right"/>
    </xf>
    <xf numFmtId="164" fontId="1" fillId="0" borderId="1" applyAlignment="1" pivotButton="0" quotePrefix="0" xfId="0">
      <alignment horizontal="left"/>
    </xf>
    <xf numFmtId="4" fontId="1" fillId="0" borderId="9" applyAlignment="1" pivotButton="0" quotePrefix="0" xfId="0">
      <alignment horizontal="right" wrapText="1"/>
    </xf>
    <xf numFmtId="4" fontId="1" fillId="0" borderId="9" applyAlignment="1" pivotButton="0" quotePrefix="0" xfId="0">
      <alignment horizontal="right"/>
    </xf>
    <xf numFmtId="4" fontId="3" fillId="0" borderId="4" applyAlignment="1" pivotButton="0" quotePrefix="0" xfId="0">
      <alignment horizontal="right"/>
    </xf>
    <xf numFmtId="4" fontId="1" fillId="0" borderId="2" applyAlignment="1" pivotButton="0" quotePrefix="0" xfId="0">
      <alignment horizontal="right" wrapText="1"/>
    </xf>
    <xf numFmtId="3" fontId="1" fillId="0" borderId="10" applyAlignment="1" pivotButton="0" quotePrefix="0" xfId="0">
      <alignment horizontal="left"/>
    </xf>
    <xf numFmtId="166" fontId="3" fillId="0" borderId="11" applyAlignment="1" pivotButton="0" quotePrefix="0" xfId="0">
      <alignment horizontal="right"/>
    </xf>
    <xf numFmtId="4" fontId="1" fillId="0" borderId="12" applyAlignment="1" pivotButton="0" quotePrefix="0" xfId="0">
      <alignment horizontal="right" wrapText="1"/>
    </xf>
    <xf numFmtId="3" fontId="3" fillId="0" borderId="1" applyAlignment="1" pivotButton="0" quotePrefix="0" xfId="0">
      <alignment horizontal="right"/>
    </xf>
    <xf numFmtId="167" fontId="1" fillId="0" borderId="1" applyAlignment="1" pivotButton="0" quotePrefix="0" xfId="0">
      <alignment horizontal="right"/>
    </xf>
    <xf numFmtId="3" fontId="3" fillId="0" borderId="10" applyAlignment="1" pivotButton="0" quotePrefix="0" xfId="0">
      <alignment horizontal="left"/>
    </xf>
    <xf numFmtId="167" fontId="3" fillId="0" borderId="1" applyAlignment="1" pivotButton="0" quotePrefix="0" xfId="0">
      <alignment horizontal="right"/>
    </xf>
    <xf numFmtId="4" fontId="1" fillId="0" borderId="1" applyAlignment="1" pivotButton="0" quotePrefix="0" xfId="0">
      <alignment horizontal="left"/>
    </xf>
    <xf numFmtId="164" fontId="3" fillId="0" borderId="1" applyAlignment="1" pivotButton="0" quotePrefix="0" xfId="0">
      <alignment horizontal="right"/>
    </xf>
    <xf numFmtId="164" fontId="0" fillId="0" borderId="0" applyAlignment="1" pivotButton="0" quotePrefix="0" xfId="0">
      <alignment horizontal="right"/>
    </xf>
    <xf numFmtId="3" fontId="0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right" wrapText="1"/>
    </xf>
    <xf numFmtId="4" fontId="0" fillId="0" borderId="0" applyAlignment="1" pivotButton="0" quotePrefix="0" xfId="0">
      <alignment horizontal="right"/>
    </xf>
    <xf numFmtId="3" fontId="1" fillId="0" borderId="1" applyAlignment="1" pivotButton="0" quotePrefix="0" xfId="0">
      <alignment horizontal="right" wrapText="1"/>
    </xf>
    <xf numFmtId="3" fontId="4" fillId="0" borderId="1" applyAlignment="1" pivotButton="0" quotePrefix="0" xfId="0">
      <alignment horizontal="left"/>
    </xf>
    <xf numFmtId="164" fontId="1" fillId="2" borderId="3" applyAlignment="1" pivotButton="0" quotePrefix="0" xfId="0">
      <alignment horizontal="left"/>
    </xf>
    <xf numFmtId="3" fontId="2" fillId="4" borderId="3" applyAlignment="1" pivotButton="0" quotePrefix="0" xfId="0">
      <alignment horizontal="left" wrapText="1"/>
    </xf>
    <xf numFmtId="164" fontId="2" fillId="4" borderId="3" applyAlignment="1" pivotButton="0" quotePrefix="0" xfId="0">
      <alignment horizontal="right"/>
    </xf>
    <xf numFmtId="4" fontId="3" fillId="4" borderId="3" applyAlignment="1" pivotButton="0" quotePrefix="0" xfId="0">
      <alignment horizontal="left"/>
    </xf>
    <xf numFmtId="4" fontId="3" fillId="3" borderId="3" applyAlignment="1" pivotButton="0" quotePrefix="0" xfId="0">
      <alignment horizontal="left"/>
    </xf>
    <xf numFmtId="3" fontId="2" fillId="0" borderId="1" applyAlignment="1" pivotButton="0" quotePrefix="0" xfId="0">
      <alignment horizontal="left" wrapText="1"/>
    </xf>
    <xf numFmtId="165" fontId="1" fillId="2" borderId="5" applyAlignment="1" pivotButton="0" quotePrefix="0" xfId="0">
      <alignment horizontal="left"/>
    </xf>
    <xf numFmtId="3" fontId="3" fillId="0" borderId="6" applyAlignment="1" pivotButton="0" quotePrefix="0" xfId="0">
      <alignment horizontal="center"/>
    </xf>
    <xf numFmtId="0" fontId="1" fillId="0" borderId="8" applyAlignment="1" pivotButton="0" quotePrefix="0" xfId="0">
      <alignment horizontal="left"/>
    </xf>
    <xf numFmtId="3" fontId="3" fillId="4" borderId="2" applyAlignment="1" pivotButton="0" quotePrefix="0" xfId="0">
      <alignment horizontal="center"/>
    </xf>
    <xf numFmtId="165" fontId="1" fillId="4" borderId="2" applyAlignment="1" pivotButton="0" quotePrefix="0" xfId="0">
      <alignment horizontal="right"/>
    </xf>
    <xf numFmtId="3" fontId="2" fillId="4" borderId="2" applyAlignment="1" pivotButton="0" quotePrefix="0" xfId="0">
      <alignment horizontal="left" wrapText="1"/>
    </xf>
    <xf numFmtId="4" fontId="2" fillId="4" borderId="2" applyAlignment="1" pivotButton="0" quotePrefix="0" xfId="0">
      <alignment horizontal="right"/>
    </xf>
    <xf numFmtId="3" fontId="3" fillId="0" borderId="13" applyAlignment="1" pivotButton="0" quotePrefix="0" xfId="0">
      <alignment horizontal="left"/>
    </xf>
    <xf numFmtId="3" fontId="3" fillId="0" borderId="14" applyAlignment="1" pivotButton="0" quotePrefix="0" xfId="0">
      <alignment horizontal="left"/>
    </xf>
    <xf numFmtId="0" fontId="1" fillId="0" borderId="15" applyAlignment="1" pivotButton="0" quotePrefix="0" xfId="0">
      <alignment horizontal="left"/>
    </xf>
    <xf numFmtId="3" fontId="1" fillId="0" borderId="16" applyAlignment="1" pivotButton="0" quotePrefix="0" xfId="0">
      <alignment horizontal="left"/>
    </xf>
    <xf numFmtId="164" fontId="1" fillId="0" borderId="17" applyAlignment="1" pivotButton="0" quotePrefix="0" xfId="0">
      <alignment horizontal="right"/>
    </xf>
    <xf numFmtId="3" fontId="1" fillId="0" borderId="17" applyAlignment="1" pivotButton="0" quotePrefix="0" xfId="0">
      <alignment horizontal="left"/>
    </xf>
    <xf numFmtId="3" fontId="1" fillId="0" borderId="18" applyAlignment="1" pivotButton="0" quotePrefix="0" xfId="0">
      <alignment horizontal="left"/>
    </xf>
    <xf numFmtId="3" fontId="1" fillId="0" borderId="12" applyAlignment="1" pivotButton="0" quotePrefix="0" xfId="0">
      <alignment horizontal="left" wrapText="1"/>
    </xf>
    <xf numFmtId="4" fontId="3" fillId="5" borderId="19" applyAlignment="1" pivotButton="0" quotePrefix="0" xfId="0">
      <alignment horizontal="left"/>
    </xf>
    <xf numFmtId="164" fontId="2" fillId="5" borderId="19" applyAlignment="1" pivotButton="0" quotePrefix="0" xfId="0">
      <alignment horizontal="center"/>
    </xf>
    <xf numFmtId="165" fontId="3" fillId="6" borderId="20" applyAlignment="1" pivotButton="0" quotePrefix="0" xfId="0">
      <alignment horizontal="right"/>
    </xf>
    <xf numFmtId="165" fontId="3" fillId="6" borderId="21" applyAlignment="1" pivotButton="0" quotePrefix="0" xfId="0">
      <alignment horizontal="right"/>
    </xf>
    <xf numFmtId="3" fontId="1" fillId="5" borderId="19" applyAlignment="1" pivotButton="0" quotePrefix="0" xfId="0">
      <alignment horizontal="left"/>
    </xf>
    <xf numFmtId="165" fontId="1" fillId="5" borderId="21" applyAlignment="1" pivotButton="0" quotePrefix="0" xfId="0">
      <alignment horizontal="right"/>
    </xf>
    <xf numFmtId="3" fontId="1" fillId="6" borderId="20" applyAlignment="1" pivotButton="0" quotePrefix="0" xfId="0">
      <alignment horizontal="left"/>
    </xf>
    <xf numFmtId="165" fontId="1" fillId="6" borderId="21" applyAlignment="1" pivotButton="0" quotePrefix="0" xfId="0">
      <alignment horizontal="right"/>
    </xf>
    <xf numFmtId="3" fontId="1" fillId="5" borderId="20" applyAlignment="1" pivotButton="0" quotePrefix="0" xfId="0">
      <alignment horizontal="left"/>
    </xf>
    <xf numFmtId="165" fontId="1" fillId="6" borderId="19" applyAlignment="1" pivotButton="0" quotePrefix="0" xfId="0">
      <alignment horizontal="right"/>
    </xf>
    <xf numFmtId="4" fontId="1" fillId="5" borderId="20" applyAlignment="1" pivotButton="0" quotePrefix="0" xfId="0">
      <alignment horizontal="left"/>
    </xf>
    <xf numFmtId="0" fontId="1" fillId="5" borderId="20" applyAlignment="1" pivotButton="0" quotePrefix="0" xfId="0">
      <alignment horizontal="left"/>
    </xf>
    <xf numFmtId="165" fontId="1" fillId="6" borderId="22" applyAlignment="1" pivotButton="0" quotePrefix="0" xfId="0">
      <alignment horizontal="right"/>
    </xf>
    <xf numFmtId="3" fontId="3" fillId="0" borderId="23" applyAlignment="1" pivotButton="0" quotePrefix="0" xfId="0">
      <alignment horizontal="left"/>
    </xf>
    <xf numFmtId="3" fontId="3" fillId="0" borderId="24" applyAlignment="1" pivotButton="0" quotePrefix="0" xfId="0">
      <alignment horizontal="right"/>
    </xf>
    <xf numFmtId="0" fontId="3" fillId="0" borderId="23" applyAlignment="1" pivotButton="0" quotePrefix="0" xfId="0">
      <alignment horizontal="center"/>
    </xf>
    <xf numFmtId="3" fontId="3" fillId="0" borderId="9" applyAlignment="1" pivotButton="0" quotePrefix="0" xfId="0">
      <alignment horizontal="left" wrapText="1"/>
    </xf>
    <xf numFmtId="3" fontId="3" fillId="0" borderId="9" applyAlignment="1" pivotButton="0" quotePrefix="0" xfId="0">
      <alignment horizontal="left"/>
    </xf>
    <xf numFmtId="3" fontId="3" fillId="0" borderId="25" applyAlignment="1" pivotButton="0" quotePrefix="0" xfId="0">
      <alignment horizontal="left"/>
    </xf>
    <xf numFmtId="3" fontId="3" fillId="0" borderId="26" applyAlignment="1" pivotButton="0" quotePrefix="0" xfId="0">
      <alignment horizontal="left" wrapText="1"/>
    </xf>
    <xf numFmtId="4" fontId="3" fillId="0" borderId="9" applyAlignment="1" pivotButton="0" quotePrefix="0" xfId="0">
      <alignment horizontal="left"/>
    </xf>
    <xf numFmtId="3" fontId="1" fillId="0" borderId="23" applyAlignment="1" pivotButton="0" quotePrefix="0" xfId="0">
      <alignment horizontal="left"/>
    </xf>
    <xf numFmtId="3" fontId="2" fillId="0" borderId="24" applyAlignment="1" pivotButton="0" quotePrefix="0" xfId="0">
      <alignment horizontal="right"/>
    </xf>
    <xf numFmtId="165" fontId="2" fillId="0" borderId="1" applyAlignment="1" pivotButton="0" quotePrefix="0" xfId="0">
      <alignment horizontal="left"/>
    </xf>
    <xf numFmtId="0" fontId="3" fillId="4" borderId="23" applyAlignment="1" pivotButton="0" quotePrefix="0" xfId="0">
      <alignment horizontal="left"/>
    </xf>
    <xf numFmtId="3" fontId="3" fillId="4" borderId="2" applyAlignment="1" pivotButton="0" quotePrefix="0" xfId="0">
      <alignment horizontal="right"/>
    </xf>
    <xf numFmtId="3" fontId="3" fillId="0" borderId="2" applyAlignment="1" pivotButton="0" quotePrefix="0" xfId="0">
      <alignment horizontal="left" wrapText="1"/>
    </xf>
    <xf numFmtId="3" fontId="3" fillId="0" borderId="24" applyAlignment="1" pivotButton="0" quotePrefix="0" xfId="0">
      <alignment horizontal="left"/>
    </xf>
    <xf numFmtId="3" fontId="3" fillId="0" borderId="12" applyAlignment="1" pivotButton="0" quotePrefix="0" xfId="0">
      <alignment horizontal="left" wrapText="1"/>
    </xf>
    <xf numFmtId="3" fontId="1" fillId="0" borderId="24" applyAlignment="1" pivotButton="0" quotePrefix="0" xfId="0">
      <alignment horizontal="left"/>
    </xf>
    <xf numFmtId="0" fontId="1" fillId="0" borderId="23" applyAlignment="1" pivotButton="0" quotePrefix="0" xfId="0">
      <alignment horizontal="left"/>
    </xf>
    <xf numFmtId="3" fontId="1" fillId="0" borderId="2" applyAlignment="1" pivotButton="0" quotePrefix="0" xfId="0">
      <alignment horizontal="left" wrapText="1"/>
    </xf>
    <xf numFmtId="0" fontId="1" fillId="2" borderId="23" applyAlignment="1" pivotButton="0" quotePrefix="0" xfId="0">
      <alignment horizontal="left"/>
    </xf>
    <xf numFmtId="3" fontId="2" fillId="0" borderId="27" applyAlignment="1" pivotButton="0" quotePrefix="0" xfId="0">
      <alignment horizontal="left"/>
    </xf>
    <xf numFmtId="3" fontId="2" fillId="0" borderId="28" applyAlignment="1" pivotButton="0" quotePrefix="0" xfId="0">
      <alignment horizontal="left"/>
    </xf>
    <xf numFmtId="3" fontId="1" fillId="3" borderId="24" applyAlignment="1" pivotButton="0" quotePrefix="0" xfId="0">
      <alignment horizontal="right"/>
    </xf>
    <xf numFmtId="3" fontId="1" fillId="3" borderId="29" applyAlignment="1" pivotButton="0" quotePrefix="0" xfId="0">
      <alignment horizontal="right" wrapText="1"/>
    </xf>
    <xf numFmtId="3" fontId="1" fillId="0" borderId="2" applyAlignment="1" pivotButton="0" quotePrefix="0" xfId="0">
      <alignment horizontal="right" wrapText="1"/>
    </xf>
    <xf numFmtId="3" fontId="3" fillId="0" borderId="30" applyAlignment="1" pivotButton="0" quotePrefix="0" xfId="0">
      <alignment horizontal="left"/>
    </xf>
    <xf numFmtId="165" fontId="2" fillId="0" borderId="14" applyAlignment="1" pivotButton="0" quotePrefix="0" xfId="0">
      <alignment horizontal="left"/>
    </xf>
    <xf numFmtId="4" fontId="2" fillId="0" borderId="31" applyAlignment="1" pivotButton="0" quotePrefix="0" xfId="0">
      <alignment horizontal="right"/>
    </xf>
    <xf numFmtId="4" fontId="1" fillId="0" borderId="24" applyAlignment="1" pivotButton="0" quotePrefix="0" xfId="0">
      <alignment horizontal="right"/>
    </xf>
    <xf numFmtId="4" fontId="1" fillId="0" borderId="31" applyAlignment="1" pivotButton="0" quotePrefix="0" xfId="0">
      <alignment horizontal="right"/>
    </xf>
    <xf numFmtId="4" fontId="5" fillId="0" borderId="31" applyAlignment="1" pivotButton="0" quotePrefix="0" xfId="0">
      <alignment horizontal="right"/>
    </xf>
    <xf numFmtId="4" fontId="5" fillId="0" borderId="24" applyAlignment="1" pivotButton="0" quotePrefix="0" xfId="0">
      <alignment horizontal="right"/>
    </xf>
    <xf numFmtId="0" fontId="3" fillId="0" borderId="27" applyAlignment="1" pivotButton="0" quotePrefix="0" xfId="0">
      <alignment horizontal="left"/>
    </xf>
    <xf numFmtId="4" fontId="3" fillId="0" borderId="32" applyAlignment="1" pivotButton="0" quotePrefix="0" xfId="0">
      <alignment horizontal="right"/>
    </xf>
    <xf numFmtId="3" fontId="3" fillId="0" borderId="32" applyAlignment="1" pivotButton="0" quotePrefix="0" xfId="0">
      <alignment horizontal="left" wrapText="1"/>
    </xf>
    <xf numFmtId="4" fontId="3" fillId="0" borderId="28" applyAlignment="1" pivotButton="0" quotePrefix="0" xfId="0">
      <alignment horizontal="right"/>
    </xf>
    <xf numFmtId="4" fontId="3" fillId="0" borderId="12" applyAlignment="1" pivotButton="0" quotePrefix="0" xfId="0">
      <alignment horizontal="right" wrapText="1"/>
    </xf>
    <xf numFmtId="3" fontId="1" fillId="0" borderId="27" applyAlignment="1" pivotButton="0" quotePrefix="0" xfId="0">
      <alignment horizontal="left"/>
    </xf>
    <xf numFmtId="4" fontId="1" fillId="0" borderId="33" applyAlignment="1" pivotButton="0" quotePrefix="0" xfId="0">
      <alignment horizontal="right"/>
    </xf>
    <xf numFmtId="4" fontId="1" fillId="0" borderId="28" applyAlignment="1" pivotButton="0" quotePrefix="0" xfId="0">
      <alignment horizontal="right"/>
    </xf>
    <xf numFmtId="3" fontId="3" fillId="0" borderId="5" applyAlignment="1" pivotButton="0" quotePrefix="0" xfId="0">
      <alignment horizontal="left" wrapText="1"/>
    </xf>
    <xf numFmtId="165" fontId="3" fillId="4" borderId="2" applyAlignment="1" pivotButton="0" quotePrefix="0" xfId="0">
      <alignment horizontal="right" wrapText="1"/>
    </xf>
    <xf numFmtId="165" fontId="1" fillId="0" borderId="2" applyAlignment="1" pivotButton="0" quotePrefix="0" xfId="0">
      <alignment horizontal="left"/>
    </xf>
    <xf numFmtId="3" fontId="3" fillId="0" borderId="2" applyAlignment="1" pivotButton="0" quotePrefix="0" xfId="0">
      <alignment horizontal="right"/>
    </xf>
    <xf numFmtId="3" fontId="0" fillId="0" borderId="0" applyAlignment="1" pivotButton="0" quotePrefix="0" xfId="0">
      <alignment horizontal="right" wrapText="1"/>
    </xf>
    <xf numFmtId="3" fontId="1" fillId="0" borderId="1" applyAlignment="1" pivotButton="0" quotePrefix="0" xfId="0">
      <alignment horizontal="left" wrapText="1"/>
    </xf>
    <xf numFmtId="0" fontId="1" fillId="0" borderId="1" applyAlignment="1" pivotButton="0" quotePrefix="0" xfId="0">
      <alignment horizontal="right"/>
    </xf>
    <xf numFmtId="0" fontId="6" fillId="0" borderId="22" applyAlignment="1" pivotButton="0" quotePrefix="0" xfId="0">
      <alignment horizontal="left"/>
    </xf>
    <xf numFmtId="3" fontId="3" fillId="4" borderId="3" applyAlignment="1" pivotButton="0" quotePrefix="0" xfId="0">
      <alignment horizontal="left"/>
    </xf>
    <xf numFmtId="165" fontId="3" fillId="3" borderId="3" applyAlignment="1" pivotButton="0" quotePrefix="0" xfId="0">
      <alignment horizontal="left"/>
    </xf>
    <xf numFmtId="4" fontId="3" fillId="0" borderId="2" applyAlignment="1" pivotButton="0" quotePrefix="0" xfId="0">
      <alignment horizontal="center"/>
    </xf>
    <xf numFmtId="3" fontId="3" fillId="0" borderId="2" applyAlignment="1" pivotButton="0" quotePrefix="0" xfId="0">
      <alignment horizontal="center"/>
    </xf>
    <xf numFmtId="3" fontId="3" fillId="0" borderId="2" applyAlignment="1" pivotButton="0" quotePrefix="0" xfId="0">
      <alignment horizontal="center" wrapText="1"/>
    </xf>
    <xf numFmtId="0" fontId="3" fillId="0" borderId="1" applyAlignment="1" pivotButton="0" quotePrefix="0" xfId="0">
      <alignment horizontal="left"/>
    </xf>
    <xf numFmtId="0" fontId="6" fillId="0" borderId="10" applyAlignment="1" pivotButton="0" quotePrefix="0" xfId="0">
      <alignment horizontal="left"/>
    </xf>
    <xf numFmtId="168" fontId="1" fillId="0" borderId="1" applyAlignment="1" pivotButton="0" quotePrefix="0" xfId="0">
      <alignment horizontal="right" wrapText="1"/>
    </xf>
    <xf numFmtId="0" fontId="3" fillId="0" borderId="5" applyAlignment="1" pivotButton="0" quotePrefix="0" xfId="0">
      <alignment horizontal="left"/>
    </xf>
    <xf numFmtId="165" fontId="3" fillId="4" borderId="23" applyAlignment="1" pivotButton="0" quotePrefix="0" xfId="0">
      <alignment horizontal="left"/>
    </xf>
    <xf numFmtId="0" fontId="2" fillId="4" borderId="2" applyAlignment="1" pivotButton="0" quotePrefix="0" xfId="0">
      <alignment horizontal="left"/>
    </xf>
    <xf numFmtId="165" fontId="3" fillId="4" borderId="3" applyAlignment="1" pivotButton="0" quotePrefix="0" xfId="0">
      <alignment horizontal="left"/>
    </xf>
    <xf numFmtId="3" fontId="3" fillId="4" borderId="3" applyAlignment="1" pivotButton="0" quotePrefix="0" xfId="0">
      <alignment horizontal="right"/>
    </xf>
    <xf numFmtId="0" fontId="1" fillId="3" borderId="3" applyAlignment="1" pivotButton="0" quotePrefix="0" xfId="0">
      <alignment horizontal="left"/>
    </xf>
    <xf numFmtId="3" fontId="1" fillId="3" borderId="3" applyAlignment="1" pivotButton="0" quotePrefix="0" xfId="0">
      <alignment horizontal="right"/>
    </xf>
    <xf numFmtId="165" fontId="3" fillId="4" borderId="34" applyAlignment="1" pivotButton="0" quotePrefix="0" xfId="0">
      <alignment horizontal="center"/>
    </xf>
    <xf numFmtId="4" fontId="3" fillId="0" borderId="1" applyAlignment="1" pivotButton="0" quotePrefix="0" xfId="0">
      <alignment horizontal="left"/>
    </xf>
    <xf numFmtId="164" fontId="3" fillId="0" borderId="17" applyAlignment="1" pivotButton="0" quotePrefix="0" xfId="0">
      <alignment horizontal="right"/>
    </xf>
    <xf numFmtId="3" fontId="1" fillId="0" borderId="30" applyAlignment="1" pivotButton="0" quotePrefix="0" xfId="0">
      <alignment horizontal="left"/>
    </xf>
    <xf numFmtId="165" fontId="3" fillId="4" borderId="35" applyAlignment="1" pivotButton="0" quotePrefix="0" xfId="0">
      <alignment horizontal="right"/>
    </xf>
    <xf numFmtId="164" fontId="2" fillId="0" borderId="1" applyAlignment="1" pivotButton="0" quotePrefix="0" xfId="0">
      <alignment horizontal="center"/>
    </xf>
    <xf numFmtId="165" fontId="3" fillId="0" borderId="1" applyAlignment="1" pivotButton="0" quotePrefix="0" xfId="0">
      <alignment horizontal="right"/>
    </xf>
    <xf numFmtId="0" fontId="2" fillId="0" borderId="1" applyAlignment="1" pivotButton="0" quotePrefix="0" xfId="0">
      <alignment horizontal="left"/>
    </xf>
    <xf numFmtId="3" fontId="1" fillId="0" borderId="24" applyAlignment="1" pivotButton="0" quotePrefix="0" xfId="0">
      <alignment horizontal="right"/>
    </xf>
    <xf numFmtId="3" fontId="3" fillId="0" borderId="2" applyAlignment="1" pivotButton="0" quotePrefix="0" xfId="0">
      <alignment horizontal="right" wrapText="1"/>
    </xf>
    <xf numFmtId="4" fontId="3" fillId="0" borderId="1" applyAlignment="1" pivotButton="0" quotePrefix="0" xfId="0">
      <alignment horizontal="right" wrapText="1"/>
    </xf>
    <xf numFmtId="4" fontId="5" fillId="0" borderId="1" applyAlignment="1" pivotButton="0" quotePrefix="0" xfId="0">
      <alignment horizontal="right"/>
    </xf>
    <xf numFmtId="0" fontId="5" fillId="0" borderId="1" applyAlignment="1" pivotButton="0" quotePrefix="0" xfId="0">
      <alignment horizontal="right"/>
    </xf>
    <xf numFmtId="4" fontId="1" fillId="0" borderId="1" applyAlignment="1" pivotButton="0" quotePrefix="0" xfId="0">
      <alignment horizontal="right" wrapText="1"/>
    </xf>
    <xf numFmtId="165" fontId="3" fillId="0" borderId="1" applyAlignment="1" pivotButton="0" quotePrefix="0" xfId="0">
      <alignment horizontal="right" wrapText="1"/>
    </xf>
    <xf numFmtId="3" fontId="0" fillId="0" borderId="0" applyAlignment="1" pivotButton="0" quotePrefix="0" xfId="0">
      <alignment horizontal="left" wrapText="1"/>
    </xf>
    <xf numFmtId="0" fontId="1" fillId="0" borderId="1" applyAlignment="1" pivotButton="0" quotePrefix="0" xfId="0">
      <alignment horizontal="left" wrapText="1"/>
    </xf>
    <xf numFmtId="0" fontId="2" fillId="0" borderId="1" applyAlignment="1" pivotButton="0" quotePrefix="0" xfId="0">
      <alignment horizontal="left" wrapText="1"/>
    </xf>
    <xf numFmtId="165" fontId="1" fillId="7" borderId="3" applyAlignment="1" pivotButton="0" quotePrefix="0" xfId="0">
      <alignment horizontal="left"/>
    </xf>
    <xf numFmtId="168" fontId="1" fillId="7" borderId="3" applyAlignment="1" pivotButton="0" quotePrefix="0" xfId="0">
      <alignment horizontal="right"/>
    </xf>
    <xf numFmtId="3" fontId="3" fillId="4" borderId="36" applyAlignment="1" pivotButton="0" quotePrefix="0" xfId="0">
      <alignment horizontal="right"/>
    </xf>
    <xf numFmtId="0" fontId="1" fillId="0" borderId="10" applyAlignment="1" pivotButton="0" quotePrefix="0" xfId="0">
      <alignment horizontal="left"/>
    </xf>
    <xf numFmtId="1" fontId="1" fillId="0" borderId="11" applyAlignment="1" pivotButton="0" quotePrefix="0" xfId="0">
      <alignment horizontal="left"/>
    </xf>
    <xf numFmtId="0" fontId="1" fillId="7" borderId="3" applyAlignment="1" pivotButton="0" quotePrefix="0" xfId="0">
      <alignment horizontal="left"/>
    </xf>
    <xf numFmtId="4" fontId="1" fillId="7" borderId="3" applyAlignment="1" pivotButton="0" quotePrefix="0" xfId="0">
      <alignment horizontal="right"/>
    </xf>
    <xf numFmtId="4" fontId="1" fillId="8" borderId="3" applyAlignment="1" pivotButton="0" quotePrefix="0" xfId="0">
      <alignment horizontal="left"/>
    </xf>
    <xf numFmtId="4" fontId="1" fillId="0" borderId="16" applyAlignment="1" pivotButton="0" quotePrefix="0" xfId="0">
      <alignment horizontal="left"/>
    </xf>
    <xf numFmtId="4" fontId="1" fillId="0" borderId="18" applyAlignment="1" pivotButton="0" quotePrefix="0" xfId="0">
      <alignment horizontal="left"/>
    </xf>
    <xf numFmtId="165" fontId="3" fillId="0" borderId="9" applyAlignment="1" pivotButton="0" quotePrefix="0" xfId="0">
      <alignment horizontal="left"/>
    </xf>
    <xf numFmtId="4" fontId="3" fillId="0" borderId="25" applyAlignment="1" pivotButton="0" quotePrefix="0" xfId="0">
      <alignment horizontal="left"/>
    </xf>
    <xf numFmtId="4" fontId="1" fillId="0" borderId="24" applyAlignment="1" pivotButton="0" quotePrefix="0" xfId="0">
      <alignment horizontal="left"/>
    </xf>
    <xf numFmtId="4" fontId="1" fillId="3" borderId="3" applyAlignment="1" pivotButton="0" quotePrefix="0" xfId="0">
      <alignment horizontal="right"/>
    </xf>
    <xf numFmtId="3" fontId="3" fillId="4" borderId="2" applyAlignment="1" pivotButton="0" quotePrefix="0" xfId="0">
      <alignment horizontal="right" wrapText="1"/>
    </xf>
    <xf numFmtId="0" fontId="0" fillId="0" borderId="0" applyAlignment="1" pivotButton="0" quotePrefix="0" xfId="0">
      <alignment horizontal="left" wrapText="1"/>
    </xf>
    <xf numFmtId="0" fontId="0" fillId="0" borderId="0" applyAlignment="1" pivotButton="0" quotePrefix="0" xfId="0">
      <alignment horizontal="right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/>
    <pageSetUpPr/>
  </sheetPr>
  <dimension ref="A1:Z40"/>
  <sheetViews>
    <sheetView workbookViewId="0">
      <selection activeCell="A1" sqref="A1"/>
    </sheetView>
  </sheetViews>
  <sheetFormatPr baseColWidth="8" defaultRowHeight="15"/>
  <cols>
    <col width="5.862142857142857" bestFit="1" customWidth="1" style="8" min="1" max="1"/>
    <col width="27.57642857142857" bestFit="1" customWidth="1" style="8" min="2" max="2"/>
    <col width="17.57642857142857" bestFit="1" customWidth="1" style="74" min="3" max="3"/>
    <col width="20.86214285714286" bestFit="1" customWidth="1" style="70" min="4" max="4"/>
    <col width="6.005" bestFit="1" customWidth="1" style="71" min="5" max="5"/>
    <col width="16.29071428571428" bestFit="1" customWidth="1" style="72" min="6" max="6"/>
    <col width="42.14785714285715" bestFit="1" customWidth="1" style="74" min="7" max="7"/>
    <col width="21.71928571428571" bestFit="1" customWidth="1" style="8" min="8" max="8"/>
    <col width="15.005" bestFit="1" customWidth="1" style="74" min="9" max="9"/>
    <col width="15.57642857142857" bestFit="1" customWidth="1" style="207" min="10" max="10"/>
    <col width="22.86214285714286" bestFit="1" customWidth="1" style="8" min="11" max="11"/>
    <col width="15.43357142857143" bestFit="1" customWidth="1" style="8" min="12" max="12"/>
    <col width="12.005" bestFit="1" customWidth="1" style="8" min="13" max="13"/>
    <col width="11.14785714285714" bestFit="1" customWidth="1" style="8" min="14" max="14"/>
    <col width="11.14785714285714" bestFit="1" customWidth="1" style="8" min="15" max="15"/>
    <col width="12.005" bestFit="1" customWidth="1" style="8" min="16" max="16"/>
    <col width="12.005" bestFit="1" customWidth="1" style="208" min="17" max="17"/>
    <col width="12.005" bestFit="1" customWidth="1" style="8" min="18" max="18"/>
    <col width="12.005" bestFit="1" customWidth="1" style="8" min="19" max="19"/>
    <col width="12.005" bestFit="1" customWidth="1" style="8" min="20" max="20"/>
    <col width="12.005" bestFit="1" customWidth="1" style="8" min="21" max="21"/>
    <col width="12.005" bestFit="1" customWidth="1" style="8" min="22" max="22"/>
    <col width="12.005" bestFit="1" customWidth="1" style="8" min="23" max="23"/>
    <col width="12.005" bestFit="1" customWidth="1" style="8" min="24" max="24"/>
    <col width="12.005" bestFit="1" customWidth="1" style="8" min="25" max="25"/>
    <col width="13.57642857142857" bestFit="1" customWidth="1" style="8" min="26" max="26"/>
  </cols>
  <sheetData>
    <row r="1" ht="15" customHeight="1">
      <c r="A1" s="8" t="n"/>
      <c r="B1" s="8" t="n"/>
      <c r="C1" s="14" t="n"/>
      <c r="D1" s="11" t="n"/>
      <c r="E1" s="3" t="n"/>
      <c r="F1" s="12" t="n"/>
      <c r="G1" s="14" t="n"/>
      <c r="H1" s="8" t="n"/>
      <c r="I1" s="14" t="n"/>
      <c r="J1" s="190" t="n"/>
      <c r="K1" s="8" t="n"/>
      <c r="L1" s="8" t="n"/>
      <c r="M1" s="8" t="n"/>
      <c r="N1" s="8" t="n"/>
      <c r="O1" s="8" t="n"/>
      <c r="P1" s="8" t="n"/>
      <c r="Q1" s="157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</row>
    <row r="2" ht="16.2" customHeight="1">
      <c r="A2" s="8" t="n"/>
      <c r="B2" s="158" t="inlineStr">
        <is>
          <t>V1</t>
        </is>
      </c>
      <c r="C2" s="80" t="inlineStr">
        <is>
          <t>User Input</t>
        </is>
      </c>
      <c r="D2" s="18" t="n"/>
      <c r="E2" s="19" t="n"/>
      <c r="F2" s="160" t="inlineStr">
        <is>
          <t>API</t>
        </is>
      </c>
      <c r="G2" s="14" t="n"/>
      <c r="H2" s="8" t="n"/>
      <c r="I2" s="14" t="n"/>
      <c r="J2" s="191" t="n"/>
      <c r="K2" s="44" t="n"/>
      <c r="L2" s="8" t="n"/>
      <c r="M2" s="164" t="n"/>
      <c r="N2" s="164" t="n"/>
      <c r="O2" s="8" t="n"/>
      <c r="P2" s="8" t="n"/>
      <c r="Q2" s="157" t="n"/>
      <c r="R2" s="8" t="n"/>
      <c r="S2" s="8" t="n"/>
      <c r="T2" s="8" t="n"/>
      <c r="U2" s="8" t="n"/>
      <c r="V2" s="8" t="n"/>
      <c r="W2" s="8" t="n"/>
      <c r="X2" s="8" t="n"/>
      <c r="Y2" s="8" t="n"/>
      <c r="Z2" s="8" t="n"/>
    </row>
    <row r="3" ht="16.2" customHeight="1">
      <c r="A3" s="8" t="n"/>
      <c r="B3" s="165" t="n"/>
      <c r="C3" s="14" t="n"/>
      <c r="D3" s="11" t="n"/>
      <c r="E3" s="3" t="n"/>
      <c r="F3" s="192" t="inlineStr">
        <is>
          <t>SGB Opening Rate</t>
        </is>
      </c>
      <c r="G3" s="193" t="n">
        <v>9653.34222222222</v>
      </c>
      <c r="H3" s="8" t="n"/>
      <c r="I3" s="14" t="n"/>
      <c r="J3" s="191" t="n"/>
      <c r="K3" s="44" t="n"/>
      <c r="L3" s="8" t="n"/>
      <c r="M3" s="164" t="n"/>
      <c r="N3" s="164" t="n"/>
      <c r="O3" s="8" t="n"/>
      <c r="P3" s="8" t="n"/>
      <c r="Q3" s="157" t="n"/>
      <c r="R3" s="8" t="n"/>
      <c r="S3" s="8" t="n"/>
      <c r="T3" s="8" t="n"/>
      <c r="U3" s="8" t="n"/>
      <c r="V3" s="8" t="n"/>
      <c r="W3" s="8" t="n"/>
      <c r="X3" s="8" t="n"/>
      <c r="Y3" s="8" t="n"/>
      <c r="Z3" s="8" t="n"/>
    </row>
    <row r="4" ht="15" customHeight="1">
      <c r="A4" s="8" t="n"/>
      <c r="B4" s="167" t="n"/>
      <c r="C4" s="14" t="n"/>
      <c r="D4" s="11" t="n"/>
      <c r="E4" s="3" t="n"/>
      <c r="F4" s="168" t="inlineStr">
        <is>
          <t>Initial Capital</t>
        </is>
      </c>
      <c r="G4" s="194" t="n">
        <v>10000000</v>
      </c>
      <c r="H4" s="195" t="inlineStr">
        <is>
          <t>SGB qty</t>
        </is>
      </c>
      <c r="I4" s="196">
        <f>G4/G3</f>
        <v/>
      </c>
      <c r="J4" s="191" t="n"/>
      <c r="K4" s="44" t="n"/>
      <c r="L4" s="8" t="n"/>
      <c r="M4" s="164" t="n"/>
      <c r="N4" s="164" t="n"/>
      <c r="O4" s="8" t="n"/>
      <c r="P4" s="8" t="n"/>
      <c r="Q4" s="157" t="n"/>
      <c r="R4" s="8" t="n"/>
      <c r="S4" s="8" t="n"/>
      <c r="T4" s="8" t="n"/>
      <c r="U4" s="8" t="n"/>
      <c r="V4" s="8" t="n"/>
      <c r="W4" s="8" t="n"/>
      <c r="X4" s="8" t="n"/>
      <c r="Y4" s="8" t="n"/>
      <c r="Z4" s="8" t="n"/>
    </row>
    <row r="5" ht="18.75" customHeight="1">
      <c r="A5" s="8" t="n"/>
      <c r="B5" s="169" t="inlineStr">
        <is>
          <t>Leverage</t>
        </is>
      </c>
      <c r="C5" s="89" t="n">
        <v>2</v>
      </c>
      <c r="D5" s="11" t="n"/>
      <c r="E5" s="3" t="n"/>
      <c r="F5" s="170" t="inlineStr">
        <is>
          <t>Goldm Lot Size</t>
        </is>
      </c>
      <c r="G5" s="171" t="n">
        <v>10</v>
      </c>
      <c r="H5" s="8" t="n"/>
      <c r="I5" s="14" t="n"/>
      <c r="J5" s="191" t="n"/>
      <c r="K5" s="44" t="n"/>
      <c r="L5" s="8" t="n"/>
      <c r="M5" s="164" t="n"/>
      <c r="N5" s="164" t="n"/>
      <c r="O5" s="8" t="n"/>
      <c r="P5" s="8" t="n"/>
      <c r="Q5" s="157" t="n"/>
      <c r="R5" s="8" t="n"/>
      <c r="S5" s="8" t="n"/>
      <c r="T5" s="8" t="n"/>
      <c r="U5" s="8" t="n"/>
      <c r="V5" s="8" t="n"/>
      <c r="W5" s="8" t="n"/>
      <c r="X5" s="8" t="n"/>
      <c r="Y5" s="8" t="n"/>
      <c r="Z5" s="8" t="n"/>
    </row>
    <row r="6" ht="18.75" customHeight="1">
      <c r="A6" s="8" t="n"/>
      <c r="B6" s="172" t="inlineStr">
        <is>
          <t>Goldm margin for 1 lot</t>
        </is>
      </c>
      <c r="C6" s="173" t="n">
        <v>71220</v>
      </c>
      <c r="D6" s="11" t="n"/>
      <c r="E6" s="3" t="n"/>
      <c r="F6" s="12" t="n"/>
      <c r="G6" s="14" t="n"/>
      <c r="H6" s="8" t="n"/>
      <c r="I6" s="14" t="n"/>
      <c r="J6" s="191" t="n"/>
      <c r="K6" s="44" t="n"/>
      <c r="L6" s="8" t="n"/>
      <c r="M6" s="164" t="n"/>
      <c r="N6" s="164" t="n"/>
      <c r="O6" s="8" t="n"/>
      <c r="P6" s="8" t="n"/>
      <c r="Q6" s="157" t="n"/>
      <c r="R6" s="8" t="n"/>
      <c r="S6" s="8" t="n"/>
      <c r="T6" s="8" t="n"/>
      <c r="U6" s="8" t="n"/>
      <c r="V6" s="8" t="n"/>
      <c r="W6" s="8" t="n"/>
      <c r="X6" s="8" t="n"/>
      <c r="Y6" s="8" t="n"/>
      <c r="Z6" s="8" t="n"/>
    </row>
    <row r="7" ht="18.75" customHeight="1">
      <c r="A7" s="8" t="n"/>
      <c r="B7" s="197" t="inlineStr">
        <is>
          <t>Goldm Opening Rate for 10gms</t>
        </is>
      </c>
      <c r="C7" s="198" t="n">
        <v>87462.2222222222</v>
      </c>
      <c r="D7" s="11" t="n"/>
      <c r="E7" s="3" t="n"/>
      <c r="F7" s="12" t="n"/>
      <c r="G7" s="14" t="n"/>
      <c r="H7" s="8" t="n"/>
      <c r="I7" s="14" t="n"/>
      <c r="J7" s="191" t="n"/>
      <c r="K7" s="44" t="n"/>
      <c r="L7" s="8" t="n"/>
      <c r="M7" s="164" t="n"/>
      <c r="N7" s="164" t="n"/>
      <c r="O7" s="8" t="n"/>
      <c r="P7" s="8" t="n"/>
      <c r="Q7" s="157" t="n"/>
      <c r="R7" s="8" t="n"/>
      <c r="S7" s="8" t="n"/>
      <c r="T7" s="8" t="n"/>
      <c r="U7" s="8" t="n"/>
      <c r="V7" s="8" t="n"/>
      <c r="W7" s="8" t="n"/>
      <c r="X7" s="8" t="n"/>
      <c r="Y7" s="8" t="n"/>
      <c r="Z7" s="8" t="n"/>
    </row>
    <row r="8" ht="15" customHeight="1">
      <c r="A8" s="8" t="n"/>
      <c r="B8" s="197" t="inlineStr">
        <is>
          <t>Goldm Opening Rate for 100 gms</t>
        </is>
      </c>
      <c r="C8" s="199">
        <f>C7*10</f>
        <v/>
      </c>
      <c r="D8" s="11" t="n"/>
      <c r="E8" s="3" t="n"/>
      <c r="F8" s="12" t="n"/>
      <c r="G8" s="14" t="n"/>
      <c r="H8" s="8" t="n"/>
      <c r="I8" s="14" t="n"/>
      <c r="J8" s="191" t="n"/>
      <c r="K8" s="44" t="n"/>
      <c r="L8" s="8" t="n"/>
      <c r="M8" s="164" t="n"/>
      <c r="N8" s="164" t="n"/>
      <c r="O8" s="8" t="n"/>
      <c r="P8" s="8" t="n"/>
      <c r="Q8" s="157" t="n"/>
      <c r="R8" s="8" t="n"/>
      <c r="S8" s="8" t="n"/>
      <c r="T8" s="8" t="n"/>
      <c r="U8" s="8" t="n"/>
      <c r="V8" s="8" t="n"/>
      <c r="W8" s="8" t="n"/>
      <c r="X8" s="8" t="n"/>
      <c r="Y8" s="8" t="n"/>
      <c r="Z8" s="8" t="n"/>
    </row>
    <row r="9" ht="15" customHeight="1">
      <c r="A9" s="8" t="n"/>
      <c r="B9" s="8" t="n"/>
      <c r="C9" s="14" t="n"/>
      <c r="D9" s="11" t="n"/>
      <c r="E9" s="3" t="n"/>
      <c r="F9" s="174" t="inlineStr">
        <is>
          <t xml:space="preserve">Normal CAGR </t>
        </is>
      </c>
      <c r="G9" s="175" t="n"/>
      <c r="H9" s="164" t="n"/>
      <c r="I9" s="175" t="n"/>
      <c r="J9" s="191" t="n"/>
      <c r="K9" s="44" t="n"/>
      <c r="L9" s="8" t="n"/>
      <c r="M9" s="8" t="n"/>
      <c r="N9" s="8" t="n"/>
      <c r="O9" s="8" t="n"/>
      <c r="P9" s="8" t="n"/>
      <c r="Q9" s="157" t="n"/>
      <c r="R9" s="8" t="n"/>
      <c r="S9" s="8" t="n"/>
      <c r="T9" s="8" t="n"/>
      <c r="U9" s="8" t="n"/>
      <c r="V9" s="8" t="n"/>
      <c r="W9" s="8" t="n"/>
      <c r="X9" s="8" t="n"/>
      <c r="Y9" s="8" t="n"/>
      <c r="Z9" s="8" t="n"/>
    </row>
    <row r="10" ht="15" customHeight="1">
      <c r="A10" s="164" t="n"/>
      <c r="B10" s="92" t="n"/>
      <c r="C10" s="200" t="n"/>
      <c r="D10" s="176" t="n">
        <v>0.9</v>
      </c>
      <c r="E10" s="177" t="n"/>
      <c r="F10" s="178" t="n">
        <v>0.125</v>
      </c>
      <c r="G10" s="201" t="n"/>
      <c r="H10" s="8" t="n"/>
      <c r="I10" s="14" t="n"/>
      <c r="J10" s="190" t="n"/>
      <c r="K10" s="164" t="n"/>
      <c r="L10" s="179" t="n"/>
      <c r="M10" s="180" t="n"/>
      <c r="N10" s="180" t="n"/>
      <c r="O10" s="8" t="n"/>
      <c r="P10" s="12" t="n"/>
      <c r="Q10" s="157" t="n"/>
      <c r="R10" s="12" t="n"/>
      <c r="S10" s="8" t="n"/>
      <c r="T10" s="12" t="n"/>
      <c r="U10" s="8" t="n"/>
      <c r="V10" s="12" t="n"/>
      <c r="W10" s="8" t="n"/>
      <c r="X10" s="12" t="n"/>
      <c r="Y10" s="8" t="n"/>
      <c r="Z10" s="8" t="n"/>
    </row>
    <row r="11" ht="18.75" customHeight="1">
      <c r="A11" s="8" t="n"/>
      <c r="B11" s="113" t="inlineStr">
        <is>
          <t>Script</t>
        </is>
      </c>
      <c r="C11" s="27" t="inlineStr">
        <is>
          <t>Exposure at 0 year</t>
        </is>
      </c>
      <c r="D11" s="20" t="inlineStr">
        <is>
          <t>Margin</t>
        </is>
      </c>
      <c r="E11" s="114" t="inlineStr">
        <is>
          <t>lot</t>
        </is>
      </c>
      <c r="F11" s="202" t="inlineStr">
        <is>
          <t>1st Year Opening</t>
        </is>
      </c>
      <c r="G11" s="203" t="inlineStr">
        <is>
          <t>1st yeat Closing/ 2nd year opening/per lot or unit</t>
        </is>
      </c>
      <c r="H11" s="164" t="inlineStr">
        <is>
          <t>Total current value(lot*cmp)</t>
        </is>
      </c>
      <c r="I11" s="14" t="n"/>
      <c r="J11" s="190" t="n"/>
      <c r="K11" s="8" t="n"/>
      <c r="L11" s="8" t="n"/>
      <c r="M11" s="8" t="n"/>
      <c r="N11" s="8" t="n"/>
      <c r="O11" s="8" t="n"/>
      <c r="P11" s="8" t="n"/>
      <c r="Q11" s="157" t="n"/>
      <c r="R11" s="8" t="n"/>
      <c r="S11" s="8" t="n"/>
      <c r="T11" s="8" t="n"/>
      <c r="U11" s="8" t="n"/>
      <c r="V11" s="8" t="n"/>
      <c r="W11" s="8" t="n"/>
      <c r="X11" s="8" t="n"/>
      <c r="Y11" s="8" t="n"/>
      <c r="Z11" s="8" t="n"/>
    </row>
    <row r="12" ht="18.75" customHeight="1">
      <c r="A12" s="8" t="n"/>
      <c r="B12" s="128" t="n"/>
      <c r="C12" s="33" t="n"/>
      <c r="D12" s="30" t="n"/>
      <c r="E12" s="129" t="n"/>
      <c r="F12" s="153" t="n"/>
      <c r="G12" s="204" t="n"/>
      <c r="H12" s="8" t="n"/>
      <c r="I12" s="14" t="n"/>
      <c r="J12" s="190" t="n"/>
      <c r="K12" s="8" t="n"/>
      <c r="L12" s="8" t="n"/>
      <c r="M12" s="8" t="n"/>
      <c r="N12" s="8" t="n"/>
      <c r="O12" s="8" t="n"/>
      <c r="P12" s="8" t="n"/>
      <c r="Q12" s="157" t="n"/>
      <c r="R12" s="8" t="n"/>
      <c r="S12" s="8" t="n"/>
      <c r="T12" s="8" t="n"/>
      <c r="U12" s="8" t="n"/>
      <c r="V12" s="8" t="n"/>
      <c r="W12" s="8" t="n"/>
      <c r="X12" s="8" t="n"/>
      <c r="Y12" s="8" t="n"/>
      <c r="Z12" s="8" t="n"/>
    </row>
    <row r="13" ht="18.75" customHeight="1">
      <c r="A13" s="181" t="n"/>
      <c r="B13" s="128" t="inlineStr">
        <is>
          <t>Gold- SGB</t>
        </is>
      </c>
      <c r="C13" s="42">
        <f>I4*G3</f>
        <v/>
      </c>
      <c r="D13" s="42">
        <f>C13*D10</f>
        <v/>
      </c>
      <c r="E13" s="129" t="n"/>
      <c r="F13" s="153">
        <f>G13*I4</f>
        <v/>
      </c>
      <c r="G13" s="205" t="n">
        <v>10860.01</v>
      </c>
      <c r="H13" s="8" t="n"/>
      <c r="I13" s="14">
        <f>G13/0.1125</f>
        <v/>
      </c>
      <c r="J13" s="190" t="n"/>
      <c r="K13" s="8" t="n"/>
      <c r="L13" s="8" t="n"/>
      <c r="M13" s="8" t="n"/>
      <c r="N13" s="8" t="n"/>
      <c r="O13" s="8" t="n"/>
      <c r="P13" s="8" t="n"/>
      <c r="Q13" s="157" t="n"/>
      <c r="R13" s="8" t="n"/>
      <c r="S13" s="8" t="n"/>
      <c r="T13" s="8" t="n"/>
      <c r="U13" s="8" t="n"/>
      <c r="V13" s="8" t="n"/>
      <c r="W13" s="8" t="n"/>
      <c r="X13" s="8" t="n"/>
      <c r="Y13" s="8" t="n"/>
      <c r="Z13" s="8" t="n"/>
    </row>
    <row r="14" ht="18.75" customHeight="1">
      <c r="A14" s="8" t="n"/>
      <c r="B14" s="128" t="inlineStr">
        <is>
          <t>Goldm Fut MCX</t>
        </is>
      </c>
      <c r="C14" s="42">
        <f>C8*E14</f>
        <v/>
      </c>
      <c r="D14" s="42">
        <f>-C6*E14</f>
        <v/>
      </c>
      <c r="E14" s="206" t="n">
        <v>10</v>
      </c>
      <c r="F14" s="153">
        <f>C14+(+C14*$F$10)</f>
        <v/>
      </c>
      <c r="G14" s="205" t="n">
        <v>98395</v>
      </c>
      <c r="H14" s="8" t="n"/>
      <c r="I14" s="14" t="n"/>
      <c r="J14" s="190" t="n"/>
      <c r="K14" s="8" t="n"/>
      <c r="L14" s="8" t="n"/>
      <c r="M14" s="8" t="n"/>
      <c r="N14" s="8" t="n"/>
      <c r="O14" s="8" t="n"/>
      <c r="P14" s="8" t="n"/>
      <c r="Q14" s="157" t="n"/>
      <c r="R14" s="8" t="n"/>
      <c r="S14" s="8" t="n"/>
      <c r="T14" s="8" t="n"/>
      <c r="U14" s="8" t="n"/>
      <c r="V14" s="8" t="n"/>
      <c r="W14" s="8" t="n"/>
      <c r="X14" s="8" t="n"/>
      <c r="Y14" s="8" t="n"/>
      <c r="Z14" s="8" t="n"/>
    </row>
    <row r="15" ht="18.75" customHeight="1">
      <c r="A15" s="164" t="n"/>
      <c r="B15" s="128" t="n"/>
      <c r="C15" s="42" t="n"/>
      <c r="D15" s="42" t="n"/>
      <c r="E15" s="129" t="n"/>
      <c r="F15" s="153" t="n"/>
      <c r="G15" s="204" t="n"/>
      <c r="H15" s="8" t="n"/>
      <c r="I15" s="14" t="n"/>
      <c r="J15" s="190" t="n"/>
      <c r="K15" s="8" t="n"/>
      <c r="L15" s="8" t="n"/>
      <c r="M15" s="8" t="n"/>
      <c r="N15" s="8" t="n"/>
      <c r="O15" s="8" t="n"/>
      <c r="P15" s="8" t="n"/>
      <c r="Q15" s="157" t="n"/>
      <c r="R15" s="8" t="n"/>
      <c r="S15" s="8" t="n"/>
      <c r="T15" s="8" t="n"/>
      <c r="U15" s="8" t="n"/>
      <c r="V15" s="8" t="n"/>
      <c r="W15" s="8" t="n"/>
      <c r="X15" s="8" t="n"/>
      <c r="Y15" s="8" t="n"/>
      <c r="Z15" s="8" t="n"/>
    </row>
    <row r="16" ht="15" customHeight="1">
      <c r="A16" s="14" t="n"/>
      <c r="B16" s="143" t="n"/>
      <c r="C16" s="144">
        <f>SUM(C13:C15)</f>
        <v/>
      </c>
      <c r="D16" s="144">
        <f>SUM(D13:D15)</f>
        <v/>
      </c>
      <c r="E16" s="145" t="n"/>
      <c r="F16" s="144">
        <f>SUM(F13:F15)</f>
        <v/>
      </c>
      <c r="G16" s="146">
        <f>SUM(G13:G15)</f>
        <v/>
      </c>
      <c r="H16" s="8" t="n"/>
      <c r="I16" s="14" t="n"/>
      <c r="J16" s="184" t="n"/>
      <c r="K16" s="49" t="n"/>
      <c r="L16" s="49" t="n"/>
      <c r="M16" s="49" t="n"/>
      <c r="N16" s="49" t="n"/>
      <c r="O16" s="49" t="n"/>
      <c r="P16" s="49" t="n"/>
      <c r="Q16" s="49" t="n"/>
      <c r="R16" s="49" t="n"/>
      <c r="S16" s="49" t="n"/>
      <c r="T16" s="49" t="n"/>
      <c r="U16" s="49" t="n"/>
      <c r="V16" s="49" t="n"/>
      <c r="W16" s="49" t="n"/>
      <c r="X16" s="49" t="n"/>
      <c r="Y16" s="8" t="n"/>
      <c r="Z16" s="8" t="n"/>
    </row>
    <row r="17" ht="18.75" customHeight="1">
      <c r="A17" s="185" t="n"/>
      <c r="B17" s="185" t="n"/>
      <c r="C17" s="14" t="n"/>
      <c r="D17" s="11" t="n"/>
      <c r="E17" s="3" t="n"/>
      <c r="F17" s="12" t="n"/>
      <c r="G17" s="14" t="n"/>
      <c r="H17" s="8" t="n"/>
      <c r="I17" s="14" t="n"/>
      <c r="J17" s="187" t="n"/>
      <c r="K17" s="14" t="n"/>
      <c r="L17" s="14" t="n"/>
      <c r="M17" s="14" t="n"/>
      <c r="N17" s="14" t="n"/>
      <c r="O17" s="14" t="n"/>
      <c r="P17" s="14" t="n"/>
      <c r="Q17" s="14" t="n"/>
      <c r="R17" s="14" t="n"/>
      <c r="S17" s="14" t="n"/>
      <c r="T17" s="14" t="n"/>
      <c r="U17" s="14" t="n"/>
      <c r="V17" s="14" t="n"/>
      <c r="W17" s="14" t="n"/>
      <c r="X17" s="14" t="n"/>
      <c r="Y17" s="14" t="n"/>
      <c r="Z17" s="14" t="n"/>
    </row>
    <row r="18" ht="18.75" customHeight="1">
      <c r="A18" s="14" t="n"/>
      <c r="B18" s="14" t="n"/>
      <c r="C18" s="14" t="n"/>
      <c r="D18" s="11" t="n"/>
      <c r="E18" s="3" t="n"/>
      <c r="F18" s="12" t="n"/>
      <c r="G18" s="14" t="n"/>
      <c r="H18" s="8" t="n"/>
      <c r="I18" s="49" t="n"/>
      <c r="J18" s="184" t="n"/>
      <c r="K18" s="49" t="n"/>
      <c r="L18" s="49" t="n"/>
      <c r="M18" s="14" t="n"/>
      <c r="N18" s="14" t="n"/>
      <c r="O18" s="14" t="n"/>
      <c r="P18" s="14" t="n"/>
      <c r="Q18" s="14" t="n"/>
      <c r="R18" s="14" t="n"/>
      <c r="S18" s="14" t="n"/>
      <c r="T18" s="14" t="n"/>
      <c r="U18" s="14" t="n"/>
      <c r="V18" s="14" t="n"/>
      <c r="W18" s="14" t="n"/>
      <c r="X18" s="14" t="n"/>
      <c r="Y18" s="14" t="n"/>
      <c r="Z18" s="14" t="n"/>
    </row>
    <row r="19" ht="18.75" customHeight="1">
      <c r="A19" s="11" t="n"/>
      <c r="B19" s="11" t="n"/>
      <c r="C19" s="14" t="n"/>
      <c r="D19" s="11" t="n"/>
      <c r="E19" s="3" t="n"/>
      <c r="F19" s="12" t="n"/>
      <c r="G19" s="14" t="n"/>
      <c r="H19" s="8" t="n"/>
      <c r="I19" s="14" t="n"/>
      <c r="J19" s="187" t="n"/>
      <c r="K19" s="14" t="n"/>
      <c r="L19" s="14" t="n"/>
      <c r="M19" s="14" t="n"/>
      <c r="N19" s="14" t="n"/>
      <c r="O19" s="14" t="n"/>
      <c r="P19" s="14" t="n"/>
      <c r="Q19" s="14" t="n"/>
      <c r="R19" s="14" t="n"/>
      <c r="S19" s="14" t="n"/>
      <c r="T19" s="14" t="n"/>
      <c r="U19" s="14" t="n"/>
      <c r="V19" s="14" t="n"/>
      <c r="W19" s="14" t="n"/>
      <c r="X19" s="14" t="n"/>
      <c r="Y19" s="14" t="n"/>
      <c r="Z19" s="14" t="n"/>
    </row>
    <row r="20" ht="18.75" customHeight="1">
      <c r="A20" s="11" t="n"/>
      <c r="B20" s="11" t="n"/>
      <c r="C20" s="14" t="n"/>
      <c r="D20" s="11" t="n"/>
      <c r="E20" s="3" t="n"/>
      <c r="F20" s="12" t="n"/>
      <c r="G20" s="14" t="n"/>
      <c r="H20" s="8" t="n"/>
      <c r="I20" s="14" t="n"/>
      <c r="J20" s="187" t="n"/>
      <c r="K20" s="14" t="n"/>
      <c r="L20" s="49" t="n"/>
      <c r="M20" s="14" t="n"/>
      <c r="N20" s="14" t="n"/>
      <c r="O20" s="14" t="n"/>
      <c r="P20" s="14" t="n"/>
      <c r="Q20" s="14" t="n"/>
      <c r="R20" s="14" t="n"/>
      <c r="S20" s="14" t="n"/>
      <c r="T20" s="14" t="n"/>
      <c r="U20" s="14" t="n"/>
      <c r="V20" s="14" t="n"/>
      <c r="W20" s="14" t="n"/>
      <c r="X20" s="14" t="n"/>
      <c r="Y20" s="14" t="n"/>
      <c r="Z20" s="14" t="n"/>
    </row>
    <row r="21" ht="18.75" customHeight="1">
      <c r="A21" s="164" t="n"/>
      <c r="B21" s="188" t="n"/>
      <c r="C21" s="175" t="n"/>
      <c r="D21" s="11" t="n"/>
      <c r="E21" s="3" t="n"/>
      <c r="F21" s="12" t="n"/>
      <c r="G21" s="14" t="n"/>
      <c r="H21" s="8" t="n"/>
      <c r="I21" s="14" t="n"/>
      <c r="J21" s="187" t="n"/>
      <c r="K21" s="14" t="n"/>
      <c r="L21" s="49" t="n"/>
      <c r="M21" s="14" t="n"/>
      <c r="N21" s="14" t="n"/>
      <c r="O21" s="14" t="n"/>
      <c r="P21" s="14" t="n"/>
      <c r="Q21" s="14" t="n"/>
      <c r="R21" s="14" t="n"/>
      <c r="S21" s="14" t="n"/>
      <c r="T21" s="14" t="n"/>
      <c r="U21" s="14" t="n"/>
      <c r="V21" s="14" t="n"/>
      <c r="W21" s="14" t="n"/>
      <c r="X21" s="14" t="n"/>
      <c r="Y21" s="14" t="n"/>
      <c r="Z21" s="14" t="n"/>
    </row>
    <row r="22" ht="18.75" customHeight="1">
      <c r="A22" s="8" t="n"/>
      <c r="B22" s="8" t="n"/>
      <c r="C22" s="14" t="n"/>
      <c r="D22" s="11" t="n"/>
      <c r="E22" s="3" t="n"/>
      <c r="F22" s="12" t="n"/>
      <c r="G22" s="14" t="n"/>
      <c r="H22" s="8" t="n"/>
      <c r="I22" s="14" t="n"/>
      <c r="J22" s="187" t="n"/>
      <c r="K22" s="49" t="n"/>
      <c r="L22" s="49" t="n"/>
      <c r="M22" s="14" t="n"/>
      <c r="N22" s="14" t="n"/>
      <c r="O22" s="14" t="n"/>
      <c r="P22" s="14" t="n"/>
      <c r="Q22" s="14" t="n"/>
      <c r="R22" s="14" t="n"/>
      <c r="S22" s="14" t="n"/>
      <c r="T22" s="14" t="n"/>
      <c r="U22" s="14" t="n"/>
      <c r="V22" s="14" t="n"/>
      <c r="W22" s="14" t="n"/>
      <c r="X22" s="14" t="n"/>
      <c r="Y22" s="14" t="n"/>
      <c r="Z22" s="14" t="n"/>
    </row>
    <row r="23" ht="18.75" customHeight="1">
      <c r="A23" s="8" t="n"/>
      <c r="B23" s="8" t="n"/>
      <c r="C23" s="14" t="n"/>
      <c r="D23" s="11" t="n"/>
      <c r="E23" s="3" t="n"/>
      <c r="F23" s="12" t="n"/>
      <c r="G23" s="14" t="n"/>
      <c r="H23" s="8" t="n"/>
      <c r="I23" s="14" t="n"/>
      <c r="J23" s="187" t="n"/>
      <c r="K23" s="49" t="n"/>
      <c r="L23" s="49" t="n"/>
      <c r="M23" s="14" t="n"/>
      <c r="N23" s="14" t="n"/>
      <c r="O23" s="14" t="n"/>
      <c r="P23" s="14" t="n"/>
      <c r="Q23" s="14" t="n"/>
      <c r="R23" s="14" t="n"/>
      <c r="S23" s="14" t="n"/>
      <c r="T23" s="14" t="n"/>
      <c r="U23" s="14" t="n"/>
      <c r="V23" s="14" t="n"/>
      <c r="W23" s="14" t="n"/>
      <c r="X23" s="14" t="n"/>
      <c r="Y23" s="14" t="n"/>
      <c r="Z23" s="14" t="n"/>
    </row>
    <row r="24" ht="18.75" customHeight="1">
      <c r="A24" s="8" t="n"/>
      <c r="B24" s="8" t="n"/>
      <c r="C24" s="14" t="n"/>
      <c r="D24" s="11" t="n"/>
      <c r="E24" s="3" t="n"/>
      <c r="F24" s="12" t="n"/>
      <c r="G24" s="14" t="n"/>
      <c r="H24" s="8" t="n"/>
      <c r="I24" s="14" t="n"/>
      <c r="J24" s="187" t="n"/>
      <c r="K24" s="49" t="n"/>
      <c r="L24" s="49" t="n"/>
      <c r="M24" s="14" t="n"/>
      <c r="N24" s="14" t="n"/>
      <c r="O24" s="14" t="n"/>
      <c r="P24" s="14" t="n"/>
      <c r="Q24" s="14" t="n"/>
      <c r="R24" s="14" t="n"/>
      <c r="S24" s="14" t="n"/>
      <c r="T24" s="14" t="n"/>
      <c r="U24" s="14" t="n"/>
      <c r="V24" s="14" t="n"/>
      <c r="W24" s="14" t="n"/>
      <c r="X24" s="14" t="n"/>
      <c r="Y24" s="14" t="n"/>
      <c r="Z24" s="14" t="n"/>
    </row>
    <row r="25" ht="18.75" customHeight="1">
      <c r="A25" s="8" t="n"/>
      <c r="B25" s="8" t="n"/>
      <c r="C25" s="14" t="n"/>
      <c r="D25" s="11" t="n"/>
      <c r="E25" s="3" t="n"/>
      <c r="F25" s="12" t="n"/>
      <c r="G25" s="14" t="n"/>
      <c r="H25" s="8" t="n"/>
      <c r="I25" s="67" t="n"/>
      <c r="J25" s="187" t="n"/>
      <c r="K25" s="49" t="n"/>
      <c r="L25" s="49" t="n"/>
      <c r="M25" s="14" t="n"/>
      <c r="N25" s="14" t="n"/>
      <c r="O25" s="14" t="n"/>
      <c r="P25" s="14" t="n"/>
      <c r="Q25" s="14" t="n"/>
      <c r="R25" s="14" t="n"/>
      <c r="S25" s="14" t="n"/>
      <c r="T25" s="14" t="n"/>
      <c r="U25" s="14" t="n"/>
      <c r="V25" s="14" t="n"/>
      <c r="W25" s="14" t="n"/>
      <c r="X25" s="14" t="n"/>
      <c r="Y25" s="14" t="n"/>
      <c r="Z25" s="14" t="n"/>
    </row>
    <row r="26" ht="18.75" customHeight="1">
      <c r="A26" s="8" t="n"/>
      <c r="B26" s="164" t="n"/>
      <c r="C26" s="175" t="n"/>
      <c r="D26" s="11" t="n"/>
      <c r="E26" s="3" t="n"/>
      <c r="F26" s="12" t="n"/>
      <c r="G26" s="14" t="n"/>
      <c r="H26" s="164" t="n"/>
      <c r="I26" s="67" t="n"/>
      <c r="J26" s="187" t="n"/>
      <c r="K26" s="49" t="n"/>
      <c r="L26" s="49" t="n"/>
      <c r="M26" s="14" t="n"/>
      <c r="N26" s="14" t="n"/>
      <c r="O26" s="14" t="n"/>
      <c r="P26" s="14" t="n"/>
      <c r="Q26" s="14" t="n"/>
      <c r="R26" s="14" t="n"/>
      <c r="S26" s="14" t="n"/>
      <c r="T26" s="14" t="n"/>
      <c r="U26" s="14" t="n"/>
      <c r="V26" s="14" t="n"/>
      <c r="W26" s="14" t="n"/>
      <c r="X26" s="14" t="n"/>
      <c r="Y26" s="14" t="n"/>
      <c r="Z26" s="14" t="n"/>
    </row>
    <row r="27" ht="18.75" customHeight="1">
      <c r="A27" s="8" t="n"/>
      <c r="B27" s="8" t="n"/>
      <c r="C27" s="14" t="n"/>
      <c r="D27" s="11" t="n"/>
      <c r="E27" s="3" t="n"/>
      <c r="F27" s="12" t="n"/>
      <c r="G27" s="14" t="n"/>
      <c r="H27" s="164" t="n"/>
      <c r="I27" s="67" t="n"/>
      <c r="J27" s="187" t="n"/>
      <c r="K27" s="49" t="n"/>
      <c r="L27" s="49" t="n"/>
      <c r="M27" s="14" t="n"/>
      <c r="N27" s="14" t="n"/>
      <c r="O27" s="14" t="n"/>
      <c r="P27" s="14" t="n"/>
      <c r="Q27" s="14" t="n"/>
      <c r="R27" s="14" t="n"/>
      <c r="S27" s="14" t="n"/>
      <c r="T27" s="14" t="n"/>
      <c r="U27" s="14" t="n"/>
      <c r="V27" s="14" t="n"/>
      <c r="W27" s="14" t="n"/>
      <c r="X27" s="14" t="n"/>
      <c r="Y27" s="14" t="n"/>
      <c r="Z27" s="14" t="n"/>
    </row>
    <row r="28" ht="18.75" customHeight="1">
      <c r="A28" s="8" t="n"/>
      <c r="B28" s="8" t="n"/>
      <c r="C28" s="14" t="n"/>
      <c r="D28" s="11" t="n"/>
      <c r="E28" s="3" t="n"/>
      <c r="F28" s="12" t="n"/>
      <c r="G28" s="14" t="n"/>
      <c r="H28" s="164" t="n"/>
      <c r="I28" s="67" t="n"/>
      <c r="J28" s="187" t="n"/>
      <c r="K28" s="49" t="n"/>
      <c r="L28" s="49" t="n"/>
      <c r="M28" s="14" t="n"/>
      <c r="N28" s="14" t="n"/>
      <c r="O28" s="14" t="n"/>
      <c r="P28" s="14" t="n"/>
      <c r="Q28" s="14" t="n"/>
      <c r="R28" s="14" t="n"/>
      <c r="S28" s="14" t="n"/>
      <c r="T28" s="14" t="n"/>
      <c r="U28" s="14" t="n"/>
      <c r="V28" s="14" t="n"/>
      <c r="W28" s="14" t="n"/>
      <c r="X28" s="14" t="n"/>
      <c r="Y28" s="14" t="n"/>
      <c r="Z28" s="14" t="n"/>
    </row>
    <row r="29" ht="18.75" customHeight="1">
      <c r="A29" s="8" t="n"/>
      <c r="B29" s="8" t="n"/>
      <c r="C29" s="14" t="n"/>
      <c r="D29" s="11" t="n"/>
      <c r="E29" s="3" t="n"/>
      <c r="F29" s="12" t="n"/>
      <c r="G29" s="14" t="n"/>
      <c r="H29" s="164" t="n"/>
      <c r="I29" s="67" t="n"/>
      <c r="J29" s="187" t="n"/>
      <c r="K29" s="49" t="n"/>
      <c r="L29" s="49" t="n"/>
      <c r="M29" s="14" t="n"/>
      <c r="N29" s="14" t="n"/>
      <c r="O29" s="14" t="n"/>
      <c r="P29" s="14" t="n"/>
      <c r="Q29" s="14" t="n"/>
      <c r="R29" s="14" t="n"/>
      <c r="S29" s="14" t="n"/>
      <c r="T29" s="14" t="n"/>
      <c r="U29" s="14" t="n"/>
      <c r="V29" s="14" t="n"/>
      <c r="W29" s="14" t="n"/>
      <c r="X29" s="14" t="n"/>
      <c r="Y29" s="14" t="n"/>
      <c r="Z29" s="14" t="n"/>
    </row>
    <row r="30" ht="18.75" customHeight="1">
      <c r="A30" s="8" t="n"/>
      <c r="B30" s="8" t="n"/>
      <c r="C30" s="14" t="n"/>
      <c r="D30" s="11" t="n"/>
      <c r="E30" s="3" t="n"/>
      <c r="F30" s="12" t="n"/>
      <c r="G30" s="14" t="n"/>
      <c r="H30" s="164" t="n"/>
      <c r="I30" s="67" t="n"/>
      <c r="J30" s="187" t="n"/>
      <c r="K30" s="49" t="n"/>
      <c r="L30" s="49" t="n"/>
      <c r="M30" s="14" t="n"/>
      <c r="N30" s="14" t="n"/>
      <c r="O30" s="14" t="n"/>
      <c r="P30" s="14" t="n"/>
      <c r="Q30" s="14" t="n"/>
      <c r="R30" s="14" t="n"/>
      <c r="S30" s="14" t="n"/>
      <c r="T30" s="14" t="n"/>
      <c r="U30" s="14" t="n"/>
      <c r="V30" s="14" t="n"/>
      <c r="W30" s="14" t="n"/>
      <c r="X30" s="14" t="n"/>
      <c r="Y30" s="14" t="n"/>
      <c r="Z30" s="14" t="n"/>
    </row>
    <row r="31" ht="18.75" customHeight="1">
      <c r="A31" s="49" t="n"/>
      <c r="B31" s="8" t="n"/>
      <c r="C31" s="14" t="n"/>
      <c r="D31" s="11" t="n"/>
      <c r="E31" s="3" t="n"/>
      <c r="F31" s="12" t="n"/>
      <c r="G31" s="14" t="n"/>
      <c r="H31" s="164" t="n"/>
      <c r="I31" s="67" t="n"/>
      <c r="J31" s="187" t="n"/>
      <c r="K31" s="49" t="n"/>
      <c r="L31" s="49" t="n"/>
      <c r="M31" s="14" t="n"/>
      <c r="N31" s="14" t="n"/>
      <c r="O31" s="14" t="n"/>
      <c r="P31" s="14" t="n"/>
      <c r="Q31" s="14" t="n"/>
      <c r="R31" s="14" t="n"/>
      <c r="S31" s="14" t="n"/>
      <c r="T31" s="14" t="n"/>
      <c r="U31" s="14" t="n"/>
      <c r="V31" s="14" t="n"/>
      <c r="W31" s="14" t="n"/>
      <c r="X31" s="14" t="n"/>
      <c r="Y31" s="14" t="n"/>
      <c r="Z31" s="14" t="n"/>
    </row>
    <row r="32" ht="18.75" customHeight="1">
      <c r="A32" s="164" t="n"/>
      <c r="B32" s="8" t="n"/>
      <c r="C32" s="14" t="n"/>
      <c r="D32" s="11" t="n"/>
      <c r="E32" s="3" t="n"/>
      <c r="F32" s="12" t="n"/>
      <c r="G32" s="14" t="n"/>
      <c r="H32" s="8" t="n"/>
      <c r="I32" s="14" t="n"/>
      <c r="J32" s="187" t="n"/>
      <c r="K32" s="14" t="n"/>
      <c r="L32" s="14" t="n"/>
      <c r="M32" s="14" t="n"/>
      <c r="N32" s="14" t="n"/>
      <c r="O32" s="14" t="n"/>
      <c r="P32" s="14" t="n"/>
      <c r="Q32" s="14" t="n"/>
      <c r="R32" s="14" t="n"/>
      <c r="S32" s="14" t="n"/>
      <c r="T32" s="14" t="n"/>
      <c r="U32" s="14" t="n"/>
      <c r="V32" s="14" t="n"/>
      <c r="W32" s="14" t="n"/>
      <c r="X32" s="14" t="n"/>
      <c r="Y32" s="14" t="n"/>
      <c r="Z32" s="14" t="n"/>
    </row>
    <row r="33" ht="18.75" customHeight="1">
      <c r="A33" s="12" t="n"/>
      <c r="B33" s="8" t="n"/>
      <c r="C33" s="14" t="n"/>
      <c r="D33" s="11" t="n"/>
      <c r="E33" s="3" t="n"/>
      <c r="F33" s="12" t="n"/>
      <c r="G33" s="14" t="n"/>
      <c r="H33" s="8" t="n"/>
      <c r="I33" s="14" t="n"/>
      <c r="J33" s="190" t="n"/>
      <c r="K33" s="8" t="n"/>
      <c r="L33" s="8" t="n"/>
      <c r="M33" s="8" t="n"/>
      <c r="N33" s="8" t="n"/>
      <c r="O33" s="8" t="n"/>
      <c r="P33" s="8" t="n"/>
      <c r="Q33" s="157" t="n"/>
      <c r="R33" s="8" t="n"/>
      <c r="S33" s="8" t="n"/>
      <c r="T33" s="8" t="n"/>
      <c r="U33" s="8" t="n"/>
      <c r="V33" s="8" t="n"/>
      <c r="W33" s="8" t="n"/>
      <c r="X33" s="8" t="n"/>
      <c r="Y33" s="8" t="n"/>
      <c r="Z33" s="8" t="n"/>
    </row>
    <row r="34" ht="18.75" customHeight="1">
      <c r="A34" s="8" t="n"/>
      <c r="B34" s="8" t="n"/>
      <c r="C34" s="14" t="n"/>
      <c r="D34" s="11" t="n"/>
      <c r="E34" s="3" t="n"/>
      <c r="F34" s="12" t="n"/>
      <c r="G34" s="14" t="n"/>
      <c r="H34" s="8" t="n"/>
      <c r="I34" s="14" t="n"/>
      <c r="J34" s="190" t="n"/>
      <c r="K34" s="8" t="n"/>
      <c r="L34" s="8" t="n"/>
      <c r="M34" s="8" t="n"/>
      <c r="N34" s="8" t="n"/>
      <c r="O34" s="8" t="n"/>
      <c r="P34" s="8" t="n"/>
      <c r="Q34" s="157" t="n"/>
      <c r="R34" s="8" t="n"/>
      <c r="S34" s="8" t="n"/>
      <c r="T34" s="8" t="n"/>
      <c r="U34" s="8" t="n"/>
      <c r="V34" s="8" t="n"/>
      <c r="W34" s="8" t="n"/>
      <c r="X34" s="8" t="n"/>
      <c r="Y34" s="8" t="n"/>
      <c r="Z34" s="8" t="n"/>
    </row>
    <row r="35" ht="18.75" customHeight="1">
      <c r="A35" s="8" t="n"/>
      <c r="B35" s="8" t="n"/>
      <c r="C35" s="14" t="n"/>
      <c r="D35" s="11" t="n"/>
      <c r="E35" s="3" t="n"/>
      <c r="F35" s="12" t="n"/>
      <c r="G35" s="14" t="n"/>
      <c r="H35" s="8" t="n"/>
      <c r="I35" s="14" t="n"/>
      <c r="J35" s="190" t="n"/>
      <c r="K35" s="8" t="n"/>
      <c r="L35" s="8" t="n"/>
      <c r="M35" s="8" t="n"/>
      <c r="N35" s="8" t="n"/>
      <c r="O35" s="8" t="n"/>
      <c r="P35" s="8" t="n"/>
      <c r="Q35" s="157" t="n"/>
      <c r="R35" s="8" t="n"/>
      <c r="S35" s="8" t="n"/>
      <c r="T35" s="8" t="n"/>
      <c r="U35" s="8" t="n"/>
      <c r="V35" s="8" t="n"/>
      <c r="W35" s="8" t="n"/>
      <c r="X35" s="8" t="n"/>
      <c r="Y35" s="8" t="n"/>
      <c r="Z35" s="8" t="n"/>
    </row>
    <row r="36" ht="18.75" customHeight="1">
      <c r="A36" s="8" t="n"/>
      <c r="B36" s="8" t="n"/>
      <c r="C36" s="14" t="n"/>
      <c r="D36" s="11" t="n"/>
      <c r="E36" s="3" t="n"/>
      <c r="F36" s="12" t="n"/>
      <c r="G36" s="14" t="n"/>
      <c r="H36" s="8" t="n"/>
      <c r="I36" s="14" t="n"/>
      <c r="J36" s="190" t="n"/>
      <c r="K36" s="8" t="n"/>
      <c r="L36" s="8" t="n"/>
      <c r="M36" s="8" t="n"/>
      <c r="N36" s="8" t="n"/>
      <c r="O36" s="8" t="n"/>
      <c r="P36" s="8" t="n"/>
      <c r="Q36" s="157" t="n"/>
      <c r="R36" s="69" t="n"/>
      <c r="S36" s="8" t="n"/>
      <c r="T36" s="8" t="n"/>
      <c r="U36" s="8" t="n"/>
      <c r="V36" s="8" t="n"/>
      <c r="W36" s="8" t="n"/>
      <c r="X36" s="8" t="n"/>
      <c r="Y36" s="8" t="n"/>
      <c r="Z36" s="8" t="n"/>
    </row>
    <row r="37" ht="18.75" customHeight="1">
      <c r="A37" s="8" t="n"/>
      <c r="B37" s="8" t="n"/>
      <c r="C37" s="14" t="n"/>
      <c r="D37" s="11" t="n"/>
      <c r="E37" s="3" t="n"/>
      <c r="F37" s="12" t="n"/>
      <c r="G37" s="14" t="n"/>
      <c r="H37" s="8" t="n"/>
      <c r="I37" s="14" t="n"/>
      <c r="J37" s="190" t="n"/>
      <c r="K37" s="8" t="n"/>
      <c r="L37" s="8" t="n"/>
      <c r="M37" s="8" t="n"/>
      <c r="N37" s="8" t="n"/>
      <c r="O37" s="8" t="n"/>
      <c r="P37" s="8" t="n"/>
      <c r="Q37" s="157" t="n"/>
      <c r="R37" s="8" t="n"/>
      <c r="S37" s="8" t="n"/>
      <c r="T37" s="8" t="n"/>
      <c r="U37" s="8" t="n"/>
      <c r="V37" s="8" t="n"/>
      <c r="W37" s="8" t="n"/>
      <c r="X37" s="8" t="n"/>
      <c r="Y37" s="8" t="n"/>
      <c r="Z37" s="8" t="n"/>
    </row>
    <row r="38" ht="18.75" customHeight="1">
      <c r="A38" s="8" t="n"/>
      <c r="B38" s="8" t="n"/>
      <c r="C38" s="14" t="n"/>
      <c r="D38" s="11" t="n"/>
      <c r="E38" s="3" t="n"/>
      <c r="F38" s="12" t="n"/>
      <c r="G38" s="14" t="n"/>
      <c r="H38" s="8" t="n"/>
      <c r="I38" s="14" t="n"/>
      <c r="J38" s="190" t="n"/>
      <c r="K38" s="8" t="n"/>
      <c r="L38" s="8" t="n"/>
      <c r="M38" s="8" t="n"/>
      <c r="N38" s="8" t="n"/>
      <c r="O38" s="8" t="n"/>
      <c r="P38" s="8" t="n"/>
      <c r="Q38" s="157" t="n"/>
      <c r="R38" s="8" t="n"/>
      <c r="S38" s="8" t="n"/>
      <c r="T38" s="8" t="n"/>
      <c r="U38" s="8" t="n"/>
      <c r="V38" s="8" t="n"/>
      <c r="W38" s="8" t="n"/>
      <c r="X38" s="8" t="n"/>
      <c r="Y38" s="8" t="n"/>
      <c r="Z38" s="8" t="n"/>
    </row>
    <row r="39" ht="18.75" customHeight="1">
      <c r="A39" s="8" t="n"/>
      <c r="B39" s="8" t="n"/>
      <c r="C39" s="14" t="n"/>
      <c r="D39" s="11" t="n"/>
      <c r="E39" s="3" t="n"/>
      <c r="F39" s="12" t="n"/>
      <c r="G39" s="14" t="n"/>
      <c r="H39" s="8" t="n"/>
      <c r="I39" s="14" t="n"/>
      <c r="J39" s="190" t="n"/>
      <c r="K39" s="8" t="n"/>
      <c r="L39" s="8" t="n"/>
      <c r="M39" s="8" t="n"/>
      <c r="N39" s="8" t="n"/>
      <c r="O39" s="8" t="n"/>
      <c r="P39" s="8" t="n"/>
      <c r="Q39" s="157" t="n"/>
      <c r="R39" s="8" t="n"/>
      <c r="S39" s="8" t="n"/>
      <c r="T39" s="8" t="n"/>
      <c r="U39" s="8" t="n"/>
      <c r="V39" s="8" t="n"/>
      <c r="W39" s="8" t="n"/>
      <c r="X39" s="8" t="n"/>
      <c r="Y39" s="8" t="n"/>
      <c r="Z39" s="8" t="n"/>
    </row>
    <row r="40" ht="18.75" customHeight="1">
      <c r="A40" s="8" t="n"/>
      <c r="B40" s="8" t="n"/>
      <c r="C40" s="14" t="n"/>
      <c r="D40" s="11" t="n"/>
      <c r="E40" s="3" t="n"/>
      <c r="F40" s="12" t="n"/>
      <c r="G40" s="14" t="n"/>
      <c r="H40" s="8" t="n"/>
      <c r="I40" s="14" t="n"/>
      <c r="J40" s="190" t="n"/>
      <c r="K40" s="8" t="n"/>
      <c r="L40" s="8" t="n"/>
      <c r="M40" s="8" t="n"/>
      <c r="N40" s="8" t="n"/>
      <c r="O40" s="8" t="n"/>
      <c r="P40" s="8" t="n"/>
      <c r="Q40" s="11" t="n"/>
      <c r="R40" s="8" t="n"/>
      <c r="S40" s="8" t="n"/>
      <c r="T40" s="8" t="n"/>
      <c r="U40" s="8" t="n"/>
      <c r="V40" s="8" t="n"/>
      <c r="W40" s="8" t="n"/>
      <c r="X40" s="8" t="n"/>
      <c r="Y40" s="8" t="n"/>
      <c r="Z40" s="8" t="n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0"/>
    <pageSetUpPr/>
  </sheetPr>
  <dimension ref="A1:Z39"/>
  <sheetViews>
    <sheetView tabSelected="1" workbookViewId="0">
      <selection activeCell="A1" sqref="A1"/>
    </sheetView>
  </sheetViews>
  <sheetFormatPr baseColWidth="8" defaultRowHeight="15"/>
  <cols>
    <col width="5.862142857142857" bestFit="1" customWidth="1" style="8" min="1" max="1"/>
    <col width="20.86214285714286" bestFit="1" customWidth="1" style="8" min="2" max="2"/>
    <col width="17.57642857142857" bestFit="1" customWidth="1" style="71" min="3" max="3"/>
    <col width="20.86214285714286" bestFit="1" customWidth="1" style="74" min="4" max="4"/>
    <col width="12.43357142857143" bestFit="1" customWidth="1" style="71" min="5" max="5"/>
    <col width="16.29071428571428" bestFit="1" customWidth="1" style="72" min="6" max="6"/>
    <col width="32.43357142857143" bestFit="1" customWidth="1" style="71" min="7" max="7"/>
    <col width="21.71928571428571" bestFit="1" customWidth="1" style="74" min="8" max="8"/>
    <col width="15.005" bestFit="1" customWidth="1" style="71" min="9" max="9"/>
    <col width="15.57642857142857" bestFit="1" customWidth="1" style="189" min="10" max="10"/>
    <col width="22.86214285714286" bestFit="1" customWidth="1" style="8" min="11" max="11"/>
    <col width="15.43357142857143" bestFit="1" customWidth="1" style="8" min="12" max="12"/>
    <col width="12.005" bestFit="1" customWidth="1" style="8" min="13" max="13"/>
    <col width="11.14785714285714" bestFit="1" customWidth="1" style="8" min="14" max="14"/>
    <col width="11.14785714285714" bestFit="1" customWidth="1" style="8" min="15" max="15"/>
    <col width="12.005" bestFit="1" customWidth="1" style="8" min="16" max="16"/>
    <col width="12.005" bestFit="1" customWidth="1" style="8" min="17" max="17"/>
    <col width="12.005" bestFit="1" customWidth="1" style="8" min="18" max="18"/>
    <col width="12.005" bestFit="1" customWidth="1" style="8" min="19" max="19"/>
    <col width="12.005" bestFit="1" customWidth="1" style="8" min="20" max="20"/>
    <col width="12.005" bestFit="1" customWidth="1" style="8" min="21" max="21"/>
    <col width="12.005" bestFit="1" customWidth="1" style="8" min="22" max="22"/>
    <col width="12.005" bestFit="1" customWidth="1" style="8" min="23" max="23"/>
    <col width="12.005" bestFit="1" customWidth="1" style="8" min="24" max="24"/>
    <col width="12.005" bestFit="1" customWidth="1" style="8" min="25" max="25"/>
    <col width="13.57642857142857" bestFit="1" customWidth="1" style="8" min="26" max="26"/>
  </cols>
  <sheetData>
    <row r="1" ht="19.5" customHeight="1">
      <c r="A1" s="8" t="n"/>
      <c r="B1" s="8" t="n"/>
      <c r="C1" s="3" t="n"/>
      <c r="D1" s="11" t="n"/>
      <c r="E1" s="3" t="n"/>
      <c r="F1" s="12" t="n"/>
      <c r="G1" s="3" t="n"/>
      <c r="H1" s="14" t="n"/>
      <c r="I1" s="3" t="n"/>
      <c r="J1" s="156" t="n"/>
      <c r="K1" s="8" t="n"/>
      <c r="L1" s="8" t="n"/>
      <c r="M1" s="8" t="n"/>
      <c r="N1" s="8" t="n"/>
      <c r="O1" s="8" t="n"/>
      <c r="P1" s="8" t="n"/>
      <c r="Q1" s="157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</row>
    <row r="2" ht="20.25" customHeight="1">
      <c r="A2" s="8" t="n"/>
      <c r="B2" s="158" t="inlineStr">
        <is>
          <t>V1</t>
        </is>
      </c>
      <c r="C2" s="159" t="inlineStr">
        <is>
          <t>User Input</t>
        </is>
      </c>
      <c r="D2" s="18" t="n"/>
      <c r="E2" s="19" t="n"/>
      <c r="F2" s="160" t="inlineStr">
        <is>
          <t>API</t>
        </is>
      </c>
      <c r="G2" s="3" t="n"/>
      <c r="H2" s="161" t="inlineStr">
        <is>
          <t>Stock</t>
        </is>
      </c>
      <c r="I2" s="162" t="inlineStr">
        <is>
          <t>Stock lots/units</t>
        </is>
      </c>
      <c r="J2" s="163" t="inlineStr">
        <is>
          <t>Opening Value</t>
        </is>
      </c>
      <c r="K2" s="44" t="n"/>
      <c r="L2" s="8" t="n"/>
      <c r="M2" s="164" t="n"/>
      <c r="N2" s="164" t="n"/>
      <c r="O2" s="8" t="n"/>
      <c r="P2" s="8" t="n"/>
      <c r="Q2" s="157" t="n"/>
      <c r="R2" s="8" t="n"/>
      <c r="S2" s="8" t="n"/>
      <c r="T2" s="8" t="n"/>
      <c r="U2" s="8" t="n"/>
      <c r="V2" s="8" t="n"/>
      <c r="W2" s="8" t="n"/>
      <c r="X2" s="8" t="n"/>
      <c r="Y2" s="8" t="n"/>
      <c r="Z2" s="8" t="n"/>
    </row>
    <row r="3" ht="20.25" customHeight="1">
      <c r="A3" s="8" t="n"/>
      <c r="B3" s="165" t="n"/>
      <c r="C3" s="3" t="n"/>
      <c r="D3" s="11" t="n"/>
      <c r="E3" s="3" t="n"/>
      <c r="F3" s="12" t="n"/>
      <c r="G3" s="3" t="n"/>
      <c r="H3" s="14" t="inlineStr">
        <is>
          <t>SEB</t>
        </is>
      </c>
      <c r="I3" s="3" t="n">
        <v>1036</v>
      </c>
      <c r="J3" s="166" t="n">
        <v>9653.34222222222</v>
      </c>
      <c r="K3" s="44" t="n"/>
      <c r="L3" s="8" t="n"/>
      <c r="M3" s="164" t="n"/>
      <c r="N3" s="164" t="n"/>
      <c r="O3" s="8" t="n"/>
      <c r="P3" s="8" t="n"/>
      <c r="Q3" s="157" t="n"/>
      <c r="R3" s="8" t="n"/>
      <c r="S3" s="8" t="n"/>
      <c r="T3" s="8" t="n"/>
      <c r="U3" s="8" t="n"/>
      <c r="V3" s="8" t="n"/>
      <c r="W3" s="8" t="n"/>
      <c r="X3" s="8" t="n"/>
      <c r="Y3" s="8" t="n"/>
      <c r="Z3" s="8" t="n"/>
    </row>
    <row r="4" ht="19.5" customHeight="1">
      <c r="A4" s="8" t="n"/>
      <c r="B4" s="167" t="n"/>
      <c r="C4" s="3" t="n"/>
      <c r="D4" s="11" t="n"/>
      <c r="E4" s="3" t="n"/>
      <c r="F4" s="168" t="inlineStr">
        <is>
          <t>Initial Capital</t>
        </is>
      </c>
      <c r="G4" s="123" t="n">
        <v>100</v>
      </c>
      <c r="H4" s="14" t="inlineStr">
        <is>
          <t>MCX</t>
        </is>
      </c>
      <c r="I4" s="3" t="n">
        <v>10</v>
      </c>
      <c r="J4" s="75" t="n">
        <v>71220</v>
      </c>
      <c r="K4" s="44" t="n"/>
      <c r="L4" s="8" t="n"/>
      <c r="M4" s="164" t="n"/>
      <c r="N4" s="164" t="n"/>
      <c r="O4" s="8" t="n"/>
      <c r="P4" s="8" t="n"/>
      <c r="Q4" s="157" t="n"/>
      <c r="R4" s="8" t="n"/>
      <c r="S4" s="8" t="n"/>
      <c r="T4" s="8" t="n"/>
      <c r="U4" s="8" t="n"/>
      <c r="V4" s="8" t="n"/>
      <c r="W4" s="8" t="n"/>
      <c r="X4" s="8" t="n"/>
      <c r="Y4" s="8" t="n"/>
      <c r="Z4" s="8" t="n"/>
    </row>
    <row r="5" ht="19.5" customHeight="1">
      <c r="A5" s="8" t="n"/>
      <c r="B5" s="169" t="inlineStr">
        <is>
          <t>Leverage</t>
        </is>
      </c>
      <c r="C5" s="89" t="n">
        <v>2</v>
      </c>
      <c r="D5" s="11" t="n"/>
      <c r="E5" s="3" t="n"/>
      <c r="F5" s="170" t="inlineStr">
        <is>
          <t>Goldm Lot Size</t>
        </is>
      </c>
      <c r="G5" s="171" t="n">
        <v>10</v>
      </c>
      <c r="H5" s="14" t="n"/>
      <c r="I5" s="3" t="n"/>
      <c r="J5" s="82" t="n"/>
      <c r="K5" s="44" t="n"/>
      <c r="L5" s="8" t="n"/>
      <c r="M5" s="164" t="n"/>
      <c r="N5" s="164" t="n"/>
      <c r="O5" s="8" t="n"/>
      <c r="P5" s="8" t="n"/>
      <c r="Q5" s="157" t="n"/>
      <c r="R5" s="8" t="n"/>
      <c r="S5" s="8" t="n"/>
      <c r="T5" s="8" t="n"/>
      <c r="U5" s="8" t="n"/>
      <c r="V5" s="8" t="n"/>
      <c r="W5" s="8" t="n"/>
      <c r="X5" s="8" t="n"/>
      <c r="Y5" s="8" t="n"/>
      <c r="Z5" s="8" t="n"/>
    </row>
    <row r="6" ht="19.5" customHeight="1">
      <c r="A6" s="8" t="n"/>
      <c r="B6" s="172" t="inlineStr">
        <is>
          <t>Goldm margin for 1 lot</t>
        </is>
      </c>
      <c r="C6" s="173" t="n">
        <v>1</v>
      </c>
      <c r="D6" s="3" t="n">
        <v>71220</v>
      </c>
      <c r="E6" s="3" t="n"/>
      <c r="F6" s="12" t="n"/>
      <c r="G6" s="3" t="n"/>
      <c r="H6" s="14" t="n"/>
      <c r="I6" s="3" t="n"/>
      <c r="J6" s="82" t="n"/>
      <c r="K6" s="44" t="n"/>
      <c r="L6" s="8" t="n"/>
      <c r="M6" s="164" t="n"/>
      <c r="N6" s="164" t="n"/>
      <c r="O6" s="8" t="n"/>
      <c r="P6" s="8" t="n"/>
      <c r="Q6" s="157" t="n"/>
      <c r="R6" s="8" t="n"/>
      <c r="S6" s="8" t="n"/>
      <c r="T6" s="8" t="n"/>
      <c r="U6" s="8" t="n"/>
      <c r="V6" s="8" t="n"/>
      <c r="W6" s="8" t="n"/>
      <c r="X6" s="8" t="n"/>
      <c r="Y6" s="8" t="n"/>
      <c r="Z6" s="8" t="n"/>
    </row>
    <row r="7" ht="19.5" customHeight="1">
      <c r="A7" s="8" t="n"/>
      <c r="B7" s="8" t="n"/>
      <c r="C7" s="3" t="n"/>
      <c r="D7" s="11" t="n"/>
      <c r="E7" s="3" t="n"/>
      <c r="F7" s="174" t="inlineStr">
        <is>
          <t xml:space="preserve">Normal CAGR </t>
        </is>
      </c>
      <c r="G7" s="19" t="n"/>
      <c r="H7" s="175" t="n"/>
      <c r="I7" s="162" t="inlineStr">
        <is>
          <t xml:space="preserve"> </t>
        </is>
      </c>
      <c r="J7" s="82" t="n"/>
      <c r="K7" s="44" t="n"/>
      <c r="L7" s="8" t="n"/>
      <c r="M7" s="8" t="n"/>
      <c r="N7" s="8" t="n"/>
      <c r="O7" s="8" t="n"/>
      <c r="P7" s="8" t="n"/>
      <c r="Q7" s="157" t="n"/>
      <c r="R7" s="8" t="n"/>
      <c r="S7" s="8" t="n"/>
      <c r="T7" s="8" t="n"/>
      <c r="U7" s="8" t="n"/>
      <c r="V7" s="8" t="n"/>
      <c r="W7" s="8" t="n"/>
      <c r="X7" s="8" t="n"/>
      <c r="Y7" s="8" t="n"/>
      <c r="Z7" s="8" t="n"/>
    </row>
    <row r="8" ht="19.5" customHeight="1">
      <c r="A8" s="164" t="n"/>
      <c r="B8" s="92" t="n"/>
      <c r="C8" s="93" t="n"/>
      <c r="D8" s="176" t="n">
        <v>0.9</v>
      </c>
      <c r="E8" s="177" t="n"/>
      <c r="F8" s="178" t="n">
        <v>0.125</v>
      </c>
      <c r="G8" s="96" t="n"/>
      <c r="H8" s="14" t="n"/>
      <c r="I8" s="3" t="n"/>
      <c r="J8" s="156" t="n"/>
      <c r="K8" s="164" t="n"/>
      <c r="L8" s="179" t="n"/>
      <c r="M8" s="180" t="n"/>
      <c r="N8" s="180" t="n"/>
      <c r="O8" s="8" t="n"/>
      <c r="P8" s="12" t="n"/>
      <c r="Q8" s="157" t="n"/>
      <c r="R8" s="12" t="n"/>
      <c r="S8" s="8" t="n"/>
      <c r="T8" s="12" t="n"/>
      <c r="U8" s="8" t="n"/>
      <c r="V8" s="12" t="n"/>
      <c r="W8" s="8" t="n"/>
      <c r="X8" s="12" t="n"/>
      <c r="Y8" s="8" t="n"/>
      <c r="Z8" s="8" t="n"/>
    </row>
    <row r="9" ht="19.5" customHeight="1">
      <c r="A9" s="8" t="n"/>
      <c r="B9" s="22" t="inlineStr">
        <is>
          <t>Script</t>
        </is>
      </c>
      <c r="C9" s="162" t="inlineStr">
        <is>
          <t>Exposure at 0 year</t>
        </is>
      </c>
      <c r="D9" s="161" t="inlineStr">
        <is>
          <t>Margin/required</t>
        </is>
      </c>
      <c r="E9" s="162" t="inlineStr">
        <is>
          <t>Lots/Units</t>
        </is>
      </c>
      <c r="F9" s="23" t="inlineStr">
        <is>
          <t>1st Year Opening</t>
        </is>
      </c>
      <c r="G9" s="162" t="inlineStr">
        <is>
          <t xml:space="preserve">Current Market Value </t>
        </is>
      </c>
      <c r="H9" s="14" t="n"/>
      <c r="I9" s="3" t="n"/>
      <c r="J9" s="156" t="n"/>
      <c r="K9" s="8" t="n"/>
      <c r="L9" s="8" t="n"/>
      <c r="M9" s="8" t="n"/>
      <c r="N9" s="8" t="n"/>
      <c r="O9" s="8" t="n"/>
      <c r="P9" s="8" t="n"/>
      <c r="Q9" s="157" t="n"/>
      <c r="R9" s="8" t="n"/>
      <c r="S9" s="8" t="n"/>
      <c r="T9" s="8" t="n"/>
      <c r="U9" s="8" t="n"/>
      <c r="V9" s="8" t="n"/>
      <c r="W9" s="8" t="n"/>
      <c r="X9" s="8" t="n"/>
      <c r="Y9" s="8" t="n"/>
      <c r="Z9" s="8" t="n"/>
    </row>
    <row r="10" ht="19.5" customHeight="1">
      <c r="A10" s="8" t="n"/>
      <c r="B10" s="128" t="n"/>
      <c r="C10" s="6" t="n"/>
      <c r="D10" s="30" t="n"/>
      <c r="E10" s="129" t="n"/>
      <c r="F10" s="153" t="n"/>
      <c r="G10" s="127" t="n"/>
      <c r="H10" s="14" t="n"/>
      <c r="I10" s="3" t="n"/>
      <c r="J10" s="156" t="n"/>
      <c r="K10" s="8" t="n"/>
      <c r="L10" s="8" t="n"/>
      <c r="M10" s="8" t="n"/>
      <c r="N10" s="8" t="n"/>
      <c r="O10" s="8" t="n"/>
      <c r="P10" s="8" t="n"/>
      <c r="Q10" s="157" t="n"/>
      <c r="R10" s="8" t="n"/>
      <c r="S10" s="8" t="n"/>
      <c r="T10" s="8" t="n"/>
      <c r="U10" s="8" t="n"/>
      <c r="V10" s="8" t="n"/>
      <c r="W10" s="8" t="n"/>
      <c r="X10" s="8" t="n"/>
      <c r="Y10" s="8" t="n"/>
      <c r="Z10" s="8" t="n"/>
    </row>
    <row r="11" ht="19.5" customHeight="1">
      <c r="A11" s="181" t="n"/>
      <c r="B11" s="128" t="inlineStr">
        <is>
          <t>Gold- SGB</t>
        </is>
      </c>
      <c r="C11" s="42">
        <f>I3*J3</f>
        <v/>
      </c>
      <c r="D11" s="42" t="n">
        <v>10860.01</v>
      </c>
      <c r="E11" s="129" t="n">
        <v>1</v>
      </c>
      <c r="F11" s="153">
        <f>C11+(+C11*$F$8)</f>
        <v/>
      </c>
      <c r="G11" s="182" t="n">
        <v>10860.01</v>
      </c>
      <c r="H11" s="14" t="n"/>
      <c r="I11" s="3" t="n"/>
      <c r="J11" s="156" t="n"/>
      <c r="K11" s="8" t="n"/>
      <c r="L11" s="8" t="n"/>
      <c r="M11" s="8" t="n"/>
      <c r="N11" s="8" t="n"/>
      <c r="O11" s="8" t="n"/>
      <c r="P11" s="8" t="n"/>
      <c r="Q11" s="157" t="n"/>
      <c r="R11" s="8" t="n"/>
      <c r="S11" s="8" t="n"/>
      <c r="T11" s="8" t="n"/>
      <c r="U11" s="8" t="n"/>
      <c r="V11" s="8" t="n"/>
      <c r="W11" s="8" t="n"/>
      <c r="X11" s="8" t="n"/>
      <c r="Y11" s="8" t="n"/>
      <c r="Z11" s="8" t="n"/>
    </row>
    <row r="12" ht="19.5" customHeight="1">
      <c r="A12" s="8" t="n"/>
      <c r="B12" s="128" t="inlineStr">
        <is>
          <t>Goldm Fut MCX</t>
        </is>
      </c>
      <c r="C12" s="42">
        <f>I4*J4</f>
        <v/>
      </c>
      <c r="D12" s="42" t="n">
        <v>98264</v>
      </c>
      <c r="E12" s="183" t="n">
        <v>1</v>
      </c>
      <c r="F12" s="153">
        <f>C12+(+C12*$F$8)</f>
        <v/>
      </c>
      <c r="G12" s="182" t="n">
        <v>98264</v>
      </c>
      <c r="H12" s="14" t="n"/>
      <c r="I12" s="3" t="n"/>
      <c r="J12" s="156" t="n"/>
      <c r="K12" s="8" t="n"/>
      <c r="L12" s="8" t="n"/>
      <c r="M12" s="8" t="n"/>
      <c r="N12" s="8" t="n"/>
      <c r="O12" s="8" t="n"/>
      <c r="P12" s="8" t="n"/>
      <c r="Q12" s="157" t="n"/>
      <c r="R12" s="8" t="n"/>
      <c r="S12" s="8" t="n"/>
      <c r="T12" s="8" t="n"/>
      <c r="U12" s="8" t="n"/>
      <c r="V12" s="8" t="n"/>
      <c r="W12" s="8" t="n"/>
      <c r="X12" s="8" t="n"/>
      <c r="Y12" s="8" t="n"/>
      <c r="Z12" s="8" t="n"/>
    </row>
    <row r="13" ht="19.5" customHeight="1">
      <c r="A13" s="164" t="n"/>
      <c r="B13" s="128" t="n"/>
      <c r="C13" s="42" t="n"/>
      <c r="D13" s="42" t="n"/>
      <c r="E13" s="129" t="n"/>
      <c r="F13" s="153" t="n"/>
      <c r="G13" s="127" t="n"/>
      <c r="H13" s="14" t="n"/>
      <c r="I13" s="3" t="n"/>
      <c r="J13" s="156" t="n"/>
      <c r="K13" s="8" t="n"/>
      <c r="L13" s="8" t="n"/>
      <c r="M13" s="8" t="n"/>
      <c r="N13" s="8" t="n"/>
      <c r="O13" s="8" t="n"/>
      <c r="P13" s="8" t="n"/>
      <c r="Q13" s="157" t="n"/>
      <c r="R13" s="8" t="n"/>
      <c r="S13" s="8" t="n"/>
      <c r="T13" s="8" t="n"/>
      <c r="U13" s="8" t="n"/>
      <c r="V13" s="8" t="n"/>
      <c r="W13" s="8" t="n"/>
      <c r="X13" s="8" t="n"/>
      <c r="Y13" s="8" t="n"/>
      <c r="Z13" s="8" t="n"/>
    </row>
    <row r="14" ht="19.5" customHeight="1">
      <c r="A14" s="14" t="n"/>
      <c r="B14" s="143" t="n"/>
      <c r="C14" s="144" t="n"/>
      <c r="D14" s="144" t="n"/>
      <c r="E14" s="145" t="n"/>
      <c r="F14" s="144" t="n"/>
      <c r="G14" s="146" t="n"/>
      <c r="H14" s="14" t="n"/>
      <c r="I14" s="3" t="n"/>
      <c r="J14" s="184" t="n"/>
      <c r="K14" s="49" t="n"/>
      <c r="L14" s="49" t="n"/>
      <c r="M14" s="49" t="n"/>
      <c r="N14" s="49" t="n"/>
      <c r="O14" s="49" t="n"/>
      <c r="P14" s="49" t="n"/>
      <c r="Q14" s="49" t="n"/>
      <c r="R14" s="49" t="n"/>
      <c r="S14" s="49" t="n"/>
      <c r="T14" s="49" t="n"/>
      <c r="U14" s="49" t="n"/>
      <c r="V14" s="49" t="n"/>
      <c r="W14" s="49" t="n"/>
      <c r="X14" s="49" t="n"/>
      <c r="Y14" s="8" t="n"/>
      <c r="Z14" s="8" t="n"/>
    </row>
    <row r="15" ht="20.25" customHeight="1">
      <c r="A15" s="185" t="n"/>
      <c r="B15" s="186" t="n"/>
      <c r="C15" s="3" t="n"/>
      <c r="D15" s="11" t="n"/>
      <c r="E15" s="3" t="n"/>
      <c r="F15" s="12" t="n"/>
      <c r="G15" s="3" t="n"/>
      <c r="H15" s="14" t="n"/>
      <c r="I15" s="3" t="n"/>
      <c r="J15" s="187" t="n"/>
      <c r="K15" s="14" t="n"/>
      <c r="L15" s="14" t="n"/>
      <c r="M15" s="14" t="n"/>
      <c r="N15" s="14" t="n"/>
      <c r="O15" s="14" t="n"/>
      <c r="P15" s="14" t="n"/>
      <c r="Q15" s="14" t="n"/>
      <c r="R15" s="14" t="n"/>
      <c r="S15" s="14" t="n"/>
      <c r="T15" s="14" t="n"/>
      <c r="U15" s="14" t="n"/>
      <c r="V15" s="14" t="n"/>
      <c r="W15" s="14" t="n"/>
      <c r="X15" s="14" t="n"/>
      <c r="Y15" s="14" t="n"/>
      <c r="Z15" s="14" t="n"/>
    </row>
    <row r="16" ht="19.5" customHeight="1">
      <c r="A16" s="14" t="n"/>
      <c r="B16" s="157" t="n"/>
      <c r="C16" s="3" t="n"/>
      <c r="D16" s="11" t="n"/>
      <c r="E16" s="3" t="n"/>
      <c r="F16" s="12" t="n"/>
      <c r="G16" s="3" t="n"/>
      <c r="H16" s="14" t="n"/>
      <c r="I16" s="49" t="n"/>
      <c r="J16" s="184" t="n"/>
      <c r="K16" s="49" t="n"/>
      <c r="L16" s="49" t="n"/>
      <c r="M16" s="14" t="n"/>
      <c r="N16" s="14" t="n"/>
      <c r="O16" s="14" t="n"/>
      <c r="P16" s="14" t="n"/>
      <c r="Q16" s="14" t="n"/>
      <c r="R16" s="14" t="n"/>
      <c r="S16" s="14" t="n"/>
      <c r="T16" s="14" t="n"/>
      <c r="U16" s="14" t="n"/>
      <c r="V16" s="14" t="n"/>
      <c r="W16" s="14" t="n"/>
      <c r="X16" s="14" t="n"/>
      <c r="Y16" s="14" t="n"/>
      <c r="Z16" s="14" t="n"/>
    </row>
    <row r="17" ht="19.5" customHeight="1">
      <c r="A17" s="11" t="n"/>
      <c r="B17" s="157" t="n"/>
      <c r="C17" s="3" t="n"/>
      <c r="D17" s="11" t="n"/>
      <c r="E17" s="3" t="n"/>
      <c r="F17" s="12" t="n"/>
      <c r="G17" s="3" t="n"/>
      <c r="H17" s="14" t="n"/>
      <c r="I17" s="3" t="n"/>
      <c r="J17" s="187" t="n"/>
      <c r="K17" s="14" t="n"/>
      <c r="L17" s="14" t="n"/>
      <c r="M17" s="14" t="n"/>
      <c r="N17" s="14" t="n"/>
      <c r="O17" s="14" t="n"/>
      <c r="P17" s="14" t="n"/>
      <c r="Q17" s="14" t="n"/>
      <c r="R17" s="14" t="n"/>
      <c r="S17" s="14" t="n"/>
      <c r="T17" s="14" t="n"/>
      <c r="U17" s="14" t="n"/>
      <c r="V17" s="14" t="n"/>
      <c r="W17" s="14" t="n"/>
      <c r="X17" s="14" t="n"/>
      <c r="Y17" s="14" t="n"/>
      <c r="Z17" s="14" t="n"/>
    </row>
    <row r="18" ht="19.5" customHeight="1">
      <c r="A18" s="11" t="n"/>
      <c r="B18" s="157" t="n"/>
      <c r="C18" s="3" t="n"/>
      <c r="D18" s="11" t="n"/>
      <c r="E18" s="3" t="n"/>
      <c r="F18" s="12" t="n"/>
      <c r="G18" s="3" t="n"/>
      <c r="H18" s="14" t="n"/>
      <c r="I18" s="3" t="n"/>
      <c r="J18" s="187" t="n"/>
      <c r="K18" s="14" t="n"/>
      <c r="L18" s="49" t="n"/>
      <c r="M18" s="14" t="n"/>
      <c r="N18" s="14" t="n"/>
      <c r="O18" s="14" t="n"/>
      <c r="P18" s="14" t="n"/>
      <c r="Q18" s="14" t="n"/>
      <c r="R18" s="14" t="n"/>
      <c r="S18" s="14" t="n"/>
      <c r="T18" s="14" t="n"/>
      <c r="U18" s="14" t="n"/>
      <c r="V18" s="14" t="n"/>
      <c r="W18" s="14" t="n"/>
      <c r="X18" s="14" t="n"/>
      <c r="Y18" s="14" t="n"/>
      <c r="Z18" s="14" t="n"/>
    </row>
    <row r="19" ht="19.5" customHeight="1">
      <c r="A19" s="164" t="n"/>
      <c r="B19" s="188" t="n"/>
      <c r="C19" s="19" t="n"/>
      <c r="D19" s="11" t="n"/>
      <c r="E19" s="3" t="n"/>
      <c r="F19" s="12" t="n"/>
      <c r="G19" s="3" t="n"/>
      <c r="H19" s="14" t="n"/>
      <c r="I19" s="3" t="n"/>
      <c r="J19" s="187" t="n"/>
      <c r="K19" s="14" t="n"/>
      <c r="L19" s="49" t="n"/>
      <c r="M19" s="14" t="n"/>
      <c r="N19" s="14" t="n"/>
      <c r="O19" s="14" t="n"/>
      <c r="P19" s="14" t="n"/>
      <c r="Q19" s="14" t="n"/>
      <c r="R19" s="14" t="n"/>
      <c r="S19" s="14" t="n"/>
      <c r="T19" s="14" t="n"/>
      <c r="U19" s="14" t="n"/>
      <c r="V19" s="14" t="n"/>
      <c r="W19" s="14" t="n"/>
      <c r="X19" s="14" t="n"/>
      <c r="Y19" s="14" t="n"/>
      <c r="Z19" s="14" t="n"/>
    </row>
    <row r="20" ht="19.5" customHeight="1">
      <c r="A20" s="8" t="n"/>
      <c r="B20" s="8" t="n"/>
      <c r="C20" s="3" t="n"/>
      <c r="D20" s="11" t="n"/>
      <c r="E20" s="3" t="n"/>
      <c r="F20" s="12" t="n"/>
      <c r="G20" s="3" t="n"/>
      <c r="H20" s="14" t="n"/>
      <c r="I20" s="3" t="n"/>
      <c r="J20" s="187" t="n"/>
      <c r="K20" s="49" t="n"/>
      <c r="L20" s="49" t="n"/>
      <c r="M20" s="14" t="n"/>
      <c r="N20" s="14" t="n"/>
      <c r="O20" s="14" t="n"/>
      <c r="P20" s="14" t="n"/>
      <c r="Q20" s="14" t="n"/>
      <c r="R20" s="14" t="n"/>
      <c r="S20" s="14" t="n"/>
      <c r="T20" s="14" t="n"/>
      <c r="U20" s="14" t="n"/>
      <c r="V20" s="14" t="n"/>
      <c r="W20" s="14" t="n"/>
      <c r="X20" s="14" t="n"/>
      <c r="Y20" s="14" t="n"/>
      <c r="Z20" s="14" t="n"/>
    </row>
    <row r="21" ht="19.5" customHeight="1">
      <c r="A21" s="8" t="n"/>
      <c r="B21" s="8" t="n"/>
      <c r="C21" s="3" t="n"/>
      <c r="D21" s="11" t="n"/>
      <c r="E21" s="3" t="n"/>
      <c r="F21" s="12" t="n"/>
      <c r="G21" s="3" t="n"/>
      <c r="H21" s="14" t="n"/>
      <c r="I21" s="3" t="n"/>
      <c r="J21" s="187" t="n"/>
      <c r="K21" s="49" t="n"/>
      <c r="L21" s="49" t="n"/>
      <c r="M21" s="14" t="n"/>
      <c r="N21" s="14" t="n"/>
      <c r="O21" s="14" t="n"/>
      <c r="P21" s="14" t="n"/>
      <c r="Q21" s="14" t="n"/>
      <c r="R21" s="14" t="n"/>
      <c r="S21" s="14" t="n"/>
      <c r="T21" s="14" t="n"/>
      <c r="U21" s="14" t="n"/>
      <c r="V21" s="14" t="n"/>
      <c r="W21" s="14" t="n"/>
      <c r="X21" s="14" t="n"/>
      <c r="Y21" s="14" t="n"/>
      <c r="Z21" s="14" t="n"/>
    </row>
    <row r="22" ht="19.5" customHeight="1">
      <c r="A22" s="8" t="n"/>
      <c r="B22" s="8" t="n"/>
      <c r="C22" s="3" t="n"/>
      <c r="D22" s="11" t="n"/>
      <c r="E22" s="3" t="n"/>
      <c r="F22" s="12" t="n"/>
      <c r="G22" s="3" t="n"/>
      <c r="H22" s="14" t="n"/>
      <c r="I22" s="3" t="n"/>
      <c r="J22" s="187" t="n"/>
      <c r="K22" s="49" t="n"/>
      <c r="L22" s="49" t="n"/>
      <c r="M22" s="14" t="n"/>
      <c r="N22" s="14" t="n"/>
      <c r="O22" s="14" t="n"/>
      <c r="P22" s="14" t="n"/>
      <c r="Q22" s="14" t="n"/>
      <c r="R22" s="14" t="n"/>
      <c r="S22" s="14" t="n"/>
      <c r="T22" s="14" t="n"/>
      <c r="U22" s="14" t="n"/>
      <c r="V22" s="14" t="n"/>
      <c r="W22" s="14" t="n"/>
      <c r="X22" s="14" t="n"/>
      <c r="Y22" s="14" t="n"/>
      <c r="Z22" s="14" t="n"/>
    </row>
    <row r="23" ht="19.5" customHeight="1">
      <c r="A23" s="8" t="n"/>
      <c r="B23" s="8" t="n"/>
      <c r="C23" s="3" t="n"/>
      <c r="D23" s="11" t="n"/>
      <c r="E23" s="3" t="n"/>
      <c r="F23" s="12" t="n"/>
      <c r="G23" s="3" t="n"/>
      <c r="H23" s="14" t="n"/>
      <c r="I23" s="67" t="n"/>
      <c r="J23" s="187" t="n"/>
      <c r="K23" s="49" t="n"/>
      <c r="L23" s="49" t="n"/>
      <c r="M23" s="14" t="n"/>
      <c r="N23" s="14" t="n"/>
      <c r="O23" s="14" t="n"/>
      <c r="P23" s="14" t="n"/>
      <c r="Q23" s="14" t="n"/>
      <c r="R23" s="14" t="n"/>
      <c r="S23" s="14" t="n"/>
      <c r="T23" s="14" t="n"/>
      <c r="U23" s="14" t="n"/>
      <c r="V23" s="14" t="n"/>
      <c r="W23" s="14" t="n"/>
      <c r="X23" s="14" t="n"/>
      <c r="Y23" s="14" t="n"/>
      <c r="Z23" s="14" t="n"/>
    </row>
    <row r="24" ht="19.5" customHeight="1">
      <c r="A24" s="8" t="n"/>
      <c r="B24" s="164" t="n"/>
      <c r="C24" s="19" t="n"/>
      <c r="D24" s="11" t="n"/>
      <c r="E24" s="3" t="n"/>
      <c r="F24" s="12" t="n"/>
      <c r="G24" s="3" t="n"/>
      <c r="H24" s="175" t="n"/>
      <c r="I24" s="67" t="n"/>
      <c r="J24" s="187" t="n"/>
      <c r="K24" s="49" t="n"/>
      <c r="L24" s="49" t="n"/>
      <c r="M24" s="14" t="n"/>
      <c r="N24" s="14" t="n"/>
      <c r="O24" s="14" t="n"/>
      <c r="P24" s="14" t="n"/>
      <c r="Q24" s="14" t="n"/>
      <c r="R24" s="14" t="n"/>
      <c r="S24" s="14" t="n"/>
      <c r="T24" s="14" t="n"/>
      <c r="U24" s="14" t="n"/>
      <c r="V24" s="14" t="n"/>
      <c r="W24" s="14" t="n"/>
      <c r="X24" s="14" t="n"/>
      <c r="Y24" s="14" t="n"/>
      <c r="Z24" s="14" t="n"/>
    </row>
    <row r="25" ht="18.75" customHeight="1">
      <c r="A25" s="8" t="n"/>
      <c r="B25" s="8" t="n"/>
      <c r="C25" s="3" t="n"/>
      <c r="D25" s="11" t="n"/>
      <c r="E25" s="3" t="n"/>
      <c r="F25" s="12" t="n"/>
      <c r="G25" s="3" t="n"/>
      <c r="H25" s="175" t="n"/>
      <c r="I25" s="67" t="n"/>
      <c r="J25" s="187" t="n"/>
      <c r="K25" s="49" t="n"/>
      <c r="L25" s="49" t="n"/>
      <c r="M25" s="14" t="n"/>
      <c r="N25" s="14" t="n"/>
      <c r="O25" s="14" t="n"/>
      <c r="P25" s="14" t="n"/>
      <c r="Q25" s="14" t="n"/>
      <c r="R25" s="14" t="n"/>
      <c r="S25" s="14" t="n"/>
      <c r="T25" s="14" t="n"/>
      <c r="U25" s="14" t="n"/>
      <c r="V25" s="14" t="n"/>
      <c r="W25" s="14" t="n"/>
      <c r="X25" s="14" t="n"/>
      <c r="Y25" s="14" t="n"/>
      <c r="Z25" s="14" t="n"/>
    </row>
    <row r="26" ht="18.75" customHeight="1">
      <c r="A26" s="8" t="n"/>
      <c r="B26" s="8" t="n"/>
      <c r="C26" s="3" t="n"/>
      <c r="D26" s="11" t="n"/>
      <c r="E26" s="3" t="n"/>
      <c r="F26" s="12" t="n"/>
      <c r="G26" s="3" t="n"/>
      <c r="H26" s="175" t="n"/>
      <c r="I26" s="67" t="n"/>
      <c r="J26" s="187" t="n"/>
      <c r="K26" s="49" t="n"/>
      <c r="L26" s="49" t="n"/>
      <c r="M26" s="14" t="n"/>
      <c r="N26" s="14" t="n"/>
      <c r="O26" s="14" t="n"/>
      <c r="P26" s="14" t="n"/>
      <c r="Q26" s="14" t="n"/>
      <c r="R26" s="14" t="n"/>
      <c r="S26" s="14" t="n"/>
      <c r="T26" s="14" t="n"/>
      <c r="U26" s="14" t="n"/>
      <c r="V26" s="14" t="n"/>
      <c r="W26" s="14" t="n"/>
      <c r="X26" s="14" t="n"/>
      <c r="Y26" s="14" t="n"/>
      <c r="Z26" s="14" t="n"/>
    </row>
    <row r="27" ht="18.75" customHeight="1">
      <c r="A27" s="8" t="n"/>
      <c r="B27" s="8" t="n"/>
      <c r="C27" s="3" t="n"/>
      <c r="D27" s="11" t="n"/>
      <c r="E27" s="3" t="n"/>
      <c r="F27" s="12" t="n"/>
      <c r="G27" s="3" t="n"/>
      <c r="H27" s="175" t="n"/>
      <c r="I27" s="67" t="n"/>
      <c r="J27" s="187" t="n"/>
      <c r="K27" s="49" t="n"/>
      <c r="L27" s="49" t="n"/>
      <c r="M27" s="14" t="n"/>
      <c r="N27" s="14" t="n"/>
      <c r="O27" s="14" t="n"/>
      <c r="P27" s="14" t="n"/>
      <c r="Q27" s="14" t="n"/>
      <c r="R27" s="14" t="n"/>
      <c r="S27" s="14" t="n"/>
      <c r="T27" s="14" t="n"/>
      <c r="U27" s="14" t="n"/>
      <c r="V27" s="14" t="n"/>
      <c r="W27" s="14" t="n"/>
      <c r="X27" s="14" t="n"/>
      <c r="Y27" s="14" t="n"/>
      <c r="Z27" s="14" t="n"/>
    </row>
    <row r="28" ht="18.75" customHeight="1">
      <c r="A28" s="8" t="n"/>
      <c r="B28" s="8" t="n"/>
      <c r="C28" s="3" t="n"/>
      <c r="D28" s="11" t="n"/>
      <c r="E28" s="3" t="n"/>
      <c r="F28" s="12" t="n"/>
      <c r="G28" s="3" t="n"/>
      <c r="H28" s="175" t="n"/>
      <c r="I28" s="67" t="n"/>
      <c r="J28" s="187" t="n"/>
      <c r="K28" s="49" t="n"/>
      <c r="L28" s="49" t="n"/>
      <c r="M28" s="14" t="n"/>
      <c r="N28" s="14" t="n"/>
      <c r="O28" s="14" t="n"/>
      <c r="P28" s="14" t="n"/>
      <c r="Q28" s="14" t="n"/>
      <c r="R28" s="14" t="n"/>
      <c r="S28" s="14" t="n"/>
      <c r="T28" s="14" t="n"/>
      <c r="U28" s="14" t="n"/>
      <c r="V28" s="14" t="n"/>
      <c r="W28" s="14" t="n"/>
      <c r="X28" s="14" t="n"/>
      <c r="Y28" s="14" t="n"/>
      <c r="Z28" s="14" t="n"/>
    </row>
    <row r="29" ht="18.75" customHeight="1">
      <c r="A29" s="49" t="n"/>
      <c r="B29" s="8" t="n"/>
      <c r="C29" s="3" t="n"/>
      <c r="D29" s="11" t="n"/>
      <c r="E29" s="3" t="n"/>
      <c r="F29" s="12" t="n"/>
      <c r="G29" s="3" t="n"/>
      <c r="H29" s="175" t="n"/>
      <c r="I29" s="67" t="n"/>
      <c r="J29" s="187" t="n"/>
      <c r="K29" s="49" t="n"/>
      <c r="L29" s="49" t="n"/>
      <c r="M29" s="14" t="n"/>
      <c r="N29" s="14" t="n"/>
      <c r="O29" s="14" t="n"/>
      <c r="P29" s="14" t="n"/>
      <c r="Q29" s="14" t="n"/>
      <c r="R29" s="14" t="n"/>
      <c r="S29" s="14" t="n"/>
      <c r="T29" s="14" t="n"/>
      <c r="U29" s="14" t="n"/>
      <c r="V29" s="14" t="n"/>
      <c r="W29" s="14" t="n"/>
      <c r="X29" s="14" t="n"/>
      <c r="Y29" s="14" t="n"/>
      <c r="Z29" s="14" t="n"/>
    </row>
    <row r="30" ht="18.75" customHeight="1">
      <c r="A30" s="164" t="n"/>
      <c r="B30" s="8" t="n"/>
      <c r="C30" s="3" t="n"/>
      <c r="D30" s="11" t="n"/>
      <c r="E30" s="3" t="n"/>
      <c r="F30" s="12" t="n"/>
      <c r="G30" s="3" t="n"/>
      <c r="H30" s="14" t="n"/>
      <c r="I30" s="3" t="n"/>
      <c r="J30" s="187" t="n"/>
      <c r="K30" s="14" t="n"/>
      <c r="L30" s="14" t="n"/>
      <c r="M30" s="14" t="n"/>
      <c r="N30" s="14" t="n"/>
      <c r="O30" s="14" t="n"/>
      <c r="P30" s="14" t="n"/>
      <c r="Q30" s="14" t="n"/>
      <c r="R30" s="14" t="n"/>
      <c r="S30" s="14" t="n"/>
      <c r="T30" s="14" t="n"/>
      <c r="U30" s="14" t="n"/>
      <c r="V30" s="14" t="n"/>
      <c r="W30" s="14" t="n"/>
      <c r="X30" s="14" t="n"/>
      <c r="Y30" s="14" t="n"/>
      <c r="Z30" s="14" t="n"/>
    </row>
    <row r="31" ht="18.75" customHeight="1">
      <c r="A31" s="12" t="n"/>
      <c r="B31" s="8" t="n"/>
      <c r="C31" s="3" t="n"/>
      <c r="D31" s="11" t="n"/>
      <c r="E31" s="3" t="n"/>
      <c r="F31" s="12" t="n"/>
      <c r="G31" s="3" t="n"/>
      <c r="H31" s="14" t="n"/>
      <c r="I31" s="3" t="n"/>
      <c r="J31" s="156" t="n"/>
      <c r="K31" s="8" t="n"/>
      <c r="L31" s="8" t="n"/>
      <c r="M31" s="8" t="n"/>
      <c r="N31" s="8" t="n"/>
      <c r="O31" s="8" t="n"/>
      <c r="P31" s="8" t="n"/>
      <c r="Q31" s="157" t="n"/>
      <c r="R31" s="8" t="n"/>
      <c r="S31" s="8" t="n"/>
      <c r="T31" s="8" t="n"/>
      <c r="U31" s="8" t="n"/>
      <c r="V31" s="8" t="n"/>
      <c r="W31" s="8" t="n"/>
      <c r="X31" s="8" t="n"/>
      <c r="Y31" s="8" t="n"/>
      <c r="Z31" s="8" t="n"/>
    </row>
    <row r="32" ht="18.75" customHeight="1">
      <c r="A32" s="8" t="n"/>
      <c r="B32" s="8" t="n"/>
      <c r="C32" s="3" t="n"/>
      <c r="D32" s="11" t="n"/>
      <c r="E32" s="3" t="n"/>
      <c r="F32" s="12" t="n"/>
      <c r="G32" s="3" t="n"/>
      <c r="H32" s="14" t="n"/>
      <c r="I32" s="3" t="n"/>
      <c r="J32" s="156" t="n"/>
      <c r="K32" s="8" t="n"/>
      <c r="L32" s="8" t="n"/>
      <c r="M32" s="8" t="n"/>
      <c r="N32" s="8" t="n"/>
      <c r="O32" s="8" t="n"/>
      <c r="P32" s="8" t="n"/>
      <c r="Q32" s="157" t="n"/>
      <c r="R32" s="8" t="n"/>
      <c r="S32" s="8" t="n"/>
      <c r="T32" s="8" t="n"/>
      <c r="U32" s="8" t="n"/>
      <c r="V32" s="8" t="n"/>
      <c r="W32" s="8" t="n"/>
      <c r="X32" s="8" t="n"/>
      <c r="Y32" s="8" t="n"/>
      <c r="Z32" s="8" t="n"/>
    </row>
    <row r="33" ht="18.75" customHeight="1">
      <c r="A33" s="8" t="n"/>
      <c r="B33" s="8" t="n"/>
      <c r="C33" s="3" t="n"/>
      <c r="D33" s="11" t="n"/>
      <c r="E33" s="3" t="n"/>
      <c r="F33" s="12" t="n"/>
      <c r="G33" s="3" t="n"/>
      <c r="H33" s="14" t="n"/>
      <c r="I33" s="3" t="n"/>
      <c r="J33" s="156" t="n"/>
      <c r="K33" s="8" t="n"/>
      <c r="L33" s="8" t="n"/>
      <c r="M33" s="8" t="n"/>
      <c r="N33" s="8" t="n"/>
      <c r="O33" s="8" t="n"/>
      <c r="P33" s="8" t="n"/>
      <c r="Q33" s="157" t="n"/>
      <c r="R33" s="8" t="n"/>
      <c r="S33" s="8" t="n"/>
      <c r="T33" s="8" t="n"/>
      <c r="U33" s="8" t="n"/>
      <c r="V33" s="8" t="n"/>
      <c r="W33" s="8" t="n"/>
      <c r="X33" s="8" t="n"/>
      <c r="Y33" s="8" t="n"/>
      <c r="Z33" s="8" t="n"/>
    </row>
    <row r="34" ht="18.75" customHeight="1">
      <c r="A34" s="8" t="n"/>
      <c r="B34" s="8" t="n"/>
      <c r="C34" s="3" t="n"/>
      <c r="D34" s="11" t="n"/>
      <c r="E34" s="3" t="n"/>
      <c r="F34" s="12" t="n"/>
      <c r="G34" s="3" t="n"/>
      <c r="H34" s="14" t="n"/>
      <c r="I34" s="3" t="n"/>
      <c r="J34" s="156" t="n"/>
      <c r="K34" s="8" t="n"/>
      <c r="L34" s="8" t="n"/>
      <c r="M34" s="8" t="n"/>
      <c r="N34" s="8" t="n"/>
      <c r="O34" s="8" t="n"/>
      <c r="P34" s="8" t="n"/>
      <c r="Q34" s="157" t="n"/>
      <c r="R34" s="69" t="n"/>
      <c r="S34" s="8" t="n"/>
      <c r="T34" s="8" t="n"/>
      <c r="U34" s="8" t="n"/>
      <c r="V34" s="8" t="n"/>
      <c r="W34" s="8" t="n"/>
      <c r="X34" s="8" t="n"/>
      <c r="Y34" s="8" t="n"/>
      <c r="Z34" s="8" t="n"/>
    </row>
    <row r="35" ht="18.75" customHeight="1">
      <c r="A35" s="8" t="n"/>
      <c r="B35" s="8" t="n"/>
      <c r="C35" s="3" t="n"/>
      <c r="D35" s="11" t="n"/>
      <c r="E35" s="3" t="n"/>
      <c r="F35" s="12" t="n"/>
      <c r="G35" s="3" t="n"/>
      <c r="H35" s="14" t="n"/>
      <c r="I35" s="3" t="n"/>
      <c r="J35" s="156" t="n"/>
      <c r="K35" s="8" t="n"/>
      <c r="L35" s="8" t="n"/>
      <c r="M35" s="8" t="n"/>
      <c r="N35" s="8" t="n"/>
      <c r="O35" s="8" t="n"/>
      <c r="P35" s="8" t="n"/>
      <c r="Q35" s="157" t="n"/>
      <c r="R35" s="8" t="n"/>
      <c r="S35" s="8" t="n"/>
      <c r="T35" s="8" t="n"/>
      <c r="U35" s="8" t="n"/>
      <c r="V35" s="8" t="n"/>
      <c r="W35" s="8" t="n"/>
      <c r="X35" s="8" t="n"/>
      <c r="Y35" s="8" t="n"/>
      <c r="Z35" s="8" t="n"/>
    </row>
    <row r="36" ht="18.75" customHeight="1">
      <c r="A36" s="8" t="n"/>
      <c r="B36" s="8" t="n"/>
      <c r="C36" s="3" t="n"/>
      <c r="D36" s="11" t="n"/>
      <c r="E36" s="3" t="n"/>
      <c r="F36" s="12" t="n"/>
      <c r="G36" s="3" t="n"/>
      <c r="H36" s="14" t="n"/>
      <c r="I36" s="3" t="n"/>
      <c r="J36" s="156" t="n"/>
      <c r="K36" s="8" t="n"/>
      <c r="L36" s="8" t="n"/>
      <c r="M36" s="8" t="n"/>
      <c r="N36" s="8" t="n"/>
      <c r="O36" s="8" t="n"/>
      <c r="P36" s="8" t="n"/>
      <c r="Q36" s="157" t="n"/>
      <c r="R36" s="8" t="n"/>
      <c r="S36" s="8" t="n"/>
      <c r="T36" s="8" t="n"/>
      <c r="U36" s="8" t="n"/>
      <c r="V36" s="8" t="n"/>
      <c r="W36" s="8" t="n"/>
      <c r="X36" s="8" t="n"/>
      <c r="Y36" s="8" t="n"/>
      <c r="Z36" s="8" t="n"/>
    </row>
    <row r="37" ht="18.75" customHeight="1">
      <c r="A37" s="8" t="n"/>
      <c r="B37" s="8" t="n"/>
      <c r="C37" s="3" t="n"/>
      <c r="D37" s="11" t="n"/>
      <c r="E37" s="3" t="n"/>
      <c r="F37" s="12" t="n"/>
      <c r="G37" s="3" t="n"/>
      <c r="H37" s="14" t="n"/>
      <c r="I37" s="3" t="n"/>
      <c r="J37" s="156" t="n"/>
      <c r="K37" s="8" t="n"/>
      <c r="L37" s="8" t="n"/>
      <c r="M37" s="8" t="n"/>
      <c r="N37" s="8" t="n"/>
      <c r="O37" s="8" t="n"/>
      <c r="P37" s="8" t="n"/>
      <c r="Q37" s="157" t="n"/>
      <c r="R37" s="8" t="n"/>
      <c r="S37" s="8" t="n"/>
      <c r="T37" s="8" t="n"/>
      <c r="U37" s="8" t="n"/>
      <c r="V37" s="8" t="n"/>
      <c r="W37" s="8" t="n"/>
      <c r="X37" s="8" t="n"/>
      <c r="Y37" s="8" t="n"/>
      <c r="Z37" s="8" t="n"/>
    </row>
    <row r="38" ht="18.75" customHeight="1">
      <c r="A38" s="8" t="n"/>
      <c r="B38" s="8" t="n"/>
      <c r="C38" s="3" t="n"/>
      <c r="D38" s="11" t="n"/>
      <c r="E38" s="3" t="n"/>
      <c r="F38" s="12" t="n"/>
      <c r="G38" s="3" t="n"/>
      <c r="H38" s="14" t="n"/>
      <c r="I38" s="3" t="n"/>
      <c r="J38" s="156" t="n"/>
      <c r="K38" s="8" t="n"/>
      <c r="L38" s="8" t="n"/>
      <c r="M38" s="8" t="n"/>
      <c r="N38" s="8" t="n"/>
      <c r="O38" s="8" t="n"/>
      <c r="P38" s="8" t="n"/>
      <c r="Q38" s="11" t="n"/>
      <c r="R38" s="8" t="n"/>
      <c r="S38" s="8" t="n"/>
      <c r="T38" s="8" t="n"/>
      <c r="U38" s="8" t="n"/>
      <c r="V38" s="8" t="n"/>
      <c r="W38" s="8" t="n"/>
      <c r="X38" s="8" t="n"/>
      <c r="Y38" s="8" t="n"/>
      <c r="Z38" s="8" t="n"/>
    </row>
    <row r="39" ht="18.75" customHeight="1">
      <c r="A39" s="8" t="n"/>
      <c r="B39" s="8" t="n"/>
      <c r="C39" s="3" t="n"/>
      <c r="D39" s="11" t="n"/>
      <c r="E39" s="3" t="n"/>
      <c r="F39" s="12" t="n"/>
      <c r="G39" s="3" t="n"/>
      <c r="H39" s="14" t="n"/>
      <c r="I39" s="3" t="n"/>
      <c r="J39" s="156" t="n"/>
      <c r="K39" s="8" t="n"/>
      <c r="L39" s="8" t="n"/>
      <c r="M39" s="8" t="n"/>
      <c r="N39" s="8" t="n"/>
      <c r="O39" s="8" t="n"/>
      <c r="P39" s="8" t="n"/>
      <c r="Q39" s="8" t="n"/>
      <c r="R39" s="8" t="n"/>
      <c r="S39" s="8" t="n"/>
      <c r="T39" s="8" t="n"/>
      <c r="U39" s="8" t="n"/>
      <c r="V39" s="8" t="n"/>
      <c r="W39" s="8" t="n"/>
      <c r="X39" s="8" t="n"/>
      <c r="Y39" s="8" t="n"/>
      <c r="Z39" s="8" t="n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0"/>
    <pageSetUpPr/>
  </sheetPr>
  <dimension ref="A1:AB45"/>
  <sheetViews>
    <sheetView workbookViewId="0">
      <selection activeCell="A1" sqref="A1"/>
    </sheetView>
  </sheetViews>
  <sheetFormatPr baseColWidth="8" defaultRowHeight="15"/>
  <cols>
    <col width="13.57642857142857" bestFit="1" customWidth="1" style="8" min="1" max="1"/>
    <col width="25.71928571428571" bestFit="1" customWidth="1" style="71" min="2" max="2"/>
    <col width="12.86214285714286" bestFit="1" customWidth="1" style="71" min="3" max="3"/>
    <col width="15.86214285714286" bestFit="1" customWidth="1" style="72" min="4" max="4"/>
    <col width="11.86214285714286" bestFit="1" customWidth="1" style="71" min="5" max="5"/>
    <col width="13.005" bestFit="1" customWidth="1" style="8" min="6" max="6"/>
    <col width="13.86214285714286" bestFit="1" customWidth="1" style="71" min="7" max="7"/>
    <col width="12.86214285714286" bestFit="1" customWidth="1" style="70" min="8" max="8"/>
    <col width="15.86214285714286" bestFit="1" customWidth="1" style="71" min="9" max="9"/>
    <col width="21.71928571428571" bestFit="1" customWidth="1" style="71" min="10" max="10"/>
    <col width="15.005" bestFit="1" customWidth="1" style="71" min="11" max="11"/>
    <col width="15.57642857142857" bestFit="1" customWidth="1" style="155" min="12" max="12"/>
    <col width="22.86214285714286" bestFit="1" customWidth="1" style="74" min="13" max="13"/>
    <col width="15.43357142857143" bestFit="1" customWidth="1" style="74" min="14" max="14"/>
    <col width="12.005" bestFit="1" customWidth="1" style="74" min="15" max="15"/>
    <col width="11.14785714285714" bestFit="1" customWidth="1" style="74" min="16" max="16"/>
    <col width="11.14785714285714" bestFit="1" customWidth="1" style="71" min="17" max="17"/>
    <col width="12.005" bestFit="1" customWidth="1" style="71" min="18" max="18"/>
    <col width="12.005" bestFit="1" customWidth="1" style="71" min="19" max="19"/>
    <col width="12.005" bestFit="1" customWidth="1" style="71" min="20" max="20"/>
    <col width="12.005" bestFit="1" customWidth="1" style="71" min="21" max="21"/>
    <col width="12.005" bestFit="1" customWidth="1" style="71" min="22" max="22"/>
    <col width="12.005" bestFit="1" customWidth="1" style="74" min="23" max="23"/>
    <col width="12.005" bestFit="1" customWidth="1" style="74" min="24" max="24"/>
    <col width="12.005" bestFit="1" customWidth="1" style="8" min="25" max="25"/>
    <col width="12.005" bestFit="1" customWidth="1" style="74" min="26" max="26"/>
    <col width="12.005" bestFit="1" customWidth="1" style="8" min="27" max="27"/>
    <col width="13.57642857142857" bestFit="1" customWidth="1" style="8" min="28" max="28"/>
  </cols>
  <sheetData>
    <row r="1" ht="18.75" customHeight="1">
      <c r="A1" s="8" t="n"/>
      <c r="B1" s="3" t="n"/>
      <c r="C1" s="3" t="n"/>
      <c r="D1" s="12" t="n"/>
      <c r="E1" s="3" t="n"/>
      <c r="F1" s="8" t="n"/>
      <c r="G1" s="3" t="n"/>
      <c r="H1" s="11" t="n"/>
      <c r="I1" s="3" t="n"/>
      <c r="J1" s="3" t="n"/>
      <c r="K1" s="3" t="n"/>
      <c r="L1" s="75" t="n"/>
      <c r="M1" s="14" t="n"/>
      <c r="N1" s="14" t="n"/>
      <c r="O1" s="14" t="n"/>
      <c r="P1" s="14" t="n"/>
      <c r="Q1" s="3" t="n"/>
      <c r="R1" s="3" t="n"/>
      <c r="S1" s="3" t="n"/>
      <c r="T1" s="3" t="n"/>
      <c r="U1" s="3" t="n"/>
      <c r="V1" s="3" t="n"/>
      <c r="W1" s="14" t="n"/>
      <c r="X1" s="14" t="n"/>
      <c r="Y1" s="8" t="n"/>
      <c r="Z1" s="14" t="n"/>
      <c r="AA1" s="8" t="n"/>
      <c r="AB1" s="8" t="n"/>
    </row>
    <row r="2" ht="21" customHeight="1">
      <c r="A2" s="8" t="n"/>
      <c r="B2" s="76" t="inlineStr">
        <is>
          <t>Leaverage Planning &amp; Profit Projections</t>
        </is>
      </c>
      <c r="C2" s="3" t="n"/>
      <c r="D2" s="12" t="n"/>
      <c r="E2" s="3" t="n"/>
      <c r="F2" s="8" t="n"/>
      <c r="G2" s="3" t="n"/>
      <c r="H2" s="77" t="inlineStr">
        <is>
          <t>5 years</t>
        </is>
      </c>
      <c r="I2" s="4" t="inlineStr">
        <is>
          <t>Goldm margin for 1 lot</t>
        </is>
      </c>
      <c r="J2" s="3" t="n">
        <v>1</v>
      </c>
      <c r="K2" s="3" t="n"/>
      <c r="L2" s="78" t="inlineStr">
        <is>
          <t xml:space="preserve">Max fall in gold </t>
        </is>
      </c>
      <c r="M2" s="79" t="n">
        <v>-0.3</v>
      </c>
      <c r="N2" s="14" t="n"/>
      <c r="O2" s="80" t="inlineStr">
        <is>
          <t>User Input</t>
        </is>
      </c>
      <c r="P2" s="81" t="inlineStr">
        <is>
          <t>API</t>
        </is>
      </c>
      <c r="Q2" s="3" t="n"/>
      <c r="R2" s="3" t="n"/>
      <c r="S2" s="3" t="n"/>
      <c r="T2" s="3" t="n"/>
      <c r="U2" s="3" t="n"/>
      <c r="V2" s="3" t="n"/>
      <c r="W2" s="14" t="n"/>
      <c r="X2" s="14" t="n"/>
      <c r="Y2" s="8" t="n"/>
      <c r="Z2" s="14" t="n"/>
      <c r="AA2" s="8" t="n"/>
      <c r="AB2" s="8" t="n"/>
    </row>
    <row r="3" ht="21.6" customHeight="1">
      <c r="A3" s="8" t="n"/>
      <c r="B3" s="76" t="n"/>
      <c r="C3" s="3" t="n"/>
      <c r="D3" s="12" t="n"/>
      <c r="E3" s="3" t="n"/>
      <c r="F3" s="8" t="n"/>
      <c r="G3" s="3" t="n"/>
      <c r="H3" s="11" t="n"/>
      <c r="I3" s="3" t="n"/>
      <c r="J3" s="3" t="n"/>
      <c r="K3" s="3" t="n"/>
      <c r="L3" s="82" t="n"/>
      <c r="M3" s="44" t="n"/>
      <c r="N3" s="14" t="n"/>
      <c r="O3" s="14" t="n"/>
      <c r="P3" s="14" t="n"/>
      <c r="Q3" s="3" t="n"/>
      <c r="R3" s="3" t="n"/>
      <c r="S3" s="3" t="n"/>
      <c r="T3" s="3" t="n"/>
      <c r="U3" s="3" t="n"/>
      <c r="V3" s="3" t="n"/>
      <c r="W3" s="14" t="n"/>
      <c r="X3" s="14" t="n"/>
      <c r="Y3" s="8" t="n"/>
      <c r="Z3" s="14" t="n"/>
      <c r="AA3" s="8" t="n"/>
      <c r="AB3" s="8" t="n"/>
    </row>
    <row r="4" ht="15" customHeight="1">
      <c r="A4" s="8" t="n"/>
      <c r="B4" s="3" t="n"/>
      <c r="C4" s="3" t="n"/>
      <c r="D4" s="83" t="inlineStr">
        <is>
          <t>Goldm</t>
        </is>
      </c>
      <c r="E4" s="84" t="inlineStr">
        <is>
          <t>Leverage</t>
        </is>
      </c>
      <c r="F4" s="85" t="inlineStr">
        <is>
          <t>10x</t>
        </is>
      </c>
      <c r="G4" s="86" t="inlineStr">
        <is>
          <t xml:space="preserve">Normal CAGR </t>
        </is>
      </c>
      <c r="H4" s="87" t="n">
        <v>0.125</v>
      </c>
      <c r="I4" s="4" t="inlineStr">
        <is>
          <t>Goldm Lot Size</t>
        </is>
      </c>
      <c r="J4" s="3" t="n">
        <v>10</v>
      </c>
      <c r="K4" s="3" t="n"/>
      <c r="L4" s="88" t="inlineStr">
        <is>
          <t>Leverage</t>
        </is>
      </c>
      <c r="M4" s="89" t="n">
        <v>1</v>
      </c>
      <c r="N4" s="14" t="n"/>
      <c r="O4" s="14" t="n"/>
      <c r="P4" s="14" t="n"/>
      <c r="Q4" s="3" t="n"/>
      <c r="R4" s="3" t="n"/>
      <c r="S4" s="3" t="n"/>
      <c r="T4" s="3" t="n"/>
      <c r="U4" s="3" t="n"/>
      <c r="V4" s="3" t="n"/>
      <c r="W4" s="14" t="n"/>
      <c r="X4" s="14" t="n"/>
      <c r="Y4" s="8" t="n"/>
      <c r="Z4" s="14" t="n"/>
      <c r="AA4" s="8" t="n"/>
      <c r="AB4" s="8" t="n"/>
    </row>
    <row r="5" ht="15" customHeight="1">
      <c r="A5" s="8" t="n"/>
      <c r="B5" s="19" t="n"/>
      <c r="C5" s="3" t="n"/>
      <c r="D5" s="12" t="n"/>
      <c r="E5" s="3" t="n"/>
      <c r="F5" s="8" t="n"/>
      <c r="G5" s="3" t="n"/>
      <c r="H5" s="11" t="n"/>
      <c r="I5" s="3" t="n"/>
      <c r="J5" s="3" t="n"/>
      <c r="K5" s="3" t="n"/>
      <c r="L5" s="82" t="n"/>
      <c r="M5" s="44" t="n"/>
      <c r="N5" s="14" t="n"/>
      <c r="O5" s="14" t="n"/>
      <c r="P5" s="14" t="n"/>
      <c r="Q5" s="3" t="n"/>
      <c r="R5" s="3" t="n"/>
      <c r="S5" s="3" t="n"/>
      <c r="T5" s="3" t="n"/>
      <c r="U5" s="3" t="n"/>
      <c r="V5" s="3" t="n"/>
      <c r="W5" s="14" t="n"/>
      <c r="X5" s="14" t="n"/>
      <c r="Y5" s="8" t="n"/>
      <c r="Z5" s="14" t="n"/>
      <c r="AA5" s="8" t="n"/>
      <c r="AB5" s="8" t="n"/>
    </row>
    <row r="6" ht="15" customHeight="1">
      <c r="A6" s="8" t="n"/>
      <c r="B6" s="90" t="inlineStr">
        <is>
          <t>Overview</t>
        </is>
      </c>
      <c r="C6" s="91" t="inlineStr">
        <is>
          <t>Amt</t>
        </is>
      </c>
      <c r="D6" s="12" t="n"/>
      <c r="E6" s="3" t="n"/>
      <c r="F6" s="92" t="n"/>
      <c r="G6" s="93" t="n"/>
      <c r="H6" s="94" t="n">
        <v>0.9</v>
      </c>
      <c r="I6" s="95" t="n"/>
      <c r="J6" s="95" t="inlineStr">
        <is>
          <t>Figures in lakhs</t>
        </is>
      </c>
      <c r="K6" s="96" t="n"/>
      <c r="L6" s="97" t="n"/>
      <c r="M6" s="98" t="inlineStr">
        <is>
          <t>Best</t>
        </is>
      </c>
      <c r="N6" s="99" t="n">
        <v>-0.3</v>
      </c>
      <c r="O6" s="100" t="n"/>
      <c r="P6" s="101" t="n">
        <v>0.125</v>
      </c>
      <c r="Q6" s="102" t="n"/>
      <c r="R6" s="103" t="n">
        <v>0.125</v>
      </c>
      <c r="S6" s="104" t="n"/>
      <c r="T6" s="105">
        <f>(Q11-P11)/P11</f>
        <v/>
      </c>
      <c r="U6" s="106" t="n"/>
      <c r="V6" s="107">
        <f>(S11-R11)/R11</f>
        <v/>
      </c>
      <c r="W6" s="108" t="n"/>
      <c r="X6" s="107">
        <f>(U11-T11)/T11</f>
        <v/>
      </c>
      <c r="Y6" s="109" t="n"/>
      <c r="Z6" s="110">
        <f>(W11-V11)/V11</f>
        <v/>
      </c>
      <c r="AA6" s="8" t="n"/>
      <c r="AB6" s="8" t="n"/>
    </row>
    <row r="7" ht="18.75" customHeight="1">
      <c r="A7" s="8" t="n"/>
      <c r="B7" s="111" t="inlineStr">
        <is>
          <t>Initial Capital</t>
        </is>
      </c>
      <c r="C7" s="112" t="n">
        <v>100</v>
      </c>
      <c r="D7" s="12" t="n"/>
      <c r="E7" s="3" t="n"/>
      <c r="F7" s="113" t="inlineStr">
        <is>
          <t>Script</t>
        </is>
      </c>
      <c r="G7" s="25" t="inlineStr">
        <is>
          <t>Exposure</t>
        </is>
      </c>
      <c r="H7" s="20" t="inlineStr">
        <is>
          <t>Margin</t>
        </is>
      </c>
      <c r="I7" s="114" t="inlineStr">
        <is>
          <t>lot</t>
        </is>
      </c>
      <c r="J7" s="115" t="inlineStr">
        <is>
          <t>1st Year Opening</t>
        </is>
      </c>
      <c r="K7" s="116" t="inlineStr">
        <is>
          <t>1st yeat Closing</t>
        </is>
      </c>
      <c r="L7" s="117" t="inlineStr">
        <is>
          <t>2nd opening</t>
        </is>
      </c>
      <c r="M7" s="118" t="inlineStr">
        <is>
          <t>2nd closing</t>
        </is>
      </c>
      <c r="N7" s="118" t="inlineStr">
        <is>
          <t>3 nd opening</t>
        </is>
      </c>
      <c r="O7" s="118" t="inlineStr">
        <is>
          <t>3 nd Closing</t>
        </is>
      </c>
      <c r="P7" s="118" t="inlineStr">
        <is>
          <t>4th Opening</t>
        </is>
      </c>
      <c r="Q7" s="115" t="inlineStr">
        <is>
          <t>4th Closing</t>
        </is>
      </c>
      <c r="R7" s="115" t="inlineStr">
        <is>
          <t>5th Opening</t>
        </is>
      </c>
      <c r="S7" s="115" t="inlineStr">
        <is>
          <t>5th Closing</t>
        </is>
      </c>
      <c r="T7" s="115" t="inlineStr">
        <is>
          <t>6th Opening</t>
        </is>
      </c>
      <c r="U7" s="115" t="inlineStr">
        <is>
          <t>6th Closing</t>
        </is>
      </c>
      <c r="V7" s="115" t="inlineStr">
        <is>
          <t>7th Opening</t>
        </is>
      </c>
      <c r="W7" s="118" t="inlineStr">
        <is>
          <t>7th Closing</t>
        </is>
      </c>
      <c r="X7" s="27" t="n"/>
      <c r="Y7" s="24" t="n"/>
      <c r="Z7" s="14" t="n"/>
      <c r="AA7" s="8" t="n"/>
      <c r="AB7" s="8" t="n"/>
    </row>
    <row r="8" ht="18.75" customHeight="1">
      <c r="A8" s="8" t="n"/>
      <c r="B8" s="119" t="inlineStr">
        <is>
          <t xml:space="preserve">Haircut </t>
        </is>
      </c>
      <c r="C8" s="120" t="n">
        <v>-10</v>
      </c>
      <c r="D8" s="121" t="n"/>
      <c r="E8" s="3" t="n"/>
      <c r="F8" s="122" t="inlineStr">
        <is>
          <t>Initial Capital</t>
        </is>
      </c>
      <c r="G8" s="123" t="n">
        <v>100</v>
      </c>
      <c r="H8" s="20" t="n"/>
      <c r="I8" s="124" t="n"/>
      <c r="J8" s="25" t="n"/>
      <c r="K8" s="125" t="n"/>
      <c r="L8" s="126" t="n"/>
      <c r="M8" s="27" t="n"/>
      <c r="N8" s="27" t="n"/>
      <c r="O8" s="27" t="n"/>
      <c r="P8" s="27" t="n"/>
      <c r="Q8" s="25" t="n"/>
      <c r="R8" s="25" t="n"/>
      <c r="S8" s="25" t="n"/>
      <c r="T8" s="25" t="n"/>
      <c r="U8" s="25" t="n"/>
      <c r="V8" s="25" t="n"/>
      <c r="W8" s="27" t="n"/>
      <c r="X8" s="27" t="n"/>
      <c r="Y8" s="24" t="n"/>
      <c r="Z8" s="14" t="n"/>
      <c r="AA8" s="8" t="n"/>
      <c r="AB8" s="8" t="n"/>
    </row>
    <row r="9" ht="18.75" customHeight="1">
      <c r="A9" s="8" t="n"/>
      <c r="B9" s="119" t="inlineStr">
        <is>
          <t>Margin after pledging</t>
        </is>
      </c>
      <c r="C9" s="127">
        <f>C7+C8</f>
        <v/>
      </c>
      <c r="D9" s="12" t="n"/>
      <c r="E9" s="3" t="n"/>
      <c r="F9" s="128" t="n"/>
      <c r="G9" s="6" t="n"/>
      <c r="H9" s="30" t="n"/>
      <c r="I9" s="129" t="n"/>
      <c r="J9" s="6" t="n"/>
      <c r="K9" s="127" t="n"/>
      <c r="L9" s="97" t="n"/>
      <c r="M9" s="33" t="n"/>
      <c r="N9" s="33" t="n"/>
      <c r="O9" s="33" t="n"/>
      <c r="P9" s="33" t="n"/>
      <c r="Q9" s="6" t="n"/>
      <c r="R9" s="6" t="n"/>
      <c r="S9" s="6" t="n"/>
      <c r="T9" s="6" t="n"/>
      <c r="U9" s="6" t="n"/>
      <c r="V9" s="6" t="n"/>
      <c r="W9" s="33" t="n"/>
      <c r="X9" s="33" t="n"/>
      <c r="Y9" s="5" t="n"/>
      <c r="Z9" s="14" t="n"/>
      <c r="AA9" s="8" t="n"/>
      <c r="AB9" s="8" t="n"/>
    </row>
    <row r="10" ht="18.75" customHeight="1">
      <c r="A10" s="8" t="n"/>
      <c r="B10" s="119" t="inlineStr">
        <is>
          <t>Buying Gold MCX</t>
        </is>
      </c>
      <c r="C10" s="120" t="n">
        <v>-10</v>
      </c>
      <c r="D10" s="121" t="n"/>
      <c r="E10" s="3" t="n"/>
      <c r="F10" s="130" t="inlineStr">
        <is>
          <t>Goldm</t>
        </is>
      </c>
      <c r="G10" s="6" t="n"/>
      <c r="H10" s="30" t="n"/>
      <c r="I10" s="129" t="n"/>
      <c r="J10" s="6" t="n"/>
      <c r="K10" s="127" t="n"/>
      <c r="L10" s="97" t="n"/>
      <c r="M10" s="33" t="n"/>
      <c r="N10" s="33" t="n"/>
      <c r="O10" s="33" t="n"/>
      <c r="P10" s="33" t="n"/>
      <c r="Q10" s="6" t="n"/>
      <c r="R10" s="6" t="n"/>
      <c r="S10" s="6" t="n"/>
      <c r="T10" s="6" t="n"/>
      <c r="U10" s="6" t="n"/>
      <c r="V10" s="6" t="n"/>
      <c r="W10" s="33" t="n"/>
      <c r="X10" s="33" t="n"/>
      <c r="Y10" s="5" t="n"/>
      <c r="Z10" s="14" t="n"/>
      <c r="AA10" s="8" t="n"/>
      <c r="AB10" s="8" t="n"/>
    </row>
    <row r="11" ht="15" customHeight="1">
      <c r="A11" s="8" t="n"/>
      <c r="B11" s="131" t="inlineStr">
        <is>
          <t>Total Margin for trading</t>
        </is>
      </c>
      <c r="C11" s="132">
        <f>C9+C10</f>
        <v/>
      </c>
      <c r="D11" s="12" t="n"/>
      <c r="E11" s="3" t="n"/>
      <c r="F11" s="128" t="inlineStr">
        <is>
          <t>Gold- SGB</t>
        </is>
      </c>
      <c r="G11" s="42">
        <f>G8</f>
        <v/>
      </c>
      <c r="H11" s="42">
        <f>+G11*H6</f>
        <v/>
      </c>
      <c r="I11" s="129" t="n"/>
      <c r="J11" s="6">
        <f>G11+(+G11*$H$4)</f>
        <v/>
      </c>
      <c r="K11" s="133" t="n">
        <v>70</v>
      </c>
      <c r="L11" s="134" t="n">
        <v>70</v>
      </c>
      <c r="M11" s="33">
        <f>+L11*1.125</f>
        <v/>
      </c>
      <c r="N11" s="42" t="n">
        <v>78.75</v>
      </c>
      <c r="O11" s="33">
        <f>+N11*1.125</f>
        <v/>
      </c>
      <c r="P11" s="42" t="n">
        <v>88.59375</v>
      </c>
      <c r="Q11" s="7" t="n">
        <v>160</v>
      </c>
      <c r="R11" s="7" t="n">
        <v>160</v>
      </c>
      <c r="S11" s="7" t="n">
        <v>180</v>
      </c>
      <c r="T11" s="7" t="n">
        <v>180</v>
      </c>
      <c r="U11" s="7" t="n">
        <v>126</v>
      </c>
      <c r="V11" s="7" t="n">
        <v>126</v>
      </c>
      <c r="W11" s="42" t="n">
        <v>119.7</v>
      </c>
      <c r="X11" s="33" t="n"/>
      <c r="Y11" s="5" t="n"/>
      <c r="Z11" s="14" t="n"/>
      <c r="AA11" s="8" t="n"/>
      <c r="AB11" s="8" t="n"/>
    </row>
    <row r="12" ht="15" customHeight="1">
      <c r="A12" s="8" t="n"/>
      <c r="B12" s="3" t="n"/>
      <c r="C12" s="3" t="n"/>
      <c r="D12" s="12" t="n"/>
      <c r="E12" s="3" t="n"/>
      <c r="F12" s="128" t="inlineStr">
        <is>
          <t>Gold Fut MCX</t>
        </is>
      </c>
      <c r="G12" s="42">
        <f>G8*M4</f>
        <v/>
      </c>
      <c r="H12" s="42">
        <f>-J2*I12</f>
        <v/>
      </c>
      <c r="I12" s="135" t="n">
        <v>10</v>
      </c>
      <c r="J12" s="6">
        <f>G12+(+G12*$H$4)</f>
        <v/>
      </c>
      <c r="K12" s="133" t="n">
        <v>70</v>
      </c>
      <c r="L12" s="134" t="n">
        <v>70</v>
      </c>
      <c r="M12" s="33">
        <f>+L12*1.125</f>
        <v/>
      </c>
      <c r="N12" s="42" t="n">
        <v>78.75</v>
      </c>
      <c r="O12" s="33">
        <f>+N12*1.125</f>
        <v/>
      </c>
      <c r="P12" s="42" t="n">
        <v>88.59375</v>
      </c>
      <c r="Q12" s="7" t="n">
        <v>160</v>
      </c>
      <c r="R12" s="7" t="n">
        <v>160</v>
      </c>
      <c r="S12" s="7" t="n">
        <v>180</v>
      </c>
      <c r="T12" s="7" t="n">
        <v>180</v>
      </c>
      <c r="U12" s="7" t="n">
        <v>126</v>
      </c>
      <c r="V12" s="7" t="n">
        <v>126</v>
      </c>
      <c r="W12" s="42" t="n">
        <v>119.7</v>
      </c>
      <c r="X12" s="33" t="n"/>
      <c r="Y12" s="5" t="n"/>
      <c r="Z12" s="14" t="n"/>
      <c r="AA12" s="8" t="n"/>
      <c r="AB12" s="8" t="n"/>
    </row>
    <row r="13" ht="18.75" customHeight="1">
      <c r="A13" s="8" t="n"/>
      <c r="B13" s="90" t="inlineStr">
        <is>
          <t>Particular</t>
        </is>
      </c>
      <c r="C13" s="136" t="inlineStr">
        <is>
          <t>Fund Balance</t>
        </is>
      </c>
      <c r="D13" s="137" t="inlineStr">
        <is>
          <t>Margin Available</t>
        </is>
      </c>
      <c r="E13" s="3" t="n"/>
      <c r="F13" s="128" t="n"/>
      <c r="G13" s="42" t="n"/>
      <c r="H13" s="42" t="n"/>
      <c r="I13" s="129" t="n"/>
      <c r="J13" s="6" t="n"/>
      <c r="K13" s="127" t="n"/>
      <c r="L13" s="134" t="n">
        <v>70</v>
      </c>
      <c r="M13" s="33">
        <f>+L13*1.125</f>
        <v/>
      </c>
      <c r="N13" s="42" t="n">
        <v>78.75</v>
      </c>
      <c r="O13" s="33">
        <f>+N13*1.125</f>
        <v/>
      </c>
      <c r="P13" s="42" t="n">
        <v>88.59375</v>
      </c>
      <c r="Q13" s="7" t="n">
        <v>160</v>
      </c>
      <c r="R13" s="7" t="n">
        <v>160</v>
      </c>
      <c r="S13" s="7" t="n">
        <v>180</v>
      </c>
      <c r="T13" s="7" t="n">
        <v>180</v>
      </c>
      <c r="U13" s="7" t="n">
        <v>126</v>
      </c>
      <c r="V13" s="7" t="n">
        <v>126</v>
      </c>
      <c r="W13" s="42" t="n">
        <v>119.7</v>
      </c>
      <c r="X13" s="33" t="n"/>
      <c r="Y13" s="5" t="n"/>
      <c r="Z13" s="14" t="n"/>
      <c r="AA13" s="8" t="n"/>
      <c r="AB13" s="8" t="n"/>
    </row>
    <row r="14" ht="18.75" customHeight="1">
      <c r="A14" s="8" t="n"/>
      <c r="B14" s="119" t="inlineStr">
        <is>
          <t>Loss at the end of year 1</t>
        </is>
      </c>
      <c r="C14" s="138">
        <f>N22</f>
        <v/>
      </c>
      <c r="D14" s="139">
        <f>+N22</f>
        <v/>
      </c>
      <c r="E14" s="3" t="n"/>
      <c r="F14" s="128" t="n"/>
      <c r="G14" s="42" t="n"/>
      <c r="H14" s="42" t="n"/>
      <c r="I14" s="129" t="n"/>
      <c r="J14" s="6" t="n"/>
      <c r="K14" s="127" t="n"/>
      <c r="L14" s="97" t="n"/>
      <c r="M14" s="33">
        <f>+L14*1.125</f>
        <v/>
      </c>
      <c r="N14" s="42" t="n">
        <v>78.75</v>
      </c>
      <c r="O14" s="33">
        <f>+N14*1.125</f>
        <v/>
      </c>
      <c r="P14" s="42" t="n">
        <v>88.59375</v>
      </c>
      <c r="Q14" s="7" t="n">
        <v>160</v>
      </c>
      <c r="R14" s="7" t="n">
        <v>160</v>
      </c>
      <c r="S14" s="7" t="n">
        <v>180</v>
      </c>
      <c r="T14" s="7" t="n">
        <v>180</v>
      </c>
      <c r="U14" s="7" t="n">
        <v>126</v>
      </c>
      <c r="V14" s="7" t="n">
        <v>126</v>
      </c>
      <c r="W14" s="42" t="n">
        <v>119.7</v>
      </c>
      <c r="X14" s="33" t="n"/>
      <c r="Y14" s="5" t="n"/>
      <c r="Z14" s="14" t="n"/>
      <c r="AA14" s="8" t="n"/>
      <c r="AB14" s="8" t="n"/>
    </row>
    <row r="15" ht="18.75" customHeight="1">
      <c r="A15" s="8" t="n"/>
      <c r="B15" s="119" t="inlineStr">
        <is>
          <t>Closing balance at year end</t>
        </is>
      </c>
      <c r="C15" s="140">
        <f>+C7+C14</f>
        <v/>
      </c>
      <c r="D15" s="139">
        <f>+C11+D14</f>
        <v/>
      </c>
      <c r="E15" s="3" t="n"/>
      <c r="F15" s="128" t="n"/>
      <c r="G15" s="42" t="n"/>
      <c r="H15" s="42" t="n"/>
      <c r="I15" s="129" t="n"/>
      <c r="J15" s="6" t="n"/>
      <c r="K15" s="127" t="n"/>
      <c r="L15" s="97" t="n"/>
      <c r="M15" s="33" t="n"/>
      <c r="N15" s="33" t="n"/>
      <c r="O15" s="33" t="n"/>
      <c r="P15" s="42" t="n">
        <v>88.59375</v>
      </c>
      <c r="Q15" s="7" t="n">
        <v>160</v>
      </c>
      <c r="R15" s="7" t="n">
        <v>160</v>
      </c>
      <c r="S15" s="7" t="n">
        <v>180</v>
      </c>
      <c r="T15" s="7" t="n">
        <v>180</v>
      </c>
      <c r="U15" s="7" t="n">
        <v>126</v>
      </c>
      <c r="V15" s="7" t="n">
        <v>126</v>
      </c>
      <c r="W15" s="42" t="n">
        <v>119.7</v>
      </c>
      <c r="X15" s="33" t="n"/>
      <c r="Y15" s="5" t="n"/>
      <c r="Z15" s="14" t="n"/>
      <c r="AA15" s="8" t="n"/>
      <c r="AB15" s="8" t="n"/>
    </row>
    <row r="16" ht="18.75" customHeight="1">
      <c r="A16" s="8" t="n"/>
      <c r="B16" s="119" t="inlineStr">
        <is>
          <t xml:space="preserve">Profit at the end of year 2 </t>
        </is>
      </c>
      <c r="C16" s="141">
        <f>P22</f>
        <v/>
      </c>
      <c r="D16" s="142">
        <f>P22</f>
        <v/>
      </c>
      <c r="E16" s="3" t="n"/>
      <c r="F16" s="128" t="n"/>
      <c r="G16" s="42" t="n"/>
      <c r="H16" s="42" t="n"/>
      <c r="I16" s="129" t="n"/>
      <c r="J16" s="6" t="n"/>
      <c r="K16" s="127" t="n"/>
      <c r="L16" s="97" t="n"/>
      <c r="M16" s="33" t="n"/>
      <c r="N16" s="33" t="n"/>
      <c r="O16" s="33" t="n"/>
      <c r="P16" s="33" t="n"/>
      <c r="Q16" s="6" t="n"/>
      <c r="R16" s="7" t="n">
        <v>160</v>
      </c>
      <c r="S16" s="7" t="n">
        <v>180</v>
      </c>
      <c r="T16" s="7" t="n">
        <v>180</v>
      </c>
      <c r="U16" s="7" t="n">
        <v>126</v>
      </c>
      <c r="V16" s="7" t="n">
        <v>126</v>
      </c>
      <c r="W16" s="42" t="n">
        <v>119.7</v>
      </c>
      <c r="X16" s="33" t="n"/>
      <c r="Y16" s="5" t="n"/>
      <c r="Z16" s="14" t="n"/>
      <c r="AA16" s="8" t="n"/>
      <c r="AB16" s="8" t="n"/>
    </row>
    <row r="17" ht="18.75" customHeight="1">
      <c r="A17" s="8" t="n"/>
      <c r="B17" s="119" t="inlineStr">
        <is>
          <t>Closing balance at year end</t>
        </is>
      </c>
      <c r="C17" s="140">
        <f>C15+C16</f>
        <v/>
      </c>
      <c r="D17" s="139">
        <f>D15+D16</f>
        <v/>
      </c>
      <c r="E17" s="3" t="n"/>
      <c r="F17" s="128" t="n"/>
      <c r="G17" s="42" t="n"/>
      <c r="H17" s="42" t="n"/>
      <c r="I17" s="129" t="n"/>
      <c r="J17" s="6" t="n"/>
      <c r="K17" s="127" t="n"/>
      <c r="L17" s="97" t="n"/>
      <c r="M17" s="33" t="n"/>
      <c r="N17" s="33" t="n"/>
      <c r="O17" s="33" t="n"/>
      <c r="P17" s="33" t="n"/>
      <c r="Q17" s="6" t="n"/>
      <c r="R17" s="6" t="n"/>
      <c r="S17" s="6" t="n"/>
      <c r="T17" s="7" t="n">
        <v>180</v>
      </c>
      <c r="U17" s="7" t="n">
        <v>126</v>
      </c>
      <c r="V17" s="7" t="n">
        <v>126</v>
      </c>
      <c r="W17" s="42" t="n">
        <v>119.7</v>
      </c>
      <c r="X17" s="33" t="n"/>
      <c r="Y17" s="5" t="n"/>
      <c r="Z17" s="14" t="n"/>
      <c r="AA17" s="8" t="n"/>
      <c r="AB17" s="8" t="n"/>
    </row>
    <row r="18" ht="18.75" customHeight="1">
      <c r="A18" s="8" t="n"/>
      <c r="B18" s="119" t="inlineStr">
        <is>
          <t xml:space="preserve">Profit at the end of year 3 </t>
        </is>
      </c>
      <c r="C18" s="141">
        <f>R22</f>
        <v/>
      </c>
      <c r="D18" s="142">
        <f>R22</f>
        <v/>
      </c>
      <c r="E18" s="3" t="n"/>
      <c r="F18" s="128" t="n"/>
      <c r="G18" s="42" t="n"/>
      <c r="H18" s="42" t="n"/>
      <c r="I18" s="129" t="n"/>
      <c r="J18" s="6" t="n"/>
      <c r="K18" s="127" t="n"/>
      <c r="L18" s="97" t="n"/>
      <c r="M18" s="33" t="n"/>
      <c r="N18" s="33" t="n"/>
      <c r="O18" s="33" t="n"/>
      <c r="P18" s="33" t="n"/>
      <c r="Q18" s="6" t="n"/>
      <c r="R18" s="6" t="n"/>
      <c r="S18" s="6" t="n"/>
      <c r="T18" s="6" t="n"/>
      <c r="U18" s="6" t="n"/>
      <c r="V18" s="7" t="n">
        <v>126</v>
      </c>
      <c r="W18" s="42" t="n">
        <v>119.7</v>
      </c>
      <c r="X18" s="33" t="n"/>
      <c r="Y18" s="5" t="n"/>
      <c r="Z18" s="14" t="n"/>
      <c r="AA18" s="8" t="n"/>
      <c r="AB18" s="8" t="n"/>
    </row>
    <row r="19" ht="18.75" customHeight="1">
      <c r="A19" s="8" t="n"/>
      <c r="B19" s="119" t="inlineStr">
        <is>
          <t>Closing balance at year end</t>
        </is>
      </c>
      <c r="C19" s="140">
        <f>C17+C18</f>
        <v/>
      </c>
      <c r="D19" s="139">
        <f>D17+D18</f>
        <v/>
      </c>
      <c r="E19" s="3" t="n"/>
      <c r="F19" s="128" t="n"/>
      <c r="G19" s="42" t="n"/>
      <c r="H19" s="42" t="n"/>
      <c r="I19" s="129" t="n"/>
      <c r="J19" s="6" t="n"/>
      <c r="K19" s="127" t="n"/>
      <c r="L19" s="97" t="n"/>
      <c r="M19" s="33" t="n"/>
      <c r="N19" s="33" t="n"/>
      <c r="O19" s="33" t="n"/>
      <c r="P19" s="33" t="n"/>
      <c r="Q19" s="6" t="n"/>
      <c r="R19" s="6" t="n"/>
      <c r="S19" s="6" t="n"/>
      <c r="T19" s="6" t="n"/>
      <c r="U19" s="6" t="n"/>
      <c r="V19" s="6" t="n"/>
      <c r="W19" s="33" t="n"/>
      <c r="X19" s="33" t="n"/>
      <c r="Y19" s="5" t="n"/>
      <c r="Z19" s="14" t="n"/>
      <c r="AA19" s="8" t="n"/>
      <c r="AB19" s="8" t="n"/>
    </row>
    <row r="20" ht="18.75" customHeight="1">
      <c r="A20" s="8" t="n"/>
      <c r="B20" s="119" t="inlineStr">
        <is>
          <t>Profit at the end of year 4</t>
        </is>
      </c>
      <c r="C20" s="141">
        <f>T22</f>
        <v/>
      </c>
      <c r="D20" s="142">
        <f>T22</f>
        <v/>
      </c>
      <c r="E20" s="3" t="n"/>
      <c r="F20" s="128" t="n"/>
      <c r="G20" s="42" t="n"/>
      <c r="H20" s="42" t="n"/>
      <c r="I20" s="129" t="n"/>
      <c r="J20" s="6" t="n"/>
      <c r="K20" s="127" t="n"/>
      <c r="L20" s="97" t="n"/>
      <c r="M20" s="33" t="n"/>
      <c r="N20" s="33" t="n"/>
      <c r="O20" s="33" t="n"/>
      <c r="P20" s="33" t="n"/>
      <c r="Q20" s="6" t="n"/>
      <c r="R20" s="6" t="n"/>
      <c r="S20" s="6" t="n"/>
      <c r="T20" s="6" t="n"/>
      <c r="U20" s="6" t="n"/>
      <c r="V20" s="6" t="n"/>
      <c r="W20" s="33" t="n"/>
      <c r="X20" s="33" t="n"/>
      <c r="Y20" s="5" t="n"/>
      <c r="Z20" s="14" t="n"/>
      <c r="AA20" s="8" t="n"/>
      <c r="AB20" s="8" t="n"/>
    </row>
    <row r="21" ht="15" customHeight="1">
      <c r="A21" s="8" t="n"/>
      <c r="B21" s="119" t="inlineStr">
        <is>
          <t>Closing balance at year end</t>
        </is>
      </c>
      <c r="C21" s="140">
        <f>C19+C20</f>
        <v/>
      </c>
      <c r="D21" s="139">
        <f>D19+D20</f>
        <v/>
      </c>
      <c r="E21" s="3" t="n"/>
      <c r="F21" s="143" t="n"/>
      <c r="G21" s="144">
        <f>SUM(G11:G20)</f>
        <v/>
      </c>
      <c r="H21" s="144">
        <f>SUM(H11:H20)</f>
        <v/>
      </c>
      <c r="I21" s="145" t="n"/>
      <c r="J21" s="144">
        <f>SUM(J11:J20)</f>
        <v/>
      </c>
      <c r="K21" s="146">
        <f>SUM(K11:K20)</f>
        <v/>
      </c>
      <c r="L21" s="147">
        <f>SUM(L11:L20)</f>
        <v/>
      </c>
      <c r="M21" s="46">
        <f>SUM(M11:M20)</f>
        <v/>
      </c>
      <c r="N21" s="46">
        <f>SUM(N11:N20)</f>
        <v/>
      </c>
      <c r="O21" s="46">
        <f>SUM(O11:O20)</f>
        <v/>
      </c>
      <c r="P21" s="46">
        <f>SUM(P11:P20)</f>
        <v/>
      </c>
      <c r="Q21" s="46">
        <f>SUM(Q11:Q20)</f>
        <v/>
      </c>
      <c r="R21" s="46">
        <f>SUM(R11:R20)</f>
        <v/>
      </c>
      <c r="S21" s="46">
        <f>SUM(S11:S20)</f>
        <v/>
      </c>
      <c r="T21" s="46">
        <f>SUM(T11:T20)</f>
        <v/>
      </c>
      <c r="U21" s="46">
        <f>SUM(U11:U20)</f>
        <v/>
      </c>
      <c r="V21" s="46">
        <f>SUM(V11:V20)</f>
        <v/>
      </c>
      <c r="W21" s="46">
        <f>SUM(W11:W20)</f>
        <v/>
      </c>
      <c r="X21" s="46" t="n"/>
      <c r="Y21" s="46" t="n"/>
      <c r="Z21" s="46" t="n"/>
      <c r="AA21" s="8" t="n"/>
      <c r="AB21" s="8" t="n"/>
    </row>
    <row r="22" ht="15" customHeight="1">
      <c r="A22" s="8" t="n"/>
      <c r="B22" s="119" t="inlineStr">
        <is>
          <t>Profit at the end of year 5</t>
        </is>
      </c>
      <c r="C22" s="141">
        <f>V22</f>
        <v/>
      </c>
      <c r="D22" s="142">
        <f>V22</f>
        <v/>
      </c>
      <c r="E22" s="3" t="n"/>
      <c r="F22" s="8" t="n"/>
      <c r="G22" s="3" t="n"/>
      <c r="H22" s="11" t="n"/>
      <c r="I22" s="3" t="n"/>
      <c r="J22" s="3" t="n"/>
      <c r="K22" s="3" t="n"/>
      <c r="L22" s="47" t="n"/>
      <c r="M22" s="48">
        <f>+J21-G21</f>
        <v/>
      </c>
      <c r="N22" s="48">
        <f>+K21-G21</f>
        <v/>
      </c>
      <c r="O22" s="48" t="n"/>
      <c r="P22" s="48">
        <f>+M21-L21</f>
        <v/>
      </c>
      <c r="Q22" s="48" t="n"/>
      <c r="R22" s="48">
        <f>+O21-N21</f>
        <v/>
      </c>
      <c r="S22" s="48" t="n"/>
      <c r="T22" s="48">
        <f>+Q21-P21</f>
        <v/>
      </c>
      <c r="U22" s="48" t="n"/>
      <c r="V22" s="48">
        <f>+S21-R21</f>
        <v/>
      </c>
      <c r="W22" s="48" t="n"/>
      <c r="X22" s="48">
        <f>+U21-T21</f>
        <v/>
      </c>
      <c r="Y22" s="48" t="n"/>
      <c r="Z22" s="48">
        <f>+W21-V21</f>
        <v/>
      </c>
      <c r="AA22" s="48" t="n"/>
      <c r="AB22" s="48" t="n"/>
    </row>
    <row r="23" ht="15" customHeight="1">
      <c r="A23" s="8" t="n"/>
      <c r="B23" s="148" t="inlineStr">
        <is>
          <t>Closing balance at year end</t>
        </is>
      </c>
      <c r="C23" s="149">
        <f>C21+C22</f>
        <v/>
      </c>
      <c r="D23" s="150">
        <f>D21+D22</f>
        <v/>
      </c>
      <c r="E23" s="3" t="n"/>
      <c r="F23" s="8" t="n"/>
      <c r="G23" s="3" t="n"/>
      <c r="H23" s="11" t="n"/>
      <c r="I23" s="3" t="n"/>
      <c r="J23" s="3" t="n"/>
      <c r="K23" s="49" t="n"/>
      <c r="L23" s="151" t="inlineStr">
        <is>
          <t>Closing</t>
        </is>
      </c>
      <c r="M23" s="51">
        <f>+M22+G8</f>
        <v/>
      </c>
      <c r="N23" s="52">
        <f>+G8+N22</f>
        <v/>
      </c>
      <c r="O23" s="53" t="n"/>
      <c r="P23" s="53" t="n"/>
      <c r="Q23" s="54" t="n"/>
      <c r="R23" s="54" t="n"/>
      <c r="S23" s="54" t="n"/>
      <c r="T23" s="54" t="n"/>
      <c r="U23" s="54" t="n"/>
      <c r="V23" s="54" t="n"/>
      <c r="W23" s="54" t="n"/>
      <c r="X23" s="54" t="n"/>
      <c r="Y23" s="54" t="n"/>
      <c r="Z23" s="54" t="n"/>
      <c r="AA23" s="54" t="n"/>
      <c r="AB23" s="55" t="n"/>
    </row>
    <row r="24" ht="18.75" customHeight="1">
      <c r="A24" s="8" t="n"/>
      <c r="B24" s="3" t="n"/>
      <c r="C24" s="11" t="n"/>
      <c r="D24" s="11" t="n"/>
      <c r="E24" s="3" t="n"/>
      <c r="F24" s="8" t="n"/>
      <c r="G24" s="3" t="n"/>
      <c r="H24" s="11" t="n"/>
      <c r="I24" s="3" t="n"/>
      <c r="J24" s="3" t="n"/>
      <c r="K24" s="3" t="n"/>
      <c r="L24" s="57" t="n"/>
      <c r="M24" s="58" t="n"/>
      <c r="N24" s="58" t="n">
        <v>26.25</v>
      </c>
      <c r="O24" s="58" t="n"/>
      <c r="P24" s="58" t="n"/>
      <c r="Q24" s="58" t="n"/>
      <c r="R24" s="58" t="n"/>
      <c r="S24" s="58" t="n"/>
      <c r="T24" s="58" t="n"/>
      <c r="U24" s="58" t="n"/>
      <c r="V24" s="58" t="n"/>
      <c r="W24" s="58" t="n"/>
      <c r="X24" s="58" t="n"/>
      <c r="Y24" s="58" t="n"/>
      <c r="Z24" s="58" t="n"/>
      <c r="AA24" s="58" t="n"/>
      <c r="AB24" s="58" t="n"/>
    </row>
    <row r="25" ht="18.75" customHeight="1">
      <c r="A25" s="8" t="n"/>
      <c r="B25" s="3" t="n"/>
      <c r="C25" s="11" t="n"/>
      <c r="D25" s="11" t="n"/>
      <c r="E25" s="3" t="n"/>
      <c r="F25" s="8" t="n"/>
      <c r="G25" s="3" t="n"/>
      <c r="H25" s="11" t="n"/>
      <c r="I25" s="3" t="n"/>
      <c r="J25" s="3" t="n"/>
      <c r="K25" s="3" t="n"/>
      <c r="L25" s="60" t="n"/>
      <c r="M25" s="42" t="n"/>
      <c r="N25" s="46">
        <f>+N23+N24</f>
        <v/>
      </c>
      <c r="O25" s="42" t="n"/>
      <c r="P25" s="42" t="n"/>
      <c r="Q25" s="42" t="n"/>
      <c r="R25" s="42" t="n"/>
      <c r="S25" s="42" t="n"/>
      <c r="T25" s="42" t="n"/>
      <c r="U25" s="42" t="n"/>
      <c r="V25" s="42" t="n"/>
      <c r="W25" s="42" t="n"/>
      <c r="X25" s="42" t="n"/>
      <c r="Y25" s="42" t="n"/>
      <c r="Z25" s="42" t="n"/>
      <c r="AA25" s="42" t="n"/>
      <c r="AB25" s="42" t="n"/>
    </row>
    <row r="26" ht="18.75" customHeight="1">
      <c r="A26" s="8" t="n"/>
      <c r="B26" s="25" t="inlineStr">
        <is>
          <t>Year Opening</t>
        </is>
      </c>
      <c r="C26" s="25" t="inlineStr">
        <is>
          <t>Fund Value</t>
        </is>
      </c>
      <c r="D26" s="152" t="n">
        <v>0.125</v>
      </c>
      <c r="E26" s="25" t="inlineStr">
        <is>
          <t>Year Closing</t>
        </is>
      </c>
      <c r="F26" s="8" t="n"/>
      <c r="G26" s="3" t="n"/>
      <c r="H26" s="11" t="n"/>
      <c r="I26" s="3" t="n"/>
      <c r="J26" s="3" t="n"/>
      <c r="K26" s="3" t="n"/>
      <c r="L26" s="63" t="n"/>
      <c r="M26" s="42" t="n"/>
      <c r="N26" s="46">
        <f>+N25+R22</f>
        <v/>
      </c>
      <c r="O26" s="42" t="n"/>
      <c r="P26" s="42" t="n"/>
      <c r="Q26" s="42" t="n"/>
      <c r="R26" s="42" t="n"/>
      <c r="S26" s="42" t="n"/>
      <c r="T26" s="42" t="n"/>
      <c r="U26" s="42" t="n"/>
      <c r="V26" s="42" t="n"/>
      <c r="W26" s="42" t="n"/>
      <c r="X26" s="42" t="n"/>
      <c r="Y26" s="42" t="n"/>
      <c r="Z26" s="42" t="n"/>
      <c r="AA26" s="42" t="n"/>
      <c r="AB26" s="42" t="n"/>
    </row>
    <row r="27" ht="18.75" customHeight="1">
      <c r="A27" s="8" t="n"/>
      <c r="B27" s="7" t="n">
        <v>0</v>
      </c>
      <c r="C27" s="7" t="n">
        <v>100</v>
      </c>
      <c r="D27" s="153">
        <f>+C27*1.125</f>
        <v/>
      </c>
      <c r="E27" s="7" t="n">
        <v>1</v>
      </c>
      <c r="F27" s="8" t="n"/>
      <c r="G27" s="3" t="n"/>
      <c r="H27" s="11" t="n"/>
      <c r="I27" s="3" t="n"/>
      <c r="J27" s="3" t="n"/>
      <c r="K27" s="3" t="n"/>
      <c r="L27" s="60" t="n"/>
      <c r="M27" s="27" t="inlineStr">
        <is>
          <t>4 End</t>
        </is>
      </c>
      <c r="N27" s="46">
        <f>+N26+T22</f>
        <v/>
      </c>
      <c r="O27" s="42" t="n"/>
      <c r="P27" s="42" t="n"/>
      <c r="Q27" s="42" t="n"/>
      <c r="R27" s="42" t="n"/>
      <c r="S27" s="42" t="n"/>
      <c r="T27" s="42" t="n"/>
      <c r="U27" s="42" t="n"/>
      <c r="V27" s="42" t="n"/>
      <c r="W27" s="42" t="n"/>
      <c r="X27" s="42" t="n"/>
      <c r="Y27" s="42" t="n"/>
      <c r="Z27" s="42" t="n"/>
      <c r="AA27" s="42" t="n"/>
      <c r="AB27" s="42" t="n"/>
    </row>
    <row r="28" ht="18.75" customHeight="1">
      <c r="A28" s="8" t="n"/>
      <c r="B28" s="7" t="n">
        <v>1</v>
      </c>
      <c r="C28" s="6">
        <f>+D27</f>
        <v/>
      </c>
      <c r="D28" s="153">
        <f>+C28*1.125</f>
        <v/>
      </c>
      <c r="E28" s="7" t="n">
        <v>2</v>
      </c>
      <c r="F28" s="8" t="n"/>
      <c r="G28" s="3" t="n"/>
      <c r="H28" s="11" t="n"/>
      <c r="I28" s="3" t="n"/>
      <c r="J28" s="3" t="n"/>
      <c r="K28" s="3" t="n"/>
      <c r="L28" s="60" t="n"/>
      <c r="M28" s="27" t="inlineStr">
        <is>
          <t>5 End</t>
        </is>
      </c>
      <c r="N28" s="46">
        <f>+N27+V22</f>
        <v/>
      </c>
      <c r="O28" s="42" t="n"/>
      <c r="P28" s="42" t="n"/>
      <c r="Q28" s="42" t="n"/>
      <c r="R28" s="42" t="n"/>
      <c r="S28" s="42" t="n"/>
      <c r="T28" s="42" t="n"/>
      <c r="U28" s="42" t="n"/>
      <c r="V28" s="42" t="n"/>
      <c r="W28" s="42" t="n"/>
      <c r="X28" s="42" t="n"/>
      <c r="Y28" s="42" t="n"/>
      <c r="Z28" s="42" t="n"/>
      <c r="AA28" s="42" t="n"/>
      <c r="AB28" s="42" t="n"/>
    </row>
    <row r="29" ht="18.75" customHeight="1">
      <c r="A29" s="8" t="n"/>
      <c r="B29" s="7" t="n">
        <v>2</v>
      </c>
      <c r="C29" s="6">
        <f>+D28</f>
        <v/>
      </c>
      <c r="D29" s="153">
        <f>+C29*1.125</f>
        <v/>
      </c>
      <c r="E29" s="7" t="n">
        <v>3</v>
      </c>
      <c r="F29" s="8" t="n"/>
      <c r="G29" s="3" t="n"/>
      <c r="H29" s="11" t="n"/>
      <c r="I29" s="3" t="n"/>
      <c r="J29" s="3" t="n"/>
      <c r="K29" s="3" t="n"/>
      <c r="L29" s="60" t="n"/>
      <c r="M29" s="27" t="inlineStr">
        <is>
          <t>6 End</t>
        </is>
      </c>
      <c r="N29" s="46">
        <f>+N28+X22</f>
        <v/>
      </c>
      <c r="O29" s="42" t="n"/>
      <c r="P29" s="42" t="n"/>
      <c r="Q29" s="42" t="n"/>
      <c r="R29" s="42" t="n"/>
      <c r="S29" s="42" t="n"/>
      <c r="T29" s="42" t="n"/>
      <c r="U29" s="42" t="n"/>
      <c r="V29" s="42" t="n"/>
      <c r="W29" s="42" t="n"/>
      <c r="X29" s="42" t="n"/>
      <c r="Y29" s="42" t="n"/>
      <c r="Z29" s="42" t="n"/>
      <c r="AA29" s="42" t="n"/>
      <c r="AB29" s="42" t="n"/>
    </row>
    <row r="30" ht="18.75" customHeight="1">
      <c r="A30" s="8" t="n"/>
      <c r="B30" s="7" t="n">
        <v>3</v>
      </c>
      <c r="C30" s="6">
        <f>+D29</f>
        <v/>
      </c>
      <c r="D30" s="153">
        <f>+C30*1.125</f>
        <v/>
      </c>
      <c r="E30" s="7" t="n">
        <v>4</v>
      </c>
      <c r="F30" s="8" t="n"/>
      <c r="G30" s="3" t="n"/>
      <c r="H30" s="11" t="n"/>
      <c r="I30" s="3" t="n"/>
      <c r="J30" s="3" t="n"/>
      <c r="K30" s="67" t="n"/>
      <c r="L30" s="60" t="n"/>
      <c r="M30" s="27" t="inlineStr">
        <is>
          <t>7 End</t>
        </is>
      </c>
      <c r="N30" s="46">
        <f>+N29+Z22</f>
        <v/>
      </c>
      <c r="O30" s="42" t="n"/>
      <c r="P30" s="42" t="n"/>
      <c r="Q30" s="42" t="n"/>
      <c r="R30" s="42" t="n"/>
      <c r="S30" s="42" t="n"/>
      <c r="T30" s="42" t="n"/>
      <c r="U30" s="42" t="n"/>
      <c r="V30" s="42" t="n"/>
      <c r="W30" s="42" t="n"/>
      <c r="X30" s="42" t="n"/>
      <c r="Y30" s="42" t="n"/>
      <c r="Z30" s="42" t="n"/>
      <c r="AA30" s="42" t="n"/>
      <c r="AB30" s="42" t="n"/>
    </row>
    <row r="31" ht="18.75" customHeight="1">
      <c r="A31" s="8" t="n"/>
      <c r="B31" s="7" t="n">
        <v>4</v>
      </c>
      <c r="C31" s="6">
        <f>+D30</f>
        <v/>
      </c>
      <c r="D31" s="45">
        <f>+C31*1.125</f>
        <v/>
      </c>
      <c r="E31" s="154" t="n">
        <v>5</v>
      </c>
      <c r="F31" s="8" t="n"/>
      <c r="G31" s="3" t="n"/>
      <c r="H31" s="11" t="n"/>
      <c r="I31" s="3" t="n"/>
      <c r="J31" s="19" t="n"/>
      <c r="K31" s="67" t="n"/>
      <c r="L31" s="60" t="n"/>
      <c r="M31" s="46" t="n"/>
      <c r="N31" s="46" t="n"/>
      <c r="O31" s="42" t="n"/>
      <c r="P31" s="42" t="n"/>
      <c r="Q31" s="42" t="n"/>
      <c r="R31" s="42" t="n"/>
      <c r="S31" s="42" t="n"/>
      <c r="T31" s="42" t="n"/>
      <c r="U31" s="42" t="n"/>
      <c r="V31" s="42" t="n"/>
      <c r="W31" s="42" t="n"/>
      <c r="X31" s="42" t="n"/>
      <c r="Y31" s="42" t="n"/>
      <c r="Z31" s="42" t="n"/>
      <c r="AA31" s="42" t="n"/>
      <c r="AB31" s="42" t="n"/>
    </row>
    <row r="32" ht="18.75" customHeight="1">
      <c r="A32" s="8" t="n"/>
      <c r="B32" s="7" t="n">
        <v>5</v>
      </c>
      <c r="C32" s="6">
        <f>+D31</f>
        <v/>
      </c>
      <c r="D32" s="153">
        <f>+C32*1.125</f>
        <v/>
      </c>
      <c r="E32" s="7" t="n">
        <v>6</v>
      </c>
      <c r="F32" s="8" t="n"/>
      <c r="G32" s="3" t="n"/>
      <c r="H32" s="11" t="n"/>
      <c r="I32" s="3" t="n"/>
      <c r="J32" s="19" t="n"/>
      <c r="K32" s="67" t="n"/>
      <c r="L32" s="60" t="n"/>
      <c r="M32" s="46" t="n"/>
      <c r="N32" s="46" t="n"/>
      <c r="O32" s="42" t="n"/>
      <c r="P32" s="42" t="n"/>
      <c r="Q32" s="42" t="n"/>
      <c r="R32" s="42" t="n"/>
      <c r="S32" s="42" t="n"/>
      <c r="T32" s="42" t="n"/>
      <c r="U32" s="42" t="n"/>
      <c r="V32" s="42" t="n"/>
      <c r="W32" s="42" t="n"/>
      <c r="X32" s="42" t="n"/>
      <c r="Y32" s="42" t="n"/>
      <c r="Z32" s="42" t="n"/>
      <c r="AA32" s="42" t="n"/>
      <c r="AB32" s="42" t="n"/>
    </row>
    <row r="33" ht="18.75" customHeight="1">
      <c r="A33" s="8" t="n"/>
      <c r="B33" s="3" t="n"/>
      <c r="C33" s="3" t="n"/>
      <c r="D33" s="12" t="n"/>
      <c r="E33" s="3" t="n"/>
      <c r="F33" s="8" t="n"/>
      <c r="G33" s="3" t="n"/>
      <c r="H33" s="11" t="n"/>
      <c r="I33" s="3" t="n"/>
      <c r="J33" s="19" t="n"/>
      <c r="K33" s="67" t="n"/>
      <c r="L33" s="60" t="n"/>
      <c r="M33" s="46" t="n"/>
      <c r="N33" s="46" t="n"/>
      <c r="O33" s="42" t="n"/>
      <c r="P33" s="42" t="n"/>
      <c r="Q33" s="42" t="n"/>
      <c r="R33" s="42" t="n"/>
      <c r="S33" s="42" t="n"/>
      <c r="T33" s="42" t="n"/>
      <c r="U33" s="42" t="n"/>
      <c r="V33" s="42" t="n"/>
      <c r="W33" s="42" t="n"/>
      <c r="X33" s="42" t="n"/>
      <c r="Y33" s="42" t="n"/>
      <c r="Z33" s="42" t="n"/>
      <c r="AA33" s="42" t="n"/>
      <c r="AB33" s="42" t="n"/>
    </row>
    <row r="34" ht="18.75" customHeight="1">
      <c r="A34" s="8" t="n"/>
      <c r="B34" s="3" t="n"/>
      <c r="C34" s="3" t="n"/>
      <c r="D34" s="12" t="n"/>
      <c r="E34" s="3" t="n"/>
      <c r="F34" s="8" t="n"/>
      <c r="G34" s="3" t="n"/>
      <c r="H34" s="11" t="n"/>
      <c r="I34" s="3" t="n"/>
      <c r="J34" s="19" t="n"/>
      <c r="K34" s="67" t="n"/>
      <c r="L34" s="60" t="n"/>
      <c r="M34" s="46" t="n"/>
      <c r="N34" s="46" t="n"/>
      <c r="O34" s="42" t="n"/>
      <c r="P34" s="42" t="n"/>
      <c r="Q34" s="42" t="n"/>
      <c r="R34" s="42" t="n"/>
      <c r="S34" s="42" t="n"/>
      <c r="T34" s="42" t="n"/>
      <c r="U34" s="42" t="n"/>
      <c r="V34" s="42" t="n"/>
      <c r="W34" s="42" t="n"/>
      <c r="X34" s="42" t="n"/>
      <c r="Y34" s="42" t="n"/>
      <c r="Z34" s="42" t="n"/>
      <c r="AA34" s="42" t="n"/>
      <c r="AB34" s="42" t="n"/>
    </row>
    <row r="35" ht="18.75" customHeight="1">
      <c r="A35" s="8" t="n"/>
      <c r="B35" s="6" t="inlineStr">
        <is>
          <t xml:space="preserve">Initial Investment </t>
        </is>
      </c>
      <c r="C35" s="7" t="n">
        <v>100</v>
      </c>
      <c r="D35" s="12" t="n"/>
      <c r="E35" s="3" t="n"/>
      <c r="F35" s="8" t="n"/>
      <c r="G35" s="3" t="n"/>
      <c r="H35" s="11" t="n"/>
      <c r="I35" s="3" t="n"/>
      <c r="J35" s="19" t="n"/>
      <c r="K35" s="67" t="n"/>
      <c r="L35" s="60" t="n"/>
      <c r="M35" s="46" t="n"/>
      <c r="N35" s="46" t="n"/>
      <c r="O35" s="42">
        <f>+N29/N28</f>
        <v/>
      </c>
      <c r="P35" s="42" t="n"/>
      <c r="Q35" s="42" t="n"/>
      <c r="R35" s="42" t="n"/>
      <c r="S35" s="42" t="n"/>
      <c r="T35" s="42" t="n"/>
      <c r="U35" s="42" t="n"/>
      <c r="V35" s="42" t="n"/>
      <c r="W35" s="42" t="n"/>
      <c r="X35" s="42" t="n"/>
      <c r="Y35" s="42" t="n"/>
      <c r="Z35" s="42" t="n"/>
      <c r="AA35" s="42" t="n"/>
      <c r="AB35" s="42" t="n"/>
    </row>
    <row r="36" ht="18.75" customHeight="1">
      <c r="A36" s="8" t="n"/>
      <c r="B36" s="6" t="inlineStr">
        <is>
          <t>Profit at the end of year 5</t>
        </is>
      </c>
      <c r="C36" s="46">
        <f>+N28-C35</f>
        <v/>
      </c>
      <c r="D36" s="12" t="n"/>
      <c r="E36" s="3" t="n"/>
      <c r="F36" s="8" t="n"/>
      <c r="G36" s="3" t="n"/>
      <c r="H36" s="11" t="n"/>
      <c r="I36" s="3" t="n"/>
      <c r="J36" s="19" t="n"/>
      <c r="K36" s="67" t="n"/>
      <c r="L36" s="60" t="n"/>
      <c r="M36" s="46" t="n"/>
      <c r="N36" s="46" t="n"/>
      <c r="O36" s="42" t="n"/>
      <c r="P36" s="42" t="n"/>
      <c r="Q36" s="42" t="n"/>
      <c r="R36" s="42" t="n"/>
      <c r="S36" s="42" t="n"/>
      <c r="T36" s="42" t="n"/>
      <c r="U36" s="42" t="n"/>
      <c r="V36" s="42" t="n"/>
      <c r="W36" s="42" t="n"/>
      <c r="X36" s="42" t="n"/>
      <c r="Y36" s="42" t="n"/>
      <c r="Z36" s="42" t="n"/>
      <c r="AA36" s="42" t="n"/>
      <c r="AB36" s="42" t="n"/>
    </row>
    <row r="37" ht="18.75" customHeight="1">
      <c r="A37" s="8" t="n"/>
      <c r="B37" s="6" t="inlineStr">
        <is>
          <t xml:space="preserve">Profit every year </t>
        </is>
      </c>
      <c r="C37" s="25">
        <f>+C36/5</f>
        <v/>
      </c>
      <c r="D37" s="12" t="n"/>
      <c r="E37" s="3" t="n"/>
      <c r="F37" s="8" t="n"/>
      <c r="G37" s="3" t="n"/>
      <c r="H37" s="11" t="n"/>
      <c r="I37" s="3" t="n"/>
      <c r="J37" s="3" t="n"/>
      <c r="K37" s="3" t="n"/>
      <c r="L37" s="60" t="n"/>
      <c r="M37" s="42" t="n"/>
      <c r="N37" s="42" t="n"/>
      <c r="O37" s="42" t="n"/>
      <c r="P37" s="42" t="n"/>
      <c r="Q37" s="42" t="n"/>
      <c r="R37" s="42" t="n"/>
      <c r="S37" s="42" t="n"/>
      <c r="T37" s="42" t="n"/>
      <c r="U37" s="42" t="n"/>
      <c r="V37" s="42" t="n"/>
      <c r="W37" s="42" t="n"/>
      <c r="X37" s="42" t="n"/>
      <c r="Y37" s="42" t="n"/>
      <c r="Z37" s="42" t="n"/>
      <c r="AA37" s="42" t="n"/>
      <c r="AB37" s="42" t="n"/>
    </row>
    <row r="38" ht="18.75" customHeight="1">
      <c r="A38" s="8" t="n"/>
      <c r="B38" s="6" t="inlineStr">
        <is>
          <t>Profit % in a year</t>
        </is>
      </c>
      <c r="C38" s="31">
        <f>C37/100</f>
        <v/>
      </c>
      <c r="D38" s="12" t="n"/>
      <c r="E38" s="3" t="n"/>
      <c r="F38" s="8" t="n"/>
      <c r="G38" s="3" t="n"/>
      <c r="H38" s="11" t="n"/>
      <c r="I38" s="3" t="n"/>
      <c r="J38" s="3" t="n"/>
      <c r="K38" s="3" t="n"/>
      <c r="L38" s="75" t="n"/>
      <c r="M38" s="14" t="n"/>
      <c r="N38" s="14" t="n"/>
      <c r="O38" s="14" t="n"/>
      <c r="P38" s="14" t="n"/>
      <c r="Q38" s="3" t="n"/>
      <c r="R38" s="3" t="n"/>
      <c r="S38" s="3" t="n"/>
      <c r="T38" s="3" t="n"/>
      <c r="U38" s="3" t="n"/>
      <c r="V38" s="3" t="n"/>
      <c r="W38" s="14" t="n"/>
      <c r="X38" s="14" t="n"/>
      <c r="Y38" s="8" t="n"/>
      <c r="Z38" s="14" t="n"/>
      <c r="AA38" s="8" t="n"/>
      <c r="AB38" s="8" t="n"/>
    </row>
    <row r="39" ht="18.75" customHeight="1">
      <c r="A39" s="8" t="n"/>
      <c r="B39" s="3" t="n"/>
      <c r="C39" s="3" t="n"/>
      <c r="D39" s="12" t="n"/>
      <c r="E39" s="3" t="n"/>
      <c r="F39" s="8" t="n"/>
      <c r="G39" s="3" t="n"/>
      <c r="H39" s="11" t="n"/>
      <c r="I39" s="3" t="n"/>
      <c r="J39" s="3" t="n"/>
      <c r="K39" s="3" t="n"/>
      <c r="L39" s="75" t="n"/>
      <c r="M39" s="14" t="n"/>
      <c r="N39" s="14" t="n"/>
      <c r="O39" s="14" t="n"/>
      <c r="P39" s="14" t="n"/>
      <c r="Q39" s="3" t="n"/>
      <c r="R39" s="3" t="n"/>
      <c r="S39" s="3" t="n"/>
      <c r="T39" s="3" t="n"/>
      <c r="U39" s="3" t="n"/>
      <c r="V39" s="3" t="n"/>
      <c r="W39" s="14" t="n"/>
      <c r="X39" s="14" t="n"/>
      <c r="Y39" s="8" t="n"/>
      <c r="Z39" s="14" t="n"/>
      <c r="AA39" s="8" t="n"/>
      <c r="AB39" s="8" t="n"/>
    </row>
    <row r="40" ht="18.75" customHeight="1">
      <c r="A40" s="8" t="n"/>
      <c r="B40" s="3" t="n"/>
      <c r="C40" s="3" t="n"/>
      <c r="D40" s="12" t="n"/>
      <c r="E40" s="3" t="n"/>
      <c r="F40" s="8" t="n"/>
      <c r="G40" s="3" t="n"/>
      <c r="H40" s="11" t="n"/>
      <c r="I40" s="3" t="n"/>
      <c r="J40" s="3" t="n"/>
      <c r="K40" s="3" t="n"/>
      <c r="L40" s="75" t="n"/>
      <c r="M40" s="14" t="n"/>
      <c r="N40" s="14" t="n"/>
      <c r="O40" s="14" t="n"/>
      <c r="P40" s="14" t="n"/>
      <c r="Q40" s="3" t="n"/>
      <c r="R40" s="3" t="n"/>
      <c r="S40" s="3" t="n"/>
      <c r="T40" s="3" t="n"/>
      <c r="U40" s="3" t="n"/>
      <c r="V40" s="3" t="n"/>
      <c r="W40" s="14" t="n"/>
      <c r="X40" s="14" t="n"/>
      <c r="Y40" s="8" t="n"/>
      <c r="Z40" s="14" t="n"/>
      <c r="AA40" s="8" t="n"/>
      <c r="AB40" s="8" t="n"/>
    </row>
    <row r="41" ht="18.75" customHeight="1">
      <c r="A41" s="8" t="n"/>
      <c r="B41" s="3" t="n"/>
      <c r="C41" s="3" t="n"/>
      <c r="D41" s="12" t="n"/>
      <c r="E41" s="3" t="n"/>
      <c r="F41" s="8" t="n"/>
      <c r="G41" s="3" t="n"/>
      <c r="H41" s="11" t="n"/>
      <c r="I41" s="3" t="n"/>
      <c r="J41" s="3" t="n"/>
      <c r="K41" s="3" t="n"/>
      <c r="L41" s="75" t="n"/>
      <c r="M41" s="14" t="n"/>
      <c r="N41" s="14" t="n"/>
      <c r="O41" s="14" t="n"/>
      <c r="P41" s="14" t="n"/>
      <c r="Q41" s="3" t="n"/>
      <c r="R41" s="3" t="n"/>
      <c r="S41" s="3" t="n"/>
      <c r="T41" s="69" t="n"/>
      <c r="U41" s="3" t="n"/>
      <c r="V41" s="3" t="n"/>
      <c r="W41" s="14" t="n"/>
      <c r="X41" s="14" t="n"/>
      <c r="Y41" s="8" t="n"/>
      <c r="Z41" s="14" t="n"/>
      <c r="AA41" s="8" t="n"/>
      <c r="AB41" s="8" t="n"/>
    </row>
    <row r="42" ht="18.75" customHeight="1">
      <c r="A42" s="8" t="n"/>
      <c r="B42" s="3" t="n"/>
      <c r="C42" s="3" t="n"/>
      <c r="D42" s="12" t="n"/>
      <c r="E42" s="3" t="n"/>
      <c r="F42" s="8" t="n"/>
      <c r="G42" s="3" t="n"/>
      <c r="H42" s="11" t="n"/>
      <c r="I42" s="3" t="n"/>
      <c r="J42" s="3" t="n"/>
      <c r="K42" s="3" t="n"/>
      <c r="L42" s="75" t="n"/>
      <c r="M42" s="14" t="n"/>
      <c r="N42" s="14" t="n"/>
      <c r="O42" s="14" t="n"/>
      <c r="P42" s="14" t="n"/>
      <c r="Q42" s="3" t="n"/>
      <c r="R42" s="3" t="n"/>
      <c r="S42" s="3" t="n"/>
      <c r="T42" s="3" t="n"/>
      <c r="U42" s="3" t="n"/>
      <c r="V42" s="3" t="n"/>
      <c r="W42" s="14" t="n"/>
      <c r="X42" s="14" t="n"/>
      <c r="Y42" s="8" t="n"/>
      <c r="Z42" s="14" t="n"/>
      <c r="AA42" s="8" t="n"/>
      <c r="AB42" s="8" t="n"/>
    </row>
    <row r="43" ht="18.75" customHeight="1">
      <c r="A43" s="8" t="n"/>
      <c r="B43" s="3" t="n"/>
      <c r="C43" s="3" t="n"/>
      <c r="D43" s="12" t="n"/>
      <c r="E43" s="3" t="n"/>
      <c r="F43" s="8" t="n"/>
      <c r="G43" s="3" t="n"/>
      <c r="H43" s="11" t="n"/>
      <c r="I43" s="3" t="n"/>
      <c r="J43" s="3" t="n"/>
      <c r="K43" s="3" t="n"/>
      <c r="L43" s="75" t="n"/>
      <c r="M43" s="14" t="n"/>
      <c r="N43" s="14" t="n"/>
      <c r="O43" s="14" t="n"/>
      <c r="P43" s="14" t="n"/>
      <c r="Q43" s="3" t="n"/>
      <c r="R43" s="3" t="n"/>
      <c r="S43" s="3" t="n"/>
      <c r="T43" s="3" t="n"/>
      <c r="U43" s="3" t="n"/>
      <c r="V43" s="3" t="n"/>
      <c r="W43" s="14" t="n"/>
      <c r="X43" s="14" t="n"/>
      <c r="Y43" s="8" t="n"/>
      <c r="Z43" s="14" t="n"/>
      <c r="AA43" s="8" t="n"/>
      <c r="AB43" s="8" t="n"/>
    </row>
    <row r="44" ht="18.75" customHeight="1">
      <c r="A44" s="8" t="n"/>
      <c r="B44" s="3" t="n"/>
      <c r="C44" s="3" t="n"/>
      <c r="D44" s="12" t="n"/>
      <c r="E44" s="3" t="n"/>
      <c r="F44" s="8" t="n"/>
      <c r="G44" s="3" t="n"/>
      <c r="H44" s="11" t="n"/>
      <c r="I44" s="3" t="n"/>
      <c r="J44" s="3" t="n"/>
      <c r="K44" s="3" t="n"/>
      <c r="L44" s="75" t="n"/>
      <c r="M44" s="14" t="n"/>
      <c r="N44" s="14" t="n"/>
      <c r="O44" s="14" t="n"/>
      <c r="P44" s="14" t="n"/>
      <c r="Q44" s="3" t="n"/>
      <c r="R44" s="3" t="n"/>
      <c r="S44" s="3" t="n"/>
      <c r="T44" s="3" t="n"/>
      <c r="U44" s="3" t="n"/>
      <c r="V44" s="3" t="n"/>
      <c r="W44" s="14" t="n"/>
      <c r="X44" s="14" t="n"/>
      <c r="Y44" s="8" t="n"/>
      <c r="Z44" s="14" t="n"/>
      <c r="AA44" s="8" t="n"/>
      <c r="AB44" s="8" t="n"/>
    </row>
    <row r="45" ht="18.75" customHeight="1">
      <c r="A45" s="8" t="n"/>
      <c r="B45" s="3" t="n"/>
      <c r="C45" s="3" t="n"/>
      <c r="D45" s="12" t="n"/>
      <c r="E45" s="3" t="n"/>
      <c r="F45" s="8" t="n"/>
      <c r="G45" s="3" t="n"/>
      <c r="H45" s="11" t="n"/>
      <c r="I45" s="3" t="n"/>
      <c r="J45" s="3" t="n"/>
      <c r="K45" s="3" t="n"/>
      <c r="L45" s="75" t="n"/>
      <c r="M45" s="14" t="n"/>
      <c r="N45" s="14" t="n"/>
      <c r="O45" s="14" t="n"/>
      <c r="P45" s="14" t="n"/>
      <c r="Q45" s="3" t="n"/>
      <c r="R45" s="3" t="n"/>
      <c r="S45" s="11" t="n"/>
      <c r="T45" s="3" t="n"/>
      <c r="U45" s="3" t="n"/>
      <c r="V45" s="3" t="n"/>
      <c r="W45" s="14" t="n"/>
      <c r="X45" s="14" t="n"/>
      <c r="Y45" s="8" t="n"/>
      <c r="Z45" s="14" t="n"/>
      <c r="AA45" s="8" t="n"/>
      <c r="AB45" s="8" t="n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0"/>
    <pageSetUpPr/>
  </sheetPr>
  <dimension ref="A1:AI48"/>
  <sheetViews>
    <sheetView workbookViewId="0">
      <selection activeCell="A1" sqref="A1"/>
    </sheetView>
  </sheetViews>
  <sheetFormatPr baseColWidth="8" defaultRowHeight="15"/>
  <cols>
    <col width="13.57642857142857" bestFit="1" customWidth="1" style="8" min="1" max="1"/>
    <col width="13.57642857142857" bestFit="1" customWidth="1" style="70" min="2" max="2"/>
    <col width="16.005" bestFit="1" customWidth="1" style="70" min="3" max="3"/>
    <col width="7.147857142857143" bestFit="1" customWidth="1" style="70" min="4" max="4"/>
    <col width="13.57642857142857" bestFit="1" customWidth="1" style="71" min="5" max="5"/>
    <col width="13.57642857142857" bestFit="1" customWidth="1" style="72" min="6" max="6"/>
    <col width="13.57642857142857" bestFit="1" customWidth="1" style="70" min="7" max="7"/>
    <col width="14.86214285714286" bestFit="1" customWidth="1" style="71" min="8" max="8"/>
    <col width="10.71928571428571" bestFit="1" customWidth="1" style="70" min="9" max="9"/>
    <col width="13.57642857142857" bestFit="1" customWidth="1" style="72" min="10" max="10"/>
    <col width="13.57642857142857" bestFit="1" customWidth="1" style="8" min="11" max="11"/>
    <col width="13.57642857142857" bestFit="1" customWidth="1" style="8" min="12" max="12"/>
    <col width="13.57642857142857" bestFit="1" customWidth="1" style="72" min="13" max="13"/>
    <col width="12.86214285714286" bestFit="1" customWidth="1" style="8" min="14" max="14"/>
    <col width="6.005" bestFit="1" customWidth="1" style="8" min="15" max="15"/>
    <col width="16.43357142857143" bestFit="1" customWidth="1" style="71" min="16" max="16"/>
    <col width="15.005" bestFit="1" customWidth="1" style="71" min="17" max="17"/>
    <col width="15.57642857142857" bestFit="1" customWidth="1" style="73" min="18" max="18"/>
    <col width="13.57642857142857" bestFit="1" customWidth="1" style="70" min="19" max="19"/>
    <col width="10.57642857142857" bestFit="1" customWidth="1" style="71" min="20" max="20"/>
    <col width="12.005" bestFit="1" customWidth="1" style="71" min="21" max="21"/>
    <col width="11.14785714285714" bestFit="1" customWidth="1" style="74" min="22" max="22"/>
    <col width="11.14785714285714" bestFit="1" customWidth="1" style="74" min="23" max="23"/>
    <col width="12.005" bestFit="1" customWidth="1" style="71" min="24" max="24"/>
    <col width="12.005" bestFit="1" customWidth="1" style="74" min="25" max="25"/>
    <col width="12.005" bestFit="1" customWidth="1" style="70" min="26" max="26"/>
    <col width="12.005" bestFit="1" customWidth="1" style="71" min="27" max="27"/>
    <col width="12.005" bestFit="1" customWidth="1" style="71" min="28" max="28"/>
    <col width="12.005" bestFit="1" customWidth="1" style="71" min="29" max="29"/>
    <col width="12.005" bestFit="1" customWidth="1" style="71" min="30" max="30"/>
    <col width="12.005" bestFit="1" customWidth="1" style="71" min="31" max="31"/>
    <col width="12.005" bestFit="1" customWidth="1" style="74" min="32" max="32"/>
    <col width="12.005" bestFit="1" customWidth="1" style="8" min="33" max="33"/>
    <col width="13.57642857142857" bestFit="1" customWidth="1" style="74" min="34" max="34"/>
    <col width="13.57642857142857" bestFit="1" customWidth="1" style="74" min="35" max="35"/>
  </cols>
  <sheetData>
    <row r="1" ht="18.75" customHeight="1">
      <c r="A1" s="8" t="n"/>
      <c r="B1" s="11" t="n"/>
      <c r="C1" s="11" t="n"/>
      <c r="D1" s="11" t="n"/>
      <c r="E1" s="3" t="n"/>
      <c r="F1" s="12" t="n"/>
      <c r="G1" s="11" t="n"/>
      <c r="H1" s="3" t="n"/>
      <c r="I1" s="11" t="n"/>
      <c r="J1" s="12" t="n"/>
      <c r="K1" s="8" t="n"/>
      <c r="L1" s="8" t="n"/>
      <c r="M1" s="12" t="n"/>
      <c r="N1" s="8" t="n"/>
      <c r="O1" s="8" t="n"/>
      <c r="P1" s="3" t="n"/>
      <c r="Q1" s="3" t="n"/>
      <c r="R1" s="13" t="n"/>
      <c r="S1" s="11" t="n"/>
      <c r="T1" s="3" t="n"/>
      <c r="U1" s="3" t="n"/>
      <c r="V1" s="14" t="n"/>
      <c r="W1" s="14" t="n"/>
      <c r="X1" s="3" t="n"/>
      <c r="Y1" s="14" t="n"/>
      <c r="Z1" s="11" t="n"/>
      <c r="AA1" s="3" t="n"/>
      <c r="AB1" s="3" t="n"/>
      <c r="AC1" s="3" t="n"/>
      <c r="AD1" s="3" t="n"/>
      <c r="AE1" s="3" t="n"/>
      <c r="AF1" s="14" t="n"/>
      <c r="AG1" s="8" t="n"/>
      <c r="AH1" s="14" t="n"/>
      <c r="AI1" s="14" t="n"/>
    </row>
    <row r="2" ht="18.75" customHeight="1">
      <c r="A2" s="8" t="n"/>
      <c r="B2" s="11" t="n"/>
      <c r="C2" s="11" t="n"/>
      <c r="D2" s="11" t="n"/>
      <c r="E2" s="3" t="n"/>
      <c r="F2" s="12" t="n"/>
      <c r="G2" s="11" t="n"/>
      <c r="H2" s="3" t="n"/>
      <c r="I2" s="11" t="n"/>
      <c r="J2" s="12" t="n"/>
      <c r="K2" s="8" t="n"/>
      <c r="L2" s="8" t="n"/>
      <c r="M2" s="12" t="n"/>
      <c r="N2" s="15" t="inlineStr">
        <is>
          <t>5 years</t>
        </is>
      </c>
      <c r="O2" s="8" t="n"/>
      <c r="P2" s="3" t="n"/>
      <c r="Q2" s="3" t="n"/>
      <c r="R2" s="16" t="inlineStr">
        <is>
          <t xml:space="preserve">Max fall in gold </t>
        </is>
      </c>
      <c r="S2" s="17" t="n">
        <v>-0.3</v>
      </c>
      <c r="T2" s="3" t="n"/>
      <c r="U2" s="3" t="n"/>
      <c r="V2" s="14" t="n"/>
      <c r="W2" s="14" t="n"/>
      <c r="X2" s="3" t="n"/>
      <c r="Y2" s="14" t="n"/>
      <c r="Z2" s="11" t="n"/>
      <c r="AA2" s="3" t="n"/>
      <c r="AB2" s="3" t="n"/>
      <c r="AC2" s="3" t="n"/>
      <c r="AD2" s="3" t="n"/>
      <c r="AE2" s="3" t="n"/>
      <c r="AF2" s="14" t="n"/>
      <c r="AG2" s="8" t="n"/>
      <c r="AH2" s="14" t="n"/>
      <c r="AI2" s="14" t="n"/>
    </row>
    <row r="3" ht="18.75" customHeight="1">
      <c r="A3" s="8" t="n"/>
      <c r="B3" s="11" t="n"/>
      <c r="C3" s="11" t="n"/>
      <c r="D3" s="11" t="n"/>
      <c r="E3" s="3" t="n"/>
      <c r="F3" s="12" t="n"/>
      <c r="G3" s="11" t="n"/>
      <c r="H3" s="3" t="n"/>
      <c r="I3" s="11" t="n"/>
      <c r="J3" s="12" t="n"/>
      <c r="K3" s="8" t="n"/>
      <c r="L3" s="8" t="n"/>
      <c r="M3" s="12" t="n"/>
      <c r="N3" s="8" t="n"/>
      <c r="O3" s="8" t="n"/>
      <c r="P3" s="3" t="inlineStr">
        <is>
          <t>Figures in lakhs</t>
        </is>
      </c>
      <c r="Q3" s="11" t="n">
        <v>0.9</v>
      </c>
      <c r="R3" s="13" t="n"/>
      <c r="S3" s="18" t="inlineStr">
        <is>
          <t>Best</t>
        </is>
      </c>
      <c r="T3" s="19" t="inlineStr">
        <is>
          <t>Worst</t>
        </is>
      </c>
      <c r="U3" s="3" t="n"/>
      <c r="V3" s="14" t="n"/>
      <c r="W3" s="14" t="n"/>
      <c r="X3" s="3" t="n"/>
      <c r="Y3" s="14" t="n"/>
      <c r="Z3" s="11" t="n"/>
      <c r="AA3" s="3" t="n"/>
      <c r="AB3" s="3" t="n"/>
      <c r="AC3" s="3" t="n"/>
      <c r="AD3" s="3" t="n"/>
      <c r="AE3" s="3" t="n"/>
      <c r="AF3" s="14" t="n"/>
      <c r="AG3" s="8" t="n"/>
      <c r="AH3" s="14" t="n"/>
      <c r="AI3" s="14" t="n"/>
    </row>
    <row r="4" ht="18.75" customHeight="1">
      <c r="A4" s="8" t="n"/>
      <c r="B4" s="20" t="n"/>
      <c r="C4" s="20" t="n"/>
      <c r="D4" s="11" t="n"/>
      <c r="E4" s="19" t="inlineStr">
        <is>
          <t>History</t>
        </is>
      </c>
      <c r="F4" s="21" t="inlineStr">
        <is>
          <t>Present</t>
        </is>
      </c>
      <c r="G4" s="18" t="inlineStr">
        <is>
          <t>Future</t>
        </is>
      </c>
      <c r="H4" s="3" t="n"/>
      <c r="I4" s="18" t="inlineStr">
        <is>
          <t>Probability</t>
        </is>
      </c>
      <c r="J4" s="12" t="n"/>
      <c r="K4" s="22" t="inlineStr">
        <is>
          <t>Script</t>
        </is>
      </c>
      <c r="L4" s="22" t="inlineStr">
        <is>
          <t>Leverage</t>
        </is>
      </c>
      <c r="M4" s="23" t="inlineStr">
        <is>
          <t>CAGR</t>
        </is>
      </c>
      <c r="N4" s="24" t="n"/>
      <c r="O4" s="24" t="n"/>
      <c r="P4" s="25" t="inlineStr">
        <is>
          <t>Exposure</t>
        </is>
      </c>
      <c r="Q4" s="25" t="inlineStr">
        <is>
          <t>Margin</t>
        </is>
      </c>
      <c r="R4" s="26" t="n"/>
      <c r="S4" s="20" t="inlineStr">
        <is>
          <t>1st</t>
        </is>
      </c>
      <c r="T4" s="25" t="inlineStr">
        <is>
          <t>1st</t>
        </is>
      </c>
      <c r="U4" s="25" t="inlineStr">
        <is>
          <t>2nd opening</t>
        </is>
      </c>
      <c r="V4" s="27" t="inlineStr">
        <is>
          <t>2nd closing</t>
        </is>
      </c>
      <c r="W4" s="27" t="inlineStr">
        <is>
          <t>3 nd opening</t>
        </is>
      </c>
      <c r="X4" s="25" t="inlineStr">
        <is>
          <t>3 nd Closing</t>
        </is>
      </c>
      <c r="Y4" s="27" t="inlineStr">
        <is>
          <t>4th Opening</t>
        </is>
      </c>
      <c r="Z4" s="20" t="inlineStr">
        <is>
          <t>4th Closing</t>
        </is>
      </c>
      <c r="AA4" s="25" t="inlineStr">
        <is>
          <t>5th Opening</t>
        </is>
      </c>
      <c r="AB4" s="25" t="inlineStr">
        <is>
          <t>5th Closing</t>
        </is>
      </c>
      <c r="AC4" s="25" t="inlineStr">
        <is>
          <t>6th Opening</t>
        </is>
      </c>
      <c r="AD4" s="25" t="inlineStr">
        <is>
          <t>6th Closing</t>
        </is>
      </c>
      <c r="AE4" s="25" t="inlineStr">
        <is>
          <t>7th Opening</t>
        </is>
      </c>
      <c r="AF4" s="27" t="inlineStr">
        <is>
          <t>7th Closing</t>
        </is>
      </c>
      <c r="AG4" s="24" t="n"/>
      <c r="AH4" s="27" t="n"/>
      <c r="AI4" s="14" t="n"/>
    </row>
    <row r="5" ht="18.75" customHeight="1">
      <c r="A5" s="8" t="n"/>
      <c r="B5" s="20" t="n"/>
      <c r="C5" s="20" t="n"/>
      <c r="D5" s="11" t="n"/>
      <c r="E5" s="3" t="n"/>
      <c r="F5" s="12" t="n"/>
      <c r="G5" s="11" t="n"/>
      <c r="H5" s="3" t="n"/>
      <c r="I5" s="11" t="n"/>
      <c r="J5" s="12" t="n"/>
      <c r="K5" s="24" t="inlineStr">
        <is>
          <t>Nifty 50</t>
        </is>
      </c>
      <c r="L5" s="24" t="inlineStr">
        <is>
          <t>5x</t>
        </is>
      </c>
      <c r="M5" s="28" t="n">
        <v>0.14</v>
      </c>
      <c r="N5" s="24" t="inlineStr">
        <is>
          <t>Initial Capital</t>
        </is>
      </c>
      <c r="O5" s="24" t="n"/>
      <c r="P5" s="29" t="n">
        <v>100</v>
      </c>
      <c r="Q5" s="25" t="n"/>
      <c r="R5" s="26" t="n"/>
      <c r="S5" s="20" t="n"/>
      <c r="T5" s="25" t="n"/>
      <c r="U5" s="25" t="n"/>
      <c r="V5" s="27" t="n"/>
      <c r="W5" s="27" t="n"/>
      <c r="X5" s="25" t="n"/>
      <c r="Y5" s="27" t="n"/>
      <c r="Z5" s="20" t="n"/>
      <c r="AA5" s="25" t="n"/>
      <c r="AB5" s="25" t="n"/>
      <c r="AC5" s="25" t="n"/>
      <c r="AD5" s="25" t="n"/>
      <c r="AE5" s="25" t="n"/>
      <c r="AF5" s="27" t="n"/>
      <c r="AG5" s="24" t="n"/>
      <c r="AH5" s="27" t="n"/>
      <c r="AI5" s="14" t="n"/>
    </row>
    <row r="6" ht="18.75" customHeight="1">
      <c r="A6" s="8" t="n"/>
      <c r="B6" s="30" t="n"/>
      <c r="C6" s="30" t="n"/>
      <c r="D6" s="11" t="n"/>
      <c r="E6" s="3" t="n"/>
      <c r="F6" s="12" t="n"/>
      <c r="G6" s="11" t="n"/>
      <c r="H6" s="3" t="n"/>
      <c r="I6" s="11" t="n"/>
      <c r="J6" s="12" t="n"/>
      <c r="K6" s="5" t="n"/>
      <c r="L6" s="5" t="n"/>
      <c r="M6" s="31" t="n"/>
      <c r="N6" s="5" t="n"/>
      <c r="O6" s="5" t="n"/>
      <c r="P6" s="6" t="n"/>
      <c r="Q6" s="6" t="n"/>
      <c r="R6" s="32" t="n"/>
      <c r="S6" s="30" t="n"/>
      <c r="T6" s="6" t="n"/>
      <c r="U6" s="6" t="n"/>
      <c r="V6" s="33" t="n"/>
      <c r="W6" s="33" t="n"/>
      <c r="X6" s="6" t="n"/>
      <c r="Y6" s="33" t="n"/>
      <c r="Z6" s="30" t="n"/>
      <c r="AA6" s="6" t="n"/>
      <c r="AB6" s="6" t="n"/>
      <c r="AC6" s="6" t="n"/>
      <c r="AD6" s="6" t="n"/>
      <c r="AE6" s="6" t="n"/>
      <c r="AF6" s="33" t="n"/>
      <c r="AG6" s="5" t="n"/>
      <c r="AH6" s="33" t="n"/>
      <c r="AI6" s="14" t="n"/>
    </row>
    <row r="7" ht="18.75" customHeight="1">
      <c r="A7" s="8" t="n"/>
      <c r="B7" s="34" t="n">
        <v>0.16</v>
      </c>
      <c r="C7" s="30" t="inlineStr">
        <is>
          <t>Ho skta hai bias</t>
        </is>
      </c>
      <c r="D7" s="11" t="n"/>
      <c r="E7" s="3" t="n"/>
      <c r="F7" s="3" t="n">
        <v>100</v>
      </c>
      <c r="G7" s="11" t="n"/>
      <c r="H7" s="3" t="n"/>
      <c r="I7" s="11" t="n"/>
      <c r="J7" s="12" t="n"/>
      <c r="K7" s="35" t="inlineStr">
        <is>
          <t>Gold</t>
        </is>
      </c>
      <c r="L7" s="5" t="inlineStr">
        <is>
          <t>10x</t>
        </is>
      </c>
      <c r="M7" s="36" t="n">
        <v>0.125</v>
      </c>
      <c r="N7" s="5" t="inlineStr">
        <is>
          <t>Nifty 50</t>
        </is>
      </c>
      <c r="O7" s="5" t="n"/>
      <c r="P7" s="6" t="n"/>
      <c r="Q7" s="6" t="n"/>
      <c r="R7" s="32" t="n"/>
      <c r="S7" s="30" t="n"/>
      <c r="T7" s="6" t="n"/>
      <c r="U7" s="6" t="n"/>
      <c r="V7" s="33" t="n"/>
      <c r="W7" s="33" t="n"/>
      <c r="X7" s="6" t="n"/>
      <c r="Y7" s="33" t="n"/>
      <c r="Z7" s="30" t="n"/>
      <c r="AA7" s="6" t="n"/>
      <c r="AB7" s="6" t="n"/>
      <c r="AC7" s="6" t="n"/>
      <c r="AD7" s="6" t="n"/>
      <c r="AE7" s="6" t="n"/>
      <c r="AF7" s="33" t="n"/>
      <c r="AG7" s="5" t="n"/>
      <c r="AH7" s="33" t="n"/>
      <c r="AI7" s="14" t="n"/>
    </row>
    <row r="8" ht="28.8" customHeight="1">
      <c r="A8" s="8" t="n"/>
      <c r="B8" s="30" t="n"/>
      <c r="C8" s="30" t="n"/>
      <c r="D8" s="11" t="n"/>
      <c r="E8" s="3" t="n"/>
      <c r="F8" s="12" t="n"/>
      <c r="G8" s="11" t="n"/>
      <c r="H8" s="3" t="n"/>
      <c r="I8" s="11" t="n">
        <v>0.5</v>
      </c>
      <c r="J8" s="12" t="n"/>
      <c r="K8" s="5" t="inlineStr">
        <is>
          <t>Silver</t>
        </is>
      </c>
      <c r="L8" s="5" t="inlineStr">
        <is>
          <t>10x</t>
        </is>
      </c>
      <c r="M8" s="31" t="n">
        <v>0.113</v>
      </c>
      <c r="N8" s="37" t="inlineStr">
        <is>
          <t>Gold- SGB</t>
        </is>
      </c>
      <c r="O8" s="37" t="n"/>
      <c r="P8" s="38" t="n">
        <v>100</v>
      </c>
      <c r="Q8" s="38">
        <f>+P8*Q3</f>
        <v/>
      </c>
      <c r="R8" s="39" t="inlineStr">
        <is>
          <t>Option sell or future buy/sell</t>
        </is>
      </c>
      <c r="S8" s="40">
        <f>P8+(+P8*$M$7)</f>
        <v/>
      </c>
      <c r="T8" s="41" t="n">
        <v>70</v>
      </c>
      <c r="U8" s="41" t="n">
        <v>70</v>
      </c>
      <c r="V8" s="33">
        <f>+U8*1.125</f>
        <v/>
      </c>
      <c r="W8" s="42" t="n">
        <v>78.75</v>
      </c>
      <c r="X8" s="6">
        <f>+W8*1.125</f>
        <v/>
      </c>
      <c r="Y8" s="42" t="n">
        <v>88.59375</v>
      </c>
      <c r="Z8" s="7" t="n">
        <v>160</v>
      </c>
      <c r="AA8" s="7" t="n">
        <v>160</v>
      </c>
      <c r="AB8" s="7" t="n">
        <v>180</v>
      </c>
      <c r="AC8" s="7" t="n">
        <v>180</v>
      </c>
      <c r="AD8" s="7" t="n">
        <v>126</v>
      </c>
      <c r="AE8" s="7" t="n">
        <v>126</v>
      </c>
      <c r="AF8" s="42" t="n">
        <v>119.7</v>
      </c>
      <c r="AG8" s="5" t="n"/>
      <c r="AH8" s="33" t="n"/>
      <c r="AI8" s="14" t="n"/>
    </row>
    <row r="9" ht="18.75" customHeight="1">
      <c r="A9" s="8" t="n"/>
      <c r="B9" s="30" t="n"/>
      <c r="C9" s="30" t="n"/>
      <c r="D9" s="11" t="n"/>
      <c r="E9" s="3" t="n"/>
      <c r="F9" s="12" t="n"/>
      <c r="G9" s="11" t="n"/>
      <c r="H9" s="3" t="n"/>
      <c r="I9" s="11" t="n"/>
      <c r="J9" s="12" t="n"/>
      <c r="K9" s="5" t="n"/>
      <c r="L9" s="5" t="n"/>
      <c r="M9" s="31" t="n"/>
      <c r="N9" s="37" t="inlineStr">
        <is>
          <t>Gold Fut MCX</t>
        </is>
      </c>
      <c r="O9" s="37" t="inlineStr">
        <is>
          <t>10 lot</t>
        </is>
      </c>
      <c r="P9" s="38" t="n">
        <v>100</v>
      </c>
      <c r="Q9" s="38" t="n">
        <v>-10</v>
      </c>
      <c r="R9" s="39" t="inlineStr">
        <is>
          <t>10 times leverage</t>
        </is>
      </c>
      <c r="S9" s="40">
        <f>P9+(+P9*$M$7)</f>
        <v/>
      </c>
      <c r="T9" s="41" t="n">
        <v>70</v>
      </c>
      <c r="U9" s="41" t="n">
        <v>70</v>
      </c>
      <c r="V9" s="33">
        <f>+U9*1.125</f>
        <v/>
      </c>
      <c r="W9" s="42" t="n">
        <v>78.75</v>
      </c>
      <c r="X9" s="6">
        <f>+W9*1.125</f>
        <v/>
      </c>
      <c r="Y9" s="42" t="n">
        <v>88.59375</v>
      </c>
      <c r="Z9" s="7" t="n">
        <v>160</v>
      </c>
      <c r="AA9" s="7" t="n">
        <v>160</v>
      </c>
      <c r="AB9" s="7" t="n">
        <v>180</v>
      </c>
      <c r="AC9" s="7" t="n">
        <v>180</v>
      </c>
      <c r="AD9" s="7" t="n">
        <v>126</v>
      </c>
      <c r="AE9" s="7" t="n">
        <v>126</v>
      </c>
      <c r="AF9" s="42" t="n">
        <v>119.7</v>
      </c>
      <c r="AG9" s="5" t="n"/>
      <c r="AH9" s="33" t="n"/>
      <c r="AI9" s="14" t="n"/>
    </row>
    <row r="10" ht="18.75" customHeight="1">
      <c r="A10" s="8" t="n"/>
      <c r="B10" s="30" t="n"/>
      <c r="C10" s="30" t="n"/>
      <c r="D10" s="11" t="n"/>
      <c r="E10" s="3" t="n"/>
      <c r="F10" s="12" t="n"/>
      <c r="G10" s="11" t="n"/>
      <c r="H10" s="3" t="n"/>
      <c r="I10" s="11" t="n"/>
      <c r="J10" s="12" t="n"/>
      <c r="K10" s="5" t="n"/>
      <c r="L10" s="5" t="n"/>
      <c r="M10" s="31" t="n"/>
      <c r="N10" s="5" t="n"/>
      <c r="O10" s="5" t="n"/>
      <c r="P10" s="42" t="n"/>
      <c r="Q10" s="42" t="n"/>
      <c r="R10" s="32" t="n"/>
      <c r="S10" s="30" t="n"/>
      <c r="T10" s="6" t="n"/>
      <c r="U10" s="7" t="n">
        <v>70</v>
      </c>
      <c r="V10" s="33">
        <f>+U10*1.125</f>
        <v/>
      </c>
      <c r="W10" s="42" t="n">
        <v>78.75</v>
      </c>
      <c r="X10" s="6">
        <f>+W10*1.125</f>
        <v/>
      </c>
      <c r="Y10" s="42" t="n">
        <v>88.59375</v>
      </c>
      <c r="Z10" s="7" t="n">
        <v>160</v>
      </c>
      <c r="AA10" s="7" t="n">
        <v>160</v>
      </c>
      <c r="AB10" s="7" t="n">
        <v>180</v>
      </c>
      <c r="AC10" s="7" t="n">
        <v>180</v>
      </c>
      <c r="AD10" s="7" t="n">
        <v>126</v>
      </c>
      <c r="AE10" s="7" t="n">
        <v>126</v>
      </c>
      <c r="AF10" s="42" t="n">
        <v>119.7</v>
      </c>
      <c r="AG10" s="5" t="n"/>
      <c r="AH10" s="33" t="n"/>
      <c r="AI10" s="14" t="n"/>
    </row>
    <row r="11" ht="18.75" customHeight="1">
      <c r="A11" s="8" t="n"/>
      <c r="B11" s="34" t="n">
        <v>0.2</v>
      </c>
      <c r="C11" s="30" t="inlineStr">
        <is>
          <t>Ho skta hai bias</t>
        </is>
      </c>
      <c r="D11" s="11" t="n"/>
      <c r="E11" s="6" t="inlineStr">
        <is>
          <t>Future</t>
        </is>
      </c>
      <c r="F11" s="7" t="n">
        <v>1000</v>
      </c>
      <c r="G11" s="11" t="n">
        <v>0.5</v>
      </c>
      <c r="H11" s="3" t="n">
        <v>500</v>
      </c>
      <c r="I11" s="11" t="n"/>
      <c r="J11" s="12" t="n"/>
      <c r="K11" s="5" t="n"/>
      <c r="L11" s="5" t="n"/>
      <c r="M11" s="31" t="n"/>
      <c r="N11" s="5" t="n"/>
      <c r="O11" s="5" t="n"/>
      <c r="P11" s="42" t="n"/>
      <c r="Q11" s="42" t="n"/>
      <c r="R11" s="32" t="n"/>
      <c r="S11" s="30" t="n"/>
      <c r="T11" s="6" t="n"/>
      <c r="U11" s="6" t="n"/>
      <c r="V11" s="6">
        <f>+U11*1.125</f>
        <v/>
      </c>
      <c r="W11" s="42" t="n">
        <v>78.75</v>
      </c>
      <c r="X11" s="6">
        <f>+W11*1.125</f>
        <v/>
      </c>
      <c r="Y11" s="42" t="n">
        <v>88.59375</v>
      </c>
      <c r="Z11" s="7" t="n">
        <v>160</v>
      </c>
      <c r="AA11" s="7" t="n">
        <v>160</v>
      </c>
      <c r="AB11" s="7" t="n">
        <v>180</v>
      </c>
      <c r="AC11" s="7" t="n">
        <v>180</v>
      </c>
      <c r="AD11" s="7" t="n">
        <v>126</v>
      </c>
      <c r="AE11" s="7" t="n">
        <v>126</v>
      </c>
      <c r="AF11" s="42" t="n">
        <v>119.7</v>
      </c>
      <c r="AG11" s="5" t="n"/>
      <c r="AH11" s="33" t="n"/>
      <c r="AI11" s="14" t="n"/>
    </row>
    <row r="12" ht="18.75" customHeight="1">
      <c r="A12" s="8" t="n"/>
      <c r="B12" s="30" t="n"/>
      <c r="C12" s="30" t="n"/>
      <c r="D12" s="11" t="n"/>
      <c r="E12" s="6" t="inlineStr">
        <is>
          <t>Option</t>
        </is>
      </c>
      <c r="F12" s="7" t="n">
        <v>1000</v>
      </c>
      <c r="G12" s="11" t="n"/>
      <c r="H12" s="3" t="n"/>
      <c r="I12" s="11" t="n"/>
      <c r="J12" s="12" t="n"/>
      <c r="K12" s="5" t="n"/>
      <c r="L12" s="5" t="n"/>
      <c r="M12" s="31" t="n"/>
      <c r="N12" s="5" t="n"/>
      <c r="O12" s="5" t="n"/>
      <c r="P12" s="42" t="n"/>
      <c r="Q12" s="42" t="n"/>
      <c r="R12" s="32" t="n"/>
      <c r="S12" s="30" t="n"/>
      <c r="T12" s="6" t="n"/>
      <c r="U12" s="6" t="n"/>
      <c r="V12" s="33" t="n"/>
      <c r="W12" s="33" t="n"/>
      <c r="X12" s="6" t="n"/>
      <c r="Y12" s="42" t="n">
        <v>88.59375</v>
      </c>
      <c r="Z12" s="7" t="n">
        <v>160</v>
      </c>
      <c r="AA12" s="7" t="n">
        <v>160</v>
      </c>
      <c r="AB12" s="7" t="n">
        <v>180</v>
      </c>
      <c r="AC12" s="7" t="n">
        <v>180</v>
      </c>
      <c r="AD12" s="7" t="n">
        <v>126</v>
      </c>
      <c r="AE12" s="7" t="n">
        <v>126</v>
      </c>
      <c r="AF12" s="42" t="n">
        <v>119.7</v>
      </c>
      <c r="AG12" s="5" t="n"/>
      <c r="AH12" s="33" t="n"/>
      <c r="AI12" s="14" t="n"/>
    </row>
    <row r="13" ht="18.75" customHeight="1">
      <c r="A13" s="8" t="n"/>
      <c r="B13" s="34" t="n">
        <v>0.5</v>
      </c>
      <c r="C13" s="30" t="inlineStr">
        <is>
          <t>Nhi humara bias</t>
        </is>
      </c>
      <c r="D13" s="11" t="n"/>
      <c r="E13" s="6" t="inlineStr">
        <is>
          <t xml:space="preserve">Cash </t>
        </is>
      </c>
      <c r="F13" s="7" t="n">
        <v>100</v>
      </c>
      <c r="G13" s="11" t="n"/>
      <c r="H13" s="3" t="n"/>
      <c r="I13" s="11" t="n"/>
      <c r="J13" s="12" t="n"/>
      <c r="K13" s="5" t="n"/>
      <c r="L13" s="5" t="n"/>
      <c r="M13" s="31" t="n"/>
      <c r="N13" s="5" t="n"/>
      <c r="O13" s="5" t="n"/>
      <c r="P13" s="42" t="n"/>
      <c r="Q13" s="42" t="n"/>
      <c r="R13" s="32" t="n"/>
      <c r="S13" s="30" t="n"/>
      <c r="T13" s="6" t="n"/>
      <c r="U13" s="6" t="n"/>
      <c r="V13" s="33" t="n"/>
      <c r="W13" s="33" t="n"/>
      <c r="X13" s="6" t="n"/>
      <c r="Y13" s="33" t="n"/>
      <c r="Z13" s="30" t="n"/>
      <c r="AA13" s="7" t="n">
        <v>160</v>
      </c>
      <c r="AB13" s="7" t="n">
        <v>180</v>
      </c>
      <c r="AC13" s="7" t="n">
        <v>180</v>
      </c>
      <c r="AD13" s="7" t="n">
        <v>126</v>
      </c>
      <c r="AE13" s="7" t="n">
        <v>126</v>
      </c>
      <c r="AF13" s="42" t="n">
        <v>119.7</v>
      </c>
      <c r="AG13" s="5" t="n"/>
      <c r="AH13" s="33" t="n"/>
      <c r="AI13" s="14" t="n"/>
    </row>
    <row r="14" ht="18.75" customHeight="1">
      <c r="A14" s="8" t="n"/>
      <c r="B14" s="30" t="n"/>
      <c r="C14" s="30" t="n"/>
      <c r="D14" s="11" t="n"/>
      <c r="E14" s="3" t="n"/>
      <c r="F14" s="12" t="n"/>
      <c r="G14" s="11" t="n"/>
      <c r="H14" s="3" t="n"/>
      <c r="I14" s="11" t="n"/>
      <c r="J14" s="12" t="n"/>
      <c r="K14" s="5" t="n"/>
      <c r="L14" s="5" t="n"/>
      <c r="M14" s="31" t="n"/>
      <c r="N14" s="5" t="n"/>
      <c r="O14" s="5" t="n"/>
      <c r="P14" s="42" t="n"/>
      <c r="Q14" s="42" t="n"/>
      <c r="R14" s="32" t="n"/>
      <c r="S14" s="30" t="n"/>
      <c r="T14" s="6" t="n"/>
      <c r="U14" s="6" t="n"/>
      <c r="V14" s="33" t="n"/>
      <c r="W14" s="33" t="n"/>
      <c r="X14" s="6" t="n"/>
      <c r="Y14" s="33" t="n"/>
      <c r="Z14" s="30" t="n"/>
      <c r="AA14" s="6" t="n"/>
      <c r="AB14" s="6" t="n"/>
      <c r="AC14" s="7" t="n">
        <v>180</v>
      </c>
      <c r="AD14" s="7" t="n">
        <v>126</v>
      </c>
      <c r="AE14" s="7" t="n">
        <v>126</v>
      </c>
      <c r="AF14" s="42" t="n">
        <v>119.7</v>
      </c>
      <c r="AG14" s="5" t="n"/>
      <c r="AH14" s="33" t="n"/>
      <c r="AI14" s="14" t="n"/>
    </row>
    <row r="15" ht="18.75" customHeight="1">
      <c r="A15" s="8" t="n"/>
      <c r="B15" s="30" t="n"/>
      <c r="C15" s="30" t="n"/>
      <c r="D15" s="11" t="n"/>
      <c r="E15" s="3" t="n"/>
      <c r="F15" s="12" t="n"/>
      <c r="G15" s="11" t="n"/>
      <c r="H15" s="43" t="n"/>
      <c r="I15" s="44" t="n"/>
      <c r="J15" s="12" t="n"/>
      <c r="K15" s="5" t="n"/>
      <c r="L15" s="5" t="n"/>
      <c r="M15" s="31" t="n"/>
      <c r="N15" s="5" t="n"/>
      <c r="O15" s="5" t="n"/>
      <c r="P15" s="42" t="n"/>
      <c r="Q15" s="42" t="n"/>
      <c r="R15" s="32" t="n"/>
      <c r="S15" s="30" t="n"/>
      <c r="T15" s="6" t="n"/>
      <c r="U15" s="6" t="n"/>
      <c r="V15" s="33" t="n"/>
      <c r="W15" s="33" t="n"/>
      <c r="X15" s="6" t="n"/>
      <c r="Y15" s="33" t="n"/>
      <c r="Z15" s="30" t="n"/>
      <c r="AA15" s="6" t="n"/>
      <c r="AB15" s="6" t="n"/>
      <c r="AC15" s="6" t="n"/>
      <c r="AD15" s="6" t="n"/>
      <c r="AE15" s="7" t="n">
        <v>126</v>
      </c>
      <c r="AF15" s="42" t="n">
        <v>119.7</v>
      </c>
      <c r="AG15" s="5" t="n"/>
      <c r="AH15" s="33" t="n"/>
      <c r="AI15" s="14" t="n"/>
    </row>
    <row r="16" ht="18.75" customHeight="1">
      <c r="A16" s="8" t="n"/>
      <c r="B16" s="30" t="n"/>
      <c r="C16" s="30" t="n"/>
      <c r="D16" s="11" t="n"/>
      <c r="E16" s="3" t="n"/>
      <c r="F16" s="12" t="n"/>
      <c r="G16" s="11" t="n"/>
      <c r="H16" s="43" t="n"/>
      <c r="I16" s="44" t="n"/>
      <c r="J16" s="12" t="n"/>
      <c r="K16" s="5" t="n"/>
      <c r="L16" s="5" t="n"/>
      <c r="M16" s="31" t="n"/>
      <c r="N16" s="5" t="n"/>
      <c r="O16" s="5" t="n"/>
      <c r="P16" s="42" t="n"/>
      <c r="Q16" s="42" t="n"/>
      <c r="R16" s="32" t="n"/>
      <c r="S16" s="30" t="n"/>
      <c r="T16" s="6" t="n"/>
      <c r="U16" s="6" t="n"/>
      <c r="V16" s="33" t="n"/>
      <c r="W16" s="33" t="n"/>
      <c r="X16" s="6" t="n"/>
      <c r="Y16" s="33" t="n"/>
      <c r="Z16" s="30" t="n"/>
      <c r="AA16" s="6" t="n"/>
      <c r="AB16" s="6" t="n"/>
      <c r="AC16" s="6" t="n"/>
      <c r="AD16" s="6" t="n"/>
      <c r="AE16" s="6" t="n"/>
      <c r="AF16" s="33" t="n"/>
      <c r="AG16" s="5" t="n"/>
      <c r="AH16" s="33" t="n"/>
      <c r="AI16" s="14" t="n"/>
    </row>
    <row r="17" ht="18.75" customHeight="1">
      <c r="A17" s="8" t="n"/>
      <c r="B17" s="34" t="n">
        <v>1</v>
      </c>
      <c r="C17" s="30" t="inlineStr">
        <is>
          <t>Nhi humara bias</t>
        </is>
      </c>
      <c r="D17" s="11" t="n"/>
      <c r="E17" s="3" t="n"/>
      <c r="F17" s="12" t="n"/>
      <c r="G17" s="11" t="n"/>
      <c r="H17" s="3" t="n"/>
      <c r="I17" s="11" t="n"/>
      <c r="J17" s="12" t="n"/>
      <c r="K17" s="5" t="n"/>
      <c r="L17" s="5" t="n"/>
      <c r="M17" s="31" t="n"/>
      <c r="N17" s="5" t="n"/>
      <c r="O17" s="5" t="n"/>
      <c r="P17" s="42" t="n"/>
      <c r="Q17" s="42" t="n"/>
      <c r="R17" s="32" t="n"/>
      <c r="S17" s="30" t="n"/>
      <c r="T17" s="6" t="n"/>
      <c r="U17" s="6" t="n"/>
      <c r="V17" s="33" t="n"/>
      <c r="W17" s="33" t="n"/>
      <c r="X17" s="6" t="n"/>
      <c r="Y17" s="33" t="n"/>
      <c r="Z17" s="30" t="n"/>
      <c r="AA17" s="6" t="n"/>
      <c r="AB17" s="6" t="n"/>
      <c r="AC17" s="6" t="n"/>
      <c r="AD17" s="6" t="n"/>
      <c r="AE17" s="6" t="n"/>
      <c r="AF17" s="33" t="n"/>
      <c r="AG17" s="5" t="n"/>
      <c r="AH17" s="33" t="n"/>
      <c r="AI17" s="14" t="n"/>
    </row>
    <row r="18" ht="18.75" customHeight="1">
      <c r="A18" s="8" t="n"/>
      <c r="B18" s="20" t="n"/>
      <c r="C18" s="20" t="n"/>
      <c r="D18" s="11" t="n"/>
      <c r="E18" s="3" t="n"/>
      <c r="F18" s="12" t="n"/>
      <c r="G18" s="11" t="n"/>
      <c r="H18" s="3" t="n"/>
      <c r="I18" s="11" t="n"/>
      <c r="J18" s="12" t="n"/>
      <c r="K18" s="24" t="n"/>
      <c r="L18" s="24" t="n"/>
      <c r="M18" s="45" t="n"/>
      <c r="N18" s="24" t="n"/>
      <c r="O18" s="24" t="n"/>
      <c r="P18" s="46">
        <f>SUM(P8:P17)</f>
        <v/>
      </c>
      <c r="Q18" s="46">
        <f>SUM(Q8:Q17)</f>
        <v/>
      </c>
      <c r="R18" s="26" t="n"/>
      <c r="S18" s="46">
        <f>SUM(S8:S17)</f>
        <v/>
      </c>
      <c r="T18" s="46">
        <f>SUM(T8:T17)</f>
        <v/>
      </c>
      <c r="U18" s="46">
        <f>SUM(U8:U17)</f>
        <v/>
      </c>
      <c r="V18" s="46">
        <f>SUM(V8:V17)</f>
        <v/>
      </c>
      <c r="W18" s="46">
        <f>SUM(W8:W17)</f>
        <v/>
      </c>
      <c r="X18" s="46">
        <f>SUM(X8:X17)</f>
        <v/>
      </c>
      <c r="Y18" s="46">
        <f>SUM(Y8:Y17)</f>
        <v/>
      </c>
      <c r="Z18" s="46">
        <f>SUM(Z8:Z17)</f>
        <v/>
      </c>
      <c r="AA18" s="46">
        <f>SUM(AA8:AA17)</f>
        <v/>
      </c>
      <c r="AB18" s="46">
        <f>SUM(AB8:AB17)</f>
        <v/>
      </c>
      <c r="AC18" s="46">
        <f>SUM(AC8:AC17)</f>
        <v/>
      </c>
      <c r="AD18" s="46">
        <f>SUM(AD8:AD17)</f>
        <v/>
      </c>
      <c r="AE18" s="46">
        <f>SUM(AE8:AE17)</f>
        <v/>
      </c>
      <c r="AF18" s="46">
        <f>SUM(AF8:AF17)</f>
        <v/>
      </c>
      <c r="AG18" s="46" t="n"/>
      <c r="AH18" s="46">
        <f>SUM(AH8:AH17)</f>
        <v/>
      </c>
      <c r="AI18" s="46">
        <f>SUM(AI8:AI17)</f>
        <v/>
      </c>
    </row>
    <row r="19" ht="15" customHeight="1">
      <c r="A19" s="8" t="n"/>
      <c r="B19" s="30" t="n"/>
      <c r="C19" s="30" t="n"/>
      <c r="D19" s="11" t="n"/>
      <c r="E19" s="3" t="n"/>
      <c r="F19" s="12" t="n"/>
      <c r="G19" s="11" t="n"/>
      <c r="H19" s="3" t="n"/>
      <c r="I19" s="11" t="n"/>
      <c r="J19" s="12" t="n"/>
      <c r="K19" s="8" t="n"/>
      <c r="L19" s="8" t="n"/>
      <c r="M19" s="12" t="n"/>
      <c r="N19" s="8" t="n"/>
      <c r="O19" s="8" t="n"/>
      <c r="P19" s="3" t="n"/>
      <c r="Q19" s="3" t="n">
        <v>-60</v>
      </c>
      <c r="R19" s="47" t="n"/>
      <c r="S19" s="48">
        <f>+S18-P18</f>
        <v/>
      </c>
      <c r="T19" s="48">
        <f>+T18-P18</f>
        <v/>
      </c>
      <c r="U19" s="48" t="n"/>
      <c r="V19" s="48">
        <f>+V18-U18</f>
        <v/>
      </c>
      <c r="W19" s="48" t="n"/>
      <c r="X19" s="48">
        <f>+X18-W18</f>
        <v/>
      </c>
      <c r="Y19" s="48" t="n"/>
      <c r="Z19" s="48">
        <f>+Z18-Y18</f>
        <v/>
      </c>
      <c r="AA19" s="48" t="n"/>
      <c r="AB19" s="48">
        <f>+AB18-AA18</f>
        <v/>
      </c>
      <c r="AC19" s="48" t="n"/>
      <c r="AD19" s="48">
        <f>+AD18-AC18</f>
        <v/>
      </c>
      <c r="AE19" s="48" t="n"/>
      <c r="AF19" s="48">
        <f>+AF18-AE18</f>
        <v/>
      </c>
      <c r="AG19" s="48" t="n"/>
      <c r="AH19" s="48" t="n"/>
      <c r="AI19" s="14" t="n"/>
    </row>
    <row r="20" ht="15" customHeight="1">
      <c r="A20" s="8" t="n"/>
      <c r="B20" s="11" t="n"/>
      <c r="C20" s="11" t="n"/>
      <c r="D20" s="11" t="n"/>
      <c r="E20" s="3" t="n"/>
      <c r="F20" s="12" t="n"/>
      <c r="G20" s="11" t="n"/>
      <c r="H20" s="3" t="n"/>
      <c r="I20" s="11" t="n"/>
      <c r="J20" s="12" t="n"/>
      <c r="K20" s="8" t="n"/>
      <c r="L20" s="8" t="n"/>
      <c r="M20" s="12" t="n"/>
      <c r="N20" s="8" t="n"/>
      <c r="O20" s="8" t="n"/>
      <c r="P20" s="3" t="n"/>
      <c r="Q20" s="49">
        <f>+Q18+Q19</f>
        <v/>
      </c>
      <c r="R20" s="50" t="inlineStr">
        <is>
          <t>Closing</t>
        </is>
      </c>
      <c r="S20" s="51">
        <f>+S19+P5</f>
        <v/>
      </c>
      <c r="T20" s="52">
        <f>+P5+T19</f>
        <v/>
      </c>
      <c r="U20" s="53" t="n"/>
      <c r="V20" s="53" t="n"/>
      <c r="W20" s="54" t="n"/>
      <c r="X20" s="54" t="n"/>
      <c r="Y20" s="54" t="n"/>
      <c r="Z20" s="54" t="n"/>
      <c r="AA20" s="54" t="n"/>
      <c r="AB20" s="54" t="n"/>
      <c r="AC20" s="54" t="n"/>
      <c r="AD20" s="54" t="n"/>
      <c r="AE20" s="54" t="n"/>
      <c r="AF20" s="54" t="n"/>
      <c r="AG20" s="54" t="n"/>
      <c r="AH20" s="55" t="n"/>
      <c r="AI20" s="14" t="n"/>
    </row>
    <row r="21" ht="18.75" customHeight="1">
      <c r="A21" s="8" t="n"/>
      <c r="B21" s="11" t="n"/>
      <c r="C21" s="11" t="n">
        <v>0.98</v>
      </c>
      <c r="D21" s="56" t="inlineStr">
        <is>
          <t>Not getting ideal return</t>
        </is>
      </c>
      <c r="E21" s="3" t="n"/>
      <c r="F21" s="12" t="n"/>
      <c r="G21" s="11" t="n"/>
      <c r="H21" s="3" t="n"/>
      <c r="I21" s="11" t="n"/>
      <c r="J21" s="12" t="n"/>
      <c r="K21" s="8" t="n"/>
      <c r="L21" s="8" t="n"/>
      <c r="M21" s="12" t="n"/>
      <c r="N21" s="8" t="n"/>
      <c r="O21" s="8" t="n"/>
      <c r="P21" s="3" t="n"/>
      <c r="Q21" s="14" t="n">
        <v>26.25</v>
      </c>
      <c r="R21" s="57" t="n"/>
      <c r="S21" s="58" t="n"/>
      <c r="T21" s="58" t="n">
        <v>26.25</v>
      </c>
      <c r="U21" s="58" t="n"/>
      <c r="V21" s="58" t="n"/>
      <c r="W21" s="58" t="n"/>
      <c r="X21" s="58" t="n"/>
      <c r="Y21" s="58" t="n"/>
      <c r="Z21" s="58" t="n"/>
      <c r="AA21" s="58" t="n"/>
      <c r="AB21" s="58" t="n"/>
      <c r="AC21" s="58" t="n"/>
      <c r="AD21" s="58" t="n"/>
      <c r="AE21" s="58" t="n"/>
      <c r="AF21" s="58" t="n"/>
      <c r="AG21" s="58" t="n"/>
      <c r="AH21" s="58" t="n"/>
      <c r="AI21" s="14" t="n"/>
    </row>
    <row r="22" ht="15" customHeight="1">
      <c r="A22" s="8" t="n"/>
      <c r="B22" s="11" t="n"/>
      <c r="C22" s="11" t="n"/>
      <c r="D22" s="11" t="n"/>
      <c r="E22" s="3" t="n"/>
      <c r="F22" s="11" t="n"/>
      <c r="G22" s="11" t="n">
        <v>0.07000000000000001</v>
      </c>
      <c r="H22" s="6" t="n"/>
      <c r="I22" s="30" t="n"/>
      <c r="J22" s="31" t="n"/>
      <c r="K22" s="8" t="n"/>
      <c r="L22" s="8" t="n"/>
      <c r="M22" s="12" t="n"/>
      <c r="N22" s="8" t="n"/>
      <c r="O22" s="8" t="n"/>
      <c r="P22" s="3" t="n"/>
      <c r="Q22" s="59">
        <f>+Q20+Q21</f>
        <v/>
      </c>
      <c r="R22" s="60" t="n"/>
      <c r="S22" s="42" t="n"/>
      <c r="T22" s="46">
        <f>+T20+T21</f>
        <v/>
      </c>
      <c r="U22" s="42" t="n"/>
      <c r="V22" s="42" t="n"/>
      <c r="W22" s="42" t="n"/>
      <c r="X22" s="42" t="n"/>
      <c r="Y22" s="42" t="n"/>
      <c r="Z22" s="42" t="n"/>
      <c r="AA22" s="42" t="n"/>
      <c r="AB22" s="42" t="n"/>
      <c r="AC22" s="42" t="n"/>
      <c r="AD22" s="42" t="n"/>
      <c r="AE22" s="42" t="n"/>
      <c r="AF22" s="42" t="n"/>
      <c r="AG22" s="42" t="n"/>
      <c r="AH22" s="42" t="n"/>
      <c r="AI22" s="14" t="n"/>
    </row>
    <row r="23" ht="15" customHeight="1">
      <c r="A23" s="8" t="n"/>
      <c r="B23" s="11" t="n"/>
      <c r="C23" s="11" t="n"/>
      <c r="D23" s="11" t="n"/>
      <c r="E23" s="3" t="n"/>
      <c r="F23" s="12" t="n"/>
      <c r="G23" s="11" t="n"/>
      <c r="H23" s="6" t="inlineStr">
        <is>
          <t>USD INR</t>
        </is>
      </c>
      <c r="I23" s="30" t="inlineStr">
        <is>
          <t>80x</t>
        </is>
      </c>
      <c r="J23" s="31" t="n">
        <v>0.045</v>
      </c>
      <c r="K23" s="8" t="n"/>
      <c r="L23" s="8" t="n"/>
      <c r="M23" s="12" t="n"/>
      <c r="N23" s="8" t="n"/>
      <c r="O23" s="8" t="n"/>
      <c r="P23" s="61" t="inlineStr">
        <is>
          <t>Margin at 3rd year close</t>
        </is>
      </c>
      <c r="Q23" s="62">
        <f>+Q22+X19</f>
        <v/>
      </c>
      <c r="R23" s="63" t="n"/>
      <c r="S23" s="42" t="n"/>
      <c r="T23" s="46">
        <f>+T22+X19</f>
        <v/>
      </c>
      <c r="U23" s="42" t="n"/>
      <c r="V23" s="42" t="n"/>
      <c r="W23" s="42" t="n"/>
      <c r="X23" s="42" t="n"/>
      <c r="Y23" s="42" t="n"/>
      <c r="Z23" s="42" t="n"/>
      <c r="AA23" s="42" t="n"/>
      <c r="AB23" s="42" t="n"/>
      <c r="AC23" s="42" t="n"/>
      <c r="AD23" s="42" t="n"/>
      <c r="AE23" s="42" t="n"/>
      <c r="AF23" s="42" t="n"/>
      <c r="AG23" s="42" t="n"/>
      <c r="AH23" s="42" t="n"/>
      <c r="AI23" s="14" t="n"/>
    </row>
    <row r="24" ht="15" customHeight="1">
      <c r="A24" s="8" t="n"/>
      <c r="B24" s="11">
        <f>107+15</f>
        <v/>
      </c>
      <c r="C24" s="11" t="n"/>
      <c r="D24" s="11" t="n">
        <v>0.22</v>
      </c>
      <c r="E24" s="64" t="n">
        <v>2</v>
      </c>
      <c r="F24" s="12" t="n">
        <v>0.015</v>
      </c>
      <c r="G24" s="11" t="n"/>
      <c r="H24" s="6" t="inlineStr">
        <is>
          <t>Bitcoin</t>
        </is>
      </c>
      <c r="I24" s="30" t="inlineStr">
        <is>
          <t>100x</t>
        </is>
      </c>
      <c r="J24" s="31" t="n">
        <v>0.525</v>
      </c>
      <c r="K24" s="8" t="n"/>
      <c r="L24" s="8" t="n"/>
      <c r="M24" s="12" t="n"/>
      <c r="N24" s="8" t="n"/>
      <c r="O24" s="8" t="n"/>
      <c r="P24" s="61" t="inlineStr">
        <is>
          <t>Margin at 4rd year close</t>
        </is>
      </c>
      <c r="Q24" s="65">
        <f>+Q23+Z19</f>
        <v/>
      </c>
      <c r="R24" s="60" t="n"/>
      <c r="S24" s="20" t="inlineStr">
        <is>
          <t>4 End</t>
        </is>
      </c>
      <c r="T24" s="46">
        <f>+T23+Z19</f>
        <v/>
      </c>
      <c r="U24" s="42" t="n"/>
      <c r="V24" s="42" t="n"/>
      <c r="W24" s="42" t="n"/>
      <c r="X24" s="42" t="n"/>
      <c r="Y24" s="42" t="n"/>
      <c r="Z24" s="42" t="n"/>
      <c r="AA24" s="42" t="n"/>
      <c r="AB24" s="42" t="n"/>
      <c r="AC24" s="42" t="n"/>
      <c r="AD24" s="42" t="n"/>
      <c r="AE24" s="42" t="n"/>
      <c r="AF24" s="42" t="n"/>
      <c r="AG24" s="42" t="n"/>
      <c r="AH24" s="42" t="n"/>
      <c r="AI24" s="14" t="n"/>
    </row>
    <row r="25" ht="15" customHeight="1">
      <c r="A25" s="8" t="n"/>
      <c r="B25" s="11" t="n"/>
      <c r="C25" s="11" t="n"/>
      <c r="D25" s="11" t="n"/>
      <c r="E25" s="3" t="n"/>
      <c r="F25" s="12" t="n"/>
      <c r="G25" s="11" t="n"/>
      <c r="H25" s="6" t="n"/>
      <c r="I25" s="30" t="n"/>
      <c r="J25" s="31" t="n"/>
      <c r="K25" s="8" t="n"/>
      <c r="L25" s="8" t="n"/>
      <c r="M25" s="12" t="n"/>
      <c r="N25" s="8" t="n"/>
      <c r="O25" s="8" t="n"/>
      <c r="P25" s="66" t="inlineStr">
        <is>
          <t>Margin at 5rd year close</t>
        </is>
      </c>
      <c r="Q25" s="67">
        <f>+Q24+AB19</f>
        <v/>
      </c>
      <c r="R25" s="60" t="n"/>
      <c r="S25" s="20" t="inlineStr">
        <is>
          <t>5 End</t>
        </is>
      </c>
      <c r="T25" s="46">
        <f>+T24+AB19</f>
        <v/>
      </c>
      <c r="U25" s="42" t="n"/>
      <c r="V25" s="42" t="n"/>
      <c r="W25" s="42" t="n"/>
      <c r="X25" s="42" t="n"/>
      <c r="Y25" s="42" t="n"/>
      <c r="Z25" s="42" t="n"/>
      <c r="AA25" s="42" t="n"/>
      <c r="AB25" s="42" t="n"/>
      <c r="AC25" s="42" t="n"/>
      <c r="AD25" s="42" t="n"/>
      <c r="AE25" s="42" t="n"/>
      <c r="AF25" s="42" t="n"/>
      <c r="AG25" s="42" t="n"/>
      <c r="AH25" s="42" t="n"/>
      <c r="AI25" s="14" t="n"/>
    </row>
    <row r="26" ht="15" customHeight="1">
      <c r="A26" s="8" t="n"/>
      <c r="B26" s="11" t="n"/>
      <c r="C26" s="11" t="n"/>
      <c r="D26" s="11" t="n"/>
      <c r="E26" s="3" t="n"/>
      <c r="F26" s="12" t="n"/>
      <c r="G26" s="11" t="n"/>
      <c r="H26" s="6" t="n"/>
      <c r="I26" s="30" t="n"/>
      <c r="J26" s="31" t="n"/>
      <c r="K26" s="8" t="n"/>
      <c r="L26" s="8" t="n"/>
      <c r="M26" s="12" t="n"/>
      <c r="N26" s="8" t="n"/>
      <c r="O26" s="8" t="n"/>
      <c r="P26" s="66" t="inlineStr">
        <is>
          <t>Margin at 6rd year close</t>
        </is>
      </c>
      <c r="Q26" s="67">
        <f>+Q25+AD19</f>
        <v/>
      </c>
      <c r="R26" s="60" t="n"/>
      <c r="S26" s="20" t="inlineStr">
        <is>
          <t>6 End</t>
        </is>
      </c>
      <c r="T26" s="46">
        <f>+T25+AD19</f>
        <v/>
      </c>
      <c r="U26" s="42" t="n"/>
      <c r="V26" s="42" t="n"/>
      <c r="W26" s="42" t="n"/>
      <c r="X26" s="42" t="n"/>
      <c r="Y26" s="42" t="n"/>
      <c r="Z26" s="42" t="n"/>
      <c r="AA26" s="42" t="n"/>
      <c r="AB26" s="42" t="n"/>
      <c r="AC26" s="42" t="n"/>
      <c r="AD26" s="42" t="n"/>
      <c r="AE26" s="42" t="n"/>
      <c r="AF26" s="42" t="n"/>
      <c r="AG26" s="42" t="n"/>
      <c r="AH26" s="42" t="n"/>
      <c r="AI26" s="14" t="n"/>
    </row>
    <row r="27" ht="15" customHeight="1">
      <c r="A27" s="8" t="n"/>
      <c r="B27" s="11" t="n"/>
      <c r="C27" s="11" t="n"/>
      <c r="D27" s="11" t="n"/>
      <c r="E27" s="3" t="n"/>
      <c r="F27" s="12" t="n"/>
      <c r="G27" s="11" t="n"/>
      <c r="H27" s="6" t="n"/>
      <c r="I27" s="30" t="n"/>
      <c r="J27" s="31" t="n"/>
      <c r="K27" s="8" t="n"/>
      <c r="L27" s="8" t="n"/>
      <c r="M27" s="12" t="n"/>
      <c r="N27" s="8" t="n"/>
      <c r="O27" s="8" t="n"/>
      <c r="P27" s="66" t="inlineStr">
        <is>
          <t>Margin at 7rd year close</t>
        </is>
      </c>
      <c r="Q27" s="67">
        <f>+Q26+AF19</f>
        <v/>
      </c>
      <c r="R27" s="60" t="n"/>
      <c r="S27" s="20" t="inlineStr">
        <is>
          <t>7 End</t>
        </is>
      </c>
      <c r="T27" s="46">
        <f>+T26+AF19</f>
        <v/>
      </c>
      <c r="U27" s="42" t="n"/>
      <c r="V27" s="42" t="n"/>
      <c r="W27" s="42" t="n"/>
      <c r="X27" s="42" t="n"/>
      <c r="Y27" s="42" t="n"/>
      <c r="Z27" s="42" t="n"/>
      <c r="AA27" s="42" t="n"/>
      <c r="AB27" s="42" t="n"/>
      <c r="AC27" s="42" t="n"/>
      <c r="AD27" s="42" t="n"/>
      <c r="AE27" s="42" t="n"/>
      <c r="AF27" s="42" t="n"/>
      <c r="AG27" s="42" t="n"/>
      <c r="AH27" s="42" t="n"/>
      <c r="AI27" s="14" t="n"/>
    </row>
    <row r="28" ht="18.75" customHeight="1">
      <c r="A28" s="8" t="n"/>
      <c r="B28" s="11" t="n"/>
      <c r="C28" s="11" t="n"/>
      <c r="D28" s="11" t="n"/>
      <c r="E28" s="3" t="n"/>
      <c r="F28" s="12" t="n"/>
      <c r="G28" s="11" t="n"/>
      <c r="H28" s="6" t="n"/>
      <c r="I28" s="30" t="n"/>
      <c r="J28" s="31" t="n"/>
      <c r="K28" s="8" t="n"/>
      <c r="L28" s="8" t="n"/>
      <c r="M28" s="12" t="n"/>
      <c r="N28" s="8" t="n"/>
      <c r="O28" s="8" t="n"/>
      <c r="P28" s="19" t="n"/>
      <c r="Q28" s="67" t="n"/>
      <c r="R28" s="60" t="n"/>
      <c r="S28" s="46" t="n"/>
      <c r="T28" s="46" t="n"/>
      <c r="U28" s="42" t="n"/>
      <c r="V28" s="42" t="n"/>
      <c r="W28" s="42" t="n"/>
      <c r="X28" s="42" t="n"/>
      <c r="Y28" s="42" t="n"/>
      <c r="Z28" s="42" t="n"/>
      <c r="AA28" s="42" t="n"/>
      <c r="AB28" s="42" t="n"/>
      <c r="AC28" s="42" t="n"/>
      <c r="AD28" s="42" t="n"/>
      <c r="AE28" s="42" t="n"/>
      <c r="AF28" s="42" t="n"/>
      <c r="AG28" s="42" t="n"/>
      <c r="AH28" s="42" t="n"/>
      <c r="AI28" s="14" t="n"/>
    </row>
    <row r="29" ht="18.75" customHeight="1">
      <c r="A29" s="8" t="n"/>
      <c r="B29" s="11" t="n"/>
      <c r="C29" s="11" t="n"/>
      <c r="D29" s="11" t="n"/>
      <c r="E29" s="3" t="n"/>
      <c r="F29" s="12" t="n"/>
      <c r="G29" s="11" t="n"/>
      <c r="H29" s="6" t="n"/>
      <c r="I29" s="30" t="n"/>
      <c r="J29" s="31" t="n"/>
      <c r="K29" s="8" t="n"/>
      <c r="L29" s="8" t="n"/>
      <c r="M29" s="12" t="n"/>
      <c r="N29" s="8" t="n"/>
      <c r="O29" s="8" t="n"/>
      <c r="P29" s="19" t="n"/>
      <c r="Q29" s="67" t="n"/>
      <c r="R29" s="60" t="n"/>
      <c r="S29" s="46" t="n"/>
      <c r="T29" s="46" t="n"/>
      <c r="U29" s="42" t="n"/>
      <c r="V29" s="42" t="n"/>
      <c r="W29" s="42" t="n"/>
      <c r="X29" s="42" t="n"/>
      <c r="Y29" s="42" t="n"/>
      <c r="Z29" s="42" t="n"/>
      <c r="AA29" s="42" t="n"/>
      <c r="AB29" s="42" t="n"/>
      <c r="AC29" s="42" t="n"/>
      <c r="AD29" s="42" t="n"/>
      <c r="AE29" s="42" t="n"/>
      <c r="AF29" s="42" t="n"/>
      <c r="AG29" s="42" t="n"/>
      <c r="AH29" s="42" t="n"/>
      <c r="AI29" s="14" t="n"/>
    </row>
    <row r="30" ht="18.75" customHeight="1">
      <c r="A30" s="8" t="n"/>
      <c r="B30" s="11" t="n"/>
      <c r="C30" s="11" t="n"/>
      <c r="D30" s="11" t="n"/>
      <c r="E30" s="3" t="n"/>
      <c r="F30" s="12" t="n"/>
      <c r="G30" s="11" t="n"/>
      <c r="H30" s="6" t="n"/>
      <c r="I30" s="30" t="n"/>
      <c r="J30" s="31" t="n"/>
      <c r="K30" s="8" t="n"/>
      <c r="L30" s="8" t="n"/>
      <c r="M30" s="12" t="n"/>
      <c r="N30" s="8" t="n"/>
      <c r="O30" s="8" t="n"/>
      <c r="P30" s="19" t="n"/>
      <c r="Q30" s="67" t="n"/>
      <c r="R30" s="60" t="n"/>
      <c r="S30" s="46" t="n"/>
      <c r="T30" s="46" t="n"/>
      <c r="U30" s="42" t="n"/>
      <c r="V30" s="42" t="n"/>
      <c r="W30" s="42" t="n"/>
      <c r="X30" s="42" t="n"/>
      <c r="Y30" s="42" t="n"/>
      <c r="Z30" s="42" t="n"/>
      <c r="AA30" s="42" t="n"/>
      <c r="AB30" s="42" t="n"/>
      <c r="AC30" s="42" t="n"/>
      <c r="AD30" s="42" t="n"/>
      <c r="AE30" s="42" t="n"/>
      <c r="AF30" s="42" t="n"/>
      <c r="AG30" s="42" t="n"/>
      <c r="AH30" s="42" t="n"/>
      <c r="AI30" s="14" t="n"/>
    </row>
    <row r="31" ht="18.75" customHeight="1">
      <c r="A31" s="8" t="n"/>
      <c r="B31" s="11" t="n"/>
      <c r="C31" s="11" t="n"/>
      <c r="D31" s="11" t="n"/>
      <c r="E31" s="3" t="n"/>
      <c r="F31" s="12" t="n"/>
      <c r="G31" s="11" t="n"/>
      <c r="H31" s="6" t="n"/>
      <c r="I31" s="30" t="n"/>
      <c r="J31" s="31" t="n"/>
      <c r="K31" s="8" t="n"/>
      <c r="L31" s="8" t="n"/>
      <c r="M31" s="12" t="n"/>
      <c r="N31" s="8" t="n"/>
      <c r="O31" s="8" t="n"/>
      <c r="P31" s="19" t="n"/>
      <c r="Q31" s="67" t="n"/>
      <c r="R31" s="60" t="n"/>
      <c r="S31" s="46" t="n"/>
      <c r="T31" s="46" t="n"/>
      <c r="U31" s="42" t="n"/>
      <c r="V31" s="42" t="n"/>
      <c r="W31" s="42" t="n"/>
      <c r="X31" s="42" t="n"/>
      <c r="Y31" s="42" t="n"/>
      <c r="Z31" s="42" t="n"/>
      <c r="AA31" s="42" t="n"/>
      <c r="AB31" s="42" t="n"/>
      <c r="AC31" s="42" t="n"/>
      <c r="AD31" s="42" t="n"/>
      <c r="AE31" s="42" t="n"/>
      <c r="AF31" s="42" t="n"/>
      <c r="AG31" s="42" t="n"/>
      <c r="AH31" s="42" t="n"/>
      <c r="AI31" s="14" t="n"/>
    </row>
    <row r="32" ht="18.75" customHeight="1">
      <c r="A32" s="8" t="n"/>
      <c r="B32" s="11" t="n"/>
      <c r="C32" s="11" t="n"/>
      <c r="D32" s="11" t="n"/>
      <c r="E32" s="3" t="n"/>
      <c r="F32" s="12" t="n"/>
      <c r="G32" s="11" t="n"/>
      <c r="H32" s="6" t="n"/>
      <c r="I32" s="30" t="n"/>
      <c r="J32" s="31" t="n"/>
      <c r="K32" s="8" t="n"/>
      <c r="L32" s="8" t="n"/>
      <c r="M32" s="12" t="n"/>
      <c r="N32" s="8" t="n"/>
      <c r="O32" s="8" t="n"/>
      <c r="P32" s="19" t="n"/>
      <c r="Q32" s="67" t="n"/>
      <c r="R32" s="60" t="n"/>
      <c r="S32" s="46" t="n"/>
      <c r="T32" s="46" t="n"/>
      <c r="U32" s="42">
        <f>+T26/T25</f>
        <v/>
      </c>
      <c r="V32" s="42" t="n"/>
      <c r="W32" s="42" t="n"/>
      <c r="X32" s="42" t="n"/>
      <c r="Y32" s="42" t="n"/>
      <c r="Z32" s="42" t="n"/>
      <c r="AA32" s="42" t="n"/>
      <c r="AB32" s="42" t="n"/>
      <c r="AC32" s="42" t="n"/>
      <c r="AD32" s="42" t="n"/>
      <c r="AE32" s="42" t="n"/>
      <c r="AF32" s="42" t="n"/>
      <c r="AG32" s="42" t="n"/>
      <c r="AH32" s="42" t="n"/>
      <c r="AI32" s="14" t="n"/>
    </row>
    <row r="33" ht="18.75" customHeight="1">
      <c r="A33" s="8" t="n"/>
      <c r="B33" s="11" t="n"/>
      <c r="C33" s="11" t="n"/>
      <c r="D33" s="11" t="n"/>
      <c r="E33" s="3" t="n"/>
      <c r="F33" s="12" t="n"/>
      <c r="G33" s="11" t="n"/>
      <c r="H33" s="6" t="n"/>
      <c r="I33" s="30" t="n"/>
      <c r="J33" s="31" t="n"/>
      <c r="K33" s="8" t="n"/>
      <c r="L33" s="8" t="n"/>
      <c r="M33" s="12" t="n"/>
      <c r="N33" s="8" t="n"/>
      <c r="O33" s="8" t="n"/>
      <c r="P33" s="19" t="n"/>
      <c r="Q33" s="67" t="n"/>
      <c r="R33" s="60" t="n"/>
      <c r="S33" s="46" t="n"/>
      <c r="T33" s="46" t="n"/>
      <c r="U33" s="42" t="n"/>
      <c r="V33" s="42" t="n"/>
      <c r="W33" s="42" t="n"/>
      <c r="X33" s="42" t="n"/>
      <c r="Y33" s="42" t="n"/>
      <c r="Z33" s="42" t="n"/>
      <c r="AA33" s="42" t="n"/>
      <c r="AB33" s="42" t="n"/>
      <c r="AC33" s="42" t="n"/>
      <c r="AD33" s="42" t="n"/>
      <c r="AE33" s="42" t="n"/>
      <c r="AF33" s="42" t="n"/>
      <c r="AG33" s="42" t="n"/>
      <c r="AH33" s="42" t="n"/>
      <c r="AI33" s="14" t="n"/>
    </row>
    <row r="34" ht="18.75" customHeight="1">
      <c r="A34" s="8" t="n"/>
      <c r="B34" s="11" t="n"/>
      <c r="C34" s="11" t="n"/>
      <c r="D34" s="11" t="n"/>
      <c r="E34" s="3" t="n"/>
      <c r="F34" s="12" t="n"/>
      <c r="G34" s="11" t="n"/>
      <c r="H34" s="6" t="n"/>
      <c r="I34" s="30" t="n"/>
      <c r="J34" s="31" t="n"/>
      <c r="K34" s="8" t="n"/>
      <c r="L34" s="8" t="n"/>
      <c r="M34" s="12" t="n"/>
      <c r="N34" s="8" t="n"/>
      <c r="O34" s="8" t="n"/>
      <c r="P34" s="3" t="n"/>
      <c r="Q34" s="3" t="n"/>
      <c r="R34" s="60" t="n"/>
      <c r="S34" s="42" t="n"/>
      <c r="T34" s="42" t="n"/>
      <c r="U34" s="42" t="n"/>
      <c r="V34" s="42" t="n"/>
      <c r="W34" s="42" t="n"/>
      <c r="X34" s="42" t="n"/>
      <c r="Y34" s="42" t="n"/>
      <c r="Z34" s="42" t="n"/>
      <c r="AA34" s="42" t="n"/>
      <c r="AB34" s="42" t="n"/>
      <c r="AC34" s="42" t="n"/>
      <c r="AD34" s="42" t="n"/>
      <c r="AE34" s="42" t="n"/>
      <c r="AF34" s="42" t="n"/>
      <c r="AG34" s="42" t="n"/>
      <c r="AH34" s="42" t="n"/>
      <c r="AI34" s="14" t="n"/>
    </row>
    <row r="35" ht="18.75" customHeight="1">
      <c r="A35" s="8" t="n"/>
      <c r="B35" s="11" t="n"/>
      <c r="C35" s="11" t="n"/>
      <c r="D35" s="11" t="n"/>
      <c r="E35" s="3" t="n"/>
      <c r="F35" s="12" t="n"/>
      <c r="G35" s="11" t="n"/>
      <c r="H35" s="3" t="n"/>
      <c r="I35" s="11" t="n"/>
      <c r="J35" s="12" t="n"/>
      <c r="K35" s="8" t="n"/>
      <c r="L35" s="8" t="n"/>
      <c r="M35" s="12" t="n"/>
      <c r="N35" s="8" t="n"/>
      <c r="O35" s="8" t="n"/>
      <c r="P35" s="3" t="n"/>
      <c r="Q35" s="3" t="n"/>
      <c r="R35" s="13" t="n"/>
      <c r="S35" s="11" t="n"/>
      <c r="T35" s="3" t="n"/>
      <c r="U35" s="3" t="n"/>
      <c r="V35" s="14" t="n"/>
      <c r="W35" s="14" t="n"/>
      <c r="X35" s="3" t="n"/>
      <c r="Y35" s="14" t="n"/>
      <c r="Z35" s="11" t="n"/>
      <c r="AA35" s="3" t="n"/>
      <c r="AB35" s="3" t="n"/>
      <c r="AC35" s="3" t="n"/>
      <c r="AD35" s="3" t="n"/>
      <c r="AE35" s="3" t="n"/>
      <c r="AF35" s="14" t="n"/>
      <c r="AG35" s="8" t="n"/>
      <c r="AH35" s="14" t="n"/>
      <c r="AI35" s="14" t="n"/>
    </row>
    <row r="36" ht="18.75" customHeight="1">
      <c r="A36" s="8" t="n"/>
      <c r="B36" s="11" t="n"/>
      <c r="C36" s="11" t="n"/>
      <c r="D36" s="11" t="n"/>
      <c r="E36" s="3" t="n"/>
      <c r="F36" s="12" t="n"/>
      <c r="G36" s="11" t="n"/>
      <c r="H36" s="3" t="n"/>
      <c r="I36" s="11" t="n"/>
      <c r="J36" s="12" t="n"/>
      <c r="K36" s="8" t="n"/>
      <c r="L36" s="8" t="n"/>
      <c r="M36" s="12" t="n"/>
      <c r="N36" s="8" t="n"/>
      <c r="O36" s="8" t="n"/>
      <c r="P36" s="3" t="n"/>
      <c r="Q36" s="3" t="n"/>
      <c r="R36" s="13" t="n"/>
      <c r="S36" s="11" t="n"/>
      <c r="T36" s="3" t="n">
        <v>100</v>
      </c>
      <c r="U36" s="3" t="n"/>
      <c r="V36" s="14" t="n"/>
      <c r="W36" s="68" t="inlineStr">
        <is>
          <t>31.12.2020</t>
        </is>
      </c>
      <c r="X36" s="3" t="n">
        <v>100</v>
      </c>
      <c r="Y36" s="14" t="n"/>
      <c r="Z36" s="11" t="n"/>
      <c r="AA36" s="3" t="n"/>
      <c r="AB36" s="3" t="n"/>
      <c r="AC36" s="3" t="n"/>
      <c r="AD36" s="3" t="n"/>
      <c r="AE36" s="3" t="n"/>
      <c r="AF36" s="14" t="n"/>
      <c r="AG36" s="8" t="n"/>
      <c r="AH36" s="14" t="n"/>
      <c r="AI36" s="14" t="n"/>
    </row>
    <row r="37" ht="18.75" customHeight="1">
      <c r="A37" s="8" t="n"/>
      <c r="B37" s="11" t="n"/>
      <c r="C37" s="11" t="n"/>
      <c r="D37" s="11" t="n"/>
      <c r="E37" s="3" t="n"/>
      <c r="F37" s="12" t="n"/>
      <c r="G37" s="11" t="n"/>
      <c r="H37" s="3" t="n"/>
      <c r="I37" s="11" t="n"/>
      <c r="J37" s="12" t="n"/>
      <c r="K37" s="8" t="n"/>
      <c r="L37" s="8" t="n"/>
      <c r="M37" s="12" t="n"/>
      <c r="N37" s="8" t="n"/>
      <c r="O37" s="8" t="n"/>
      <c r="P37" s="3" t="n"/>
      <c r="Q37" s="3" t="n"/>
      <c r="R37" s="13" t="n"/>
      <c r="S37" s="11" t="n"/>
      <c r="T37" s="49">
        <f>+T25-T36</f>
        <v/>
      </c>
      <c r="U37" s="3" t="n"/>
      <c r="V37" s="14" t="n"/>
      <c r="W37" s="68" t="inlineStr">
        <is>
          <t>31.12.2021</t>
        </is>
      </c>
      <c r="X37" s="14">
        <f>+T20</f>
        <v/>
      </c>
      <c r="Y37" s="14" t="n"/>
      <c r="Z37" s="11" t="n"/>
      <c r="AA37" s="3" t="n"/>
      <c r="AB37" s="3" t="n"/>
      <c r="AC37" s="3" t="n"/>
      <c r="AD37" s="3" t="n"/>
      <c r="AE37" s="3" t="n"/>
      <c r="AF37" s="14" t="n"/>
      <c r="AG37" s="8" t="n"/>
      <c r="AH37" s="14" t="n"/>
      <c r="AI37" s="14" t="n"/>
    </row>
    <row r="38" ht="18.75" customHeight="1">
      <c r="A38" s="8" t="n"/>
      <c r="B38" s="11" t="n"/>
      <c r="C38" s="11" t="n"/>
      <c r="D38" s="11" t="n"/>
      <c r="E38" s="3" t="n"/>
      <c r="F38" s="12" t="n"/>
      <c r="G38" s="11" t="n"/>
      <c r="H38" s="3" t="n"/>
      <c r="I38" s="11" t="n"/>
      <c r="J38" s="12" t="n"/>
      <c r="K38" s="8" t="n"/>
      <c r="L38" s="8" t="n"/>
      <c r="M38" s="12" t="n"/>
      <c r="N38" s="8" t="n"/>
      <c r="O38" s="8" t="n"/>
      <c r="P38" s="3" t="n"/>
      <c r="Q38" s="3" t="n"/>
      <c r="R38" s="13" t="n"/>
      <c r="S38" s="11" t="n"/>
      <c r="T38" s="19">
        <f>+T37/5</f>
        <v/>
      </c>
      <c r="U38" s="3" t="n"/>
      <c r="V38" s="14" t="n"/>
      <c r="W38" s="68" t="inlineStr">
        <is>
          <t>31.12.2022</t>
        </is>
      </c>
      <c r="X38" s="14">
        <f>+T22</f>
        <v/>
      </c>
      <c r="Y38" s="14" t="n"/>
      <c r="Z38" s="69" t="n">
        <v>0.92</v>
      </c>
      <c r="AA38" s="3" t="n"/>
      <c r="AB38" s="3" t="n"/>
      <c r="AC38" s="3" t="n"/>
      <c r="AD38" s="3" t="n"/>
      <c r="AE38" s="3" t="n"/>
      <c r="AF38" s="14" t="n"/>
      <c r="AG38" s="8" t="n"/>
      <c r="AH38" s="14" t="n"/>
      <c r="AI38" s="14" t="n"/>
    </row>
    <row r="39" ht="18.75" customHeight="1">
      <c r="A39" s="8" t="n"/>
      <c r="B39" s="11" t="n"/>
      <c r="C39" s="11" t="n"/>
      <c r="D39" s="11" t="n"/>
      <c r="E39" s="3" t="n"/>
      <c r="F39" s="12" t="n"/>
      <c r="G39" s="11" t="n"/>
      <c r="H39" s="3" t="n"/>
      <c r="I39" s="11" t="n"/>
      <c r="J39" s="12" t="n"/>
      <c r="K39" s="8" t="n"/>
      <c r="L39" s="8" t="n"/>
      <c r="M39" s="12" t="n"/>
      <c r="N39" s="8" t="n"/>
      <c r="O39" s="8" t="n"/>
      <c r="P39" s="3" t="n"/>
      <c r="Q39" s="3" t="n"/>
      <c r="R39" s="13" t="n"/>
      <c r="S39" s="11" t="n"/>
      <c r="T39" s="3" t="n"/>
      <c r="U39" s="3" t="n"/>
      <c r="V39" s="14" t="n"/>
      <c r="W39" s="68" t="inlineStr">
        <is>
          <t>31.12.2023</t>
        </is>
      </c>
      <c r="X39" s="14">
        <f>+T23</f>
        <v/>
      </c>
      <c r="Y39" s="14" t="n"/>
      <c r="Z39" s="11" t="n"/>
      <c r="AA39" s="3" t="n"/>
      <c r="AB39" s="3" t="n"/>
      <c r="AC39" s="3" t="n"/>
      <c r="AD39" s="3" t="n"/>
      <c r="AE39" s="3" t="n"/>
      <c r="AF39" s="14" t="n"/>
      <c r="AG39" s="8" t="n"/>
      <c r="AH39" s="14" t="n"/>
      <c r="AI39" s="14" t="n"/>
    </row>
    <row r="40" ht="18.75" customHeight="1">
      <c r="A40" s="8" t="n"/>
      <c r="B40" s="11" t="n"/>
      <c r="C40" s="11" t="n"/>
      <c r="D40" s="11" t="n"/>
      <c r="E40" s="3" t="n"/>
      <c r="F40" s="12" t="n"/>
      <c r="G40" s="11" t="n"/>
      <c r="H40" s="3" t="n"/>
      <c r="I40" s="11" t="n"/>
      <c r="J40" s="12" t="n"/>
      <c r="K40" s="8" t="n"/>
      <c r="L40" s="8" t="n"/>
      <c r="M40" s="12" t="n"/>
      <c r="N40" s="8" t="n"/>
      <c r="O40" s="8" t="n"/>
      <c r="P40" s="3" t="n"/>
      <c r="Q40" s="3" t="n"/>
      <c r="R40" s="13" t="n"/>
      <c r="S40" s="11" t="n"/>
      <c r="T40" s="3" t="n"/>
      <c r="U40" s="3" t="n"/>
      <c r="V40" s="14" t="n"/>
      <c r="W40" s="68" t="inlineStr">
        <is>
          <t>31.12.2024</t>
        </is>
      </c>
      <c r="X40" s="14">
        <f>+T24</f>
        <v/>
      </c>
      <c r="Y40" s="14" t="n"/>
      <c r="Z40" s="11" t="n"/>
      <c r="AA40" s="3" t="n"/>
      <c r="AB40" s="3" t="n"/>
      <c r="AC40" s="3" t="n"/>
      <c r="AD40" s="3" t="n"/>
      <c r="AE40" s="3" t="n"/>
      <c r="AF40" s="14" t="n"/>
      <c r="AG40" s="8" t="n"/>
      <c r="AH40" s="14" t="n"/>
      <c r="AI40" s="14" t="n"/>
    </row>
    <row r="41" ht="18.75" customHeight="1">
      <c r="A41" s="8" t="n"/>
      <c r="B41" s="11" t="n"/>
      <c r="C41" s="11" t="n"/>
      <c r="D41" s="11" t="n"/>
      <c r="E41" s="3" t="n"/>
      <c r="F41" s="12" t="n"/>
      <c r="G41" s="11" t="n"/>
      <c r="H41" s="3" t="n"/>
      <c r="I41" s="11" t="n"/>
      <c r="J41" s="12" t="n"/>
      <c r="K41" s="8" t="n"/>
      <c r="L41" s="8" t="n"/>
      <c r="M41" s="12" t="n"/>
      <c r="N41" s="8" t="n"/>
      <c r="O41" s="8" t="n"/>
      <c r="P41" s="3" t="n"/>
      <c r="Q41" s="3" t="n"/>
      <c r="R41" s="13" t="n"/>
      <c r="S41" s="11" t="n"/>
      <c r="T41" s="3" t="n"/>
      <c r="U41" s="3" t="n"/>
      <c r="V41" s="14" t="n"/>
      <c r="W41" s="68" t="inlineStr">
        <is>
          <t>31.12.2025</t>
        </is>
      </c>
      <c r="X41" s="14">
        <f>+T25</f>
        <v/>
      </c>
      <c r="Y41" s="14" t="n"/>
      <c r="Z41" s="11" t="n"/>
      <c r="AA41" s="3" t="n"/>
      <c r="AB41" s="3" t="n"/>
      <c r="AC41" s="3" t="n"/>
      <c r="AD41" s="3" t="n"/>
      <c r="AE41" s="3" t="n"/>
      <c r="AF41" s="14" t="n"/>
      <c r="AG41" s="8" t="n"/>
      <c r="AH41" s="14" t="n"/>
      <c r="AI41" s="14" t="n"/>
    </row>
    <row r="42" ht="18.75" customHeight="1">
      <c r="A42" s="8" t="n"/>
      <c r="B42" s="11" t="n"/>
      <c r="C42" s="11" t="n"/>
      <c r="D42" s="11" t="n"/>
      <c r="E42" s="3" t="n"/>
      <c r="F42" s="12" t="n"/>
      <c r="G42" s="11" t="n"/>
      <c r="H42" s="3" t="n"/>
      <c r="I42" s="11" t="n"/>
      <c r="J42" s="12" t="n"/>
      <c r="K42" s="8" t="n"/>
      <c r="L42" s="8" t="n"/>
      <c r="M42" s="12" t="n"/>
      <c r="N42" s="8" t="n"/>
      <c r="O42" s="8" t="n"/>
      <c r="P42" s="3" t="n"/>
      <c r="Q42" s="3" t="n"/>
      <c r="R42" s="13" t="n"/>
      <c r="S42" s="11" t="n"/>
      <c r="T42" s="3" t="n"/>
      <c r="U42" s="3" t="n"/>
      <c r="V42" s="14" t="n"/>
      <c r="W42" s="14" t="n"/>
      <c r="X42" s="3" t="n"/>
      <c r="Y42" s="11" t="n"/>
      <c r="Z42" s="11" t="n"/>
      <c r="AA42" s="3" t="n"/>
      <c r="AB42" s="3" t="n"/>
      <c r="AC42" s="3" t="n"/>
      <c r="AD42" s="3" t="n"/>
      <c r="AE42" s="3" t="n"/>
      <c r="AF42" s="14" t="n"/>
      <c r="AG42" s="8" t="n"/>
      <c r="AH42" s="14" t="n"/>
      <c r="AI42" s="14" t="n"/>
    </row>
    <row r="43" ht="18.75" customHeight="1">
      <c r="A43" s="8" t="n"/>
      <c r="B43" s="11" t="n"/>
      <c r="C43" s="11" t="n"/>
      <c r="D43" s="11" t="n"/>
      <c r="E43" s="3" t="n"/>
      <c r="F43" s="12" t="n"/>
      <c r="G43" s="11" t="n"/>
      <c r="H43" s="3" t="n"/>
      <c r="I43" s="11" t="n"/>
      <c r="J43" s="12" t="n"/>
      <c r="K43" s="8" t="n"/>
      <c r="L43" s="8" t="n"/>
      <c r="M43" s="12" t="n"/>
      <c r="N43" s="8" t="n"/>
      <c r="O43" s="8" t="n"/>
      <c r="P43" s="3" t="n">
        <v>0</v>
      </c>
      <c r="Q43" s="3" t="n">
        <v>100</v>
      </c>
      <c r="R43" s="13" t="n">
        <v>0.125</v>
      </c>
      <c r="S43" s="11">
        <f>+Q43*1.125</f>
        <v/>
      </c>
      <c r="T43" s="3" t="n">
        <v>1</v>
      </c>
      <c r="U43" s="3" t="n"/>
      <c r="V43" s="14" t="n"/>
      <c r="W43" s="14" t="n"/>
      <c r="X43" s="3" t="n"/>
      <c r="Y43" s="14" t="n"/>
      <c r="Z43" s="11" t="n"/>
      <c r="AA43" s="3" t="n"/>
      <c r="AB43" s="3" t="n"/>
      <c r="AC43" s="3" t="n"/>
      <c r="AD43" s="3" t="n"/>
      <c r="AE43" s="3" t="n"/>
      <c r="AF43" s="14" t="n"/>
      <c r="AG43" s="8" t="n"/>
      <c r="AH43" s="14" t="n"/>
      <c r="AI43" s="14" t="n"/>
    </row>
    <row r="44" ht="18.75" customHeight="1">
      <c r="A44" s="8" t="n"/>
      <c r="B44" s="11" t="n"/>
      <c r="C44" s="11" t="n"/>
      <c r="D44" s="11" t="n"/>
      <c r="E44" s="3" t="n"/>
      <c r="F44" s="12" t="n"/>
      <c r="G44" s="11" t="n"/>
      <c r="H44" s="3" t="n"/>
      <c r="I44" s="11" t="n"/>
      <c r="J44" s="12" t="n"/>
      <c r="K44" s="8" t="n"/>
      <c r="L44" s="8" t="n"/>
      <c r="M44" s="12" t="n"/>
      <c r="N44" s="8" t="n"/>
      <c r="O44" s="8" t="n"/>
      <c r="P44" s="3" t="n">
        <v>1</v>
      </c>
      <c r="Q44" s="3">
        <f>+S43</f>
        <v/>
      </c>
      <c r="R44" s="13" t="n"/>
      <c r="S44" s="11">
        <f>+Q44*1.125</f>
        <v/>
      </c>
      <c r="T44" s="3" t="n">
        <v>2</v>
      </c>
      <c r="U44" s="3" t="n"/>
      <c r="V44" s="14" t="n"/>
      <c r="W44" s="14" t="n"/>
      <c r="X44" s="3" t="n"/>
      <c r="Y44" s="14" t="n"/>
      <c r="Z44" s="11" t="n"/>
      <c r="AA44" s="3" t="n"/>
      <c r="AB44" s="3" t="n"/>
      <c r="AC44" s="3" t="n"/>
      <c r="AD44" s="3" t="n"/>
      <c r="AE44" s="3" t="n"/>
      <c r="AF44" s="14" t="n"/>
      <c r="AG44" s="8" t="n"/>
      <c r="AH44" s="14" t="n"/>
      <c r="AI44" s="14" t="n"/>
    </row>
    <row r="45" ht="18.75" customHeight="1">
      <c r="A45" s="8" t="n"/>
      <c r="B45" s="11" t="n"/>
      <c r="C45" s="11" t="n"/>
      <c r="D45" s="11" t="n"/>
      <c r="E45" s="3" t="n"/>
      <c r="F45" s="12" t="n"/>
      <c r="G45" s="11" t="n"/>
      <c r="H45" s="3" t="n"/>
      <c r="I45" s="11" t="n"/>
      <c r="J45" s="12" t="n"/>
      <c r="K45" s="8" t="n"/>
      <c r="L45" s="8" t="n"/>
      <c r="M45" s="12" t="n"/>
      <c r="N45" s="8" t="n"/>
      <c r="O45" s="8" t="n"/>
      <c r="P45" s="3" t="n">
        <v>2</v>
      </c>
      <c r="Q45" s="3">
        <f>+S44</f>
        <v/>
      </c>
      <c r="R45" s="13" t="n"/>
      <c r="S45" s="11">
        <f>+Q45*1.125</f>
        <v/>
      </c>
      <c r="T45" s="3" t="n">
        <v>3</v>
      </c>
      <c r="U45" s="3" t="n"/>
      <c r="V45" s="14" t="n"/>
      <c r="W45" s="14" t="n"/>
      <c r="X45" s="3" t="n"/>
      <c r="Y45" s="14" t="n"/>
      <c r="Z45" s="11" t="n"/>
      <c r="AA45" s="3" t="n"/>
      <c r="AB45" s="3" t="n"/>
      <c r="AC45" s="3" t="n"/>
      <c r="AD45" s="3" t="n"/>
      <c r="AE45" s="3" t="n"/>
      <c r="AF45" s="14" t="n"/>
      <c r="AG45" s="8" t="n"/>
      <c r="AH45" s="14" t="n"/>
      <c r="AI45" s="14" t="n"/>
    </row>
    <row r="46" ht="18.75" customHeight="1">
      <c r="A46" s="8" t="n"/>
      <c r="B46" s="11" t="n"/>
      <c r="C46" s="11" t="n"/>
      <c r="D46" s="11" t="n"/>
      <c r="E46" s="3" t="n"/>
      <c r="F46" s="12" t="n"/>
      <c r="G46" s="11" t="n"/>
      <c r="H46" s="3" t="n"/>
      <c r="I46" s="11" t="n"/>
      <c r="J46" s="12" t="n"/>
      <c r="K46" s="8" t="n"/>
      <c r="L46" s="8" t="n"/>
      <c r="M46" s="12" t="n"/>
      <c r="N46" s="8" t="n"/>
      <c r="O46" s="8" t="n"/>
      <c r="P46" s="3" t="n">
        <v>3</v>
      </c>
      <c r="Q46" s="3">
        <f>+S45</f>
        <v/>
      </c>
      <c r="R46" s="13" t="n"/>
      <c r="S46" s="11">
        <f>+Q46*1.125</f>
        <v/>
      </c>
      <c r="T46" s="3" t="n">
        <v>4</v>
      </c>
      <c r="U46" s="3" t="n"/>
      <c r="V46" s="14" t="n"/>
      <c r="W46" s="14" t="n"/>
      <c r="X46" s="3" t="n"/>
      <c r="Y46" s="14" t="n"/>
      <c r="Z46" s="11" t="n"/>
      <c r="AA46" s="3" t="n"/>
      <c r="AB46" s="3" t="n"/>
      <c r="AC46" s="3" t="n"/>
      <c r="AD46" s="3" t="n"/>
      <c r="AE46" s="3" t="n"/>
      <c r="AF46" s="14" t="n"/>
      <c r="AG46" s="8" t="n"/>
      <c r="AH46" s="14" t="n"/>
      <c r="AI46" s="14" t="n"/>
    </row>
    <row r="47" ht="18.75" customHeight="1">
      <c r="A47" s="8" t="n"/>
      <c r="B47" s="11" t="n"/>
      <c r="C47" s="11" t="n"/>
      <c r="D47" s="11" t="n"/>
      <c r="E47" s="3" t="n"/>
      <c r="F47" s="12" t="n"/>
      <c r="G47" s="11" t="n"/>
      <c r="H47" s="3" t="n"/>
      <c r="I47" s="11" t="n"/>
      <c r="J47" s="12" t="n"/>
      <c r="K47" s="8" t="n"/>
      <c r="L47" s="8" t="n"/>
      <c r="M47" s="12" t="n"/>
      <c r="N47" s="8" t="n"/>
      <c r="O47" s="8" t="n"/>
      <c r="P47" s="3" t="n">
        <v>4</v>
      </c>
      <c r="Q47" s="3">
        <f>+S46</f>
        <v/>
      </c>
      <c r="R47" s="13" t="n"/>
      <c r="S47" s="18">
        <f>+Q47*1.125</f>
        <v/>
      </c>
      <c r="T47" s="64" t="n">
        <v>5</v>
      </c>
      <c r="U47" s="3" t="n"/>
      <c r="V47" s="14" t="n"/>
      <c r="W47" s="14" t="n"/>
      <c r="X47" s="3" t="n"/>
      <c r="Y47" s="14" t="n"/>
      <c r="Z47" s="11" t="n"/>
      <c r="AA47" s="3" t="n"/>
      <c r="AB47" s="3" t="n"/>
      <c r="AC47" s="3" t="n"/>
      <c r="AD47" s="3" t="n"/>
      <c r="AE47" s="3" t="n"/>
      <c r="AF47" s="14" t="n"/>
      <c r="AG47" s="8" t="n"/>
      <c r="AH47" s="14" t="n"/>
      <c r="AI47" s="14" t="n"/>
    </row>
    <row r="48" ht="18.75" customHeight="1">
      <c r="A48" s="8" t="n"/>
      <c r="B48" s="11" t="n"/>
      <c r="C48" s="11" t="n"/>
      <c r="D48" s="11" t="n"/>
      <c r="E48" s="3" t="n"/>
      <c r="F48" s="12" t="n"/>
      <c r="G48" s="11" t="n"/>
      <c r="H48" s="3" t="n"/>
      <c r="I48" s="11" t="n"/>
      <c r="J48" s="12" t="n"/>
      <c r="K48" s="8" t="n"/>
      <c r="L48" s="8" t="n"/>
      <c r="M48" s="12" t="n"/>
      <c r="N48" s="8" t="n"/>
      <c r="O48" s="8" t="n"/>
      <c r="P48" s="3" t="n">
        <v>5</v>
      </c>
      <c r="Q48" s="3">
        <f>+S47</f>
        <v/>
      </c>
      <c r="R48" s="13" t="n"/>
      <c r="S48" s="11">
        <f>+Q48*1.125</f>
        <v/>
      </c>
      <c r="T48" s="3" t="n">
        <v>6</v>
      </c>
      <c r="U48" s="3" t="n"/>
      <c r="V48" s="14" t="n"/>
      <c r="W48" s="14" t="n"/>
      <c r="X48" s="3" t="n"/>
      <c r="Y48" s="14" t="n"/>
      <c r="Z48" s="11" t="n"/>
      <c r="AA48" s="3" t="n"/>
      <c r="AB48" s="3" t="n"/>
      <c r="AC48" s="3" t="n"/>
      <c r="AD48" s="3" t="n"/>
      <c r="AE48" s="3" t="n"/>
      <c r="AF48" s="14" t="n"/>
      <c r="AG48" s="8" t="n"/>
      <c r="AH48" s="14" t="n"/>
      <c r="AI48" s="14" t="n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0"/>
    <pageSetUpPr/>
  </sheetPr>
  <dimension ref="A1:G11"/>
  <sheetViews>
    <sheetView workbookViewId="0">
      <selection activeCell="A1" sqref="A1"/>
    </sheetView>
  </sheetViews>
  <sheetFormatPr baseColWidth="8" defaultRowHeight="15"/>
  <cols>
    <col width="13.57642857142857" bestFit="1" customWidth="1" style="8" min="1" max="1"/>
    <col width="13.57642857142857" bestFit="1" customWidth="1" style="8" min="2" max="2"/>
    <col width="13.57642857142857" bestFit="1" customWidth="1" style="9" min="3" max="3"/>
    <col width="13.57642857142857" bestFit="1" customWidth="1" style="10" min="4" max="4"/>
    <col width="13.57642857142857" bestFit="1" customWidth="1" style="10" min="5" max="5"/>
    <col width="13.57642857142857" bestFit="1" customWidth="1" style="10" min="6" max="6"/>
    <col width="13.57642857142857" bestFit="1" customWidth="1" style="9" min="7" max="7"/>
  </cols>
  <sheetData>
    <row r="1" ht="18.75" customHeight="1">
      <c r="A1" s="8" t="n"/>
      <c r="B1" s="8" t="n"/>
      <c r="C1" s="2" t="n"/>
      <c r="D1" s="3" t="n"/>
      <c r="E1" s="3" t="n"/>
      <c r="F1" s="4" t="n"/>
      <c r="G1" s="2" t="n"/>
    </row>
    <row r="2" ht="18.75" customHeight="1">
      <c r="A2" s="8" t="n"/>
      <c r="B2" s="8" t="n"/>
      <c r="C2" s="2" t="n"/>
      <c r="D2" s="3" t="n"/>
      <c r="E2" s="3" t="n"/>
      <c r="F2" s="4" t="n"/>
      <c r="G2" s="2" t="n"/>
    </row>
    <row r="3" ht="18.75" customHeight="1">
      <c r="A3" s="8" t="n"/>
      <c r="B3" s="8" t="n"/>
      <c r="C3" s="5" t="n"/>
      <c r="D3" s="6" t="n"/>
      <c r="E3" s="6" t="n"/>
      <c r="F3" s="6" t="n"/>
      <c r="G3" s="5" t="n"/>
    </row>
    <row r="4" ht="18.75" customHeight="1">
      <c r="A4" s="8" t="n"/>
      <c r="B4" s="8" t="n"/>
      <c r="C4" s="5" t="n"/>
      <c r="D4" s="7" t="n">
        <v>10</v>
      </c>
      <c r="E4" s="7" t="n">
        <v>10</v>
      </c>
      <c r="F4" s="6">
        <f>D4+E4</f>
        <v/>
      </c>
      <c r="G4" s="5" t="n"/>
    </row>
    <row r="5" ht="18.75" customHeight="1">
      <c r="A5" s="8" t="n"/>
      <c r="B5" s="8" t="n"/>
      <c r="C5" s="5" t="n"/>
      <c r="D5" s="6" t="n"/>
      <c r="E5" s="6" t="n"/>
      <c r="F5" s="6" t="n"/>
      <c r="G5" s="5" t="n"/>
    </row>
    <row r="6" ht="18.75" customHeight="1">
      <c r="A6" s="8" t="n"/>
      <c r="B6" s="8" t="n"/>
      <c r="C6" s="5" t="n"/>
      <c r="D6" s="6" t="n"/>
      <c r="E6" s="6" t="n"/>
      <c r="F6" s="6" t="n"/>
      <c r="G6" s="5" t="n"/>
    </row>
    <row r="7" ht="18.75" customHeight="1">
      <c r="A7" s="8" t="n"/>
      <c r="B7" s="8" t="n"/>
      <c r="C7" s="5" t="n"/>
      <c r="D7" s="6" t="n"/>
      <c r="E7" s="6" t="n"/>
      <c r="F7" s="6" t="n"/>
      <c r="G7" s="5" t="n"/>
    </row>
    <row r="8" ht="18.75" customHeight="1">
      <c r="A8" s="8" t="n"/>
      <c r="B8" s="8" t="n"/>
      <c r="C8" s="5" t="n"/>
      <c r="D8" s="6" t="n"/>
      <c r="E8" s="6" t="n"/>
      <c r="F8" s="6" t="n"/>
      <c r="G8" s="5" t="n"/>
    </row>
    <row r="9" ht="18.75" customHeight="1">
      <c r="A9" s="8" t="n"/>
      <c r="B9" s="8" t="n"/>
      <c r="C9" s="5" t="n"/>
      <c r="D9" s="6" t="n"/>
      <c r="E9" s="6" t="n"/>
      <c r="F9" s="6" t="n"/>
      <c r="G9" s="5" t="n"/>
    </row>
    <row r="10" ht="18.75" customHeight="1">
      <c r="A10" s="8" t="n"/>
      <c r="B10" s="8" t="n"/>
      <c r="C10" s="5" t="n"/>
      <c r="D10" s="6" t="n"/>
      <c r="E10" s="6" t="n"/>
      <c r="F10" s="6" t="n"/>
      <c r="G10" s="5" t="n"/>
    </row>
    <row r="11" ht="18.75" customHeight="1">
      <c r="A11" s="8" t="n"/>
      <c r="B11" s="8" t="n"/>
      <c r="C11" s="5" t="n"/>
      <c r="D11" s="6" t="n"/>
      <c r="E11" s="6" t="n"/>
      <c r="F11" s="6" t="n"/>
      <c r="G11" s="5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2025-07-17T07:05:32Z</dcterms:created>
  <dcterms:modified xmlns:dcterms="http://purl.org/dc/terms/" xmlns:xsi="http://www.w3.org/2001/XMLSchema-instance" xsi:type="dcterms:W3CDTF">2025-07-17T09:47:01Z</dcterms:modified>
</cp:coreProperties>
</file>