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_watch_pricing_model\"/>
    </mc:Choice>
  </mc:AlternateContent>
  <xr:revisionPtr revIDLastSave="0" documentId="13_ncr:1_{E9D7CB58-5662-4D37-9C0D-0DFC4EBFA2B2}" xr6:coauthVersionLast="47" xr6:coauthVersionMax="47" xr10:uidLastSave="{00000000-0000-0000-0000-000000000000}"/>
  <bookViews>
    <workbookView xWindow="-108" yWindow="-108" windowWidth="23256" windowHeight="12456" xr2:uid="{BC75AADB-0C5B-41CC-9FE2-2BC239755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K12" i="1" s="1"/>
  <c r="K8" i="1"/>
  <c r="L8" i="1" s="1"/>
  <c r="L12" i="1" l="1"/>
  <c r="L13" i="1"/>
  <c r="G12" i="1"/>
  <c r="K14" i="1" s="1"/>
  <c r="L14" i="1" s="1"/>
  <c r="L15" i="1" l="1"/>
  <c r="L18" i="1" s="1"/>
  <c r="L19" i="1" s="1"/>
  <c r="K15" i="1"/>
  <c r="K18" i="1" s="1"/>
  <c r="K19" i="1" s="1"/>
</calcChain>
</file>

<file path=xl/sharedStrings.xml><?xml version="1.0" encoding="utf-8"?>
<sst xmlns="http://schemas.openxmlformats.org/spreadsheetml/2006/main" count="28" uniqueCount="27">
  <si>
    <t>Model Input</t>
  </si>
  <si>
    <t>Model Output (Revenue, Cost, Profit Margin)</t>
  </si>
  <si>
    <t>Selling Price</t>
  </si>
  <si>
    <t>Revenue</t>
  </si>
  <si>
    <t>Per unit</t>
  </si>
  <si>
    <t>Total</t>
  </si>
  <si>
    <t>Warehouse Utilization</t>
  </si>
  <si>
    <t>Total Revenue</t>
  </si>
  <si>
    <t>Intermediate variables</t>
  </si>
  <si>
    <t>Demand</t>
  </si>
  <si>
    <t>Parameters</t>
  </si>
  <si>
    <t>Order</t>
  </si>
  <si>
    <t>Cost price</t>
  </si>
  <si>
    <t>Warehouse storage days</t>
  </si>
  <si>
    <t>Panel cost</t>
  </si>
  <si>
    <t>Cost</t>
  </si>
  <si>
    <t>Fixed Components</t>
  </si>
  <si>
    <t>Other Components</t>
  </si>
  <si>
    <t>Warehouse cost</t>
  </si>
  <si>
    <t>Ware house rent per day</t>
  </si>
  <si>
    <t>Total Cost Price</t>
  </si>
  <si>
    <t>Storage capacity</t>
  </si>
  <si>
    <t>Profit</t>
  </si>
  <si>
    <t>Internal</t>
  </si>
  <si>
    <t>Profit Margin</t>
  </si>
  <si>
    <t xml:space="preserve">Warehouse </t>
  </si>
  <si>
    <t>NuWave Smart Watch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</si>
</sst>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4" formatCode="_ &quot;₹&quot;\ * #,##0.00_ ;_ &quot;₹&quot;\ * \-#,##0.00_ ;_ &quot;₹&quot;\ * &quot;-&quot;??_ ;_ @_ "/>
    <numFmt numFmtId="164" formatCode="_-[$$-409]* #,##0_ ;_-[$$-409]* \-#,##0\ ;_-[$$-409]* &quot;-&quot;_ ;_-@_ 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2" fontId="0" fillId="0" borderId="0" xfId="0" applyNumberFormat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0" fontId="0" fillId="13" borderId="1" xfId="2" applyNumberFormat="1" applyFont="1" applyFill="1" applyBorder="1" applyAlignment="1">
      <alignment horizontal="center"/>
    </xf>
    <xf numFmtId="0" fontId="2" fillId="1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807E-EADC-41AF-B6CE-C9DF13671752}">
  <dimension ref="B1:L21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21.21875" style="1" bestFit="1" customWidth="1"/>
    <col min="3" max="3" width="13.109375" style="1" bestFit="1" customWidth="1"/>
    <col min="4" max="5" width="8.88671875" style="1"/>
    <col min="6" max="6" width="24.109375" style="1" bestFit="1" customWidth="1"/>
    <col min="7" max="9" width="8.88671875" style="1"/>
    <col min="10" max="10" width="18" style="1" bestFit="1" customWidth="1"/>
    <col min="11" max="11" width="11.88671875" style="1" bestFit="1" customWidth="1"/>
    <col min="12" max="12" width="17.77734375" style="1" bestFit="1" customWidth="1"/>
    <col min="13" max="16384" width="8.88671875" style="1"/>
  </cols>
  <sheetData>
    <row r="1" spans="2:12" x14ac:dyDescent="0.3">
      <c r="D1" s="22" t="s">
        <v>26</v>
      </c>
      <c r="E1" s="22"/>
      <c r="F1" s="22"/>
      <c r="G1" s="22"/>
      <c r="H1" s="22"/>
      <c r="I1" s="22"/>
    </row>
    <row r="2" spans="2:12" x14ac:dyDescent="0.3">
      <c r="D2" s="22"/>
      <c r="E2" s="22"/>
      <c r="F2" s="22"/>
      <c r="G2" s="22"/>
      <c r="H2" s="22"/>
      <c r="I2" s="22"/>
    </row>
    <row r="3" spans="2:12" x14ac:dyDescent="0.3">
      <c r="D3" s="22"/>
      <c r="E3" s="22"/>
      <c r="F3" s="22"/>
      <c r="G3" s="22"/>
      <c r="H3" s="22"/>
      <c r="I3" s="22"/>
    </row>
    <row r="6" spans="2:12" x14ac:dyDescent="0.3">
      <c r="B6" s="23" t="s">
        <v>0</v>
      </c>
      <c r="C6" s="23"/>
      <c r="J6" s="24" t="s">
        <v>1</v>
      </c>
      <c r="K6" s="24"/>
      <c r="L6" s="24"/>
    </row>
    <row r="7" spans="2:12" x14ac:dyDescent="0.3">
      <c r="B7" s="2" t="s">
        <v>2</v>
      </c>
      <c r="C7" s="3">
        <v>7500</v>
      </c>
      <c r="J7" s="4" t="s">
        <v>3</v>
      </c>
      <c r="K7" s="4" t="s">
        <v>4</v>
      </c>
      <c r="L7" s="4" t="s">
        <v>5</v>
      </c>
    </row>
    <row r="8" spans="2:12" x14ac:dyDescent="0.3">
      <c r="B8" s="2" t="s">
        <v>6</v>
      </c>
      <c r="C8" s="5">
        <v>1</v>
      </c>
      <c r="J8" s="4" t="s">
        <v>7</v>
      </c>
      <c r="K8" s="6">
        <f>(C7)</f>
        <v>7500</v>
      </c>
      <c r="L8" s="7">
        <f>(K8*G11)</f>
        <v>90000000</v>
      </c>
    </row>
    <row r="9" spans="2:12" x14ac:dyDescent="0.3">
      <c r="F9" s="25" t="s">
        <v>8</v>
      </c>
      <c r="G9" s="25"/>
      <c r="K9" s="9"/>
      <c r="L9" s="9"/>
    </row>
    <row r="10" spans="2:12" x14ac:dyDescent="0.3">
      <c r="F10" s="10" t="s">
        <v>9</v>
      </c>
      <c r="G10" s="8">
        <f>ROUND((27708+(-3.44167*C7)),0)</f>
        <v>1895</v>
      </c>
      <c r="K10" s="9"/>
      <c r="L10" s="9"/>
    </row>
    <row r="11" spans="2:12" x14ac:dyDescent="0.3">
      <c r="B11" s="26" t="s">
        <v>10</v>
      </c>
      <c r="C11" s="26"/>
      <c r="F11" s="10" t="s">
        <v>11</v>
      </c>
      <c r="G11" s="8">
        <f>((C8*10000)+2000)</f>
        <v>12000</v>
      </c>
      <c r="J11" s="12" t="s">
        <v>12</v>
      </c>
      <c r="K11" s="13"/>
      <c r="L11" s="13"/>
    </row>
    <row r="12" spans="2:12" x14ac:dyDescent="0.3">
      <c r="F12" s="10" t="s">
        <v>13</v>
      </c>
      <c r="G12" s="8">
        <f>_xlfn.CEILING.MATH(((G11-G10)/2000),1)</f>
        <v>6</v>
      </c>
      <c r="J12" s="12" t="s">
        <v>14</v>
      </c>
      <c r="K12" s="14">
        <f>(1483 + (-0.0117*G11))</f>
        <v>1342.6</v>
      </c>
      <c r="L12" s="14">
        <f>(K12*G11)</f>
        <v>16111199.999999998</v>
      </c>
    </row>
    <row r="13" spans="2:12" x14ac:dyDescent="0.3">
      <c r="B13" s="27" t="s">
        <v>15</v>
      </c>
      <c r="C13" s="27"/>
      <c r="I13" s="16"/>
      <c r="J13" s="12" t="s">
        <v>16</v>
      </c>
      <c r="K13" s="14">
        <v>6000</v>
      </c>
      <c r="L13" s="14">
        <f>(K13*G11)</f>
        <v>72000000</v>
      </c>
    </row>
    <row r="14" spans="2:12" x14ac:dyDescent="0.3">
      <c r="B14" s="17" t="s">
        <v>17</v>
      </c>
      <c r="C14" s="18">
        <v>6000</v>
      </c>
      <c r="J14" s="12" t="s">
        <v>18</v>
      </c>
      <c r="K14" s="14">
        <f>((C15*G12)/G11)</f>
        <v>6</v>
      </c>
      <c r="L14" s="14">
        <f>(K14*G11)</f>
        <v>72000</v>
      </c>
    </row>
    <row r="15" spans="2:12" x14ac:dyDescent="0.3">
      <c r="B15" s="17" t="s">
        <v>19</v>
      </c>
      <c r="C15" s="18">
        <v>12000</v>
      </c>
      <c r="J15" s="12" t="s">
        <v>20</v>
      </c>
      <c r="K15" s="14">
        <f>SUM(K12:K14)</f>
        <v>7348.6</v>
      </c>
      <c r="L15" s="14">
        <f>SUM(L12:L14)</f>
        <v>88183200</v>
      </c>
    </row>
    <row r="16" spans="2:12" x14ac:dyDescent="0.3">
      <c r="K16" s="9"/>
      <c r="L16" s="9"/>
    </row>
    <row r="17" spans="2:12" x14ac:dyDescent="0.3">
      <c r="H17" s="19"/>
      <c r="K17" s="9"/>
      <c r="L17" s="9"/>
    </row>
    <row r="18" spans="2:12" x14ac:dyDescent="0.3">
      <c r="B18" s="27" t="s">
        <v>21</v>
      </c>
      <c r="C18" s="27"/>
      <c r="J18" s="20" t="s">
        <v>22</v>
      </c>
      <c r="K18" s="13">
        <f>K8-K15</f>
        <v>151.39999999999964</v>
      </c>
      <c r="L18" s="13">
        <f>(L8-L15)</f>
        <v>1816800</v>
      </c>
    </row>
    <row r="19" spans="2:12" x14ac:dyDescent="0.3">
      <c r="B19" s="11" t="s">
        <v>23</v>
      </c>
      <c r="C19" s="15">
        <v>2000</v>
      </c>
      <c r="J19" s="20" t="s">
        <v>24</v>
      </c>
      <c r="K19" s="21">
        <f>(K18/K15)</f>
        <v>2.0602563753640099E-2</v>
      </c>
      <c r="L19" s="21">
        <f>(L18/L15)</f>
        <v>2.0602563753640148E-2</v>
      </c>
    </row>
    <row r="20" spans="2:12" x14ac:dyDescent="0.3">
      <c r="B20" s="11" t="s">
        <v>25</v>
      </c>
      <c r="C20" s="15">
        <v>10000</v>
      </c>
    </row>
    <row r="21" spans="2:12" x14ac:dyDescent="0.3">
      <c r="B21" s="11" t="s">
        <v>5</v>
      </c>
      <c r="C21" s="15">
        <v>12000</v>
      </c>
    </row>
  </sheetData>
  <mergeCells count="7">
    <mergeCell ref="B13:C13"/>
    <mergeCell ref="B18:C18"/>
    <mergeCell ref="D1:I3"/>
    <mergeCell ref="B6:C6"/>
    <mergeCell ref="J6:L6"/>
    <mergeCell ref="F9:G9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jyothi</dc:creator>
  <cp:lastModifiedBy>anjana</cp:lastModifiedBy>
  <dcterms:created xsi:type="dcterms:W3CDTF">2023-09-29T10:32:14Z</dcterms:created>
  <dcterms:modified xsi:type="dcterms:W3CDTF">2024-03-13T10:57:38Z</dcterms:modified>
</cp:coreProperties>
</file>