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21k690\Documents\HOI_project\Anjaney\calibrate_platereaders\"/>
    </mc:Choice>
  </mc:AlternateContent>
  <xr:revisionPtr revIDLastSave="0" documentId="13_ncr:1_{4709D737-DA49-4513-85D4-F84F999B6335}" xr6:coauthVersionLast="47" xr6:coauthVersionMax="47" xr10:uidLastSave="{00000000-0000-0000-0000-000000000000}"/>
  <bookViews>
    <workbookView xWindow="1970" yWindow="530" windowWidth="16850" windowHeight="9280" activeTab="1" xr2:uid="{CCB0E254-B1B9-474E-98E4-65871BB1C243}"/>
  </bookViews>
  <sheets>
    <sheet name="cuvette" sheetId="2" r:id="rId1"/>
    <sheet name="microplate_CFU" sheetId="5" r:id="rId2"/>
    <sheet name="microplate H1" sheetId="3" r:id="rId3"/>
    <sheet name="microplate Epo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4" l="1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D15" i="5"/>
  <c r="D11" i="5"/>
  <c r="D14" i="5"/>
  <c r="D13" i="5"/>
  <c r="D12" i="5"/>
  <c r="D10" i="5"/>
  <c r="D9" i="5"/>
  <c r="D8" i="5"/>
  <c r="D7" i="5"/>
  <c r="D6" i="5"/>
  <c r="D5" i="5"/>
  <c r="D4" i="5"/>
  <c r="D3" i="5"/>
  <c r="D2" i="5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D66" i="2" a="1"/>
  <c r="D66" i="2" s="1"/>
  <c r="E41" i="2"/>
  <c r="E59" i="2"/>
  <c r="E60" i="2"/>
  <c r="E6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63" i="2"/>
  <c r="E64" i="2"/>
  <c r="E62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20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3" i="2"/>
  <c r="E4" i="2"/>
  <c r="E2" i="2"/>
  <c r="B19" i="2"/>
  <c r="B64" i="2"/>
  <c r="B63" i="2"/>
  <c r="B62" i="2"/>
  <c r="B40" i="2"/>
  <c r="B39" i="2"/>
  <c r="B38" i="2"/>
  <c r="B18" i="2"/>
  <c r="B17" i="2"/>
  <c r="B16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<sst xmlns="http://schemas.openxmlformats.org/spreadsheetml/2006/main" count="296" uniqueCount="32">
  <si>
    <t>Sample</t>
  </si>
  <si>
    <t>BSC008</t>
  </si>
  <si>
    <t>BSC015</t>
  </si>
  <si>
    <t>BSC004</t>
  </si>
  <si>
    <t>A600</t>
  </si>
  <si>
    <t>Dilution</t>
  </si>
  <si>
    <t>overgrown</t>
  </si>
  <si>
    <t>Notes</t>
  </si>
  <si>
    <t>before loading into plate reader</t>
  </si>
  <si>
    <t>after analyzing in H1 plate reader</t>
  </si>
  <si>
    <t>after analyzing in Epoch plate reader</t>
  </si>
  <si>
    <t>CFU (per 100uL)</t>
  </si>
  <si>
    <t>Inferred Cell Density (1/mL)</t>
  </si>
  <si>
    <t>mean CFU value:</t>
  </si>
  <si>
    <t>25_rep1</t>
  </si>
  <si>
    <t>25_rep2</t>
  </si>
  <si>
    <t>25_rep3</t>
  </si>
  <si>
    <t>25_rep4</t>
  </si>
  <si>
    <t>25_rep5</t>
  </si>
  <si>
    <t>25_rep6</t>
  </si>
  <si>
    <t>40_rep1</t>
  </si>
  <si>
    <t>40_rep2</t>
  </si>
  <si>
    <t>40_rep3</t>
  </si>
  <si>
    <t>40_rep4</t>
  </si>
  <si>
    <t>40_rep5</t>
  </si>
  <si>
    <t>40_rep6</t>
  </si>
  <si>
    <t>CFU per 100uL</t>
  </si>
  <si>
    <t>blank</t>
  </si>
  <si>
    <t>Phase</t>
  </si>
  <si>
    <t>Incubation</t>
  </si>
  <si>
    <t>Stationary</t>
  </si>
  <si>
    <t>28C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</si>
</sst>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cuvette!$A$2</c:f>
              <c:strCache>
                <c:ptCount val="1"/>
                <c:pt idx="0">
                  <c:v>BSC004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cuvette!$E$2:$E$16</c:f>
              <c:numCache>
                <c:formatCode>0.00E+00</c:formatCode>
                <c:ptCount val="15"/>
                <c:pt idx="0">
                  <c:v>178124999.99999988</c:v>
                </c:pt>
                <c:pt idx="1">
                  <c:v>178124999.99999988</c:v>
                </c:pt>
                <c:pt idx="2">
                  <c:v>178124999.99999988</c:v>
                </c:pt>
                <c:pt idx="3">
                  <c:v>35624999.999999978</c:v>
                </c:pt>
                <c:pt idx="4">
                  <c:v>35624999.999999978</c:v>
                </c:pt>
                <c:pt idx="5">
                  <c:v>35624999.999999978</c:v>
                </c:pt>
                <c:pt idx="6">
                  <c:v>7124999.9999999963</c:v>
                </c:pt>
                <c:pt idx="7">
                  <c:v>7124999.9999999963</c:v>
                </c:pt>
                <c:pt idx="8">
                  <c:v>7124999.9999999963</c:v>
                </c:pt>
                <c:pt idx="9">
                  <c:v>1424999.9999999993</c:v>
                </c:pt>
                <c:pt idx="10">
                  <c:v>1424999.9999999993</c:v>
                </c:pt>
                <c:pt idx="11">
                  <c:v>1424999.9999999993</c:v>
                </c:pt>
                <c:pt idx="12">
                  <c:v>284999.99999999994</c:v>
                </c:pt>
                <c:pt idx="13">
                  <c:v>284999.99999999994</c:v>
                </c:pt>
                <c:pt idx="14">
                  <c:v>284999.99999999994</c:v>
                </c:pt>
              </c:numCache>
            </c:numRef>
          </c:xVal>
          <c:yVal>
            <c:numRef>
              <c:f>cuvette!$C$2:$C$16</c:f>
              <c:numCache>
                <c:formatCode>General</c:formatCode>
                <c:ptCount val="15"/>
                <c:pt idx="0">
                  <c:v>1.7010000000000001</c:v>
                </c:pt>
                <c:pt idx="1">
                  <c:v>1.6890000000000001</c:v>
                </c:pt>
                <c:pt idx="2">
                  <c:v>1.6970000000000001</c:v>
                </c:pt>
                <c:pt idx="3">
                  <c:v>0.41799999999999998</c:v>
                </c:pt>
                <c:pt idx="4">
                  <c:v>0.42799999999999999</c:v>
                </c:pt>
                <c:pt idx="5">
                  <c:v>0.442</c:v>
                </c:pt>
                <c:pt idx="6">
                  <c:v>8.1000000000000003E-2</c:v>
                </c:pt>
                <c:pt idx="7">
                  <c:v>8.8999999999999996E-2</c:v>
                </c:pt>
                <c:pt idx="8">
                  <c:v>9.4E-2</c:v>
                </c:pt>
                <c:pt idx="9">
                  <c:v>1.0999999999999999E-2</c:v>
                </c:pt>
                <c:pt idx="10">
                  <c:v>2.4E-2</c:v>
                </c:pt>
                <c:pt idx="11">
                  <c:v>1.2999999999999999E-2</c:v>
                </c:pt>
                <c:pt idx="12">
                  <c:v>0</c:v>
                </c:pt>
                <c:pt idx="13">
                  <c:v>2E-3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86-4465-B5D4-044DE93DA7E9}"/>
            </c:ext>
          </c:extLst>
        </c:ser>
        <c:ser>
          <c:idx val="1"/>
          <c:order val="1"/>
          <c:tx>
            <c:strRef>
              <c:f>cuvette!$A$20</c:f>
              <c:strCache>
                <c:ptCount val="1"/>
                <c:pt idx="0">
                  <c:v>BSC008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cuvette!$E$20:$E$37</c:f>
              <c:numCache>
                <c:formatCode>0.00E+00</c:formatCode>
                <c:ptCount val="18"/>
                <c:pt idx="0">
                  <c:v>324218749.9999997</c:v>
                </c:pt>
                <c:pt idx="1">
                  <c:v>324218749.9999997</c:v>
                </c:pt>
                <c:pt idx="2">
                  <c:v>324218749.9999997</c:v>
                </c:pt>
                <c:pt idx="3">
                  <c:v>64843749.99999994</c:v>
                </c:pt>
                <c:pt idx="4">
                  <c:v>64843749.99999994</c:v>
                </c:pt>
                <c:pt idx="5">
                  <c:v>64843749.99999994</c:v>
                </c:pt>
                <c:pt idx="6">
                  <c:v>12968749.999999991</c:v>
                </c:pt>
                <c:pt idx="7">
                  <c:v>12968749.999999991</c:v>
                </c:pt>
                <c:pt idx="8">
                  <c:v>12968749.999999991</c:v>
                </c:pt>
                <c:pt idx="9">
                  <c:v>2593749.9999999981</c:v>
                </c:pt>
                <c:pt idx="10">
                  <c:v>2593749.9999999981</c:v>
                </c:pt>
                <c:pt idx="11">
                  <c:v>2593749.9999999981</c:v>
                </c:pt>
                <c:pt idx="12">
                  <c:v>518749.99999999977</c:v>
                </c:pt>
                <c:pt idx="13">
                  <c:v>518749.99999999977</c:v>
                </c:pt>
                <c:pt idx="14">
                  <c:v>518749.99999999977</c:v>
                </c:pt>
                <c:pt idx="15">
                  <c:v>103749.99999999997</c:v>
                </c:pt>
                <c:pt idx="16">
                  <c:v>103749.99999999997</c:v>
                </c:pt>
                <c:pt idx="17">
                  <c:v>103749.99999999997</c:v>
                </c:pt>
              </c:numCache>
            </c:numRef>
          </c:xVal>
          <c:yVal>
            <c:numRef>
              <c:f>cuvette!$C$20:$C$37</c:f>
              <c:numCache>
                <c:formatCode>General</c:formatCode>
                <c:ptCount val="18"/>
                <c:pt idx="0">
                  <c:v>2.1960000000000002</c:v>
                </c:pt>
                <c:pt idx="1">
                  <c:v>2.2130000000000001</c:v>
                </c:pt>
                <c:pt idx="2">
                  <c:v>2.2229999999999999</c:v>
                </c:pt>
                <c:pt idx="3">
                  <c:v>0.59399999999999997</c:v>
                </c:pt>
                <c:pt idx="4">
                  <c:v>0.64</c:v>
                </c:pt>
                <c:pt idx="5">
                  <c:v>0.61499999999999999</c:v>
                </c:pt>
                <c:pt idx="6">
                  <c:v>0.121</c:v>
                </c:pt>
                <c:pt idx="7">
                  <c:v>0.129</c:v>
                </c:pt>
                <c:pt idx="8">
                  <c:v>0.123</c:v>
                </c:pt>
                <c:pt idx="9">
                  <c:v>4.5999999999999999E-2</c:v>
                </c:pt>
                <c:pt idx="10">
                  <c:v>2.1000000000000001E-2</c:v>
                </c:pt>
                <c:pt idx="11">
                  <c:v>3.4000000000000002E-2</c:v>
                </c:pt>
                <c:pt idx="12">
                  <c:v>1E-3</c:v>
                </c:pt>
                <c:pt idx="13">
                  <c:v>5.0000000000000001E-3</c:v>
                </c:pt>
                <c:pt idx="14">
                  <c:v>3.0000000000000001E-3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86-4465-B5D4-044DE93DA7E9}"/>
            </c:ext>
          </c:extLst>
        </c:ser>
        <c:ser>
          <c:idx val="2"/>
          <c:order val="2"/>
          <c:tx>
            <c:strRef>
              <c:f>cuvette!$A$41</c:f>
              <c:strCache>
                <c:ptCount val="1"/>
                <c:pt idx="0">
                  <c:v>BSC015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xVal>
            <c:numRef>
              <c:f>cuvette!$E$41:$E$61</c:f>
              <c:numCache>
                <c:formatCode>0.00E+00</c:formatCode>
                <c:ptCount val="21"/>
                <c:pt idx="0">
                  <c:v>250781250</c:v>
                </c:pt>
                <c:pt idx="1">
                  <c:v>250781250</c:v>
                </c:pt>
                <c:pt idx="2">
                  <c:v>250781250</c:v>
                </c:pt>
                <c:pt idx="3">
                  <c:v>50156250</c:v>
                </c:pt>
                <c:pt idx="4">
                  <c:v>50156250</c:v>
                </c:pt>
                <c:pt idx="5">
                  <c:v>50156250</c:v>
                </c:pt>
                <c:pt idx="6">
                  <c:v>10031250.000000002</c:v>
                </c:pt>
                <c:pt idx="7">
                  <c:v>10031250.000000002</c:v>
                </c:pt>
                <c:pt idx="8">
                  <c:v>10031250.000000002</c:v>
                </c:pt>
                <c:pt idx="9">
                  <c:v>2006250.0000000005</c:v>
                </c:pt>
                <c:pt idx="10">
                  <c:v>2006250.0000000005</c:v>
                </c:pt>
                <c:pt idx="11">
                  <c:v>2006250.0000000005</c:v>
                </c:pt>
                <c:pt idx="12">
                  <c:v>401250.00000000017</c:v>
                </c:pt>
                <c:pt idx="13">
                  <c:v>401250.00000000017</c:v>
                </c:pt>
                <c:pt idx="14">
                  <c:v>401250.00000000017</c:v>
                </c:pt>
                <c:pt idx="15">
                  <c:v>80250.000000000044</c:v>
                </c:pt>
                <c:pt idx="16">
                  <c:v>80250.000000000044</c:v>
                </c:pt>
                <c:pt idx="17">
                  <c:v>80250.000000000044</c:v>
                </c:pt>
                <c:pt idx="18">
                  <c:v>16050.000000000009</c:v>
                </c:pt>
                <c:pt idx="19">
                  <c:v>16050.000000000009</c:v>
                </c:pt>
                <c:pt idx="20">
                  <c:v>16050.000000000009</c:v>
                </c:pt>
              </c:numCache>
            </c:numRef>
          </c:xVal>
          <c:yVal>
            <c:numRef>
              <c:f>cuvette!$C$41:$C$61</c:f>
              <c:numCache>
                <c:formatCode>General</c:formatCode>
                <c:ptCount val="21"/>
                <c:pt idx="0">
                  <c:v>2.4929999999999999</c:v>
                </c:pt>
                <c:pt idx="1">
                  <c:v>2.508</c:v>
                </c:pt>
                <c:pt idx="2">
                  <c:v>2.516</c:v>
                </c:pt>
                <c:pt idx="3">
                  <c:v>0.84899999999999998</c:v>
                </c:pt>
                <c:pt idx="4">
                  <c:v>0.86599999999999999</c:v>
                </c:pt>
                <c:pt idx="5">
                  <c:v>0.874</c:v>
                </c:pt>
                <c:pt idx="6">
                  <c:v>0.13500000000000001</c:v>
                </c:pt>
                <c:pt idx="7">
                  <c:v>0.122</c:v>
                </c:pt>
                <c:pt idx="8">
                  <c:v>0.14000000000000001</c:v>
                </c:pt>
                <c:pt idx="9">
                  <c:v>2.1000000000000001E-2</c:v>
                </c:pt>
                <c:pt idx="10">
                  <c:v>3.6999999999999998E-2</c:v>
                </c:pt>
                <c:pt idx="11">
                  <c:v>2.1999999999999999E-2</c:v>
                </c:pt>
                <c:pt idx="12">
                  <c:v>6.0000000000000001E-3</c:v>
                </c:pt>
                <c:pt idx="13">
                  <c:v>7.0000000000000001E-3</c:v>
                </c:pt>
                <c:pt idx="14">
                  <c:v>5.0000000000000001E-3</c:v>
                </c:pt>
                <c:pt idx="15">
                  <c:v>1E-3</c:v>
                </c:pt>
                <c:pt idx="16">
                  <c:v>2E-3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86-4465-B5D4-044DE93DA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71648"/>
        <c:axId val="77188032"/>
      </c:scatterChart>
      <c:valAx>
        <c:axId val="1732171648"/>
        <c:scaling>
          <c:logBase val="10"/>
          <c:orientation val="minMax"/>
          <c:min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</a:t>
                </a:r>
                <a:r>
                  <a:rPr lang="en-US" baseline="0"/>
                  <a:t> Density (1/mL)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E+00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188032"/>
        <c:crosses val="autoZero"/>
        <c:crossBetween val="midCat"/>
      </c:valAx>
      <c:valAx>
        <c:axId val="77188032"/>
        <c:scaling>
          <c:logBase val="10"/>
          <c:orientation val="minMax"/>
          <c:max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Cuvette</a:t>
                </a:r>
                <a:r>
                  <a:rPr lang="en-US" baseline="0"/>
                  <a:t> Reder OD (600nm)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3217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320674</xdr:colOff>
      <xdr:row>1</xdr:row>
      <xdr:rowOff>63500</xdr:rowOff>
    </xdr:from>
    <xdr:to>
      <xdr:col>14</xdr:col>
      <xdr:colOff>196849</xdr:colOff>
      <xdr:row>18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99A31-BE4B-8730-8CE3-AF6A4340D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C113-F88C-4889-9F10-289DA5539FE6}">
  <dimension ref="A1:F66"/>
  <sheetViews>
    <sheetView topLeftCell="A2" workbookViewId="0">
      <selection activeCell="H65" sqref="H65"/>
    </sheetView>
  </sheetViews>
  <sheetFormatPr defaultRowHeight="14.5" x14ac:dyDescent="0.35"/>
  <cols>
    <col min="2" max="2" width="9.90625" customWidth="1"/>
    <col min="3" max="3" width="11.90625" customWidth="1"/>
    <col min="4" max="4" width="15.81640625" customWidth="1"/>
    <col min="5" max="5" width="25" customWidth="1"/>
    <col min="6" max="6" width="11.81640625" bestFit="1" customWidth="1"/>
  </cols>
  <sheetData>
    <row r="1" spans="1:6" x14ac:dyDescent="0.35">
      <c r="A1" s="4" t="s">
        <v>0</v>
      </c>
      <c r="B1" s="4" t="s">
        <v>5</v>
      </c>
      <c r="C1" s="4" t="s">
        <v>4</v>
      </c>
      <c r="D1" s="4" t="s">
        <v>11</v>
      </c>
      <c r="E1" s="4" t="s">
        <v>12</v>
      </c>
    </row>
    <row r="2" spans="1:6" x14ac:dyDescent="0.35">
      <c r="A2" t="s">
        <v>3</v>
      </c>
      <c r="B2">
        <f>(1/5)^0</f>
        <v>1</v>
      </c>
      <c r="C2">
        <v>1.7010000000000001</v>
      </c>
      <c r="E2" s="1">
        <f>228*10/(1/5)^7*B2</f>
        <v>178124999.99999988</v>
      </c>
    </row>
    <row r="3" spans="1:6" x14ac:dyDescent="0.35">
      <c r="A3" t="s">
        <v>3</v>
      </c>
      <c r="B3">
        <f>(1/5)^0</f>
        <v>1</v>
      </c>
      <c r="C3">
        <v>1.6890000000000001</v>
      </c>
      <c r="E3" s="1">
        <f t="shared" ref="E3:E19" si="0">228*10/(1/5)^7*B3</f>
        <v>178124999.99999988</v>
      </c>
    </row>
    <row r="4" spans="1:6" x14ac:dyDescent="0.35">
      <c r="A4" t="s">
        <v>3</v>
      </c>
      <c r="B4">
        <f>(1/5)^0</f>
        <v>1</v>
      </c>
      <c r="C4">
        <v>1.6970000000000001</v>
      </c>
      <c r="E4" s="1">
        <f t="shared" si="0"/>
        <v>178124999.99999988</v>
      </c>
    </row>
    <row r="5" spans="1:6" x14ac:dyDescent="0.35">
      <c r="A5" t="s">
        <v>3</v>
      </c>
      <c r="B5">
        <f>(1/5)^1</f>
        <v>0.2</v>
      </c>
      <c r="C5">
        <v>0.41799999999999998</v>
      </c>
      <c r="E5" s="1">
        <f t="shared" si="0"/>
        <v>35624999.999999978</v>
      </c>
      <c r="F5" s="1"/>
    </row>
    <row r="6" spans="1:6" x14ac:dyDescent="0.35">
      <c r="A6" t="s">
        <v>3</v>
      </c>
      <c r="B6">
        <f>(1/5)^1</f>
        <v>0.2</v>
      </c>
      <c r="C6">
        <v>0.42799999999999999</v>
      </c>
      <c r="E6" s="1">
        <f t="shared" si="0"/>
        <v>35624999.999999978</v>
      </c>
    </row>
    <row r="7" spans="1:6" x14ac:dyDescent="0.35">
      <c r="A7" t="s">
        <v>3</v>
      </c>
      <c r="B7">
        <f>(1/5)^1</f>
        <v>0.2</v>
      </c>
      <c r="C7">
        <v>0.442</v>
      </c>
      <c r="E7" s="1">
        <f t="shared" si="0"/>
        <v>35624999.999999978</v>
      </c>
    </row>
    <row r="8" spans="1:6" x14ac:dyDescent="0.35">
      <c r="A8" t="s">
        <v>3</v>
      </c>
      <c r="B8">
        <f>(1/5)^2</f>
        <v>4.0000000000000008E-2</v>
      </c>
      <c r="C8">
        <v>8.1000000000000003E-2</v>
      </c>
      <c r="E8" s="1">
        <f t="shared" si="0"/>
        <v>7124999.9999999963</v>
      </c>
      <c r="F8" s="1"/>
    </row>
    <row r="9" spans="1:6" x14ac:dyDescent="0.35">
      <c r="A9" t="s">
        <v>3</v>
      </c>
      <c r="B9">
        <f>(1/5)^2</f>
        <v>4.0000000000000008E-2</v>
      </c>
      <c r="C9">
        <v>8.8999999999999996E-2</v>
      </c>
      <c r="E9" s="1">
        <f t="shared" si="0"/>
        <v>7124999.9999999963</v>
      </c>
    </row>
    <row r="10" spans="1:6" x14ac:dyDescent="0.35">
      <c r="A10" t="s">
        <v>3</v>
      </c>
      <c r="B10">
        <f>(1/5)^2</f>
        <v>4.0000000000000008E-2</v>
      </c>
      <c r="C10">
        <v>9.4E-2</v>
      </c>
      <c r="E10" s="1">
        <f t="shared" si="0"/>
        <v>7124999.9999999963</v>
      </c>
    </row>
    <row r="11" spans="1:6" x14ac:dyDescent="0.35">
      <c r="A11" t="s">
        <v>3</v>
      </c>
      <c r="B11">
        <f>(1/5)^3</f>
        <v>8.0000000000000019E-3</v>
      </c>
      <c r="C11">
        <v>1.0999999999999999E-2</v>
      </c>
      <c r="E11" s="1">
        <f t="shared" si="0"/>
        <v>1424999.9999999993</v>
      </c>
      <c r="F11" s="1"/>
    </row>
    <row r="12" spans="1:6" x14ac:dyDescent="0.35">
      <c r="A12" t="s">
        <v>3</v>
      </c>
      <c r="B12">
        <f>(1/5)^3</f>
        <v>8.0000000000000019E-3</v>
      </c>
      <c r="C12">
        <v>2.4E-2</v>
      </c>
      <c r="E12" s="1">
        <f t="shared" si="0"/>
        <v>1424999.9999999993</v>
      </c>
    </row>
    <row r="13" spans="1:6" x14ac:dyDescent="0.35">
      <c r="A13" t="s">
        <v>3</v>
      </c>
      <c r="B13">
        <f>(1/5)^3</f>
        <v>8.0000000000000019E-3</v>
      </c>
      <c r="C13">
        <v>1.2999999999999999E-2</v>
      </c>
      <c r="E13" s="1">
        <f t="shared" si="0"/>
        <v>1424999.9999999993</v>
      </c>
    </row>
    <row r="14" spans="1:6" x14ac:dyDescent="0.35">
      <c r="A14" t="s">
        <v>3</v>
      </c>
      <c r="B14">
        <f>(1/5)^4</f>
        <v>1.6000000000000007E-3</v>
      </c>
      <c r="C14">
        <v>0</v>
      </c>
      <c r="E14" s="1">
        <f t="shared" si="0"/>
        <v>284999.99999999994</v>
      </c>
    </row>
    <row r="15" spans="1:6" x14ac:dyDescent="0.35">
      <c r="A15" t="s">
        <v>3</v>
      </c>
      <c r="B15">
        <f>(1/5)^4</f>
        <v>1.6000000000000007E-3</v>
      </c>
      <c r="C15">
        <v>2E-3</v>
      </c>
      <c r="E15" s="1">
        <f t="shared" si="0"/>
        <v>284999.99999999994</v>
      </c>
    </row>
    <row r="16" spans="1:6" x14ac:dyDescent="0.35">
      <c r="A16" t="s">
        <v>3</v>
      </c>
      <c r="B16">
        <f>(1/5)^4</f>
        <v>1.6000000000000007E-3</v>
      </c>
      <c r="C16">
        <v>0</v>
      </c>
      <c r="E16" s="1">
        <f t="shared" si="0"/>
        <v>284999.99999999994</v>
      </c>
    </row>
    <row r="17" spans="1:5" x14ac:dyDescent="0.35">
      <c r="A17" s="2" t="s">
        <v>3</v>
      </c>
      <c r="B17" s="2">
        <f>(1/5)^5</f>
        <v>3.2000000000000019E-4</v>
      </c>
      <c r="C17" s="2"/>
      <c r="D17" s="2" t="s">
        <v>6</v>
      </c>
      <c r="E17" s="3">
        <f t="shared" si="0"/>
        <v>56999.999999999993</v>
      </c>
    </row>
    <row r="18" spans="1:5" x14ac:dyDescent="0.35">
      <c r="A18" s="2" t="s">
        <v>3</v>
      </c>
      <c r="B18" s="2">
        <f>(1/5)^6</f>
        <v>6.4000000000000038E-5</v>
      </c>
      <c r="C18" s="2"/>
      <c r="D18" s="2" t="s">
        <v>6</v>
      </c>
      <c r="E18" s="3">
        <f t="shared" si="0"/>
        <v>11400</v>
      </c>
    </row>
    <row r="19" spans="1:5" x14ac:dyDescent="0.35">
      <c r="A19" s="2" t="s">
        <v>3</v>
      </c>
      <c r="B19" s="2">
        <f>(1/5)^7</f>
        <v>1.280000000000001E-5</v>
      </c>
      <c r="C19" s="2"/>
      <c r="D19" s="2">
        <v>228</v>
      </c>
      <c r="E19" s="3">
        <f t="shared" si="0"/>
        <v>2280</v>
      </c>
    </row>
    <row r="20" spans="1:5" x14ac:dyDescent="0.35">
      <c r="A20" t="s">
        <v>1</v>
      </c>
      <c r="B20">
        <f>(1/5)^0</f>
        <v>1</v>
      </c>
      <c r="C20">
        <v>2.1960000000000002</v>
      </c>
      <c r="E20" s="1">
        <f>83*10/(1/5)^8*B20</f>
        <v>324218749.9999997</v>
      </c>
    </row>
    <row r="21" spans="1:5" x14ac:dyDescent="0.35">
      <c r="A21" t="s">
        <v>1</v>
      </c>
      <c r="B21">
        <f>(1/5)^0</f>
        <v>1</v>
      </c>
      <c r="C21">
        <v>2.2130000000000001</v>
      </c>
      <c r="E21" s="1">
        <f t="shared" ref="E21:E40" si="1">83*10/(1/5)^8*B21</f>
        <v>324218749.9999997</v>
      </c>
    </row>
    <row r="22" spans="1:5" x14ac:dyDescent="0.35">
      <c r="A22" t="s">
        <v>1</v>
      </c>
      <c r="B22">
        <f>(1/5)^0</f>
        <v>1</v>
      </c>
      <c r="C22">
        <v>2.2229999999999999</v>
      </c>
      <c r="E22" s="1">
        <f t="shared" si="1"/>
        <v>324218749.9999997</v>
      </c>
    </row>
    <row r="23" spans="1:5" x14ac:dyDescent="0.35">
      <c r="A23" t="s">
        <v>1</v>
      </c>
      <c r="B23">
        <f>(1/5)^1</f>
        <v>0.2</v>
      </c>
      <c r="C23">
        <v>0.59399999999999997</v>
      </c>
      <c r="E23" s="1">
        <f t="shared" si="1"/>
        <v>64843749.99999994</v>
      </c>
    </row>
    <row r="24" spans="1:5" x14ac:dyDescent="0.35">
      <c r="A24" t="s">
        <v>1</v>
      </c>
      <c r="B24">
        <f>(1/5)^1</f>
        <v>0.2</v>
      </c>
      <c r="C24">
        <v>0.64</v>
      </c>
      <c r="E24" s="1">
        <f t="shared" si="1"/>
        <v>64843749.99999994</v>
      </c>
    </row>
    <row r="25" spans="1:5" x14ac:dyDescent="0.35">
      <c r="A25" t="s">
        <v>1</v>
      </c>
      <c r="B25">
        <f>(1/5)^1</f>
        <v>0.2</v>
      </c>
      <c r="C25">
        <v>0.61499999999999999</v>
      </c>
      <c r="E25" s="1">
        <f t="shared" si="1"/>
        <v>64843749.99999994</v>
      </c>
    </row>
    <row r="26" spans="1:5" x14ac:dyDescent="0.35">
      <c r="A26" t="s">
        <v>1</v>
      </c>
      <c r="B26">
        <f>(1/5)^2</f>
        <v>4.0000000000000008E-2</v>
      </c>
      <c r="C26">
        <v>0.121</v>
      </c>
      <c r="E26" s="1">
        <f t="shared" si="1"/>
        <v>12968749.999999991</v>
      </c>
    </row>
    <row r="27" spans="1:5" x14ac:dyDescent="0.35">
      <c r="A27" t="s">
        <v>1</v>
      </c>
      <c r="B27">
        <f>(1/5)^2</f>
        <v>4.0000000000000008E-2</v>
      </c>
      <c r="C27">
        <v>0.129</v>
      </c>
      <c r="E27" s="1">
        <f t="shared" si="1"/>
        <v>12968749.999999991</v>
      </c>
    </row>
    <row r="28" spans="1:5" x14ac:dyDescent="0.35">
      <c r="A28" t="s">
        <v>1</v>
      </c>
      <c r="B28">
        <f>(1/5)^2</f>
        <v>4.0000000000000008E-2</v>
      </c>
      <c r="C28">
        <v>0.123</v>
      </c>
      <c r="E28" s="1">
        <f t="shared" si="1"/>
        <v>12968749.999999991</v>
      </c>
    </row>
    <row r="29" spans="1:5" x14ac:dyDescent="0.35">
      <c r="A29" t="s">
        <v>1</v>
      </c>
      <c r="B29">
        <f>(1/5)^3</f>
        <v>8.0000000000000019E-3</v>
      </c>
      <c r="C29">
        <v>4.5999999999999999E-2</v>
      </c>
      <c r="E29" s="1">
        <f t="shared" si="1"/>
        <v>2593749.9999999981</v>
      </c>
    </row>
    <row r="30" spans="1:5" x14ac:dyDescent="0.35">
      <c r="A30" t="s">
        <v>1</v>
      </c>
      <c r="B30">
        <f>(1/5)^3</f>
        <v>8.0000000000000019E-3</v>
      </c>
      <c r="C30">
        <v>2.1000000000000001E-2</v>
      </c>
      <c r="E30" s="1">
        <f t="shared" si="1"/>
        <v>2593749.9999999981</v>
      </c>
    </row>
    <row r="31" spans="1:5" x14ac:dyDescent="0.35">
      <c r="A31" t="s">
        <v>1</v>
      </c>
      <c r="B31">
        <f>(1/5)^3</f>
        <v>8.0000000000000019E-3</v>
      </c>
      <c r="C31">
        <v>3.4000000000000002E-2</v>
      </c>
      <c r="E31" s="1">
        <f t="shared" si="1"/>
        <v>2593749.9999999981</v>
      </c>
    </row>
    <row r="32" spans="1:5" x14ac:dyDescent="0.35">
      <c r="A32" t="s">
        <v>1</v>
      </c>
      <c r="B32">
        <f>(1/5)^4</f>
        <v>1.6000000000000007E-3</v>
      </c>
      <c r="C32">
        <v>1E-3</v>
      </c>
      <c r="E32" s="1">
        <f t="shared" si="1"/>
        <v>518749.99999999977</v>
      </c>
    </row>
    <row r="33" spans="1:5" x14ac:dyDescent="0.35">
      <c r="A33" t="s">
        <v>1</v>
      </c>
      <c r="B33">
        <f>(1/5)^4</f>
        <v>1.6000000000000007E-3</v>
      </c>
      <c r="C33">
        <v>5.0000000000000001E-3</v>
      </c>
      <c r="E33" s="1">
        <f t="shared" si="1"/>
        <v>518749.99999999977</v>
      </c>
    </row>
    <row r="34" spans="1:5" x14ac:dyDescent="0.35">
      <c r="A34" t="s">
        <v>1</v>
      </c>
      <c r="B34">
        <f>(1/5)^4</f>
        <v>1.6000000000000007E-3</v>
      </c>
      <c r="C34">
        <v>3.0000000000000001E-3</v>
      </c>
      <c r="E34" s="1">
        <f t="shared" si="1"/>
        <v>518749.99999999977</v>
      </c>
    </row>
    <row r="35" spans="1:5" x14ac:dyDescent="0.35">
      <c r="A35" t="s">
        <v>1</v>
      </c>
      <c r="B35">
        <f>(1/5)^5</f>
        <v>3.2000000000000019E-4</v>
      </c>
      <c r="C35">
        <v>0</v>
      </c>
      <c r="E35" s="1">
        <f t="shared" si="1"/>
        <v>103749.99999999997</v>
      </c>
    </row>
    <row r="36" spans="1:5" x14ac:dyDescent="0.35">
      <c r="A36" t="s">
        <v>1</v>
      </c>
      <c r="B36">
        <f>(1/5)^5</f>
        <v>3.2000000000000019E-4</v>
      </c>
      <c r="C36">
        <v>0</v>
      </c>
      <c r="E36" s="1">
        <f t="shared" si="1"/>
        <v>103749.99999999997</v>
      </c>
    </row>
    <row r="37" spans="1:5" x14ac:dyDescent="0.35">
      <c r="A37" t="s">
        <v>1</v>
      </c>
      <c r="B37">
        <f>(1/5)^5</f>
        <v>3.2000000000000019E-4</v>
      </c>
      <c r="C37">
        <v>0</v>
      </c>
      <c r="E37" s="1">
        <f t="shared" si="1"/>
        <v>103749.99999999997</v>
      </c>
    </row>
    <row r="38" spans="1:5" x14ac:dyDescent="0.35">
      <c r="A38" s="2" t="s">
        <v>1</v>
      </c>
      <c r="B38" s="2">
        <f>(1/5)^6</f>
        <v>6.4000000000000038E-5</v>
      </c>
      <c r="C38" s="2"/>
      <c r="D38" s="2" t="s">
        <v>6</v>
      </c>
      <c r="E38" s="3">
        <f t="shared" si="1"/>
        <v>20749.999999999993</v>
      </c>
    </row>
    <row r="39" spans="1:5" x14ac:dyDescent="0.35">
      <c r="A39" s="2" t="s">
        <v>1</v>
      </c>
      <c r="B39" s="2">
        <f>(1/5)^7</f>
        <v>1.280000000000001E-5</v>
      </c>
      <c r="C39" s="2"/>
      <c r="D39" s="2" t="s">
        <v>6</v>
      </c>
      <c r="E39" s="3">
        <f t="shared" si="1"/>
        <v>4149.9999999999991</v>
      </c>
    </row>
    <row r="40" spans="1:5" x14ac:dyDescent="0.35">
      <c r="A40" s="2" t="s">
        <v>1</v>
      </c>
      <c r="B40" s="2">
        <f>(1/5)^8</f>
        <v>2.5600000000000022E-6</v>
      </c>
      <c r="C40" s="2"/>
      <c r="D40" s="2">
        <v>83</v>
      </c>
      <c r="E40" s="3">
        <f t="shared" si="1"/>
        <v>829.99999999999989</v>
      </c>
    </row>
    <row r="41" spans="1:5" x14ac:dyDescent="0.35">
      <c r="A41" t="s">
        <v>2</v>
      </c>
      <c r="B41">
        <f>(1/5)^0</f>
        <v>1</v>
      </c>
      <c r="C41">
        <v>2.4929999999999999</v>
      </c>
      <c r="E41" s="1">
        <f>250781250*B41</f>
        <v>250781250</v>
      </c>
    </row>
    <row r="42" spans="1:5" x14ac:dyDescent="0.35">
      <c r="A42" t="s">
        <v>2</v>
      </c>
      <c r="B42">
        <f>(1/5)^0</f>
        <v>1</v>
      </c>
      <c r="C42">
        <v>2.508</v>
      </c>
      <c r="E42" s="1">
        <f t="shared" ref="E42:E61" si="2">250781250*B42</f>
        <v>250781250</v>
      </c>
    </row>
    <row r="43" spans="1:5" x14ac:dyDescent="0.35">
      <c r="A43" t="s">
        <v>2</v>
      </c>
      <c r="B43">
        <f>(1/5)^0</f>
        <v>1</v>
      </c>
      <c r="C43">
        <v>2.516</v>
      </c>
      <c r="E43" s="1">
        <f t="shared" si="2"/>
        <v>250781250</v>
      </c>
    </row>
    <row r="44" spans="1:5" x14ac:dyDescent="0.35">
      <c r="A44" t="s">
        <v>2</v>
      </c>
      <c r="B44">
        <f>(1/5)^1</f>
        <v>0.2</v>
      </c>
      <c r="C44">
        <v>0.84899999999999998</v>
      </c>
      <c r="E44" s="1">
        <f t="shared" si="2"/>
        <v>50156250</v>
      </c>
    </row>
    <row r="45" spans="1:5" x14ac:dyDescent="0.35">
      <c r="A45" t="s">
        <v>2</v>
      </c>
      <c r="B45">
        <f>(1/5)^1</f>
        <v>0.2</v>
      </c>
      <c r="C45">
        <v>0.86599999999999999</v>
      </c>
      <c r="E45" s="1">
        <f t="shared" si="2"/>
        <v>50156250</v>
      </c>
    </row>
    <row r="46" spans="1:5" x14ac:dyDescent="0.35">
      <c r="A46" t="s">
        <v>2</v>
      </c>
      <c r="B46">
        <f>(1/5)^1</f>
        <v>0.2</v>
      </c>
      <c r="C46">
        <v>0.874</v>
      </c>
      <c r="E46" s="1">
        <f t="shared" si="2"/>
        <v>50156250</v>
      </c>
    </row>
    <row r="47" spans="1:5" x14ac:dyDescent="0.35">
      <c r="A47" t="s">
        <v>2</v>
      </c>
      <c r="B47">
        <f>(1/5)^2</f>
        <v>4.0000000000000008E-2</v>
      </c>
      <c r="C47">
        <v>0.13500000000000001</v>
      </c>
      <c r="E47" s="1">
        <f t="shared" si="2"/>
        <v>10031250.000000002</v>
      </c>
    </row>
    <row r="48" spans="1:5" x14ac:dyDescent="0.35">
      <c r="A48" t="s">
        <v>2</v>
      </c>
      <c r="B48">
        <f>(1/5)^2</f>
        <v>4.0000000000000008E-2</v>
      </c>
      <c r="C48">
        <v>0.122</v>
      </c>
      <c r="E48" s="1">
        <f t="shared" si="2"/>
        <v>10031250.000000002</v>
      </c>
    </row>
    <row r="49" spans="1:5" x14ac:dyDescent="0.35">
      <c r="A49" t="s">
        <v>2</v>
      </c>
      <c r="B49">
        <f>(1/5)^2</f>
        <v>4.0000000000000008E-2</v>
      </c>
      <c r="C49">
        <v>0.14000000000000001</v>
      </c>
      <c r="E49" s="1">
        <f t="shared" si="2"/>
        <v>10031250.000000002</v>
      </c>
    </row>
    <row r="50" spans="1:5" x14ac:dyDescent="0.35">
      <c r="A50" t="s">
        <v>2</v>
      </c>
      <c r="B50">
        <f>(1/5)^3</f>
        <v>8.0000000000000019E-3</v>
      </c>
      <c r="C50">
        <v>2.1000000000000001E-2</v>
      </c>
      <c r="E50" s="1">
        <f t="shared" si="2"/>
        <v>2006250.0000000005</v>
      </c>
    </row>
    <row r="51" spans="1:5" x14ac:dyDescent="0.35">
      <c r="A51" t="s">
        <v>2</v>
      </c>
      <c r="B51">
        <f>(1/5)^3</f>
        <v>8.0000000000000019E-3</v>
      </c>
      <c r="C51">
        <v>3.6999999999999998E-2</v>
      </c>
      <c r="E51" s="1">
        <f t="shared" si="2"/>
        <v>2006250.0000000005</v>
      </c>
    </row>
    <row r="52" spans="1:5" x14ac:dyDescent="0.35">
      <c r="A52" t="s">
        <v>2</v>
      </c>
      <c r="B52">
        <f>(1/5)^3</f>
        <v>8.0000000000000019E-3</v>
      </c>
      <c r="C52">
        <v>2.1999999999999999E-2</v>
      </c>
      <c r="E52" s="1">
        <f t="shared" si="2"/>
        <v>2006250.0000000005</v>
      </c>
    </row>
    <row r="53" spans="1:5" x14ac:dyDescent="0.35">
      <c r="A53" t="s">
        <v>2</v>
      </c>
      <c r="B53">
        <f>(1/5)^4</f>
        <v>1.6000000000000007E-3</v>
      </c>
      <c r="C53">
        <v>6.0000000000000001E-3</v>
      </c>
      <c r="E53" s="1">
        <f t="shared" si="2"/>
        <v>401250.00000000017</v>
      </c>
    </row>
    <row r="54" spans="1:5" x14ac:dyDescent="0.35">
      <c r="A54" t="s">
        <v>2</v>
      </c>
      <c r="B54">
        <f>(1/5)^4</f>
        <v>1.6000000000000007E-3</v>
      </c>
      <c r="C54">
        <v>7.0000000000000001E-3</v>
      </c>
      <c r="E54" s="1">
        <f t="shared" si="2"/>
        <v>401250.00000000017</v>
      </c>
    </row>
    <row r="55" spans="1:5" x14ac:dyDescent="0.35">
      <c r="A55" t="s">
        <v>2</v>
      </c>
      <c r="B55">
        <f>(1/5)^4</f>
        <v>1.6000000000000007E-3</v>
      </c>
      <c r="C55">
        <v>5.0000000000000001E-3</v>
      </c>
      <c r="E55" s="1">
        <f t="shared" si="2"/>
        <v>401250.00000000017</v>
      </c>
    </row>
    <row r="56" spans="1:5" x14ac:dyDescent="0.35">
      <c r="A56" t="s">
        <v>2</v>
      </c>
      <c r="B56">
        <f>(1/5)^5</f>
        <v>3.2000000000000019E-4</v>
      </c>
      <c r="C56">
        <v>1E-3</v>
      </c>
      <c r="E56" s="1">
        <f t="shared" si="2"/>
        <v>80250.000000000044</v>
      </c>
    </row>
    <row r="57" spans="1:5" x14ac:dyDescent="0.35">
      <c r="A57" t="s">
        <v>2</v>
      </c>
      <c r="B57">
        <f>(1/5)^5</f>
        <v>3.2000000000000019E-4</v>
      </c>
      <c r="C57">
        <v>2E-3</v>
      </c>
      <c r="E57" s="1">
        <f t="shared" si="2"/>
        <v>80250.000000000044</v>
      </c>
    </row>
    <row r="58" spans="1:5" x14ac:dyDescent="0.35">
      <c r="A58" t="s">
        <v>2</v>
      </c>
      <c r="B58">
        <f>(1/5)^5</f>
        <v>3.2000000000000019E-4</v>
      </c>
      <c r="C58">
        <v>0</v>
      </c>
      <c r="E58" s="1">
        <f t="shared" si="2"/>
        <v>80250.000000000044</v>
      </c>
    </row>
    <row r="59" spans="1:5" x14ac:dyDescent="0.35">
      <c r="A59" t="s">
        <v>2</v>
      </c>
      <c r="B59">
        <f>(1/5)^6</f>
        <v>6.4000000000000038E-5</v>
      </c>
      <c r="C59">
        <v>0</v>
      </c>
      <c r="E59" s="1">
        <f>250781250*B59</f>
        <v>16050.000000000009</v>
      </c>
    </row>
    <row r="60" spans="1:5" x14ac:dyDescent="0.35">
      <c r="A60" t="s">
        <v>2</v>
      </c>
      <c r="B60">
        <f>(1/5)^6</f>
        <v>6.4000000000000038E-5</v>
      </c>
      <c r="C60">
        <v>0</v>
      </c>
      <c r="E60" s="1">
        <f t="shared" si="2"/>
        <v>16050.000000000009</v>
      </c>
    </row>
    <row r="61" spans="1:5" x14ac:dyDescent="0.35">
      <c r="A61" t="s">
        <v>2</v>
      </c>
      <c r="B61">
        <f>(1/5)^6</f>
        <v>6.4000000000000038E-5</v>
      </c>
      <c r="C61">
        <v>0</v>
      </c>
      <c r="E61" s="1">
        <f t="shared" si="2"/>
        <v>16050.000000000009</v>
      </c>
    </row>
    <row r="62" spans="1:5" x14ac:dyDescent="0.35">
      <c r="A62" s="2" t="s">
        <v>2</v>
      </c>
      <c r="B62" s="2">
        <f>(1/5)^7</f>
        <v>1.280000000000001E-5</v>
      </c>
      <c r="C62" s="2"/>
      <c r="D62" s="2">
        <v>233</v>
      </c>
      <c r="E62" s="3">
        <f>D62/B62*10</f>
        <v>182031249.99999985</v>
      </c>
    </row>
    <row r="63" spans="1:5" x14ac:dyDescent="0.35">
      <c r="A63" s="2" t="s">
        <v>2</v>
      </c>
      <c r="B63" s="2">
        <f>(1/5)^8</f>
        <v>2.5600000000000022E-6</v>
      </c>
      <c r="C63" s="2"/>
      <c r="D63" s="2">
        <v>111</v>
      </c>
      <c r="E63" s="3">
        <f t="shared" ref="E63:E64" si="3">D63/B63*10</f>
        <v>433593749.99999964</v>
      </c>
    </row>
    <row r="64" spans="1:5" x14ac:dyDescent="0.35">
      <c r="A64" s="2" t="s">
        <v>2</v>
      </c>
      <c r="B64" s="2">
        <f>(1/5)^9</f>
        <v>5.1200000000000046E-7</v>
      </c>
      <c r="C64" s="2"/>
      <c r="D64" s="2">
        <v>7</v>
      </c>
      <c r="E64" s="3">
        <f t="shared" si="3"/>
        <v>136718749.99999988</v>
      </c>
    </row>
    <row r="65" spans="1:5" x14ac:dyDescent="0.35">
      <c r="A65" s="2"/>
      <c r="B65" s="2"/>
      <c r="C65" s="2"/>
      <c r="D65" s="2" t="s">
        <v>13</v>
      </c>
      <c r="E65" s="3"/>
    </row>
    <row r="66" spans="1:5" x14ac:dyDescent="0.35">
      <c r="A66" s="2"/>
      <c r="B66" s="2"/>
      <c r="C66" s="2"/>
      <c r="D66" s="2" cm="1">
        <f t="array" ref="D66">AVERAGE(D62:D64/B62:B64*10)</f>
        <v>250781249.99999979</v>
      </c>
      <c r="E6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0FD5-AD8F-4556-846C-29797B4A10FB}">
  <dimension ref="A1:F15"/>
  <sheetViews>
    <sheetView tabSelected="1" workbookViewId="0">
      <selection activeCell="C15" sqref="C15"/>
    </sheetView>
  </sheetViews>
  <sheetFormatPr defaultRowHeight="14.5" x14ac:dyDescent="0.35"/>
  <cols>
    <col min="2" max="2" width="11.81640625" customWidth="1"/>
    <col min="3" max="3" width="11.7265625" customWidth="1"/>
    <col min="4" max="4" width="12.08984375" bestFit="1" customWidth="1"/>
    <col min="5" max="5" width="13.08984375" customWidth="1"/>
  </cols>
  <sheetData>
    <row r="1" spans="1:6" x14ac:dyDescent="0.35">
      <c r="A1" s="6" t="s">
        <v>0</v>
      </c>
      <c r="B1" s="6" t="s">
        <v>28</v>
      </c>
      <c r="C1" s="6" t="s">
        <v>29</v>
      </c>
      <c r="D1" s="6" t="s">
        <v>5</v>
      </c>
      <c r="E1" s="4" t="s">
        <v>26</v>
      </c>
      <c r="F1" s="4" t="s">
        <v>7</v>
      </c>
    </row>
    <row r="2" spans="1:6" x14ac:dyDescent="0.35">
      <c r="A2" s="8" t="s">
        <v>3</v>
      </c>
      <c r="B2" s="8" t="s">
        <v>30</v>
      </c>
      <c r="C2" s="8" t="s">
        <v>31</v>
      </c>
      <c r="D2">
        <f>(1/2)^13</f>
        <v>1.220703125E-4</v>
      </c>
      <c r="E2">
        <v>133</v>
      </c>
    </row>
    <row r="3" spans="1:6" x14ac:dyDescent="0.35">
      <c r="A3" s="8" t="s">
        <v>3</v>
      </c>
      <c r="B3" s="8" t="s">
        <v>30</v>
      </c>
      <c r="C3" s="8" t="s">
        <v>31</v>
      </c>
      <c r="D3">
        <f>(1/2)^16</f>
        <v>1.52587890625E-5</v>
      </c>
      <c r="E3">
        <v>73</v>
      </c>
    </row>
    <row r="4" spans="1:6" x14ac:dyDescent="0.35">
      <c r="A4" s="8" t="s">
        <v>3</v>
      </c>
      <c r="B4" s="8" t="s">
        <v>30</v>
      </c>
      <c r="C4" s="8" t="s">
        <v>31</v>
      </c>
      <c r="D4">
        <f>(1/2)^20</f>
        <v>9.5367431640625E-7</v>
      </c>
      <c r="E4">
        <v>7</v>
      </c>
      <c r="F4" t="s">
        <v>8</v>
      </c>
    </row>
    <row r="5" spans="1:6" x14ac:dyDescent="0.35">
      <c r="A5" s="8" t="s">
        <v>3</v>
      </c>
      <c r="B5" s="8" t="s">
        <v>30</v>
      </c>
      <c r="C5" s="8" t="s">
        <v>31</v>
      </c>
      <c r="D5">
        <f>(1/2)^20</f>
        <v>9.5367431640625E-7</v>
      </c>
      <c r="E5">
        <v>5</v>
      </c>
      <c r="F5" t="s">
        <v>9</v>
      </c>
    </row>
    <row r="6" spans="1:6" x14ac:dyDescent="0.35">
      <c r="A6" s="8" t="s">
        <v>3</v>
      </c>
      <c r="B6" s="8" t="s">
        <v>30</v>
      </c>
      <c r="C6" s="8" t="s">
        <v>31</v>
      </c>
      <c r="D6">
        <f>(1/2)^20</f>
        <v>9.5367431640625E-7</v>
      </c>
      <c r="E6">
        <v>13</v>
      </c>
      <c r="F6" t="s">
        <v>10</v>
      </c>
    </row>
    <row r="7" spans="1:6" x14ac:dyDescent="0.35">
      <c r="A7" s="8" t="s">
        <v>1</v>
      </c>
      <c r="B7" s="8" t="s">
        <v>30</v>
      </c>
      <c r="C7" s="8" t="s">
        <v>31</v>
      </c>
      <c r="D7">
        <f>(1/2)^16</f>
        <v>1.52587890625E-5</v>
      </c>
      <c r="E7">
        <v>367</v>
      </c>
    </row>
    <row r="8" spans="1:6" x14ac:dyDescent="0.35">
      <c r="A8" s="8" t="s">
        <v>1</v>
      </c>
      <c r="B8" s="8" t="s">
        <v>30</v>
      </c>
      <c r="C8" s="8" t="s">
        <v>31</v>
      </c>
      <c r="D8">
        <f>(1/2)^20</f>
        <v>9.5367431640625E-7</v>
      </c>
      <c r="E8">
        <v>48</v>
      </c>
      <c r="F8" t="s">
        <v>8</v>
      </c>
    </row>
    <row r="9" spans="1:6" x14ac:dyDescent="0.35">
      <c r="A9" s="8" t="s">
        <v>1</v>
      </c>
      <c r="B9" s="8" t="s">
        <v>30</v>
      </c>
      <c r="C9" s="8" t="s">
        <v>31</v>
      </c>
      <c r="D9">
        <f>(1/2)^20</f>
        <v>9.5367431640625E-7</v>
      </c>
      <c r="E9">
        <v>36</v>
      </c>
      <c r="F9" t="s">
        <v>9</v>
      </c>
    </row>
    <row r="10" spans="1:6" x14ac:dyDescent="0.35">
      <c r="A10" s="8" t="s">
        <v>1</v>
      </c>
      <c r="B10" s="8" t="s">
        <v>30</v>
      </c>
      <c r="C10" s="8" t="s">
        <v>31</v>
      </c>
      <c r="D10">
        <f>(1/2)^20</f>
        <v>9.5367431640625E-7</v>
      </c>
      <c r="E10">
        <v>23</v>
      </c>
      <c r="F10" t="s">
        <v>10</v>
      </c>
    </row>
    <row r="11" spans="1:6" x14ac:dyDescent="0.35">
      <c r="A11" t="s">
        <v>1</v>
      </c>
      <c r="B11" s="8" t="s">
        <v>30</v>
      </c>
      <c r="C11" s="8" t="s">
        <v>31</v>
      </c>
      <c r="D11">
        <f>(1/2)^(21-1)*0.1</f>
        <v>9.5367431640625005E-8</v>
      </c>
      <c r="E11">
        <v>4</v>
      </c>
    </row>
    <row r="12" spans="1:6" x14ac:dyDescent="0.35">
      <c r="A12" s="8" t="s">
        <v>2</v>
      </c>
      <c r="B12" s="8" t="s">
        <v>30</v>
      </c>
      <c r="C12" s="8" t="s">
        <v>31</v>
      </c>
      <c r="D12">
        <f>(1/2)^20</f>
        <v>9.5367431640625E-7</v>
      </c>
      <c r="E12">
        <v>6</v>
      </c>
      <c r="F12" t="s">
        <v>8</v>
      </c>
    </row>
    <row r="13" spans="1:6" x14ac:dyDescent="0.35">
      <c r="A13" s="8" t="s">
        <v>2</v>
      </c>
      <c r="B13" s="8" t="s">
        <v>30</v>
      </c>
      <c r="C13" s="8" t="s">
        <v>31</v>
      </c>
      <c r="D13">
        <f>(1/2)^20</f>
        <v>9.5367431640625E-7</v>
      </c>
      <c r="E13">
        <v>20</v>
      </c>
      <c r="F13" t="s">
        <v>9</v>
      </c>
    </row>
    <row r="14" spans="1:6" x14ac:dyDescent="0.35">
      <c r="A14" s="8" t="s">
        <v>2</v>
      </c>
      <c r="B14" s="8" t="s">
        <v>30</v>
      </c>
      <c r="C14" s="8" t="s">
        <v>31</v>
      </c>
      <c r="D14">
        <f>(1/2)^20</f>
        <v>9.5367431640625E-7</v>
      </c>
      <c r="E14">
        <v>5</v>
      </c>
      <c r="F14" t="s">
        <v>10</v>
      </c>
    </row>
    <row r="15" spans="1:6" x14ac:dyDescent="0.35">
      <c r="A15" s="8" t="s">
        <v>2</v>
      </c>
      <c r="B15" s="8" t="s">
        <v>30</v>
      </c>
      <c r="C15" s="8" t="s">
        <v>31</v>
      </c>
      <c r="D15">
        <f>(1/2)^(21-1)*0.1</f>
        <v>9.5367431640625005E-8</v>
      </c>
      <c r="E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58E5-6A47-480B-8CED-1DB31CBCE607}">
  <dimension ref="A1:N70"/>
  <sheetViews>
    <sheetView workbookViewId="0">
      <selection activeCell="K10" sqref="K10"/>
    </sheetView>
  </sheetViews>
  <sheetFormatPr defaultRowHeight="14.5" x14ac:dyDescent="0.35"/>
  <cols>
    <col min="14" max="14" width="12.08984375" bestFit="1" customWidth="1"/>
  </cols>
  <sheetData>
    <row r="1" spans="1:14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6" t="s">
        <v>0</v>
      </c>
      <c r="N1" s="6" t="s">
        <v>5</v>
      </c>
    </row>
    <row r="2" spans="1:14" x14ac:dyDescent="0.35">
      <c r="A2" s="7">
        <v>0.80310000000000004</v>
      </c>
      <c r="B2" s="7">
        <v>0.79049999999999998</v>
      </c>
      <c r="C2" s="7">
        <v>0.79600000000000004</v>
      </c>
      <c r="D2" s="7">
        <v>0.80589999999999995</v>
      </c>
      <c r="E2" s="7">
        <v>0.81559999999999999</v>
      </c>
      <c r="F2" s="7">
        <v>0.82620000000000005</v>
      </c>
      <c r="G2" s="7">
        <v>0.83740000000000003</v>
      </c>
      <c r="H2" s="7">
        <v>0.81720000000000004</v>
      </c>
      <c r="I2" s="7">
        <v>0.78910000000000002</v>
      </c>
      <c r="J2" s="7">
        <v>0.77849999999999997</v>
      </c>
      <c r="K2" s="7">
        <v>0.77710000000000001</v>
      </c>
      <c r="L2" s="7">
        <v>0.77669999999999995</v>
      </c>
      <c r="M2" s="8" t="s">
        <v>3</v>
      </c>
      <c r="N2">
        <f>(1/2)^0</f>
        <v>1</v>
      </c>
    </row>
    <row r="3" spans="1:14" x14ac:dyDescent="0.35">
      <c r="A3" s="7">
        <v>0.56030000000000002</v>
      </c>
      <c r="B3" s="7">
        <v>0.54430000000000001</v>
      </c>
      <c r="C3" s="7">
        <v>0.54239999999999999</v>
      </c>
      <c r="D3" s="7">
        <v>0.54920000000000002</v>
      </c>
      <c r="E3" s="7">
        <v>0.55620000000000003</v>
      </c>
      <c r="F3" s="7">
        <v>0.56720000000000004</v>
      </c>
      <c r="G3" s="7">
        <v>0.55369999999999997</v>
      </c>
      <c r="H3" s="7">
        <v>0.54600000000000004</v>
      </c>
      <c r="I3" s="7">
        <v>0.54469999999999996</v>
      </c>
      <c r="J3" s="7">
        <v>0.55669999999999997</v>
      </c>
      <c r="K3" s="7">
        <v>0.57269999999999999</v>
      </c>
      <c r="L3" s="7">
        <v>0.58520000000000005</v>
      </c>
      <c r="M3" s="8" t="s">
        <v>3</v>
      </c>
      <c r="N3">
        <f>(1/2)^1</f>
        <v>0.5</v>
      </c>
    </row>
    <row r="4" spans="1:14" x14ac:dyDescent="0.35">
      <c r="A4" s="7">
        <v>0.3604</v>
      </c>
      <c r="B4" s="7">
        <v>0.35830000000000001</v>
      </c>
      <c r="C4" s="7">
        <v>0.3614</v>
      </c>
      <c r="D4" s="7">
        <v>0.36180000000000001</v>
      </c>
      <c r="E4" s="7">
        <v>0.36530000000000001</v>
      </c>
      <c r="F4" s="7">
        <v>0.37180000000000002</v>
      </c>
      <c r="G4" s="7">
        <v>0.35680000000000001</v>
      </c>
      <c r="H4" s="7">
        <v>0.35189999999999999</v>
      </c>
      <c r="I4" s="7">
        <v>0.36320000000000002</v>
      </c>
      <c r="J4" s="7">
        <v>0.38019999999999998</v>
      </c>
      <c r="K4" s="7">
        <v>0.39589999999999997</v>
      </c>
      <c r="L4" s="7">
        <v>0.4047</v>
      </c>
      <c r="M4" s="8" t="s">
        <v>3</v>
      </c>
      <c r="N4">
        <f>(1/2)^2</f>
        <v>0.25</v>
      </c>
    </row>
    <row r="5" spans="1:14" x14ac:dyDescent="0.35">
      <c r="A5" s="7">
        <v>0.2616</v>
      </c>
      <c r="B5" s="7">
        <v>0.26269999999999999</v>
      </c>
      <c r="C5" s="7">
        <v>0.26500000000000001</v>
      </c>
      <c r="D5" s="7">
        <v>0.26679999999999998</v>
      </c>
      <c r="E5" s="7">
        <v>0.2697</v>
      </c>
      <c r="F5" s="7">
        <v>0.27310000000000001</v>
      </c>
      <c r="G5" s="7">
        <v>0.26819999999999999</v>
      </c>
      <c r="H5" s="7">
        <v>0.26540000000000002</v>
      </c>
      <c r="I5" s="7">
        <v>0.27029999999999998</v>
      </c>
      <c r="J5" s="7">
        <v>0.2777</v>
      </c>
      <c r="K5" s="7">
        <v>0.28689999999999999</v>
      </c>
      <c r="L5" s="7">
        <v>0.29120000000000001</v>
      </c>
      <c r="M5" s="8" t="s">
        <v>3</v>
      </c>
      <c r="N5">
        <f>(1/2)^3</f>
        <v>0.125</v>
      </c>
    </row>
    <row r="6" spans="1:14" x14ac:dyDescent="0.35">
      <c r="A6" s="7">
        <v>0.19539999999999999</v>
      </c>
      <c r="B6" s="7">
        <v>0.19570000000000001</v>
      </c>
      <c r="C6" s="7">
        <v>0.19650000000000001</v>
      </c>
      <c r="D6" s="7">
        <v>0.19769999999999999</v>
      </c>
      <c r="E6" s="7">
        <v>0.19889999999999999</v>
      </c>
      <c r="F6" s="7">
        <v>0.2001</v>
      </c>
      <c r="G6" s="7">
        <v>0.19919999999999999</v>
      </c>
      <c r="H6" s="7">
        <v>0.1968</v>
      </c>
      <c r="I6" s="7">
        <v>0.19900000000000001</v>
      </c>
      <c r="J6" s="7">
        <v>0.2019</v>
      </c>
      <c r="K6" s="7">
        <v>0.20599999999999999</v>
      </c>
      <c r="L6" s="7">
        <v>0.20960000000000001</v>
      </c>
      <c r="M6" s="8" t="s">
        <v>3</v>
      </c>
      <c r="N6">
        <f>(1/2)^4</f>
        <v>6.25E-2</v>
      </c>
    </row>
    <row r="7" spans="1:14" x14ac:dyDescent="0.35">
      <c r="A7" s="7">
        <v>0.16930000000000001</v>
      </c>
      <c r="B7" s="7">
        <v>0.1696</v>
      </c>
      <c r="C7" s="7">
        <v>0.1699</v>
      </c>
      <c r="D7" s="7">
        <v>0.17069999999999999</v>
      </c>
      <c r="E7" s="7">
        <v>0.17150000000000001</v>
      </c>
      <c r="F7" s="7">
        <v>0.17219999999999999</v>
      </c>
      <c r="G7" s="7">
        <v>0.1726</v>
      </c>
      <c r="H7" s="7">
        <v>0.17180000000000001</v>
      </c>
      <c r="I7" s="7">
        <v>0.17319999999999999</v>
      </c>
      <c r="J7" s="7">
        <v>0.17480000000000001</v>
      </c>
      <c r="K7" s="7">
        <v>0.1777</v>
      </c>
      <c r="L7" s="7">
        <v>0.17960000000000001</v>
      </c>
      <c r="M7" s="8" t="s">
        <v>3</v>
      </c>
      <c r="N7">
        <f>(1/2)^5</f>
        <v>3.125E-2</v>
      </c>
    </row>
    <row r="8" spans="1:14" x14ac:dyDescent="0.35">
      <c r="A8" s="7">
        <v>0.1663</v>
      </c>
      <c r="B8" s="7">
        <v>0.1666</v>
      </c>
      <c r="C8" s="7">
        <v>0.16669999999999999</v>
      </c>
      <c r="D8" s="7">
        <v>0.16650000000000001</v>
      </c>
      <c r="E8" s="7">
        <v>0.16689999999999999</v>
      </c>
      <c r="F8" s="7">
        <v>0.1668</v>
      </c>
      <c r="G8" s="7">
        <v>0.1646</v>
      </c>
      <c r="H8" s="7">
        <v>0.1643</v>
      </c>
      <c r="I8" s="7">
        <v>0.16500000000000001</v>
      </c>
      <c r="J8" s="7">
        <v>0.16619999999999999</v>
      </c>
      <c r="K8" s="7">
        <v>0.1673</v>
      </c>
      <c r="L8" s="7">
        <v>0.16850000000000001</v>
      </c>
      <c r="M8" s="8" t="s">
        <v>3</v>
      </c>
      <c r="N8">
        <f>(1/2)^6</f>
        <v>1.5625E-2</v>
      </c>
    </row>
    <row r="9" spans="1:14" x14ac:dyDescent="0.35">
      <c r="A9" s="7">
        <v>0.1618</v>
      </c>
      <c r="B9" s="7">
        <v>0.16189999999999999</v>
      </c>
      <c r="C9" s="7">
        <v>0.16039999999999999</v>
      </c>
      <c r="D9" s="7">
        <v>0.1605</v>
      </c>
      <c r="E9" s="7">
        <v>0.1605</v>
      </c>
      <c r="F9" s="7">
        <v>0.16</v>
      </c>
      <c r="G9" s="7">
        <v>0.16</v>
      </c>
      <c r="H9" s="7">
        <v>0.16009999999999999</v>
      </c>
      <c r="I9" s="7">
        <v>0.1603</v>
      </c>
      <c r="J9" s="7">
        <v>0.16120000000000001</v>
      </c>
      <c r="K9" s="7">
        <v>0.1628</v>
      </c>
      <c r="L9" s="7">
        <v>0.16350000000000001</v>
      </c>
      <c r="M9" s="8" t="s">
        <v>3</v>
      </c>
      <c r="N9">
        <f>(1/2)^7</f>
        <v>7.8125E-3</v>
      </c>
    </row>
    <row r="10" spans="1:14" x14ac:dyDescent="0.35">
      <c r="A10" s="7">
        <v>0.15659999999999999</v>
      </c>
      <c r="B10" s="7">
        <v>0.15379999999999999</v>
      </c>
      <c r="C10" s="7">
        <v>0.1532</v>
      </c>
      <c r="D10" s="7">
        <v>0.155</v>
      </c>
      <c r="E10" s="7">
        <v>0.15529999999999999</v>
      </c>
      <c r="F10" s="7">
        <v>0.15640000000000001</v>
      </c>
      <c r="G10" s="7">
        <v>0.15240000000000001</v>
      </c>
      <c r="H10" s="7">
        <v>0.1472</v>
      </c>
      <c r="I10" s="7">
        <v>0.14760000000000001</v>
      </c>
      <c r="J10" s="7">
        <v>0.14860000000000001</v>
      </c>
      <c r="K10" s="7">
        <v>0.15</v>
      </c>
      <c r="L10" s="7">
        <v>0.15079999999999999</v>
      </c>
      <c r="M10" s="8" t="s">
        <v>3</v>
      </c>
      <c r="N10">
        <f>(1/2)^8</f>
        <v>3.90625E-3</v>
      </c>
    </row>
    <row r="11" spans="1:14" x14ac:dyDescent="0.35">
      <c r="A11" s="7">
        <v>0.1484</v>
      </c>
      <c r="B11" s="7">
        <v>0.14949999999999999</v>
      </c>
      <c r="C11" s="7">
        <v>0.14899999999999999</v>
      </c>
      <c r="D11" s="7">
        <v>0.1492</v>
      </c>
      <c r="E11" s="7">
        <v>0.14949999999999999</v>
      </c>
      <c r="F11" s="7">
        <v>0.14949999999999999</v>
      </c>
      <c r="G11" s="7">
        <v>0.15010000000000001</v>
      </c>
      <c r="H11" s="7">
        <v>0.15029999999999999</v>
      </c>
      <c r="I11" s="7">
        <v>0.1507</v>
      </c>
      <c r="J11" s="7">
        <v>0.15229999999999999</v>
      </c>
      <c r="K11" s="7">
        <v>0.1535</v>
      </c>
      <c r="L11" s="7">
        <v>0.15409999999999999</v>
      </c>
      <c r="M11" s="8" t="s">
        <v>3</v>
      </c>
      <c r="N11">
        <f>(1/2)^9</f>
        <v>1.953125E-3</v>
      </c>
    </row>
    <row r="12" spans="1:14" x14ac:dyDescent="0.35">
      <c r="A12" s="7">
        <v>0.1497</v>
      </c>
      <c r="B12" s="7">
        <v>0.15129999999999999</v>
      </c>
      <c r="C12" s="7">
        <v>0.14810000000000001</v>
      </c>
      <c r="D12" s="7">
        <v>0.14749999999999999</v>
      </c>
      <c r="E12" s="7">
        <v>0.14749999999999999</v>
      </c>
      <c r="F12" s="7">
        <v>0.1477</v>
      </c>
      <c r="G12" s="7">
        <v>0.14899999999999999</v>
      </c>
      <c r="H12" s="7">
        <v>0.14879999999999999</v>
      </c>
      <c r="I12" s="7">
        <v>0.1487</v>
      </c>
      <c r="J12" s="7">
        <v>0.15010000000000001</v>
      </c>
      <c r="K12" s="7">
        <v>0.1515</v>
      </c>
      <c r="L12" s="7">
        <v>0.15190000000000001</v>
      </c>
      <c r="M12" s="8" t="s">
        <v>3</v>
      </c>
      <c r="N12">
        <f>(1/2)^10</f>
        <v>9.765625E-4</v>
      </c>
    </row>
    <row r="13" spans="1:14" x14ac:dyDescent="0.35">
      <c r="A13" s="7">
        <v>0.15920000000000001</v>
      </c>
      <c r="B13" s="7">
        <v>0.16669999999999999</v>
      </c>
      <c r="C13" s="7">
        <v>0.16869999999999999</v>
      </c>
      <c r="D13" s="7">
        <v>0.1585</v>
      </c>
      <c r="E13" s="7">
        <v>0.15840000000000001</v>
      </c>
      <c r="F13" s="7">
        <v>0.15820000000000001</v>
      </c>
      <c r="G13" s="7">
        <v>0.15859999999999999</v>
      </c>
      <c r="H13" s="7">
        <v>0.15859999999999999</v>
      </c>
      <c r="I13" s="7">
        <v>0.159</v>
      </c>
      <c r="J13" s="7">
        <v>0.16089999999999999</v>
      </c>
      <c r="K13" s="7">
        <v>0.1615</v>
      </c>
      <c r="L13" s="7">
        <v>0.16200000000000001</v>
      </c>
      <c r="M13" s="8" t="s">
        <v>3</v>
      </c>
      <c r="N13">
        <f>(1/2)^11</f>
        <v>4.8828125E-4</v>
      </c>
    </row>
    <row r="14" spans="1:14" x14ac:dyDescent="0.35">
      <c r="A14" s="7">
        <v>0.1545</v>
      </c>
      <c r="B14" s="7">
        <v>0.15429999999999999</v>
      </c>
      <c r="C14" s="7">
        <v>0.15409999999999999</v>
      </c>
      <c r="D14" s="7">
        <v>0.15409999999999999</v>
      </c>
      <c r="E14" s="7">
        <v>0.154</v>
      </c>
      <c r="F14" s="7">
        <v>0.15390000000000001</v>
      </c>
      <c r="G14" s="7">
        <v>0.15359999999999999</v>
      </c>
      <c r="H14" s="7">
        <v>0.15340000000000001</v>
      </c>
      <c r="I14" s="7">
        <v>0.15340000000000001</v>
      </c>
      <c r="J14" s="7">
        <v>0.1532</v>
      </c>
      <c r="K14" s="7">
        <v>0.15310000000000001</v>
      </c>
      <c r="L14" s="7">
        <v>0.15279999999999999</v>
      </c>
      <c r="M14" s="8" t="s">
        <v>3</v>
      </c>
      <c r="N14">
        <f>(1/2)^12</f>
        <v>2.44140625E-4</v>
      </c>
    </row>
    <row r="15" spans="1:14" x14ac:dyDescent="0.35">
      <c r="A15" s="7">
        <v>0.1502</v>
      </c>
      <c r="B15" s="7">
        <v>0.14649999999999999</v>
      </c>
      <c r="C15" s="7">
        <v>0.14979999999999999</v>
      </c>
      <c r="D15" s="7">
        <v>0.14949999999999999</v>
      </c>
      <c r="E15" s="7">
        <v>0.1492</v>
      </c>
      <c r="F15" s="7">
        <v>0.1487</v>
      </c>
      <c r="G15" s="7">
        <v>0.14419999999999999</v>
      </c>
      <c r="H15" s="7">
        <v>0.14599999999999999</v>
      </c>
      <c r="I15" s="7">
        <v>0.14369999999999999</v>
      </c>
      <c r="J15" s="7">
        <v>0.14380000000000001</v>
      </c>
      <c r="K15" s="7">
        <v>0.14349999999999999</v>
      </c>
      <c r="L15" s="7">
        <v>0.14319999999999999</v>
      </c>
      <c r="M15" s="8" t="s">
        <v>3</v>
      </c>
      <c r="N15">
        <f>(1/2)^13</f>
        <v>1.220703125E-4</v>
      </c>
    </row>
    <row r="16" spans="1:14" x14ac:dyDescent="0.35">
      <c r="A16" s="7">
        <v>0.1525</v>
      </c>
      <c r="B16" s="7">
        <v>0.15229999999999999</v>
      </c>
      <c r="C16" s="7">
        <v>0.15210000000000001</v>
      </c>
      <c r="D16" s="7">
        <v>0.15179999999999999</v>
      </c>
      <c r="E16" s="7">
        <v>0.15179999999999999</v>
      </c>
      <c r="F16" s="7">
        <v>0.1517</v>
      </c>
      <c r="G16" s="7">
        <v>0.1522</v>
      </c>
      <c r="H16" s="7">
        <v>0.15210000000000001</v>
      </c>
      <c r="I16" s="7">
        <v>0.15229999999999999</v>
      </c>
      <c r="J16" s="7">
        <v>0.1527</v>
      </c>
      <c r="K16" s="7">
        <v>0.15260000000000001</v>
      </c>
      <c r="L16" s="7">
        <v>0.1525</v>
      </c>
      <c r="M16" s="8" t="s">
        <v>3</v>
      </c>
      <c r="N16">
        <f>(1/2)^14</f>
        <v>6.103515625E-5</v>
      </c>
    </row>
    <row r="17" spans="1:14" x14ac:dyDescent="0.35">
      <c r="A17" s="7">
        <v>0.15060000000000001</v>
      </c>
      <c r="B17" s="7">
        <v>0.15049999999999999</v>
      </c>
      <c r="C17" s="7">
        <v>0.15040000000000001</v>
      </c>
      <c r="D17" s="7">
        <v>0.15049999999999999</v>
      </c>
      <c r="E17" s="7">
        <v>0.15049999999999999</v>
      </c>
      <c r="F17" s="7">
        <v>0.15049999999999999</v>
      </c>
      <c r="G17" s="7">
        <v>0.151</v>
      </c>
      <c r="H17" s="7">
        <v>0.1512</v>
      </c>
      <c r="I17" s="7">
        <v>0.15129999999999999</v>
      </c>
      <c r="J17" s="7">
        <v>0.15129999999999999</v>
      </c>
      <c r="K17" s="7">
        <v>0.15110000000000001</v>
      </c>
      <c r="L17" s="7">
        <v>0.15110000000000001</v>
      </c>
      <c r="M17" s="8" t="s">
        <v>3</v>
      </c>
      <c r="N17">
        <f>(1/2)^15</f>
        <v>3.0517578125E-5</v>
      </c>
    </row>
    <row r="18" spans="1:14" x14ac:dyDescent="0.35">
      <c r="A18" s="7">
        <v>0.1484</v>
      </c>
      <c r="B18" s="7">
        <v>0.14829999999999999</v>
      </c>
      <c r="C18" s="7">
        <v>0.14879999999999999</v>
      </c>
      <c r="D18" s="7">
        <v>0.14810000000000001</v>
      </c>
      <c r="E18" s="7">
        <v>0.1479</v>
      </c>
      <c r="F18" s="7">
        <v>0.1479</v>
      </c>
      <c r="G18" s="7">
        <v>0.14829999999999999</v>
      </c>
      <c r="H18" s="7">
        <v>0.14799999999999999</v>
      </c>
      <c r="I18" s="7">
        <v>0.14799999999999999</v>
      </c>
      <c r="J18" s="7">
        <v>0.1479</v>
      </c>
      <c r="K18" s="7">
        <v>0.14779999999999999</v>
      </c>
      <c r="L18" s="7">
        <v>0.14760000000000001</v>
      </c>
      <c r="M18" s="8" t="s">
        <v>3</v>
      </c>
      <c r="N18">
        <f>(1/2)^16</f>
        <v>1.52587890625E-5</v>
      </c>
    </row>
    <row r="19" spans="1:14" x14ac:dyDescent="0.35">
      <c r="A19" s="7">
        <v>0.14779999999999999</v>
      </c>
      <c r="B19" s="7">
        <v>0.1489</v>
      </c>
      <c r="C19" s="7">
        <v>0.14710000000000001</v>
      </c>
      <c r="D19" s="7">
        <v>0.14699999999999999</v>
      </c>
      <c r="E19" s="7">
        <v>0.14960000000000001</v>
      </c>
      <c r="F19" s="7">
        <v>0.14929999999999999</v>
      </c>
      <c r="G19" s="7">
        <v>0.14990000000000001</v>
      </c>
      <c r="H19" s="7">
        <v>0.14630000000000001</v>
      </c>
      <c r="I19" s="7">
        <v>0.14610000000000001</v>
      </c>
      <c r="J19" s="7">
        <v>0.14610000000000001</v>
      </c>
      <c r="K19" s="7">
        <v>0.14599999999999999</v>
      </c>
      <c r="L19" s="7">
        <v>0.14599999999999999</v>
      </c>
      <c r="M19" s="8" t="s">
        <v>3</v>
      </c>
      <c r="N19">
        <f>(1/2)^17</f>
        <v>7.62939453125E-6</v>
      </c>
    </row>
    <row r="20" spans="1:14" x14ac:dyDescent="0.35">
      <c r="A20" s="7">
        <v>0.15490000000000001</v>
      </c>
      <c r="B20" s="7">
        <v>0.15479999999999999</v>
      </c>
      <c r="C20" s="7">
        <v>0.155</v>
      </c>
      <c r="D20" s="7">
        <v>0.1555</v>
      </c>
      <c r="E20" s="7">
        <v>0.15529999999999999</v>
      </c>
      <c r="F20" s="7">
        <v>0.1552</v>
      </c>
      <c r="G20" s="7">
        <v>0.1552</v>
      </c>
      <c r="H20" s="7">
        <v>0.15529999999999999</v>
      </c>
      <c r="I20" s="7">
        <v>0.15479999999999999</v>
      </c>
      <c r="J20" s="7">
        <v>0.15540000000000001</v>
      </c>
      <c r="K20" s="7">
        <v>0.15459999999999999</v>
      </c>
      <c r="L20" s="7">
        <v>0.15429999999999999</v>
      </c>
      <c r="M20" s="8" t="s">
        <v>3</v>
      </c>
      <c r="N20">
        <f>(1/2)^18</f>
        <v>3.814697265625E-6</v>
      </c>
    </row>
    <row r="21" spans="1:14" x14ac:dyDescent="0.35">
      <c r="A21" s="7">
        <v>0.1459</v>
      </c>
      <c r="B21" s="7">
        <v>0.14580000000000001</v>
      </c>
      <c r="C21" s="7">
        <v>0.14580000000000001</v>
      </c>
      <c r="D21" s="7">
        <v>0.14610000000000001</v>
      </c>
      <c r="E21" s="7">
        <v>0.1459</v>
      </c>
      <c r="F21" s="7">
        <v>0.1459</v>
      </c>
      <c r="G21" s="7">
        <v>0.1462</v>
      </c>
      <c r="H21" s="7">
        <v>0.1467</v>
      </c>
      <c r="I21" s="7">
        <v>0.14610000000000001</v>
      </c>
      <c r="J21" s="7">
        <v>0.1462</v>
      </c>
      <c r="K21" s="7">
        <v>0.14599999999999999</v>
      </c>
      <c r="L21" s="7">
        <v>0.14599999999999999</v>
      </c>
      <c r="M21" s="8" t="s">
        <v>3</v>
      </c>
      <c r="N21">
        <f>(1/2)^19</f>
        <v>1.9073486328125E-6</v>
      </c>
    </row>
    <row r="22" spans="1:14" x14ac:dyDescent="0.35">
      <c r="A22" s="7">
        <v>0.14810000000000001</v>
      </c>
      <c r="B22" s="7">
        <v>0.14810000000000001</v>
      </c>
      <c r="C22" s="7">
        <v>0.1482</v>
      </c>
      <c r="D22" s="7">
        <v>0.1484</v>
      </c>
      <c r="E22" s="7">
        <v>0.1484</v>
      </c>
      <c r="F22" s="7">
        <v>0.1484</v>
      </c>
      <c r="G22" s="7">
        <v>0.1484</v>
      </c>
      <c r="H22" s="7">
        <v>0.14849999999999999</v>
      </c>
      <c r="I22" s="7">
        <v>0.1484</v>
      </c>
      <c r="J22" s="7">
        <v>0.1484</v>
      </c>
      <c r="K22" s="7">
        <v>0.14849999999999999</v>
      </c>
      <c r="L22" s="7">
        <v>0.1484</v>
      </c>
      <c r="M22" s="8" t="s">
        <v>3</v>
      </c>
      <c r="N22">
        <f>(1/2)^20</f>
        <v>9.5367431640625E-7</v>
      </c>
    </row>
    <row r="23" spans="1:14" x14ac:dyDescent="0.35">
      <c r="A23" s="7">
        <v>0.1457</v>
      </c>
      <c r="B23" s="7">
        <v>0.1462</v>
      </c>
      <c r="C23" s="7">
        <v>0.14660000000000001</v>
      </c>
      <c r="D23" s="7">
        <v>0.14660000000000001</v>
      </c>
      <c r="E23" s="7">
        <v>0.14649999999999999</v>
      </c>
      <c r="F23" s="7">
        <v>0.1464</v>
      </c>
      <c r="G23" s="7">
        <v>0.14599999999999999</v>
      </c>
      <c r="H23" s="7">
        <v>0.14610000000000001</v>
      </c>
      <c r="I23" s="7">
        <v>0.14610000000000001</v>
      </c>
      <c r="J23" s="7">
        <v>0.14610000000000001</v>
      </c>
      <c r="K23" s="7">
        <v>0.1462</v>
      </c>
      <c r="L23" s="7">
        <v>0.14610000000000001</v>
      </c>
      <c r="M23" s="8" t="s">
        <v>27</v>
      </c>
      <c r="N23" s="8">
        <v>0</v>
      </c>
    </row>
    <row r="24" spans="1:14" x14ac:dyDescent="0.35">
      <c r="A24" s="7">
        <v>0.14929999999999999</v>
      </c>
      <c r="B24" s="7">
        <v>0.14929999999999999</v>
      </c>
      <c r="C24" s="7">
        <v>0.14960000000000001</v>
      </c>
      <c r="D24" s="7">
        <v>0.14979999999999999</v>
      </c>
      <c r="E24" s="7">
        <v>0.14949999999999999</v>
      </c>
      <c r="F24" s="7">
        <v>0.14960000000000001</v>
      </c>
      <c r="G24" s="7">
        <v>0.1497</v>
      </c>
      <c r="H24" s="7">
        <v>0.14979999999999999</v>
      </c>
      <c r="I24" s="7">
        <v>0.14979999999999999</v>
      </c>
      <c r="J24" s="7">
        <v>0.14990000000000001</v>
      </c>
      <c r="K24" s="7">
        <v>0.14990000000000001</v>
      </c>
      <c r="L24" s="7">
        <v>0.15210000000000001</v>
      </c>
      <c r="M24" s="8" t="s">
        <v>27</v>
      </c>
      <c r="N24" s="8">
        <v>0</v>
      </c>
    </row>
    <row r="25" spans="1:14" x14ac:dyDescent="0.35">
      <c r="A25" s="7">
        <v>0.1613</v>
      </c>
      <c r="B25" s="7">
        <v>0.16270000000000001</v>
      </c>
      <c r="C25" s="7">
        <v>0.16239999999999999</v>
      </c>
      <c r="D25" s="7">
        <v>0.16120000000000001</v>
      </c>
      <c r="E25" s="7">
        <v>0.16070000000000001</v>
      </c>
      <c r="F25" s="7">
        <v>0.16059999999999999</v>
      </c>
      <c r="G25" s="7">
        <v>0.161</v>
      </c>
      <c r="H25" s="7">
        <v>0.1613</v>
      </c>
      <c r="I25" s="7">
        <v>0.16200000000000001</v>
      </c>
      <c r="J25" s="7">
        <v>0.16209999999999999</v>
      </c>
      <c r="K25" s="7">
        <v>0.16170000000000001</v>
      </c>
      <c r="L25" s="7">
        <v>0.16200000000000001</v>
      </c>
      <c r="M25" s="8" t="s">
        <v>27</v>
      </c>
      <c r="N25" s="8">
        <v>0</v>
      </c>
    </row>
    <row r="26" spans="1:14" x14ac:dyDescent="0.35">
      <c r="A26" s="7">
        <v>1.2098</v>
      </c>
      <c r="B26" s="7">
        <v>1.2158</v>
      </c>
      <c r="C26" s="7">
        <v>1.2235</v>
      </c>
      <c r="D26" s="7">
        <v>1.2270000000000001</v>
      </c>
      <c r="E26" s="7">
        <v>1.2321</v>
      </c>
      <c r="F26" s="7">
        <v>1.2388999999999999</v>
      </c>
      <c r="G26" s="7">
        <v>1.2365999999999999</v>
      </c>
      <c r="H26" s="7">
        <v>1.2377</v>
      </c>
      <c r="I26" s="7">
        <v>1.2426999999999999</v>
      </c>
      <c r="J26" s="7">
        <v>1.2471000000000001</v>
      </c>
      <c r="K26" s="7">
        <v>1.2523</v>
      </c>
      <c r="L26" s="7">
        <v>1.2571000000000001</v>
      </c>
      <c r="M26" s="8" t="s">
        <v>1</v>
      </c>
      <c r="N26">
        <f>(1/2)^0</f>
        <v>1</v>
      </c>
    </row>
    <row r="27" spans="1:14" x14ac:dyDescent="0.35">
      <c r="A27" s="7">
        <v>0.78779999999999994</v>
      </c>
      <c r="B27" s="7">
        <v>0.79090000000000005</v>
      </c>
      <c r="C27" s="7">
        <v>0.79710000000000003</v>
      </c>
      <c r="D27" s="7">
        <v>0.80600000000000005</v>
      </c>
      <c r="E27" s="7">
        <v>0.81310000000000004</v>
      </c>
      <c r="F27" s="7">
        <v>0.82099999999999995</v>
      </c>
      <c r="G27" s="7">
        <v>0.83399999999999996</v>
      </c>
      <c r="H27" s="7">
        <v>0.84360000000000002</v>
      </c>
      <c r="I27" s="7">
        <v>0.85780000000000001</v>
      </c>
      <c r="J27" s="7">
        <v>0.86850000000000005</v>
      </c>
      <c r="K27" s="7">
        <v>0.87960000000000005</v>
      </c>
      <c r="L27" s="7">
        <v>0.88880000000000003</v>
      </c>
      <c r="M27" s="8" t="s">
        <v>1</v>
      </c>
      <c r="N27">
        <f>(1/2)^1</f>
        <v>0.5</v>
      </c>
    </row>
    <row r="28" spans="1:14" x14ac:dyDescent="0.35">
      <c r="A28" s="7">
        <v>0.4864</v>
      </c>
      <c r="B28" s="7">
        <v>0.48980000000000001</v>
      </c>
      <c r="C28" s="7">
        <v>0.49309999999999998</v>
      </c>
      <c r="D28" s="7">
        <v>0.50019999999999998</v>
      </c>
      <c r="E28" s="7">
        <v>0.50680000000000003</v>
      </c>
      <c r="F28" s="7">
        <v>0.51639999999999997</v>
      </c>
      <c r="G28" s="7">
        <v>0.52280000000000004</v>
      </c>
      <c r="H28" s="7">
        <v>0.53159999999999996</v>
      </c>
      <c r="I28" s="7">
        <v>0.54610000000000003</v>
      </c>
      <c r="J28" s="7">
        <v>0.56440000000000001</v>
      </c>
      <c r="K28" s="7">
        <v>0.58260000000000001</v>
      </c>
      <c r="L28" s="7">
        <v>0.60099999999999998</v>
      </c>
      <c r="M28" s="8" t="s">
        <v>1</v>
      </c>
      <c r="N28">
        <f>(1/2)^2</f>
        <v>0.25</v>
      </c>
    </row>
    <row r="29" spans="1:14" x14ac:dyDescent="0.35">
      <c r="A29" s="7">
        <v>0.32250000000000001</v>
      </c>
      <c r="B29" s="7">
        <v>0.3266</v>
      </c>
      <c r="C29" s="7">
        <v>0.32969999999999999</v>
      </c>
      <c r="D29" s="7">
        <v>0.33289999999999997</v>
      </c>
      <c r="E29" s="7">
        <v>0.33679999999999999</v>
      </c>
      <c r="F29" s="7">
        <v>0.34089999999999998</v>
      </c>
      <c r="G29" s="7">
        <v>0.34820000000000001</v>
      </c>
      <c r="H29" s="7">
        <v>0.35580000000000001</v>
      </c>
      <c r="I29" s="7">
        <v>0.36630000000000001</v>
      </c>
      <c r="J29" s="7">
        <v>0.38179999999999997</v>
      </c>
      <c r="K29" s="7">
        <v>0.39700000000000002</v>
      </c>
      <c r="L29" s="7">
        <v>0.41120000000000001</v>
      </c>
      <c r="M29" s="8" t="s">
        <v>1</v>
      </c>
      <c r="N29">
        <f>(1/2)^3</f>
        <v>0.125</v>
      </c>
    </row>
    <row r="30" spans="1:14" x14ac:dyDescent="0.35">
      <c r="A30" s="7">
        <v>0.23760000000000001</v>
      </c>
      <c r="B30" s="7">
        <v>0.23960000000000001</v>
      </c>
      <c r="C30" s="7">
        <v>0.24099999999999999</v>
      </c>
      <c r="D30" s="7">
        <v>0.24249999999999999</v>
      </c>
      <c r="E30" s="7">
        <v>0.24399999999999999</v>
      </c>
      <c r="F30" s="7">
        <v>0.2445</v>
      </c>
      <c r="G30" s="7">
        <v>0.25080000000000002</v>
      </c>
      <c r="H30" s="7">
        <v>0.25430000000000003</v>
      </c>
      <c r="I30" s="7">
        <v>0.26</v>
      </c>
      <c r="J30" s="7">
        <v>0.26819999999999999</v>
      </c>
      <c r="K30" s="7">
        <v>0.27800000000000002</v>
      </c>
      <c r="L30" s="7">
        <v>0.28610000000000002</v>
      </c>
      <c r="M30" s="8" t="s">
        <v>1</v>
      </c>
      <c r="N30">
        <f>(1/2)^4</f>
        <v>6.25E-2</v>
      </c>
    </row>
    <row r="31" spans="1:14" x14ac:dyDescent="0.35">
      <c r="A31" s="7">
        <v>0.1993</v>
      </c>
      <c r="B31" s="7">
        <v>0.1996</v>
      </c>
      <c r="C31" s="7">
        <v>0.20069999999999999</v>
      </c>
      <c r="D31" s="7">
        <v>0.20150000000000001</v>
      </c>
      <c r="E31" s="7">
        <v>0.20200000000000001</v>
      </c>
      <c r="F31" s="7">
        <v>0.20269999999999999</v>
      </c>
      <c r="G31" s="7">
        <v>0.2054</v>
      </c>
      <c r="H31" s="7">
        <v>0.20710000000000001</v>
      </c>
      <c r="I31" s="7">
        <v>0.2097</v>
      </c>
      <c r="J31" s="7">
        <v>0.21540000000000001</v>
      </c>
      <c r="K31" s="7">
        <v>0.22070000000000001</v>
      </c>
      <c r="L31" s="7">
        <v>0.2278</v>
      </c>
      <c r="M31" s="8" t="s">
        <v>1</v>
      </c>
      <c r="N31">
        <f>(1/2)^5</f>
        <v>3.125E-2</v>
      </c>
    </row>
    <row r="32" spans="1:14" x14ac:dyDescent="0.35">
      <c r="A32" s="7">
        <v>0.1787</v>
      </c>
      <c r="B32" s="7">
        <v>0.18049999999999999</v>
      </c>
      <c r="C32" s="7">
        <v>0.18090000000000001</v>
      </c>
      <c r="D32" s="7">
        <v>0.18160000000000001</v>
      </c>
      <c r="E32" s="7">
        <v>0.18090000000000001</v>
      </c>
      <c r="F32" s="7">
        <v>0.18090000000000001</v>
      </c>
      <c r="G32" s="7">
        <v>0.17960000000000001</v>
      </c>
      <c r="H32" s="7">
        <v>0.18060000000000001</v>
      </c>
      <c r="I32" s="7">
        <v>0.18190000000000001</v>
      </c>
      <c r="J32" s="7">
        <v>0.1835</v>
      </c>
      <c r="K32" s="7">
        <v>0.187</v>
      </c>
      <c r="L32" s="7">
        <v>0.19020000000000001</v>
      </c>
      <c r="M32" s="8" t="s">
        <v>1</v>
      </c>
      <c r="N32">
        <f>(1/2)^6</f>
        <v>1.5625E-2</v>
      </c>
    </row>
    <row r="33" spans="1:14" x14ac:dyDescent="0.35">
      <c r="A33" s="7">
        <v>0.1575</v>
      </c>
      <c r="B33" s="7">
        <v>0.15770000000000001</v>
      </c>
      <c r="C33" s="7">
        <v>0.15740000000000001</v>
      </c>
      <c r="D33" s="7">
        <v>0.1588</v>
      </c>
      <c r="E33" s="7">
        <v>0.1588</v>
      </c>
      <c r="F33" s="7">
        <v>0.15920000000000001</v>
      </c>
      <c r="G33" s="7">
        <v>0.16109999999999999</v>
      </c>
      <c r="H33" s="7">
        <v>0.16189999999999999</v>
      </c>
      <c r="I33" s="7">
        <v>0.16289999999999999</v>
      </c>
      <c r="J33" s="7">
        <v>0.16339999999999999</v>
      </c>
      <c r="K33" s="7">
        <v>0.16589999999999999</v>
      </c>
      <c r="L33" s="7">
        <v>0.16769999999999999</v>
      </c>
      <c r="M33" s="8" t="s">
        <v>1</v>
      </c>
      <c r="N33">
        <f>(1/2)^7</f>
        <v>7.8125E-3</v>
      </c>
    </row>
    <row r="34" spans="1:14" x14ac:dyDescent="0.35">
      <c r="A34" s="7">
        <v>0.15859999999999999</v>
      </c>
      <c r="B34" s="7">
        <v>0.16139999999999999</v>
      </c>
      <c r="C34" s="7">
        <v>0.16089999999999999</v>
      </c>
      <c r="D34" s="7">
        <v>0.1595</v>
      </c>
      <c r="E34" s="7">
        <v>0.1595</v>
      </c>
      <c r="F34" s="7">
        <v>0.15859999999999999</v>
      </c>
      <c r="G34" s="7">
        <v>0.158</v>
      </c>
      <c r="H34" s="7">
        <v>0.15790000000000001</v>
      </c>
      <c r="I34" s="7">
        <v>0.15870000000000001</v>
      </c>
      <c r="J34" s="7">
        <v>0.15870000000000001</v>
      </c>
      <c r="K34" s="7">
        <v>0.161</v>
      </c>
      <c r="L34" s="7">
        <v>0.16289999999999999</v>
      </c>
      <c r="M34" s="8" t="s">
        <v>1</v>
      </c>
      <c r="N34">
        <f>(1/2)^8</f>
        <v>3.90625E-3</v>
      </c>
    </row>
    <row r="35" spans="1:14" x14ac:dyDescent="0.35">
      <c r="A35" s="7">
        <v>0.15770000000000001</v>
      </c>
      <c r="B35" s="7">
        <v>0.15790000000000001</v>
      </c>
      <c r="C35" s="7">
        <v>0.15770000000000001</v>
      </c>
      <c r="D35" s="7">
        <v>0.1575</v>
      </c>
      <c r="E35" s="7">
        <v>0.1575</v>
      </c>
      <c r="F35" s="7">
        <v>0.15740000000000001</v>
      </c>
      <c r="G35" s="7">
        <v>0.15840000000000001</v>
      </c>
      <c r="H35" s="7">
        <v>0.15909999999999999</v>
      </c>
      <c r="I35" s="7">
        <v>0.1585</v>
      </c>
      <c r="J35" s="7">
        <v>0.15859999999999999</v>
      </c>
      <c r="K35" s="7">
        <v>0.16009999999999999</v>
      </c>
      <c r="L35" s="7">
        <v>0.16159999999999999</v>
      </c>
      <c r="M35" s="8" t="s">
        <v>1</v>
      </c>
      <c r="N35">
        <f>(1/2)^9</f>
        <v>1.953125E-3</v>
      </c>
    </row>
    <row r="36" spans="1:14" x14ac:dyDescent="0.35">
      <c r="A36" s="7">
        <v>0.14849999999999999</v>
      </c>
      <c r="B36" s="7">
        <v>0.14860000000000001</v>
      </c>
      <c r="C36" s="7">
        <v>0.14879999999999999</v>
      </c>
      <c r="D36" s="7">
        <v>0.14879999999999999</v>
      </c>
      <c r="E36" s="7">
        <v>0.14879999999999999</v>
      </c>
      <c r="F36" s="7">
        <v>0.1489</v>
      </c>
      <c r="G36" s="7">
        <v>0.14910000000000001</v>
      </c>
      <c r="H36" s="7">
        <v>0.14910000000000001</v>
      </c>
      <c r="I36" s="7">
        <v>0.1492</v>
      </c>
      <c r="J36" s="7">
        <v>0.1497</v>
      </c>
      <c r="K36" s="7">
        <v>0.15179999999999999</v>
      </c>
      <c r="L36" s="7">
        <v>0.15290000000000001</v>
      </c>
      <c r="M36" s="8" t="s">
        <v>1</v>
      </c>
      <c r="N36">
        <f>(1/2)^10</f>
        <v>9.765625E-4</v>
      </c>
    </row>
    <row r="37" spans="1:14" x14ac:dyDescent="0.35">
      <c r="A37" s="7">
        <v>0.15640000000000001</v>
      </c>
      <c r="B37" s="7">
        <v>0.15620000000000001</v>
      </c>
      <c r="C37" s="7">
        <v>0.15640000000000001</v>
      </c>
      <c r="D37" s="7">
        <v>0.15620000000000001</v>
      </c>
      <c r="E37" s="7">
        <v>0.15609999999999999</v>
      </c>
      <c r="F37" s="7">
        <v>0.15620000000000001</v>
      </c>
      <c r="G37" s="7">
        <v>0.1565</v>
      </c>
      <c r="H37" s="7">
        <v>0.15659999999999999</v>
      </c>
      <c r="I37" s="7">
        <v>0.15690000000000001</v>
      </c>
      <c r="J37" s="7">
        <v>0.1593</v>
      </c>
      <c r="K37" s="7">
        <v>0.16089999999999999</v>
      </c>
      <c r="L37" s="7">
        <v>0.16159999999999999</v>
      </c>
      <c r="M37" s="8" t="s">
        <v>1</v>
      </c>
      <c r="N37">
        <f>(1/2)^11</f>
        <v>4.8828125E-4</v>
      </c>
    </row>
    <row r="38" spans="1:14" x14ac:dyDescent="0.35">
      <c r="A38" s="7">
        <v>0.15090000000000001</v>
      </c>
      <c r="B38" s="7">
        <v>0.1507</v>
      </c>
      <c r="C38" s="7">
        <v>0.15060000000000001</v>
      </c>
      <c r="D38" s="7">
        <v>0.15060000000000001</v>
      </c>
      <c r="E38" s="7">
        <v>0.15040000000000001</v>
      </c>
      <c r="F38" s="7">
        <v>0.15029999999999999</v>
      </c>
      <c r="G38" s="7">
        <v>0.15049999999999999</v>
      </c>
      <c r="H38" s="7">
        <v>0.15040000000000001</v>
      </c>
      <c r="I38" s="7">
        <v>0.15049999999999999</v>
      </c>
      <c r="J38" s="7">
        <v>0.15049999999999999</v>
      </c>
      <c r="K38" s="7">
        <v>0.15040000000000001</v>
      </c>
      <c r="L38" s="7">
        <v>0.15029999999999999</v>
      </c>
      <c r="M38" s="8" t="s">
        <v>1</v>
      </c>
      <c r="N38">
        <f>(1/2)^12</f>
        <v>2.44140625E-4</v>
      </c>
    </row>
    <row r="39" spans="1:14" x14ac:dyDescent="0.35">
      <c r="A39" s="7">
        <v>0.1515</v>
      </c>
      <c r="B39" s="7">
        <v>0.15140000000000001</v>
      </c>
      <c r="C39" s="7">
        <v>0.15110000000000001</v>
      </c>
      <c r="D39" s="7">
        <v>0.15110000000000001</v>
      </c>
      <c r="E39" s="7">
        <v>0.15110000000000001</v>
      </c>
      <c r="F39" s="7">
        <v>0.151</v>
      </c>
      <c r="G39" s="7">
        <v>0.15140000000000001</v>
      </c>
      <c r="H39" s="7">
        <v>0.15110000000000001</v>
      </c>
      <c r="I39" s="7">
        <v>0.15129999999999999</v>
      </c>
      <c r="J39" s="7">
        <v>0.1512</v>
      </c>
      <c r="K39" s="7">
        <v>0.15110000000000001</v>
      </c>
      <c r="L39" s="7">
        <v>0.151</v>
      </c>
      <c r="M39" s="8" t="s">
        <v>1</v>
      </c>
      <c r="N39">
        <f>(1/2)^13</f>
        <v>1.220703125E-4</v>
      </c>
    </row>
    <row r="40" spans="1:14" x14ac:dyDescent="0.35">
      <c r="A40" s="7">
        <v>0.15509999999999999</v>
      </c>
      <c r="B40" s="7">
        <v>0.15529999999999999</v>
      </c>
      <c r="C40" s="7">
        <v>0.155</v>
      </c>
      <c r="D40" s="7">
        <v>0.15490000000000001</v>
      </c>
      <c r="E40" s="7">
        <v>0.1547</v>
      </c>
      <c r="F40" s="7">
        <v>0.15459999999999999</v>
      </c>
      <c r="G40" s="7">
        <v>0.15490000000000001</v>
      </c>
      <c r="H40" s="7">
        <v>0.15490000000000001</v>
      </c>
      <c r="I40" s="7">
        <v>0.15429999999999999</v>
      </c>
      <c r="J40" s="7">
        <v>0.15379999999999999</v>
      </c>
      <c r="K40" s="7">
        <v>0.1535</v>
      </c>
      <c r="L40" s="7">
        <v>0.1532</v>
      </c>
      <c r="M40" s="8" t="s">
        <v>1</v>
      </c>
      <c r="N40">
        <f>(1/2)^14</f>
        <v>6.103515625E-5</v>
      </c>
    </row>
    <row r="41" spans="1:14" x14ac:dyDescent="0.35">
      <c r="A41" s="7">
        <v>0.157</v>
      </c>
      <c r="B41" s="7">
        <v>0.15679999999999999</v>
      </c>
      <c r="C41" s="7">
        <v>0.1565</v>
      </c>
      <c r="D41" s="7">
        <v>0.15629999999999999</v>
      </c>
      <c r="E41" s="7">
        <v>0.15629999999999999</v>
      </c>
      <c r="F41" s="7">
        <v>0.15620000000000001</v>
      </c>
      <c r="G41" s="7">
        <v>0.15640000000000001</v>
      </c>
      <c r="H41" s="7">
        <v>0.15609999999999999</v>
      </c>
      <c r="I41" s="7">
        <v>0.15620000000000001</v>
      </c>
      <c r="J41" s="7">
        <v>0.15590000000000001</v>
      </c>
      <c r="K41" s="7">
        <v>0.15579999999999999</v>
      </c>
      <c r="L41" s="7">
        <v>0.15559999999999999</v>
      </c>
      <c r="M41" s="8" t="s">
        <v>1</v>
      </c>
      <c r="N41">
        <f>(1/2)^15</f>
        <v>3.0517578125E-5</v>
      </c>
    </row>
    <row r="42" spans="1:14" x14ac:dyDescent="0.35">
      <c r="A42" s="7">
        <v>0.14860000000000001</v>
      </c>
      <c r="B42" s="7">
        <v>0.14910000000000001</v>
      </c>
      <c r="C42" s="7">
        <v>0.14849999999999999</v>
      </c>
      <c r="D42" s="7">
        <v>0.14829999999999999</v>
      </c>
      <c r="E42" s="7">
        <v>0.14829999999999999</v>
      </c>
      <c r="F42" s="7">
        <v>0.14829999999999999</v>
      </c>
      <c r="G42" s="7">
        <v>0.1482</v>
      </c>
      <c r="H42" s="7">
        <v>0.14829999999999999</v>
      </c>
      <c r="I42" s="7">
        <v>0.14860000000000001</v>
      </c>
      <c r="J42" s="7">
        <v>0.14849999999999999</v>
      </c>
      <c r="K42" s="7">
        <v>0.1489</v>
      </c>
      <c r="L42" s="7">
        <v>0.14860000000000001</v>
      </c>
      <c r="M42" s="8" t="s">
        <v>1</v>
      </c>
      <c r="N42">
        <f>(1/2)^16</f>
        <v>1.52587890625E-5</v>
      </c>
    </row>
    <row r="43" spans="1:14" x14ac:dyDescent="0.35">
      <c r="A43" s="7">
        <v>0.1512</v>
      </c>
      <c r="B43" s="7">
        <v>0.15129999999999999</v>
      </c>
      <c r="C43" s="7">
        <v>0.15110000000000001</v>
      </c>
      <c r="D43" s="7">
        <v>0.1512</v>
      </c>
      <c r="E43" s="7">
        <v>0.15110000000000001</v>
      </c>
      <c r="F43" s="7">
        <v>0.151</v>
      </c>
      <c r="G43" s="7">
        <v>0.15129999999999999</v>
      </c>
      <c r="H43" s="7">
        <v>0.1512</v>
      </c>
      <c r="I43" s="7">
        <v>0.15110000000000001</v>
      </c>
      <c r="J43" s="7">
        <v>0.1512</v>
      </c>
      <c r="K43" s="7">
        <v>0.151</v>
      </c>
      <c r="L43" s="7">
        <v>0.151</v>
      </c>
      <c r="M43" s="8" t="s">
        <v>1</v>
      </c>
      <c r="N43">
        <f>(1/2)^17</f>
        <v>7.62939453125E-6</v>
      </c>
    </row>
    <row r="44" spans="1:14" x14ac:dyDescent="0.35">
      <c r="A44" s="7">
        <v>0.1492</v>
      </c>
      <c r="B44" s="7">
        <v>0.14910000000000001</v>
      </c>
      <c r="C44" s="7">
        <v>0.14940000000000001</v>
      </c>
      <c r="D44" s="7">
        <v>0.14940000000000001</v>
      </c>
      <c r="E44" s="7">
        <v>0.1492</v>
      </c>
      <c r="F44" s="7">
        <v>0.14949999999999999</v>
      </c>
      <c r="G44" s="7">
        <v>0.14910000000000001</v>
      </c>
      <c r="H44" s="7">
        <v>0.14899999999999999</v>
      </c>
      <c r="I44" s="7">
        <v>0.14879999999999999</v>
      </c>
      <c r="J44" s="7">
        <v>0.1487</v>
      </c>
      <c r="K44" s="7">
        <v>0.14849999999999999</v>
      </c>
      <c r="L44" s="7">
        <v>0.1484</v>
      </c>
      <c r="M44" s="8" t="s">
        <v>1</v>
      </c>
      <c r="N44">
        <f>(1/2)^18</f>
        <v>3.814697265625E-6</v>
      </c>
    </row>
    <row r="45" spans="1:14" x14ac:dyDescent="0.35">
      <c r="A45" s="7">
        <v>0.14879999999999999</v>
      </c>
      <c r="B45" s="7">
        <v>0.14879999999999999</v>
      </c>
      <c r="C45" s="7">
        <v>0.1487</v>
      </c>
      <c r="D45" s="7">
        <v>0.14879999999999999</v>
      </c>
      <c r="E45" s="7">
        <v>0.1487</v>
      </c>
      <c r="F45" s="7">
        <v>0.1487</v>
      </c>
      <c r="G45" s="7">
        <v>0.14899999999999999</v>
      </c>
      <c r="H45" s="7">
        <v>0.14910000000000001</v>
      </c>
      <c r="I45" s="7">
        <v>0.14899999999999999</v>
      </c>
      <c r="J45" s="7">
        <v>0.14899999999999999</v>
      </c>
      <c r="K45" s="7">
        <v>0.1489</v>
      </c>
      <c r="L45" s="7">
        <v>0.1489</v>
      </c>
      <c r="M45" s="8" t="s">
        <v>1</v>
      </c>
      <c r="N45">
        <f>(1/2)^19</f>
        <v>1.9073486328125E-6</v>
      </c>
    </row>
    <row r="46" spans="1:14" x14ac:dyDescent="0.35">
      <c r="A46" s="7">
        <v>0.14940000000000001</v>
      </c>
      <c r="B46" s="7">
        <v>0.14940000000000001</v>
      </c>
      <c r="C46" s="7">
        <v>0.15049999999999999</v>
      </c>
      <c r="D46" s="7">
        <v>0.14940000000000001</v>
      </c>
      <c r="E46" s="7">
        <v>0.15</v>
      </c>
      <c r="F46" s="7">
        <v>0.1489</v>
      </c>
      <c r="G46" s="7">
        <v>0.14949999999999999</v>
      </c>
      <c r="H46" s="7">
        <v>0.14899999999999999</v>
      </c>
      <c r="I46" s="7">
        <v>0.14899999999999999</v>
      </c>
      <c r="J46" s="7">
        <v>0.14899999999999999</v>
      </c>
      <c r="K46" s="7">
        <v>0.1489</v>
      </c>
      <c r="L46" s="7">
        <v>0.1489</v>
      </c>
      <c r="M46" s="8" t="s">
        <v>1</v>
      </c>
      <c r="N46">
        <f>(1/2)^20</f>
        <v>9.5367431640625E-7</v>
      </c>
    </row>
    <row r="47" spans="1:14" x14ac:dyDescent="0.35">
      <c r="A47" s="7">
        <v>0.157</v>
      </c>
      <c r="B47" s="7">
        <v>0.15670000000000001</v>
      </c>
      <c r="C47" s="7">
        <v>0.15679999999999999</v>
      </c>
      <c r="D47" s="7">
        <v>0.15679999999999999</v>
      </c>
      <c r="E47" s="7">
        <v>0.15670000000000001</v>
      </c>
      <c r="F47" s="7">
        <v>0.15670000000000001</v>
      </c>
      <c r="G47" s="7">
        <v>0.1565</v>
      </c>
      <c r="H47" s="7">
        <v>0.1565</v>
      </c>
      <c r="I47" s="7">
        <v>0.15620000000000001</v>
      </c>
      <c r="J47" s="7">
        <v>0.15609999999999999</v>
      </c>
      <c r="K47" s="7">
        <v>0.156</v>
      </c>
      <c r="L47" s="7">
        <v>0.156</v>
      </c>
      <c r="M47" s="8" t="s">
        <v>27</v>
      </c>
      <c r="N47" s="8">
        <v>0</v>
      </c>
    </row>
    <row r="48" spans="1:14" x14ac:dyDescent="0.35">
      <c r="A48" s="7">
        <v>0.15240000000000001</v>
      </c>
      <c r="B48" s="7">
        <v>0.1522</v>
      </c>
      <c r="C48" s="7">
        <v>0.1522</v>
      </c>
      <c r="D48" s="7">
        <v>0.15210000000000001</v>
      </c>
      <c r="E48" s="7">
        <v>0.152</v>
      </c>
      <c r="F48" s="7">
        <v>0.15190000000000001</v>
      </c>
      <c r="G48" s="7">
        <v>0.15229999999999999</v>
      </c>
      <c r="H48" s="7">
        <v>0.15229999999999999</v>
      </c>
      <c r="I48" s="7">
        <v>0.15210000000000001</v>
      </c>
      <c r="J48" s="7">
        <v>0.152</v>
      </c>
      <c r="K48" s="7">
        <v>0.15210000000000001</v>
      </c>
      <c r="L48" s="7">
        <v>0.1555</v>
      </c>
      <c r="M48" s="8" t="s">
        <v>27</v>
      </c>
      <c r="N48" s="8">
        <v>0</v>
      </c>
    </row>
    <row r="49" spans="1:14" x14ac:dyDescent="0.35">
      <c r="A49" s="7">
        <v>0.15920000000000001</v>
      </c>
      <c r="B49" s="7">
        <v>0.15890000000000001</v>
      </c>
      <c r="C49" s="7">
        <v>0.15909999999999999</v>
      </c>
      <c r="D49" s="7">
        <v>0.159</v>
      </c>
      <c r="E49" s="7">
        <v>0.159</v>
      </c>
      <c r="F49" s="7">
        <v>0.15890000000000001</v>
      </c>
      <c r="G49" s="7">
        <v>0.15939999999999999</v>
      </c>
      <c r="H49" s="7">
        <v>0.1595</v>
      </c>
      <c r="I49" s="7">
        <v>0.15939999999999999</v>
      </c>
      <c r="J49" s="7">
        <v>0.16</v>
      </c>
      <c r="K49" s="7">
        <v>0.15989999999999999</v>
      </c>
      <c r="L49" s="7">
        <v>0.16189999999999999</v>
      </c>
      <c r="M49" s="8" t="s">
        <v>27</v>
      </c>
      <c r="N49" s="8">
        <v>0</v>
      </c>
    </row>
    <row r="50" spans="1:14" x14ac:dyDescent="0.35">
      <c r="A50" s="7">
        <v>1.4411</v>
      </c>
      <c r="B50" s="7">
        <v>1.4384999999999999</v>
      </c>
      <c r="C50" s="7">
        <v>1.4398</v>
      </c>
      <c r="D50" s="7">
        <v>1.4406000000000001</v>
      </c>
      <c r="E50" s="7">
        <v>1.4418</v>
      </c>
      <c r="F50" s="7">
        <v>1.4424999999999999</v>
      </c>
      <c r="G50" s="7">
        <v>1.4241999999999999</v>
      </c>
      <c r="H50" s="7">
        <v>1.4263999999999999</v>
      </c>
      <c r="I50" s="7">
        <v>1.429</v>
      </c>
      <c r="J50" s="7">
        <v>1.4315</v>
      </c>
      <c r="K50" s="7">
        <v>1.4339</v>
      </c>
      <c r="L50" s="7">
        <v>1.4351</v>
      </c>
      <c r="M50" s="8" t="s">
        <v>2</v>
      </c>
      <c r="N50">
        <f>(1/2)^0</f>
        <v>1</v>
      </c>
    </row>
    <row r="51" spans="1:14" x14ac:dyDescent="0.35">
      <c r="A51" s="7">
        <v>0.87250000000000005</v>
      </c>
      <c r="B51" s="7">
        <v>0.8639</v>
      </c>
      <c r="C51" s="7">
        <v>0.86380000000000001</v>
      </c>
      <c r="D51" s="7">
        <v>0.871</v>
      </c>
      <c r="E51" s="7">
        <v>0.87780000000000002</v>
      </c>
      <c r="F51" s="7">
        <v>0.88570000000000004</v>
      </c>
      <c r="G51" s="7">
        <v>0.88980000000000004</v>
      </c>
      <c r="H51" s="7">
        <v>0.89290000000000003</v>
      </c>
      <c r="I51" s="7">
        <v>0.89929999999999999</v>
      </c>
      <c r="J51" s="7">
        <v>0.90369999999999995</v>
      </c>
      <c r="K51" s="7">
        <v>0.90720000000000001</v>
      </c>
      <c r="L51" s="7">
        <v>0.90949999999999998</v>
      </c>
      <c r="M51" s="8" t="s">
        <v>2</v>
      </c>
      <c r="N51">
        <f>(1/2)^1</f>
        <v>0.5</v>
      </c>
    </row>
    <row r="52" spans="1:14" x14ac:dyDescent="0.35">
      <c r="A52" s="7">
        <v>0.5161</v>
      </c>
      <c r="B52" s="7">
        <v>0.49590000000000001</v>
      </c>
      <c r="C52" s="7">
        <v>0.48320000000000002</v>
      </c>
      <c r="D52" s="7">
        <v>0.47610000000000002</v>
      </c>
      <c r="E52" s="7">
        <v>0.47489999999999999</v>
      </c>
      <c r="F52" s="7">
        <v>0.47939999999999999</v>
      </c>
      <c r="G52" s="7">
        <v>0.52959999999999996</v>
      </c>
      <c r="H52" s="7">
        <v>0.53610000000000002</v>
      </c>
      <c r="I52" s="7">
        <v>0.54549999999999998</v>
      </c>
      <c r="J52" s="7">
        <v>0.5575</v>
      </c>
      <c r="K52" s="7">
        <v>0.56940000000000002</v>
      </c>
      <c r="L52" s="7">
        <v>0.58120000000000005</v>
      </c>
      <c r="M52" s="8" t="s">
        <v>2</v>
      </c>
      <c r="N52">
        <f>(1/2)^2</f>
        <v>0.25</v>
      </c>
    </row>
    <row r="53" spans="1:14" x14ac:dyDescent="0.35">
      <c r="A53" s="7">
        <v>0.29499999999999998</v>
      </c>
      <c r="B53" s="7">
        <v>0.28860000000000002</v>
      </c>
      <c r="C53" s="7">
        <v>0.28349999999999997</v>
      </c>
      <c r="D53" s="7">
        <v>0.28000000000000003</v>
      </c>
      <c r="E53" s="7">
        <v>0.27789999999999998</v>
      </c>
      <c r="F53" s="7">
        <v>0.27600000000000002</v>
      </c>
      <c r="G53" s="7">
        <v>0.29210000000000003</v>
      </c>
      <c r="H53" s="7">
        <v>0.29249999999999998</v>
      </c>
      <c r="I53" s="7">
        <v>0.29499999999999998</v>
      </c>
      <c r="J53" s="7">
        <v>0.30330000000000001</v>
      </c>
      <c r="K53" s="7">
        <v>0.31040000000000001</v>
      </c>
      <c r="L53" s="7">
        <v>0.32040000000000002</v>
      </c>
      <c r="M53" s="8" t="s">
        <v>2</v>
      </c>
      <c r="N53">
        <f>(1/2)^3</f>
        <v>0.125</v>
      </c>
    </row>
    <row r="54" spans="1:14" x14ac:dyDescent="0.35">
      <c r="A54" s="7">
        <v>0.22070000000000001</v>
      </c>
      <c r="B54" s="7">
        <v>0.21779999999999999</v>
      </c>
      <c r="C54" s="7">
        <v>0.21390000000000001</v>
      </c>
      <c r="D54" s="7">
        <v>0.21290000000000001</v>
      </c>
      <c r="E54" s="7">
        <v>0.21210000000000001</v>
      </c>
      <c r="F54" s="7">
        <v>0.21129999999999999</v>
      </c>
      <c r="G54" s="7">
        <v>0.2094</v>
      </c>
      <c r="H54" s="7">
        <v>0.21049999999999999</v>
      </c>
      <c r="I54" s="7">
        <v>0.21240000000000001</v>
      </c>
      <c r="J54" s="7">
        <v>0.21790000000000001</v>
      </c>
      <c r="K54" s="7">
        <v>0.22009999999999999</v>
      </c>
      <c r="L54" s="7">
        <v>0.22470000000000001</v>
      </c>
      <c r="M54" s="8" t="s">
        <v>2</v>
      </c>
      <c r="N54">
        <f>(1/2)^4</f>
        <v>6.25E-2</v>
      </c>
    </row>
    <row r="55" spans="1:14" x14ac:dyDescent="0.35">
      <c r="A55" s="7">
        <v>0.18959999999999999</v>
      </c>
      <c r="B55" s="7">
        <v>0.18709999999999999</v>
      </c>
      <c r="C55" s="7">
        <v>0.187</v>
      </c>
      <c r="D55" s="7">
        <v>0.18720000000000001</v>
      </c>
      <c r="E55" s="7">
        <v>0.18609999999999999</v>
      </c>
      <c r="F55" s="7">
        <v>0.18590000000000001</v>
      </c>
      <c r="G55" s="7">
        <v>0.18440000000000001</v>
      </c>
      <c r="H55" s="7">
        <v>0.18479999999999999</v>
      </c>
      <c r="I55" s="7">
        <v>0.18909999999999999</v>
      </c>
      <c r="J55" s="7">
        <v>0.19439999999999999</v>
      </c>
      <c r="K55" s="7">
        <v>0.2001</v>
      </c>
      <c r="L55" s="7">
        <v>0.2031</v>
      </c>
      <c r="M55" s="8" t="s">
        <v>2</v>
      </c>
      <c r="N55">
        <f>(1/2)^5</f>
        <v>3.125E-2</v>
      </c>
    </row>
    <row r="56" spans="1:14" x14ac:dyDescent="0.35">
      <c r="A56" s="7">
        <v>0.16950000000000001</v>
      </c>
      <c r="B56" s="7">
        <v>0.16850000000000001</v>
      </c>
      <c r="C56" s="7">
        <v>0.16789999999999999</v>
      </c>
      <c r="D56" s="7">
        <v>0.1673</v>
      </c>
      <c r="E56" s="7">
        <v>0.1671</v>
      </c>
      <c r="F56" s="7">
        <v>0.1668</v>
      </c>
      <c r="G56" s="7">
        <v>0.16650000000000001</v>
      </c>
      <c r="H56" s="7">
        <v>0.16669999999999999</v>
      </c>
      <c r="I56" s="7">
        <v>0.1671</v>
      </c>
      <c r="J56" s="7">
        <v>0.16980000000000001</v>
      </c>
      <c r="K56" s="7">
        <v>0.17280000000000001</v>
      </c>
      <c r="L56" s="7">
        <v>0.1749</v>
      </c>
      <c r="M56" s="8" t="s">
        <v>2</v>
      </c>
      <c r="N56">
        <f>(1/2)^6</f>
        <v>1.5625E-2</v>
      </c>
    </row>
    <row r="57" spans="1:14" x14ac:dyDescent="0.35">
      <c r="A57" s="7">
        <v>0.1585</v>
      </c>
      <c r="B57" s="7">
        <v>0.1583</v>
      </c>
      <c r="C57" s="7">
        <v>0.15759999999999999</v>
      </c>
      <c r="D57" s="7">
        <v>0.1575</v>
      </c>
      <c r="E57" s="7">
        <v>0.1575</v>
      </c>
      <c r="F57" s="7">
        <v>0.1573</v>
      </c>
      <c r="G57" s="7">
        <v>0.15770000000000001</v>
      </c>
      <c r="H57" s="7">
        <v>0.1578</v>
      </c>
      <c r="I57" s="7">
        <v>0.1583</v>
      </c>
      <c r="J57" s="7">
        <v>0.16020000000000001</v>
      </c>
      <c r="K57" s="7">
        <v>0.1623</v>
      </c>
      <c r="L57" s="7">
        <v>0.16400000000000001</v>
      </c>
      <c r="M57" s="8" t="s">
        <v>2</v>
      </c>
      <c r="N57">
        <f>(1/2)^7</f>
        <v>7.8125E-3</v>
      </c>
    </row>
    <row r="58" spans="1:14" x14ac:dyDescent="0.35">
      <c r="A58" s="7">
        <v>0.1522</v>
      </c>
      <c r="B58" s="7">
        <v>0.1522</v>
      </c>
      <c r="C58" s="7">
        <v>0.15190000000000001</v>
      </c>
      <c r="D58" s="7">
        <v>0.15160000000000001</v>
      </c>
      <c r="E58" s="7">
        <v>0.15160000000000001</v>
      </c>
      <c r="F58" s="7">
        <v>0.15140000000000001</v>
      </c>
      <c r="G58" s="7">
        <v>0.151</v>
      </c>
      <c r="H58" s="7">
        <v>0.15079999999999999</v>
      </c>
      <c r="I58" s="7">
        <v>0.155</v>
      </c>
      <c r="J58" s="7">
        <v>0.1585</v>
      </c>
      <c r="K58" s="7">
        <v>0.1615</v>
      </c>
      <c r="L58" s="7">
        <v>0.16400000000000001</v>
      </c>
      <c r="M58" s="8" t="s">
        <v>2</v>
      </c>
      <c r="N58">
        <f>(1/2)^8</f>
        <v>3.90625E-3</v>
      </c>
    </row>
    <row r="59" spans="1:14" x14ac:dyDescent="0.35">
      <c r="A59" s="7">
        <v>0.14910000000000001</v>
      </c>
      <c r="B59" s="7">
        <v>0.1492</v>
      </c>
      <c r="C59" s="7">
        <v>0.14910000000000001</v>
      </c>
      <c r="D59" s="7">
        <v>0.15110000000000001</v>
      </c>
      <c r="E59" s="7">
        <v>0.15240000000000001</v>
      </c>
      <c r="F59" s="7">
        <v>0.14860000000000001</v>
      </c>
      <c r="G59" s="7">
        <v>0.14860000000000001</v>
      </c>
      <c r="H59" s="7">
        <v>0.14829999999999999</v>
      </c>
      <c r="I59" s="7">
        <v>0.151</v>
      </c>
      <c r="J59" s="7">
        <v>0.15390000000000001</v>
      </c>
      <c r="K59" s="7">
        <v>0.15570000000000001</v>
      </c>
      <c r="L59" s="7">
        <v>0.15679999999999999</v>
      </c>
      <c r="M59" s="8" t="s">
        <v>2</v>
      </c>
      <c r="N59">
        <f>(1/2)^9</f>
        <v>1.953125E-3</v>
      </c>
    </row>
    <row r="60" spans="1:14" x14ac:dyDescent="0.35">
      <c r="A60" s="7">
        <v>0.16550000000000001</v>
      </c>
      <c r="B60" s="7">
        <v>0.16520000000000001</v>
      </c>
      <c r="C60" s="7">
        <v>0.16500000000000001</v>
      </c>
      <c r="D60" s="7">
        <v>0.16489999999999999</v>
      </c>
      <c r="E60" s="7">
        <v>0.16500000000000001</v>
      </c>
      <c r="F60" s="7">
        <v>0.16489999999999999</v>
      </c>
      <c r="G60" s="7">
        <v>0.16500000000000001</v>
      </c>
      <c r="H60" s="7">
        <v>0.16470000000000001</v>
      </c>
      <c r="I60" s="7">
        <v>0.1668</v>
      </c>
      <c r="J60" s="7">
        <v>0.1691</v>
      </c>
      <c r="K60" s="7">
        <v>0.1701</v>
      </c>
      <c r="L60" s="7">
        <v>0.17050000000000001</v>
      </c>
      <c r="M60" s="8" t="s">
        <v>2</v>
      </c>
      <c r="N60">
        <f>(1/2)^10</f>
        <v>9.765625E-4</v>
      </c>
    </row>
    <row r="61" spans="1:14" x14ac:dyDescent="0.35">
      <c r="A61" s="7">
        <v>0.1605</v>
      </c>
      <c r="B61" s="7">
        <v>0.1603</v>
      </c>
      <c r="C61" s="7">
        <v>0.16020000000000001</v>
      </c>
      <c r="D61" s="7">
        <v>0.16209999999999999</v>
      </c>
      <c r="E61" s="7">
        <v>0.1598</v>
      </c>
      <c r="F61" s="7">
        <v>0.15970000000000001</v>
      </c>
      <c r="G61" s="7">
        <v>0.1588</v>
      </c>
      <c r="H61" s="7">
        <v>0.1595</v>
      </c>
      <c r="I61" s="7">
        <v>0.1633</v>
      </c>
      <c r="J61" s="7">
        <v>0.1646</v>
      </c>
      <c r="K61" s="7">
        <v>0.16500000000000001</v>
      </c>
      <c r="L61" s="7">
        <v>0.16589999999999999</v>
      </c>
      <c r="M61" s="8" t="s">
        <v>2</v>
      </c>
      <c r="N61">
        <f>(1/2)^11</f>
        <v>4.8828125E-4</v>
      </c>
    </row>
    <row r="62" spans="1:14" x14ac:dyDescent="0.35">
      <c r="A62" s="7">
        <v>0.16170000000000001</v>
      </c>
      <c r="B62" s="7">
        <v>0.1613</v>
      </c>
      <c r="C62" s="7">
        <v>0.16200000000000001</v>
      </c>
      <c r="D62" s="7">
        <v>0.16589999999999999</v>
      </c>
      <c r="E62" s="7">
        <v>0.16239999999999999</v>
      </c>
      <c r="F62" s="7">
        <v>0.161</v>
      </c>
      <c r="G62" s="7">
        <v>0.16089999999999999</v>
      </c>
      <c r="H62" s="7">
        <v>0.1608</v>
      </c>
      <c r="I62" s="7">
        <v>0.1608</v>
      </c>
      <c r="J62" s="7">
        <v>0.16059999999999999</v>
      </c>
      <c r="K62" s="7">
        <v>0.1605</v>
      </c>
      <c r="L62" s="7">
        <v>0.1603</v>
      </c>
      <c r="M62" s="8" t="s">
        <v>2</v>
      </c>
      <c r="N62">
        <f>(1/2)^12</f>
        <v>2.44140625E-4</v>
      </c>
    </row>
    <row r="63" spans="1:14" x14ac:dyDescent="0.35">
      <c r="A63" s="7">
        <v>0.15720000000000001</v>
      </c>
      <c r="B63" s="7">
        <v>0.15690000000000001</v>
      </c>
      <c r="C63" s="7">
        <v>0.15659999999999999</v>
      </c>
      <c r="D63" s="7">
        <v>0.1661</v>
      </c>
      <c r="E63" s="7">
        <v>0.1565</v>
      </c>
      <c r="F63" s="7">
        <v>0.15670000000000001</v>
      </c>
      <c r="G63" s="7">
        <v>0.15640000000000001</v>
      </c>
      <c r="H63" s="7">
        <v>0.15720000000000001</v>
      </c>
      <c r="I63" s="7">
        <v>0.1565</v>
      </c>
      <c r="J63" s="7">
        <v>0.15640000000000001</v>
      </c>
      <c r="K63" s="7">
        <v>0.15629999999999999</v>
      </c>
      <c r="L63" s="7">
        <v>0.156</v>
      </c>
      <c r="M63" s="8" t="s">
        <v>2</v>
      </c>
      <c r="N63">
        <f>(1/2)^13</f>
        <v>1.220703125E-4</v>
      </c>
    </row>
    <row r="64" spans="1:14" x14ac:dyDescent="0.35">
      <c r="A64" s="7">
        <v>0.1603</v>
      </c>
      <c r="B64" s="7">
        <v>0.16039999999999999</v>
      </c>
      <c r="C64" s="7">
        <v>0.1603</v>
      </c>
      <c r="D64" s="7">
        <v>0.1605</v>
      </c>
      <c r="E64" s="7">
        <v>0.16020000000000001</v>
      </c>
      <c r="F64" s="7">
        <v>0.16</v>
      </c>
      <c r="G64" s="7">
        <v>0.15989999999999999</v>
      </c>
      <c r="H64" s="7">
        <v>0.159</v>
      </c>
      <c r="I64" s="7">
        <v>0.159</v>
      </c>
      <c r="J64" s="7">
        <v>0.1588</v>
      </c>
      <c r="K64" s="7">
        <v>0.15859999999999999</v>
      </c>
      <c r="L64" s="7">
        <v>0.15840000000000001</v>
      </c>
      <c r="M64" s="8" t="s">
        <v>2</v>
      </c>
      <c r="N64">
        <f>(1/2)^14</f>
        <v>6.103515625E-5</v>
      </c>
    </row>
    <row r="65" spans="1:14" x14ac:dyDescent="0.35">
      <c r="A65" s="7">
        <v>0.15310000000000001</v>
      </c>
      <c r="B65" s="7">
        <v>0.152</v>
      </c>
      <c r="C65" s="7">
        <v>0.15359999999999999</v>
      </c>
      <c r="D65" s="7">
        <v>0.1487</v>
      </c>
      <c r="E65" s="7">
        <v>0.1507</v>
      </c>
      <c r="F65" s="7">
        <v>0.15409999999999999</v>
      </c>
      <c r="G65" s="7">
        <v>0.14879999999999999</v>
      </c>
      <c r="H65" s="7">
        <v>0.14860000000000001</v>
      </c>
      <c r="I65" s="7">
        <v>0.14879999999999999</v>
      </c>
      <c r="J65" s="7">
        <v>0.14879999999999999</v>
      </c>
      <c r="K65" s="7">
        <v>0.1487</v>
      </c>
      <c r="L65" s="7">
        <v>0.14849999999999999</v>
      </c>
      <c r="M65" s="8" t="s">
        <v>2</v>
      </c>
      <c r="N65">
        <f>(1/2)^15</f>
        <v>3.0517578125E-5</v>
      </c>
    </row>
    <row r="66" spans="1:14" x14ac:dyDescent="0.35">
      <c r="A66" s="7">
        <v>0.1497</v>
      </c>
      <c r="B66" s="7">
        <v>0.15</v>
      </c>
      <c r="C66" s="7">
        <v>0.15060000000000001</v>
      </c>
      <c r="D66" s="7">
        <v>0.15229999999999999</v>
      </c>
      <c r="E66" s="7">
        <v>0.15279999999999999</v>
      </c>
      <c r="F66" s="7">
        <v>0.1527</v>
      </c>
      <c r="G66" s="7">
        <v>0.15079999999999999</v>
      </c>
      <c r="H66" s="7">
        <v>0.14940000000000001</v>
      </c>
      <c r="I66" s="7">
        <v>0.14940000000000001</v>
      </c>
      <c r="J66" s="7">
        <v>0.14940000000000001</v>
      </c>
      <c r="K66" s="7">
        <v>0.14929999999999999</v>
      </c>
      <c r="L66" s="7">
        <v>0.14929999999999999</v>
      </c>
      <c r="M66" s="8" t="s">
        <v>2</v>
      </c>
      <c r="N66">
        <f>(1/2)^16</f>
        <v>1.52587890625E-5</v>
      </c>
    </row>
    <row r="67" spans="1:14" x14ac:dyDescent="0.35">
      <c r="A67" s="7">
        <v>0.1588</v>
      </c>
      <c r="B67" s="7">
        <v>0.159</v>
      </c>
      <c r="C67" s="7">
        <v>0.15859999999999999</v>
      </c>
      <c r="D67" s="7">
        <v>0.15859999999999999</v>
      </c>
      <c r="E67" s="7">
        <v>0.15840000000000001</v>
      </c>
      <c r="F67" s="7">
        <v>0.1583</v>
      </c>
      <c r="G67" s="7">
        <v>0.15820000000000001</v>
      </c>
      <c r="H67" s="7">
        <v>0.15790000000000001</v>
      </c>
      <c r="I67" s="7">
        <v>0.1575</v>
      </c>
      <c r="J67" s="7">
        <v>0.158</v>
      </c>
      <c r="K67" s="7">
        <v>0.15959999999999999</v>
      </c>
      <c r="L67" s="7">
        <v>0.1593</v>
      </c>
      <c r="M67" s="8" t="s">
        <v>2</v>
      </c>
      <c r="N67">
        <f>(1/2)^17</f>
        <v>7.62939453125E-6</v>
      </c>
    </row>
    <row r="68" spans="1:14" x14ac:dyDescent="0.35">
      <c r="A68" s="7">
        <v>0.14899999999999999</v>
      </c>
      <c r="B68" s="7">
        <v>0.14899999999999999</v>
      </c>
      <c r="C68" s="7">
        <v>0.1487</v>
      </c>
      <c r="D68" s="7">
        <v>0.14879999999999999</v>
      </c>
      <c r="E68" s="7">
        <v>0.1487</v>
      </c>
      <c r="F68" s="7">
        <v>0.14860000000000001</v>
      </c>
      <c r="G68" s="7">
        <v>0.14899999999999999</v>
      </c>
      <c r="H68" s="7">
        <v>0.1492</v>
      </c>
      <c r="I68" s="7">
        <v>0.14910000000000001</v>
      </c>
      <c r="J68" s="7">
        <v>0.14910000000000001</v>
      </c>
      <c r="K68" s="7">
        <v>0.14899999999999999</v>
      </c>
      <c r="L68" s="7">
        <v>0.1489</v>
      </c>
      <c r="M68" s="8" t="s">
        <v>2</v>
      </c>
      <c r="N68">
        <f>(1/2)^18</f>
        <v>3.814697265625E-6</v>
      </c>
    </row>
    <row r="69" spans="1:14" x14ac:dyDescent="0.35">
      <c r="A69" s="7">
        <v>0.14979999999999999</v>
      </c>
      <c r="B69" s="7">
        <v>0.1507</v>
      </c>
      <c r="C69" s="7">
        <v>0.152</v>
      </c>
      <c r="D69" s="7">
        <v>0.15279999999999999</v>
      </c>
      <c r="E69" s="7">
        <v>0.1517</v>
      </c>
      <c r="F69" s="7">
        <v>0.15049999999999999</v>
      </c>
      <c r="G69" s="7">
        <v>0.15090000000000001</v>
      </c>
      <c r="H69" s="7">
        <v>0.151</v>
      </c>
      <c r="I69" s="7">
        <v>0.14929999999999999</v>
      </c>
      <c r="J69" s="7">
        <v>0.14929999999999999</v>
      </c>
      <c r="K69" s="7">
        <v>0.14940000000000001</v>
      </c>
      <c r="L69" s="7">
        <v>0.14929999999999999</v>
      </c>
      <c r="M69" s="8" t="s">
        <v>2</v>
      </c>
      <c r="N69">
        <f>(1/2)^19</f>
        <v>1.9073486328125E-6</v>
      </c>
    </row>
    <row r="70" spans="1:14" x14ac:dyDescent="0.35">
      <c r="A70" s="7">
        <v>0.1565</v>
      </c>
      <c r="B70" s="7">
        <v>0.15629999999999999</v>
      </c>
      <c r="C70" s="7">
        <v>0.15640000000000001</v>
      </c>
      <c r="D70" s="7">
        <v>0.1565</v>
      </c>
      <c r="E70" s="7">
        <v>0.15620000000000001</v>
      </c>
      <c r="F70" s="7">
        <v>0.15609999999999999</v>
      </c>
      <c r="G70" s="7">
        <v>0.1555</v>
      </c>
      <c r="H70" s="7">
        <v>0.15540000000000001</v>
      </c>
      <c r="I70" s="7">
        <v>0.15490000000000001</v>
      </c>
      <c r="J70" s="7">
        <v>0.15509999999999999</v>
      </c>
      <c r="K70" s="7">
        <v>0.16009999999999999</v>
      </c>
      <c r="L70" s="7">
        <v>0.1643</v>
      </c>
      <c r="M70" s="8" t="s">
        <v>2</v>
      </c>
      <c r="N70">
        <f>(1/2)^20</f>
        <v>9.5367431640625E-7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AF08-F291-4F1F-A11B-BA8A455D38FE}">
  <dimension ref="A1:N70"/>
  <sheetViews>
    <sheetView topLeftCell="A10" workbookViewId="0">
      <selection activeCell="I8" sqref="I8"/>
    </sheetView>
  </sheetViews>
  <sheetFormatPr defaultRowHeight="14.5" x14ac:dyDescent="0.35"/>
  <cols>
    <col min="14" max="14" width="12.08984375" bestFit="1" customWidth="1"/>
  </cols>
  <sheetData>
    <row r="1" spans="1:14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6" t="s">
        <v>0</v>
      </c>
      <c r="N1" s="6" t="s">
        <v>5</v>
      </c>
    </row>
    <row r="2" spans="1:14" x14ac:dyDescent="0.35">
      <c r="A2" s="7">
        <v>0.6069</v>
      </c>
      <c r="B2" s="7">
        <v>0.59060000000000001</v>
      </c>
      <c r="C2" s="7">
        <v>0.61180000000000001</v>
      </c>
      <c r="D2" s="7">
        <v>0.63229999999999997</v>
      </c>
      <c r="E2" s="7">
        <v>0.6522</v>
      </c>
      <c r="F2" s="7">
        <v>0.6623</v>
      </c>
      <c r="G2" s="7">
        <v>0.67630000000000001</v>
      </c>
      <c r="H2" s="7">
        <v>0.6653</v>
      </c>
      <c r="I2" s="7">
        <v>0.6895</v>
      </c>
      <c r="J2" s="7">
        <v>0.70920000000000005</v>
      </c>
      <c r="K2" s="7">
        <v>0.73529999999999995</v>
      </c>
      <c r="L2" s="7">
        <v>0.7429</v>
      </c>
      <c r="M2" s="8" t="s">
        <v>3</v>
      </c>
      <c r="N2">
        <f>(1/2)^0</f>
        <v>1</v>
      </c>
    </row>
    <row r="3" spans="1:14" x14ac:dyDescent="0.35">
      <c r="A3" s="7">
        <v>0.4022</v>
      </c>
      <c r="B3" s="7">
        <v>0.38790000000000002</v>
      </c>
      <c r="C3" s="7">
        <v>0.38800000000000001</v>
      </c>
      <c r="D3" s="7">
        <v>0.39300000000000002</v>
      </c>
      <c r="E3" s="7">
        <v>0.40639999999999998</v>
      </c>
      <c r="F3" s="7">
        <v>0.42799999999999999</v>
      </c>
      <c r="G3" s="7">
        <v>0.4425</v>
      </c>
      <c r="H3" s="7">
        <v>0.44390000000000002</v>
      </c>
      <c r="I3" s="7">
        <v>0.46200000000000002</v>
      </c>
      <c r="J3" s="7">
        <v>0.48370000000000002</v>
      </c>
      <c r="K3" s="7">
        <v>0.51319999999999999</v>
      </c>
      <c r="L3" s="7">
        <v>0.52729999999999999</v>
      </c>
      <c r="M3" s="8" t="s">
        <v>3</v>
      </c>
      <c r="N3">
        <f>(1/2)^1</f>
        <v>0.5</v>
      </c>
    </row>
    <row r="4" spans="1:14" x14ac:dyDescent="0.35">
      <c r="A4" s="7">
        <v>0.25609999999999999</v>
      </c>
      <c r="B4" s="7">
        <v>0.2492</v>
      </c>
      <c r="C4" s="7">
        <v>0.24959999999999999</v>
      </c>
      <c r="D4" s="7">
        <v>0.24940000000000001</v>
      </c>
      <c r="E4" s="7">
        <v>0.25740000000000002</v>
      </c>
      <c r="F4" s="7">
        <v>0.26979999999999998</v>
      </c>
      <c r="G4" s="7">
        <v>0.27989999999999998</v>
      </c>
      <c r="H4" s="7">
        <v>0.28249999999999997</v>
      </c>
      <c r="I4" s="7">
        <v>0.29420000000000002</v>
      </c>
      <c r="J4" s="7">
        <v>0.30349999999999999</v>
      </c>
      <c r="K4" s="7">
        <v>0.33029999999999998</v>
      </c>
      <c r="L4" s="7">
        <v>0.33860000000000001</v>
      </c>
      <c r="M4" s="8" t="s">
        <v>3</v>
      </c>
      <c r="N4">
        <f>(1/2)^2</f>
        <v>0.25</v>
      </c>
    </row>
    <row r="5" spans="1:14" x14ac:dyDescent="0.35">
      <c r="A5" s="7">
        <v>0.18060000000000001</v>
      </c>
      <c r="B5" s="7">
        <v>0.17879999999999999</v>
      </c>
      <c r="C5" s="7">
        <v>0.1794</v>
      </c>
      <c r="D5" s="7">
        <v>0.1807</v>
      </c>
      <c r="E5" s="7">
        <v>0.18629999999999999</v>
      </c>
      <c r="F5" s="7">
        <v>0.1933</v>
      </c>
      <c r="G5" s="7">
        <v>0.20080000000000001</v>
      </c>
      <c r="H5" s="7">
        <v>0.20200000000000001</v>
      </c>
      <c r="I5" s="7">
        <v>0.20610000000000001</v>
      </c>
      <c r="J5" s="7">
        <v>0.2112</v>
      </c>
      <c r="K5" s="7">
        <v>0.22339999999999999</v>
      </c>
      <c r="L5" s="7">
        <v>0.22789999999999999</v>
      </c>
      <c r="M5" s="8" t="s">
        <v>3</v>
      </c>
      <c r="N5">
        <f>(1/2)^3</f>
        <v>0.125</v>
      </c>
    </row>
    <row r="6" spans="1:14" x14ac:dyDescent="0.35">
      <c r="A6" s="7">
        <v>0.1434</v>
      </c>
      <c r="B6" s="7">
        <v>0.1416</v>
      </c>
      <c r="C6" s="7">
        <v>0.14149999999999999</v>
      </c>
      <c r="D6" s="7">
        <v>0.1416</v>
      </c>
      <c r="E6" s="7">
        <v>0.14399999999999999</v>
      </c>
      <c r="F6" s="7">
        <v>0.14710000000000001</v>
      </c>
      <c r="G6" s="7">
        <v>0.1522</v>
      </c>
      <c r="H6" s="7">
        <v>0.15260000000000001</v>
      </c>
      <c r="I6" s="7">
        <v>0.1547</v>
      </c>
      <c r="J6" s="7">
        <v>0.15690000000000001</v>
      </c>
      <c r="K6" s="7">
        <v>0.16120000000000001</v>
      </c>
      <c r="L6" s="7">
        <v>0.16289999999999999</v>
      </c>
      <c r="M6" s="8" t="s">
        <v>3</v>
      </c>
      <c r="N6">
        <f>(1/2)^4</f>
        <v>6.25E-2</v>
      </c>
    </row>
    <row r="7" spans="1:14" x14ac:dyDescent="0.35">
      <c r="A7" s="7">
        <v>0.1234</v>
      </c>
      <c r="B7" s="7">
        <v>0.1226</v>
      </c>
      <c r="C7" s="7">
        <v>0.1227</v>
      </c>
      <c r="D7" s="7">
        <v>0.12280000000000001</v>
      </c>
      <c r="E7" s="7">
        <v>0.1242</v>
      </c>
      <c r="F7" s="7">
        <v>0.12559999999999999</v>
      </c>
      <c r="G7" s="7">
        <v>0.1273</v>
      </c>
      <c r="H7" s="7">
        <v>0.128</v>
      </c>
      <c r="I7" s="7">
        <v>0.12939999999999999</v>
      </c>
      <c r="J7" s="7">
        <v>0.13039999999999999</v>
      </c>
      <c r="K7" s="7">
        <v>0.13250000000000001</v>
      </c>
      <c r="L7" s="7">
        <v>0.13389999999999999</v>
      </c>
      <c r="M7" s="8" t="s">
        <v>3</v>
      </c>
      <c r="N7">
        <f>(1/2)^5</f>
        <v>3.125E-2</v>
      </c>
    </row>
    <row r="8" spans="1:14" x14ac:dyDescent="0.35">
      <c r="A8" s="7">
        <v>0.1138</v>
      </c>
      <c r="B8" s="7">
        <v>0.11310000000000001</v>
      </c>
      <c r="C8" s="7">
        <v>0.11310000000000001</v>
      </c>
      <c r="D8" s="7">
        <v>0.11310000000000001</v>
      </c>
      <c r="E8" s="7">
        <v>0.1138</v>
      </c>
      <c r="F8" s="7">
        <v>0.11459999999999999</v>
      </c>
      <c r="G8" s="7">
        <v>0.11559999999999999</v>
      </c>
      <c r="H8" s="7">
        <v>0.1157</v>
      </c>
      <c r="I8" s="7">
        <v>0.1162</v>
      </c>
      <c r="J8" s="7">
        <v>0.11700000000000001</v>
      </c>
      <c r="K8" s="7">
        <v>0.11799999999999999</v>
      </c>
      <c r="L8" s="7">
        <v>0.1182</v>
      </c>
      <c r="M8" s="8" t="s">
        <v>3</v>
      </c>
      <c r="N8">
        <f>(1/2)^6</f>
        <v>1.5625E-2</v>
      </c>
    </row>
    <row r="9" spans="1:14" x14ac:dyDescent="0.35">
      <c r="A9" s="7">
        <v>0.1072</v>
      </c>
      <c r="B9" s="7">
        <v>0.107</v>
      </c>
      <c r="C9" s="7">
        <v>0.107</v>
      </c>
      <c r="D9" s="7">
        <v>0.10680000000000001</v>
      </c>
      <c r="E9" s="7">
        <v>0.107</v>
      </c>
      <c r="F9" s="7">
        <v>0.109</v>
      </c>
      <c r="G9" s="7">
        <v>0.1084</v>
      </c>
      <c r="H9" s="7">
        <v>0.1089</v>
      </c>
      <c r="I9" s="7">
        <v>0.10920000000000001</v>
      </c>
      <c r="J9" s="7">
        <v>0.1094</v>
      </c>
      <c r="K9" s="7">
        <v>0.10979999999999999</v>
      </c>
      <c r="L9" s="7">
        <v>0.11</v>
      </c>
      <c r="M9" s="8" t="s">
        <v>3</v>
      </c>
      <c r="N9">
        <f>(1/2)^7</f>
        <v>7.8125E-3</v>
      </c>
    </row>
    <row r="10" spans="1:14" x14ac:dyDescent="0.35">
      <c r="A10" s="7">
        <v>0.107</v>
      </c>
      <c r="B10" s="7">
        <v>0.10680000000000001</v>
      </c>
      <c r="C10" s="7">
        <v>0.1066</v>
      </c>
      <c r="D10" s="7">
        <v>0.10639999999999999</v>
      </c>
      <c r="E10" s="7">
        <v>0.10639999999999999</v>
      </c>
      <c r="F10" s="7">
        <v>0.1067</v>
      </c>
      <c r="G10" s="7">
        <v>0.10680000000000001</v>
      </c>
      <c r="H10" s="7">
        <v>0.1069</v>
      </c>
      <c r="I10" s="7">
        <v>0.1069</v>
      </c>
      <c r="J10" s="7">
        <v>0.107</v>
      </c>
      <c r="K10" s="7">
        <v>0.1071</v>
      </c>
      <c r="L10" s="7">
        <v>0.107</v>
      </c>
      <c r="M10" s="8" t="s">
        <v>3</v>
      </c>
      <c r="N10">
        <f>(1/2)^8</f>
        <v>3.90625E-3</v>
      </c>
    </row>
    <row r="11" spans="1:14" x14ac:dyDescent="0.35">
      <c r="A11" s="7">
        <v>0.1084</v>
      </c>
      <c r="B11" s="7">
        <v>0.108</v>
      </c>
      <c r="C11" s="7">
        <v>0.1082</v>
      </c>
      <c r="D11" s="7">
        <v>0.108</v>
      </c>
      <c r="E11" s="7">
        <v>0.108</v>
      </c>
      <c r="F11" s="7">
        <v>0.1079</v>
      </c>
      <c r="G11" s="7">
        <v>0.10829999999999999</v>
      </c>
      <c r="H11" s="7">
        <v>0.1086</v>
      </c>
      <c r="I11" s="7">
        <v>0.1084</v>
      </c>
      <c r="J11" s="7">
        <v>0.10829999999999999</v>
      </c>
      <c r="K11" s="7">
        <v>0.1084</v>
      </c>
      <c r="L11" s="7">
        <v>0.10829999999999999</v>
      </c>
      <c r="M11" s="8" t="s">
        <v>3</v>
      </c>
      <c r="N11">
        <f>(1/2)^9</f>
        <v>1.953125E-3</v>
      </c>
    </row>
    <row r="12" spans="1:14" x14ac:dyDescent="0.35">
      <c r="A12" s="7">
        <v>0.1051</v>
      </c>
      <c r="B12" s="7">
        <v>0.1052</v>
      </c>
      <c r="C12" s="7">
        <v>0.105</v>
      </c>
      <c r="D12" s="7">
        <v>0.10489999999999999</v>
      </c>
      <c r="E12" s="7">
        <v>0.10489999999999999</v>
      </c>
      <c r="F12" s="7">
        <v>0.105</v>
      </c>
      <c r="G12" s="7">
        <v>0.1052</v>
      </c>
      <c r="H12" s="7">
        <v>0.1051</v>
      </c>
      <c r="I12" s="7">
        <v>0.10539999999999999</v>
      </c>
      <c r="J12" s="7">
        <v>0.1051</v>
      </c>
      <c r="K12" s="7">
        <v>0.10539999999999999</v>
      </c>
      <c r="L12" s="7">
        <v>0.1053</v>
      </c>
      <c r="M12" s="8" t="s">
        <v>3</v>
      </c>
      <c r="N12">
        <f>(1/2)^10</f>
        <v>9.765625E-4</v>
      </c>
    </row>
    <row r="13" spans="1:14" x14ac:dyDescent="0.35">
      <c r="A13" s="7">
        <v>0.1031</v>
      </c>
      <c r="B13" s="7">
        <v>0.1031</v>
      </c>
      <c r="C13" s="7">
        <v>0.10299999999999999</v>
      </c>
      <c r="D13" s="7">
        <v>0.10299999999999999</v>
      </c>
      <c r="E13" s="7">
        <v>0.10299999999999999</v>
      </c>
      <c r="F13" s="7">
        <v>0.10299999999999999</v>
      </c>
      <c r="G13" s="7">
        <v>0.10340000000000001</v>
      </c>
      <c r="H13" s="7">
        <v>0.10340000000000001</v>
      </c>
      <c r="I13" s="7">
        <v>0.10349999999999999</v>
      </c>
      <c r="J13" s="7">
        <v>0.1037</v>
      </c>
      <c r="K13" s="7">
        <v>0.1038</v>
      </c>
      <c r="L13" s="7">
        <v>0.1036</v>
      </c>
      <c r="M13" s="8" t="s">
        <v>3</v>
      </c>
      <c r="N13">
        <f>(1/2)^11</f>
        <v>4.8828125E-4</v>
      </c>
    </row>
    <row r="14" spans="1:14" x14ac:dyDescent="0.35">
      <c r="A14" s="7">
        <v>0.10489999999999999</v>
      </c>
      <c r="B14" s="7">
        <v>0.1061</v>
      </c>
      <c r="C14" s="7">
        <v>0.1053</v>
      </c>
      <c r="D14" s="7">
        <v>0.1047</v>
      </c>
      <c r="E14" s="7">
        <v>0.1047</v>
      </c>
      <c r="F14" s="7">
        <v>0.1047</v>
      </c>
      <c r="G14" s="7">
        <v>0.1051</v>
      </c>
      <c r="H14" s="7">
        <v>0.10539999999999999</v>
      </c>
      <c r="I14" s="7">
        <v>0.1052</v>
      </c>
      <c r="J14" s="7">
        <v>0.1052</v>
      </c>
      <c r="K14" s="7">
        <v>0.1056</v>
      </c>
      <c r="L14" s="7">
        <v>0.10539999999999999</v>
      </c>
      <c r="M14" s="8" t="s">
        <v>3</v>
      </c>
      <c r="N14">
        <f>(1/2)^12</f>
        <v>2.44140625E-4</v>
      </c>
    </row>
    <row r="15" spans="1:14" x14ac:dyDescent="0.35">
      <c r="A15" s="7">
        <v>0.104</v>
      </c>
      <c r="B15" s="7">
        <v>0.10390000000000001</v>
      </c>
      <c r="C15" s="7">
        <v>0.10390000000000001</v>
      </c>
      <c r="D15" s="7">
        <v>0.1037</v>
      </c>
      <c r="E15" s="7">
        <v>0.1037</v>
      </c>
      <c r="F15" s="7">
        <v>0.1037</v>
      </c>
      <c r="G15" s="7">
        <v>0.10340000000000001</v>
      </c>
      <c r="H15" s="7">
        <v>0.10349999999999999</v>
      </c>
      <c r="I15" s="7">
        <v>0.10349999999999999</v>
      </c>
      <c r="J15" s="7">
        <v>0.10349999999999999</v>
      </c>
      <c r="K15" s="7">
        <v>0.1038</v>
      </c>
      <c r="L15" s="7">
        <v>0.10349999999999999</v>
      </c>
      <c r="M15" s="8" t="s">
        <v>3</v>
      </c>
      <c r="N15">
        <f>(1/2)^13</f>
        <v>1.220703125E-4</v>
      </c>
    </row>
    <row r="16" spans="1:14" x14ac:dyDescent="0.35">
      <c r="A16" s="7">
        <v>0.109</v>
      </c>
      <c r="B16" s="7">
        <v>0.1079</v>
      </c>
      <c r="C16" s="7">
        <v>0.10780000000000001</v>
      </c>
      <c r="D16" s="7">
        <v>0.1077</v>
      </c>
      <c r="E16" s="7">
        <v>0.1076</v>
      </c>
      <c r="F16" s="7">
        <v>0.1076</v>
      </c>
      <c r="G16" s="7">
        <v>0.1072</v>
      </c>
      <c r="H16" s="7">
        <v>0.1072</v>
      </c>
      <c r="I16" s="7">
        <v>0.1071</v>
      </c>
      <c r="J16" s="7">
        <v>0.1069</v>
      </c>
      <c r="K16" s="7">
        <v>0.1071</v>
      </c>
      <c r="L16" s="7">
        <v>0.1069</v>
      </c>
      <c r="M16" s="8" t="s">
        <v>3</v>
      </c>
      <c r="N16">
        <f>(1/2)^14</f>
        <v>6.103515625E-5</v>
      </c>
    </row>
    <row r="17" spans="1:14" x14ac:dyDescent="0.35">
      <c r="A17" s="7">
        <v>0.1075</v>
      </c>
      <c r="B17" s="7">
        <v>0.1071</v>
      </c>
      <c r="C17" s="7">
        <v>0.1069</v>
      </c>
      <c r="D17" s="7">
        <v>0.107</v>
      </c>
      <c r="E17" s="7">
        <v>0.10680000000000001</v>
      </c>
      <c r="F17" s="7">
        <v>0.10680000000000001</v>
      </c>
      <c r="G17" s="7">
        <v>0.10680000000000001</v>
      </c>
      <c r="H17" s="7">
        <v>0.1065</v>
      </c>
      <c r="I17" s="7">
        <v>0.1066</v>
      </c>
      <c r="J17" s="7">
        <v>0.10630000000000001</v>
      </c>
      <c r="K17" s="7">
        <v>0.10639999999999999</v>
      </c>
      <c r="L17" s="7">
        <v>0.1062</v>
      </c>
      <c r="M17" s="8" t="s">
        <v>3</v>
      </c>
      <c r="N17">
        <f>(1/2)^15</f>
        <v>3.0517578125E-5</v>
      </c>
    </row>
    <row r="18" spans="1:14" x14ac:dyDescent="0.35">
      <c r="A18" s="7">
        <v>0.10639999999999999</v>
      </c>
      <c r="B18" s="7">
        <v>0.1072</v>
      </c>
      <c r="C18" s="7">
        <v>0.1072</v>
      </c>
      <c r="D18" s="7">
        <v>0.107</v>
      </c>
      <c r="E18" s="7">
        <v>0.1069</v>
      </c>
      <c r="F18" s="7">
        <v>0.107</v>
      </c>
      <c r="G18" s="7">
        <v>0.1072</v>
      </c>
      <c r="H18" s="7">
        <v>0.1074</v>
      </c>
      <c r="I18" s="7">
        <v>0.108</v>
      </c>
      <c r="J18" s="7">
        <v>0.1077</v>
      </c>
      <c r="K18" s="7">
        <v>0.10780000000000001</v>
      </c>
      <c r="L18" s="7">
        <v>0.10780000000000001</v>
      </c>
      <c r="M18" s="8" t="s">
        <v>3</v>
      </c>
      <c r="N18">
        <f>(1/2)^16</f>
        <v>1.52587890625E-5</v>
      </c>
    </row>
    <row r="19" spans="1:14" x14ac:dyDescent="0.35">
      <c r="A19" s="7">
        <v>0.1062</v>
      </c>
      <c r="B19" s="7">
        <v>0.1062</v>
      </c>
      <c r="C19" s="7">
        <v>0.10630000000000001</v>
      </c>
      <c r="D19" s="7">
        <v>0.1062</v>
      </c>
      <c r="E19" s="7">
        <v>0.10630000000000001</v>
      </c>
      <c r="F19" s="7">
        <v>0.1062</v>
      </c>
      <c r="G19" s="7">
        <v>0.106</v>
      </c>
      <c r="H19" s="7">
        <v>0.10580000000000001</v>
      </c>
      <c r="I19" s="7">
        <v>0.10589999999999999</v>
      </c>
      <c r="J19" s="7">
        <v>0.10580000000000001</v>
      </c>
      <c r="K19" s="7">
        <v>0.10580000000000001</v>
      </c>
      <c r="L19" s="7">
        <v>0.10580000000000001</v>
      </c>
      <c r="M19" s="8" t="s">
        <v>3</v>
      </c>
      <c r="N19">
        <f>(1/2)^17</f>
        <v>7.62939453125E-6</v>
      </c>
    </row>
    <row r="20" spans="1:14" x14ac:dyDescent="0.35">
      <c r="A20" s="7">
        <v>0.1037</v>
      </c>
      <c r="B20" s="7">
        <v>0.1036</v>
      </c>
      <c r="C20" s="7">
        <v>0.1036</v>
      </c>
      <c r="D20" s="7">
        <v>0.10349999999999999</v>
      </c>
      <c r="E20" s="7">
        <v>0.10349999999999999</v>
      </c>
      <c r="F20" s="7">
        <v>0.1036</v>
      </c>
      <c r="G20" s="7">
        <v>0.10340000000000001</v>
      </c>
      <c r="H20" s="7">
        <v>0.1033</v>
      </c>
      <c r="I20" s="7">
        <v>0.1032</v>
      </c>
      <c r="J20" s="7">
        <v>0.1032</v>
      </c>
      <c r="K20" s="7">
        <v>0.1033</v>
      </c>
      <c r="L20" s="7">
        <v>0.1031</v>
      </c>
      <c r="M20" s="8" t="s">
        <v>3</v>
      </c>
      <c r="N20">
        <f>(1/2)^18</f>
        <v>3.814697265625E-6</v>
      </c>
    </row>
    <row r="21" spans="1:14" x14ac:dyDescent="0.35">
      <c r="A21" s="7">
        <v>0.1085</v>
      </c>
      <c r="B21" s="7">
        <v>0.1082</v>
      </c>
      <c r="C21" s="7">
        <v>0.1081</v>
      </c>
      <c r="D21" s="7">
        <v>0.1079</v>
      </c>
      <c r="E21" s="7">
        <v>0.108</v>
      </c>
      <c r="F21" s="7">
        <v>0.1081</v>
      </c>
      <c r="G21" s="7">
        <v>0.1076</v>
      </c>
      <c r="H21" s="7">
        <v>0.1081</v>
      </c>
      <c r="I21" s="7">
        <v>0.1074</v>
      </c>
      <c r="J21" s="7">
        <v>0.1074</v>
      </c>
      <c r="K21" s="7">
        <v>0.1075</v>
      </c>
      <c r="L21" s="7">
        <v>0.10730000000000001</v>
      </c>
      <c r="M21" s="8" t="s">
        <v>3</v>
      </c>
      <c r="N21">
        <f>(1/2)^19</f>
        <v>1.9073486328125E-6</v>
      </c>
    </row>
    <row r="22" spans="1:14" x14ac:dyDescent="0.35">
      <c r="A22" s="7">
        <v>0.109</v>
      </c>
      <c r="B22" s="7">
        <v>0.10879999999999999</v>
      </c>
      <c r="C22" s="7">
        <v>0.1087</v>
      </c>
      <c r="D22" s="7">
        <v>0.1085</v>
      </c>
      <c r="E22" s="7">
        <v>0.1085</v>
      </c>
      <c r="F22" s="7">
        <v>0.1085</v>
      </c>
      <c r="G22" s="7">
        <v>0.1082</v>
      </c>
      <c r="H22" s="7">
        <v>0.1082</v>
      </c>
      <c r="I22" s="7">
        <v>0.10829999999999999</v>
      </c>
      <c r="J22" s="7">
        <v>0.108</v>
      </c>
      <c r="K22" s="7">
        <v>0.10829999999999999</v>
      </c>
      <c r="L22" s="7">
        <v>0.10780000000000001</v>
      </c>
      <c r="M22" s="8" t="s">
        <v>3</v>
      </c>
      <c r="N22">
        <f>(1/2)^20</f>
        <v>9.5367431640625E-7</v>
      </c>
    </row>
    <row r="23" spans="1:14" x14ac:dyDescent="0.35">
      <c r="A23" s="7">
        <v>0.10290000000000001</v>
      </c>
      <c r="B23" s="7">
        <v>0.1028</v>
      </c>
      <c r="C23" s="7">
        <v>0.10290000000000001</v>
      </c>
      <c r="D23" s="7">
        <v>0.1028</v>
      </c>
      <c r="E23" s="7">
        <v>0.1028</v>
      </c>
      <c r="F23" s="7">
        <v>0.1026</v>
      </c>
      <c r="G23" s="7">
        <v>0.10299999999999999</v>
      </c>
      <c r="H23" s="7">
        <v>0.1032</v>
      </c>
      <c r="I23" s="7">
        <v>0.1033</v>
      </c>
      <c r="J23" s="7">
        <v>0.1032</v>
      </c>
      <c r="K23" s="7">
        <v>0.10349999999999999</v>
      </c>
      <c r="L23" s="7">
        <v>0.1033</v>
      </c>
      <c r="M23" s="8" t="s">
        <v>27</v>
      </c>
      <c r="N23" s="8">
        <v>0</v>
      </c>
    </row>
    <row r="24" spans="1:14" x14ac:dyDescent="0.35">
      <c r="A24" s="7">
        <v>0.107</v>
      </c>
      <c r="B24" s="7">
        <v>0.1046</v>
      </c>
      <c r="C24" s="7">
        <v>0.1031</v>
      </c>
      <c r="D24" s="7">
        <v>0.1027</v>
      </c>
      <c r="E24" s="7">
        <v>0.1022</v>
      </c>
      <c r="F24" s="7">
        <v>0.1023</v>
      </c>
      <c r="G24" s="7">
        <v>0.10249999999999999</v>
      </c>
      <c r="H24" s="7">
        <v>0.1024</v>
      </c>
      <c r="I24" s="7">
        <v>0.10299999999999999</v>
      </c>
      <c r="J24" s="7">
        <v>0.1057</v>
      </c>
      <c r="K24" s="7">
        <v>0.1024</v>
      </c>
      <c r="L24" s="7">
        <v>0.1023</v>
      </c>
      <c r="M24" s="8" t="s">
        <v>27</v>
      </c>
      <c r="N24" s="8">
        <v>0</v>
      </c>
    </row>
    <row r="25" spans="1:14" x14ac:dyDescent="0.35">
      <c r="A25" s="7">
        <v>0.10349999999999999</v>
      </c>
      <c r="B25" s="7">
        <v>0.1033</v>
      </c>
      <c r="C25" s="7">
        <v>0.10340000000000001</v>
      </c>
      <c r="D25" s="7">
        <v>0.1032</v>
      </c>
      <c r="E25" s="7">
        <v>0.1031</v>
      </c>
      <c r="F25" s="7">
        <v>0.1036</v>
      </c>
      <c r="G25" s="7">
        <v>0.1033</v>
      </c>
      <c r="H25" s="7">
        <v>0.10349999999999999</v>
      </c>
      <c r="I25" s="7">
        <v>0.10390000000000001</v>
      </c>
      <c r="J25" s="7">
        <v>0.1033</v>
      </c>
      <c r="K25" s="7">
        <v>0.10340000000000001</v>
      </c>
      <c r="L25" s="7">
        <v>0.1033</v>
      </c>
      <c r="M25" s="8" t="s">
        <v>27</v>
      </c>
      <c r="N25" s="8">
        <v>0</v>
      </c>
    </row>
    <row r="26" spans="1:14" x14ac:dyDescent="0.35">
      <c r="A26" s="7">
        <v>1.0162</v>
      </c>
      <c r="B26" s="7">
        <v>1.0237000000000001</v>
      </c>
      <c r="C26" s="7">
        <v>1.0302</v>
      </c>
      <c r="D26" s="7">
        <v>1.0354000000000001</v>
      </c>
      <c r="E26" s="7">
        <v>1.0427999999999999</v>
      </c>
      <c r="F26" s="7">
        <v>1.0479000000000001</v>
      </c>
      <c r="G26" s="7">
        <v>1.0456000000000001</v>
      </c>
      <c r="H26" s="7">
        <v>1.0513999999999999</v>
      </c>
      <c r="I26" s="7">
        <v>1.0598000000000001</v>
      </c>
      <c r="J26" s="7">
        <v>1.0649</v>
      </c>
      <c r="K26" s="7">
        <v>1.0709</v>
      </c>
      <c r="L26" s="7">
        <v>1.0751999999999999</v>
      </c>
      <c r="M26" s="8" t="s">
        <v>1</v>
      </c>
      <c r="N26">
        <f>(1/2)^0</f>
        <v>1</v>
      </c>
    </row>
    <row r="27" spans="1:14" x14ac:dyDescent="0.35">
      <c r="A27" s="7">
        <v>0.66069999999999995</v>
      </c>
      <c r="B27" s="7">
        <v>0.66449999999999998</v>
      </c>
      <c r="C27" s="7">
        <v>0.67230000000000001</v>
      </c>
      <c r="D27" s="7">
        <v>0.6804</v>
      </c>
      <c r="E27" s="7">
        <v>0.68840000000000001</v>
      </c>
      <c r="F27" s="7">
        <v>0.69679999999999997</v>
      </c>
      <c r="G27" s="7">
        <v>0.70589999999999997</v>
      </c>
      <c r="H27" s="7">
        <v>0.72319999999999995</v>
      </c>
      <c r="I27" s="7">
        <v>0.74080000000000001</v>
      </c>
      <c r="J27" s="7">
        <v>0.75280000000000002</v>
      </c>
      <c r="K27" s="7">
        <v>0.7651</v>
      </c>
      <c r="L27" s="7">
        <v>0.77449999999999997</v>
      </c>
      <c r="M27" s="8" t="s">
        <v>1</v>
      </c>
      <c r="N27">
        <f>(1/2)^1</f>
        <v>0.5</v>
      </c>
    </row>
    <row r="28" spans="1:14" x14ac:dyDescent="0.35">
      <c r="A28" s="7">
        <v>0.39560000000000001</v>
      </c>
      <c r="B28" s="7">
        <v>0.39689999999999998</v>
      </c>
      <c r="C28" s="7">
        <v>0.39950000000000002</v>
      </c>
      <c r="D28" s="7">
        <v>0.40489999999999998</v>
      </c>
      <c r="E28" s="7">
        <v>0.40899999999999997</v>
      </c>
      <c r="F28" s="7">
        <v>0.41470000000000001</v>
      </c>
      <c r="G28" s="7">
        <v>0.43070000000000003</v>
      </c>
      <c r="H28" s="7">
        <v>0.44379999999999997</v>
      </c>
      <c r="I28" s="7">
        <v>0.45960000000000001</v>
      </c>
      <c r="J28" s="7">
        <v>0.47639999999999999</v>
      </c>
      <c r="K28" s="7">
        <v>0.4945</v>
      </c>
      <c r="L28" s="7">
        <v>0.51380000000000003</v>
      </c>
      <c r="M28" s="8" t="s">
        <v>1</v>
      </c>
      <c r="N28">
        <f>(1/2)^2</f>
        <v>0.25</v>
      </c>
    </row>
    <row r="29" spans="1:14" x14ac:dyDescent="0.35">
      <c r="A29" s="7">
        <v>0.25950000000000001</v>
      </c>
      <c r="B29" s="7">
        <v>0.26079999999999998</v>
      </c>
      <c r="C29" s="7">
        <v>0.26300000000000001</v>
      </c>
      <c r="D29" s="7">
        <v>0.26650000000000001</v>
      </c>
      <c r="E29" s="7">
        <v>0.27039999999999997</v>
      </c>
      <c r="F29" s="7">
        <v>0.27450000000000002</v>
      </c>
      <c r="G29" s="7">
        <v>0.28520000000000001</v>
      </c>
      <c r="H29" s="7">
        <v>0.29370000000000002</v>
      </c>
      <c r="I29" s="7">
        <v>0.30320000000000003</v>
      </c>
      <c r="J29" s="7">
        <v>0.31619999999999998</v>
      </c>
      <c r="K29" s="7">
        <v>0.33179999999999998</v>
      </c>
      <c r="L29" s="7">
        <v>0.34610000000000002</v>
      </c>
      <c r="M29" s="8" t="s">
        <v>1</v>
      </c>
      <c r="N29">
        <f>(1/2)^3</f>
        <v>0.125</v>
      </c>
    </row>
    <row r="30" spans="1:14" x14ac:dyDescent="0.35">
      <c r="A30" s="7">
        <v>0.18579999999999999</v>
      </c>
      <c r="B30" s="7">
        <v>0.18609999999999999</v>
      </c>
      <c r="C30" s="7">
        <v>0.18690000000000001</v>
      </c>
      <c r="D30" s="7">
        <v>0.19009999999999999</v>
      </c>
      <c r="E30" s="7">
        <v>0.1915</v>
      </c>
      <c r="F30" s="7">
        <v>0.19209999999999999</v>
      </c>
      <c r="G30" s="7">
        <v>0.19900000000000001</v>
      </c>
      <c r="H30" s="7">
        <v>0.20349999999999999</v>
      </c>
      <c r="I30" s="7">
        <v>0.2089</v>
      </c>
      <c r="J30" s="7">
        <v>0.215</v>
      </c>
      <c r="K30" s="7">
        <v>0.224</v>
      </c>
      <c r="L30" s="7">
        <v>0.2321</v>
      </c>
      <c r="M30" s="8" t="s">
        <v>1</v>
      </c>
      <c r="N30">
        <f>(1/2)^4</f>
        <v>6.25E-2</v>
      </c>
    </row>
    <row r="31" spans="1:14" x14ac:dyDescent="0.35">
      <c r="A31" s="7">
        <v>0.14610000000000001</v>
      </c>
      <c r="B31" s="7">
        <v>0.14610000000000001</v>
      </c>
      <c r="C31" s="7">
        <v>0.1467</v>
      </c>
      <c r="D31" s="7">
        <v>0.1479</v>
      </c>
      <c r="E31" s="7">
        <v>0.14849999999999999</v>
      </c>
      <c r="F31" s="7">
        <v>0.14929999999999999</v>
      </c>
      <c r="G31" s="7">
        <v>0.15240000000000001</v>
      </c>
      <c r="H31" s="7">
        <v>0.15490000000000001</v>
      </c>
      <c r="I31" s="7">
        <v>0.1575</v>
      </c>
      <c r="J31" s="7">
        <v>0.16059999999999999</v>
      </c>
      <c r="K31" s="7">
        <v>0.16489999999999999</v>
      </c>
      <c r="L31" s="7">
        <v>0.16919999999999999</v>
      </c>
      <c r="M31" s="8" t="s">
        <v>1</v>
      </c>
      <c r="N31">
        <f>(1/2)^5</f>
        <v>3.125E-2</v>
      </c>
    </row>
    <row r="32" spans="1:14" x14ac:dyDescent="0.35">
      <c r="A32" s="7">
        <v>0.1225</v>
      </c>
      <c r="B32" s="7">
        <v>0.1226</v>
      </c>
      <c r="C32" s="7">
        <v>0.1232</v>
      </c>
      <c r="D32" s="7">
        <v>0.1235</v>
      </c>
      <c r="E32" s="7">
        <v>0.12379999999999999</v>
      </c>
      <c r="F32" s="7">
        <v>0.124</v>
      </c>
      <c r="G32" s="7">
        <v>0.12590000000000001</v>
      </c>
      <c r="H32" s="7">
        <v>0.127</v>
      </c>
      <c r="I32" s="7">
        <v>0.1283</v>
      </c>
      <c r="J32" s="7">
        <v>0.12989999999999999</v>
      </c>
      <c r="K32" s="7">
        <v>0.13220000000000001</v>
      </c>
      <c r="L32" s="7">
        <v>0.13439999999999999</v>
      </c>
      <c r="M32" s="8" t="s">
        <v>1</v>
      </c>
      <c r="N32">
        <f>(1/2)^6</f>
        <v>1.5625E-2</v>
      </c>
    </row>
    <row r="33" spans="1:14" x14ac:dyDescent="0.35">
      <c r="A33" s="7">
        <v>0.1133</v>
      </c>
      <c r="B33" s="7">
        <v>0.1133</v>
      </c>
      <c r="C33" s="7">
        <v>0.11360000000000001</v>
      </c>
      <c r="D33" s="7">
        <v>0.1137</v>
      </c>
      <c r="E33" s="7">
        <v>0.1137</v>
      </c>
      <c r="F33" s="7">
        <v>0.114</v>
      </c>
      <c r="G33" s="7">
        <v>0.1152</v>
      </c>
      <c r="H33" s="7">
        <v>0.1158</v>
      </c>
      <c r="I33" s="7">
        <v>0.1164</v>
      </c>
      <c r="J33" s="7">
        <v>0.1173</v>
      </c>
      <c r="K33" s="7">
        <v>0.1182</v>
      </c>
      <c r="L33" s="7">
        <v>0.1192</v>
      </c>
      <c r="M33" s="8" t="s">
        <v>1</v>
      </c>
      <c r="N33">
        <f>(1/2)^7</f>
        <v>7.8125E-3</v>
      </c>
    </row>
    <row r="34" spans="1:14" x14ac:dyDescent="0.35">
      <c r="A34" s="7">
        <v>0.1103</v>
      </c>
      <c r="B34" s="7">
        <v>0.11020000000000001</v>
      </c>
      <c r="C34" s="7">
        <v>0.1103</v>
      </c>
      <c r="D34" s="7">
        <v>0.11020000000000001</v>
      </c>
      <c r="E34" s="7">
        <v>0.11020000000000001</v>
      </c>
      <c r="F34" s="7">
        <v>0.1103</v>
      </c>
      <c r="G34" s="7">
        <v>0.1109</v>
      </c>
      <c r="H34" s="7">
        <v>0.11119999999999999</v>
      </c>
      <c r="I34" s="7">
        <v>0.1158</v>
      </c>
      <c r="J34" s="7">
        <v>0.112</v>
      </c>
      <c r="K34" s="7">
        <v>0.1129</v>
      </c>
      <c r="L34" s="7">
        <v>0.1132</v>
      </c>
      <c r="M34" s="8" t="s">
        <v>1</v>
      </c>
      <c r="N34">
        <f>(1/2)^8</f>
        <v>3.90625E-3</v>
      </c>
    </row>
    <row r="35" spans="1:14" x14ac:dyDescent="0.35">
      <c r="A35" s="7">
        <v>0.1084</v>
      </c>
      <c r="B35" s="7">
        <v>0.1077</v>
      </c>
      <c r="C35" s="7">
        <v>0.10780000000000001</v>
      </c>
      <c r="D35" s="7">
        <v>0.1076</v>
      </c>
      <c r="E35" s="7">
        <v>0.1076</v>
      </c>
      <c r="F35" s="7">
        <v>0.1075</v>
      </c>
      <c r="G35" s="7">
        <v>0.1077</v>
      </c>
      <c r="H35" s="7">
        <v>0.1079</v>
      </c>
      <c r="I35" s="7">
        <v>0.1081</v>
      </c>
      <c r="J35" s="7">
        <v>0.1081</v>
      </c>
      <c r="K35" s="7">
        <v>0.1086</v>
      </c>
      <c r="L35" s="7">
        <v>0.1085</v>
      </c>
      <c r="M35" s="8" t="s">
        <v>1</v>
      </c>
      <c r="N35">
        <f>(1/2)^9</f>
        <v>1.953125E-3</v>
      </c>
    </row>
    <row r="36" spans="1:14" x14ac:dyDescent="0.35">
      <c r="A36" s="7">
        <v>0.1128</v>
      </c>
      <c r="B36" s="7">
        <v>0.11260000000000001</v>
      </c>
      <c r="C36" s="7">
        <v>0.1125</v>
      </c>
      <c r="D36" s="7">
        <v>0.1123</v>
      </c>
      <c r="E36" s="7">
        <v>0.1123</v>
      </c>
      <c r="F36" s="7">
        <v>0.11219999999999999</v>
      </c>
      <c r="G36" s="7">
        <v>0.11210000000000001</v>
      </c>
      <c r="H36" s="7">
        <v>0.1119</v>
      </c>
      <c r="I36" s="7">
        <v>0.112</v>
      </c>
      <c r="J36" s="7">
        <v>0.1118</v>
      </c>
      <c r="K36" s="7">
        <v>0.11210000000000001</v>
      </c>
      <c r="L36" s="7">
        <v>0.1119</v>
      </c>
      <c r="M36" s="8" t="s">
        <v>1</v>
      </c>
      <c r="N36">
        <f>(1/2)^10</f>
        <v>9.765625E-4</v>
      </c>
    </row>
    <row r="37" spans="1:14" x14ac:dyDescent="0.35">
      <c r="A37" s="7">
        <v>0.1076</v>
      </c>
      <c r="B37" s="7">
        <v>0.1077</v>
      </c>
      <c r="C37" s="7">
        <v>0.1077</v>
      </c>
      <c r="D37" s="7">
        <v>0.1076</v>
      </c>
      <c r="E37" s="7">
        <v>0.1076</v>
      </c>
      <c r="F37" s="7">
        <v>0.1076</v>
      </c>
      <c r="G37" s="7">
        <v>0.10829999999999999</v>
      </c>
      <c r="H37" s="7">
        <v>0.1085</v>
      </c>
      <c r="I37" s="7">
        <v>0.1086</v>
      </c>
      <c r="J37" s="7">
        <v>0.1087</v>
      </c>
      <c r="K37" s="7">
        <v>0.109</v>
      </c>
      <c r="L37" s="7">
        <v>0.10879999999999999</v>
      </c>
      <c r="M37" s="8" t="s">
        <v>1</v>
      </c>
      <c r="N37">
        <f>(1/2)^11</f>
        <v>4.8828125E-4</v>
      </c>
    </row>
    <row r="38" spans="1:14" x14ac:dyDescent="0.35">
      <c r="A38" s="7">
        <v>0.1116</v>
      </c>
      <c r="B38" s="7">
        <v>0.1111</v>
      </c>
      <c r="C38" s="7">
        <v>0.1114</v>
      </c>
      <c r="D38" s="7">
        <v>0.11119999999999999</v>
      </c>
      <c r="E38" s="7">
        <v>0.1113</v>
      </c>
      <c r="F38" s="7">
        <v>0.1113</v>
      </c>
      <c r="G38" s="7">
        <v>0.111</v>
      </c>
      <c r="H38" s="7">
        <v>0.1108</v>
      </c>
      <c r="I38" s="7">
        <v>0.111</v>
      </c>
      <c r="J38" s="7">
        <v>0.11070000000000001</v>
      </c>
      <c r="K38" s="7">
        <v>0.1109</v>
      </c>
      <c r="L38" s="7">
        <v>0.11070000000000001</v>
      </c>
      <c r="M38" s="8" t="s">
        <v>1</v>
      </c>
      <c r="N38">
        <f>(1/2)^12</f>
        <v>2.44140625E-4</v>
      </c>
    </row>
    <row r="39" spans="1:14" x14ac:dyDescent="0.35">
      <c r="A39" s="7">
        <v>0.11070000000000001</v>
      </c>
      <c r="B39" s="7">
        <v>0.1105</v>
      </c>
      <c r="C39" s="7">
        <v>0.11070000000000001</v>
      </c>
      <c r="D39" s="7">
        <v>0.1104</v>
      </c>
      <c r="E39" s="7">
        <v>0.1105</v>
      </c>
      <c r="F39" s="7">
        <v>0.1104</v>
      </c>
      <c r="G39" s="7">
        <v>0.1101</v>
      </c>
      <c r="H39" s="7">
        <v>0.10979999999999999</v>
      </c>
      <c r="I39" s="7">
        <v>0.10979999999999999</v>
      </c>
      <c r="J39" s="7">
        <v>0.1101</v>
      </c>
      <c r="K39" s="7">
        <v>0.10979999999999999</v>
      </c>
      <c r="L39" s="7">
        <v>0.1096</v>
      </c>
      <c r="M39" s="8" t="s">
        <v>1</v>
      </c>
      <c r="N39">
        <f>(1/2)^13</f>
        <v>1.220703125E-4</v>
      </c>
    </row>
    <row r="40" spans="1:14" x14ac:dyDescent="0.35">
      <c r="A40" s="7">
        <v>0.10979999999999999</v>
      </c>
      <c r="B40" s="7">
        <v>0.1099</v>
      </c>
      <c r="C40" s="7">
        <v>0.1099</v>
      </c>
      <c r="D40" s="7">
        <v>0.10970000000000001</v>
      </c>
      <c r="E40" s="7">
        <v>0.1096</v>
      </c>
      <c r="F40" s="7">
        <v>0.10970000000000001</v>
      </c>
      <c r="G40" s="7">
        <v>0.1099</v>
      </c>
      <c r="H40" s="7">
        <v>0.10970000000000001</v>
      </c>
      <c r="I40" s="7">
        <v>0.10979999999999999</v>
      </c>
      <c r="J40" s="7">
        <v>0.11</v>
      </c>
      <c r="K40" s="7">
        <v>0.11020000000000001</v>
      </c>
      <c r="L40" s="7">
        <v>0.10979999999999999</v>
      </c>
      <c r="M40" s="8" t="s">
        <v>1</v>
      </c>
      <c r="N40">
        <f>(1/2)^14</f>
        <v>6.103515625E-5</v>
      </c>
    </row>
    <row r="41" spans="1:14" x14ac:dyDescent="0.35">
      <c r="A41" s="7">
        <v>0.1109</v>
      </c>
      <c r="B41" s="7">
        <v>0.1105</v>
      </c>
      <c r="C41" s="7">
        <v>0.1106</v>
      </c>
      <c r="D41" s="7">
        <v>0.1103</v>
      </c>
      <c r="E41" s="7">
        <v>0.11020000000000001</v>
      </c>
      <c r="F41" s="7">
        <v>0.1103</v>
      </c>
      <c r="G41" s="7">
        <v>0.1103</v>
      </c>
      <c r="H41" s="7">
        <v>0.1104</v>
      </c>
      <c r="I41" s="7">
        <v>0.1113</v>
      </c>
      <c r="J41" s="7">
        <v>0.1105</v>
      </c>
      <c r="K41" s="7">
        <v>0.11070000000000001</v>
      </c>
      <c r="L41" s="7">
        <v>0.1106</v>
      </c>
      <c r="M41" s="8" t="s">
        <v>1</v>
      </c>
      <c r="N41">
        <f>(1/2)^15</f>
        <v>3.0517578125E-5</v>
      </c>
    </row>
    <row r="42" spans="1:14" x14ac:dyDescent="0.35">
      <c r="A42" s="7">
        <v>0.10920000000000001</v>
      </c>
      <c r="B42" s="7">
        <v>0.1091</v>
      </c>
      <c r="C42" s="7">
        <v>0.1082</v>
      </c>
      <c r="D42" s="7">
        <v>0.108</v>
      </c>
      <c r="E42" s="7">
        <v>0.1084</v>
      </c>
      <c r="F42" s="7">
        <v>0.1082</v>
      </c>
      <c r="G42" s="7">
        <v>0.10780000000000001</v>
      </c>
      <c r="H42" s="7">
        <v>0.10780000000000001</v>
      </c>
      <c r="I42" s="7">
        <v>0.1095</v>
      </c>
      <c r="J42" s="7">
        <v>0.108</v>
      </c>
      <c r="K42" s="7">
        <v>0.108</v>
      </c>
      <c r="L42" s="7">
        <v>0.1082</v>
      </c>
      <c r="M42" s="8" t="s">
        <v>1</v>
      </c>
      <c r="N42">
        <f>(1/2)^16</f>
        <v>1.52587890625E-5</v>
      </c>
    </row>
    <row r="43" spans="1:14" x14ac:dyDescent="0.35">
      <c r="A43" s="7">
        <v>0.1111</v>
      </c>
      <c r="B43" s="7">
        <v>0.1105</v>
      </c>
      <c r="C43" s="7">
        <v>0.1104</v>
      </c>
      <c r="D43" s="7">
        <v>0.1103</v>
      </c>
      <c r="E43" s="7">
        <v>0.1101</v>
      </c>
      <c r="F43" s="7">
        <v>0.11020000000000001</v>
      </c>
      <c r="G43" s="7">
        <v>0.1101</v>
      </c>
      <c r="H43" s="7">
        <v>0.11</v>
      </c>
      <c r="I43" s="7">
        <v>0.11</v>
      </c>
      <c r="J43" s="7">
        <v>0.10979999999999999</v>
      </c>
      <c r="K43" s="7">
        <v>0.11</v>
      </c>
      <c r="L43" s="7">
        <v>0.10979999999999999</v>
      </c>
      <c r="M43" s="8" t="s">
        <v>1</v>
      </c>
      <c r="N43">
        <f>(1/2)^17</f>
        <v>7.62939453125E-6</v>
      </c>
    </row>
    <row r="44" spans="1:14" x14ac:dyDescent="0.35">
      <c r="A44" s="7">
        <v>0.1091</v>
      </c>
      <c r="B44" s="7">
        <v>0.1114</v>
      </c>
      <c r="C44" s="7">
        <v>0.1087</v>
      </c>
      <c r="D44" s="7">
        <v>0.10920000000000001</v>
      </c>
      <c r="E44" s="7">
        <v>0.10929999999999999</v>
      </c>
      <c r="F44" s="7">
        <v>0.10920000000000001</v>
      </c>
      <c r="G44" s="7">
        <v>0.11609999999999999</v>
      </c>
      <c r="H44" s="7">
        <v>0.10920000000000001</v>
      </c>
      <c r="I44" s="7">
        <v>0.1086</v>
      </c>
      <c r="J44" s="7">
        <v>0.10879999999999999</v>
      </c>
      <c r="K44" s="7">
        <v>0.10920000000000001</v>
      </c>
      <c r="L44" s="7">
        <v>0.10879999999999999</v>
      </c>
      <c r="M44" s="8" t="s">
        <v>1</v>
      </c>
      <c r="N44">
        <f>(1/2)^18</f>
        <v>3.814697265625E-6</v>
      </c>
    </row>
    <row r="45" spans="1:14" x14ac:dyDescent="0.35">
      <c r="A45" s="7">
        <v>0.1079</v>
      </c>
      <c r="B45" s="7">
        <v>0.1079</v>
      </c>
      <c r="C45" s="7">
        <v>0.10780000000000001</v>
      </c>
      <c r="D45" s="7">
        <v>0.10780000000000001</v>
      </c>
      <c r="E45" s="7">
        <v>0.10780000000000001</v>
      </c>
      <c r="F45" s="7">
        <v>0.10780000000000001</v>
      </c>
      <c r="G45" s="7">
        <v>0.108</v>
      </c>
      <c r="H45" s="7">
        <v>0.108</v>
      </c>
      <c r="I45" s="7">
        <v>0.1081</v>
      </c>
      <c r="J45" s="7">
        <v>0.1081</v>
      </c>
      <c r="K45" s="7">
        <v>0.1084</v>
      </c>
      <c r="L45" s="7">
        <v>0.1081</v>
      </c>
      <c r="M45" s="8" t="s">
        <v>1</v>
      </c>
      <c r="N45">
        <f>(1/2)^19</f>
        <v>1.9073486328125E-6</v>
      </c>
    </row>
    <row r="46" spans="1:14" x14ac:dyDescent="0.35">
      <c r="A46" s="7">
        <v>0.1041</v>
      </c>
      <c r="B46" s="7">
        <v>0.104</v>
      </c>
      <c r="C46" s="7">
        <v>0.1041</v>
      </c>
      <c r="D46" s="7">
        <v>0.1042</v>
      </c>
      <c r="E46" s="7">
        <v>0.104</v>
      </c>
      <c r="F46" s="7">
        <v>0.1041</v>
      </c>
      <c r="G46" s="7">
        <v>0.1045</v>
      </c>
      <c r="H46" s="7">
        <v>0.1045</v>
      </c>
      <c r="I46" s="7">
        <v>0.1045</v>
      </c>
      <c r="J46" s="7">
        <v>0.1045</v>
      </c>
      <c r="K46" s="7">
        <v>0.1048</v>
      </c>
      <c r="L46" s="7">
        <v>0.1047</v>
      </c>
      <c r="M46" s="8" t="s">
        <v>1</v>
      </c>
      <c r="N46">
        <f>(1/2)^20</f>
        <v>9.5367431640625E-7</v>
      </c>
    </row>
    <row r="47" spans="1:14" x14ac:dyDescent="0.35">
      <c r="A47" s="7">
        <v>0.1085</v>
      </c>
      <c r="B47" s="7">
        <v>0.1075</v>
      </c>
      <c r="C47" s="7">
        <v>0.10929999999999999</v>
      </c>
      <c r="D47" s="7">
        <v>0.10639999999999999</v>
      </c>
      <c r="E47" s="7">
        <v>0.10580000000000001</v>
      </c>
      <c r="F47" s="7">
        <v>0.10589999999999999</v>
      </c>
      <c r="G47" s="7">
        <v>0.1065</v>
      </c>
      <c r="H47" s="7">
        <v>0.1061</v>
      </c>
      <c r="I47" s="7">
        <v>0.106</v>
      </c>
      <c r="J47" s="7">
        <v>0.1065</v>
      </c>
      <c r="K47" s="7">
        <v>0.1062</v>
      </c>
      <c r="L47" s="7">
        <v>0.10639999999999999</v>
      </c>
      <c r="M47" s="8" t="s">
        <v>27</v>
      </c>
      <c r="N47" s="8">
        <v>0</v>
      </c>
    </row>
    <row r="48" spans="1:14" x14ac:dyDescent="0.35">
      <c r="A48" s="7">
        <v>0.1031</v>
      </c>
      <c r="B48" s="7">
        <v>0.10299999999999999</v>
      </c>
      <c r="C48" s="7">
        <v>0.10299999999999999</v>
      </c>
      <c r="D48" s="7">
        <v>0.10299999999999999</v>
      </c>
      <c r="E48" s="7">
        <v>0.1031</v>
      </c>
      <c r="F48" s="7">
        <v>0.1031</v>
      </c>
      <c r="G48" s="7">
        <v>0.10349999999999999</v>
      </c>
      <c r="H48" s="7">
        <v>0.10349999999999999</v>
      </c>
      <c r="I48" s="7">
        <v>0.1038</v>
      </c>
      <c r="J48" s="7">
        <v>0.1037</v>
      </c>
      <c r="K48" s="7">
        <v>0.104</v>
      </c>
      <c r="L48" s="7">
        <v>0.10390000000000001</v>
      </c>
      <c r="M48" s="8" t="s">
        <v>27</v>
      </c>
      <c r="N48" s="8">
        <v>0</v>
      </c>
    </row>
    <row r="49" spans="1:14" x14ac:dyDescent="0.35">
      <c r="A49" s="7">
        <v>0.1031</v>
      </c>
      <c r="B49" s="7">
        <v>0.1032</v>
      </c>
      <c r="C49" s="7">
        <v>0.1032</v>
      </c>
      <c r="D49" s="7">
        <v>0.1032</v>
      </c>
      <c r="E49" s="7">
        <v>0.10299999999999999</v>
      </c>
      <c r="F49" s="7">
        <v>0.1031</v>
      </c>
      <c r="G49" s="7">
        <v>0.1033</v>
      </c>
      <c r="H49" s="7">
        <v>0.10340000000000001</v>
      </c>
      <c r="I49" s="7">
        <v>0.10349999999999999</v>
      </c>
      <c r="J49" s="7">
        <v>0.10340000000000001</v>
      </c>
      <c r="K49" s="7">
        <v>0.1037</v>
      </c>
      <c r="L49" s="7">
        <v>0.1036</v>
      </c>
      <c r="M49" s="8" t="s">
        <v>27</v>
      </c>
      <c r="N49" s="8">
        <v>0</v>
      </c>
    </row>
    <row r="50" spans="1:14" x14ac:dyDescent="0.35">
      <c r="A50" s="7">
        <v>1.1539999999999999</v>
      </c>
      <c r="B50" s="7">
        <v>1.1516999999999999</v>
      </c>
      <c r="C50" s="7">
        <v>1.1547000000000001</v>
      </c>
      <c r="D50" s="7">
        <v>1.1575</v>
      </c>
      <c r="E50" s="7">
        <v>1.1576</v>
      </c>
      <c r="F50" s="7">
        <v>1.1598999999999999</v>
      </c>
      <c r="G50" s="7">
        <v>1.1518999999999999</v>
      </c>
      <c r="H50" s="7">
        <v>1.1524000000000001</v>
      </c>
      <c r="I50" s="7">
        <v>1.1556</v>
      </c>
      <c r="J50" s="7">
        <v>1.1577999999999999</v>
      </c>
      <c r="K50" s="7">
        <v>1.1593</v>
      </c>
      <c r="L50" s="7">
        <v>1.1606000000000001</v>
      </c>
      <c r="M50" s="8" t="s">
        <v>2</v>
      </c>
      <c r="N50">
        <f>(1/2)^0</f>
        <v>1</v>
      </c>
    </row>
    <row r="51" spans="1:14" x14ac:dyDescent="0.35">
      <c r="A51" s="7">
        <v>0.70009999999999994</v>
      </c>
      <c r="B51" s="7">
        <v>0.68510000000000004</v>
      </c>
      <c r="C51" s="7">
        <v>0.67749999999999999</v>
      </c>
      <c r="D51" s="7">
        <v>0.68400000000000005</v>
      </c>
      <c r="E51" s="7">
        <v>0.69099999999999995</v>
      </c>
      <c r="F51" s="7">
        <v>0.69750000000000001</v>
      </c>
      <c r="G51" s="7">
        <v>0.70530000000000004</v>
      </c>
      <c r="H51" s="7">
        <v>0.71020000000000005</v>
      </c>
      <c r="I51" s="7">
        <v>0.71440000000000003</v>
      </c>
      <c r="J51" s="7">
        <v>0.71799999999999997</v>
      </c>
      <c r="K51" s="7">
        <v>0.72270000000000001</v>
      </c>
      <c r="L51" s="7">
        <v>0.73070000000000002</v>
      </c>
      <c r="M51" s="8" t="s">
        <v>2</v>
      </c>
      <c r="N51">
        <f>(1/2)^1</f>
        <v>0.5</v>
      </c>
    </row>
    <row r="52" spans="1:14" x14ac:dyDescent="0.35">
      <c r="A52" s="7">
        <v>0.38419999999999999</v>
      </c>
      <c r="B52" s="7">
        <v>0.37</v>
      </c>
      <c r="C52" s="7">
        <v>0.35859999999999997</v>
      </c>
      <c r="D52" s="7">
        <v>0.35020000000000001</v>
      </c>
      <c r="E52" s="7">
        <v>0.34489999999999998</v>
      </c>
      <c r="F52" s="7">
        <v>0.34150000000000003</v>
      </c>
      <c r="G52" s="7">
        <v>0.37359999999999999</v>
      </c>
      <c r="H52" s="7">
        <v>0.37830000000000003</v>
      </c>
      <c r="I52" s="7">
        <v>0.38700000000000001</v>
      </c>
      <c r="J52" s="7">
        <v>0.40029999999999999</v>
      </c>
      <c r="K52" s="7">
        <v>0.41289999999999999</v>
      </c>
      <c r="L52" s="7">
        <v>0.42620000000000002</v>
      </c>
      <c r="M52" s="8" t="s">
        <v>2</v>
      </c>
      <c r="N52">
        <f>(1/2)^2</f>
        <v>0.25</v>
      </c>
    </row>
    <row r="53" spans="1:14" x14ac:dyDescent="0.35">
      <c r="A53" s="7">
        <v>0.22059999999999999</v>
      </c>
      <c r="B53" s="7">
        <v>0.2145</v>
      </c>
      <c r="C53" s="7">
        <v>0.21179999999999999</v>
      </c>
      <c r="D53" s="7">
        <v>0.2087</v>
      </c>
      <c r="E53" s="7">
        <v>0.20660000000000001</v>
      </c>
      <c r="F53" s="7">
        <v>0.20569999999999999</v>
      </c>
      <c r="G53" s="7">
        <v>0.20949999999999999</v>
      </c>
      <c r="H53" s="7">
        <v>0.2109</v>
      </c>
      <c r="I53" s="7">
        <v>0.2137</v>
      </c>
      <c r="J53" s="7">
        <v>0.217</v>
      </c>
      <c r="K53" s="7">
        <v>0.2223</v>
      </c>
      <c r="L53" s="7">
        <v>0.22620000000000001</v>
      </c>
      <c r="M53" s="8" t="s">
        <v>2</v>
      </c>
      <c r="N53">
        <f>(1/2)^3</f>
        <v>0.125</v>
      </c>
    </row>
    <row r="54" spans="1:14" x14ac:dyDescent="0.35">
      <c r="A54" s="7">
        <v>0.15509999999999999</v>
      </c>
      <c r="B54" s="7">
        <v>0.15260000000000001</v>
      </c>
      <c r="C54" s="7">
        <v>0.1515</v>
      </c>
      <c r="D54" s="7">
        <v>0.1507</v>
      </c>
      <c r="E54" s="7">
        <v>0.15010000000000001</v>
      </c>
      <c r="F54" s="7">
        <v>0.14940000000000001</v>
      </c>
      <c r="G54" s="7">
        <v>0.14910000000000001</v>
      </c>
      <c r="H54" s="7">
        <v>0.15010000000000001</v>
      </c>
      <c r="I54" s="7">
        <v>0.15210000000000001</v>
      </c>
      <c r="J54" s="7">
        <v>0.15440000000000001</v>
      </c>
      <c r="K54" s="7">
        <v>0.15659999999999999</v>
      </c>
      <c r="L54" s="7">
        <v>0.1588</v>
      </c>
      <c r="M54" s="8" t="s">
        <v>2</v>
      </c>
      <c r="N54">
        <f>(1/2)^4</f>
        <v>6.25E-2</v>
      </c>
    </row>
    <row r="55" spans="1:14" x14ac:dyDescent="0.35">
      <c r="A55" s="7">
        <v>0.13689999999999999</v>
      </c>
      <c r="B55" s="7">
        <v>0.13159999999999999</v>
      </c>
      <c r="C55" s="7">
        <v>0.13150000000000001</v>
      </c>
      <c r="D55" s="7">
        <v>0.13089999999999999</v>
      </c>
      <c r="E55" s="7">
        <v>0.13039999999999999</v>
      </c>
      <c r="F55" s="7">
        <v>0.1305</v>
      </c>
      <c r="G55" s="7">
        <v>0.13200000000000001</v>
      </c>
      <c r="H55" s="7">
        <v>0.13250000000000001</v>
      </c>
      <c r="I55" s="7">
        <v>0.13289999999999999</v>
      </c>
      <c r="J55" s="7">
        <v>0.1341</v>
      </c>
      <c r="K55" s="7">
        <v>0.1353</v>
      </c>
      <c r="L55" s="7">
        <v>0.13639999999999999</v>
      </c>
      <c r="M55" s="8" t="s">
        <v>2</v>
      </c>
      <c r="N55">
        <f>(1/2)^5</f>
        <v>3.125E-2</v>
      </c>
    </row>
    <row r="56" spans="1:14" x14ac:dyDescent="0.35">
      <c r="A56" s="7">
        <v>0.1198</v>
      </c>
      <c r="B56" s="7">
        <v>0.1193</v>
      </c>
      <c r="C56" s="7">
        <v>0.1192</v>
      </c>
      <c r="D56" s="7">
        <v>0.1187</v>
      </c>
      <c r="E56" s="7">
        <v>0.11849999999999999</v>
      </c>
      <c r="F56" s="7">
        <v>0.1186</v>
      </c>
      <c r="G56" s="7">
        <v>0.11840000000000001</v>
      </c>
      <c r="H56" s="7">
        <v>0.1187</v>
      </c>
      <c r="I56" s="7">
        <v>0.1192</v>
      </c>
      <c r="J56" s="7">
        <v>0.1196</v>
      </c>
      <c r="K56" s="7">
        <v>0.1203</v>
      </c>
      <c r="L56" s="7">
        <v>0.1208</v>
      </c>
      <c r="M56" s="8" t="s">
        <v>2</v>
      </c>
      <c r="N56">
        <f>(1/2)^6</f>
        <v>1.5625E-2</v>
      </c>
    </row>
    <row r="57" spans="1:14" x14ac:dyDescent="0.35">
      <c r="A57" s="7">
        <v>0.1099</v>
      </c>
      <c r="B57" s="7">
        <v>0.1096</v>
      </c>
      <c r="C57" s="7">
        <v>0.1096</v>
      </c>
      <c r="D57" s="7">
        <v>0.1096</v>
      </c>
      <c r="E57" s="7">
        <v>0.1095</v>
      </c>
      <c r="F57" s="7">
        <v>0.1094</v>
      </c>
      <c r="G57" s="7">
        <v>0.10970000000000001</v>
      </c>
      <c r="H57" s="7">
        <v>0.1096</v>
      </c>
      <c r="I57" s="7">
        <v>0.1099</v>
      </c>
      <c r="J57" s="7">
        <v>0.1099</v>
      </c>
      <c r="K57" s="7">
        <v>0.1105</v>
      </c>
      <c r="L57" s="7">
        <v>0.1111</v>
      </c>
      <c r="M57" s="8" t="s">
        <v>2</v>
      </c>
      <c r="N57">
        <f>(1/2)^7</f>
        <v>7.8125E-3</v>
      </c>
    </row>
    <row r="58" spans="1:14" x14ac:dyDescent="0.35">
      <c r="A58" s="7">
        <v>0.10589999999999999</v>
      </c>
      <c r="B58" s="7">
        <v>0.1057</v>
      </c>
      <c r="C58" s="7">
        <v>0.10580000000000001</v>
      </c>
      <c r="D58" s="7">
        <v>0.1056</v>
      </c>
      <c r="E58" s="7">
        <v>0.1056</v>
      </c>
      <c r="F58" s="7">
        <v>0.1056</v>
      </c>
      <c r="G58" s="7">
        <v>0.10589999999999999</v>
      </c>
      <c r="H58" s="7">
        <v>0.1061</v>
      </c>
      <c r="I58" s="7">
        <v>0.1062</v>
      </c>
      <c r="J58" s="7">
        <v>0.1062</v>
      </c>
      <c r="K58" s="7">
        <v>0.1067</v>
      </c>
      <c r="L58" s="7">
        <v>0.1066</v>
      </c>
      <c r="M58" s="8" t="s">
        <v>2</v>
      </c>
      <c r="N58">
        <f>(1/2)^8</f>
        <v>3.90625E-3</v>
      </c>
    </row>
    <row r="59" spans="1:14" x14ac:dyDescent="0.35">
      <c r="A59" s="7">
        <v>0.10680000000000001</v>
      </c>
      <c r="B59" s="7">
        <v>0.1066</v>
      </c>
      <c r="C59" s="7">
        <v>0.10680000000000001</v>
      </c>
      <c r="D59" s="7">
        <v>0.1065</v>
      </c>
      <c r="E59" s="7">
        <v>0.1065</v>
      </c>
      <c r="F59" s="7">
        <v>0.1081</v>
      </c>
      <c r="G59" s="7">
        <v>0.107</v>
      </c>
      <c r="H59" s="7">
        <v>0.1067</v>
      </c>
      <c r="I59" s="7">
        <v>0.1069</v>
      </c>
      <c r="J59" s="7">
        <v>0.1069</v>
      </c>
      <c r="K59" s="7">
        <v>0.1071</v>
      </c>
      <c r="L59" s="7">
        <v>0.1072</v>
      </c>
      <c r="M59" s="8" t="s">
        <v>2</v>
      </c>
      <c r="N59">
        <f>(1/2)^9</f>
        <v>1.953125E-3</v>
      </c>
    </row>
    <row r="60" spans="1:14" x14ac:dyDescent="0.35">
      <c r="A60" s="7">
        <v>0.1037</v>
      </c>
      <c r="B60" s="7">
        <v>0.1037</v>
      </c>
      <c r="C60" s="7">
        <v>0.1037</v>
      </c>
      <c r="D60" s="7">
        <v>0.1038</v>
      </c>
      <c r="E60" s="7">
        <v>0.10349999999999999</v>
      </c>
      <c r="F60" s="7">
        <v>0.1036</v>
      </c>
      <c r="G60" s="7">
        <v>0.1038</v>
      </c>
      <c r="H60" s="7">
        <v>0.10390000000000001</v>
      </c>
      <c r="I60" s="7">
        <v>0.1038</v>
      </c>
      <c r="J60" s="7">
        <v>0.1037</v>
      </c>
      <c r="K60" s="7">
        <v>0.10390000000000001</v>
      </c>
      <c r="L60" s="7">
        <v>0.1037</v>
      </c>
      <c r="M60" s="8" t="s">
        <v>2</v>
      </c>
      <c r="N60">
        <f>(1/2)^10</f>
        <v>9.765625E-4</v>
      </c>
    </row>
    <row r="61" spans="1:14" x14ac:dyDescent="0.35">
      <c r="A61" s="7">
        <v>0.1082</v>
      </c>
      <c r="B61" s="7">
        <v>0.1081</v>
      </c>
      <c r="C61" s="7">
        <v>0.1081</v>
      </c>
      <c r="D61" s="7">
        <v>0.1079</v>
      </c>
      <c r="E61" s="7">
        <v>0.108</v>
      </c>
      <c r="F61" s="7">
        <v>0.1079</v>
      </c>
      <c r="G61" s="7">
        <v>0.1081</v>
      </c>
      <c r="H61" s="7">
        <v>0.1082</v>
      </c>
      <c r="I61" s="7">
        <v>0.10829999999999999</v>
      </c>
      <c r="J61" s="7">
        <v>0.1081</v>
      </c>
      <c r="K61" s="7">
        <v>0.10829999999999999</v>
      </c>
      <c r="L61" s="7">
        <v>0.1082</v>
      </c>
      <c r="M61" s="8" t="s">
        <v>2</v>
      </c>
      <c r="N61">
        <f>(1/2)^11</f>
        <v>4.8828125E-4</v>
      </c>
    </row>
    <row r="62" spans="1:14" x14ac:dyDescent="0.35">
      <c r="A62" s="7">
        <v>0.1095</v>
      </c>
      <c r="B62" s="7">
        <v>0.1094</v>
      </c>
      <c r="C62" s="7">
        <v>0.1095</v>
      </c>
      <c r="D62" s="7">
        <v>0.10929999999999999</v>
      </c>
      <c r="E62" s="7">
        <v>0.1094</v>
      </c>
      <c r="F62" s="7">
        <v>0.10929999999999999</v>
      </c>
      <c r="G62" s="7">
        <v>0.1089</v>
      </c>
      <c r="H62" s="7">
        <v>0.1087</v>
      </c>
      <c r="I62" s="7">
        <v>0.1086</v>
      </c>
      <c r="J62" s="7">
        <v>0.1085</v>
      </c>
      <c r="K62" s="7">
        <v>0.1086</v>
      </c>
      <c r="L62" s="7">
        <v>0.10829999999999999</v>
      </c>
      <c r="M62" s="8" t="s">
        <v>2</v>
      </c>
      <c r="N62">
        <f>(1/2)^12</f>
        <v>2.44140625E-4</v>
      </c>
    </row>
    <row r="63" spans="1:14" x14ac:dyDescent="0.35">
      <c r="A63" s="7">
        <v>0.1095</v>
      </c>
      <c r="B63" s="7">
        <v>0.1099</v>
      </c>
      <c r="C63" s="7">
        <v>0.1094</v>
      </c>
      <c r="D63" s="7">
        <v>0.10929999999999999</v>
      </c>
      <c r="E63" s="7">
        <v>0.10929999999999999</v>
      </c>
      <c r="F63" s="7">
        <v>0.1095</v>
      </c>
      <c r="G63" s="7">
        <v>0.1091</v>
      </c>
      <c r="H63" s="7">
        <v>0.109</v>
      </c>
      <c r="I63" s="7">
        <v>0.1091</v>
      </c>
      <c r="J63" s="7">
        <v>0.10879999999999999</v>
      </c>
      <c r="K63" s="7">
        <v>0.1091</v>
      </c>
      <c r="L63" s="7">
        <v>0.1089</v>
      </c>
      <c r="M63" s="8" t="s">
        <v>2</v>
      </c>
      <c r="N63">
        <f>(1/2)^13</f>
        <v>1.220703125E-4</v>
      </c>
    </row>
    <row r="64" spans="1:14" x14ac:dyDescent="0.35">
      <c r="A64" s="7">
        <v>0.10630000000000001</v>
      </c>
      <c r="B64" s="7">
        <v>0.10639999999999999</v>
      </c>
      <c r="C64" s="7">
        <v>0.11749999999999999</v>
      </c>
      <c r="D64" s="7">
        <v>0.10730000000000001</v>
      </c>
      <c r="E64" s="7">
        <v>0.1174</v>
      </c>
      <c r="F64" s="7">
        <v>0.11559999999999999</v>
      </c>
      <c r="G64" s="7">
        <v>0.10630000000000001</v>
      </c>
      <c r="H64" s="7">
        <v>0.106</v>
      </c>
      <c r="I64" s="7">
        <v>0.1109</v>
      </c>
      <c r="J64" s="7">
        <v>0.10589999999999999</v>
      </c>
      <c r="K64" s="7">
        <v>0.106</v>
      </c>
      <c r="L64" s="7">
        <v>0.10589999999999999</v>
      </c>
      <c r="M64" s="8" t="s">
        <v>2</v>
      </c>
      <c r="N64">
        <f>(1/2)^14</f>
        <v>6.103515625E-5</v>
      </c>
    </row>
    <row r="65" spans="1:14" x14ac:dyDescent="0.35">
      <c r="A65" s="7">
        <v>0.10920000000000001</v>
      </c>
      <c r="B65" s="7">
        <v>0.11</v>
      </c>
      <c r="C65" s="7">
        <v>0.109</v>
      </c>
      <c r="D65" s="7">
        <v>0.111</v>
      </c>
      <c r="E65" s="7">
        <v>0.1119</v>
      </c>
      <c r="F65" s="7">
        <v>0.1114</v>
      </c>
      <c r="G65" s="7">
        <v>0.11169999999999999</v>
      </c>
      <c r="H65" s="7">
        <v>0.1079</v>
      </c>
      <c r="I65" s="7">
        <v>0.10829999999999999</v>
      </c>
      <c r="J65" s="7">
        <v>0.1082</v>
      </c>
      <c r="K65" s="7">
        <v>0.1074</v>
      </c>
      <c r="L65" s="7">
        <v>0.10730000000000001</v>
      </c>
      <c r="M65" s="8" t="s">
        <v>2</v>
      </c>
      <c r="N65">
        <f>(1/2)^15</f>
        <v>3.0517578125E-5</v>
      </c>
    </row>
    <row r="66" spans="1:14" x14ac:dyDescent="0.35">
      <c r="A66" s="7">
        <v>0.1125</v>
      </c>
      <c r="B66" s="7">
        <v>0.1123</v>
      </c>
      <c r="C66" s="7">
        <v>0.1125</v>
      </c>
      <c r="D66" s="7">
        <v>0.1125</v>
      </c>
      <c r="E66" s="7">
        <v>0.11219999999999999</v>
      </c>
      <c r="F66" s="7">
        <v>0.1124</v>
      </c>
      <c r="G66" s="7">
        <v>0.11210000000000001</v>
      </c>
      <c r="H66" s="7">
        <v>0.1119</v>
      </c>
      <c r="I66" s="7">
        <v>0.11169999999999999</v>
      </c>
      <c r="J66" s="7">
        <v>0.1116</v>
      </c>
      <c r="K66" s="7">
        <v>0.1119</v>
      </c>
      <c r="L66" s="7">
        <v>0.1114</v>
      </c>
      <c r="M66" s="8" t="s">
        <v>2</v>
      </c>
      <c r="N66">
        <f>(1/2)^16</f>
        <v>1.52587890625E-5</v>
      </c>
    </row>
    <row r="67" spans="1:14" x14ac:dyDescent="0.35">
      <c r="A67" s="7">
        <v>0.1138</v>
      </c>
      <c r="B67" s="7">
        <v>0.11360000000000001</v>
      </c>
      <c r="C67" s="7">
        <v>0.1138</v>
      </c>
      <c r="D67" s="7">
        <v>0.1135</v>
      </c>
      <c r="E67" s="7">
        <v>0.1134</v>
      </c>
      <c r="F67" s="7">
        <v>0.1134</v>
      </c>
      <c r="G67" s="7">
        <v>0.1134</v>
      </c>
      <c r="H67" s="7">
        <v>0.1132</v>
      </c>
      <c r="I67" s="7">
        <v>0.1134</v>
      </c>
      <c r="J67" s="7">
        <v>0.11310000000000001</v>
      </c>
      <c r="K67" s="7">
        <v>0.1132</v>
      </c>
      <c r="L67" s="7">
        <v>0.11310000000000001</v>
      </c>
      <c r="M67" s="8" t="s">
        <v>2</v>
      </c>
      <c r="N67">
        <f>(1/2)^17</f>
        <v>7.62939453125E-6</v>
      </c>
    </row>
    <row r="68" spans="1:14" x14ac:dyDescent="0.35">
      <c r="A68" s="7">
        <v>0.106</v>
      </c>
      <c r="B68" s="7">
        <v>0.10589999999999999</v>
      </c>
      <c r="C68" s="7">
        <v>0.10580000000000001</v>
      </c>
      <c r="D68" s="7">
        <v>0.10589999999999999</v>
      </c>
      <c r="E68" s="7">
        <v>0.1057</v>
      </c>
      <c r="F68" s="7">
        <v>0.10589999999999999</v>
      </c>
      <c r="G68" s="7">
        <v>0.1057</v>
      </c>
      <c r="H68" s="7">
        <v>0.1055</v>
      </c>
      <c r="I68" s="7">
        <v>0.10539999999999999</v>
      </c>
      <c r="J68" s="7">
        <v>0.1052</v>
      </c>
      <c r="K68" s="7">
        <v>0.10539999999999999</v>
      </c>
      <c r="L68" s="7">
        <v>0.1051</v>
      </c>
      <c r="M68" s="8" t="s">
        <v>2</v>
      </c>
      <c r="N68">
        <f>(1/2)^18</f>
        <v>3.814697265625E-6</v>
      </c>
    </row>
    <row r="69" spans="1:14" x14ac:dyDescent="0.35">
      <c r="A69" s="7">
        <v>0.1055</v>
      </c>
      <c r="B69" s="7">
        <v>0.1052</v>
      </c>
      <c r="C69" s="7">
        <v>0.1055</v>
      </c>
      <c r="D69" s="7">
        <v>0.1053</v>
      </c>
      <c r="E69" s="7">
        <v>0.1052</v>
      </c>
      <c r="F69" s="7">
        <v>0.1052</v>
      </c>
      <c r="G69" s="7">
        <v>0.1053</v>
      </c>
      <c r="H69" s="7">
        <v>0.1053</v>
      </c>
      <c r="I69" s="7">
        <v>0.10539999999999999</v>
      </c>
      <c r="J69" s="7">
        <v>0.1052</v>
      </c>
      <c r="K69" s="7">
        <v>0.1055</v>
      </c>
      <c r="L69" s="7">
        <v>0.10539999999999999</v>
      </c>
      <c r="M69" s="8" t="s">
        <v>2</v>
      </c>
      <c r="N69">
        <f>(1/2)^19</f>
        <v>1.9073486328125E-6</v>
      </c>
    </row>
    <row r="70" spans="1:14" x14ac:dyDescent="0.35">
      <c r="A70" s="7">
        <v>0.12039999999999999</v>
      </c>
      <c r="B70" s="7">
        <v>0.12</v>
      </c>
      <c r="C70" s="7">
        <v>0.12</v>
      </c>
      <c r="D70" s="7">
        <v>0.1198</v>
      </c>
      <c r="E70" s="7">
        <v>0.1196</v>
      </c>
      <c r="F70" s="7">
        <v>0.1198</v>
      </c>
      <c r="G70" s="7">
        <v>0.1183</v>
      </c>
      <c r="H70" s="7">
        <v>0.1179</v>
      </c>
      <c r="I70" s="7">
        <v>0.1174</v>
      </c>
      <c r="J70" s="7">
        <v>0.1164</v>
      </c>
      <c r="K70" s="7">
        <v>0.11609999999999999</v>
      </c>
      <c r="L70" s="7">
        <v>0.11650000000000001</v>
      </c>
      <c r="M70" s="8" t="s">
        <v>2</v>
      </c>
      <c r="N70">
        <f>(1/2)^20</f>
        <v>9.5367431640625E-7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cuvette</vt:lpstr>
      <vt:lpstr>microplate_CFU</vt:lpstr>
      <vt:lpstr>microplate H1</vt:lpstr>
      <vt:lpstr>microplate Epoch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Ghenu, Ana-Hermina (IEE)</dc:creator>
  <cp:lastModifiedBy>Ghenu, Ana-Hermina (IEE)</cp:lastModifiedBy>
  <dcterms:created xsi:type="dcterms:W3CDTF">2024-02-15T16:27:09Z</dcterms:created>
  <dcterms:modified xsi:type="dcterms:W3CDTF">2024-03-04T11:58:05Z</dcterms:modified>
</cp:coreProperties>
</file>