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80081905c9540c/Desktop/"/>
    </mc:Choice>
  </mc:AlternateContent>
  <xr:revisionPtr revIDLastSave="0" documentId="8_{AB9C0EC2-01A2-4F58-B922-84F7DFBD39AD}" xr6:coauthVersionLast="47" xr6:coauthVersionMax="47" xr10:uidLastSave="{00000000-0000-0000-0000-000000000000}"/>
  <bookViews>
    <workbookView xWindow="-108" yWindow="-108" windowWidth="23256" windowHeight="12456" xr2:uid="{DBED8B4F-298B-4778-A6F9-9388D9F5D8D9}"/>
  </bookViews>
  <sheets>
    <sheet name="Sheet1" sheetId="1" r:id="rId1"/>
    <sheet name="Sheet2" sheetId="2" r:id="rId2"/>
  </sheets>
  <definedNames>
    <definedName name="_xlchart.v1.0" hidden="1">Sheet1!$B$69:$B$73</definedName>
    <definedName name="_xlchart.v1.1" hidden="1">Sheet1!$C$69:$C$73</definedName>
    <definedName name="_xlchart.v1.2" hidden="1">Sheet1!$B$69:$B$73</definedName>
    <definedName name="_xlchart.v1.3" hidden="1">Sheet1!$C$69:$C$73</definedName>
    <definedName name="_xlchart.v1.4" hidden="1">Sheet1!$B$69:$B$73</definedName>
    <definedName name="_xlchart.v1.5" hidden="1">Sheet1!$C$69:$C$73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8" i="2" l="1"/>
  <c r="B53" i="2"/>
  <c r="C51" i="2"/>
  <c r="B51" i="2"/>
  <c r="B35" i="2"/>
  <c r="B18" i="2"/>
  <c r="I70" i="1"/>
  <c r="C64" i="1"/>
  <c r="C63" i="1"/>
  <c r="C62" i="1"/>
  <c r="C61" i="1"/>
  <c r="C60" i="1"/>
  <c r="C59" i="1"/>
  <c r="C58" i="1"/>
  <c r="C57" i="1"/>
  <c r="C56" i="1"/>
  <c r="C55" i="1"/>
  <c r="D49" i="1"/>
  <c r="C48" i="1"/>
  <c r="C47" i="1"/>
  <c r="D41" i="1"/>
  <c r="D39" i="1"/>
  <c r="C34" i="1"/>
  <c r="C33" i="1"/>
  <c r="C29" i="1"/>
  <c r="C25" i="1"/>
  <c r="C24" i="1"/>
  <c r="C23" i="1"/>
  <c r="D9" i="1"/>
  <c r="C9" i="1"/>
  <c r="B9" i="1"/>
</calcChain>
</file>

<file path=xl/sharedStrings.xml><?xml version="1.0" encoding="utf-8"?>
<sst xmlns="http://schemas.openxmlformats.org/spreadsheetml/2006/main" count="85" uniqueCount="83">
  <si>
    <t>SECTION :A</t>
  </si>
  <si>
    <t>Data</t>
  </si>
  <si>
    <t>Mean</t>
  </si>
  <si>
    <t>Median</t>
  </si>
  <si>
    <t>Mode</t>
  </si>
  <si>
    <t>25th percentile</t>
  </si>
  <si>
    <t xml:space="preserve">50th percentile </t>
  </si>
  <si>
    <t xml:space="preserve">75th percentile </t>
  </si>
  <si>
    <t>IQR= Q3-Q1</t>
  </si>
  <si>
    <t>Q1</t>
  </si>
  <si>
    <t>Q2</t>
  </si>
  <si>
    <t>Q3</t>
  </si>
  <si>
    <t>MIN</t>
  </si>
  <si>
    <t>MAX</t>
  </si>
  <si>
    <t>Lower bound:</t>
  </si>
  <si>
    <t xml:space="preserve">Upper Bound: </t>
  </si>
  <si>
    <t xml:space="preserve">Range: </t>
  </si>
  <si>
    <t xml:space="preserve">Variance: </t>
  </si>
  <si>
    <t>Standard Deviation :</t>
  </si>
  <si>
    <t xml:space="preserve">1) </t>
  </si>
  <si>
    <t xml:space="preserve">2) </t>
  </si>
  <si>
    <t>3)</t>
  </si>
  <si>
    <t>4)</t>
  </si>
  <si>
    <t>5)</t>
  </si>
  <si>
    <t>6)</t>
  </si>
  <si>
    <t xml:space="preserve">7) </t>
  </si>
  <si>
    <t xml:space="preserve">Data </t>
  </si>
  <si>
    <t>Z-Score</t>
  </si>
  <si>
    <t>(X-μ)/σ</t>
  </si>
  <si>
    <t>No ouliers in the data.</t>
  </si>
  <si>
    <t>8)</t>
  </si>
  <si>
    <t>X</t>
  </si>
  <si>
    <t>Y</t>
  </si>
  <si>
    <t>Pearson correlation coefficient:</t>
  </si>
  <si>
    <t xml:space="preserve">9) </t>
  </si>
  <si>
    <t>Scatter Plot Visualization</t>
  </si>
  <si>
    <t xml:space="preserve">10) </t>
  </si>
  <si>
    <t>Box Plot Visualization:</t>
  </si>
  <si>
    <t>11)</t>
  </si>
  <si>
    <t>Histogram Analysis</t>
  </si>
  <si>
    <t xml:space="preserve">15) </t>
  </si>
  <si>
    <t>Sample mean=25</t>
  </si>
  <si>
    <t>population mean = 22</t>
  </si>
  <si>
    <t>Sample size(n) : 40</t>
  </si>
  <si>
    <t>population standard deviation : 3</t>
  </si>
  <si>
    <t>Z = (sample mean - population mean)/(Population standard deviation/sqrt(n))</t>
  </si>
  <si>
    <t>Z = (25-22)/(3/sqrt(40))</t>
  </si>
  <si>
    <t>Z= 3/0.474</t>
  </si>
  <si>
    <t>since z=6.329 is not in between -1.96 to +1.96 , our sample mean is significantly differ from population mean</t>
  </si>
  <si>
    <t xml:space="preserve">16) </t>
  </si>
  <si>
    <t>From the above question we got that sample mean is signicantly higher than the population mean , so we can fail the null hypothesis.</t>
  </si>
  <si>
    <t xml:space="preserve">17) </t>
  </si>
  <si>
    <t>T-Test</t>
  </si>
  <si>
    <t>sample standard eviation (s) = 6.74</t>
  </si>
  <si>
    <t>n = 7</t>
  </si>
  <si>
    <t>Null hypothesis : mean =50</t>
  </si>
  <si>
    <t>t=(53.14-50)/(6.74/sqrt(7))</t>
  </si>
  <si>
    <t xml:space="preserve">given  alpha = .05 which is two tailed </t>
  </si>
  <si>
    <t>df= 6</t>
  </si>
  <si>
    <t>with this critical value  2.45</t>
  </si>
  <si>
    <t xml:space="preserve">since t=1.33 &lt; 2.45 </t>
  </si>
  <si>
    <t>We fail to reject Null hypothesis</t>
  </si>
  <si>
    <t>18)</t>
  </si>
  <si>
    <t>Group1</t>
  </si>
  <si>
    <t>Group 2</t>
  </si>
  <si>
    <t>STD</t>
  </si>
  <si>
    <t xml:space="preserve">STD </t>
  </si>
  <si>
    <t>t=(88.2 - 79.0)/sqrt(((2.86)**2/5)+((3.16)**2/5))</t>
  </si>
  <si>
    <t>t=9.2/sqrt(1.6359 +1.9971)</t>
  </si>
  <si>
    <t xml:space="preserve">t value is greater than t critical </t>
  </si>
  <si>
    <t xml:space="preserve">19) </t>
  </si>
  <si>
    <t>significance level alpha =.05</t>
  </si>
  <si>
    <t>Degrees of freedom: 8</t>
  </si>
  <si>
    <t>From above data tcritical value =2.31</t>
  </si>
  <si>
    <t>we reject the null hypothesis</t>
  </si>
  <si>
    <t>20)</t>
  </si>
  <si>
    <t>Inferential statistics help make conclusions from small samples</t>
  </si>
  <si>
    <t xml:space="preserve">Z-test is for  a large samples </t>
  </si>
  <si>
    <t>t-test  is for small samples</t>
  </si>
  <si>
    <t>if p&lt;0.05 ,we reject Null hypothesis</t>
  </si>
  <si>
    <t>SECTION:B</t>
  </si>
  <si>
    <r>
      <t>sample mean(</t>
    </r>
    <r>
      <rPr>
        <b/>
        <sz val="12"/>
        <color theme="1"/>
        <rFont val="Times New Roman"/>
        <family val="1"/>
      </rPr>
      <t>X</t>
    </r>
    <r>
      <rPr>
        <sz val="12"/>
        <color theme="1"/>
        <rFont val="Times New Roman"/>
        <family val="1"/>
      </rPr>
      <t>) = 53.14</t>
    </r>
  </si>
  <si>
    <r>
      <t>t=  (</t>
    </r>
    <r>
      <rPr>
        <b/>
        <sz val="12"/>
        <color theme="1"/>
        <rFont val="Times New Roman"/>
        <family val="1"/>
      </rPr>
      <t>X</t>
    </r>
    <r>
      <rPr>
        <sz val="12"/>
        <color theme="1"/>
        <rFont val="Times New Roman"/>
        <family val="1"/>
      </rPr>
      <t>-population mean)/(s/sqrt(n))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</si>
</sst>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19486111111111112"/>
          <c:w val="0.8901968503937007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Sheet1!$B$69:$B$73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Sheet1!$C$69:$C$73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65-4424-95B1-FEF826CB9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004736"/>
        <c:axId val="453007136"/>
      </c:scatterChart>
      <c:valAx>
        <c:axId val="45300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007136"/>
        <c:crosses val="autoZero"/>
        <c:crossBetween val="midCat"/>
      </c:valAx>
      <c:valAx>
        <c:axId val="45300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00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boxWhisker" uniqueId="{CDA230AC-82CB-449A-8731-E2D3995971C5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7FAD36F-15E3-410B-BFC0-2FF0706A20CF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D44EEF53-3C3F-4DEF-BAA9-32F8EEAAD813}" formatIdx="0">
          <cx:dataId val="0"/>
          <cx:layoutPr>
            <cx:binning intervalClosed="r"/>
          </cx:layoutPr>
        </cx:series>
        <cx:series layoutId="clusteredColumn" hidden="1" uniqueId="{616A1F28-B672-44D9-9F8A-4B922D2F2F04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558511</xdr:colOff>
      <xdr:row>78</xdr:row>
      <xdr:rowOff>91786</xdr:rowOff>
    </xdr:from>
    <xdr:to>
      <xdr:col>6</xdr:col>
      <xdr:colOff>112568</xdr:colOff>
      <xdr:row>88</xdr:row>
      <xdr:rowOff>147204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B76DC4-15EF-B064-0108-C74B2B80A2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82262</xdr:colOff>
      <xdr:row>96</xdr:row>
      <xdr:rowOff>31172</xdr:rowOff>
    </xdr:from>
    <xdr:to>
      <xdr:col>6</xdr:col>
      <xdr:colOff>467591</xdr:colOff>
      <xdr:row>109</xdr:row>
      <xdr:rowOff>17318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869BD87-D38A-D51C-22B5-3C1F307309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8398" y="17574490"/>
              <a:ext cx="3667125" cy="23500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480580</xdr:colOff>
      <xdr:row>116</xdr:row>
      <xdr:rowOff>13854</xdr:rowOff>
    </xdr:from>
    <xdr:to>
      <xdr:col>8</xdr:col>
      <xdr:colOff>558511</xdr:colOff>
      <xdr:row>127</xdr:row>
      <xdr:rowOff>77932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8A0B45DD-32BB-C7EA-CD49-B6FBB05F84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6716" y="21193990"/>
              <a:ext cx="4572000" cy="20643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85F60-DF28-4BEE-9BC2-9148C4CC9A71}">
  <dimension ref="A2:I113"/>
  <sheetViews>
    <sheetView tabSelected="1" zoomScale="88" zoomScaleNormal="100" workbookViewId="0">
      <selection activeCell="I70" sqref="I70"/>
    </sheetView>
  </sheetViews>
  <sheetFormatPr defaultRowHeight="14.4" x14ac:dyDescent="0.3"/>
  <cols>
    <col min="1" max="1" width="8.88671875" customWidth="1"/>
    <col min="3" max="3" width="12.44140625" customWidth="1"/>
  </cols>
  <sheetData>
    <row r="2" spans="1:8" ht="15.6" x14ac:dyDescent="0.3">
      <c r="D2" s="2" t="s">
        <v>0</v>
      </c>
      <c r="E2" s="2"/>
    </row>
    <row r="3" spans="1:8" x14ac:dyDescent="0.3">
      <c r="D3" s="3"/>
      <c r="E3" s="3"/>
    </row>
    <row r="4" spans="1:8" ht="15.6" x14ac:dyDescent="0.3">
      <c r="A4" s="1"/>
      <c r="B4" s="1"/>
      <c r="C4" s="1"/>
      <c r="D4" s="1"/>
      <c r="E4" s="1"/>
      <c r="F4" s="1"/>
      <c r="G4" s="1"/>
      <c r="H4" s="1"/>
    </row>
    <row r="5" spans="1:8" ht="15.6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t="s">
        <v>19</v>
      </c>
    </row>
    <row r="8" spans="1:8" ht="15.6" x14ac:dyDescent="0.3">
      <c r="A8" s="1" t="s">
        <v>1</v>
      </c>
      <c r="B8" s="1" t="s">
        <v>2</v>
      </c>
      <c r="C8" s="1" t="s">
        <v>3</v>
      </c>
      <c r="D8" s="1" t="s">
        <v>4</v>
      </c>
    </row>
    <row r="9" spans="1:8" ht="15.6" x14ac:dyDescent="0.3">
      <c r="A9" s="1">
        <v>12</v>
      </c>
      <c r="B9" s="1">
        <f>SUM(A9:A18)/10</f>
        <v>17.100000000000001</v>
      </c>
      <c r="C9" s="1">
        <f>MEDIAN(A9:A18)</f>
        <v>17.5</v>
      </c>
      <c r="D9" s="1" t="e">
        <f>MODE(A9:A18)</f>
        <v>#N/A</v>
      </c>
    </row>
    <row r="10" spans="1:8" ht="15.6" x14ac:dyDescent="0.3">
      <c r="A10" s="1">
        <v>15</v>
      </c>
      <c r="B10" s="1"/>
      <c r="C10" s="1"/>
      <c r="D10" s="1"/>
    </row>
    <row r="11" spans="1:8" ht="15.6" x14ac:dyDescent="0.3">
      <c r="A11" s="1">
        <v>14</v>
      </c>
      <c r="B11" s="1"/>
      <c r="C11" s="1"/>
      <c r="D11" s="1"/>
    </row>
    <row r="12" spans="1:8" ht="15.6" x14ac:dyDescent="0.3">
      <c r="A12" s="1">
        <v>10</v>
      </c>
      <c r="B12" s="1"/>
      <c r="C12" s="1"/>
      <c r="D12" s="1"/>
    </row>
    <row r="13" spans="1:8" ht="15.6" x14ac:dyDescent="0.3">
      <c r="A13" s="1">
        <v>18</v>
      </c>
      <c r="B13" s="1"/>
      <c r="C13" s="1"/>
      <c r="D13" s="1"/>
    </row>
    <row r="14" spans="1:8" ht="15.6" x14ac:dyDescent="0.3">
      <c r="A14" s="1">
        <v>20</v>
      </c>
      <c r="B14" s="1"/>
      <c r="C14" s="1"/>
      <c r="D14" s="1"/>
    </row>
    <row r="15" spans="1:8" ht="15.6" x14ac:dyDescent="0.3">
      <c r="A15" s="1">
        <v>22</v>
      </c>
      <c r="B15" s="1"/>
      <c r="C15" s="1"/>
      <c r="D15" s="1"/>
    </row>
    <row r="16" spans="1:8" ht="15.6" x14ac:dyDescent="0.3">
      <c r="A16" s="1">
        <v>24</v>
      </c>
      <c r="B16" s="1"/>
      <c r="C16" s="1"/>
      <c r="D16" s="1"/>
    </row>
    <row r="17" spans="1:8" ht="15.6" x14ac:dyDescent="0.3">
      <c r="A17" s="1">
        <v>17</v>
      </c>
      <c r="B17" s="1"/>
      <c r="C17" s="1"/>
      <c r="D17" s="1"/>
    </row>
    <row r="18" spans="1:8" ht="15.6" x14ac:dyDescent="0.3">
      <c r="A18" s="1">
        <v>19</v>
      </c>
      <c r="B18" s="1"/>
      <c r="C18" s="1"/>
      <c r="D18" s="1"/>
    </row>
    <row r="20" spans="1:8" ht="15.6" x14ac:dyDescent="0.3">
      <c r="A20" s="1"/>
      <c r="B20" s="1"/>
      <c r="C20" s="1"/>
      <c r="D20" s="1"/>
      <c r="E20" s="1"/>
      <c r="F20" s="1"/>
      <c r="G20" s="1"/>
      <c r="H20" s="1"/>
    </row>
    <row r="21" spans="1:8" ht="15.6" x14ac:dyDescent="0.3">
      <c r="A21" s="1" t="s">
        <v>20</v>
      </c>
      <c r="B21" s="1"/>
      <c r="C21" s="1"/>
      <c r="D21" s="1"/>
      <c r="E21" s="1"/>
      <c r="F21" s="1"/>
      <c r="G21" s="1"/>
      <c r="H21" s="1"/>
    </row>
    <row r="23" spans="1:8" ht="15.6" x14ac:dyDescent="0.3">
      <c r="A23" s="1" t="s">
        <v>5</v>
      </c>
      <c r="B23" s="1"/>
      <c r="C23" s="1">
        <f>PERCENTILE(A9:A18,0.25)</f>
        <v>14.25</v>
      </c>
      <c r="D23" s="1" t="s">
        <v>9</v>
      </c>
    </row>
    <row r="24" spans="1:8" ht="15.6" x14ac:dyDescent="0.3">
      <c r="A24" s="1" t="s">
        <v>6</v>
      </c>
      <c r="B24" s="1"/>
      <c r="C24" s="1">
        <f>_xlfn.PERCENTILE.INC(A9:A18,0.5)</f>
        <v>17.5</v>
      </c>
      <c r="D24" s="1" t="s">
        <v>10</v>
      </c>
    </row>
    <row r="25" spans="1:8" ht="15.6" x14ac:dyDescent="0.3">
      <c r="A25" s="1" t="s">
        <v>7</v>
      </c>
      <c r="B25" s="1"/>
      <c r="C25" s="1">
        <f>_xlfn.PERCENTILE.EXC(A9:A18,0.75)</f>
        <v>20.5</v>
      </c>
      <c r="D25" s="1" t="s">
        <v>11</v>
      </c>
    </row>
    <row r="26" spans="1:8" ht="15.6" x14ac:dyDescent="0.3">
      <c r="A26" s="1"/>
      <c r="B26" s="1"/>
      <c r="C26" s="1"/>
      <c r="D26" s="1"/>
    </row>
    <row r="27" spans="1:8" ht="15.6" x14ac:dyDescent="0.3">
      <c r="A27" s="1" t="s">
        <v>21</v>
      </c>
      <c r="B27" s="1"/>
      <c r="C27" s="1"/>
    </row>
    <row r="28" spans="1:8" ht="15.6" x14ac:dyDescent="0.3">
      <c r="A28" s="1"/>
      <c r="B28" s="1"/>
      <c r="C28" s="1"/>
    </row>
    <row r="29" spans="1:8" ht="15.6" x14ac:dyDescent="0.3">
      <c r="A29" s="1" t="s">
        <v>8</v>
      </c>
      <c r="B29" s="1"/>
      <c r="C29" s="1">
        <f>C25-C23</f>
        <v>6.25</v>
      </c>
    </row>
    <row r="31" spans="1:8" ht="15.6" x14ac:dyDescent="0.3">
      <c r="A31" s="1" t="s">
        <v>22</v>
      </c>
      <c r="B31" s="1"/>
      <c r="C31" s="1"/>
      <c r="D31" s="1"/>
      <c r="E31" s="1"/>
    </row>
    <row r="32" spans="1:8" ht="15.6" x14ac:dyDescent="0.3">
      <c r="A32" s="1"/>
      <c r="B32" s="1"/>
      <c r="C32" s="1"/>
      <c r="D32" s="1"/>
      <c r="E32" s="1"/>
    </row>
    <row r="33" spans="1:5" ht="15.6" x14ac:dyDescent="0.3">
      <c r="A33" s="1"/>
      <c r="B33" s="1" t="s">
        <v>12</v>
      </c>
      <c r="C33" s="1">
        <f>MIN(A9:A18)</f>
        <v>10</v>
      </c>
      <c r="D33" s="1"/>
      <c r="E33" s="1"/>
    </row>
    <row r="34" spans="1:5" ht="15.6" x14ac:dyDescent="0.3">
      <c r="A34" s="1"/>
      <c r="B34" s="1" t="s">
        <v>13</v>
      </c>
      <c r="C34" s="1">
        <f>MAX(A9:A18)</f>
        <v>24</v>
      </c>
      <c r="D34" s="1"/>
      <c r="E34" s="1"/>
    </row>
    <row r="35" spans="1:5" ht="15.6" x14ac:dyDescent="0.3">
      <c r="A35" s="1"/>
      <c r="B35" s="1"/>
      <c r="C35" s="1"/>
      <c r="D35" s="1"/>
      <c r="E35" s="1"/>
    </row>
    <row r="36" spans="1:5" ht="15.6" x14ac:dyDescent="0.3">
      <c r="A36" s="1"/>
      <c r="B36" s="1"/>
      <c r="C36" s="1"/>
      <c r="D36" s="1"/>
      <c r="E36" s="1"/>
    </row>
    <row r="37" spans="1:5" ht="15.6" x14ac:dyDescent="0.3">
      <c r="A37" s="1" t="s">
        <v>23</v>
      </c>
      <c r="B37" s="1"/>
      <c r="C37" s="1"/>
      <c r="D37" s="1"/>
      <c r="E37" s="1"/>
    </row>
    <row r="38" spans="1:5" ht="15.6" x14ac:dyDescent="0.3">
      <c r="A38" s="1"/>
      <c r="B38" s="1"/>
      <c r="C38" s="1"/>
      <c r="D38" s="1"/>
      <c r="E38" s="1"/>
    </row>
    <row r="39" spans="1:5" ht="15.6" x14ac:dyDescent="0.3">
      <c r="A39" s="1"/>
      <c r="B39" s="1" t="s">
        <v>14</v>
      </c>
      <c r="C39" s="1"/>
      <c r="D39" s="1">
        <f>C23-1.5*C29</f>
        <v>4.875</v>
      </c>
      <c r="E39" s="1"/>
    </row>
    <row r="40" spans="1:5" ht="15.6" x14ac:dyDescent="0.3">
      <c r="A40" s="1"/>
      <c r="B40" s="1"/>
      <c r="C40" s="1"/>
      <c r="D40" s="1"/>
      <c r="E40" s="1"/>
    </row>
    <row r="41" spans="1:5" ht="15.6" x14ac:dyDescent="0.3">
      <c r="A41" s="1"/>
      <c r="B41" s="1" t="s">
        <v>15</v>
      </c>
      <c r="C41" s="1"/>
      <c r="D41" s="1">
        <f>C25+1.5*C29</f>
        <v>29.875</v>
      </c>
      <c r="E41" s="1"/>
    </row>
    <row r="42" spans="1:5" ht="15.6" x14ac:dyDescent="0.3">
      <c r="A42" s="1"/>
      <c r="B42" s="1"/>
      <c r="C42" s="1"/>
      <c r="D42" s="1"/>
      <c r="E42" s="1"/>
    </row>
    <row r="43" spans="1:5" ht="15.6" x14ac:dyDescent="0.3">
      <c r="A43" s="1"/>
      <c r="B43" s="1" t="s">
        <v>29</v>
      </c>
      <c r="C43" s="1"/>
      <c r="D43" s="1"/>
      <c r="E43" s="1"/>
    </row>
    <row r="44" spans="1:5" ht="15.6" x14ac:dyDescent="0.3">
      <c r="A44" s="1"/>
      <c r="B44" s="1"/>
      <c r="C44" s="1"/>
      <c r="D44" s="1"/>
      <c r="E44" s="1"/>
    </row>
    <row r="45" spans="1:5" ht="15.6" x14ac:dyDescent="0.3">
      <c r="A45" s="1" t="s">
        <v>24</v>
      </c>
      <c r="B45" s="1"/>
      <c r="C45" s="1"/>
      <c r="D45" s="1"/>
      <c r="E45" s="1"/>
    </row>
    <row r="46" spans="1:5" ht="15.6" x14ac:dyDescent="0.3">
      <c r="A46" s="1"/>
      <c r="B46" s="1"/>
      <c r="C46" s="1"/>
      <c r="D46" s="1"/>
      <c r="E46" s="1"/>
    </row>
    <row r="47" spans="1:5" ht="15.6" x14ac:dyDescent="0.3">
      <c r="A47" s="1"/>
      <c r="B47" s="1" t="s">
        <v>16</v>
      </c>
      <c r="C47" s="1">
        <f>C34-C33</f>
        <v>14</v>
      </c>
      <c r="D47" s="1"/>
      <c r="E47" s="1"/>
    </row>
    <row r="48" spans="1:5" ht="15.6" x14ac:dyDescent="0.3">
      <c r="A48" s="1"/>
      <c r="B48" s="1" t="s">
        <v>17</v>
      </c>
      <c r="C48" s="1">
        <f>_xlfn.VAR.P(A9:A18)</f>
        <v>17.489999999999998</v>
      </c>
      <c r="D48" s="1"/>
      <c r="E48" s="1"/>
    </row>
    <row r="49" spans="1:5" ht="15.6" x14ac:dyDescent="0.3">
      <c r="A49" s="1"/>
      <c r="B49" s="1" t="s">
        <v>18</v>
      </c>
      <c r="C49" s="1"/>
      <c r="D49" s="1">
        <f>_xlfn.STDEV.P(A9:A18)</f>
        <v>4.1821047332652963</v>
      </c>
      <c r="E49" s="1"/>
    </row>
    <row r="52" spans="1:5" ht="15.6" x14ac:dyDescent="0.3">
      <c r="A52" s="1" t="s">
        <v>25</v>
      </c>
      <c r="B52" s="1"/>
      <c r="C52" s="1"/>
      <c r="D52" s="1"/>
      <c r="E52" s="1"/>
    </row>
    <row r="53" spans="1:5" ht="15.6" x14ac:dyDescent="0.3">
      <c r="A53" s="1"/>
      <c r="B53" s="1"/>
      <c r="C53" s="1"/>
      <c r="D53" s="1"/>
      <c r="E53" s="1"/>
    </row>
    <row r="54" spans="1:5" ht="15.6" x14ac:dyDescent="0.3">
      <c r="A54" s="1"/>
      <c r="B54" s="1" t="s">
        <v>26</v>
      </c>
      <c r="C54" s="1" t="s">
        <v>27</v>
      </c>
      <c r="D54" s="1" t="s">
        <v>28</v>
      </c>
      <c r="E54" s="1"/>
    </row>
    <row r="55" spans="1:5" ht="15.6" x14ac:dyDescent="0.3">
      <c r="A55" s="1"/>
      <c r="B55" s="1">
        <v>12</v>
      </c>
      <c r="C55" s="1">
        <f>(B55-B9)/D49</f>
        <v>-1.2194816546399669</v>
      </c>
      <c r="D55" s="1"/>
      <c r="E55" s="1"/>
    </row>
    <row r="56" spans="1:5" ht="15.6" x14ac:dyDescent="0.3">
      <c r="A56" s="1"/>
      <c r="B56" s="1">
        <v>15</v>
      </c>
      <c r="C56" s="1">
        <f>(B56-B9)/D49</f>
        <v>-0.50213950485175129</v>
      </c>
      <c r="D56" s="1"/>
      <c r="E56" s="1"/>
    </row>
    <row r="57" spans="1:5" ht="15.6" x14ac:dyDescent="0.3">
      <c r="A57" s="1"/>
      <c r="B57" s="1">
        <v>14</v>
      </c>
      <c r="C57" s="1">
        <f>(B57-B9)/D49</f>
        <v>-0.74125355478115651</v>
      </c>
      <c r="D57" s="1"/>
      <c r="E57" s="1"/>
    </row>
    <row r="58" spans="1:5" ht="15.6" x14ac:dyDescent="0.3">
      <c r="A58" s="1"/>
      <c r="B58" s="1">
        <v>10</v>
      </c>
      <c r="C58" s="1">
        <f>(B58-B9)/D49</f>
        <v>-1.6977097544987774</v>
      </c>
      <c r="D58" s="1"/>
      <c r="E58" s="1"/>
    </row>
    <row r="59" spans="1:5" ht="15.6" x14ac:dyDescent="0.3">
      <c r="A59" s="1"/>
      <c r="B59" s="1">
        <v>18</v>
      </c>
      <c r="C59" s="1">
        <f>(B59-B9)/D49</f>
        <v>0.21520264493646438</v>
      </c>
      <c r="D59" s="1"/>
      <c r="E59" s="1"/>
    </row>
    <row r="60" spans="1:5" ht="15.6" x14ac:dyDescent="0.3">
      <c r="A60" s="1"/>
      <c r="B60" s="1">
        <v>20</v>
      </c>
      <c r="C60" s="1">
        <f>(B60-B9)/D49</f>
        <v>0.69343074479527478</v>
      </c>
      <c r="D60" s="1"/>
      <c r="E60" s="1"/>
    </row>
    <row r="61" spans="1:5" ht="15.6" x14ac:dyDescent="0.3">
      <c r="A61" s="1"/>
      <c r="B61" s="1">
        <v>22</v>
      </c>
      <c r="C61" s="1">
        <f>(B61-B9)/D49</f>
        <v>1.1716588446540852</v>
      </c>
      <c r="D61" s="1"/>
      <c r="E61" s="1"/>
    </row>
    <row r="62" spans="1:5" ht="15.6" x14ac:dyDescent="0.3">
      <c r="A62" s="1"/>
      <c r="B62" s="1">
        <v>24</v>
      </c>
      <c r="C62" s="1">
        <f>(B62-B9)/D49</f>
        <v>1.6498869445128956</v>
      </c>
      <c r="D62" s="1"/>
      <c r="E62" s="1"/>
    </row>
    <row r="63" spans="1:5" ht="15.6" x14ac:dyDescent="0.3">
      <c r="A63" s="1"/>
      <c r="B63" s="1">
        <v>17</v>
      </c>
      <c r="C63" s="1">
        <f>(B63-B9)/D49</f>
        <v>-2.3911404992940862E-2</v>
      </c>
      <c r="D63" s="1"/>
      <c r="E63" s="1"/>
    </row>
    <row r="64" spans="1:5" ht="15.6" x14ac:dyDescent="0.3">
      <c r="A64" s="1"/>
      <c r="B64" s="1">
        <v>19</v>
      </c>
      <c r="C64" s="1">
        <f>(B64-B9)/D49</f>
        <v>0.45431669486586962</v>
      </c>
      <c r="D64" s="1"/>
      <c r="E64" s="1"/>
    </row>
    <row r="66" spans="1:9" ht="15.6" x14ac:dyDescent="0.3">
      <c r="A66" s="1" t="s">
        <v>30</v>
      </c>
      <c r="B66" s="1"/>
      <c r="C66" s="1"/>
      <c r="D66" s="1"/>
      <c r="E66" s="1"/>
      <c r="F66" s="1"/>
      <c r="G66" s="1"/>
      <c r="H66" s="1"/>
      <c r="I66" s="1"/>
    </row>
    <row r="67" spans="1:9" ht="15.6" x14ac:dyDescent="0.3">
      <c r="A67" s="1"/>
      <c r="B67" s="1"/>
      <c r="C67" s="1"/>
      <c r="D67" s="1"/>
      <c r="E67" s="1"/>
      <c r="F67" s="1"/>
      <c r="G67" s="1"/>
      <c r="H67" s="1"/>
      <c r="I67" s="1"/>
    </row>
    <row r="68" spans="1:9" ht="15.6" x14ac:dyDescent="0.3">
      <c r="A68" s="1"/>
      <c r="B68" s="1" t="s">
        <v>31</v>
      </c>
      <c r="C68" s="1" t="s">
        <v>32</v>
      </c>
      <c r="D68" s="1"/>
      <c r="E68" s="1"/>
      <c r="F68" s="1"/>
      <c r="G68" s="1"/>
      <c r="H68" s="1"/>
      <c r="I68" s="1"/>
    </row>
    <row r="69" spans="1:9" ht="15.6" x14ac:dyDescent="0.3">
      <c r="A69" s="1"/>
      <c r="B69" s="1">
        <v>10</v>
      </c>
      <c r="C69" s="1">
        <v>5</v>
      </c>
      <c r="D69" s="1"/>
      <c r="E69" s="1"/>
      <c r="F69" s="1"/>
      <c r="G69" s="1"/>
      <c r="H69" s="1"/>
      <c r="I69" s="1"/>
    </row>
    <row r="70" spans="1:9" ht="15.6" x14ac:dyDescent="0.3">
      <c r="A70" s="1"/>
      <c r="B70" s="1">
        <v>20</v>
      </c>
      <c r="C70" s="1">
        <v>10</v>
      </c>
      <c r="D70" s="1"/>
      <c r="E70" s="1" t="s">
        <v>33</v>
      </c>
      <c r="F70" s="1"/>
      <c r="G70" s="1"/>
      <c r="H70" s="1"/>
      <c r="I70" s="1">
        <f>CORREL(B69:B73,C69:C73)</f>
        <v>0.99999999999999989</v>
      </c>
    </row>
    <row r="71" spans="1:9" ht="15.6" x14ac:dyDescent="0.3">
      <c r="A71" s="1"/>
      <c r="B71" s="1">
        <v>30</v>
      </c>
      <c r="C71" s="1">
        <v>15</v>
      </c>
      <c r="D71" s="1"/>
      <c r="E71" s="1"/>
      <c r="F71" s="1"/>
      <c r="G71" s="1"/>
      <c r="H71" s="1"/>
      <c r="I71" s="1"/>
    </row>
    <row r="72" spans="1:9" ht="15.6" x14ac:dyDescent="0.3">
      <c r="A72" s="1"/>
      <c r="B72" s="1">
        <v>40</v>
      </c>
      <c r="C72" s="1">
        <v>20</v>
      </c>
      <c r="D72" s="1"/>
      <c r="E72" s="1"/>
      <c r="F72" s="1"/>
      <c r="G72" s="1"/>
      <c r="H72" s="1"/>
      <c r="I72" s="1"/>
    </row>
    <row r="73" spans="1:9" ht="15.6" x14ac:dyDescent="0.3">
      <c r="A73" s="1"/>
      <c r="B73" s="1">
        <v>50</v>
      </c>
      <c r="C73" s="1">
        <v>25</v>
      </c>
      <c r="D73" s="1"/>
      <c r="E73" s="1"/>
      <c r="F73" s="1"/>
      <c r="G73" s="1"/>
      <c r="H73" s="1"/>
      <c r="I73" s="1"/>
    </row>
    <row r="74" spans="1:9" ht="15.6" x14ac:dyDescent="0.3">
      <c r="A74" s="1"/>
      <c r="B74" s="1"/>
      <c r="C74" s="1"/>
      <c r="D74" s="1"/>
      <c r="E74" s="1"/>
      <c r="F74" s="1"/>
      <c r="G74" s="1"/>
      <c r="H74" s="1"/>
      <c r="I74" s="1"/>
    </row>
    <row r="75" spans="1:9" ht="15.6" x14ac:dyDescent="0.3">
      <c r="A75" s="1" t="s">
        <v>34</v>
      </c>
      <c r="B75" s="1"/>
      <c r="C75" s="1"/>
      <c r="D75" s="1"/>
      <c r="E75" s="1"/>
      <c r="F75" s="1"/>
      <c r="G75" s="1"/>
      <c r="H75" s="1"/>
      <c r="I75" s="1"/>
    </row>
    <row r="76" spans="1:9" ht="15.6" x14ac:dyDescent="0.3">
      <c r="A76" s="1"/>
      <c r="B76" s="1"/>
      <c r="C76" s="1"/>
      <c r="D76" s="1"/>
      <c r="E76" s="1"/>
      <c r="F76" s="1"/>
      <c r="G76" s="1"/>
      <c r="H76" s="1"/>
      <c r="I76" s="1"/>
    </row>
    <row r="77" spans="1:9" ht="15.6" x14ac:dyDescent="0.3">
      <c r="A77" s="1"/>
      <c r="B77" s="1" t="s">
        <v>35</v>
      </c>
      <c r="C77" s="1"/>
      <c r="D77" s="1"/>
      <c r="E77" s="1"/>
      <c r="F77" s="1"/>
      <c r="G77" s="1"/>
      <c r="H77" s="1"/>
      <c r="I77" s="1"/>
    </row>
    <row r="92" spans="1:4" ht="15.6" x14ac:dyDescent="0.3">
      <c r="A92" s="1" t="s">
        <v>36</v>
      </c>
      <c r="B92" s="1"/>
      <c r="C92" s="1"/>
      <c r="D92" s="1"/>
    </row>
    <row r="93" spans="1:4" ht="15.6" x14ac:dyDescent="0.3">
      <c r="A93" s="1"/>
      <c r="B93" s="1"/>
      <c r="C93" s="1"/>
      <c r="D93" s="1"/>
    </row>
    <row r="94" spans="1:4" ht="15.6" x14ac:dyDescent="0.3">
      <c r="A94" s="1"/>
      <c r="B94" s="1" t="s">
        <v>37</v>
      </c>
      <c r="C94" s="1"/>
      <c r="D94" s="1"/>
    </row>
    <row r="95" spans="1:4" ht="15.6" x14ac:dyDescent="0.3">
      <c r="A95" s="1"/>
      <c r="B95" s="1"/>
      <c r="C95" s="1"/>
      <c r="D95" s="1"/>
    </row>
    <row r="111" spans="1:3" ht="15.6" x14ac:dyDescent="0.3">
      <c r="A111" s="1" t="s">
        <v>38</v>
      </c>
      <c r="B111" s="1"/>
      <c r="C111" s="1"/>
    </row>
    <row r="112" spans="1:3" ht="15.6" x14ac:dyDescent="0.3">
      <c r="A112" s="1"/>
      <c r="B112" s="1"/>
      <c r="C112" s="1"/>
    </row>
    <row r="113" spans="1:3" ht="15.6" x14ac:dyDescent="0.3">
      <c r="A113" s="1"/>
      <c r="B113" s="1" t="s">
        <v>39</v>
      </c>
      <c r="C11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5BAC-9A1F-498F-87DE-94F60C9EF4DE}">
  <dimension ref="A2:E72"/>
  <sheetViews>
    <sheetView zoomScale="75" workbookViewId="0">
      <selection activeCell="F60" sqref="F60"/>
    </sheetView>
  </sheetViews>
  <sheetFormatPr defaultRowHeight="14.4" x14ac:dyDescent="0.3"/>
  <cols>
    <col min="2" max="2" width="30.109375" customWidth="1"/>
    <col min="4" max="4" width="11.5546875" customWidth="1"/>
  </cols>
  <sheetData>
    <row r="2" spans="1:5" ht="15.6" x14ac:dyDescent="0.3">
      <c r="A2" s="1"/>
      <c r="B2" s="1"/>
      <c r="C2" s="1"/>
      <c r="D2" s="1"/>
      <c r="E2" s="1"/>
    </row>
    <row r="3" spans="1:5" ht="15.6" x14ac:dyDescent="0.3">
      <c r="A3" s="1"/>
      <c r="B3" s="1"/>
      <c r="C3" s="1"/>
      <c r="D3" s="2" t="s">
        <v>80</v>
      </c>
      <c r="E3" s="1"/>
    </row>
    <row r="4" spans="1:5" ht="15.6" x14ac:dyDescent="0.3">
      <c r="A4" s="1"/>
      <c r="B4" s="1"/>
      <c r="C4" s="1"/>
      <c r="D4" s="1"/>
      <c r="E4" s="1"/>
    </row>
    <row r="5" spans="1:5" ht="15.6" x14ac:dyDescent="0.3">
      <c r="A5" s="1" t="s">
        <v>40</v>
      </c>
      <c r="B5" s="1"/>
      <c r="C5" s="1"/>
      <c r="D5" s="1"/>
      <c r="E5" s="1"/>
    </row>
    <row r="6" spans="1:5" ht="15.6" x14ac:dyDescent="0.3">
      <c r="A6" s="1"/>
      <c r="B6" s="1"/>
      <c r="C6" s="1"/>
      <c r="D6" s="1"/>
      <c r="E6" s="1"/>
    </row>
    <row r="7" spans="1:5" ht="15.6" x14ac:dyDescent="0.3">
      <c r="A7" s="1"/>
      <c r="B7" s="1" t="s">
        <v>41</v>
      </c>
      <c r="C7" s="1"/>
      <c r="D7" s="1"/>
      <c r="E7" s="1"/>
    </row>
    <row r="8" spans="1:5" ht="15.6" x14ac:dyDescent="0.3">
      <c r="A8" s="1"/>
      <c r="B8" s="1" t="s">
        <v>42</v>
      </c>
      <c r="C8" s="1"/>
      <c r="D8" s="1"/>
      <c r="E8" s="1"/>
    </row>
    <row r="9" spans="1:5" ht="15.6" x14ac:dyDescent="0.3">
      <c r="A9" s="1"/>
      <c r="B9" s="1" t="s">
        <v>44</v>
      </c>
      <c r="C9" s="1"/>
      <c r="D9" s="1"/>
      <c r="E9" s="1"/>
    </row>
    <row r="10" spans="1:5" ht="15.6" x14ac:dyDescent="0.3">
      <c r="A10" s="1"/>
      <c r="B10" s="1" t="s">
        <v>43</v>
      </c>
      <c r="C10" s="1"/>
      <c r="D10" s="1"/>
      <c r="E10" s="1"/>
    </row>
    <row r="11" spans="1:5" ht="15.6" x14ac:dyDescent="0.3">
      <c r="A11" s="1"/>
      <c r="B11" s="1"/>
      <c r="C11" s="1"/>
      <c r="D11" s="1"/>
      <c r="E11" s="1"/>
    </row>
    <row r="12" spans="1:5" ht="15.6" x14ac:dyDescent="0.3">
      <c r="A12" s="1"/>
      <c r="B12" s="1" t="s">
        <v>45</v>
      </c>
      <c r="C12" s="1"/>
      <c r="D12" s="1"/>
      <c r="E12" s="1"/>
    </row>
    <row r="13" spans="1:5" ht="15.6" x14ac:dyDescent="0.3">
      <c r="A13" s="1"/>
      <c r="B13" s="1"/>
      <c r="C13" s="1"/>
      <c r="D13" s="1"/>
      <c r="E13" s="1"/>
    </row>
    <row r="14" spans="1:5" ht="15.6" x14ac:dyDescent="0.3">
      <c r="A14" s="1"/>
      <c r="B14" s="4" t="s">
        <v>46</v>
      </c>
      <c r="C14" s="1"/>
      <c r="D14" s="1"/>
      <c r="E14" s="1"/>
    </row>
    <row r="15" spans="1:5" ht="15.6" x14ac:dyDescent="0.3">
      <c r="A15" s="1"/>
      <c r="B15" s="1"/>
      <c r="C15" s="1"/>
      <c r="D15" s="1"/>
      <c r="E15" s="1"/>
    </row>
    <row r="16" spans="1:5" ht="15.6" x14ac:dyDescent="0.3">
      <c r="A16" s="1"/>
      <c r="B16" s="5" t="s">
        <v>47</v>
      </c>
      <c r="C16" s="1"/>
      <c r="D16" s="1"/>
      <c r="E16" s="1"/>
    </row>
    <row r="17" spans="1:5" ht="15.6" x14ac:dyDescent="0.3">
      <c r="A17" s="1"/>
      <c r="B17" s="1"/>
      <c r="C17" s="1"/>
      <c r="D17" s="1"/>
      <c r="E17" s="1"/>
    </row>
    <row r="18" spans="1:5" ht="15.6" x14ac:dyDescent="0.3">
      <c r="A18" s="1"/>
      <c r="B18" s="1">
        <f>3/0.474</f>
        <v>6.3291139240506329</v>
      </c>
      <c r="C18" s="1"/>
      <c r="D18" s="1"/>
      <c r="E18" s="1"/>
    </row>
    <row r="19" spans="1:5" ht="15.6" x14ac:dyDescent="0.3">
      <c r="A19" s="1"/>
      <c r="B19" s="1"/>
      <c r="C19" s="1"/>
      <c r="D19" s="1"/>
      <c r="E19" s="1"/>
    </row>
    <row r="20" spans="1:5" ht="15.6" x14ac:dyDescent="0.3">
      <c r="A20" s="1"/>
      <c r="B20" s="1" t="s">
        <v>48</v>
      </c>
      <c r="C20" s="1"/>
      <c r="D20" s="1"/>
      <c r="E20" s="1"/>
    </row>
    <row r="21" spans="1:5" ht="15.6" x14ac:dyDescent="0.3">
      <c r="A21" s="1"/>
      <c r="B21" s="1"/>
      <c r="C21" s="1"/>
      <c r="D21" s="1"/>
      <c r="E21" s="1"/>
    </row>
    <row r="22" spans="1:5" ht="15.6" x14ac:dyDescent="0.3">
      <c r="A22" s="1"/>
      <c r="B22" s="1"/>
      <c r="C22" s="1"/>
      <c r="D22" s="1"/>
      <c r="E22" s="1"/>
    </row>
    <row r="23" spans="1:5" ht="15.6" x14ac:dyDescent="0.3">
      <c r="A23" s="1" t="s">
        <v>49</v>
      </c>
      <c r="B23" s="1"/>
      <c r="C23" s="1"/>
      <c r="D23" s="1"/>
      <c r="E23" s="1"/>
    </row>
    <row r="24" spans="1:5" ht="15.6" x14ac:dyDescent="0.3">
      <c r="A24" s="1"/>
      <c r="B24" s="1"/>
      <c r="C24" s="1"/>
      <c r="D24" s="1"/>
      <c r="E24" s="1"/>
    </row>
    <row r="25" spans="1:5" ht="73.8" customHeight="1" x14ac:dyDescent="0.3">
      <c r="A25" s="1"/>
      <c r="B25" s="6" t="s">
        <v>50</v>
      </c>
      <c r="C25" s="1"/>
      <c r="D25" s="1"/>
      <c r="E25" s="1"/>
    </row>
    <row r="26" spans="1:5" ht="15.6" x14ac:dyDescent="0.3">
      <c r="A26" s="1"/>
      <c r="B26" s="1"/>
      <c r="C26" s="1"/>
      <c r="D26" s="1"/>
      <c r="E26" s="1"/>
    </row>
    <row r="27" spans="1:5" ht="15.6" x14ac:dyDescent="0.3">
      <c r="A27" s="1" t="s">
        <v>51</v>
      </c>
      <c r="B27" s="1" t="s">
        <v>52</v>
      </c>
      <c r="C27" s="1"/>
      <c r="D27" s="1"/>
      <c r="E27" s="1"/>
    </row>
    <row r="28" spans="1:5" ht="15.6" x14ac:dyDescent="0.3">
      <c r="A28" s="1"/>
      <c r="B28" s="1"/>
      <c r="C28" s="1"/>
      <c r="D28" s="1"/>
      <c r="E28" s="1"/>
    </row>
    <row r="29" spans="1:5" ht="15.6" x14ac:dyDescent="0.3">
      <c r="A29" s="1"/>
      <c r="B29" s="1" t="s">
        <v>81</v>
      </c>
      <c r="C29" s="1"/>
      <c r="D29" s="1"/>
      <c r="E29" s="1"/>
    </row>
    <row r="30" spans="1:5" ht="15.6" x14ac:dyDescent="0.3">
      <c r="A30" s="1"/>
      <c r="B30" s="1" t="s">
        <v>53</v>
      </c>
      <c r="C30" s="1"/>
      <c r="D30" s="1"/>
      <c r="E30" s="1"/>
    </row>
    <row r="31" spans="1:5" ht="15.6" x14ac:dyDescent="0.3">
      <c r="A31" s="1"/>
      <c r="B31" s="1" t="s">
        <v>54</v>
      </c>
      <c r="C31" s="1"/>
      <c r="D31" s="1"/>
      <c r="E31" s="1"/>
    </row>
    <row r="32" spans="1:5" ht="15.6" x14ac:dyDescent="0.3">
      <c r="A32" s="1"/>
      <c r="B32" s="1" t="s">
        <v>55</v>
      </c>
      <c r="C32" s="1"/>
      <c r="D32" s="1"/>
      <c r="E32" s="1"/>
    </row>
    <row r="33" spans="1:5" ht="15.6" x14ac:dyDescent="0.3">
      <c r="A33" s="1"/>
      <c r="B33" s="5" t="s">
        <v>82</v>
      </c>
      <c r="C33" s="1"/>
      <c r="D33" s="1"/>
      <c r="E33" s="1"/>
    </row>
    <row r="34" spans="1:5" ht="15.6" x14ac:dyDescent="0.3">
      <c r="A34" s="1"/>
      <c r="B34" s="5" t="s">
        <v>56</v>
      </c>
      <c r="C34" s="1"/>
      <c r="D34" s="1"/>
      <c r="E34" s="1"/>
    </row>
    <row r="35" spans="1:5" ht="15.6" x14ac:dyDescent="0.3">
      <c r="A35" s="1"/>
      <c r="B35" s="1">
        <f>(53.14-50)/(6.74/SQRT(7))</f>
        <v>1.2325903734039787</v>
      </c>
      <c r="C35" s="1"/>
      <c r="D35" s="1"/>
      <c r="E35" s="1"/>
    </row>
    <row r="36" spans="1:5" ht="15.6" x14ac:dyDescent="0.3">
      <c r="A36" s="1"/>
      <c r="B36" s="1"/>
      <c r="C36" s="1"/>
      <c r="D36" s="1"/>
      <c r="E36" s="1"/>
    </row>
    <row r="37" spans="1:5" ht="15.6" x14ac:dyDescent="0.3">
      <c r="A37" s="1"/>
      <c r="B37" s="1" t="s">
        <v>57</v>
      </c>
      <c r="C37" s="1"/>
      <c r="D37" s="1"/>
      <c r="E37" s="1"/>
    </row>
    <row r="38" spans="1:5" ht="15.6" x14ac:dyDescent="0.3">
      <c r="A38" s="1"/>
      <c r="B38" s="1" t="s">
        <v>58</v>
      </c>
      <c r="C38" s="1"/>
      <c r="D38" s="1"/>
      <c r="E38" s="1"/>
    </row>
    <row r="39" spans="1:5" ht="15.6" x14ac:dyDescent="0.3">
      <c r="A39" s="1"/>
      <c r="B39" s="1" t="s">
        <v>59</v>
      </c>
      <c r="C39" s="1"/>
      <c r="D39" s="1"/>
      <c r="E39" s="1"/>
    </row>
    <row r="40" spans="1:5" ht="15.6" x14ac:dyDescent="0.3">
      <c r="A40" s="1"/>
      <c r="B40" s="1" t="s">
        <v>60</v>
      </c>
      <c r="C40" s="1"/>
      <c r="D40" s="1"/>
      <c r="E40" s="1"/>
    </row>
    <row r="41" spans="1:5" ht="15.6" x14ac:dyDescent="0.3">
      <c r="A41" s="1"/>
      <c r="B41" s="1" t="s">
        <v>61</v>
      </c>
      <c r="C41" s="1"/>
      <c r="D41" s="1"/>
      <c r="E41" s="1"/>
    </row>
    <row r="42" spans="1:5" ht="15.6" x14ac:dyDescent="0.3">
      <c r="A42" s="1"/>
      <c r="B42" s="1"/>
      <c r="C42" s="1"/>
      <c r="D42" s="1"/>
      <c r="E42" s="1"/>
    </row>
    <row r="43" spans="1:5" ht="15.6" x14ac:dyDescent="0.3">
      <c r="A43" s="1" t="s">
        <v>62</v>
      </c>
      <c r="B43" s="1"/>
      <c r="C43" s="1"/>
      <c r="D43" s="1"/>
      <c r="E43" s="1"/>
    </row>
    <row r="44" spans="1:5" ht="15.6" x14ac:dyDescent="0.3">
      <c r="A44" s="1"/>
      <c r="B44" s="1" t="s">
        <v>63</v>
      </c>
      <c r="C44" s="1" t="s">
        <v>64</v>
      </c>
      <c r="D44" s="1"/>
      <c r="E44" s="1"/>
    </row>
    <row r="45" spans="1:5" ht="15.6" x14ac:dyDescent="0.3">
      <c r="A45" s="1"/>
      <c r="B45" s="1">
        <v>85</v>
      </c>
      <c r="C45" s="1">
        <v>78</v>
      </c>
      <c r="D45" s="1"/>
      <c r="E45" s="1"/>
    </row>
    <row r="46" spans="1:5" ht="15.6" x14ac:dyDescent="0.3">
      <c r="A46" s="1"/>
      <c r="B46" s="1">
        <v>90</v>
      </c>
      <c r="C46" s="1">
        <v>75</v>
      </c>
      <c r="D46" s="1"/>
      <c r="E46" s="1"/>
    </row>
    <row r="47" spans="1:5" ht="15.6" x14ac:dyDescent="0.3">
      <c r="A47" s="1"/>
      <c r="B47" s="1">
        <v>88</v>
      </c>
      <c r="C47" s="1">
        <v>80</v>
      </c>
      <c r="D47" s="1"/>
      <c r="E47" s="1"/>
    </row>
    <row r="48" spans="1:5" ht="15.6" x14ac:dyDescent="0.3">
      <c r="A48" s="1"/>
      <c r="B48" s="1">
        <v>92</v>
      </c>
      <c r="C48" s="1">
        <v>83</v>
      </c>
      <c r="D48" s="1"/>
      <c r="E48" s="1"/>
    </row>
    <row r="49" spans="1:5" ht="15.6" x14ac:dyDescent="0.3">
      <c r="A49" s="1"/>
      <c r="B49" s="1">
        <v>86</v>
      </c>
      <c r="C49" s="1">
        <v>79</v>
      </c>
      <c r="D49" s="1"/>
      <c r="E49" s="1"/>
    </row>
    <row r="50" spans="1:5" ht="15.6" x14ac:dyDescent="0.3">
      <c r="A50" s="1"/>
      <c r="B50" s="1" t="s">
        <v>2</v>
      </c>
      <c r="C50" s="1" t="s">
        <v>2</v>
      </c>
      <c r="D50" s="1"/>
      <c r="E50" s="1"/>
    </row>
    <row r="51" spans="1:5" ht="15.6" x14ac:dyDescent="0.3">
      <c r="A51" s="1"/>
      <c r="B51" s="1">
        <f>SUM(B45:B49)/5</f>
        <v>88.2</v>
      </c>
      <c r="C51" s="1">
        <f>SUM(C45:C49)/5</f>
        <v>79</v>
      </c>
      <c r="D51" s="1"/>
      <c r="E51" s="1"/>
    </row>
    <row r="52" spans="1:5" ht="15.6" x14ac:dyDescent="0.3">
      <c r="A52" s="1"/>
      <c r="B52" s="1" t="s">
        <v>65</v>
      </c>
      <c r="C52" s="1" t="s">
        <v>66</v>
      </c>
      <c r="D52" s="1"/>
      <c r="E52" s="1"/>
    </row>
    <row r="53" spans="1:5" ht="15.6" x14ac:dyDescent="0.3">
      <c r="A53" s="1"/>
      <c r="B53" s="1">
        <f>_xlfn.STDEV.S(B45:B49)</f>
        <v>2.8635642126552705</v>
      </c>
      <c r="C53" s="1">
        <v>3.16</v>
      </c>
      <c r="D53" s="1"/>
      <c r="E53" s="1"/>
    </row>
    <row r="54" spans="1:5" ht="15.6" x14ac:dyDescent="0.3">
      <c r="A54" s="1"/>
      <c r="B54" s="1"/>
      <c r="C54" s="1"/>
      <c r="D54" s="1"/>
      <c r="E54" s="1"/>
    </row>
    <row r="55" spans="1:5" ht="15.6" x14ac:dyDescent="0.3">
      <c r="A55" s="1"/>
      <c r="B55" s="1"/>
      <c r="C55" s="1"/>
      <c r="D55" s="1"/>
      <c r="E55" s="1"/>
    </row>
    <row r="56" spans="1:5" ht="15.6" x14ac:dyDescent="0.3">
      <c r="A56" s="1"/>
      <c r="B56" s="5" t="s">
        <v>67</v>
      </c>
      <c r="C56" s="1"/>
      <c r="D56" s="1"/>
      <c r="E56" s="1"/>
    </row>
    <row r="57" spans="1:5" ht="15.6" x14ac:dyDescent="0.3">
      <c r="A57" s="1"/>
      <c r="B57" s="5" t="s">
        <v>68</v>
      </c>
      <c r="C57" s="1"/>
      <c r="D57" s="1"/>
      <c r="E57" s="1"/>
    </row>
    <row r="58" spans="1:5" ht="15.6" x14ac:dyDescent="0.3">
      <c r="A58" s="1"/>
      <c r="B58" s="1">
        <f>9.2/SQRT(3.633)</f>
        <v>4.8267535915940867</v>
      </c>
      <c r="C58" s="1"/>
      <c r="D58" s="1"/>
      <c r="E58" s="1"/>
    </row>
    <row r="59" spans="1:5" ht="15.6" x14ac:dyDescent="0.3">
      <c r="A59" s="1"/>
      <c r="B59" s="1"/>
      <c r="C59" s="1"/>
      <c r="D59" s="1"/>
      <c r="E59" s="1"/>
    </row>
    <row r="60" spans="1:5" ht="15.6" x14ac:dyDescent="0.3">
      <c r="A60" s="1" t="s">
        <v>70</v>
      </c>
      <c r="B60" s="1"/>
      <c r="C60" s="1"/>
      <c r="D60" s="1"/>
      <c r="E60" s="1"/>
    </row>
    <row r="61" spans="1:5" ht="15.6" x14ac:dyDescent="0.3">
      <c r="A61" s="1"/>
      <c r="B61" s="1" t="s">
        <v>71</v>
      </c>
      <c r="C61" s="1"/>
      <c r="D61" s="1"/>
      <c r="E61" s="1"/>
    </row>
    <row r="62" spans="1:5" ht="15.6" x14ac:dyDescent="0.3">
      <c r="A62" s="1"/>
      <c r="B62" s="1" t="s">
        <v>72</v>
      </c>
      <c r="C62" s="1"/>
      <c r="D62" s="1"/>
      <c r="E62" s="1"/>
    </row>
    <row r="63" spans="1:5" ht="15.6" x14ac:dyDescent="0.3">
      <c r="A63" s="1"/>
      <c r="B63" s="1" t="s">
        <v>73</v>
      </c>
      <c r="C63" s="1"/>
      <c r="D63" s="1"/>
      <c r="E63" s="1"/>
    </row>
    <row r="64" spans="1:5" ht="15.6" x14ac:dyDescent="0.3">
      <c r="A64" s="1"/>
      <c r="B64" s="1" t="s">
        <v>69</v>
      </c>
      <c r="C64" s="1"/>
      <c r="D64" s="1"/>
      <c r="E64" s="1"/>
    </row>
    <row r="65" spans="1:5" ht="15.6" x14ac:dyDescent="0.3">
      <c r="A65" s="1"/>
      <c r="B65" s="1" t="s">
        <v>74</v>
      </c>
      <c r="C65" s="1"/>
      <c r="D65" s="1"/>
      <c r="E65" s="1"/>
    </row>
    <row r="66" spans="1:5" ht="15.6" x14ac:dyDescent="0.3">
      <c r="A66" s="1"/>
      <c r="B66" s="1"/>
      <c r="C66" s="1"/>
      <c r="D66" s="1"/>
      <c r="E66" s="1"/>
    </row>
    <row r="67" spans="1:5" ht="15.6" x14ac:dyDescent="0.3">
      <c r="A67" s="1" t="s">
        <v>75</v>
      </c>
      <c r="B67" s="1"/>
      <c r="C67" s="1"/>
      <c r="D67" s="1"/>
      <c r="E67" s="1"/>
    </row>
    <row r="68" spans="1:5" ht="15.6" x14ac:dyDescent="0.3">
      <c r="A68" s="1"/>
      <c r="B68" s="1"/>
      <c r="C68" s="1"/>
      <c r="D68" s="1"/>
      <c r="E68" s="1"/>
    </row>
    <row r="69" spans="1:5" ht="15.6" x14ac:dyDescent="0.3">
      <c r="A69" s="1"/>
      <c r="B69" s="1" t="s">
        <v>76</v>
      </c>
      <c r="C69" s="1"/>
      <c r="D69" s="1"/>
      <c r="E69" s="1"/>
    </row>
    <row r="70" spans="1:5" ht="15.6" x14ac:dyDescent="0.3">
      <c r="A70" s="1"/>
      <c r="B70" s="1" t="s">
        <v>77</v>
      </c>
      <c r="C70" s="1"/>
      <c r="D70" s="1"/>
      <c r="E70" s="1"/>
    </row>
    <row r="71" spans="1:5" ht="15.6" x14ac:dyDescent="0.3">
      <c r="A71" s="1"/>
      <c r="B71" s="1" t="s">
        <v>78</v>
      </c>
      <c r="C71" s="1"/>
      <c r="D71" s="1"/>
      <c r="E71" s="1"/>
    </row>
    <row r="72" spans="1:5" ht="15.6" x14ac:dyDescent="0.3">
      <c r="A72" s="1"/>
      <c r="B72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Anjith Mjz</dc:creator>
  <cp:lastModifiedBy>Anjith Mjz</cp:lastModifiedBy>
  <dcterms:created xsi:type="dcterms:W3CDTF">2025-03-05T11:06:53Z</dcterms:created>
  <dcterms:modified xsi:type="dcterms:W3CDTF">2025-03-05T12:22:10Z</dcterms:modified>
</cp:coreProperties>
</file>