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u Paul\Downloads\"/>
    </mc:Choice>
  </mc:AlternateContent>
  <xr:revisionPtr revIDLastSave="0" documentId="13_ncr:1_{61051252-2A69-4974-9B0A-4ED0E3DAADB8}" xr6:coauthVersionLast="47" xr6:coauthVersionMax="47" xr10:uidLastSave="{00000000-0000-0000-0000-000000000000}"/>
  <bookViews>
    <workbookView xWindow="-108" yWindow="-108" windowWidth="23256" windowHeight="12576" activeTab="2" xr2:uid="{3D0B1639-0178-4B8B-A95D-EC195C139D2D}"/>
  </bookViews>
  <sheets>
    <sheet name="Part 1" sheetId="1" r:id="rId1"/>
    <sheet name="Part 2" sheetId="2" r:id="rId2"/>
    <sheet name="Instructions" sheetId="3" r:id="rId3"/>
  </sheets>
  <definedNames>
    <definedName name="_xlnm._FilterDatabase" localSheetId="0" hidden="1">'Part 1'!$A$2:$O$2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O7" i="1"/>
  <c r="O10" i="1"/>
  <c r="O6" i="1"/>
  <c r="O11" i="1"/>
  <c r="O12" i="1"/>
  <c r="O9" i="1"/>
  <c r="O16" i="1"/>
  <c r="O4" i="1"/>
  <c r="O14" i="1"/>
  <c r="O17" i="1"/>
  <c r="O8" i="1"/>
  <c r="O13" i="1"/>
  <c r="O15" i="1"/>
  <c r="O3" i="1"/>
  <c r="O18" i="1"/>
  <c r="O5" i="1"/>
  <c r="N7" i="1"/>
  <c r="N10" i="1"/>
  <c r="N6" i="1"/>
  <c r="N11" i="1"/>
  <c r="N12" i="1"/>
  <c r="N9" i="1"/>
  <c r="N16" i="1"/>
  <c r="N4" i="1"/>
  <c r="N14" i="1"/>
  <c r="N17" i="1"/>
  <c r="N8" i="1"/>
  <c r="N13" i="1"/>
  <c r="N15" i="1"/>
  <c r="N3" i="1"/>
  <c r="N18" i="1"/>
  <c r="N5" i="1"/>
  <c r="M7" i="1"/>
  <c r="M10" i="1"/>
  <c r="M6" i="1"/>
  <c r="M11" i="1"/>
  <c r="M12" i="1"/>
  <c r="M9" i="1"/>
  <c r="M16" i="1"/>
  <c r="M4" i="1"/>
  <c r="M14" i="1"/>
  <c r="M17" i="1"/>
  <c r="M8" i="1"/>
  <c r="M13" i="1"/>
  <c r="M15" i="1"/>
  <c r="M3" i="1"/>
  <c r="M18" i="1"/>
  <c r="M5" i="1"/>
  <c r="L7" i="1"/>
  <c r="L10" i="1"/>
  <c r="L6" i="1"/>
  <c r="L11" i="1"/>
  <c r="L12" i="1"/>
  <c r="L9" i="1"/>
  <c r="L16" i="1"/>
  <c r="L4" i="1"/>
  <c r="L14" i="1"/>
  <c r="L17" i="1"/>
  <c r="L8" i="1"/>
  <c r="L13" i="1"/>
  <c r="L15" i="1"/>
  <c r="L3" i="1"/>
  <c r="L18" i="1"/>
  <c r="L5" i="1"/>
  <c r="K7" i="1"/>
  <c r="K10" i="1"/>
  <c r="K6" i="1"/>
  <c r="K11" i="1"/>
  <c r="K12" i="1"/>
  <c r="K9" i="1"/>
  <c r="K16" i="1"/>
  <c r="K4" i="1"/>
  <c r="K14" i="1"/>
  <c r="K17" i="1"/>
  <c r="K8" i="1"/>
  <c r="K13" i="1"/>
  <c r="K15" i="1"/>
  <c r="K3" i="1"/>
  <c r="K18" i="1"/>
  <c r="K5" i="1"/>
  <c r="P1" i="1" l="1"/>
  <c r="P11" i="1" s="1"/>
  <c r="P3" i="1" l="1"/>
  <c r="P15" i="1"/>
  <c r="P6" i="1"/>
  <c r="P5" i="1"/>
  <c r="P13" i="1"/>
  <c r="P7" i="1"/>
  <c r="P10" i="1"/>
  <c r="P18" i="1"/>
  <c r="P12" i="1"/>
  <c r="P9" i="1"/>
  <c r="P16" i="1"/>
  <c r="P8" i="1"/>
  <c r="P14" i="1"/>
  <c r="P17" i="1"/>
  <c r="P4" i="1"/>
</calcChain>
</file>

<file path=xl/sharedStrings.xml><?xml version="1.0" encoding="utf-8"?>
<sst xmlns="http://schemas.openxmlformats.org/spreadsheetml/2006/main" count="104" uniqueCount="40">
  <si>
    <t>MOVIE</t>
  </si>
  <si>
    <t>Batman Forever</t>
  </si>
  <si>
    <t>Independence Day</t>
  </si>
  <si>
    <t>Men in Black</t>
  </si>
  <si>
    <t>Titanic</t>
  </si>
  <si>
    <t>Star Wars Ep. I: The Phantom Menace</t>
  </si>
  <si>
    <t>How the Grinch Stole Christmas</t>
  </si>
  <si>
    <t>Harry Potter and the Sorcerer’s Stone</t>
  </si>
  <si>
    <t>Spider-Man</t>
  </si>
  <si>
    <t>Finding Nemo</t>
  </si>
  <si>
    <t>Shrek 2</t>
  </si>
  <si>
    <t>Star Wars Ep. III: Revenge of the Sith</t>
  </si>
  <si>
    <t>Pirates of the Caribbean: Dead Man’s Chest</t>
  </si>
  <si>
    <t>Spider-Man 3</t>
  </si>
  <si>
    <t>The Dark Knight</t>
  </si>
  <si>
    <t>Transformers: Revenge of the Fallen</t>
  </si>
  <si>
    <t>Toy Story 3</t>
  </si>
  <si>
    <t>GENRE</t>
  </si>
  <si>
    <t>Drama</t>
  </si>
  <si>
    <t>Adventure</t>
  </si>
  <si>
    <t>Action</t>
  </si>
  <si>
    <t>DISTRIBUTOR</t>
  </si>
  <si>
    <t>Warner Bros.</t>
  </si>
  <si>
    <t>20th Century Fox</t>
  </si>
  <si>
    <t>Sony Pictures</t>
  </si>
  <si>
    <t>Paramount Pictures</t>
  </si>
  <si>
    <t>Universal</t>
  </si>
  <si>
    <t>Walt Disney</t>
  </si>
  <si>
    <t>Dreamworks SKG</t>
  </si>
  <si>
    <t>Revenue By Movie</t>
  </si>
  <si>
    <t>Totals</t>
  </si>
  <si>
    <t>Average</t>
  </si>
  <si>
    <t>Min</t>
  </si>
  <si>
    <t>Max</t>
  </si>
  <si>
    <t>MoM</t>
  </si>
  <si>
    <t>Row Labels</t>
  </si>
  <si>
    <t>Grand Total</t>
  </si>
  <si>
    <t>Sum of Totals</t>
  </si>
  <si>
    <t>Above or Below Average</t>
  </si>
  <si>
    <t>Average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</si>
</sst>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_-;\-[$£-809]* #,##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/>
    </xf>
    <xf numFmtId="164" fontId="0" fillId="0" borderId="2" xfId="0" applyNumberFormat="1" applyBorder="1"/>
    <xf numFmtId="164" fontId="0" fillId="0" borderId="0" xfId="0" applyNumberFormat="1"/>
    <xf numFmtId="164" fontId="0" fillId="0" borderId="0" xfId="0" applyNumberFormat="1" applyBorder="1"/>
    <xf numFmtId="164" fontId="2" fillId="0" borderId="2" xfId="0" applyNumberFormat="1" applyFont="1" applyBorder="1"/>
    <xf numFmtId="17" fontId="2" fillId="3" borderId="2" xfId="0" applyNumberFormat="1" applyFont="1" applyFill="1" applyBorder="1" applyAlignment="1">
      <alignment horizontal="center" vertical="center"/>
    </xf>
    <xf numFmtId="17" fontId="2" fillId="3" borderId="4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/>
    <xf numFmtId="10" fontId="0" fillId="0" borderId="2" xfId="1" applyNumberFormat="1" applyFont="1" applyBorder="1"/>
    <xf numFmtId="164" fontId="2" fillId="0" borderId="0" xfId="0" applyNumberFormat="1" applyFont="1" applyBorder="1"/>
    <xf numFmtId="0" fontId="0" fillId="0" borderId="2" xfId="0" applyFill="1" applyBorder="1"/>
    <xf numFmtId="0" fontId="0" fillId="0" borderId="3" xfId="0" applyBorder="1"/>
    <xf numFmtId="164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numFmt numFmtId="164" formatCode="_-[$£-809]* #,##0_-;\-[$£-809]* #,##0_-;_-[$£-809]* &quot;-&quot;??_-;_-@_-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Totals by Movie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1'!$A$3:$A$18</c:f>
              <c:strCache>
                <c:ptCount val="16"/>
                <c:pt idx="0">
                  <c:v>Transformers: Revenge of the Fallen</c:v>
                </c:pt>
                <c:pt idx="1">
                  <c:v>Finding Nemo</c:v>
                </c:pt>
                <c:pt idx="2">
                  <c:v>Batman Forever</c:v>
                </c:pt>
                <c:pt idx="3">
                  <c:v>Titanic</c:v>
                </c:pt>
                <c:pt idx="4">
                  <c:v>Independence Day</c:v>
                </c:pt>
                <c:pt idx="5">
                  <c:v>Pirates of the Caribbean: Dead Man’s Chest</c:v>
                </c:pt>
                <c:pt idx="6">
                  <c:v>Harry Potter and the Sorcerer’s Stone</c:v>
                </c:pt>
                <c:pt idx="7">
                  <c:v>Men in Black</c:v>
                </c:pt>
                <c:pt idx="8">
                  <c:v>Star Wars Ep. I: The Phantom Menace</c:v>
                </c:pt>
                <c:pt idx="9">
                  <c:v>How the Grinch Stole Christmas</c:v>
                </c:pt>
                <c:pt idx="10">
                  <c:v>Spider-Man 3</c:v>
                </c:pt>
                <c:pt idx="11">
                  <c:v>Shrek 2</c:v>
                </c:pt>
                <c:pt idx="12">
                  <c:v>The Dark Knight</c:v>
                </c:pt>
                <c:pt idx="13">
                  <c:v>Spider-Man</c:v>
                </c:pt>
                <c:pt idx="14">
                  <c:v>Star Wars Ep. III: Revenge of the Sith</c:v>
                </c:pt>
                <c:pt idx="15">
                  <c:v>Toy Story 3</c:v>
                </c:pt>
              </c:strCache>
            </c:strRef>
          </c:cat>
          <c:val>
            <c:numRef>
              <c:f>'Part 1'!$K$3:$K$18</c:f>
              <c:numCache>
                <c:formatCode>_-[$£-809]* #,##0_-;\-[$£-809]* #,##0_-;_-[$£-809]* "-"??_-;_-@_-</c:formatCode>
                <c:ptCount val="16"/>
                <c:pt idx="0">
                  <c:v>7591992</c:v>
                </c:pt>
                <c:pt idx="1">
                  <c:v>4507412</c:v>
                </c:pt>
                <c:pt idx="2">
                  <c:v>2240742</c:v>
                </c:pt>
                <c:pt idx="3">
                  <c:v>731267</c:v>
                </c:pt>
                <c:pt idx="4">
                  <c:v>55927</c:v>
                </c:pt>
                <c:pt idx="5">
                  <c:v>44797</c:v>
                </c:pt>
                <c:pt idx="6">
                  <c:v>38707</c:v>
                </c:pt>
                <c:pt idx="7">
                  <c:v>22657</c:v>
                </c:pt>
                <c:pt idx="8">
                  <c:v>10767</c:v>
                </c:pt>
                <c:pt idx="9">
                  <c:v>9117</c:v>
                </c:pt>
                <c:pt idx="10">
                  <c:v>8897</c:v>
                </c:pt>
                <c:pt idx="11">
                  <c:v>8877</c:v>
                </c:pt>
                <c:pt idx="12">
                  <c:v>8767</c:v>
                </c:pt>
                <c:pt idx="13">
                  <c:v>8722</c:v>
                </c:pt>
                <c:pt idx="14">
                  <c:v>8722</c:v>
                </c:pt>
                <c:pt idx="15">
                  <c:v>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6-4C46-A6FF-8E92775B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6637936"/>
        <c:axId val="636640848"/>
      </c:barChart>
      <c:catAx>
        <c:axId val="63663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40848"/>
        <c:crosses val="autoZero"/>
        <c:auto val="1"/>
        <c:lblAlgn val="ctr"/>
        <c:lblOffset val="100"/>
        <c:noMultiLvlLbl val="0"/>
      </c:catAx>
      <c:valAx>
        <c:axId val="6366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3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 - Part 1.xlsx]Part 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Value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1'!$A$35:$A$38</c:f>
              <c:strCache>
                <c:ptCount val="3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</c:strCache>
            </c:strRef>
          </c:cat>
          <c:val>
            <c:numRef>
              <c:f>'Part 1'!$B$35:$B$38</c:f>
              <c:numCache>
                <c:formatCode>General</c:formatCode>
                <c:ptCount val="3"/>
                <c:pt idx="0">
                  <c:v>273365.46428571426</c:v>
                </c:pt>
                <c:pt idx="1">
                  <c:v>70274.246753246756</c:v>
                </c:pt>
                <c:pt idx="2">
                  <c:v>320106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7-4C98-AFB5-0D787042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15968"/>
        <c:axId val="631717216"/>
      </c:barChart>
      <c:catAx>
        <c:axId val="6317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17216"/>
        <c:crosses val="autoZero"/>
        <c:auto val="1"/>
        <c:lblAlgn val="ctr"/>
        <c:lblOffset val="100"/>
        <c:noMultiLvlLbl val="0"/>
      </c:catAx>
      <c:valAx>
        <c:axId val="6317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 - Part 1.xlsx]Part 1!PivotTable6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Value by Distributor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'Part 1'!$B$41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CE-4DA3-A2D3-D61CCC2086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CE-4DA3-A2D3-D61CCC2086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CE-4DA3-A2D3-D61CCC2086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CE-4DA3-A2D3-D61CCC2086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CE-4DA3-A2D3-D61CCC2086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CE-4DA3-A2D3-D61CCC2086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CE-4DA3-A2D3-D61CCC2086F9}"/>
              </c:ext>
            </c:extLst>
          </c:dPt>
          <c:cat>
            <c:strRef>
              <c:f>'Part 1'!$A$42:$A$49</c:f>
              <c:strCache>
                <c:ptCount val="7"/>
                <c:pt idx="0">
                  <c:v>20th Century Fox</c:v>
                </c:pt>
                <c:pt idx="1">
                  <c:v>Dreamworks SKG</c:v>
                </c:pt>
                <c:pt idx="2">
                  <c:v>Paramount Pictures</c:v>
                </c:pt>
                <c:pt idx="3">
                  <c:v>Sony Pictures</c:v>
                </c:pt>
                <c:pt idx="4">
                  <c:v>Universal</c:v>
                </c:pt>
                <c:pt idx="5">
                  <c:v>Walt Disney</c:v>
                </c:pt>
                <c:pt idx="6">
                  <c:v>Warner Bros.</c:v>
                </c:pt>
              </c:strCache>
            </c:strRef>
          </c:cat>
          <c:val>
            <c:numRef>
              <c:f>'Part 1'!$B$42:$B$49</c:f>
              <c:numCache>
                <c:formatCode>General</c:formatCode>
                <c:ptCount val="7"/>
                <c:pt idx="0">
                  <c:v>3591.2380952380954</c:v>
                </c:pt>
                <c:pt idx="1">
                  <c:v>1268.1428571428571</c:v>
                </c:pt>
                <c:pt idx="2">
                  <c:v>594518.5</c:v>
                </c:pt>
                <c:pt idx="3">
                  <c:v>1917.9047619047622</c:v>
                </c:pt>
                <c:pt idx="4">
                  <c:v>1302.4285714285713</c:v>
                </c:pt>
                <c:pt idx="5">
                  <c:v>217187.1904761905</c:v>
                </c:pt>
                <c:pt idx="6">
                  <c:v>108962.66666666667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1-4453-B6FD-179CD01F1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10006</xdr:rowOff>
    </xdr:from>
    <xdr:to>
      <xdr:col>8</xdr:col>
      <xdr:colOff>546485</xdr:colOff>
      <xdr:row>35</xdr:row>
      <xdr:rowOff>167024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AF159-75C9-0B76-7BC6-195C39C55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1069878</xdr:colOff>
      <xdr:row>21</xdr:row>
      <xdr:rowOff>2310</xdr:rowOff>
    </xdr:from>
    <xdr:to>
      <xdr:col>14</xdr:col>
      <xdr:colOff>230908</xdr:colOff>
      <xdr:row>35</xdr:row>
      <xdr:rowOff>159328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04956-3653-687F-54AB-9F617C991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2309</xdr:rowOff>
    </xdr:from>
    <xdr:to>
      <xdr:col>8</xdr:col>
      <xdr:colOff>546485</xdr:colOff>
      <xdr:row>51</xdr:row>
      <xdr:rowOff>159327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3C6133-0460-DED4-7586-CA78B2259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476685</xdr:colOff>
      <xdr:row>23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82B186-F2B5-4705-8329-FA5BC615B2C6}"/>
            </a:ext>
          </a:extLst>
        </xdr:cNvPr>
        <xdr:cNvSpPr txBox="1"/>
      </xdr:nvSpPr>
      <xdr:spPr>
        <a:xfrm rot="10800000" flipV="1">
          <a:off x="0" y="0"/>
          <a:ext cx="4134285" cy="425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</a:t>
          </a:r>
        </a:p>
        <a:p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the following test in </a:t>
          </a:r>
          <a:r>
            <a:rPr lang="en-GB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 mins</a:t>
          </a:r>
        </a:p>
        <a:p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Tasks: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Make the table look more professional; presentable to the business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Create Column and Raw totals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Create an Average, Min and Max column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Create a month over month column for the latest month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Conditional format the MoM column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Sort the data by Totals; descending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Create a new column that has “above average” or “below average” text depending on the Total value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Join the Distributor from part 2. This new column should be second (next to movie)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Create a pivot table showing the sum and average values for distributors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Create a horizontal bar chart showing the totals by Movie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 Create a vertical bar chart showing the average value by Genre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 Create a pie chart showing the average value by Distributor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u Paul" refreshedDate="44831.079137499997" createdVersion="8" refreshedVersion="8" minRefreshableVersion="3" recordCount="16" xr:uid="{18D4A191-4542-4369-BCB9-E6D5E352EA76}">
  <cacheSource type="worksheet">
    <worksheetSource ref="A2:P18" sheet="Part 1"/>
  </cacheSource>
  <cacheFields count="16">
    <cacheField name="MOVIE" numFmtId="0">
      <sharedItems/>
    </cacheField>
    <cacheField name="DISTRIBUTOR" numFmtId="0">
      <sharedItems count="7">
        <s v="Paramount Pictures"/>
        <s v="Walt Disney"/>
        <s v="Warner Bros."/>
        <s v="20th Century Fox"/>
        <s v="Sony Pictures"/>
        <s v="Universal"/>
        <s v="Dreamworks SKG"/>
      </sharedItems>
    </cacheField>
    <cacheField name="GENRE" numFmtId="0">
      <sharedItems count="3">
        <s v="Action"/>
        <s v="Adventure"/>
        <s v="Drama"/>
      </sharedItems>
    </cacheField>
    <cacheField name="Jul-21" numFmtId="164">
      <sharedItems containsSemiMixedTypes="0" containsString="0" containsNumber="1" containsInteger="1" minValue="1246" maxValue="908851"/>
    </cacheField>
    <cacheField name="Aug-21" numFmtId="164">
      <sharedItems containsSemiMixedTypes="0" containsString="0" containsNumber="1" containsInteger="1" minValue="1246" maxValue="953741"/>
    </cacheField>
    <cacheField name="Sep-21" numFmtId="164">
      <sharedItems containsSemiMixedTypes="0" containsString="0" containsNumber="1" containsInteger="1" minValue="1246" maxValue="924366"/>
    </cacheField>
    <cacheField name="Oct-21" numFmtId="164">
      <sharedItems containsSemiMixedTypes="0" containsString="0" containsNumber="1" containsInteger="1" minValue="1246" maxValue="907576"/>
    </cacheField>
    <cacheField name="Nov-21" numFmtId="164">
      <sharedItems containsSemiMixedTypes="0" containsString="0" containsNumber="1" containsInteger="1" minValue="1246" maxValue="945771"/>
    </cacheField>
    <cacheField name="Dec-21" numFmtId="164">
      <sharedItems containsSemiMixedTypes="0" containsString="0" containsNumber="1" containsInteger="1" minValue="1246" maxValue="1928656"/>
    </cacheField>
    <cacheField name="Jan-22" numFmtId="164">
      <sharedItems containsSemiMixedTypes="0" containsString="0" containsNumber="1" containsInteger="1" minValue="1246" maxValue="1023031"/>
    </cacheField>
    <cacheField name="Totals" numFmtId="164">
      <sharedItems containsSemiMixedTypes="0" containsString="0" containsNumber="1" containsInteger="1" minValue="8722" maxValue="7591992"/>
    </cacheField>
    <cacheField name="Average" numFmtId="164">
      <sharedItems containsSemiMixedTypes="0" containsString="0" containsNumber="1" minValue="1246" maxValue="1084570.2857142857"/>
    </cacheField>
    <cacheField name="Min" numFmtId="164">
      <sharedItems containsSemiMixedTypes="0" containsString="0" containsNumber="1" containsInteger="1" minValue="1246" maxValue="907576"/>
    </cacheField>
    <cacheField name="Max" numFmtId="164">
      <sharedItems containsSemiMixedTypes="0" containsString="0" containsNumber="1" containsInteger="1" minValue="1246" maxValue="1928656"/>
    </cacheField>
    <cacheField name="MoM" numFmtId="10">
      <sharedItems containsSemiMixedTypes="0" containsString="0" containsNumber="1" minValue="-0.49047717434747562" maxValue="3.6115569823435001E-2"/>
    </cacheField>
    <cacheField name="Above or Below Aver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Transformers: Revenge of the Fallen"/>
    <x v="0"/>
    <x v="0"/>
    <n v="908851"/>
    <n v="953741"/>
    <n v="924366"/>
    <n v="907576"/>
    <n v="945771"/>
    <n v="1928656"/>
    <n v="1023031"/>
    <n v="7591992"/>
    <n v="1084570.2857142857"/>
    <n v="907576"/>
    <n v="1928656"/>
    <n v="-0.46956274213753002"/>
    <s v="Above Average"/>
  </r>
  <r>
    <s v="Finding Nemo"/>
    <x v="1"/>
    <x v="1"/>
    <n v="544951"/>
    <n v="576636"/>
    <n v="564851"/>
    <n v="516416"/>
    <n v="558496"/>
    <n v="1139066"/>
    <n v="606996"/>
    <n v="4507412"/>
    <n v="643916"/>
    <n v="516416"/>
    <n v="1139066"/>
    <n v="-0.46711077321243899"/>
    <s v="Above Average"/>
  </r>
  <r>
    <s v="Batman Forever"/>
    <x v="2"/>
    <x v="2"/>
    <n v="259311"/>
    <n v="263611"/>
    <n v="263801"/>
    <n v="279256"/>
    <n v="283426"/>
    <n v="590476"/>
    <n v="300861"/>
    <n v="2240742"/>
    <n v="320106"/>
    <n v="259311"/>
    <n v="590476"/>
    <n v="-0.49047717434747562"/>
    <s v="Above Average"/>
  </r>
  <r>
    <s v="Titanic"/>
    <x v="0"/>
    <x v="1"/>
    <n v="81641"/>
    <n v="86581"/>
    <n v="78091"/>
    <n v="92076"/>
    <n v="94381"/>
    <n v="187256"/>
    <n v="111241"/>
    <n v="731267"/>
    <n v="104466.71428571429"/>
    <n v="78091"/>
    <n v="187256"/>
    <n v="-0.40594159866706536"/>
    <s v="Below Average"/>
  </r>
  <r>
    <s v="Independence Day"/>
    <x v="3"/>
    <x v="1"/>
    <n v="14506"/>
    <n v="18876"/>
    <n v="8641"/>
    <n v="5236"/>
    <n v="5066"/>
    <n v="2286"/>
    <n v="1316"/>
    <n v="55927"/>
    <n v="7989.5714285714284"/>
    <n v="1316"/>
    <n v="18876"/>
    <n v="-0.42432195975503062"/>
    <s v="Below Average"/>
  </r>
  <r>
    <s v="Pirates of the Caribbean: Dead Man’s Chest"/>
    <x v="1"/>
    <x v="0"/>
    <n v="5746"/>
    <n v="5816"/>
    <n v="5836"/>
    <n v="5671"/>
    <n v="5841"/>
    <n v="10066"/>
    <n v="5821"/>
    <n v="44797"/>
    <n v="6399.5714285714284"/>
    <n v="5671"/>
    <n v="10066"/>
    <n v="-0.42171666997814428"/>
    <s v="Below Average"/>
  </r>
  <r>
    <s v="Harry Potter and the Sorcerer’s Stone"/>
    <x v="2"/>
    <x v="1"/>
    <n v="7586"/>
    <n v="7081"/>
    <n v="8006"/>
    <n v="12296"/>
    <n v="1246"/>
    <n v="1246"/>
    <n v="1246"/>
    <n v="38707"/>
    <n v="5529.5714285714284"/>
    <n v="1246"/>
    <n v="12296"/>
    <n v="0"/>
    <s v="Below Average"/>
  </r>
  <r>
    <s v="Men in Black"/>
    <x v="4"/>
    <x v="1"/>
    <n v="2251"/>
    <n v="2286"/>
    <n v="2286"/>
    <n v="3756"/>
    <n v="4451"/>
    <n v="4956"/>
    <n v="2671"/>
    <n v="22657"/>
    <n v="3236.7142857142858"/>
    <n v="2251"/>
    <n v="4956"/>
    <n v="-0.46105730427764324"/>
    <s v="Below Average"/>
  </r>
  <r>
    <s v="Star Wars Ep. I: The Phantom Menace"/>
    <x v="3"/>
    <x v="1"/>
    <n v="1506"/>
    <n v="1501"/>
    <n v="1501"/>
    <n v="1516"/>
    <n v="1501"/>
    <n v="1746"/>
    <n v="1496"/>
    <n v="10767"/>
    <n v="1538.1428571428571"/>
    <n v="1496"/>
    <n v="1746"/>
    <n v="-0.14318442153493705"/>
    <s v="Below Average"/>
  </r>
  <r>
    <s v="How the Grinch Stole Christmas"/>
    <x v="5"/>
    <x v="1"/>
    <n v="1296"/>
    <n v="1296"/>
    <n v="1296"/>
    <n v="1291"/>
    <n v="1296"/>
    <n v="1346"/>
    <n v="1296"/>
    <n v="9117"/>
    <n v="1302.4285714285713"/>
    <n v="1291"/>
    <n v="1346"/>
    <n v="-3.7147102526002951E-2"/>
    <s v="Below Average"/>
  </r>
  <r>
    <s v="Spider-Man 3"/>
    <x v="4"/>
    <x v="1"/>
    <n v="1246"/>
    <n v="1246"/>
    <n v="1246"/>
    <n v="1251"/>
    <n v="1256"/>
    <n v="1396"/>
    <n v="1256"/>
    <n v="8897"/>
    <n v="1271"/>
    <n v="1246"/>
    <n v="1396"/>
    <n v="-0.10028653295128942"/>
    <s v="Below Average"/>
  </r>
  <r>
    <s v="Shrek 2"/>
    <x v="6"/>
    <x v="1"/>
    <n v="1271"/>
    <n v="1271"/>
    <n v="1271"/>
    <n v="1271"/>
    <n v="1271"/>
    <n v="1276"/>
    <n v="1246"/>
    <n v="8877"/>
    <n v="1268.1428571428571"/>
    <n v="1246"/>
    <n v="1276"/>
    <n v="-2.3510971786833812E-2"/>
    <s v="Below Average"/>
  </r>
  <r>
    <s v="The Dark Knight"/>
    <x v="2"/>
    <x v="1"/>
    <n v="1246"/>
    <n v="1246"/>
    <n v="1246"/>
    <n v="1246"/>
    <n v="1246"/>
    <n v="1246"/>
    <n v="1291"/>
    <n v="8767"/>
    <n v="1252.4285714285713"/>
    <n v="1246"/>
    <n v="1291"/>
    <n v="3.6115569823435001E-2"/>
    <s v="Below Average"/>
  </r>
  <r>
    <s v="Spider-Man"/>
    <x v="4"/>
    <x v="1"/>
    <n v="1246"/>
    <n v="1246"/>
    <n v="1246"/>
    <n v="1246"/>
    <n v="1246"/>
    <n v="1246"/>
    <n v="1246"/>
    <n v="8722"/>
    <n v="1246"/>
    <n v="1246"/>
    <n v="1246"/>
    <n v="0"/>
    <s v="Below Average"/>
  </r>
  <r>
    <s v="Star Wars Ep. III: Revenge of the Sith"/>
    <x v="3"/>
    <x v="0"/>
    <n v="1246"/>
    <n v="1246"/>
    <n v="1246"/>
    <n v="1246"/>
    <n v="1246"/>
    <n v="1246"/>
    <n v="1246"/>
    <n v="8722"/>
    <n v="1246"/>
    <n v="1246"/>
    <n v="1246"/>
    <n v="0"/>
    <s v="Below Average"/>
  </r>
  <r>
    <s v="Toy Story 3"/>
    <x v="1"/>
    <x v="0"/>
    <n v="1246"/>
    <n v="1246"/>
    <n v="1246"/>
    <n v="1246"/>
    <n v="1246"/>
    <n v="1246"/>
    <n v="1246"/>
    <n v="8722"/>
    <n v="1246"/>
    <n v="1246"/>
    <n v="1246"/>
    <n v="0"/>
    <s v="Below 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49AC7-CBC8-46EE-9EAB-2EB11ADB481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1:B49" firstHeaderRow="1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verage" fld="11" subtotal="average" baseField="1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653F7-9E00-44C1-94BE-16C3AA928C1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4:B38" firstHeaderRow="1" firstDataRow="1" firstDataCol="1"/>
  <pivotFields count="16">
    <pivotField showAll="0"/>
    <pivotField showAll="0">
      <items count="8">
        <item x="3"/>
        <item x="6"/>
        <item x="0"/>
        <item x="4"/>
        <item x="5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verage" fld="11" subtotal="average" baseField="1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77F52-D984-4E84-88F6-B91708701DF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C30" firstHeaderRow="0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s" fld="10" baseField="0" baseItem="0"/>
    <dataField name="Average of Average" fld="11" subtotal="average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C865-ECBC-4451-85EC-41BAB236E52D}">
  <dimension ref="A1:R49"/>
  <sheetViews>
    <sheetView topLeftCell="A3" zoomScale="99" zoomScaleNormal="99" workbookViewId="0">
      <selection activeCell="J49" sqref="J49"/>
    </sheetView>
  </sheetViews>
  <sheetFormatPr defaultRowHeight="14.4" x14ac:dyDescent="0.3"/>
  <cols>
    <col min="1" max="1" width="17.21875" bestFit="1" customWidth="1"/>
    <col min="2" max="3" width="17.88671875" bestFit="1" customWidth="1"/>
    <col min="4" max="4" width="15.33203125" customWidth="1"/>
    <col min="5" max="5" width="14.44140625" customWidth="1"/>
    <col min="6" max="6" width="14" customWidth="1"/>
    <col min="7" max="7" width="14.5546875" customWidth="1"/>
    <col min="8" max="9" width="15.5546875" customWidth="1"/>
    <col min="10" max="11" width="13.88671875" customWidth="1"/>
    <col min="12" max="12" width="12.77734375" customWidth="1"/>
    <col min="13" max="14" width="11.33203125" bestFit="1" customWidth="1"/>
    <col min="15" max="15" width="10.5546875" customWidth="1"/>
    <col min="16" max="16" width="22.109375" bestFit="1" customWidth="1"/>
  </cols>
  <sheetData>
    <row r="1" spans="1:18" ht="38.4" customHeight="1" x14ac:dyDescent="0.3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17">
        <f>AVERAGE(K3:K18)</f>
        <v>956630.75</v>
      </c>
      <c r="Q1" s="1"/>
      <c r="R1" s="1"/>
    </row>
    <row r="2" spans="1:18" ht="16.8" customHeight="1" x14ac:dyDescent="0.3">
      <c r="A2" s="4" t="s">
        <v>0</v>
      </c>
      <c r="B2" s="4" t="s">
        <v>21</v>
      </c>
      <c r="C2" s="4" t="s">
        <v>17</v>
      </c>
      <c r="D2" s="5">
        <v>44378</v>
      </c>
      <c r="E2" s="5">
        <v>44409</v>
      </c>
      <c r="F2" s="5">
        <v>44440</v>
      </c>
      <c r="G2" s="5">
        <v>44470</v>
      </c>
      <c r="H2" s="5">
        <v>44501</v>
      </c>
      <c r="I2" s="5">
        <v>44531</v>
      </c>
      <c r="J2" s="5">
        <v>44562</v>
      </c>
      <c r="K2" s="11" t="s">
        <v>30</v>
      </c>
      <c r="L2" s="10" t="s">
        <v>31</v>
      </c>
      <c r="M2" s="10" t="s">
        <v>32</v>
      </c>
      <c r="N2" s="10" t="s">
        <v>33</v>
      </c>
      <c r="O2" s="10" t="s">
        <v>34</v>
      </c>
      <c r="P2" s="10" t="s">
        <v>38</v>
      </c>
    </row>
    <row r="3" spans="1:18" x14ac:dyDescent="0.3">
      <c r="A3" s="3" t="s">
        <v>15</v>
      </c>
      <c r="B3" s="3" t="str">
        <f>VLOOKUP('Part 1'!A3,'Part 2'!$A$2:$B$17,2,0)</f>
        <v>Paramount Pictures</v>
      </c>
      <c r="C3" s="3" t="s">
        <v>20</v>
      </c>
      <c r="D3" s="6">
        <v>908851</v>
      </c>
      <c r="E3" s="6">
        <v>953741</v>
      </c>
      <c r="F3" s="6">
        <v>924366</v>
      </c>
      <c r="G3" s="6">
        <v>907576</v>
      </c>
      <c r="H3" s="6">
        <v>945771</v>
      </c>
      <c r="I3" s="6">
        <v>1928656</v>
      </c>
      <c r="J3" s="6">
        <v>1023031</v>
      </c>
      <c r="K3" s="12">
        <f t="shared" ref="K3:K18" si="0">SUM(D3:J3)</f>
        <v>7591992</v>
      </c>
      <c r="L3" s="6">
        <f t="shared" ref="L3:L18" si="1">AVERAGE(D3:J3)</f>
        <v>1084570.2857142857</v>
      </c>
      <c r="M3" s="6">
        <f t="shared" ref="M3:M18" si="2">MIN(D3:J3)</f>
        <v>907576</v>
      </c>
      <c r="N3" s="6">
        <f t="shared" ref="N3:N18" si="3">MAX(D3:J3)</f>
        <v>1928656</v>
      </c>
      <c r="O3" s="13">
        <f t="shared" ref="O3:O18" si="4">(J3/I3 -1)</f>
        <v>-0.46956274213753002</v>
      </c>
      <c r="P3" t="str">
        <f t="shared" ref="P3:P18" si="5">IF(K3&gt;$P$1,"Above Average","Below Average")</f>
        <v>Above Average</v>
      </c>
    </row>
    <row r="4" spans="1:18" x14ac:dyDescent="0.3">
      <c r="A4" s="3" t="s">
        <v>9</v>
      </c>
      <c r="B4" s="3" t="str">
        <f>VLOOKUP('Part 1'!A4,'Part 2'!$A$2:$B$17,2,0)</f>
        <v>Walt Disney</v>
      </c>
      <c r="C4" s="3" t="s">
        <v>19</v>
      </c>
      <c r="D4" s="6">
        <v>544951</v>
      </c>
      <c r="E4" s="6">
        <v>576636</v>
      </c>
      <c r="F4" s="6">
        <v>564851</v>
      </c>
      <c r="G4" s="6">
        <v>516416</v>
      </c>
      <c r="H4" s="6">
        <v>558496</v>
      </c>
      <c r="I4" s="6">
        <v>1139066</v>
      </c>
      <c r="J4" s="6">
        <v>606996</v>
      </c>
      <c r="K4" s="12">
        <f t="shared" si="0"/>
        <v>4507412</v>
      </c>
      <c r="L4" s="6">
        <f t="shared" si="1"/>
        <v>643916</v>
      </c>
      <c r="M4" s="6">
        <f t="shared" si="2"/>
        <v>516416</v>
      </c>
      <c r="N4" s="6">
        <f t="shared" si="3"/>
        <v>1139066</v>
      </c>
      <c r="O4" s="13">
        <f t="shared" si="4"/>
        <v>-0.46711077321243899</v>
      </c>
      <c r="P4" t="str">
        <f t="shared" si="5"/>
        <v>Above Average</v>
      </c>
    </row>
    <row r="5" spans="1:18" x14ac:dyDescent="0.3">
      <c r="A5" s="3" t="s">
        <v>1</v>
      </c>
      <c r="B5" s="3" t="str">
        <f>VLOOKUP('Part 1'!A5,'Part 2'!$A$2:$B$17,2,0)</f>
        <v>Warner Bros.</v>
      </c>
      <c r="C5" s="3" t="s">
        <v>18</v>
      </c>
      <c r="D5" s="6">
        <v>259311</v>
      </c>
      <c r="E5" s="6">
        <v>263611</v>
      </c>
      <c r="F5" s="6">
        <v>263801</v>
      </c>
      <c r="G5" s="6">
        <v>279256</v>
      </c>
      <c r="H5" s="6">
        <v>283426</v>
      </c>
      <c r="I5" s="6">
        <v>590476</v>
      </c>
      <c r="J5" s="6">
        <v>300861</v>
      </c>
      <c r="K5" s="12">
        <f t="shared" si="0"/>
        <v>2240742</v>
      </c>
      <c r="L5" s="6">
        <f t="shared" si="1"/>
        <v>320106</v>
      </c>
      <c r="M5" s="6">
        <f t="shared" si="2"/>
        <v>259311</v>
      </c>
      <c r="N5" s="6">
        <f t="shared" si="3"/>
        <v>590476</v>
      </c>
      <c r="O5" s="13">
        <f t="shared" si="4"/>
        <v>-0.49047717434747562</v>
      </c>
      <c r="P5" t="str">
        <f t="shared" si="5"/>
        <v>Above Average</v>
      </c>
    </row>
    <row r="6" spans="1:18" x14ac:dyDescent="0.3">
      <c r="A6" s="3" t="s">
        <v>4</v>
      </c>
      <c r="B6" s="3" t="str">
        <f>VLOOKUP('Part 1'!A6,'Part 2'!$A$2:$B$17,2,0)</f>
        <v>Paramount Pictures</v>
      </c>
      <c r="C6" s="3" t="s">
        <v>19</v>
      </c>
      <c r="D6" s="6">
        <v>81641</v>
      </c>
      <c r="E6" s="6">
        <v>86581</v>
      </c>
      <c r="F6" s="6">
        <v>78091</v>
      </c>
      <c r="G6" s="6">
        <v>92076</v>
      </c>
      <c r="H6" s="6">
        <v>94381</v>
      </c>
      <c r="I6" s="6">
        <v>187256</v>
      </c>
      <c r="J6" s="6">
        <v>111241</v>
      </c>
      <c r="K6" s="12">
        <f t="shared" si="0"/>
        <v>731267</v>
      </c>
      <c r="L6" s="6">
        <f t="shared" si="1"/>
        <v>104466.71428571429</v>
      </c>
      <c r="M6" s="6">
        <f t="shared" si="2"/>
        <v>78091</v>
      </c>
      <c r="N6" s="6">
        <f t="shared" si="3"/>
        <v>187256</v>
      </c>
      <c r="O6" s="13">
        <f t="shared" si="4"/>
        <v>-0.40594159866706536</v>
      </c>
      <c r="P6" t="str">
        <f t="shared" si="5"/>
        <v>Below Average</v>
      </c>
    </row>
    <row r="7" spans="1:18" x14ac:dyDescent="0.3">
      <c r="A7" s="3" t="s">
        <v>2</v>
      </c>
      <c r="B7" s="3" t="str">
        <f>VLOOKUP('Part 1'!A7,'Part 2'!$A$2:$B$17,2,0)</f>
        <v>20th Century Fox</v>
      </c>
      <c r="C7" s="3" t="s">
        <v>19</v>
      </c>
      <c r="D7" s="6">
        <v>14506</v>
      </c>
      <c r="E7" s="6">
        <v>18876</v>
      </c>
      <c r="F7" s="6">
        <v>8641</v>
      </c>
      <c r="G7" s="6">
        <v>5236</v>
      </c>
      <c r="H7" s="6">
        <v>5066</v>
      </c>
      <c r="I7" s="6">
        <v>2286</v>
      </c>
      <c r="J7" s="6">
        <v>1316</v>
      </c>
      <c r="K7" s="12">
        <f t="shared" si="0"/>
        <v>55927</v>
      </c>
      <c r="L7" s="6">
        <f t="shared" si="1"/>
        <v>7989.5714285714284</v>
      </c>
      <c r="M7" s="6">
        <f t="shared" si="2"/>
        <v>1316</v>
      </c>
      <c r="N7" s="6">
        <f t="shared" si="3"/>
        <v>18876</v>
      </c>
      <c r="O7" s="13">
        <f t="shared" si="4"/>
        <v>-0.42432195975503062</v>
      </c>
      <c r="P7" t="str">
        <f t="shared" si="5"/>
        <v>Below Average</v>
      </c>
    </row>
    <row r="8" spans="1:18" x14ac:dyDescent="0.3">
      <c r="A8" s="3" t="s">
        <v>12</v>
      </c>
      <c r="B8" s="3" t="str">
        <f>VLOOKUP('Part 1'!A8,'Part 2'!$A$2:$B$17,2,0)</f>
        <v>Walt Disney</v>
      </c>
      <c r="C8" s="3" t="s">
        <v>20</v>
      </c>
      <c r="D8" s="6">
        <v>5746</v>
      </c>
      <c r="E8" s="6">
        <v>5816</v>
      </c>
      <c r="F8" s="6">
        <v>5836</v>
      </c>
      <c r="G8" s="6">
        <v>5671</v>
      </c>
      <c r="H8" s="6">
        <v>5841</v>
      </c>
      <c r="I8" s="6">
        <v>10066</v>
      </c>
      <c r="J8" s="6">
        <v>5821</v>
      </c>
      <c r="K8" s="12">
        <f t="shared" si="0"/>
        <v>44797</v>
      </c>
      <c r="L8" s="6">
        <f t="shared" si="1"/>
        <v>6399.5714285714284</v>
      </c>
      <c r="M8" s="6">
        <f t="shared" si="2"/>
        <v>5671</v>
      </c>
      <c r="N8" s="6">
        <f t="shared" si="3"/>
        <v>10066</v>
      </c>
      <c r="O8" s="13">
        <f t="shared" si="4"/>
        <v>-0.42171666997814428</v>
      </c>
      <c r="P8" t="str">
        <f t="shared" si="5"/>
        <v>Below Average</v>
      </c>
    </row>
    <row r="9" spans="1:18" x14ac:dyDescent="0.3">
      <c r="A9" s="3" t="s">
        <v>7</v>
      </c>
      <c r="B9" s="3" t="str">
        <f>VLOOKUP('Part 1'!A9,'Part 2'!$A$2:$B$17,2,0)</f>
        <v>Warner Bros.</v>
      </c>
      <c r="C9" s="3" t="s">
        <v>19</v>
      </c>
      <c r="D9" s="6">
        <v>7586</v>
      </c>
      <c r="E9" s="6">
        <v>7081</v>
      </c>
      <c r="F9" s="6">
        <v>8006</v>
      </c>
      <c r="G9" s="6">
        <v>12296</v>
      </c>
      <c r="H9" s="6">
        <v>1246</v>
      </c>
      <c r="I9" s="6">
        <v>1246</v>
      </c>
      <c r="J9" s="6">
        <v>1246</v>
      </c>
      <c r="K9" s="12">
        <f t="shared" si="0"/>
        <v>38707</v>
      </c>
      <c r="L9" s="6">
        <f t="shared" si="1"/>
        <v>5529.5714285714284</v>
      </c>
      <c r="M9" s="6">
        <f t="shared" si="2"/>
        <v>1246</v>
      </c>
      <c r="N9" s="6">
        <f t="shared" si="3"/>
        <v>12296</v>
      </c>
      <c r="O9" s="13">
        <f t="shared" si="4"/>
        <v>0</v>
      </c>
      <c r="P9" t="str">
        <f t="shared" si="5"/>
        <v>Below Average</v>
      </c>
    </row>
    <row r="10" spans="1:18" x14ac:dyDescent="0.3">
      <c r="A10" s="3" t="s">
        <v>3</v>
      </c>
      <c r="B10" s="3" t="str">
        <f>VLOOKUP('Part 1'!A10,'Part 2'!$A$2:$B$17,2,0)</f>
        <v>Sony Pictures</v>
      </c>
      <c r="C10" s="3" t="s">
        <v>19</v>
      </c>
      <c r="D10" s="6">
        <v>2251</v>
      </c>
      <c r="E10" s="6">
        <v>2286</v>
      </c>
      <c r="F10" s="6">
        <v>2286</v>
      </c>
      <c r="G10" s="6">
        <v>3756</v>
      </c>
      <c r="H10" s="6">
        <v>4451</v>
      </c>
      <c r="I10" s="6">
        <v>4956</v>
      </c>
      <c r="J10" s="6">
        <v>2671</v>
      </c>
      <c r="K10" s="12">
        <f t="shared" si="0"/>
        <v>22657</v>
      </c>
      <c r="L10" s="6">
        <f t="shared" si="1"/>
        <v>3236.7142857142858</v>
      </c>
      <c r="M10" s="6">
        <f t="shared" si="2"/>
        <v>2251</v>
      </c>
      <c r="N10" s="6">
        <f t="shared" si="3"/>
        <v>4956</v>
      </c>
      <c r="O10" s="13">
        <f t="shared" si="4"/>
        <v>-0.46105730427764324</v>
      </c>
      <c r="P10" t="str">
        <f t="shared" si="5"/>
        <v>Below Average</v>
      </c>
    </row>
    <row r="11" spans="1:18" x14ac:dyDescent="0.3">
      <c r="A11" s="3" t="s">
        <v>5</v>
      </c>
      <c r="B11" s="3" t="str">
        <f>VLOOKUP('Part 1'!A11,'Part 2'!$A$2:$B$17,2,0)</f>
        <v>20th Century Fox</v>
      </c>
      <c r="C11" s="3" t="s">
        <v>19</v>
      </c>
      <c r="D11" s="6">
        <v>1506</v>
      </c>
      <c r="E11" s="6">
        <v>1501</v>
      </c>
      <c r="F11" s="6">
        <v>1501</v>
      </c>
      <c r="G11" s="6">
        <v>1516</v>
      </c>
      <c r="H11" s="6">
        <v>1501</v>
      </c>
      <c r="I11" s="6">
        <v>1746</v>
      </c>
      <c r="J11" s="6">
        <v>1496</v>
      </c>
      <c r="K11" s="12">
        <f t="shared" si="0"/>
        <v>10767</v>
      </c>
      <c r="L11" s="6">
        <f t="shared" si="1"/>
        <v>1538.1428571428571</v>
      </c>
      <c r="M11" s="6">
        <f t="shared" si="2"/>
        <v>1496</v>
      </c>
      <c r="N11" s="6">
        <f t="shared" si="3"/>
        <v>1746</v>
      </c>
      <c r="O11" s="13">
        <f t="shared" si="4"/>
        <v>-0.14318442153493705</v>
      </c>
      <c r="P11" t="str">
        <f t="shared" si="5"/>
        <v>Below Average</v>
      </c>
    </row>
    <row r="12" spans="1:18" x14ac:dyDescent="0.3">
      <c r="A12" s="3" t="s">
        <v>6</v>
      </c>
      <c r="B12" s="3" t="str">
        <f>VLOOKUP('Part 1'!A12,'Part 2'!$A$2:$B$17,2,0)</f>
        <v>Universal</v>
      </c>
      <c r="C12" s="3" t="s">
        <v>19</v>
      </c>
      <c r="D12" s="6">
        <v>1296</v>
      </c>
      <c r="E12" s="6">
        <v>1296</v>
      </c>
      <c r="F12" s="6">
        <v>1296</v>
      </c>
      <c r="G12" s="6">
        <v>1291</v>
      </c>
      <c r="H12" s="6">
        <v>1296</v>
      </c>
      <c r="I12" s="6">
        <v>1346</v>
      </c>
      <c r="J12" s="6">
        <v>1296</v>
      </c>
      <c r="K12" s="12">
        <f t="shared" si="0"/>
        <v>9117</v>
      </c>
      <c r="L12" s="6">
        <f t="shared" si="1"/>
        <v>1302.4285714285713</v>
      </c>
      <c r="M12" s="6">
        <f t="shared" si="2"/>
        <v>1291</v>
      </c>
      <c r="N12" s="6">
        <f t="shared" si="3"/>
        <v>1346</v>
      </c>
      <c r="O12" s="13">
        <f t="shared" si="4"/>
        <v>-3.7147102526002951E-2</v>
      </c>
      <c r="P12" t="str">
        <f t="shared" si="5"/>
        <v>Below Average</v>
      </c>
    </row>
    <row r="13" spans="1:18" x14ac:dyDescent="0.3">
      <c r="A13" s="3" t="s">
        <v>13</v>
      </c>
      <c r="B13" s="3" t="str">
        <f>VLOOKUP('Part 1'!A13,'Part 2'!$A$2:$B$17,2,0)</f>
        <v>Sony Pictures</v>
      </c>
      <c r="C13" s="3" t="s">
        <v>19</v>
      </c>
      <c r="D13" s="6">
        <v>1246</v>
      </c>
      <c r="E13" s="6">
        <v>1246</v>
      </c>
      <c r="F13" s="6">
        <v>1246</v>
      </c>
      <c r="G13" s="6">
        <v>1251</v>
      </c>
      <c r="H13" s="6">
        <v>1256</v>
      </c>
      <c r="I13" s="6">
        <v>1396</v>
      </c>
      <c r="J13" s="6">
        <v>1256</v>
      </c>
      <c r="K13" s="12">
        <f t="shared" si="0"/>
        <v>8897</v>
      </c>
      <c r="L13" s="6">
        <f t="shared" si="1"/>
        <v>1271</v>
      </c>
      <c r="M13" s="6">
        <f t="shared" si="2"/>
        <v>1246</v>
      </c>
      <c r="N13" s="6">
        <f t="shared" si="3"/>
        <v>1396</v>
      </c>
      <c r="O13" s="13">
        <f t="shared" si="4"/>
        <v>-0.10028653295128942</v>
      </c>
      <c r="P13" t="str">
        <f t="shared" si="5"/>
        <v>Below Average</v>
      </c>
    </row>
    <row r="14" spans="1:18" x14ac:dyDescent="0.3">
      <c r="A14" s="3" t="s">
        <v>10</v>
      </c>
      <c r="B14" s="3" t="str">
        <f>VLOOKUP('Part 1'!A14,'Part 2'!$A$2:$B$17,2,0)</f>
        <v>Dreamworks SKG</v>
      </c>
      <c r="C14" s="3" t="s">
        <v>19</v>
      </c>
      <c r="D14" s="6">
        <v>1271</v>
      </c>
      <c r="E14" s="6">
        <v>1271</v>
      </c>
      <c r="F14" s="6">
        <v>1271</v>
      </c>
      <c r="G14" s="6">
        <v>1271</v>
      </c>
      <c r="H14" s="6">
        <v>1271</v>
      </c>
      <c r="I14" s="6">
        <v>1276</v>
      </c>
      <c r="J14" s="6">
        <v>1246</v>
      </c>
      <c r="K14" s="12">
        <f t="shared" si="0"/>
        <v>8877</v>
      </c>
      <c r="L14" s="6">
        <f t="shared" si="1"/>
        <v>1268.1428571428571</v>
      </c>
      <c r="M14" s="6">
        <f t="shared" si="2"/>
        <v>1246</v>
      </c>
      <c r="N14" s="6">
        <f t="shared" si="3"/>
        <v>1276</v>
      </c>
      <c r="O14" s="13">
        <f t="shared" si="4"/>
        <v>-2.3510971786833812E-2</v>
      </c>
      <c r="P14" t="str">
        <f t="shared" si="5"/>
        <v>Below Average</v>
      </c>
    </row>
    <row r="15" spans="1:18" x14ac:dyDescent="0.3">
      <c r="A15" s="3" t="s">
        <v>14</v>
      </c>
      <c r="B15" s="3" t="str">
        <f>VLOOKUP('Part 1'!A15,'Part 2'!$A$2:$B$17,2,0)</f>
        <v>Warner Bros.</v>
      </c>
      <c r="C15" s="3" t="s">
        <v>19</v>
      </c>
      <c r="D15" s="6">
        <v>1246</v>
      </c>
      <c r="E15" s="6">
        <v>1246</v>
      </c>
      <c r="F15" s="6">
        <v>1246</v>
      </c>
      <c r="G15" s="6">
        <v>1246</v>
      </c>
      <c r="H15" s="6">
        <v>1246</v>
      </c>
      <c r="I15" s="6">
        <v>1246</v>
      </c>
      <c r="J15" s="6">
        <v>1291</v>
      </c>
      <c r="K15" s="12">
        <f t="shared" si="0"/>
        <v>8767</v>
      </c>
      <c r="L15" s="6">
        <f t="shared" si="1"/>
        <v>1252.4285714285713</v>
      </c>
      <c r="M15" s="6">
        <f t="shared" si="2"/>
        <v>1246</v>
      </c>
      <c r="N15" s="6">
        <f t="shared" si="3"/>
        <v>1291</v>
      </c>
      <c r="O15" s="13">
        <f t="shared" si="4"/>
        <v>3.6115569823435001E-2</v>
      </c>
      <c r="P15" t="str">
        <f t="shared" si="5"/>
        <v>Below Average</v>
      </c>
    </row>
    <row r="16" spans="1:18" x14ac:dyDescent="0.3">
      <c r="A16" s="3" t="s">
        <v>8</v>
      </c>
      <c r="B16" s="3" t="str">
        <f>VLOOKUP('Part 1'!A16,'Part 2'!$A$2:$B$17,2,0)</f>
        <v>Sony Pictures</v>
      </c>
      <c r="C16" s="3" t="s">
        <v>19</v>
      </c>
      <c r="D16" s="6">
        <v>1246</v>
      </c>
      <c r="E16" s="6">
        <v>1246</v>
      </c>
      <c r="F16" s="6">
        <v>1246</v>
      </c>
      <c r="G16" s="6">
        <v>1246</v>
      </c>
      <c r="H16" s="6">
        <v>1246</v>
      </c>
      <c r="I16" s="6">
        <v>1246</v>
      </c>
      <c r="J16" s="6">
        <v>1246</v>
      </c>
      <c r="K16" s="12">
        <f t="shared" si="0"/>
        <v>8722</v>
      </c>
      <c r="L16" s="6">
        <f t="shared" si="1"/>
        <v>1246</v>
      </c>
      <c r="M16" s="6">
        <f t="shared" si="2"/>
        <v>1246</v>
      </c>
      <c r="N16" s="6">
        <f t="shared" si="3"/>
        <v>1246</v>
      </c>
      <c r="O16" s="13">
        <f t="shared" si="4"/>
        <v>0</v>
      </c>
      <c r="P16" t="str">
        <f t="shared" si="5"/>
        <v>Below Average</v>
      </c>
    </row>
    <row r="17" spans="1:16" x14ac:dyDescent="0.3">
      <c r="A17" s="3" t="s">
        <v>11</v>
      </c>
      <c r="B17" s="3" t="str">
        <f>VLOOKUP('Part 1'!A17,'Part 2'!$A$2:$B$17,2,0)</f>
        <v>20th Century Fox</v>
      </c>
      <c r="C17" s="3" t="s">
        <v>20</v>
      </c>
      <c r="D17" s="6">
        <v>1246</v>
      </c>
      <c r="E17" s="6">
        <v>1246</v>
      </c>
      <c r="F17" s="6">
        <v>1246</v>
      </c>
      <c r="G17" s="6">
        <v>1246</v>
      </c>
      <c r="H17" s="6">
        <v>1246</v>
      </c>
      <c r="I17" s="6">
        <v>1246</v>
      </c>
      <c r="J17" s="6">
        <v>1246</v>
      </c>
      <c r="K17" s="12">
        <f t="shared" si="0"/>
        <v>8722</v>
      </c>
      <c r="L17" s="6">
        <f t="shared" si="1"/>
        <v>1246</v>
      </c>
      <c r="M17" s="6">
        <f t="shared" si="2"/>
        <v>1246</v>
      </c>
      <c r="N17" s="6">
        <f t="shared" si="3"/>
        <v>1246</v>
      </c>
      <c r="O17" s="13">
        <f t="shared" si="4"/>
        <v>0</v>
      </c>
      <c r="P17" t="str">
        <f t="shared" si="5"/>
        <v>Below Average</v>
      </c>
    </row>
    <row r="18" spans="1:16" x14ac:dyDescent="0.3">
      <c r="A18" s="16" t="s">
        <v>16</v>
      </c>
      <c r="B18" s="3" t="str">
        <f>VLOOKUP('Part 1'!A18,'Part 2'!$A$2:$B$17,2,0)</f>
        <v>Walt Disney</v>
      </c>
      <c r="C18" s="2" t="s">
        <v>20</v>
      </c>
      <c r="D18" s="8">
        <v>1246</v>
      </c>
      <c r="E18" s="8">
        <v>1246</v>
      </c>
      <c r="F18" s="8">
        <v>1246</v>
      </c>
      <c r="G18" s="8">
        <v>1246</v>
      </c>
      <c r="H18" s="8">
        <v>1246</v>
      </c>
      <c r="I18" s="8">
        <v>1246</v>
      </c>
      <c r="J18" s="8">
        <v>1246</v>
      </c>
      <c r="K18" s="14">
        <f t="shared" si="0"/>
        <v>8722</v>
      </c>
      <c r="L18" s="6">
        <f t="shared" si="1"/>
        <v>1246</v>
      </c>
      <c r="M18" s="6">
        <f t="shared" si="2"/>
        <v>1246</v>
      </c>
      <c r="N18" s="6">
        <f t="shared" si="3"/>
        <v>1246</v>
      </c>
      <c r="O18" s="13">
        <f t="shared" si="4"/>
        <v>0</v>
      </c>
      <c r="P18" t="str">
        <f t="shared" si="5"/>
        <v>Below Average</v>
      </c>
    </row>
    <row r="19" spans="1:16" x14ac:dyDescent="0.3">
      <c r="A19" s="15" t="s">
        <v>30</v>
      </c>
      <c r="B19" s="3"/>
      <c r="C19" s="3"/>
      <c r="D19" s="9">
        <v>1835146</v>
      </c>
      <c r="E19" s="9">
        <v>1924926</v>
      </c>
      <c r="F19" s="9">
        <v>1866176</v>
      </c>
      <c r="G19" s="9">
        <v>1832596</v>
      </c>
      <c r="H19" s="9">
        <v>1908986</v>
      </c>
      <c r="I19" s="9">
        <v>3874756</v>
      </c>
      <c r="J19" s="9">
        <v>2063506</v>
      </c>
      <c r="K19" s="12">
        <v>15306092</v>
      </c>
      <c r="L19" s="12">
        <v>2186584.5714285714</v>
      </c>
      <c r="M19" s="12">
        <v>1832596</v>
      </c>
      <c r="N19" s="12">
        <v>3874756</v>
      </c>
      <c r="O19" s="13">
        <v>-0.46744878903342557</v>
      </c>
      <c r="P19" s="17"/>
    </row>
    <row r="20" spans="1:16" x14ac:dyDescent="0.3">
      <c r="P20" s="10"/>
    </row>
    <row r="22" spans="1:16" x14ac:dyDescent="0.3">
      <c r="A22" s="18" t="s">
        <v>35</v>
      </c>
      <c r="B22" t="s">
        <v>37</v>
      </c>
      <c r="C22" t="s">
        <v>39</v>
      </c>
    </row>
    <row r="23" spans="1:16" x14ac:dyDescent="0.3">
      <c r="A23" s="19" t="s">
        <v>23</v>
      </c>
      <c r="B23" s="7">
        <v>75416</v>
      </c>
      <c r="C23" s="7">
        <v>3591.2380952380954</v>
      </c>
    </row>
    <row r="24" spans="1:16" x14ac:dyDescent="0.3">
      <c r="A24" s="19" t="s">
        <v>28</v>
      </c>
      <c r="B24" s="7">
        <v>8877</v>
      </c>
      <c r="C24" s="7">
        <v>1268.1428571428571</v>
      </c>
    </row>
    <row r="25" spans="1:16" x14ac:dyDescent="0.3">
      <c r="A25" s="19" t="s">
        <v>25</v>
      </c>
      <c r="B25" s="7">
        <v>8323259</v>
      </c>
      <c r="C25" s="7">
        <v>594518.5</v>
      </c>
    </row>
    <row r="26" spans="1:16" x14ac:dyDescent="0.3">
      <c r="A26" s="19" t="s">
        <v>24</v>
      </c>
      <c r="B26" s="7">
        <v>40276</v>
      </c>
      <c r="C26" s="7">
        <v>1917.9047619047622</v>
      </c>
    </row>
    <row r="27" spans="1:16" x14ac:dyDescent="0.3">
      <c r="A27" s="19" t="s">
        <v>26</v>
      </c>
      <c r="B27" s="7">
        <v>9117</v>
      </c>
      <c r="C27" s="7">
        <v>1302.4285714285713</v>
      </c>
    </row>
    <row r="28" spans="1:16" x14ac:dyDescent="0.3">
      <c r="A28" s="19" t="s">
        <v>27</v>
      </c>
      <c r="B28" s="7">
        <v>4560931</v>
      </c>
      <c r="C28" s="7">
        <v>217187.1904761905</v>
      </c>
    </row>
    <row r="29" spans="1:16" x14ac:dyDescent="0.3">
      <c r="A29" s="19" t="s">
        <v>22</v>
      </c>
      <c r="B29" s="7">
        <v>2288216</v>
      </c>
      <c r="C29" s="7">
        <v>108962.66666666667</v>
      </c>
    </row>
    <row r="30" spans="1:16" x14ac:dyDescent="0.3">
      <c r="A30" s="19" t="s">
        <v>36</v>
      </c>
      <c r="B30" s="20">
        <v>15306092</v>
      </c>
      <c r="C30" s="20">
        <v>136661.53571428571</v>
      </c>
    </row>
    <row r="34" spans="1:2" x14ac:dyDescent="0.3">
      <c r="A34" s="18" t="s">
        <v>35</v>
      </c>
      <c r="B34" t="s">
        <v>39</v>
      </c>
    </row>
    <row r="35" spans="1:2" x14ac:dyDescent="0.3">
      <c r="A35" s="19" t="s">
        <v>20</v>
      </c>
      <c r="B35" s="20">
        <v>273365.46428571426</v>
      </c>
    </row>
    <row r="36" spans="1:2" x14ac:dyDescent="0.3">
      <c r="A36" s="19" t="s">
        <v>19</v>
      </c>
      <c r="B36" s="20">
        <v>70274.246753246756</v>
      </c>
    </row>
    <row r="37" spans="1:2" x14ac:dyDescent="0.3">
      <c r="A37" s="19" t="s">
        <v>18</v>
      </c>
      <c r="B37" s="20">
        <v>320106</v>
      </c>
    </row>
    <row r="38" spans="1:2" x14ac:dyDescent="0.3">
      <c r="A38" s="19" t="s">
        <v>36</v>
      </c>
      <c r="B38" s="20">
        <v>136661.53571428574</v>
      </c>
    </row>
    <row r="41" spans="1:2" x14ac:dyDescent="0.3">
      <c r="A41" s="18" t="s">
        <v>35</v>
      </c>
      <c r="B41" t="s">
        <v>39</v>
      </c>
    </row>
    <row r="42" spans="1:2" x14ac:dyDescent="0.3">
      <c r="A42" s="19" t="s">
        <v>23</v>
      </c>
      <c r="B42" s="20">
        <v>3591.2380952380954</v>
      </c>
    </row>
    <row r="43" spans="1:2" x14ac:dyDescent="0.3">
      <c r="A43" s="19" t="s">
        <v>28</v>
      </c>
      <c r="B43" s="20">
        <v>1268.1428571428571</v>
      </c>
    </row>
    <row r="44" spans="1:2" x14ac:dyDescent="0.3">
      <c r="A44" s="19" t="s">
        <v>25</v>
      </c>
      <c r="B44" s="20">
        <v>594518.5</v>
      </c>
    </row>
    <row r="45" spans="1:2" x14ac:dyDescent="0.3">
      <c r="A45" s="19" t="s">
        <v>24</v>
      </c>
      <c r="B45" s="20">
        <v>1917.9047619047622</v>
      </c>
    </row>
    <row r="46" spans="1:2" x14ac:dyDescent="0.3">
      <c r="A46" s="19" t="s">
        <v>26</v>
      </c>
      <c r="B46" s="20">
        <v>1302.4285714285713</v>
      </c>
    </row>
    <row r="47" spans="1:2" x14ac:dyDescent="0.3">
      <c r="A47" s="19" t="s">
        <v>27</v>
      </c>
      <c r="B47" s="20">
        <v>217187.1904761905</v>
      </c>
    </row>
    <row r="48" spans="1:2" x14ac:dyDescent="0.3">
      <c r="A48" s="19" t="s">
        <v>22</v>
      </c>
      <c r="B48" s="20">
        <v>108962.66666666667</v>
      </c>
    </row>
    <row r="49" spans="1:2" x14ac:dyDescent="0.3">
      <c r="A49" s="19" t="s">
        <v>36</v>
      </c>
      <c r="B49" s="20">
        <v>136661.53571428571</v>
      </c>
    </row>
  </sheetData>
  <autoFilter ref="A2:O2" xr:uid="{2E0EC865-ECBC-4451-85EC-41BAB236E52D}">
    <sortState xmlns:xlrd2="http://schemas.microsoft.com/office/spreadsheetml/2017/richdata2" ref="A3:O19">
      <sortCondition descending="1" ref="K2"/>
    </sortState>
  </autoFilter>
  <mergeCells count="1">
    <mergeCell ref="A1:O1"/>
  </mergeCells>
  <conditionalFormatting sqref="O3:O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{8BBF802E-D597-4321-ACD3-816E8EDDE2FC}</x14:id>
        </ext>
      </extLst>
    </cfRule>
  </conditionalFormatting>
  <conditionalFormatting sqref="P2:P18">
    <cfRule type="containsText" dxfId="1" priority="1" operator="containsText" text="Above Average">
      <formula>NOT(ISERROR(SEARCH("Above Average",P2)))</formula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BF802E-D597-4321-ACD3-816E8EDDE2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41D0-CD6F-43A6-9D50-52BE6B9FAC29}">
  <dimension ref="A1:B17"/>
  <sheetViews>
    <sheetView topLeftCell="A3" workbookViewId="0">
      <selection activeCell="A28" sqref="A28"/>
    </sheetView>
  </sheetViews>
  <sheetFormatPr defaultRowHeight="14.4" x14ac:dyDescent="0.3"/>
  <cols>
    <col min="1" max="1" width="36.77734375" bestFit="1" customWidth="1"/>
    <col min="2" max="2" width="17" bestFit="1" customWidth="1"/>
  </cols>
  <sheetData>
    <row r="1" spans="1:2" x14ac:dyDescent="0.3">
      <c r="A1" t="s">
        <v>0</v>
      </c>
      <c r="B1" t="s">
        <v>21</v>
      </c>
    </row>
    <row r="2" spans="1:2" x14ac:dyDescent="0.3">
      <c r="A2" t="s">
        <v>1</v>
      </c>
      <c r="B2" t="s">
        <v>22</v>
      </c>
    </row>
    <row r="3" spans="1:2" x14ac:dyDescent="0.3">
      <c r="A3" t="s">
        <v>2</v>
      </c>
      <c r="B3" t="s">
        <v>23</v>
      </c>
    </row>
    <row r="4" spans="1:2" x14ac:dyDescent="0.3">
      <c r="A4" t="s">
        <v>3</v>
      </c>
      <c r="B4" t="s">
        <v>24</v>
      </c>
    </row>
    <row r="5" spans="1:2" x14ac:dyDescent="0.3">
      <c r="A5" t="s">
        <v>4</v>
      </c>
      <c r="B5" t="s">
        <v>25</v>
      </c>
    </row>
    <row r="6" spans="1:2" x14ac:dyDescent="0.3">
      <c r="A6" t="s">
        <v>5</v>
      </c>
      <c r="B6" t="s">
        <v>23</v>
      </c>
    </row>
    <row r="7" spans="1:2" x14ac:dyDescent="0.3">
      <c r="A7" t="s">
        <v>6</v>
      </c>
      <c r="B7" t="s">
        <v>26</v>
      </c>
    </row>
    <row r="8" spans="1:2" x14ac:dyDescent="0.3">
      <c r="A8" t="s">
        <v>7</v>
      </c>
      <c r="B8" t="s">
        <v>22</v>
      </c>
    </row>
    <row r="9" spans="1:2" x14ac:dyDescent="0.3">
      <c r="A9" t="s">
        <v>8</v>
      </c>
      <c r="B9" t="s">
        <v>24</v>
      </c>
    </row>
    <row r="10" spans="1:2" x14ac:dyDescent="0.3">
      <c r="A10" t="s">
        <v>9</v>
      </c>
      <c r="B10" t="s">
        <v>27</v>
      </c>
    </row>
    <row r="11" spans="1:2" x14ac:dyDescent="0.3">
      <c r="A11" t="s">
        <v>10</v>
      </c>
      <c r="B11" t="s">
        <v>28</v>
      </c>
    </row>
    <row r="12" spans="1:2" x14ac:dyDescent="0.3">
      <c r="A12" t="s">
        <v>11</v>
      </c>
      <c r="B12" t="s">
        <v>23</v>
      </c>
    </row>
    <row r="13" spans="1:2" x14ac:dyDescent="0.3">
      <c r="A13" t="s">
        <v>12</v>
      </c>
      <c r="B13" t="s">
        <v>27</v>
      </c>
    </row>
    <row r="14" spans="1:2" x14ac:dyDescent="0.3">
      <c r="A14" t="s">
        <v>13</v>
      </c>
      <c r="B14" t="s">
        <v>24</v>
      </c>
    </row>
    <row r="15" spans="1:2" x14ac:dyDescent="0.3">
      <c r="A15" t="s">
        <v>14</v>
      </c>
      <c r="B15" t="s">
        <v>22</v>
      </c>
    </row>
    <row r="16" spans="1:2" x14ac:dyDescent="0.3">
      <c r="A16" t="s">
        <v>15</v>
      </c>
      <c r="B16" t="s">
        <v>25</v>
      </c>
    </row>
    <row r="17" spans="1:2" x14ac:dyDescent="0.3">
      <c r="A17" t="s">
        <v>16</v>
      </c>
      <c r="B17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F3B2-C453-4445-8CB4-455A3D433734}">
  <dimension ref="A1"/>
  <sheetViews>
    <sheetView tabSelected="1" workbookViewId="0">
      <selection activeCell="I12" sqref="I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Anju Paul</cp:lastModifiedBy>
  <dcterms:created xsi:type="dcterms:W3CDTF">2022-01-22T13:01:58Z</dcterms:created>
  <dcterms:modified xsi:type="dcterms:W3CDTF">2022-09-28T15:44:13Z</dcterms:modified>
</cp:coreProperties>
</file>