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bb93cae92e228718/Desktop/"/>
    </mc:Choice>
  </mc:AlternateContent>
  <xr:revisionPtr revIDLastSave="0" documentId="8_{B39B29D0-0AA7-48DF-B918-15564004A4B8}" xr6:coauthVersionLast="47" xr6:coauthVersionMax="47" xr10:uidLastSave="{00000000-0000-0000-0000-000000000000}"/>
  <bookViews>
    <workbookView xWindow="-108" yWindow="-108" windowWidth="23256" windowHeight="12456" activeTab="1" xr2:uid="{F1725099-0C4D-40E4-8EF7-25D69D5CDB11}"/>
  </bookViews>
  <sheets>
    <sheet name="Pivot_table" sheetId="2" r:id="rId1"/>
    <sheet name="Dashbord" sheetId="3" r:id="rId2"/>
    <sheet name="Data" sheetId="1" r:id="rId3"/>
  </sheets>
  <definedNames>
    <definedName name="_xlcn.WorksheetConnection_Book1Table11" hidden="1">Table1[]</definedName>
    <definedName name="Slicer_Item_Category">#N/A</definedName>
    <definedName name="Slicer_Month">#N/A</definedName>
    <definedName name="Slicer_Regi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 l="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N19" i="1"/>
  <c r="N33" i="1"/>
  <c r="N75" i="1"/>
  <c r="N81" i="1"/>
  <c r="N84" i="1"/>
  <c r="N98" i="1"/>
  <c r="N112" i="1"/>
  <c r="N117" i="1"/>
  <c r="N173" i="1"/>
  <c r="N196" i="1"/>
  <c r="N219" i="1"/>
  <c r="N220" i="1"/>
  <c r="N229" i="1"/>
  <c r="N271" i="1"/>
  <c r="N313" i="1"/>
  <c r="N327" i="1"/>
  <c r="N331" i="1"/>
  <c r="N336" i="1"/>
  <c r="N349" i="1"/>
  <c r="N350" i="1"/>
  <c r="N383" i="1"/>
  <c r="N467" i="1"/>
  <c r="N473" i="1"/>
  <c r="N481" i="1"/>
  <c r="N503" i="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M76" i="1"/>
  <c r="N76" i="1" s="1"/>
  <c r="M77" i="1"/>
  <c r="N77" i="1" s="1"/>
  <c r="M78" i="1"/>
  <c r="N78" i="1" s="1"/>
  <c r="M79" i="1"/>
  <c r="N79" i="1" s="1"/>
  <c r="M80" i="1"/>
  <c r="N80" i="1" s="1"/>
  <c r="M81" i="1"/>
  <c r="M82" i="1"/>
  <c r="N82" i="1" s="1"/>
  <c r="M83" i="1"/>
  <c r="N83" i="1" s="1"/>
  <c r="M84" i="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M113" i="1"/>
  <c r="N113" i="1" s="1"/>
  <c r="M114" i="1"/>
  <c r="N114" i="1" s="1"/>
  <c r="M115" i="1"/>
  <c r="N115" i="1" s="1"/>
  <c r="M116" i="1"/>
  <c r="N116" i="1" s="1"/>
  <c r="M117" i="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M220" i="1"/>
  <c r="M221" i="1"/>
  <c r="N221" i="1" s="1"/>
  <c r="M222" i="1"/>
  <c r="N222" i="1" s="1"/>
  <c r="M223" i="1"/>
  <c r="N223" i="1" s="1"/>
  <c r="M224" i="1"/>
  <c r="N224" i="1" s="1"/>
  <c r="M225" i="1"/>
  <c r="N225" i="1" s="1"/>
  <c r="M226" i="1"/>
  <c r="N226" i="1" s="1"/>
  <c r="M227" i="1"/>
  <c r="N227" i="1" s="1"/>
  <c r="M228" i="1"/>
  <c r="N228" i="1" s="1"/>
  <c r="M229" i="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M328" i="1"/>
  <c r="N328" i="1" s="1"/>
  <c r="M329" i="1"/>
  <c r="N329" i="1" s="1"/>
  <c r="M330" i="1"/>
  <c r="N330" i="1" s="1"/>
  <c r="M331" i="1"/>
  <c r="M332" i="1"/>
  <c r="N332" i="1" s="1"/>
  <c r="M333" i="1"/>
  <c r="N333" i="1" s="1"/>
  <c r="M334" i="1"/>
  <c r="N334" i="1" s="1"/>
  <c r="M335" i="1"/>
  <c r="N335" i="1" s="1"/>
  <c r="M336" i="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M350" i="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M468" i="1"/>
  <c r="N468" i="1" s="1"/>
  <c r="M469" i="1"/>
  <c r="N469" i="1" s="1"/>
  <c r="M470" i="1"/>
  <c r="N470" i="1" s="1"/>
  <c r="M471" i="1"/>
  <c r="N471" i="1" s="1"/>
  <c r="M472" i="1"/>
  <c r="N472" i="1" s="1"/>
  <c r="M473" i="1"/>
  <c r="M474" i="1"/>
  <c r="N474" i="1" s="1"/>
  <c r="M475" i="1"/>
  <c r="N475" i="1" s="1"/>
  <c r="M476" i="1"/>
  <c r="N476" i="1" s="1"/>
  <c r="M477" i="1"/>
  <c r="N477" i="1" s="1"/>
  <c r="M478" i="1"/>
  <c r="N478" i="1" s="1"/>
  <c r="M479" i="1"/>
  <c r="N479" i="1" s="1"/>
  <c r="M480" i="1"/>
  <c r="N480" i="1" s="1"/>
  <c r="M481" i="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B15" i="2"/>
  <c r="B13" i="2"/>
  <c r="B14" i="2"/>
  <c r="B16" i="2"/>
  <c r="B1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B00E0C-D2B7-4A06-A43E-07AC7087C3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C50E3AF-2918-4ED6-8175-813FB2E608C8}"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<sst xmlns="http://schemas.openxmlformats.org/spreadsheetml/2006/main" count="3623" uniqueCount="974">
  <si>
    <t>ORD00001</t>
  </si>
  <si>
    <t>C090</t>
  </si>
  <si>
    <t>Russell</t>
  </si>
  <si>
    <t>P024</t>
  </si>
  <si>
    <t>USB Drive 24</t>
  </si>
  <si>
    <t>Chair</t>
  </si>
  <si>
    <t>West</t>
  </si>
  <si>
    <t>ORD00002</t>
  </si>
  <si>
    <t>C087</t>
  </si>
  <si>
    <t>Kevin</t>
  </si>
  <si>
    <t>P048</t>
  </si>
  <si>
    <t>Desk Lamp 48</t>
  </si>
  <si>
    <t>North</t>
  </si>
  <si>
    <t>ORD00003</t>
  </si>
  <si>
    <t>C083</t>
  </si>
  <si>
    <t>Alaia</t>
  </si>
  <si>
    <t>P039</t>
  </si>
  <si>
    <t>Notebook 39</t>
  </si>
  <si>
    <t>Notebook</t>
  </si>
  <si>
    <t>ORD00004</t>
  </si>
  <si>
    <t>C021</t>
  </si>
  <si>
    <t>Paul</t>
  </si>
  <si>
    <t>P004</t>
  </si>
  <si>
    <t>Charger 4</t>
  </si>
  <si>
    <t>Pen Set</t>
  </si>
  <si>
    <t>South</t>
  </si>
  <si>
    <t>ORD00005</t>
  </si>
  <si>
    <t>C006</t>
  </si>
  <si>
    <t>Thomas</t>
  </si>
  <si>
    <t>ORD00006</t>
  </si>
  <si>
    <t>C039</t>
  </si>
  <si>
    <t>Jesse</t>
  </si>
  <si>
    <t>P005</t>
  </si>
  <si>
    <t>USB Drive 5</t>
  </si>
  <si>
    <t>Backpack</t>
  </si>
  <si>
    <t>East</t>
  </si>
  <si>
    <t>ORD00007</t>
  </si>
  <si>
    <t>C054</t>
  </si>
  <si>
    <t>Sophia</t>
  </si>
  <si>
    <t>P030</t>
  </si>
  <si>
    <t>Desk Lamp 30</t>
  </si>
  <si>
    <t>ORD00008</t>
  </si>
  <si>
    <t>C030</t>
  </si>
  <si>
    <t>Christopher</t>
  </si>
  <si>
    <t>P033</t>
  </si>
  <si>
    <t>Chair 33</t>
  </si>
  <si>
    <t>ORD00009</t>
  </si>
  <si>
    <t>C038</t>
  </si>
  <si>
    <t>Dennis</t>
  </si>
  <si>
    <t>P002</t>
  </si>
  <si>
    <t>Desk Lamp 2</t>
  </si>
  <si>
    <t>USB Drive</t>
  </si>
  <si>
    <t>ORD00010</t>
  </si>
  <si>
    <t>C012</t>
  </si>
  <si>
    <t>Savannah</t>
  </si>
  <si>
    <t>P018</t>
  </si>
  <si>
    <t>USB Drive 18</t>
  </si>
  <si>
    <t>ORD00011</t>
  </si>
  <si>
    <t>C068</t>
  </si>
  <si>
    <t>Khloe</t>
  </si>
  <si>
    <t>ORD00012</t>
  </si>
  <si>
    <t>P050</t>
  </si>
  <si>
    <t>Backpack 50</t>
  </si>
  <si>
    <t>ORD00013</t>
  </si>
  <si>
    <t>C051</t>
  </si>
  <si>
    <t>Clara</t>
  </si>
  <si>
    <t>P045</t>
  </si>
  <si>
    <t>Chair 45</t>
  </si>
  <si>
    <t>ORD00014</t>
  </si>
  <si>
    <t>C010</t>
  </si>
  <si>
    <t>Faith</t>
  </si>
  <si>
    <t>ORD00015</t>
  </si>
  <si>
    <t>C036</t>
  </si>
  <si>
    <t>Andrew</t>
  </si>
  <si>
    <t>P017</t>
  </si>
  <si>
    <t>Pen Set 17</t>
  </si>
  <si>
    <t>ORD00016</t>
  </si>
  <si>
    <t>Allison</t>
  </si>
  <si>
    <t>P015</t>
  </si>
  <si>
    <t>Notebook 15</t>
  </si>
  <si>
    <t>Charger</t>
  </si>
  <si>
    <t>ORD00017</t>
  </si>
  <si>
    <t>C093</t>
  </si>
  <si>
    <t>Alan</t>
  </si>
  <si>
    <t>P028</t>
  </si>
  <si>
    <t>Notebook 28</t>
  </si>
  <si>
    <t>ORD00018</t>
  </si>
  <si>
    <t>C078</t>
  </si>
  <si>
    <t>Aurora</t>
  </si>
  <si>
    <t>P013</t>
  </si>
  <si>
    <t>USB Drive 13</t>
  </si>
  <si>
    <t>ORD00019</t>
  </si>
  <si>
    <t>C004</t>
  </si>
  <si>
    <t>Adalynn</t>
  </si>
  <si>
    <t>ORD00020</t>
  </si>
  <si>
    <t>C043</t>
  </si>
  <si>
    <t>Everly</t>
  </si>
  <si>
    <t>ORD00021</t>
  </si>
  <si>
    <t>C020</t>
  </si>
  <si>
    <t>Jonathan</t>
  </si>
  <si>
    <t>ORD00022</t>
  </si>
  <si>
    <t>C052</t>
  </si>
  <si>
    <t>Layla</t>
  </si>
  <si>
    <t>ORD00023</t>
  </si>
  <si>
    <t>C079</t>
  </si>
  <si>
    <t>Sean</t>
  </si>
  <si>
    <t>P009</t>
  </si>
  <si>
    <t>Charger 9</t>
  </si>
  <si>
    <t>ORD00024</t>
  </si>
  <si>
    <t>Naomi</t>
  </si>
  <si>
    <t>ORD00025</t>
  </si>
  <si>
    <t>Ava</t>
  </si>
  <si>
    <t>P019</t>
  </si>
  <si>
    <t>Backpack 19</t>
  </si>
  <si>
    <t>ORD00026</t>
  </si>
  <si>
    <t>C040</t>
  </si>
  <si>
    <t>Lawrence</t>
  </si>
  <si>
    <t>P043</t>
  </si>
  <si>
    <t>USB Drive 43</t>
  </si>
  <si>
    <t>ORD00027</t>
  </si>
  <si>
    <t>C041</t>
  </si>
  <si>
    <t>Jeremy</t>
  </si>
  <si>
    <t>P001</t>
  </si>
  <si>
    <t>Desk Lamp 1</t>
  </si>
  <si>
    <t>ORD00028</t>
  </si>
  <si>
    <t>C032</t>
  </si>
  <si>
    <t>Anna</t>
  </si>
  <si>
    <t>P025</t>
  </si>
  <si>
    <t>Pen Set 25</t>
  </si>
  <si>
    <t>ORD00029</t>
  </si>
  <si>
    <t>C028</t>
  </si>
  <si>
    <t>Emery</t>
  </si>
  <si>
    <t>P041</t>
  </si>
  <si>
    <t>Desk Lamp 41</t>
  </si>
  <si>
    <t>ORD00030</t>
  </si>
  <si>
    <t>C046</t>
  </si>
  <si>
    <t>Aria</t>
  </si>
  <si>
    <t>P006</t>
  </si>
  <si>
    <t>Chair 6</t>
  </si>
  <si>
    <t>ORD00031</t>
  </si>
  <si>
    <t>C011</t>
  </si>
  <si>
    <t>Ralph</t>
  </si>
  <si>
    <t>P042</t>
  </si>
  <si>
    <t>Backpack 42</t>
  </si>
  <si>
    <t>ORD00032</t>
  </si>
  <si>
    <t>Gerald</t>
  </si>
  <si>
    <t>P049</t>
  </si>
  <si>
    <t>USB Drive 49</t>
  </si>
  <si>
    <t>ORD00033</t>
  </si>
  <si>
    <t>Piper</t>
  </si>
  <si>
    <t>ORD00034</t>
  </si>
  <si>
    <t>Sofia</t>
  </si>
  <si>
    <t>P021</t>
  </si>
  <si>
    <t>Notebook 21</t>
  </si>
  <si>
    <t>ORD00035</t>
  </si>
  <si>
    <t>Dylan</t>
  </si>
  <si>
    <t>P010</t>
  </si>
  <si>
    <t>Notebook 10</t>
  </si>
  <si>
    <t>ORD00036</t>
  </si>
  <si>
    <t>Isabella</t>
  </si>
  <si>
    <t>P022</t>
  </si>
  <si>
    <t>USB Drive 22</t>
  </si>
  <si>
    <t>ORD00037</t>
  </si>
  <si>
    <t>C027</t>
  </si>
  <si>
    <t>P007</t>
  </si>
  <si>
    <t>Pen Set 7</t>
  </si>
  <si>
    <t>ORD00038</t>
  </si>
  <si>
    <t>C084</t>
  </si>
  <si>
    <t>Raelynn</t>
  </si>
  <si>
    <t>P026</t>
  </si>
  <si>
    <t>Charger 26</t>
  </si>
  <si>
    <t>ORD00039</t>
  </si>
  <si>
    <t>Raymond</t>
  </si>
  <si>
    <t>P027</t>
  </si>
  <si>
    <t>Charger 27</t>
  </si>
  <si>
    <t>ORD00040</t>
  </si>
  <si>
    <t>C074</t>
  </si>
  <si>
    <t>Scott</t>
  </si>
  <si>
    <t>P044</t>
  </si>
  <si>
    <t>Desk Lamp 44</t>
  </si>
  <si>
    <t>ORD00041</t>
  </si>
  <si>
    <t>Brian</t>
  </si>
  <si>
    <t>ORD00042</t>
  </si>
  <si>
    <t>C019</t>
  </si>
  <si>
    <t>Madeline</t>
  </si>
  <si>
    <t>ORD00043</t>
  </si>
  <si>
    <t>C042</t>
  </si>
  <si>
    <t>Delilah</t>
  </si>
  <si>
    <t>ORD00044</t>
  </si>
  <si>
    <t>C094</t>
  </si>
  <si>
    <t>Keith</t>
  </si>
  <si>
    <t>ORD00045</t>
  </si>
  <si>
    <t>C092</t>
  </si>
  <si>
    <t>Charlie</t>
  </si>
  <si>
    <t>ORD00046</t>
  </si>
  <si>
    <t>Joshua</t>
  </si>
  <si>
    <t>ORD00047</t>
  </si>
  <si>
    <t>Roy</t>
  </si>
  <si>
    <t>P012</t>
  </si>
  <si>
    <t>Chair 12</t>
  </si>
  <si>
    <t>ORD00048</t>
  </si>
  <si>
    <t>P011</t>
  </si>
  <si>
    <t>Desk Lamp 11</t>
  </si>
  <si>
    <t>Desk Lamp</t>
  </si>
  <si>
    <t>ORD00049</t>
  </si>
  <si>
    <t>C095</t>
  </si>
  <si>
    <t>Serenity</t>
  </si>
  <si>
    <t>ORD00050</t>
  </si>
  <si>
    <t>Ashley</t>
  </si>
  <si>
    <t>ORD00051</t>
  </si>
  <si>
    <t>C022</t>
  </si>
  <si>
    <t>Lucy</t>
  </si>
  <si>
    <t>P034</t>
  </si>
  <si>
    <t>USB Drive 34</t>
  </si>
  <si>
    <t>ORD00052</t>
  </si>
  <si>
    <t>C033</t>
  </si>
  <si>
    <t>P037</t>
  </si>
  <si>
    <t>Charger 37</t>
  </si>
  <si>
    <t>ORD00053</t>
  </si>
  <si>
    <t>C065</t>
  </si>
  <si>
    <t>Donald</t>
  </si>
  <si>
    <t>ORD00054</t>
  </si>
  <si>
    <t>C035</t>
  </si>
  <si>
    <t>Mark</t>
  </si>
  <si>
    <t>P008</t>
  </si>
  <si>
    <t>Backpack 8</t>
  </si>
  <si>
    <t>ORD00055</t>
  </si>
  <si>
    <t>C061</t>
  </si>
  <si>
    <t>Austin</t>
  </si>
  <si>
    <t>ORD00056</t>
  </si>
  <si>
    <t>C057</t>
  </si>
  <si>
    <t>Emily</t>
  </si>
  <si>
    <t>P038</t>
  </si>
  <si>
    <t>Charger 38</t>
  </si>
  <si>
    <t>ORD00057</t>
  </si>
  <si>
    <t>Arya</t>
  </si>
  <si>
    <t>ORD00058</t>
  </si>
  <si>
    <t>ORD00059</t>
  </si>
  <si>
    <t>Gabriel</t>
  </si>
  <si>
    <t>ORD00060</t>
  </si>
  <si>
    <t>C018</t>
  </si>
  <si>
    <t>Matthew</t>
  </si>
  <si>
    <t>ORD00061</t>
  </si>
  <si>
    <t>C100</t>
  </si>
  <si>
    <t>Mackenzie</t>
  </si>
  <si>
    <t>ORD00062</t>
  </si>
  <si>
    <t>C073</t>
  </si>
  <si>
    <t>ORD00063</t>
  </si>
  <si>
    <t>C026</t>
  </si>
  <si>
    <t>Bryan</t>
  </si>
  <si>
    <t>ORD00064</t>
  </si>
  <si>
    <t>C076</t>
  </si>
  <si>
    <t>Emma</t>
  </si>
  <si>
    <t>ORD00065</t>
  </si>
  <si>
    <t>C013</t>
  </si>
  <si>
    <t>ORD00066</t>
  </si>
  <si>
    <t>Noah</t>
  </si>
  <si>
    <t>ORD00067</t>
  </si>
  <si>
    <t>C037</t>
  </si>
  <si>
    <t>ORD00068</t>
  </si>
  <si>
    <t>Zachary</t>
  </si>
  <si>
    <t>P016</t>
  </si>
  <si>
    <t>Backpack 16</t>
  </si>
  <si>
    <t>ORD00069</t>
  </si>
  <si>
    <t>C029</t>
  </si>
  <si>
    <t>ORD00070</t>
  </si>
  <si>
    <t>ORD00071</t>
  </si>
  <si>
    <t>C097</t>
  </si>
  <si>
    <t>Stephen</t>
  </si>
  <si>
    <t>ORD00072</t>
  </si>
  <si>
    <t>ORD00073</t>
  </si>
  <si>
    <t>C075</t>
  </si>
  <si>
    <t>Vivian</t>
  </si>
  <si>
    <t>ORD00074</t>
  </si>
  <si>
    <t>C096</t>
  </si>
  <si>
    <t>Amelia</t>
  </si>
  <si>
    <t>P014</t>
  </si>
  <si>
    <t>Backpack 14</t>
  </si>
  <si>
    <t>ORD00075</t>
  </si>
  <si>
    <t>C059</t>
  </si>
  <si>
    <t>Lillian</t>
  </si>
  <si>
    <t>ORD00076</t>
  </si>
  <si>
    <t>C071</t>
  </si>
  <si>
    <t>Bradley</t>
  </si>
  <si>
    <t>ORD00077</t>
  </si>
  <si>
    <t>Chloe</t>
  </si>
  <si>
    <t>ORD00078</t>
  </si>
  <si>
    <t>Harper</t>
  </si>
  <si>
    <t>ORD00079</t>
  </si>
  <si>
    <t>ORD00080</t>
  </si>
  <si>
    <t>C016</t>
  </si>
  <si>
    <t>Ethan</t>
  </si>
  <si>
    <t>ORD00081</t>
  </si>
  <si>
    <t>Grace</t>
  </si>
  <si>
    <t>ORD00082</t>
  </si>
  <si>
    <t>Maria</t>
  </si>
  <si>
    <t>P046</t>
  </si>
  <si>
    <t>Desk Lamp 46</t>
  </si>
  <si>
    <t>ORD00083</t>
  </si>
  <si>
    <t>C081</t>
  </si>
  <si>
    <t>P032</t>
  </si>
  <si>
    <t>USB Drive 32</t>
  </si>
  <si>
    <t>ORD00084</t>
  </si>
  <si>
    <t>ORD00085</t>
  </si>
  <si>
    <t>ORD00086</t>
  </si>
  <si>
    <t>Jade</t>
  </si>
  <si>
    <t>P040</t>
  </si>
  <si>
    <t>Backpack 40</t>
  </si>
  <si>
    <t>ORD00087</t>
  </si>
  <si>
    <t>ORD00088</t>
  </si>
  <si>
    <t>Justin</t>
  </si>
  <si>
    <t>ORD00089</t>
  </si>
  <si>
    <t>Gianna</t>
  </si>
  <si>
    <t>ORD00090</t>
  </si>
  <si>
    <t>Christian</t>
  </si>
  <si>
    <t>ORD00091</t>
  </si>
  <si>
    <t>C053</t>
  </si>
  <si>
    <t>ORD00092</t>
  </si>
  <si>
    <t>Isla</t>
  </si>
  <si>
    <t>ORD00093</t>
  </si>
  <si>
    <t>C050</t>
  </si>
  <si>
    <t>Harold</t>
  </si>
  <si>
    <t>ORD00094</t>
  </si>
  <si>
    <t>ORD00095</t>
  </si>
  <si>
    <t>ORD00096</t>
  </si>
  <si>
    <t>Evelyn</t>
  </si>
  <si>
    <t>ORD00097</t>
  </si>
  <si>
    <t>Joe</t>
  </si>
  <si>
    <t>ORD00098</t>
  </si>
  <si>
    <t>C062</t>
  </si>
  <si>
    <t>P020</t>
  </si>
  <si>
    <t>Desk Lamp 20</t>
  </si>
  <si>
    <t>ORD00099</t>
  </si>
  <si>
    <t>Kenneth</t>
  </si>
  <si>
    <t>ORD00100</t>
  </si>
  <si>
    <t>C003</t>
  </si>
  <si>
    <t>Benjamin</t>
  </si>
  <si>
    <t>ORD00101</t>
  </si>
  <si>
    <t>Penelope</t>
  </si>
  <si>
    <t>ORD00102</t>
  </si>
  <si>
    <t>C063</t>
  </si>
  <si>
    <t>Randy</t>
  </si>
  <si>
    <t>ORD00103</t>
  </si>
  <si>
    <t>Adeline</t>
  </si>
  <si>
    <t>ORD00104</t>
  </si>
  <si>
    <t>C099</t>
  </si>
  <si>
    <t>Charles</t>
  </si>
  <si>
    <t>ORD00105</t>
  </si>
  <si>
    <t>C025</t>
  </si>
  <si>
    <t>Maya</t>
  </si>
  <si>
    <t>ORD00106</t>
  </si>
  <si>
    <t>Autumn</t>
  </si>
  <si>
    <t>ORD00107</t>
  </si>
  <si>
    <t>Jerry</t>
  </si>
  <si>
    <t>ORD00108</t>
  </si>
  <si>
    <t>ORD00109</t>
  </si>
  <si>
    <t>Aubrey</t>
  </si>
  <si>
    <t>ORD00110</t>
  </si>
  <si>
    <t>Bruce</t>
  </si>
  <si>
    <t>ORD00111</t>
  </si>
  <si>
    <t>C082</t>
  </si>
  <si>
    <t>ORD00112</t>
  </si>
  <si>
    <t>C058</t>
  </si>
  <si>
    <t>Hailey</t>
  </si>
  <si>
    <t>ORD00113</t>
  </si>
  <si>
    <t>Brielle</t>
  </si>
  <si>
    <t>P031</t>
  </si>
  <si>
    <t>Backpack 31</t>
  </si>
  <si>
    <t>ORD00114</t>
  </si>
  <si>
    <t>Julia</t>
  </si>
  <si>
    <t>ORD00115</t>
  </si>
  <si>
    <t>Willow</t>
  </si>
  <si>
    <t>ORD00116</t>
  </si>
  <si>
    <t>Larry</t>
  </si>
  <si>
    <t>ORD00117</t>
  </si>
  <si>
    <t>C069</t>
  </si>
  <si>
    <t>Johnny</t>
  </si>
  <si>
    <t>P035</t>
  </si>
  <si>
    <t>Charger 35</t>
  </si>
  <si>
    <t>ORD00118</t>
  </si>
  <si>
    <t>ORD00119</t>
  </si>
  <si>
    <t>C055</t>
  </si>
  <si>
    <t>P047</t>
  </si>
  <si>
    <t>Pen Set 47</t>
  </si>
  <si>
    <t>ORD00120</t>
  </si>
  <si>
    <t>Jeffrey</t>
  </si>
  <si>
    <t>ORD00121</t>
  </si>
  <si>
    <t>C002</t>
  </si>
  <si>
    <t>Olivia</t>
  </si>
  <si>
    <t>ORD00122</t>
  </si>
  <si>
    <t>ORD00123</t>
  </si>
  <si>
    <t>Liliana</t>
  </si>
  <si>
    <t>ORD00124</t>
  </si>
  <si>
    <t>ORD00125</t>
  </si>
  <si>
    <t>Emilia</t>
  </si>
  <si>
    <t>ORD00126</t>
  </si>
  <si>
    <t>Mila</t>
  </si>
  <si>
    <t>ORD00127</t>
  </si>
  <si>
    <t>C067</t>
  </si>
  <si>
    <t>ORD00128</t>
  </si>
  <si>
    <t>C070</t>
  </si>
  <si>
    <t>ORD00129</t>
  </si>
  <si>
    <t>Eleanor</t>
  </si>
  <si>
    <t>ORD00130</t>
  </si>
  <si>
    <t>C064</t>
  </si>
  <si>
    <t>ORD00131</t>
  </si>
  <si>
    <t>Eugene</t>
  </si>
  <si>
    <t>P036</t>
  </si>
  <si>
    <t>Chair 36</t>
  </si>
  <si>
    <t>ORD00132</t>
  </si>
  <si>
    <t>C023</t>
  </si>
  <si>
    <t>ORD00133</t>
  </si>
  <si>
    <t>ORD00134</t>
  </si>
  <si>
    <t>ORD00135</t>
  </si>
  <si>
    <t>ORD00136</t>
  </si>
  <si>
    <t>Quinn</t>
  </si>
  <si>
    <t>ORD00137</t>
  </si>
  <si>
    <t>C072</t>
  </si>
  <si>
    <t>Iris</t>
  </si>
  <si>
    <t>ORD00138</t>
  </si>
  <si>
    <t>Eva</t>
  </si>
  <si>
    <t>ORD00139</t>
  </si>
  <si>
    <t>Eric</t>
  </si>
  <si>
    <t>P003</t>
  </si>
  <si>
    <t>Pen Set 3</t>
  </si>
  <si>
    <t>ORD00140</t>
  </si>
  <si>
    <t>ORD00141</t>
  </si>
  <si>
    <t>ORD00142</t>
  </si>
  <si>
    <t>ORD00143</t>
  </si>
  <si>
    <t>C085</t>
  </si>
  <si>
    <t>Natalia</t>
  </si>
  <si>
    <t>ORD00144</t>
  </si>
  <si>
    <t>ORD00145</t>
  </si>
  <si>
    <t>ORD00146</t>
  </si>
  <si>
    <t>Jose</t>
  </si>
  <si>
    <t>ORD00147</t>
  </si>
  <si>
    <t>Samantha</t>
  </si>
  <si>
    <t>ORD00148</t>
  </si>
  <si>
    <t>Scarlett</t>
  </si>
  <si>
    <t>ORD00149</t>
  </si>
  <si>
    <t>Louis</t>
  </si>
  <si>
    <t>ORD00150</t>
  </si>
  <si>
    <t>C077</t>
  </si>
  <si>
    <t>ORD00151</t>
  </si>
  <si>
    <t>Willie</t>
  </si>
  <si>
    <t>ORD00152</t>
  </si>
  <si>
    <t>C080</t>
  </si>
  <si>
    <t>ORD00153</t>
  </si>
  <si>
    <t>Hazel</t>
  </si>
  <si>
    <t>ORD00154</t>
  </si>
  <si>
    <t>C031</t>
  </si>
  <si>
    <t>Avery</t>
  </si>
  <si>
    <t>ORD00155</t>
  </si>
  <si>
    <t>C088</t>
  </si>
  <si>
    <t>ORD00156</t>
  </si>
  <si>
    <t>C007</t>
  </si>
  <si>
    <t>Peter</t>
  </si>
  <si>
    <t>ORD00157</t>
  </si>
  <si>
    <t>ORD00158</t>
  </si>
  <si>
    <t>ORD00159</t>
  </si>
  <si>
    <t>Cora</t>
  </si>
  <si>
    <t>ORD00160</t>
  </si>
  <si>
    <t>C001</t>
  </si>
  <si>
    <t>ORD00161</t>
  </si>
  <si>
    <t>ORD00162</t>
  </si>
  <si>
    <t>ORD00163</t>
  </si>
  <si>
    <t>Josephine</t>
  </si>
  <si>
    <t>P023</t>
  </si>
  <si>
    <t>USB Drive 23</t>
  </si>
  <si>
    <t>ORD00164</t>
  </si>
  <si>
    <t>ORD00165</t>
  </si>
  <si>
    <t>Luna</t>
  </si>
  <si>
    <t>ORD00166</t>
  </si>
  <si>
    <t>ORD00167</t>
  </si>
  <si>
    <t>Nova</t>
  </si>
  <si>
    <t>ORD00168</t>
  </si>
  <si>
    <t>Nevaeh</t>
  </si>
  <si>
    <t>ORD00169</t>
  </si>
  <si>
    <t>ORD00170</t>
  </si>
  <si>
    <t>Ronald</t>
  </si>
  <si>
    <t>ORD00171</t>
  </si>
  <si>
    <t>C034</t>
  </si>
  <si>
    <t>ORD00172</t>
  </si>
  <si>
    <t>Adam</t>
  </si>
  <si>
    <t>ORD00173</t>
  </si>
  <si>
    <t>Walter</t>
  </si>
  <si>
    <t>ORD00174</t>
  </si>
  <si>
    <t>Vincent</t>
  </si>
  <si>
    <t>ORD00175</t>
  </si>
  <si>
    <t>Jason</t>
  </si>
  <si>
    <t>ORD00176</t>
  </si>
  <si>
    <t>C056</t>
  </si>
  <si>
    <t>Valentina</t>
  </si>
  <si>
    <t>ORD00177</t>
  </si>
  <si>
    <t>ORD00178</t>
  </si>
  <si>
    <t>George</t>
  </si>
  <si>
    <t>ORD00179</t>
  </si>
  <si>
    <t>Ryan</t>
  </si>
  <si>
    <t>ORD00180</t>
  </si>
  <si>
    <t>ORD00181</t>
  </si>
  <si>
    <t>P029</t>
  </si>
  <si>
    <t>Notebook 29</t>
  </si>
  <si>
    <t>ORD00182</t>
  </si>
  <si>
    <t>ORD00183</t>
  </si>
  <si>
    <t>Mia</t>
  </si>
  <si>
    <t>ORD00184</t>
  </si>
  <si>
    <t>ORD00185</t>
  </si>
  <si>
    <t>ORD00186</t>
  </si>
  <si>
    <t>Michael</t>
  </si>
  <si>
    <t>ORD00187</t>
  </si>
  <si>
    <t>C014</t>
  </si>
  <si>
    <t>Natalie</t>
  </si>
  <si>
    <t>ORD00188</t>
  </si>
  <si>
    <t>C047</t>
  </si>
  <si>
    <t>ORD00189</t>
  </si>
  <si>
    <t>ORD00190</t>
  </si>
  <si>
    <t>Rose</t>
  </si>
  <si>
    <t>ORD00191</t>
  </si>
  <si>
    <t>ORD00192</t>
  </si>
  <si>
    <t>Skylar</t>
  </si>
  <si>
    <t>ORD00193</t>
  </si>
  <si>
    <t>ORD00194</t>
  </si>
  <si>
    <t>Charlotte</t>
  </si>
  <si>
    <t>ORD00195</t>
  </si>
  <si>
    <t>C005</t>
  </si>
  <si>
    <t>Aaliyah</t>
  </si>
  <si>
    <t>ORD00196</t>
  </si>
  <si>
    <t>James</t>
  </si>
  <si>
    <t>ORD00197</t>
  </si>
  <si>
    <t>Kyle</t>
  </si>
  <si>
    <t>ORD00198</t>
  </si>
  <si>
    <t>ORD00199</t>
  </si>
  <si>
    <t>ORD00200</t>
  </si>
  <si>
    <t>Albert</t>
  </si>
  <si>
    <t>ORD00201</t>
  </si>
  <si>
    <t>C044</t>
  </si>
  <si>
    <t>ORD00202</t>
  </si>
  <si>
    <t>Nora</t>
  </si>
  <si>
    <t>ORD00203</t>
  </si>
  <si>
    <t>ORD00204</t>
  </si>
  <si>
    <t>Kennedy</t>
  </si>
  <si>
    <t>ORD00205</t>
  </si>
  <si>
    <t>C049</t>
  </si>
  <si>
    <t>Claire</t>
  </si>
  <si>
    <t>ORD00206</t>
  </si>
  <si>
    <t>ORD00207</t>
  </si>
  <si>
    <t>Eliza</t>
  </si>
  <si>
    <t>ORD00208</t>
  </si>
  <si>
    <t>Everleigh</t>
  </si>
  <si>
    <t>ORD00209</t>
  </si>
  <si>
    <t>Tyler</t>
  </si>
  <si>
    <t>ORD00210</t>
  </si>
  <si>
    <t>Henry</t>
  </si>
  <si>
    <t>ORD00211</t>
  </si>
  <si>
    <t>ORD00212</t>
  </si>
  <si>
    <t>C008</t>
  </si>
  <si>
    <t>ORD00213</t>
  </si>
  <si>
    <t>Ariana</t>
  </si>
  <si>
    <t>ORD00214</t>
  </si>
  <si>
    <t>ORD00215</t>
  </si>
  <si>
    <t>ORD00216</t>
  </si>
  <si>
    <t>ORD00217</t>
  </si>
  <si>
    <t>ORD00218</t>
  </si>
  <si>
    <t>Madelyn</t>
  </si>
  <si>
    <t>ORD00219</t>
  </si>
  <si>
    <t>ORD00220</t>
  </si>
  <si>
    <t>Melody</t>
  </si>
  <si>
    <t>ORD00221</t>
  </si>
  <si>
    <t>ORD00222</t>
  </si>
  <si>
    <t>ORD00223</t>
  </si>
  <si>
    <t>ORD00224</t>
  </si>
  <si>
    <t>ORD00225</t>
  </si>
  <si>
    <t>Gabriella</t>
  </si>
  <si>
    <t>ORD00226</t>
  </si>
  <si>
    <t>C060</t>
  </si>
  <si>
    <t>ORD00227</t>
  </si>
  <si>
    <t>Nathan</t>
  </si>
  <si>
    <t>ORD00228</t>
  </si>
  <si>
    <t>Ximena</t>
  </si>
  <si>
    <t>ORD00229</t>
  </si>
  <si>
    <t>ORD00230</t>
  </si>
  <si>
    <t>ORD00231</t>
  </si>
  <si>
    <t>ORD00232</t>
  </si>
  <si>
    <t>ORD00233</t>
  </si>
  <si>
    <t>ORD00234</t>
  </si>
  <si>
    <t>Ellie</t>
  </si>
  <si>
    <t>ORD00235</t>
  </si>
  <si>
    <t>ORD00236</t>
  </si>
  <si>
    <t>ORD00237</t>
  </si>
  <si>
    <t>ORD00238</t>
  </si>
  <si>
    <t>ORD00239</t>
  </si>
  <si>
    <t>ORD00240</t>
  </si>
  <si>
    <t>ORD00241</t>
  </si>
  <si>
    <t>Steven</t>
  </si>
  <si>
    <t>ORD00242</t>
  </si>
  <si>
    <t>ORD00243</t>
  </si>
  <si>
    <t>C045</t>
  </si>
  <si>
    <t>ORD00244</t>
  </si>
  <si>
    <t>Zoe</t>
  </si>
  <si>
    <t>ORD00245</t>
  </si>
  <si>
    <t>ORD00246</t>
  </si>
  <si>
    <t>Paisley</t>
  </si>
  <si>
    <t>ORD00247</t>
  </si>
  <si>
    <t>Arthur</t>
  </si>
  <si>
    <t>ORD00248</t>
  </si>
  <si>
    <t>Leilani</t>
  </si>
  <si>
    <t>ORD00249</t>
  </si>
  <si>
    <t>Audrey</t>
  </si>
  <si>
    <t>ORD00250</t>
  </si>
  <si>
    <t>ORD00251</t>
  </si>
  <si>
    <t>ORD00252</t>
  </si>
  <si>
    <t>Andrea</t>
  </si>
  <si>
    <t>ORD00253</t>
  </si>
  <si>
    <t>C089</t>
  </si>
  <si>
    <t>Nicholas</t>
  </si>
  <si>
    <t>ORD00254</t>
  </si>
  <si>
    <t>ORD00255</t>
  </si>
  <si>
    <t>ORD00256</t>
  </si>
  <si>
    <t>ORD00257</t>
  </si>
  <si>
    <t>ORD00258</t>
  </si>
  <si>
    <t>C024</t>
  </si>
  <si>
    <t>ORD00259</t>
  </si>
  <si>
    <t>ORD00260</t>
  </si>
  <si>
    <t>ORD00261</t>
  </si>
  <si>
    <t>Gregory</t>
  </si>
  <si>
    <t>ORD00262</t>
  </si>
  <si>
    <t>ORD00263</t>
  </si>
  <si>
    <t>ORD00264</t>
  </si>
  <si>
    <t>ORD00265</t>
  </si>
  <si>
    <t>ORD00266</t>
  </si>
  <si>
    <t>ORD00267</t>
  </si>
  <si>
    <t>ORD00268</t>
  </si>
  <si>
    <t>Edward</t>
  </si>
  <si>
    <t>ORD00269</t>
  </si>
  <si>
    <t>ORD00270</t>
  </si>
  <si>
    <t>Sophie</t>
  </si>
  <si>
    <t>ORD00271</t>
  </si>
  <si>
    <t>ORD00272</t>
  </si>
  <si>
    <t>ORD00273</t>
  </si>
  <si>
    <t>ORD00274</t>
  </si>
  <si>
    <t>ORD00275</t>
  </si>
  <si>
    <t>ORD00276</t>
  </si>
  <si>
    <t>ORD00277</t>
  </si>
  <si>
    <t>C098</t>
  </si>
  <si>
    <t>Madison</t>
  </si>
  <si>
    <t>ORD00278</t>
  </si>
  <si>
    <t>Ivy</t>
  </si>
  <si>
    <t>ORD00279</t>
  </si>
  <si>
    <t>Terry</t>
  </si>
  <si>
    <t>ORD00280</t>
  </si>
  <si>
    <t>ORD00281</t>
  </si>
  <si>
    <t>Carl</t>
  </si>
  <si>
    <t>ORD00282</t>
  </si>
  <si>
    <t>ORD00283</t>
  </si>
  <si>
    <t>Ella</t>
  </si>
  <si>
    <t>ORD00284</t>
  </si>
  <si>
    <t>ORD00285</t>
  </si>
  <si>
    <t>ORD00286</t>
  </si>
  <si>
    <t>ORD00287</t>
  </si>
  <si>
    <t>ORD00288</t>
  </si>
  <si>
    <t>ORD00289</t>
  </si>
  <si>
    <t>ORD00290</t>
  </si>
  <si>
    <t>ORD00291</t>
  </si>
  <si>
    <t>ORD00292</t>
  </si>
  <si>
    <t>C015</t>
  </si>
  <si>
    <t>ORD00293</t>
  </si>
  <si>
    <t>ORD00294</t>
  </si>
  <si>
    <t>ORD00295</t>
  </si>
  <si>
    <t>ORD00296</t>
  </si>
  <si>
    <t>ORD00297</t>
  </si>
  <si>
    <t>Frank</t>
  </si>
  <si>
    <t>ORD00298</t>
  </si>
  <si>
    <t>ORD00299</t>
  </si>
  <si>
    <t>Joseph</t>
  </si>
  <si>
    <t>ORD00300</t>
  </si>
  <si>
    <t>ORD00301</t>
  </si>
  <si>
    <t>ORD00302</t>
  </si>
  <si>
    <t>Hadley</t>
  </si>
  <si>
    <t>ORD00303</t>
  </si>
  <si>
    <t>Gary</t>
  </si>
  <si>
    <t>ORD00304</t>
  </si>
  <si>
    <t>ORD00305</t>
  </si>
  <si>
    <t>ORD00306</t>
  </si>
  <si>
    <t>Bobby</t>
  </si>
  <si>
    <t>ORD00307</t>
  </si>
  <si>
    <t>ORD00308</t>
  </si>
  <si>
    <t>ORD00309</t>
  </si>
  <si>
    <t>ORD00310</t>
  </si>
  <si>
    <t>ORD00311</t>
  </si>
  <si>
    <t>C017</t>
  </si>
  <si>
    <t>ORD00312</t>
  </si>
  <si>
    <t>ORD00313</t>
  </si>
  <si>
    <t>ORD00314</t>
  </si>
  <si>
    <t>Kinsley</t>
  </si>
  <si>
    <t>ORD00315</t>
  </si>
  <si>
    <t>ORD00316</t>
  </si>
  <si>
    <t>ORD00317</t>
  </si>
  <si>
    <t>ORD00318</t>
  </si>
  <si>
    <t>ORD00319</t>
  </si>
  <si>
    <t>ORD00320</t>
  </si>
  <si>
    <t>ORD00321</t>
  </si>
  <si>
    <t>ORD00322</t>
  </si>
  <si>
    <t>Zoey</t>
  </si>
  <si>
    <t>ORD00323</t>
  </si>
  <si>
    <t>ORD00324</t>
  </si>
  <si>
    <t>ORD00325</t>
  </si>
  <si>
    <t>Genesis</t>
  </si>
  <si>
    <t>ORD00326</t>
  </si>
  <si>
    <t>ORD00327</t>
  </si>
  <si>
    <t>Daniel</t>
  </si>
  <si>
    <t>ORD00328</t>
  </si>
  <si>
    <t>ORD00329</t>
  </si>
  <si>
    <t>Douglas</t>
  </si>
  <si>
    <t>ORD00330</t>
  </si>
  <si>
    <t>Stella</t>
  </si>
  <si>
    <t>ORD00331</t>
  </si>
  <si>
    <t>ORD00332</t>
  </si>
  <si>
    <t>ORD00333</t>
  </si>
  <si>
    <t>ORD00334</t>
  </si>
  <si>
    <t>ORD00335</t>
  </si>
  <si>
    <t>ORD00336</t>
  </si>
  <si>
    <t>ORD00337</t>
  </si>
  <si>
    <t>ORD00338</t>
  </si>
  <si>
    <t>Brandon</t>
  </si>
  <si>
    <t>ORD00339</t>
  </si>
  <si>
    <t>Logan</t>
  </si>
  <si>
    <t>ORD00340</t>
  </si>
  <si>
    <t>John</t>
  </si>
  <si>
    <t>ORD00341</t>
  </si>
  <si>
    <t>ORD00342</t>
  </si>
  <si>
    <t>ORD00343</t>
  </si>
  <si>
    <t>Jack</t>
  </si>
  <si>
    <t>ORD00344</t>
  </si>
  <si>
    <t>C048</t>
  </si>
  <si>
    <t>ORD00345</t>
  </si>
  <si>
    <t>ORD00346</t>
  </si>
  <si>
    <t>ORD00347</t>
  </si>
  <si>
    <t>ORD00348</t>
  </si>
  <si>
    <t>ORD00349</t>
  </si>
  <si>
    <t>Bella</t>
  </si>
  <si>
    <t>ORD00350</t>
  </si>
  <si>
    <t>ORD00351</t>
  </si>
  <si>
    <t>ORD00352</t>
  </si>
  <si>
    <t>ORD00353</t>
  </si>
  <si>
    <t>ORD00354</t>
  </si>
  <si>
    <t>Philip</t>
  </si>
  <si>
    <t>ORD00355</t>
  </si>
  <si>
    <t>ORD00356</t>
  </si>
  <si>
    <t>ORD00357</t>
  </si>
  <si>
    <t>ORD00358</t>
  </si>
  <si>
    <t>ORD00359</t>
  </si>
  <si>
    <t>ORD00360</t>
  </si>
  <si>
    <t>ORD00361</t>
  </si>
  <si>
    <t>ORD00362</t>
  </si>
  <si>
    <t>ORD00363</t>
  </si>
  <si>
    <t>ORD00364</t>
  </si>
  <si>
    <t>ORD00365</t>
  </si>
  <si>
    <t>Camila</t>
  </si>
  <si>
    <t>ORD00366</t>
  </si>
  <si>
    <t>C066</t>
  </si>
  <si>
    <t>ORD00367</t>
  </si>
  <si>
    <t>ORD00368</t>
  </si>
  <si>
    <t>Billy</t>
  </si>
  <si>
    <t>ORD00369</t>
  </si>
  <si>
    <t>ORD00370</t>
  </si>
  <si>
    <t>ORD00371</t>
  </si>
  <si>
    <t>ORD00372</t>
  </si>
  <si>
    <t>ORD00373</t>
  </si>
  <si>
    <t>ORD00374</t>
  </si>
  <si>
    <t>William</t>
  </si>
  <si>
    <t>ORD00375</t>
  </si>
  <si>
    <t>Rylee</t>
  </si>
  <si>
    <t>ORD00376</t>
  </si>
  <si>
    <t>ORD00377</t>
  </si>
  <si>
    <t>Riley</t>
  </si>
  <si>
    <t>ORD00378</t>
  </si>
  <si>
    <t>ORD00379</t>
  </si>
  <si>
    <t>ORD00380</t>
  </si>
  <si>
    <t>ORD00381</t>
  </si>
  <si>
    <t>ORD00382</t>
  </si>
  <si>
    <t>ORD00383</t>
  </si>
  <si>
    <t>ORD00384</t>
  </si>
  <si>
    <t>Alice</t>
  </si>
  <si>
    <t>ORD00385</t>
  </si>
  <si>
    <t>ORD00386</t>
  </si>
  <si>
    <t>ORD00387</t>
  </si>
  <si>
    <t>ORD00388</t>
  </si>
  <si>
    <t>ORD00389</t>
  </si>
  <si>
    <t>ORD00390</t>
  </si>
  <si>
    <t>ORD00391</t>
  </si>
  <si>
    <t>ORD00392</t>
  </si>
  <si>
    <t>ORD00393</t>
  </si>
  <si>
    <t>Anthony</t>
  </si>
  <si>
    <t>ORD00394</t>
  </si>
  <si>
    <t>ORD00395</t>
  </si>
  <si>
    <t>Violet</t>
  </si>
  <si>
    <t>ORD00396</t>
  </si>
  <si>
    <t>ORD00397</t>
  </si>
  <si>
    <t>ORD00398</t>
  </si>
  <si>
    <t>ORD00399</t>
  </si>
  <si>
    <t>Elizabeth</t>
  </si>
  <si>
    <t>ORD00400</t>
  </si>
  <si>
    <t>ORD00401</t>
  </si>
  <si>
    <t>ORD00402</t>
  </si>
  <si>
    <t>ORD00403</t>
  </si>
  <si>
    <t>ORD00404</t>
  </si>
  <si>
    <t>Brooklyn</t>
  </si>
  <si>
    <t>ORD00405</t>
  </si>
  <si>
    <t>ORD00406</t>
  </si>
  <si>
    <t>ORD00407</t>
  </si>
  <si>
    <t>ORD00408</t>
  </si>
  <si>
    <t>ORD00409</t>
  </si>
  <si>
    <t>C086</t>
  </si>
  <si>
    <t>ORD00410</t>
  </si>
  <si>
    <t>David</t>
  </si>
  <si>
    <t>ORD00411</t>
  </si>
  <si>
    <t>Aaron</t>
  </si>
  <si>
    <t>ORD00412</t>
  </si>
  <si>
    <t>ORD00413</t>
  </si>
  <si>
    <t>ORD00414</t>
  </si>
  <si>
    <t>ORD00415</t>
  </si>
  <si>
    <t>ORD00416</t>
  </si>
  <si>
    <t>Abigail</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</si>
  <si>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</si>
  <si>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</si>
  <si>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</si>
  <si>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</si>
  <si>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</si>
  <si>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</si>
  <si>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</si>
  <si>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</si>
  <si>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</si>
  <si>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</si>
  <si>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</si>
  <si>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</si>
  <si>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</si>
  <si>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</si>
  <si>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</si>
  <si>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</si>
  <si>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</si>
  <si>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</si>
  <si>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</si>
  <si>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</si>
  <si>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</si>
  <si>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</si>
  <si>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</si>
  <si>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</si>
  <si>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</si>
  <si>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C009</t>
  </si>
  <si>
    <t>Lily</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</si>
  <si>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</si>
  <si>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</si>
  <si>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</si>
  <si>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</si>
  <si>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</si>
  <si>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</si>
  <si>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</si>
  <si>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</si>
  <si>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</si>
  <si>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</si>
  <si>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</si>
  <si>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</si>
  <si>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</si>
  <si>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</si>
  <si>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</si>
  <si>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</si>
  <si>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Hannah</t>
  </si>
  <si>
    <t>ORD00458</t>
  </si>
  <si>
    <t>ORD00459</t>
  </si>
  <si>
    <t>Sarah</t>
  </si>
  <si>
    <t>ORD00460</t>
  </si>
  <si>
    <t>ORD00461</t>
  </si>
  <si>
    <t>ORD00462</t>
  </si>
  <si>
    <t>ORD00463</t>
  </si>
  <si>
    <t>ORD00464</t>
  </si>
  <si>
    <t>ORD00465</t>
  </si>
  <si>
    <t>Alexander</t>
  </si>
  <si>
    <t>ORD00466</t>
  </si>
  <si>
    <t>ORD00467</t>
  </si>
  <si>
    <t>Jacob</t>
  </si>
  <si>
    <t>ORD00468</t>
  </si>
  <si>
    <t>ORD00469</t>
  </si>
  <si>
    <t>ORD00470</t>
  </si>
  <si>
    <t>ORD00471</t>
  </si>
  <si>
    <t>ORD00472</t>
  </si>
  <si>
    <t>ORD00473</t>
  </si>
  <si>
    <t>Robert</t>
  </si>
  <si>
    <t>ORD00474</t>
  </si>
  <si>
    <t>ORD00475</t>
  </si>
  <si>
    <t>ORD00476</t>
  </si>
  <si>
    <t>ORD00477</t>
  </si>
  <si>
    <t>ORD00478</t>
  </si>
  <si>
    <t>C091</t>
  </si>
  <si>
    <t>ORD00479</t>
  </si>
  <si>
    <t>ORD00480</t>
  </si>
  <si>
    <t>ORD00481</t>
  </si>
  <si>
    <t>ORD00482</t>
  </si>
  <si>
    <t>ORD00483</t>
  </si>
  <si>
    <t>ORD00484</t>
  </si>
  <si>
    <t>ORD00485</t>
  </si>
  <si>
    <t>ORD00486</t>
  </si>
  <si>
    <t>ORD00487</t>
  </si>
  <si>
    <t>ORD00488</t>
  </si>
  <si>
    <t>ORD00489</t>
  </si>
  <si>
    <t>ORD00490</t>
  </si>
  <si>
    <t>ORD00491</t>
  </si>
  <si>
    <t>ORD00492</t>
  </si>
  <si>
    <t>Addison</t>
  </si>
  <si>
    <t>ORD00493</t>
  </si>
  <si>
    <t>Lydia</t>
  </si>
  <si>
    <t>ORD00494</t>
  </si>
  <si>
    <t>ORD00495</t>
  </si>
  <si>
    <t>ORD00496</t>
  </si>
  <si>
    <t>ORD00497</t>
  </si>
  <si>
    <t>ORD00498</t>
  </si>
  <si>
    <t>ORD00499</t>
  </si>
  <si>
    <t>ORD00500</t>
  </si>
  <si>
    <t>Order ID</t>
  </si>
  <si>
    <t>Order Date</t>
  </si>
  <si>
    <t>Year</t>
  </si>
  <si>
    <t>Customer ID</t>
  </si>
  <si>
    <t>Customer Name</t>
  </si>
  <si>
    <t>Product ID</t>
  </si>
  <si>
    <t>Product Name</t>
  </si>
  <si>
    <t>Item Category</t>
  </si>
  <si>
    <t>Region</t>
  </si>
  <si>
    <t>Quantity Sold</t>
  </si>
  <si>
    <t>Unit Price</t>
  </si>
  <si>
    <t>Cost Amount</t>
  </si>
  <si>
    <t>Sales Amount</t>
  </si>
  <si>
    <t>Profit</t>
  </si>
  <si>
    <t>Quarter</t>
  </si>
  <si>
    <t>Month</t>
  </si>
  <si>
    <t>Month_No.</t>
  </si>
  <si>
    <t>Sum of Sales Amount</t>
  </si>
  <si>
    <t>Sum of Quantity Sold</t>
  </si>
  <si>
    <t>Count of Order ID</t>
  </si>
  <si>
    <t>Values</t>
  </si>
  <si>
    <t>Sum of Sales Amount2</t>
  </si>
  <si>
    <t>Average of Sales Amount2</t>
  </si>
  <si>
    <t>Distinct Count of Customer Name</t>
  </si>
  <si>
    <t>KPI Section</t>
  </si>
  <si>
    <t>Total Revenue</t>
  </si>
  <si>
    <t>Total Quantity Sold</t>
  </si>
  <si>
    <t>Total Orders</t>
  </si>
  <si>
    <t>Average order value</t>
  </si>
  <si>
    <t>Total Customers</t>
  </si>
  <si>
    <t>Row Labels</t>
  </si>
  <si>
    <t>Apr</t>
  </si>
  <si>
    <t>Aug</t>
  </si>
  <si>
    <t>Dec</t>
  </si>
  <si>
    <t>Feb</t>
  </si>
  <si>
    <t>Jan</t>
  </si>
  <si>
    <t>Jul</t>
  </si>
  <si>
    <t>Jun</t>
  </si>
  <si>
    <t>Mar</t>
  </si>
  <si>
    <t>May</t>
  </si>
  <si>
    <t>Nov</t>
  </si>
  <si>
    <t>Oct</t>
  </si>
  <si>
    <t>Sep</t>
  </si>
  <si>
    <t>Grand Total</t>
  </si>
  <si>
    <t>Monthly Sales Trend</t>
  </si>
  <si>
    <t>Total</t>
  </si>
  <si>
    <t>Sales By Region</t>
  </si>
  <si>
    <t>Profit by Region</t>
  </si>
  <si>
    <t>Sum of Profit</t>
  </si>
  <si>
    <t>Top 5 Customers By Sales</t>
  </si>
  <si>
    <t>Sales Vs Cost By Product</t>
  </si>
  <si>
    <t>Cost</t>
  </si>
  <si>
    <t xml:space="preserve">Sales </t>
  </si>
  <si>
    <t>Sales By Item Category</t>
  </si>
  <si>
    <t>Quality Sold By Product</t>
  </si>
  <si>
    <t>Count of Order ID2</t>
  </si>
  <si>
    <t>Orders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</si>
</sst>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4" x14ac:knownFonts="1">
    <font>
      <sz val="11"/>
      <color theme="1"/>
      <name val="Aptos Narrow"/>
      <family val="2"/>
      <scheme val="minor"/>
    </font>
    <font>
      <b/>
      <sz val="11"/>
      <color theme="1"/>
      <name val="Aptos Narrow"/>
      <family val="2"/>
      <scheme val="minor"/>
    </font>
    <font>
      <b/>
      <sz val="11"/>
      <color theme="0" tint="-4.9989318521683403E-2"/>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14" fontId="1" fillId="0" borderId="0" xfId="0" applyNumberFormat="1" applyFont="1" applyAlignment="1">
      <alignment horizontal="center" vertical="center"/>
    </xf>
    <xf numFmtId="14" fontId="0" fillId="0" borderId="0" xfId="0" applyNumberFormat="1" applyAlignment="1">
      <alignment horizontal="center" vertical="center"/>
    </xf>
    <xf numFmtId="0" fontId="2" fillId="2" borderId="0" xfId="0" applyFont="1" applyFill="1"/>
    <xf numFmtId="0" fontId="2" fillId="2" borderId="0" xfId="0" applyFont="1" applyFill="1" applyAlignment="1">
      <alignment horizontal="center"/>
    </xf>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1" fillId="0" borderId="1" xfId="0" applyFont="1" applyBorder="1" applyAlignment="1">
      <alignment horizontal="left"/>
    </xf>
    <xf numFmtId="164" fontId="0" fillId="0" borderId="1" xfId="0" applyNumberFormat="1" applyBorder="1"/>
    <xf numFmtId="0" fontId="0" fillId="0" borderId="1" xfId="0" applyBorder="1"/>
    <xf numFmtId="2" fontId="0" fillId="0" borderId="1" xfId="0" applyNumberFormat="1" applyBorder="1"/>
    <xf numFmtId="164" fontId="0" fillId="0" borderId="0" xfId="0" applyNumberFormat="1" applyAlignment="1">
      <alignment horizontal="center"/>
    </xf>
    <xf numFmtId="0" fontId="3" fillId="0" borderId="0" xfId="0" applyFont="1"/>
    <xf numFmtId="0" fontId="3" fillId="3" borderId="0" xfId="0" applyFont="1" applyFill="1" applyAlignment="1">
      <alignment horizontal="center"/>
    </xf>
  </cellXfs>
  <cellStyles count="1">
    <cellStyle name="Normal" xfId="0" builtinId="0"/>
  </cellStyles>
  <dxfs count="31">
    <dxf>
      <numFmt numFmtId="0" formatCode="General"/>
      <fill>
        <patternFill patternType="none">
          <fgColor indexed="64"/>
          <bgColor indexed="65"/>
        </patternFill>
      </fill>
      <alignment horizontal="center" vertical="bottom" textRotation="0" wrapText="0" indent="0" justifyLastLine="0" shrinkToFit="0" readingOrder="0"/>
    </dxf>
    <dxf>
      <numFmt numFmtId="0" formatCode="General"/>
      <fill>
        <patternFill patternType="none">
          <fgColor indexed="64"/>
          <bgColor indexed="65"/>
        </patternFill>
      </fill>
      <alignment horizontal="center" vertical="bottom" textRotation="0" wrapText="0" indent="0" justifyLastLine="0" shrinkToFit="0" readingOrder="0"/>
    </dxf>
    <dxf>
      <numFmt numFmtId="0" formatCode="General"/>
      <fill>
        <patternFill patternType="none">
          <fgColor indexed="64"/>
          <bgColor indexed="65"/>
        </patternFill>
      </fill>
      <alignment horizontal="center" vertical="bottom"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19" formatCode="dd/mm/yyyy"/>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dxf>
    <dxf>
      <numFmt numFmtId="164" formatCode="\$#,##0,&quot;K&quot;"/>
    </dxf>
    <dxf>
      <numFmt numFmtId="2" formatCode="0.00"/>
    </dxf>
    <dxf>
      <numFmt numFmtId="164" formatCode="\$#,##0,&quot;K&quot;"/>
    </dxf>
    <dxf>
      <numFmt numFmtId="164" formatCode="\$#,##0,&quot;K&quot;"/>
    </dxf>
    <dxf>
      <numFmt numFmtId="164" formatCode="\$#,##0,&quot;K&quot;"/>
    </dxf>
    <dxf>
      <numFmt numFmtId="164" formatCode="\$#,##0,&quot;K&quot;"/>
    </dxf>
    <dxf>
      <alignment horizontal="center"/>
    </dxf>
    <dxf>
      <numFmt numFmtId="164" formatCode="\$#,##0,&quot;K&quot;"/>
    </dxf>
    <dxf>
      <numFmt numFmtId="0" formatCode="General"/>
    </dxf>
    <dxf>
      <numFmt numFmtId="164" formatCode="\$#,##0,&quot;K&quot;"/>
    </dxf>
    <dxf>
      <numFmt numFmtId="0" formatCode="General"/>
    </dxf>
    <dxf>
      <numFmt numFmtId="164" formatCode="\$#,##0,&quot;K&quot;"/>
    </dxf>
  </dxfs>
  <tableStyles count="0" defaultTableStyle="TableStyleMedium2" defaultPivotStyle="PivotStyleLight16"/>
  <colors>
    <mruColors>
      <color rgb="FF66FF33"/>
      <color rgb="FF99FFCC"/>
      <color rgb="FFFF9933"/>
      <color rgb="FFFF3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powerPivotData" Target="model/item.data"/><Relationship Id="rId39" Type="http://schemas.openxmlformats.org/officeDocument/2006/relationships/customXml" Target="../customXml/item11.xml"/><Relationship Id="rId21" Type="http://schemas.openxmlformats.org/officeDocument/2006/relationships/sheetMetadata" Target="metadata.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06/relationships/rdRichValueStructure" Target="richData/rdrichvaluestructure.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microsoft.com/office/2017/06/relationships/rdRichValue" Target="richData/rdrichvalue.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microsoft.com/office/2022/10/relationships/richValueRel" Target="richData/richValueRel.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microsoft.com/office/2017/06/relationships/rdRichValueTypes" Target="richData/rdRichValueTypes.xml"/><Relationship Id="rId33" Type="http://schemas.openxmlformats.org/officeDocument/2006/relationships/customXml" Target="../customXml/item5.xml"/><Relationship Id="rId38"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Dashboard.xlsx]Pivot_table!PivotTable2</c:name>
    <c:fmtId val="22"/>
  </c:pivotSource>
  <c:chart>
    <c:title>
      <c:tx>
        <c:rich>
          <a:bodyPr rot="0" spcFirstLastPara="1" vertOverflow="ellipsis" vert="horz" wrap="square" anchor="ctr" anchorCtr="1"/>
          <a:lstStyle/>
          <a:p>
            <a:pPr>
              <a:defRPr sz="1600" b="1" i="0" u="none" strike="noStrike" kern="1200" spc="0" baseline="0">
                <a:solidFill>
                  <a:schemeClr val="accent3"/>
                </a:solidFill>
                <a:latin typeface="+mn-lt"/>
                <a:ea typeface="+mn-ea"/>
                <a:cs typeface="+mn-cs"/>
              </a:defRPr>
            </a:pPr>
            <a:r>
              <a:rPr lang="en-IN" sz="1600" b="1">
                <a:solidFill>
                  <a:schemeClr val="accent3"/>
                </a:solidFill>
              </a:rPr>
              <a:t>Monthly</a:t>
            </a:r>
            <a:r>
              <a:rPr lang="en-IN" sz="1600" b="1" baseline="0">
                <a:solidFill>
                  <a:schemeClr val="accent3"/>
                </a:solidFill>
              </a:rPr>
              <a:t> Sales Trend</a:t>
            </a:r>
            <a:endParaRPr lang="en-IN" sz="1600" b="1">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3"/>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circle"/>
          <c:size val="7"/>
          <c:spPr>
            <a:solidFill>
              <a:schemeClr val="bg1"/>
            </a:solidFill>
            <a:ln w="31750">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9000">
                <a:schemeClr val="accent3">
                  <a:lumMod val="20000"/>
                  <a:lumOff val="80000"/>
                </a:schemeClr>
              </a:gs>
              <a:gs pos="0">
                <a:schemeClr val="accent1">
                  <a:lumMod val="45000"/>
                  <a:lumOff val="5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75000"/>
              </a:schemeClr>
            </a:solidFill>
            <a:round/>
          </a:ln>
          <a:effectLst/>
        </c:spPr>
        <c:marker>
          <c:symbol val="circle"/>
          <c:size val="7"/>
          <c:spPr>
            <a:solidFill>
              <a:schemeClr val="bg1"/>
            </a:solidFill>
            <a:ln w="31750">
              <a:solidFill>
                <a:schemeClr val="accent6">
                  <a:lumMod val="75000"/>
                </a:schemeClr>
              </a:solidFill>
            </a:ln>
            <a:effectLst/>
          </c:spPr>
        </c:marker>
        <c:dLbl>
          <c:idx val="0"/>
          <c:layout>
            <c:manualLayout>
              <c:x val="-3.5635964912280702E-2"/>
              <c:y val="-8.5470085470085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75000"/>
              </a:schemeClr>
            </a:solidFill>
            <a:round/>
          </a:ln>
          <a:effectLst/>
        </c:spPr>
        <c:marker>
          <c:symbol val="circle"/>
          <c:size val="7"/>
          <c:spPr>
            <a:solidFill>
              <a:schemeClr val="bg1"/>
            </a:solidFill>
            <a:ln w="31750">
              <a:solidFill>
                <a:schemeClr val="accent6">
                  <a:lumMod val="75000"/>
                </a:schemeClr>
              </a:solidFill>
            </a:ln>
            <a:effectLst/>
          </c:spPr>
        </c:marker>
        <c:dLbl>
          <c:idx val="0"/>
          <c:layout>
            <c:manualLayout>
              <c:x val="0"/>
              <c:y val="-4.74833808167142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75000"/>
              </a:schemeClr>
            </a:solidFill>
            <a:round/>
          </a:ln>
          <a:effectLst/>
        </c:spPr>
        <c:marker>
          <c:symbol val="circle"/>
          <c:size val="7"/>
          <c:spPr>
            <a:solidFill>
              <a:schemeClr val="bg1"/>
            </a:solidFill>
            <a:ln w="31750">
              <a:solidFill>
                <a:schemeClr val="accent6">
                  <a:lumMod val="75000"/>
                </a:schemeClr>
              </a:solidFill>
            </a:ln>
            <a:effectLst/>
          </c:spPr>
        </c:marker>
        <c:dLbl>
          <c:idx val="0"/>
          <c:layout>
            <c:manualLayout>
              <c:x val="0"/>
              <c:y val="-5.69800569800570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75000"/>
              </a:schemeClr>
            </a:solidFill>
            <a:round/>
          </a:ln>
          <a:effectLst/>
        </c:spPr>
        <c:marker>
          <c:symbol val="circle"/>
          <c:size val="7"/>
          <c:spPr>
            <a:solidFill>
              <a:schemeClr val="bg1"/>
            </a:solidFill>
            <a:ln w="31750">
              <a:solidFill>
                <a:schemeClr val="accent6">
                  <a:lumMod val="75000"/>
                </a:schemeClr>
              </a:solidFill>
            </a:ln>
            <a:effectLst/>
          </c:spPr>
        </c:marker>
        <c:dLbl>
          <c:idx val="0"/>
          <c:layout>
            <c:manualLayout>
              <c:x val="1.9188596491228071E-2"/>
              <c:y val="6.6476733143399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Pivot_table!$F$5</c:f>
              <c:strCache>
                <c:ptCount val="1"/>
                <c:pt idx="0">
                  <c:v>Sum of Sales Amount2</c:v>
                </c:pt>
              </c:strCache>
            </c:strRef>
          </c:tx>
          <c:spPr>
            <a:gradFill>
              <a:gsLst>
                <a:gs pos="99000">
                  <a:schemeClr val="accent3">
                    <a:lumMod val="20000"/>
                    <a:lumOff val="80000"/>
                  </a:schemeClr>
                </a:gs>
                <a:gs pos="0">
                  <a:schemeClr val="accent1">
                    <a:lumMod val="45000"/>
                    <a:lumOff val="55000"/>
                  </a:schemeClr>
                </a:gs>
              </a:gsLst>
              <a:lin ang="5400000" scaled="1"/>
            </a:gradFill>
            <a:ln>
              <a:noFill/>
            </a:ln>
            <a:effectLst/>
          </c:spPr>
          <c:cat>
            <c:strRef>
              <c:f>Pivot_table!$D$6:$D$18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Pivot_table!$F$6:$F$18</c:f>
              <c:numCache>
                <c:formatCode>\$#,##0,"K"</c:formatCode>
                <c:ptCount val="12"/>
                <c:pt idx="0">
                  <c:v>162911.72999999998</c:v>
                </c:pt>
                <c:pt idx="1">
                  <c:v>91837.34</c:v>
                </c:pt>
                <c:pt idx="2">
                  <c:v>110390.94000000003</c:v>
                </c:pt>
                <c:pt idx="3">
                  <c:v>139207.45000000001</c:v>
                </c:pt>
                <c:pt idx="4">
                  <c:v>165749.90999999995</c:v>
                </c:pt>
                <c:pt idx="5">
                  <c:v>88775.96</c:v>
                </c:pt>
                <c:pt idx="6">
                  <c:v>136464.63999999998</c:v>
                </c:pt>
                <c:pt idx="7">
                  <c:v>108283.64</c:v>
                </c:pt>
                <c:pt idx="8">
                  <c:v>107520.87000000002</c:v>
                </c:pt>
                <c:pt idx="9">
                  <c:v>99762.76</c:v>
                </c:pt>
                <c:pt idx="10">
                  <c:v>118913.19000000002</c:v>
                </c:pt>
                <c:pt idx="11">
                  <c:v>113539.53999999996</c:v>
                </c:pt>
              </c:numCache>
            </c:numRef>
          </c:val>
          <c:extLst>
            <c:ext xmlns:c16="http://schemas.microsoft.com/office/drawing/2014/chart" uri="{C3380CC4-5D6E-409C-BE32-E72D297353CC}">
              <c16:uniqueId val="{00000001-06A4-4B2E-A022-A7E5F45BA795}"/>
            </c:ext>
          </c:extLst>
        </c:ser>
        <c:dLbls>
          <c:showLegendKey val="0"/>
          <c:showVal val="0"/>
          <c:showCatName val="0"/>
          <c:showSerName val="0"/>
          <c:showPercent val="0"/>
          <c:showBubbleSize val="0"/>
        </c:dLbls>
        <c:axId val="177684351"/>
        <c:axId val="508618159"/>
      </c:areaChart>
      <c:lineChart>
        <c:grouping val="stacked"/>
        <c:varyColors val="0"/>
        <c:ser>
          <c:idx val="0"/>
          <c:order val="0"/>
          <c:tx>
            <c:strRef>
              <c:f>Pivot_table!$E$5</c:f>
              <c:strCache>
                <c:ptCount val="1"/>
                <c:pt idx="0">
                  <c:v>Sum of Sales Amount</c:v>
                </c:pt>
              </c:strCache>
            </c:strRef>
          </c:tx>
          <c:spPr>
            <a:ln w="28575" cap="rnd">
              <a:solidFill>
                <a:schemeClr val="accent6">
                  <a:lumMod val="75000"/>
                </a:schemeClr>
              </a:solidFill>
              <a:round/>
            </a:ln>
            <a:effectLst/>
          </c:spPr>
          <c:marker>
            <c:symbol val="circle"/>
            <c:size val="7"/>
            <c:spPr>
              <a:solidFill>
                <a:schemeClr val="bg1"/>
              </a:solidFill>
              <a:ln w="31750">
                <a:solidFill>
                  <a:schemeClr val="accent6">
                    <a:lumMod val="75000"/>
                  </a:schemeClr>
                </a:solidFill>
              </a:ln>
              <a:effectLst/>
            </c:spPr>
          </c:marker>
          <c:dPt>
            <c:idx val="7"/>
            <c:marker>
              <c:symbol val="circle"/>
              <c:size val="7"/>
              <c:spPr>
                <a:solidFill>
                  <a:schemeClr val="bg1"/>
                </a:solidFill>
                <a:ln w="31750">
                  <a:solidFill>
                    <a:schemeClr val="accent6">
                      <a:lumMod val="75000"/>
                    </a:schemeClr>
                  </a:solidFill>
                </a:ln>
                <a:effectLst/>
              </c:spPr>
            </c:marker>
            <c:bubble3D val="0"/>
            <c:extLst>
              <c:ext xmlns:c16="http://schemas.microsoft.com/office/drawing/2014/chart" uri="{C3380CC4-5D6E-409C-BE32-E72D297353CC}">
                <c16:uniqueId val="{00000001-7777-4169-BF2E-D267F065C885}"/>
              </c:ext>
            </c:extLst>
          </c:dPt>
          <c:dPt>
            <c:idx val="8"/>
            <c:marker>
              <c:symbol val="circle"/>
              <c:size val="7"/>
              <c:spPr>
                <a:solidFill>
                  <a:schemeClr val="bg1"/>
                </a:solidFill>
                <a:ln w="31750">
                  <a:solidFill>
                    <a:schemeClr val="accent6">
                      <a:lumMod val="75000"/>
                    </a:schemeClr>
                  </a:solidFill>
                </a:ln>
                <a:effectLst/>
              </c:spPr>
            </c:marker>
            <c:bubble3D val="0"/>
            <c:extLst>
              <c:ext xmlns:c16="http://schemas.microsoft.com/office/drawing/2014/chart" uri="{C3380CC4-5D6E-409C-BE32-E72D297353CC}">
                <c16:uniqueId val="{00000004-06A4-4B2E-A022-A7E5F45BA795}"/>
              </c:ext>
            </c:extLst>
          </c:dPt>
          <c:dPt>
            <c:idx val="10"/>
            <c:marker>
              <c:symbol val="circle"/>
              <c:size val="7"/>
              <c:spPr>
                <a:solidFill>
                  <a:schemeClr val="bg1"/>
                </a:solidFill>
                <a:ln w="31750">
                  <a:solidFill>
                    <a:schemeClr val="accent6">
                      <a:lumMod val="75000"/>
                    </a:schemeClr>
                  </a:solidFill>
                </a:ln>
                <a:effectLst/>
              </c:spPr>
            </c:marker>
            <c:bubble3D val="0"/>
            <c:extLst>
              <c:ext xmlns:c16="http://schemas.microsoft.com/office/drawing/2014/chart" uri="{C3380CC4-5D6E-409C-BE32-E72D297353CC}">
                <c16:uniqueId val="{00000003-06A4-4B2E-A022-A7E5F45BA795}"/>
              </c:ext>
            </c:extLst>
          </c:dPt>
          <c:dPt>
            <c:idx val="11"/>
            <c:marker>
              <c:symbol val="circle"/>
              <c:size val="7"/>
              <c:spPr>
                <a:solidFill>
                  <a:schemeClr val="bg1"/>
                </a:solidFill>
                <a:ln w="31750">
                  <a:solidFill>
                    <a:schemeClr val="accent6">
                      <a:lumMod val="75000"/>
                    </a:schemeClr>
                  </a:solidFill>
                </a:ln>
                <a:effectLst/>
              </c:spPr>
            </c:marker>
            <c:bubble3D val="0"/>
            <c:extLst>
              <c:ext xmlns:c16="http://schemas.microsoft.com/office/drawing/2014/chart" uri="{C3380CC4-5D6E-409C-BE32-E72D297353CC}">
                <c16:uniqueId val="{00000000-7777-4169-BF2E-D267F065C885}"/>
              </c:ext>
            </c:extLst>
          </c:dPt>
          <c:dLbls>
            <c:dLbl>
              <c:idx val="7"/>
              <c:layout>
                <c:manualLayout>
                  <c:x val="1.9188596491228071E-2"/>
                  <c:y val="6.6476733143399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77-4169-BF2E-D267F065C885}"/>
                </c:ext>
              </c:extLst>
            </c:dLbl>
            <c:dLbl>
              <c:idx val="8"/>
              <c:layout>
                <c:manualLayout>
                  <c:x val="0"/>
                  <c:y val="-4.7483380816714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6A4-4B2E-A022-A7E5F45BA795}"/>
                </c:ext>
              </c:extLst>
            </c:dLbl>
            <c:dLbl>
              <c:idx val="10"/>
              <c:layout>
                <c:manualLayout>
                  <c:x val="-3.5635964912280702E-2"/>
                  <c:y val="-8.5470085470085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A4-4B2E-A022-A7E5F45BA795}"/>
                </c:ext>
              </c:extLst>
            </c:dLbl>
            <c:dLbl>
              <c:idx val="11"/>
              <c:layout>
                <c:manualLayout>
                  <c:x val="0"/>
                  <c:y val="-5.69800569800570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77-4169-BF2E-D267F065C8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Pivot_table!$D$6:$D$18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Pivot_table!$E$6:$E$18</c:f>
              <c:numCache>
                <c:formatCode>\$#,##0,"K"</c:formatCode>
                <c:ptCount val="12"/>
                <c:pt idx="0">
                  <c:v>162911.72999999998</c:v>
                </c:pt>
                <c:pt idx="1">
                  <c:v>91837.34</c:v>
                </c:pt>
                <c:pt idx="2">
                  <c:v>110390.94000000003</c:v>
                </c:pt>
                <c:pt idx="3">
                  <c:v>139207.45000000001</c:v>
                </c:pt>
                <c:pt idx="4">
                  <c:v>165749.90999999995</c:v>
                </c:pt>
                <c:pt idx="5">
                  <c:v>88775.96</c:v>
                </c:pt>
                <c:pt idx="6">
                  <c:v>136464.63999999998</c:v>
                </c:pt>
                <c:pt idx="7">
                  <c:v>108283.64</c:v>
                </c:pt>
                <c:pt idx="8">
                  <c:v>107520.87000000002</c:v>
                </c:pt>
                <c:pt idx="9">
                  <c:v>99762.76</c:v>
                </c:pt>
                <c:pt idx="10">
                  <c:v>118913.19000000002</c:v>
                </c:pt>
                <c:pt idx="11">
                  <c:v>113539.53999999996</c:v>
                </c:pt>
              </c:numCache>
            </c:numRef>
          </c:val>
          <c:smooth val="0"/>
          <c:extLst>
            <c:ext xmlns:c16="http://schemas.microsoft.com/office/drawing/2014/chart" uri="{C3380CC4-5D6E-409C-BE32-E72D297353CC}">
              <c16:uniqueId val="{00000000-06A4-4B2E-A022-A7E5F45BA795}"/>
            </c:ext>
          </c:extLst>
        </c:ser>
        <c:dLbls>
          <c:showLegendKey val="0"/>
          <c:showVal val="0"/>
          <c:showCatName val="0"/>
          <c:showSerName val="0"/>
          <c:showPercent val="0"/>
          <c:showBubbleSize val="0"/>
        </c:dLbls>
        <c:marker val="1"/>
        <c:smooth val="0"/>
        <c:axId val="177684351"/>
        <c:axId val="508618159"/>
      </c:lineChart>
      <c:dateAx>
        <c:axId val="177684351"/>
        <c:scaling>
          <c:orientation val="minMax"/>
        </c:scaling>
        <c:delete val="0"/>
        <c:axPos val="b"/>
        <c:numFmt formatCode="General" sourceLinked="1"/>
        <c:majorTickMark val="out"/>
        <c:minorTickMark val="none"/>
        <c:tickLblPos val="nextTo"/>
        <c:spPr>
          <a:solidFill>
            <a:schemeClr val="bg2"/>
          </a:solidFill>
          <a:ln w="9525" cap="flat" cmpd="sng" algn="ctr">
            <a:solidFill>
              <a:srgbClr val="00B050"/>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8618159"/>
        <c:crosses val="autoZero"/>
        <c:auto val="0"/>
        <c:lblOffset val="100"/>
        <c:baseTimeUnit val="days"/>
      </c:dateAx>
      <c:valAx>
        <c:axId val="508618159"/>
        <c:scaling>
          <c:orientation val="minMax"/>
          <c:max val="200000"/>
        </c:scaling>
        <c:delete val="0"/>
        <c:axPos val="l"/>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684351"/>
        <c:crosses val="autoZero"/>
        <c:crossBetween val="between"/>
        <c:majorUnit val="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Dashboard.xlsx]Pivot_table!PivotTable3</c:name>
    <c:fmtId val="32"/>
  </c:pivotSource>
  <c:chart>
    <c:title>
      <c:tx>
        <c:rich>
          <a:bodyPr rot="0" spcFirstLastPara="1" vertOverflow="ellipsis" vert="horz" wrap="square" anchor="ctr" anchorCtr="1"/>
          <a:lstStyle/>
          <a:p>
            <a:pPr>
              <a:defRPr sz="1600" b="0" i="0" u="none" strike="noStrike" kern="1200" spc="0" baseline="0">
                <a:solidFill>
                  <a:schemeClr val="accent3"/>
                </a:solidFill>
                <a:latin typeface="+mn-lt"/>
                <a:ea typeface="+mn-ea"/>
                <a:cs typeface="+mn-cs"/>
              </a:defRPr>
            </a:pPr>
            <a:r>
              <a:rPr lang="en-US" sz="1600" b="1">
                <a:solidFill>
                  <a:schemeClr val="accent3"/>
                </a:solidFill>
              </a:rPr>
              <a:t>Sales By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73862396413932"/>
          <c:y val="0.12826941986234022"/>
          <c:w val="0.8245722374590817"/>
          <c:h val="0.85206489675516228"/>
        </c:manualLayout>
      </c:layout>
      <c:barChart>
        <c:barDir val="bar"/>
        <c:grouping val="clustered"/>
        <c:varyColors val="0"/>
        <c:ser>
          <c:idx val="0"/>
          <c:order val="0"/>
          <c:tx>
            <c:strRef>
              <c:f>Pivot_table!$I$5:$I$6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Pivot_table!$H$7:$H$11</c:f>
              <c:strCache>
                <c:ptCount val="4"/>
                <c:pt idx="0">
                  <c:v>South</c:v>
                </c:pt>
                <c:pt idx="1">
                  <c:v>North</c:v>
                </c:pt>
                <c:pt idx="2">
                  <c:v>West</c:v>
                </c:pt>
                <c:pt idx="3">
                  <c:v>East</c:v>
                </c:pt>
              </c:strCache>
            </c:strRef>
          </c:cat>
          <c:val>
            <c:numRef>
              <c:f>Pivot_table!$I$7:$I$11</c:f>
              <c:numCache>
                <c:formatCode>\$#,##0,"K"</c:formatCode>
                <c:ptCount val="4"/>
                <c:pt idx="0">
                  <c:v>334589.0900000002</c:v>
                </c:pt>
                <c:pt idx="1">
                  <c:v>335657.0500000001</c:v>
                </c:pt>
                <c:pt idx="2">
                  <c:v>367091.05999999988</c:v>
                </c:pt>
                <c:pt idx="3">
                  <c:v>406020.77000000014</c:v>
                </c:pt>
              </c:numCache>
            </c:numRef>
          </c:val>
          <c:extLst>
            <c:ext xmlns:c16="http://schemas.microsoft.com/office/drawing/2014/chart" uri="{C3380CC4-5D6E-409C-BE32-E72D297353CC}">
              <c16:uniqueId val="{00000000-3429-4EC9-8BF2-6C80E76632E4}"/>
            </c:ext>
          </c:extLst>
        </c:ser>
        <c:dLbls>
          <c:dLblPos val="outEnd"/>
          <c:showLegendKey val="0"/>
          <c:showVal val="1"/>
          <c:showCatName val="0"/>
          <c:showSerName val="0"/>
          <c:showPercent val="0"/>
          <c:showBubbleSize val="0"/>
        </c:dLbls>
        <c:gapWidth val="50"/>
        <c:axId val="2121379200"/>
        <c:axId val="859317232"/>
      </c:barChart>
      <c:catAx>
        <c:axId val="212137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9317232"/>
        <c:crosses val="autoZero"/>
        <c:auto val="1"/>
        <c:lblAlgn val="ctr"/>
        <c:lblOffset val="100"/>
        <c:noMultiLvlLbl val="0"/>
      </c:catAx>
      <c:valAx>
        <c:axId val="859317232"/>
        <c:scaling>
          <c:orientation val="minMax"/>
        </c:scaling>
        <c:delete val="1"/>
        <c:axPos val="b"/>
        <c:numFmt formatCode="\$#,##0,&quot;K&quot;" sourceLinked="1"/>
        <c:majorTickMark val="none"/>
        <c:minorTickMark val="none"/>
        <c:tickLblPos val="nextTo"/>
        <c:crossAx val="212137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Dashboard.xlsx]Pivot_table!PivotTable4</c:name>
    <c:fmtId val="3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accent3"/>
                </a:solidFill>
              </a:rPr>
              <a:t>Profit By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40000"/>
              <a:lumOff val="60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
        <c:idx val="9"/>
        <c:spPr>
          <a:solidFill>
            <a:schemeClr val="accent3">
              <a:lumMod val="20000"/>
              <a:lumOff val="80000"/>
            </a:schemeClr>
          </a:solidFill>
          <a:ln w="19050">
            <a:solidFill>
              <a:schemeClr val="lt1"/>
            </a:solidFill>
          </a:ln>
          <a:effectLst/>
        </c:spPr>
      </c:pivotFmt>
      <c:pivotFmt>
        <c:idx val="10"/>
        <c:spPr>
          <a:solidFill>
            <a:schemeClr val="accent3">
              <a:lumMod val="60000"/>
              <a:lumOff val="40000"/>
            </a:schemeClr>
          </a:solidFill>
          <a:ln w="19050">
            <a:solidFill>
              <a:schemeClr val="lt1"/>
            </a:solidFill>
          </a:ln>
          <a:effectLst/>
        </c:spPr>
      </c:pivotFmt>
    </c:pivotFmts>
    <c:plotArea>
      <c:layout>
        <c:manualLayout>
          <c:layoutTarget val="inner"/>
          <c:xMode val="edge"/>
          <c:yMode val="edge"/>
          <c:x val="0.10703809962584462"/>
          <c:y val="0.23587934073082367"/>
          <c:w val="0.59428121684257551"/>
          <c:h val="0.64394737041155159"/>
        </c:manualLayout>
      </c:layout>
      <c:doughnutChart>
        <c:varyColors val="1"/>
        <c:ser>
          <c:idx val="0"/>
          <c:order val="0"/>
          <c:tx>
            <c:strRef>
              <c:f>Pivot_table!$L$5</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4CC1-43E6-BC8E-AC4A6FABFB0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CC1-43E6-BC8E-AC4A6FABFB0C}"/>
              </c:ext>
            </c:extLst>
          </c:dPt>
          <c:dPt>
            <c:idx val="2"/>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4CC1-43E6-BC8E-AC4A6FABFB0C}"/>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7-4CC1-43E6-BC8E-AC4A6FABFB0C}"/>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Pivot_table!$K$6:$K$10</c:f>
              <c:strCache>
                <c:ptCount val="4"/>
                <c:pt idx="0">
                  <c:v>East</c:v>
                </c:pt>
                <c:pt idx="1">
                  <c:v>North</c:v>
                </c:pt>
                <c:pt idx="2">
                  <c:v>South</c:v>
                </c:pt>
                <c:pt idx="3">
                  <c:v>West</c:v>
                </c:pt>
              </c:strCache>
            </c:strRef>
          </c:cat>
          <c:val>
            <c:numRef>
              <c:f>Pivot_table!$L$6:$L$10</c:f>
              <c:numCache>
                <c:formatCode>\$#,##0,"K"</c:formatCode>
                <c:ptCount val="4"/>
                <c:pt idx="0">
                  <c:v>135447.96000000002</c:v>
                </c:pt>
                <c:pt idx="1">
                  <c:v>104478.31000000001</c:v>
                </c:pt>
                <c:pt idx="2">
                  <c:v>113438.89999999998</c:v>
                </c:pt>
                <c:pt idx="3">
                  <c:v>122527.45999999995</c:v>
                </c:pt>
              </c:numCache>
            </c:numRef>
          </c:val>
          <c:extLst>
            <c:ext xmlns:c16="http://schemas.microsoft.com/office/drawing/2014/chart" uri="{C3380CC4-5D6E-409C-BE32-E72D297353CC}">
              <c16:uniqueId val="{00000008-4CC1-43E6-BC8E-AC4A6FABFB0C}"/>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Dashboard.xlsx]Pivot_table!PivotTable5</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3"/>
                </a:solidFill>
              </a:rPr>
              <a:t>Top 5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Pivot_table!$O$5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Pivot_table!$N$6:$N$11</c:f>
              <c:strCache>
                <c:ptCount val="5"/>
                <c:pt idx="0">
                  <c:v>Alaia</c:v>
                </c:pt>
                <c:pt idx="1">
                  <c:v>Harold</c:v>
                </c:pt>
                <c:pt idx="2">
                  <c:v>Jonathan</c:v>
                </c:pt>
                <c:pt idx="3">
                  <c:v>Maria</c:v>
                </c:pt>
                <c:pt idx="4">
                  <c:v>Vivian</c:v>
                </c:pt>
              </c:strCache>
            </c:strRef>
          </c:cat>
          <c:val>
            <c:numRef>
              <c:f>Pivot_table!$O$6:$O$11</c:f>
              <c:numCache>
                <c:formatCode>\$#,##0,"K"</c:formatCode>
                <c:ptCount val="5"/>
                <c:pt idx="0">
                  <c:v>25322.050000000003</c:v>
                </c:pt>
                <c:pt idx="1">
                  <c:v>24035.34</c:v>
                </c:pt>
                <c:pt idx="2">
                  <c:v>20481.93</c:v>
                </c:pt>
                <c:pt idx="3">
                  <c:v>21957</c:v>
                </c:pt>
                <c:pt idx="4">
                  <c:v>28354.220000000005</c:v>
                </c:pt>
              </c:numCache>
            </c:numRef>
          </c:val>
          <c:extLst>
            <c:ext xmlns:c16="http://schemas.microsoft.com/office/drawing/2014/chart" uri="{C3380CC4-5D6E-409C-BE32-E72D297353CC}">
              <c16:uniqueId val="{00000000-CD70-488A-B223-DACF1ADAE31A}"/>
            </c:ext>
          </c:extLst>
        </c:ser>
        <c:dLbls>
          <c:showLegendKey val="0"/>
          <c:showVal val="0"/>
          <c:showCatName val="0"/>
          <c:showSerName val="0"/>
          <c:showPercent val="0"/>
          <c:showBubbleSize val="0"/>
        </c:dLbls>
        <c:gapWidth val="50"/>
        <c:axId val="1406292176"/>
        <c:axId val="1353774384"/>
      </c:barChart>
      <c:catAx>
        <c:axId val="140629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53774384"/>
        <c:crosses val="autoZero"/>
        <c:auto val="1"/>
        <c:lblAlgn val="ctr"/>
        <c:lblOffset val="100"/>
        <c:noMultiLvlLbl val="0"/>
      </c:catAx>
      <c:valAx>
        <c:axId val="1353774384"/>
        <c:scaling>
          <c:orientation val="minMax"/>
        </c:scaling>
        <c:delete val="1"/>
        <c:axPos val="b"/>
        <c:numFmt formatCode="\$#,##0,&quot;K&quot;" sourceLinked="1"/>
        <c:majorTickMark val="none"/>
        <c:minorTickMark val="none"/>
        <c:tickLblPos val="nextTo"/>
        <c:crossAx val="140629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Dashboard.xlsx]Pivot_table!PivotTable6</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lumMod val="50000"/>
                  </a:schemeClr>
                </a:solidFill>
              </a:rPr>
              <a:t>Sales Vs Cost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Pivot_table!$R$5</c:f>
              <c:strCache>
                <c:ptCount val="1"/>
                <c:pt idx="0">
                  <c:v>Cost</c:v>
                </c:pt>
              </c:strCache>
            </c:strRef>
          </c:tx>
          <c:spPr>
            <a:solidFill>
              <a:schemeClr val="accent6">
                <a:lumMod val="75000"/>
              </a:schemeClr>
            </a:solidFill>
            <a:ln>
              <a:noFill/>
            </a:ln>
            <a:effectLst/>
          </c:spPr>
          <c:invertIfNegative val="0"/>
          <c:cat>
            <c:strRef>
              <c:f>Pivot_table!$Q$6:$Q$13</c:f>
              <c:strCache>
                <c:ptCount val="7"/>
                <c:pt idx="0">
                  <c:v>Backpack</c:v>
                </c:pt>
                <c:pt idx="1">
                  <c:v>Chair</c:v>
                </c:pt>
                <c:pt idx="2">
                  <c:v>Charger</c:v>
                </c:pt>
                <c:pt idx="3">
                  <c:v>Desk Lamp</c:v>
                </c:pt>
                <c:pt idx="4">
                  <c:v>Notebook</c:v>
                </c:pt>
                <c:pt idx="5">
                  <c:v>Pen Set</c:v>
                </c:pt>
                <c:pt idx="6">
                  <c:v>USB Drive</c:v>
                </c:pt>
              </c:strCache>
            </c:strRef>
          </c:cat>
          <c:val>
            <c:numRef>
              <c:f>Pivot_table!$R$6:$R$13</c:f>
              <c:numCache>
                <c:formatCode>\$#,##0,"K"</c:formatCode>
                <c:ptCount val="7"/>
                <c:pt idx="0">
                  <c:v>152189.99</c:v>
                </c:pt>
                <c:pt idx="1">
                  <c:v>232134.42</c:v>
                </c:pt>
                <c:pt idx="2">
                  <c:v>95970.76</c:v>
                </c:pt>
                <c:pt idx="3">
                  <c:v>52822.61</c:v>
                </c:pt>
                <c:pt idx="4">
                  <c:v>186828.38</c:v>
                </c:pt>
                <c:pt idx="5">
                  <c:v>80582.45</c:v>
                </c:pt>
                <c:pt idx="6">
                  <c:v>166936.73000000001</c:v>
                </c:pt>
              </c:numCache>
            </c:numRef>
          </c:val>
          <c:extLst>
            <c:ext xmlns:c16="http://schemas.microsoft.com/office/drawing/2014/chart" uri="{C3380CC4-5D6E-409C-BE32-E72D297353CC}">
              <c16:uniqueId val="{00000000-9E4B-4858-923D-B92293C25D2F}"/>
            </c:ext>
          </c:extLst>
        </c:ser>
        <c:ser>
          <c:idx val="1"/>
          <c:order val="1"/>
          <c:tx>
            <c:strRef>
              <c:f>Pivot_table!$S$5</c:f>
              <c:strCache>
                <c:ptCount val="1"/>
                <c:pt idx="0">
                  <c:v>Sales </c:v>
                </c:pt>
              </c:strCache>
            </c:strRef>
          </c:tx>
          <c:spPr>
            <a:solidFill>
              <a:schemeClr val="accent2"/>
            </a:solidFill>
            <a:ln>
              <a:noFill/>
            </a:ln>
            <a:effectLst/>
          </c:spPr>
          <c:invertIfNegative val="0"/>
          <c:cat>
            <c:strRef>
              <c:f>Pivot_table!$Q$6:$Q$13</c:f>
              <c:strCache>
                <c:ptCount val="7"/>
                <c:pt idx="0">
                  <c:v>Backpack</c:v>
                </c:pt>
                <c:pt idx="1">
                  <c:v>Chair</c:v>
                </c:pt>
                <c:pt idx="2">
                  <c:v>Charger</c:v>
                </c:pt>
                <c:pt idx="3">
                  <c:v>Desk Lamp</c:v>
                </c:pt>
                <c:pt idx="4">
                  <c:v>Notebook</c:v>
                </c:pt>
                <c:pt idx="5">
                  <c:v>Pen Set</c:v>
                </c:pt>
                <c:pt idx="6">
                  <c:v>USB Drive</c:v>
                </c:pt>
              </c:strCache>
            </c:strRef>
          </c:cat>
          <c:val>
            <c:numRef>
              <c:f>Pivot_table!$S$6:$S$13</c:f>
              <c:numCache>
                <c:formatCode>\$#,##0,"K"</c:formatCode>
                <c:ptCount val="7"/>
                <c:pt idx="0">
                  <c:v>230364.65000000005</c:v>
                </c:pt>
                <c:pt idx="1">
                  <c:v>345729.68000000017</c:v>
                </c:pt>
                <c:pt idx="2">
                  <c:v>146737.34999999995</c:v>
                </c:pt>
                <c:pt idx="3">
                  <c:v>78688.52</c:v>
                </c:pt>
                <c:pt idx="4">
                  <c:v>274219.75</c:v>
                </c:pt>
                <c:pt idx="5">
                  <c:v>119907.81000000001</c:v>
                </c:pt>
                <c:pt idx="6">
                  <c:v>247710.21000000002</c:v>
                </c:pt>
              </c:numCache>
            </c:numRef>
          </c:val>
          <c:extLst>
            <c:ext xmlns:c16="http://schemas.microsoft.com/office/drawing/2014/chart" uri="{C3380CC4-5D6E-409C-BE32-E72D297353CC}">
              <c16:uniqueId val="{00000001-9E4B-4858-923D-B92293C25D2F}"/>
            </c:ext>
          </c:extLst>
        </c:ser>
        <c:dLbls>
          <c:showLegendKey val="0"/>
          <c:showVal val="0"/>
          <c:showCatName val="0"/>
          <c:showSerName val="0"/>
          <c:showPercent val="0"/>
          <c:showBubbleSize val="0"/>
        </c:dLbls>
        <c:gapWidth val="100"/>
        <c:overlap val="-27"/>
        <c:axId val="911423056"/>
        <c:axId val="1353881904"/>
      </c:barChart>
      <c:catAx>
        <c:axId val="91142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3881904"/>
        <c:crosses val="autoZero"/>
        <c:auto val="1"/>
        <c:lblAlgn val="ctr"/>
        <c:lblOffset val="100"/>
        <c:noMultiLvlLbl val="0"/>
      </c:catAx>
      <c:valAx>
        <c:axId val="1353881904"/>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11423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Dashboard.xlsx]Pivot_table!PivotTable7</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Sales By Item Category</a:t>
            </a:r>
          </a:p>
        </c:rich>
      </c:tx>
      <c:layout>
        <c:manualLayout>
          <c:xMode val="edge"/>
          <c:yMode val="edge"/>
          <c:x val="0.23328808478816826"/>
          <c:y val="4.42260356698648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75000"/>
            </a:schemeClr>
          </a:solidFill>
          <a:ln w="19050">
            <a:solidFill>
              <a:schemeClr val="lt1"/>
            </a:solidFill>
          </a:ln>
          <a:effectLst/>
        </c:spPr>
      </c:pivotFmt>
      <c:pivotFmt>
        <c:idx val="11"/>
        <c:spPr>
          <a:solidFill>
            <a:srgbClr val="92D050"/>
          </a:solidFill>
          <a:ln w="19050">
            <a:solidFill>
              <a:schemeClr val="lt1"/>
            </a:solidFill>
          </a:ln>
          <a:effectLst/>
        </c:spPr>
      </c:pivotFmt>
      <c:pivotFmt>
        <c:idx val="12"/>
        <c:spPr>
          <a:solidFill>
            <a:srgbClr val="66FF33"/>
          </a:solidFill>
          <a:ln w="19050">
            <a:solidFill>
              <a:schemeClr val="lt1"/>
            </a:solidFill>
          </a:ln>
          <a:effectLst/>
        </c:spPr>
      </c:pivotFmt>
      <c:pivotFmt>
        <c:idx val="13"/>
        <c:spPr>
          <a:solidFill>
            <a:schemeClr val="accent3">
              <a:lumMod val="40000"/>
              <a:lumOff val="60000"/>
            </a:schemeClr>
          </a:solidFill>
          <a:ln w="19050">
            <a:solidFill>
              <a:schemeClr val="lt1"/>
            </a:solidFill>
          </a:ln>
          <a:effectLst/>
        </c:spPr>
      </c:pivotFmt>
      <c:pivotFmt>
        <c:idx val="14"/>
        <c:spPr>
          <a:solidFill>
            <a:schemeClr val="accent3">
              <a:lumMod val="20000"/>
              <a:lumOff val="80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3">
              <a:lumMod val="60000"/>
              <a:lumOff val="40000"/>
            </a:schemeClr>
          </a:solidFill>
          <a:ln w="19050">
            <a:solidFill>
              <a:schemeClr val="lt1"/>
            </a:solidFill>
          </a:ln>
          <a:effectLst/>
        </c:spPr>
      </c:pivotFmt>
    </c:pivotFmts>
    <c:plotArea>
      <c:layout>
        <c:manualLayout>
          <c:layoutTarget val="inner"/>
          <c:xMode val="edge"/>
          <c:yMode val="edge"/>
          <c:x val="8.1495002163871247E-2"/>
          <c:y val="0.18505688973035037"/>
          <c:w val="0.60260700696572922"/>
          <c:h val="0.67665843421175564"/>
        </c:manualLayout>
      </c:layout>
      <c:doughnutChart>
        <c:varyColors val="1"/>
        <c:ser>
          <c:idx val="0"/>
          <c:order val="0"/>
          <c:tx>
            <c:strRef>
              <c:f>Pivot_table!$V$5</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7C0-4304-9A2E-D594FEA801C0}"/>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17C0-4304-9A2E-D594FEA801C0}"/>
              </c:ext>
            </c:extLst>
          </c:dPt>
          <c:dPt>
            <c:idx val="2"/>
            <c:bubble3D val="0"/>
            <c:spPr>
              <a:solidFill>
                <a:srgbClr val="66FF33"/>
              </a:solidFill>
              <a:ln w="19050">
                <a:solidFill>
                  <a:schemeClr val="lt1"/>
                </a:solidFill>
              </a:ln>
              <a:effectLst/>
            </c:spPr>
            <c:extLst>
              <c:ext xmlns:c16="http://schemas.microsoft.com/office/drawing/2014/chart" uri="{C3380CC4-5D6E-409C-BE32-E72D297353CC}">
                <c16:uniqueId val="{00000005-17C0-4304-9A2E-D594FEA801C0}"/>
              </c:ext>
            </c:extLst>
          </c:dPt>
          <c:dPt>
            <c:idx val="3"/>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7-17C0-4304-9A2E-D594FEA801C0}"/>
              </c:ext>
            </c:extLst>
          </c:dPt>
          <c:dPt>
            <c:idx val="4"/>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9-17C0-4304-9A2E-D594FEA801C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7C0-4304-9A2E-D594FEA801C0}"/>
              </c:ext>
            </c:extLst>
          </c:dPt>
          <c:dPt>
            <c:idx val="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D-17C0-4304-9A2E-D594FEA801C0}"/>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Pivot_table!$U$6:$U$13</c:f>
              <c:strCache>
                <c:ptCount val="7"/>
                <c:pt idx="0">
                  <c:v>Backpack</c:v>
                </c:pt>
                <c:pt idx="1">
                  <c:v>Chair</c:v>
                </c:pt>
                <c:pt idx="2">
                  <c:v>Charger</c:v>
                </c:pt>
                <c:pt idx="3">
                  <c:v>Desk Lamp</c:v>
                </c:pt>
                <c:pt idx="4">
                  <c:v>Notebook</c:v>
                </c:pt>
                <c:pt idx="5">
                  <c:v>Pen Set</c:v>
                </c:pt>
                <c:pt idx="6">
                  <c:v>USB Drive</c:v>
                </c:pt>
              </c:strCache>
            </c:strRef>
          </c:cat>
          <c:val>
            <c:numRef>
              <c:f>Pivot_table!$V$6:$V$13</c:f>
              <c:numCache>
                <c:formatCode>\$#,##0,"K"</c:formatCode>
                <c:ptCount val="7"/>
                <c:pt idx="0">
                  <c:v>230364.65000000005</c:v>
                </c:pt>
                <c:pt idx="1">
                  <c:v>345729.68000000017</c:v>
                </c:pt>
                <c:pt idx="2">
                  <c:v>146737.34999999995</c:v>
                </c:pt>
                <c:pt idx="3">
                  <c:v>78688.52</c:v>
                </c:pt>
                <c:pt idx="4">
                  <c:v>274219.75</c:v>
                </c:pt>
                <c:pt idx="5">
                  <c:v>119907.81000000001</c:v>
                </c:pt>
                <c:pt idx="6">
                  <c:v>247710.21000000002</c:v>
                </c:pt>
              </c:numCache>
            </c:numRef>
          </c:val>
          <c:extLst>
            <c:ext xmlns:c16="http://schemas.microsoft.com/office/drawing/2014/chart" uri="{C3380CC4-5D6E-409C-BE32-E72D297353CC}">
              <c16:uniqueId val="{0000000E-17C0-4304-9A2E-D594FEA801C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4898203856034273"/>
          <c:y val="0.24469987971566592"/>
          <c:w val="0.20781903233352189"/>
          <c:h val="0.5144239558853999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Dashboard.xlsx]Pivot_table!PivotTable8</c:name>
    <c:fmtId val="6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600">
                <a:solidFill>
                  <a:schemeClr val="accent3">
                    <a:lumMod val="75000"/>
                  </a:schemeClr>
                </a:solidFill>
              </a:rPr>
              <a:t>Quality Sold By Product</a:t>
            </a:r>
          </a:p>
        </c:rich>
      </c:tx>
      <c:layout>
        <c:manualLayout>
          <c:xMode val="edge"/>
          <c:yMode val="edge"/>
          <c:x val="0.25247375328083987"/>
          <c:y val="5.14705882352941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76503718285215"/>
          <c:y val="0.14534940944881891"/>
          <c:w val="0.76804051837270337"/>
          <c:h val="0.83994470819823996"/>
        </c:manualLayout>
      </c:layout>
      <c:barChart>
        <c:barDir val="bar"/>
        <c:grouping val="clustered"/>
        <c:varyColors val="0"/>
        <c:ser>
          <c:idx val="0"/>
          <c:order val="0"/>
          <c:tx>
            <c:strRef>
              <c:f>Pivot_table!$Y$5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Pivot_table!$X$6:$X$13</c:f>
              <c:strCache>
                <c:ptCount val="7"/>
                <c:pt idx="0">
                  <c:v>Backpack</c:v>
                </c:pt>
                <c:pt idx="1">
                  <c:v>Chair</c:v>
                </c:pt>
                <c:pt idx="2">
                  <c:v>Charger</c:v>
                </c:pt>
                <c:pt idx="3">
                  <c:v>Desk Lamp</c:v>
                </c:pt>
                <c:pt idx="4">
                  <c:v>Notebook</c:v>
                </c:pt>
                <c:pt idx="5">
                  <c:v>Pen Set</c:v>
                </c:pt>
                <c:pt idx="6">
                  <c:v>USB Drive</c:v>
                </c:pt>
              </c:strCache>
            </c:strRef>
          </c:cat>
          <c:val>
            <c:numRef>
              <c:f>Pivot_table!$Y$6:$Y$13</c:f>
              <c:numCache>
                <c:formatCode>General</c:formatCode>
                <c:ptCount val="7"/>
                <c:pt idx="0">
                  <c:v>789</c:v>
                </c:pt>
                <c:pt idx="1">
                  <c:v>1326</c:v>
                </c:pt>
                <c:pt idx="2">
                  <c:v>510</c:v>
                </c:pt>
                <c:pt idx="3">
                  <c:v>324</c:v>
                </c:pt>
                <c:pt idx="4">
                  <c:v>931</c:v>
                </c:pt>
                <c:pt idx="5">
                  <c:v>418</c:v>
                </c:pt>
                <c:pt idx="6">
                  <c:v>1016</c:v>
                </c:pt>
              </c:numCache>
            </c:numRef>
          </c:val>
          <c:extLst>
            <c:ext xmlns:c16="http://schemas.microsoft.com/office/drawing/2014/chart" uri="{C3380CC4-5D6E-409C-BE32-E72D297353CC}">
              <c16:uniqueId val="{00000000-8B66-44A0-AF11-6D9C4F61312D}"/>
            </c:ext>
          </c:extLst>
        </c:ser>
        <c:dLbls>
          <c:dLblPos val="inEnd"/>
          <c:showLegendKey val="0"/>
          <c:showVal val="1"/>
          <c:showCatName val="0"/>
          <c:showSerName val="0"/>
          <c:showPercent val="0"/>
          <c:showBubbleSize val="0"/>
        </c:dLbls>
        <c:gapWidth val="50"/>
        <c:axId val="296478863"/>
        <c:axId val="212211919"/>
      </c:barChart>
      <c:catAx>
        <c:axId val="29647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2211919"/>
        <c:crosses val="autoZero"/>
        <c:auto val="1"/>
        <c:lblAlgn val="ctr"/>
        <c:lblOffset val="100"/>
        <c:noMultiLvlLbl val="0"/>
      </c:catAx>
      <c:valAx>
        <c:axId val="212211919"/>
        <c:scaling>
          <c:orientation val="minMax"/>
        </c:scaling>
        <c:delete val="1"/>
        <c:axPos val="b"/>
        <c:numFmt formatCode="General" sourceLinked="1"/>
        <c:majorTickMark val="none"/>
        <c:minorTickMark val="none"/>
        <c:tickLblPos val="nextTo"/>
        <c:crossAx val="29647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Dashboard.xlsx]Pivot_table!PivotTable9</c:name>
    <c:fmtId val="6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600" b="1">
                <a:solidFill>
                  <a:schemeClr val="accent3">
                    <a:lumMod val="75000"/>
                  </a:schemeClr>
                </a:solidFill>
              </a:rPr>
              <a:t>Orders Over Time</a:t>
            </a:r>
          </a:p>
        </c:rich>
      </c:tx>
      <c:layout>
        <c:manualLayout>
          <c:xMode val="edge"/>
          <c:yMode val="edge"/>
          <c:x val="0.28424334795085621"/>
          <c:y val="4.811249523173408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chemeClr val="accent1"/>
            </a:solidFill>
            <a:round/>
          </a:ln>
          <a:effectLst/>
        </c:spPr>
        <c:marker>
          <c:symbol val="circle"/>
          <c:size val="7"/>
          <c:spPr>
            <a:solidFill>
              <a:schemeClr val="bg1"/>
            </a:solidFill>
            <a:ln w="28321" cap="flat" cmpd="sng" algn="ctr">
              <a:solidFill>
                <a:schemeClr val="accent6">
                  <a:lumMod val="75000"/>
                </a:schemeClr>
              </a:solidFill>
              <a:prstDash val="sysDash"/>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100000">
                <a:schemeClr val="accent6">
                  <a:lumMod val="60000"/>
                  <a:lumOff val="40000"/>
                </a:schemeClr>
              </a:gs>
              <a:gs pos="0">
                <a:schemeClr val="accent1">
                  <a:lumMod val="30000"/>
                  <a:lumOff val="70000"/>
                </a:schemeClr>
              </a:gs>
            </a:gsLst>
            <a:lin ang="5400000" scaled="1"/>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100000">
                <a:schemeClr val="accent6">
                  <a:lumMod val="60000"/>
                  <a:lumOff val="40000"/>
                </a:schemeClr>
              </a:gs>
              <a:gs pos="0">
                <a:schemeClr val="accent1">
                  <a:lumMod val="30000"/>
                  <a:lumOff val="70000"/>
                </a:schemeClr>
              </a:gs>
            </a:gsLst>
            <a:lin ang="5400000" scaled="1"/>
          </a:gradFill>
          <a:ln w="9525" cap="flat" cmpd="sng" algn="ctr">
            <a:solidFill>
              <a:schemeClr val="accent2">
                <a:shade val="95000"/>
              </a:schemeClr>
            </a:solidFill>
            <a:round/>
          </a:ln>
          <a:effectLst/>
        </c:spPr>
      </c:pivotFmt>
      <c:pivotFmt>
        <c:idx val="7"/>
        <c:spPr>
          <a:gradFill rotWithShape="1">
            <a:gsLst>
              <a:gs pos="100000">
                <a:schemeClr val="accent6">
                  <a:lumMod val="60000"/>
                  <a:lumOff val="40000"/>
                </a:schemeClr>
              </a:gs>
              <a:gs pos="0">
                <a:schemeClr val="accent1">
                  <a:lumMod val="30000"/>
                  <a:lumOff val="70000"/>
                </a:schemeClr>
              </a:gs>
            </a:gsLst>
            <a:lin ang="5400000" scaled="1"/>
          </a:gradFill>
          <a:ln w="9525" cap="flat" cmpd="sng" algn="ctr">
            <a:solidFill>
              <a:schemeClr val="accent2">
                <a:shade val="95000"/>
              </a:schemeClr>
            </a:solidFill>
            <a:round/>
          </a:ln>
          <a:effectLst/>
        </c:spPr>
      </c:pivotFmt>
    </c:pivotFmts>
    <c:plotArea>
      <c:layout>
        <c:manualLayout>
          <c:layoutTarget val="inner"/>
          <c:xMode val="edge"/>
          <c:yMode val="edge"/>
          <c:x val="3.3427811816084341E-2"/>
          <c:y val="4.9081279312017806E-2"/>
          <c:w val="0.94423871736687004"/>
          <c:h val="0.87905490776841733"/>
        </c:manualLayout>
      </c:layout>
      <c:areaChart>
        <c:grouping val="standard"/>
        <c:varyColors val="0"/>
        <c:ser>
          <c:idx val="1"/>
          <c:order val="1"/>
          <c:tx>
            <c:strRef>
              <c:f>Pivot_table!$AC$5</c:f>
              <c:strCache>
                <c:ptCount val="1"/>
                <c:pt idx="0">
                  <c:v>Count of Order ID2</c:v>
                </c:pt>
              </c:strCache>
            </c:strRef>
          </c:tx>
          <c:spPr>
            <a:gradFill rotWithShape="1">
              <a:gsLst>
                <a:gs pos="100000">
                  <a:schemeClr val="accent6">
                    <a:lumMod val="60000"/>
                    <a:lumOff val="40000"/>
                  </a:schemeClr>
                </a:gs>
                <a:gs pos="0">
                  <a:schemeClr val="accent1">
                    <a:lumMod val="30000"/>
                    <a:lumOff val="70000"/>
                  </a:schemeClr>
                </a:gs>
              </a:gsLst>
              <a:lin ang="5400000" scaled="1"/>
            </a:gradFill>
            <a:ln w="9525" cap="flat" cmpd="sng" algn="ctr">
              <a:solidFill>
                <a:schemeClr val="accent2">
                  <a:shade val="95000"/>
                </a:schemeClr>
              </a:solidFill>
              <a:roun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Pivot_table!$AA$6:$AA$18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Pivot_table!$AC$6:$AC$18</c:f>
              <c:numCache>
                <c:formatCode>General</c:formatCode>
                <c:ptCount val="12"/>
                <c:pt idx="0">
                  <c:v>46</c:v>
                </c:pt>
                <c:pt idx="1">
                  <c:v>40</c:v>
                </c:pt>
                <c:pt idx="2">
                  <c:v>36</c:v>
                </c:pt>
                <c:pt idx="3">
                  <c:v>48</c:v>
                </c:pt>
                <c:pt idx="4">
                  <c:v>47</c:v>
                </c:pt>
                <c:pt idx="5">
                  <c:v>32</c:v>
                </c:pt>
                <c:pt idx="6">
                  <c:v>46</c:v>
                </c:pt>
                <c:pt idx="7">
                  <c:v>44</c:v>
                </c:pt>
                <c:pt idx="8">
                  <c:v>36</c:v>
                </c:pt>
                <c:pt idx="9">
                  <c:v>33</c:v>
                </c:pt>
                <c:pt idx="10">
                  <c:v>42</c:v>
                </c:pt>
                <c:pt idx="11">
                  <c:v>50</c:v>
                </c:pt>
              </c:numCache>
            </c:numRef>
          </c:val>
          <c:extLst>
            <c:ext xmlns:c16="http://schemas.microsoft.com/office/drawing/2014/chart" uri="{C3380CC4-5D6E-409C-BE32-E72D297353CC}">
              <c16:uniqueId val="{00000001-5D3B-4094-9D35-1A4B95D92661}"/>
            </c:ext>
          </c:extLst>
        </c:ser>
        <c:dLbls>
          <c:showLegendKey val="0"/>
          <c:showVal val="1"/>
          <c:showCatName val="0"/>
          <c:showSerName val="0"/>
          <c:showPercent val="0"/>
          <c:showBubbleSize val="0"/>
        </c:dLbls>
        <c:axId val="93727983"/>
        <c:axId val="212255119"/>
      </c:areaChart>
      <c:lineChart>
        <c:grouping val="standard"/>
        <c:varyColors val="0"/>
        <c:ser>
          <c:idx val="0"/>
          <c:order val="0"/>
          <c:tx>
            <c:strRef>
              <c:f>Pivot_table!$AB$5</c:f>
              <c:strCache>
                <c:ptCount val="1"/>
                <c:pt idx="0">
                  <c:v>Count of Order ID</c:v>
                </c:pt>
              </c:strCache>
            </c:strRef>
          </c:tx>
          <c:spPr>
            <a:ln w="15875" cap="rnd">
              <a:solidFill>
                <a:schemeClr val="accent1"/>
              </a:solidFill>
              <a:round/>
            </a:ln>
            <a:effectLst/>
          </c:spPr>
          <c:marker>
            <c:symbol val="circle"/>
            <c:size val="7"/>
            <c:spPr>
              <a:solidFill>
                <a:schemeClr val="bg1"/>
              </a:solidFill>
              <a:ln w="28321" cap="flat" cmpd="sng" algn="ctr">
                <a:solidFill>
                  <a:schemeClr val="accent6">
                    <a:lumMod val="75000"/>
                  </a:schemeClr>
                </a:solidFill>
                <a:prstDash val="sysDash"/>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Pivot_table!$AA$6:$AA$18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Pivot_table!$AB$6:$AB$18</c:f>
              <c:numCache>
                <c:formatCode>General</c:formatCode>
                <c:ptCount val="12"/>
                <c:pt idx="0">
                  <c:v>46</c:v>
                </c:pt>
                <c:pt idx="1">
                  <c:v>40</c:v>
                </c:pt>
                <c:pt idx="2">
                  <c:v>36</c:v>
                </c:pt>
                <c:pt idx="3">
                  <c:v>48</c:v>
                </c:pt>
                <c:pt idx="4">
                  <c:v>47</c:v>
                </c:pt>
                <c:pt idx="5">
                  <c:v>32</c:v>
                </c:pt>
                <c:pt idx="6">
                  <c:v>46</c:v>
                </c:pt>
                <c:pt idx="7">
                  <c:v>44</c:v>
                </c:pt>
                <c:pt idx="8">
                  <c:v>36</c:v>
                </c:pt>
                <c:pt idx="9">
                  <c:v>33</c:v>
                </c:pt>
                <c:pt idx="10">
                  <c:v>42</c:v>
                </c:pt>
                <c:pt idx="11">
                  <c:v>50</c:v>
                </c:pt>
              </c:numCache>
            </c:numRef>
          </c:val>
          <c:smooth val="1"/>
          <c:extLst>
            <c:ext xmlns:c16="http://schemas.microsoft.com/office/drawing/2014/chart" uri="{C3380CC4-5D6E-409C-BE32-E72D297353CC}">
              <c16:uniqueId val="{00000000-5D3B-4094-9D35-1A4B95D92661}"/>
            </c:ext>
          </c:extLst>
        </c:ser>
        <c:dLbls>
          <c:showLegendKey val="0"/>
          <c:showVal val="1"/>
          <c:showCatName val="0"/>
          <c:showSerName val="0"/>
          <c:showPercent val="0"/>
          <c:showBubbleSize val="0"/>
        </c:dLbls>
        <c:marker val="1"/>
        <c:smooth val="0"/>
        <c:axId val="155901615"/>
        <c:axId val="1626619952"/>
      </c:lineChart>
      <c:catAx>
        <c:axId val="9372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212255119"/>
        <c:crosses val="autoZero"/>
        <c:auto val="1"/>
        <c:lblAlgn val="ctr"/>
        <c:lblOffset val="100"/>
        <c:noMultiLvlLbl val="0"/>
      </c:catAx>
      <c:valAx>
        <c:axId val="212255119"/>
        <c:scaling>
          <c:orientation val="minMax"/>
          <c:min val="20"/>
        </c:scaling>
        <c:delete val="1"/>
        <c:axPos val="l"/>
        <c:numFmt formatCode="General" sourceLinked="1"/>
        <c:majorTickMark val="none"/>
        <c:minorTickMark val="none"/>
        <c:tickLblPos val="nextTo"/>
        <c:crossAx val="93727983"/>
        <c:crosses val="autoZero"/>
        <c:crossBetween val="between"/>
      </c:valAx>
      <c:valAx>
        <c:axId val="1626619952"/>
        <c:scaling>
          <c:orientation val="minMax"/>
        </c:scaling>
        <c:delete val="1"/>
        <c:axPos val="r"/>
        <c:numFmt formatCode="General" sourceLinked="1"/>
        <c:majorTickMark val="out"/>
        <c:minorTickMark val="none"/>
        <c:tickLblPos val="nextTo"/>
        <c:crossAx val="155901615"/>
        <c:crosses val="max"/>
        <c:crossBetween val="between"/>
      </c:valAx>
      <c:catAx>
        <c:axId val="155901615"/>
        <c:scaling>
          <c:orientation val="minMax"/>
        </c:scaling>
        <c:delete val="1"/>
        <c:axPos val="b"/>
        <c:numFmt formatCode="General" sourceLinked="1"/>
        <c:majorTickMark val="out"/>
        <c:minorTickMark val="none"/>
        <c:tickLblPos val="nextTo"/>
        <c:crossAx val="16266199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rd!A1"/></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image" Target="../media/image10.png"/><Relationship Id="rId3" Type="http://schemas.openxmlformats.org/officeDocument/2006/relationships/hyperlink" Target="#Data!A1"/><Relationship Id="rId7" Type="http://schemas.openxmlformats.org/officeDocument/2006/relationships/image" Target="../media/image5.png"/><Relationship Id="rId12" Type="http://schemas.openxmlformats.org/officeDocument/2006/relationships/chart" Target="../charts/chart3.xml"/><Relationship Id="rId17" Type="http://schemas.openxmlformats.org/officeDocument/2006/relationships/chart" Target="../charts/chart8.xml"/><Relationship Id="rId2" Type="http://schemas.openxmlformats.org/officeDocument/2006/relationships/image" Target="../media/image3.svg"/><Relationship Id="rId16"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chart" Target="../charts/chart2.xml"/><Relationship Id="rId5" Type="http://schemas.openxmlformats.org/officeDocument/2006/relationships/hyperlink" Target="#Dashbord!A1"/><Relationship Id="rId15" Type="http://schemas.openxmlformats.org/officeDocument/2006/relationships/chart" Target="../charts/chart6.xml"/><Relationship Id="rId10" Type="http://schemas.openxmlformats.org/officeDocument/2006/relationships/chart" Target="../charts/chart1.xml"/><Relationship Id="rId19" Type="http://schemas.openxmlformats.org/officeDocument/2006/relationships/image" Target="../media/image11.svg"/><Relationship Id="rId4" Type="http://schemas.openxmlformats.org/officeDocument/2006/relationships/hyperlink" Target="#Pivot_table!A1"/><Relationship Id="rId9" Type="http://schemas.openxmlformats.org/officeDocument/2006/relationships/image" Target="../media/image7.png"/><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9.sv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hyperlink" Target="#Dashbord!A1"/></Relationships>
</file>

<file path=xl/drawings/drawing1.xml><?xml version="1.0" encoding="utf-8"?>
<xdr:wsDr xmlns:xdr="http://schemas.openxmlformats.org/drawingml/2006/spreadsheetDrawing" xmlns:a="http://schemas.openxmlformats.org/drawingml/2006/main">
  <xdr:twoCellAnchor>
    <xdr:from>
      <xdr:col>0</xdr:col>
      <xdr:colOff>68581</xdr:colOff>
      <xdr:row>0</xdr:row>
      <xdr:rowOff>53340</xdr:rowOff>
    </xdr:from>
    <xdr:to>
      <xdr:col>0</xdr:col>
      <xdr:colOff>1173481</xdr:colOff>
      <xdr:row>2</xdr:row>
      <xdr:rowOff>83820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EE051F1A-775A-4DB7-AC19-E0CADB03D4E1}"/>
            </a:ext>
          </a:extLst>
        </xdr:cNvPr>
        <xdr:cNvSpPr/>
      </xdr:nvSpPr>
      <xdr:spPr>
        <a:xfrm>
          <a:off x="68581" y="53340"/>
          <a:ext cx="1104900" cy="396240"/>
        </a:xfrm>
        <a:prstGeom prst="roundRect">
          <a:avLst>
            <a:gd name="adj" fmla="val 43750"/>
          </a:avLst>
        </a:prstGeom>
        <a:solidFill>
          <a:schemeClr val="accent6"/>
        </a:solidFill>
        <a:ln w="28575">
          <a:solidFill>
            <a:schemeClr val="bg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Back</a:t>
          </a:r>
          <a:endParaRPr lang="en-IN" sz="18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118532</xdr:colOff>
      <xdr:row>56</xdr:row>
      <xdr:rowOff>8467</xdr:rowOff>
    </xdr:to>
    <xdr:sp macro="[0]!RectangleRoundedCorners1_Click" textlink="">
      <xdr:nvSpPr>
        <xdr:cNvPr id="2" name="Rectangle: Rounded Corners 1">
          <a:extLst>
            <a:ext uri="{FF2B5EF4-FFF2-40B4-BE49-F238E27FC236}">
              <a16:creationId xmlns:a16="http://schemas.microsoft.com/office/drawing/2014/main" id="{5704EACE-8C18-4F3B-ACA5-67F8115A9B19}"/>
            </a:ext>
          </a:extLst>
        </xdr:cNvPr>
        <xdr:cNvSpPr/>
      </xdr:nvSpPr>
      <xdr:spPr>
        <a:xfrm>
          <a:off x="0" y="0"/>
          <a:ext cx="17796932" cy="10439400"/>
        </a:xfrm>
        <a:prstGeom prst="roundRect">
          <a:avLst>
            <a:gd name="adj" fmla="val 393"/>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186266</xdr:colOff>
      <xdr:row>3</xdr:row>
      <xdr:rowOff>143933</xdr:rowOff>
    </xdr:from>
    <xdr:to>
      <xdr:col>28</xdr:col>
      <xdr:colOff>262468</xdr:colOff>
      <xdr:row>53</xdr:row>
      <xdr:rowOff>101600</xdr:rowOff>
    </xdr:to>
    <xdr:sp macro="" textlink="">
      <xdr:nvSpPr>
        <xdr:cNvPr id="4" name="Rectangle: Rounded Corners 3">
          <a:extLst>
            <a:ext uri="{FF2B5EF4-FFF2-40B4-BE49-F238E27FC236}">
              <a16:creationId xmlns:a16="http://schemas.microsoft.com/office/drawing/2014/main" id="{CBF41A67-0E0C-C309-D99B-99C0E228E350}"/>
            </a:ext>
          </a:extLst>
        </xdr:cNvPr>
        <xdr:cNvSpPr/>
      </xdr:nvSpPr>
      <xdr:spPr>
        <a:xfrm>
          <a:off x="1405466" y="702733"/>
          <a:ext cx="15925802" cy="9271000"/>
        </a:xfrm>
        <a:prstGeom prst="roundRect">
          <a:avLst>
            <a:gd name="adj" fmla="val 3635"/>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403860</xdr:colOff>
      <xdr:row>0</xdr:row>
      <xdr:rowOff>0</xdr:rowOff>
    </xdr:from>
    <xdr:to>
      <xdr:col>18</xdr:col>
      <xdr:colOff>426720</xdr:colOff>
      <xdr:row>3</xdr:row>
      <xdr:rowOff>160867</xdr:rowOff>
    </xdr:to>
    <xdr:sp macro="" textlink="">
      <xdr:nvSpPr>
        <xdr:cNvPr id="5" name="TextBox 4">
          <a:extLst>
            <a:ext uri="{FF2B5EF4-FFF2-40B4-BE49-F238E27FC236}">
              <a16:creationId xmlns:a16="http://schemas.microsoft.com/office/drawing/2014/main" id="{297973BD-037F-8503-289F-DB6546DB74E7}"/>
            </a:ext>
          </a:extLst>
        </xdr:cNvPr>
        <xdr:cNvSpPr txBox="1"/>
      </xdr:nvSpPr>
      <xdr:spPr>
        <a:xfrm>
          <a:off x="1623060" y="0"/>
          <a:ext cx="9776460" cy="71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800" b="1">
              <a:solidFill>
                <a:schemeClr val="bg1"/>
              </a:solidFill>
            </a:rPr>
            <a:t>SALES</a:t>
          </a:r>
          <a:r>
            <a:rPr lang="en-IN" sz="5800" b="1" baseline="0">
              <a:solidFill>
                <a:schemeClr val="bg1"/>
              </a:solidFill>
            </a:rPr>
            <a:t> ANALYTICS DASHBOARD</a:t>
          </a:r>
          <a:endParaRPr lang="en-IN" sz="5800" b="1">
            <a:solidFill>
              <a:schemeClr val="bg1"/>
            </a:solidFill>
          </a:endParaRPr>
        </a:p>
      </xdr:txBody>
    </xdr:sp>
    <xdr:clientData/>
  </xdr:twoCellAnchor>
  <xdr:twoCellAnchor editAs="oneCell">
    <xdr:from>
      <xdr:col>0</xdr:col>
      <xdr:colOff>135467</xdr:colOff>
      <xdr:row>0</xdr:row>
      <xdr:rowOff>0</xdr:rowOff>
    </xdr:from>
    <xdr:to>
      <xdr:col>2</xdr:col>
      <xdr:colOff>330202</xdr:colOff>
      <xdr:row>6</xdr:row>
      <xdr:rowOff>8466</xdr:rowOff>
    </xdr:to>
    <xdr:pic>
      <xdr:nvPicPr>
        <xdr:cNvPr id="7" name="Graphic 6" descr="Presentation with bar chart with solid fill">
          <a:extLst>
            <a:ext uri="{FF2B5EF4-FFF2-40B4-BE49-F238E27FC236}">
              <a16:creationId xmlns:a16="http://schemas.microsoft.com/office/drawing/2014/main" id="{6A9C4AAB-1AAF-4E74-88F6-F1D536874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5467" y="0"/>
          <a:ext cx="1413935" cy="1126066"/>
        </a:xfrm>
        <a:prstGeom prst="rect">
          <a:avLst/>
        </a:prstGeom>
      </xdr:spPr>
    </xdr:pic>
    <xdr:clientData/>
  </xdr:twoCellAnchor>
  <xdr:twoCellAnchor>
    <xdr:from>
      <xdr:col>0</xdr:col>
      <xdr:colOff>46566</xdr:colOff>
      <xdr:row>28</xdr:row>
      <xdr:rowOff>102499</xdr:rowOff>
    </xdr:from>
    <xdr:to>
      <xdr:col>2</xdr:col>
      <xdr:colOff>138006</xdr:colOff>
      <xdr:row>33</xdr:row>
      <xdr:rowOff>48584</xdr:rowOff>
    </xdr:to>
    <xdr:grpSp>
      <xdr:nvGrpSpPr>
        <xdr:cNvPr id="101" name="Group 100">
          <a:extLst>
            <a:ext uri="{FF2B5EF4-FFF2-40B4-BE49-F238E27FC236}">
              <a16:creationId xmlns:a16="http://schemas.microsoft.com/office/drawing/2014/main" id="{45A5515C-A984-FBE2-22C3-A148FCB5CEFF}"/>
            </a:ext>
          </a:extLst>
        </xdr:cNvPr>
        <xdr:cNvGrpSpPr/>
      </xdr:nvGrpSpPr>
      <xdr:grpSpPr>
        <a:xfrm>
          <a:off x="46566" y="5317966"/>
          <a:ext cx="1310640" cy="877418"/>
          <a:chOff x="80433" y="4378166"/>
          <a:chExt cx="1310640" cy="877418"/>
        </a:xfrm>
      </xdr:grpSpPr>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28B14085-678D-4DAC-8AFD-901D70881ECF}"/>
              </a:ext>
            </a:extLst>
          </xdr:cNvPr>
          <xdr:cNvSpPr/>
        </xdr:nvSpPr>
        <xdr:spPr>
          <a:xfrm>
            <a:off x="80433" y="4927600"/>
            <a:ext cx="1310640" cy="327984"/>
          </a:xfrm>
          <a:prstGeom prst="roundRect">
            <a:avLst>
              <a:gd name="adj" fmla="val 50000"/>
            </a:avLst>
          </a:prstGeom>
          <a:noFill/>
          <a:ln w="28575">
            <a:solidFill>
              <a:schemeClr val="bg1"/>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Data</a:t>
            </a:r>
          </a:p>
        </xdr:txBody>
      </xdr:sp>
      <xdr:grpSp>
        <xdr:nvGrpSpPr>
          <xdr:cNvPr id="20" name="Graphic 18" descr="Database with solid fill">
            <a:extLst>
              <a:ext uri="{FF2B5EF4-FFF2-40B4-BE49-F238E27FC236}">
                <a16:creationId xmlns:a16="http://schemas.microsoft.com/office/drawing/2014/main" id="{723BFACC-669A-D290-E02A-E89BA3213320}"/>
              </a:ext>
            </a:extLst>
          </xdr:cNvPr>
          <xdr:cNvGrpSpPr/>
        </xdr:nvGrpSpPr>
        <xdr:grpSpPr>
          <a:xfrm>
            <a:off x="530965" y="4378166"/>
            <a:ext cx="351155" cy="486727"/>
            <a:chOff x="574992" y="3720306"/>
            <a:chExt cx="351155" cy="476567"/>
          </a:xfrm>
          <a:solidFill>
            <a:schemeClr val="bg1">
              <a:lumMod val="95000"/>
            </a:schemeClr>
          </a:solidFill>
        </xdr:grpSpPr>
        <xdr:sp macro="" textlink="">
          <xdr:nvSpPr>
            <xdr:cNvPr id="21" name="Oval 20">
              <a:extLst>
                <a:ext uri="{FF2B5EF4-FFF2-40B4-BE49-F238E27FC236}">
                  <a16:creationId xmlns:a16="http://schemas.microsoft.com/office/drawing/2014/main" id="{0A1F6688-A396-B0B6-4D75-30C298AF0BF1}"/>
                </a:ext>
              </a:extLst>
            </xdr:cNvPr>
            <xdr:cNvSpPr/>
          </xdr:nvSpPr>
          <xdr:spPr>
            <a:xfrm>
              <a:off x="574992" y="3720306"/>
              <a:ext cx="351155" cy="100330"/>
            </a:xfrm>
            <a:prstGeom prst="ellipse">
              <a:avLst/>
            </a:prstGeom>
            <a:grpFill/>
            <a:ln w="6251" cap="flat">
              <a:noFill/>
              <a:prstDash val="solid"/>
              <a:miter/>
            </a:ln>
          </xdr:spPr>
        </xdr:sp>
        <xdr:sp macro="" textlink="">
          <xdr:nvSpPr>
            <xdr:cNvPr id="22" name="Freeform: Shape 21">
              <a:extLst>
                <a:ext uri="{FF2B5EF4-FFF2-40B4-BE49-F238E27FC236}">
                  <a16:creationId xmlns:a16="http://schemas.microsoft.com/office/drawing/2014/main" id="{450E6503-BA59-E149-E845-1F096687154D}"/>
                </a:ext>
              </a:extLst>
            </xdr:cNvPr>
            <xdr:cNvSpPr/>
          </xdr:nvSpPr>
          <xdr:spPr>
            <a:xfrm>
              <a:off x="574992" y="3795553"/>
              <a:ext cx="351155" cy="150495"/>
            </a:xfrm>
            <a:custGeom>
              <a:avLst/>
              <a:gdLst>
                <a:gd name="csX0" fmla="*/ 300990 w 351155"/>
                <a:gd name="csY0" fmla="*/ 100330 h 150495"/>
                <a:gd name="csX1" fmla="*/ 288449 w 351155"/>
                <a:gd name="csY1" fmla="*/ 87789 h 150495"/>
                <a:gd name="csX2" fmla="*/ 300990 w 351155"/>
                <a:gd name="csY2" fmla="*/ 75248 h 150495"/>
                <a:gd name="csX3" fmla="*/ 313531 w 351155"/>
                <a:gd name="csY3" fmla="*/ 87789 h 150495"/>
                <a:gd name="csX4" fmla="*/ 300990 w 351155"/>
                <a:gd name="csY4" fmla="*/ 100330 h 150495"/>
                <a:gd name="csX5" fmla="*/ 175578 w 351155"/>
                <a:gd name="csY5" fmla="*/ 50165 h 150495"/>
                <a:gd name="csX6" fmla="*/ 0 w 351155"/>
                <a:gd name="csY6" fmla="*/ 0 h 150495"/>
                <a:gd name="csX7" fmla="*/ 0 w 351155"/>
                <a:gd name="csY7" fmla="*/ 100330 h 150495"/>
                <a:gd name="csX8" fmla="*/ 175578 w 351155"/>
                <a:gd name="csY8" fmla="*/ 150495 h 150495"/>
                <a:gd name="csX9" fmla="*/ 351155 w 351155"/>
                <a:gd name="csY9" fmla="*/ 100330 h 150495"/>
                <a:gd name="csX10" fmla="*/ 351155 w 351155"/>
                <a:gd name="csY10" fmla="*/ 0 h 150495"/>
                <a:gd name="csX11" fmla="*/ 175578 w 351155"/>
                <a:gd name="csY11" fmla="*/ 50165 h 15049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351155" h="150495">
                  <a:moveTo>
                    <a:pt x="300990" y="100330"/>
                  </a:moveTo>
                  <a:cubicBezTo>
                    <a:pt x="293465" y="100330"/>
                    <a:pt x="288449" y="95314"/>
                    <a:pt x="288449" y="87789"/>
                  </a:cubicBezTo>
                  <a:cubicBezTo>
                    <a:pt x="288449" y="80264"/>
                    <a:pt x="293465" y="75248"/>
                    <a:pt x="300990" y="75248"/>
                  </a:cubicBezTo>
                  <a:cubicBezTo>
                    <a:pt x="308515" y="75248"/>
                    <a:pt x="313531" y="80264"/>
                    <a:pt x="313531" y="87789"/>
                  </a:cubicBezTo>
                  <a:cubicBezTo>
                    <a:pt x="313531" y="95314"/>
                    <a:pt x="308515" y="100330"/>
                    <a:pt x="300990" y="100330"/>
                  </a:cubicBezTo>
                  <a:close/>
                  <a:moveTo>
                    <a:pt x="175578" y="50165"/>
                  </a:moveTo>
                  <a:cubicBezTo>
                    <a:pt x="79010" y="50165"/>
                    <a:pt x="0" y="27591"/>
                    <a:pt x="0" y="0"/>
                  </a:cubicBezTo>
                  <a:lnTo>
                    <a:pt x="0" y="100330"/>
                  </a:lnTo>
                  <a:cubicBezTo>
                    <a:pt x="0" y="127921"/>
                    <a:pt x="79010" y="150495"/>
                    <a:pt x="175578" y="150495"/>
                  </a:cubicBezTo>
                  <a:cubicBezTo>
                    <a:pt x="272145" y="150495"/>
                    <a:pt x="351155" y="127921"/>
                    <a:pt x="351155" y="100330"/>
                  </a:cubicBezTo>
                  <a:lnTo>
                    <a:pt x="351155" y="0"/>
                  </a:lnTo>
                  <a:cubicBezTo>
                    <a:pt x="351155" y="27591"/>
                    <a:pt x="272145" y="50165"/>
                    <a:pt x="175578" y="50165"/>
                  </a:cubicBezTo>
                  <a:close/>
                </a:path>
              </a:pathLst>
            </a:custGeom>
            <a:grpFill/>
            <a:ln w="6251" cap="flat">
              <a:noFill/>
              <a:prstDash val="solid"/>
              <a:miter/>
            </a:ln>
          </xdr:spPr>
        </xdr:sp>
        <xdr:sp macro="" textlink="">
          <xdr:nvSpPr>
            <xdr:cNvPr id="23" name="Freeform: Shape 22">
              <a:extLst>
                <a:ext uri="{FF2B5EF4-FFF2-40B4-BE49-F238E27FC236}">
                  <a16:creationId xmlns:a16="http://schemas.microsoft.com/office/drawing/2014/main" id="{13CA0F65-6BDB-615F-390D-9AEC53D917D2}"/>
                </a:ext>
              </a:extLst>
            </xdr:cNvPr>
            <xdr:cNvSpPr/>
          </xdr:nvSpPr>
          <xdr:spPr>
            <a:xfrm>
              <a:off x="574992" y="3920966"/>
              <a:ext cx="351155" cy="150495"/>
            </a:xfrm>
            <a:custGeom>
              <a:avLst/>
              <a:gdLst>
                <a:gd name="csX0" fmla="*/ 300990 w 351155"/>
                <a:gd name="csY0" fmla="*/ 100330 h 150495"/>
                <a:gd name="csX1" fmla="*/ 288449 w 351155"/>
                <a:gd name="csY1" fmla="*/ 87789 h 150495"/>
                <a:gd name="csX2" fmla="*/ 300990 w 351155"/>
                <a:gd name="csY2" fmla="*/ 75248 h 150495"/>
                <a:gd name="csX3" fmla="*/ 313531 w 351155"/>
                <a:gd name="csY3" fmla="*/ 87789 h 150495"/>
                <a:gd name="csX4" fmla="*/ 300990 w 351155"/>
                <a:gd name="csY4" fmla="*/ 100330 h 150495"/>
                <a:gd name="csX5" fmla="*/ 175578 w 351155"/>
                <a:gd name="csY5" fmla="*/ 50165 h 150495"/>
                <a:gd name="csX6" fmla="*/ 0 w 351155"/>
                <a:gd name="csY6" fmla="*/ 0 h 150495"/>
                <a:gd name="csX7" fmla="*/ 0 w 351155"/>
                <a:gd name="csY7" fmla="*/ 100330 h 150495"/>
                <a:gd name="csX8" fmla="*/ 175578 w 351155"/>
                <a:gd name="csY8" fmla="*/ 150495 h 150495"/>
                <a:gd name="csX9" fmla="*/ 351155 w 351155"/>
                <a:gd name="csY9" fmla="*/ 100330 h 150495"/>
                <a:gd name="csX10" fmla="*/ 351155 w 351155"/>
                <a:gd name="csY10" fmla="*/ 0 h 150495"/>
                <a:gd name="csX11" fmla="*/ 175578 w 351155"/>
                <a:gd name="csY11" fmla="*/ 50165 h 15049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351155" h="150495">
                  <a:moveTo>
                    <a:pt x="300990" y="100330"/>
                  </a:moveTo>
                  <a:cubicBezTo>
                    <a:pt x="293465" y="100330"/>
                    <a:pt x="288449" y="95314"/>
                    <a:pt x="288449" y="87789"/>
                  </a:cubicBezTo>
                  <a:cubicBezTo>
                    <a:pt x="288449" y="80264"/>
                    <a:pt x="293465" y="75248"/>
                    <a:pt x="300990" y="75248"/>
                  </a:cubicBezTo>
                  <a:cubicBezTo>
                    <a:pt x="308515" y="75248"/>
                    <a:pt x="313531" y="80264"/>
                    <a:pt x="313531" y="87789"/>
                  </a:cubicBezTo>
                  <a:cubicBezTo>
                    <a:pt x="313531" y="95314"/>
                    <a:pt x="308515" y="100330"/>
                    <a:pt x="300990" y="100330"/>
                  </a:cubicBezTo>
                  <a:close/>
                  <a:moveTo>
                    <a:pt x="175578" y="50165"/>
                  </a:moveTo>
                  <a:cubicBezTo>
                    <a:pt x="79010" y="50165"/>
                    <a:pt x="0" y="27591"/>
                    <a:pt x="0" y="0"/>
                  </a:cubicBezTo>
                  <a:lnTo>
                    <a:pt x="0" y="100330"/>
                  </a:lnTo>
                  <a:cubicBezTo>
                    <a:pt x="0" y="127921"/>
                    <a:pt x="79010" y="150495"/>
                    <a:pt x="175578" y="150495"/>
                  </a:cubicBezTo>
                  <a:cubicBezTo>
                    <a:pt x="272145" y="150495"/>
                    <a:pt x="351155" y="127921"/>
                    <a:pt x="351155" y="100330"/>
                  </a:cubicBezTo>
                  <a:lnTo>
                    <a:pt x="351155" y="0"/>
                  </a:lnTo>
                  <a:cubicBezTo>
                    <a:pt x="351155" y="27591"/>
                    <a:pt x="272145" y="50165"/>
                    <a:pt x="175578" y="50165"/>
                  </a:cubicBezTo>
                  <a:close/>
                </a:path>
              </a:pathLst>
            </a:custGeom>
            <a:grpFill/>
            <a:ln w="6251" cap="flat">
              <a:noFill/>
              <a:prstDash val="solid"/>
              <a:miter/>
            </a:ln>
          </xdr:spPr>
        </xdr:sp>
        <xdr:sp macro="" textlink="">
          <xdr:nvSpPr>
            <xdr:cNvPr id="24" name="Freeform: Shape 23">
              <a:extLst>
                <a:ext uri="{FF2B5EF4-FFF2-40B4-BE49-F238E27FC236}">
                  <a16:creationId xmlns:a16="http://schemas.microsoft.com/office/drawing/2014/main" id="{A9627A14-FCF0-D062-E934-EAB4B6B13819}"/>
                </a:ext>
              </a:extLst>
            </xdr:cNvPr>
            <xdr:cNvSpPr/>
          </xdr:nvSpPr>
          <xdr:spPr>
            <a:xfrm>
              <a:off x="574992" y="4046378"/>
              <a:ext cx="351155" cy="150495"/>
            </a:xfrm>
            <a:custGeom>
              <a:avLst/>
              <a:gdLst>
                <a:gd name="csX0" fmla="*/ 300990 w 351155"/>
                <a:gd name="csY0" fmla="*/ 100330 h 150495"/>
                <a:gd name="csX1" fmla="*/ 288449 w 351155"/>
                <a:gd name="csY1" fmla="*/ 87789 h 150495"/>
                <a:gd name="csX2" fmla="*/ 300990 w 351155"/>
                <a:gd name="csY2" fmla="*/ 75248 h 150495"/>
                <a:gd name="csX3" fmla="*/ 313531 w 351155"/>
                <a:gd name="csY3" fmla="*/ 87789 h 150495"/>
                <a:gd name="csX4" fmla="*/ 300990 w 351155"/>
                <a:gd name="csY4" fmla="*/ 100330 h 150495"/>
                <a:gd name="csX5" fmla="*/ 175578 w 351155"/>
                <a:gd name="csY5" fmla="*/ 50165 h 150495"/>
                <a:gd name="csX6" fmla="*/ 0 w 351155"/>
                <a:gd name="csY6" fmla="*/ 0 h 150495"/>
                <a:gd name="csX7" fmla="*/ 0 w 351155"/>
                <a:gd name="csY7" fmla="*/ 100330 h 150495"/>
                <a:gd name="csX8" fmla="*/ 175578 w 351155"/>
                <a:gd name="csY8" fmla="*/ 150495 h 150495"/>
                <a:gd name="csX9" fmla="*/ 351155 w 351155"/>
                <a:gd name="csY9" fmla="*/ 100330 h 150495"/>
                <a:gd name="csX10" fmla="*/ 351155 w 351155"/>
                <a:gd name="csY10" fmla="*/ 0 h 150495"/>
                <a:gd name="csX11" fmla="*/ 175578 w 351155"/>
                <a:gd name="csY11" fmla="*/ 50165 h 15049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351155" h="150495">
                  <a:moveTo>
                    <a:pt x="300990" y="100330"/>
                  </a:moveTo>
                  <a:cubicBezTo>
                    <a:pt x="293465" y="100330"/>
                    <a:pt x="288449" y="95313"/>
                    <a:pt x="288449" y="87789"/>
                  </a:cubicBezTo>
                  <a:cubicBezTo>
                    <a:pt x="288449" y="80264"/>
                    <a:pt x="293465" y="75248"/>
                    <a:pt x="300990" y="75248"/>
                  </a:cubicBezTo>
                  <a:cubicBezTo>
                    <a:pt x="308515" y="75248"/>
                    <a:pt x="313531" y="80264"/>
                    <a:pt x="313531" y="87789"/>
                  </a:cubicBezTo>
                  <a:cubicBezTo>
                    <a:pt x="313531" y="95313"/>
                    <a:pt x="308515" y="100330"/>
                    <a:pt x="300990" y="100330"/>
                  </a:cubicBezTo>
                  <a:close/>
                  <a:moveTo>
                    <a:pt x="175578" y="50165"/>
                  </a:moveTo>
                  <a:cubicBezTo>
                    <a:pt x="79010" y="50165"/>
                    <a:pt x="0" y="27591"/>
                    <a:pt x="0" y="0"/>
                  </a:cubicBezTo>
                  <a:lnTo>
                    <a:pt x="0" y="100330"/>
                  </a:lnTo>
                  <a:cubicBezTo>
                    <a:pt x="0" y="127921"/>
                    <a:pt x="79010" y="150495"/>
                    <a:pt x="175578" y="150495"/>
                  </a:cubicBezTo>
                  <a:cubicBezTo>
                    <a:pt x="272145" y="150495"/>
                    <a:pt x="351155" y="127921"/>
                    <a:pt x="351155" y="100330"/>
                  </a:cubicBezTo>
                  <a:lnTo>
                    <a:pt x="351155" y="0"/>
                  </a:lnTo>
                  <a:cubicBezTo>
                    <a:pt x="351155" y="27591"/>
                    <a:pt x="272145" y="50165"/>
                    <a:pt x="175578" y="50165"/>
                  </a:cubicBezTo>
                  <a:close/>
                </a:path>
              </a:pathLst>
            </a:custGeom>
            <a:grpFill/>
            <a:ln w="6251" cap="flat">
              <a:noFill/>
              <a:prstDash val="solid"/>
              <a:miter/>
            </a:ln>
          </xdr:spPr>
        </xdr:sp>
      </xdr:grpSp>
    </xdr:grpSp>
    <xdr:clientData/>
  </xdr:twoCellAnchor>
  <xdr:twoCellAnchor>
    <xdr:from>
      <xdr:col>0</xdr:col>
      <xdr:colOff>0</xdr:colOff>
      <xdr:row>17</xdr:row>
      <xdr:rowOff>141981</xdr:rowOff>
    </xdr:from>
    <xdr:to>
      <xdr:col>2</xdr:col>
      <xdr:colOff>76200</xdr:colOff>
      <xdr:row>23</xdr:row>
      <xdr:rowOff>66457</xdr:rowOff>
    </xdr:to>
    <xdr:grpSp>
      <xdr:nvGrpSpPr>
        <xdr:cNvPr id="70" name="Group 69">
          <a:hlinkClick xmlns:r="http://schemas.openxmlformats.org/officeDocument/2006/relationships" r:id="rId4"/>
          <a:extLst>
            <a:ext uri="{FF2B5EF4-FFF2-40B4-BE49-F238E27FC236}">
              <a16:creationId xmlns:a16="http://schemas.microsoft.com/office/drawing/2014/main" id="{1AE23CED-0CF7-0662-A090-53611307605A}"/>
            </a:ext>
          </a:extLst>
        </xdr:cNvPr>
        <xdr:cNvGrpSpPr/>
      </xdr:nvGrpSpPr>
      <xdr:grpSpPr>
        <a:xfrm>
          <a:off x="0" y="3308514"/>
          <a:ext cx="1295400" cy="1042076"/>
          <a:chOff x="137160" y="2597314"/>
          <a:chExt cx="1295400" cy="1042076"/>
        </a:xfrm>
      </xdr:grpSpPr>
      <xdr:sp macro="" textlink="">
        <xdr:nvSpPr>
          <xdr:cNvPr id="15" name="Rectangle: Rounded Corners 14">
            <a:extLst>
              <a:ext uri="{FF2B5EF4-FFF2-40B4-BE49-F238E27FC236}">
                <a16:creationId xmlns:a16="http://schemas.microsoft.com/office/drawing/2014/main" id="{50F35442-A010-46C2-9258-E41691E314D0}"/>
              </a:ext>
            </a:extLst>
          </xdr:cNvPr>
          <xdr:cNvSpPr/>
        </xdr:nvSpPr>
        <xdr:spPr>
          <a:xfrm>
            <a:off x="137160" y="3296073"/>
            <a:ext cx="1295400" cy="343317"/>
          </a:xfrm>
          <a:prstGeom prst="roundRect">
            <a:avLst>
              <a:gd name="adj" fmla="val 50000"/>
            </a:avLst>
          </a:prstGeom>
          <a:noFill/>
          <a:ln w="28575">
            <a:solidFill>
              <a:schemeClr val="bg1"/>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Analysis</a:t>
            </a:r>
          </a:p>
        </xdr:txBody>
      </xdr:sp>
      <xdr:sp macro="" textlink="">
        <xdr:nvSpPr>
          <xdr:cNvPr id="28" name="Freeform: Shape 27">
            <a:extLst>
              <a:ext uri="{FF2B5EF4-FFF2-40B4-BE49-F238E27FC236}">
                <a16:creationId xmlns:a16="http://schemas.microsoft.com/office/drawing/2014/main" id="{1919A85E-834F-5619-0BBC-8070C1492C56}"/>
              </a:ext>
            </a:extLst>
          </xdr:cNvPr>
          <xdr:cNvSpPr/>
        </xdr:nvSpPr>
        <xdr:spPr>
          <a:xfrm>
            <a:off x="587237" y="2597314"/>
            <a:ext cx="454162" cy="505508"/>
          </a:xfrm>
          <a:custGeom>
            <a:avLst/>
            <a:gdLst>
              <a:gd name="csX0" fmla="*/ 454162 w 454162"/>
              <a:gd name="csY0" fmla="*/ 57833 h 495348"/>
              <a:gd name="csX1" fmla="*/ 396425 w 454162"/>
              <a:gd name="csY1" fmla="*/ 0 h 495348"/>
              <a:gd name="csX2" fmla="*/ 338592 w 454162"/>
              <a:gd name="csY2" fmla="*/ 57737 h 495348"/>
              <a:gd name="csX3" fmla="*/ 364843 w 454162"/>
              <a:gd name="csY3" fmla="*/ 106207 h 495348"/>
              <a:gd name="csX4" fmla="*/ 322082 w 454162"/>
              <a:gd name="csY4" fmla="*/ 231188 h 495348"/>
              <a:gd name="csX5" fmla="*/ 322082 w 454162"/>
              <a:gd name="csY5" fmla="*/ 231188 h 495348"/>
              <a:gd name="csX6" fmla="*/ 289062 w 454162"/>
              <a:gd name="csY6" fmla="*/ 241507 h 495348"/>
              <a:gd name="csX7" fmla="*/ 202880 w 454162"/>
              <a:gd name="csY7" fmla="*/ 176870 h 495348"/>
              <a:gd name="csX8" fmla="*/ 168681 w 454162"/>
              <a:gd name="csY8" fmla="*/ 102649 h 495348"/>
              <a:gd name="csX9" fmla="*/ 94461 w 454162"/>
              <a:gd name="csY9" fmla="*/ 136848 h 495348"/>
              <a:gd name="csX10" fmla="*/ 116368 w 454162"/>
              <a:gd name="csY10" fmla="*/ 204772 h 495348"/>
              <a:gd name="csX11" fmla="*/ 61307 w 454162"/>
              <a:gd name="csY11" fmla="*/ 379778 h 495348"/>
              <a:gd name="csX12" fmla="*/ 57922 w 454162"/>
              <a:gd name="csY12" fmla="*/ 379778 h 495348"/>
              <a:gd name="csX13" fmla="*/ 0 w 454162"/>
              <a:gd name="csY13" fmla="*/ 437425 h 495348"/>
              <a:gd name="csX14" fmla="*/ 57647 w 454162"/>
              <a:gd name="csY14" fmla="*/ 495348 h 495348"/>
              <a:gd name="csX15" fmla="*/ 115569 w 454162"/>
              <a:gd name="csY15" fmla="*/ 437700 h 495348"/>
              <a:gd name="csX16" fmla="*/ 92346 w 454162"/>
              <a:gd name="csY16" fmla="*/ 391252 h 495348"/>
              <a:gd name="csX17" fmla="*/ 147902 w 454162"/>
              <a:gd name="csY17" fmla="*/ 214678 h 495348"/>
              <a:gd name="csX18" fmla="*/ 148727 w 454162"/>
              <a:gd name="csY18" fmla="*/ 214678 h 495348"/>
              <a:gd name="csX19" fmla="*/ 183068 w 454162"/>
              <a:gd name="csY19" fmla="*/ 203286 h 495348"/>
              <a:gd name="csX20" fmla="*/ 268507 w 454162"/>
              <a:gd name="csY20" fmla="*/ 267262 h 495348"/>
              <a:gd name="csX21" fmla="*/ 264297 w 454162"/>
              <a:gd name="csY21" fmla="*/ 288973 h 495348"/>
              <a:gd name="csX22" fmla="*/ 322060 w 454162"/>
              <a:gd name="csY22" fmla="*/ 346780 h 495348"/>
              <a:gd name="csX23" fmla="*/ 379867 w 454162"/>
              <a:gd name="csY23" fmla="*/ 289018 h 495348"/>
              <a:gd name="csX24" fmla="*/ 353781 w 454162"/>
              <a:gd name="csY24" fmla="*/ 240681 h 495348"/>
              <a:gd name="csX25" fmla="*/ 396377 w 454162"/>
              <a:gd name="csY25" fmla="*/ 115618 h 495348"/>
              <a:gd name="csX26" fmla="*/ 454162 w 454162"/>
              <a:gd name="csY26" fmla="*/ 57833 h 49534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Lst>
            <a:rect l="l" t="t" r="r" b="b"/>
            <a:pathLst>
              <a:path w="454162" h="495348">
                <a:moveTo>
                  <a:pt x="454162" y="57833"/>
                </a:moveTo>
                <a:cubicBezTo>
                  <a:pt x="454189" y="25919"/>
                  <a:pt x="428339" y="26"/>
                  <a:pt x="396425" y="0"/>
                </a:cubicBezTo>
                <a:cubicBezTo>
                  <a:pt x="364511" y="-26"/>
                  <a:pt x="338619" y="25823"/>
                  <a:pt x="338592" y="57737"/>
                </a:cubicBezTo>
                <a:cubicBezTo>
                  <a:pt x="338576" y="77295"/>
                  <a:pt x="348454" y="95534"/>
                  <a:pt x="364843" y="106207"/>
                </a:cubicBezTo>
                <a:lnTo>
                  <a:pt x="322082" y="231188"/>
                </a:lnTo>
                <a:lnTo>
                  <a:pt x="322082" y="231188"/>
                </a:lnTo>
                <a:cubicBezTo>
                  <a:pt x="310280" y="231175"/>
                  <a:pt x="298757" y="234776"/>
                  <a:pt x="289062" y="241507"/>
                </a:cubicBezTo>
                <a:lnTo>
                  <a:pt x="202880" y="176870"/>
                </a:lnTo>
                <a:cubicBezTo>
                  <a:pt x="213932" y="146931"/>
                  <a:pt x="198620" y="113701"/>
                  <a:pt x="168681" y="102649"/>
                </a:cubicBezTo>
                <a:cubicBezTo>
                  <a:pt x="138742" y="91598"/>
                  <a:pt x="105512" y="106909"/>
                  <a:pt x="94461" y="136848"/>
                </a:cubicBezTo>
                <a:cubicBezTo>
                  <a:pt x="85238" y="161833"/>
                  <a:pt x="94285" y="189884"/>
                  <a:pt x="116368" y="204772"/>
                </a:cubicBezTo>
                <a:lnTo>
                  <a:pt x="61307" y="379778"/>
                </a:lnTo>
                <a:lnTo>
                  <a:pt x="57922" y="379778"/>
                </a:lnTo>
                <a:cubicBezTo>
                  <a:pt x="26008" y="379702"/>
                  <a:pt x="76" y="405511"/>
                  <a:pt x="0" y="437425"/>
                </a:cubicBezTo>
                <a:cubicBezTo>
                  <a:pt x="-76" y="469339"/>
                  <a:pt x="25733" y="495272"/>
                  <a:pt x="57647" y="495348"/>
                </a:cubicBezTo>
                <a:cubicBezTo>
                  <a:pt x="89561" y="495424"/>
                  <a:pt x="115493" y="469614"/>
                  <a:pt x="115569" y="437700"/>
                </a:cubicBezTo>
                <a:cubicBezTo>
                  <a:pt x="115613" y="419415"/>
                  <a:pt x="107000" y="402189"/>
                  <a:pt x="92346" y="391252"/>
                </a:cubicBezTo>
                <a:lnTo>
                  <a:pt x="147902" y="214678"/>
                </a:lnTo>
                <a:lnTo>
                  <a:pt x="148727" y="214678"/>
                </a:lnTo>
                <a:cubicBezTo>
                  <a:pt x="161098" y="214655"/>
                  <a:pt x="173136" y="210662"/>
                  <a:pt x="183068" y="203286"/>
                </a:cubicBezTo>
                <a:lnTo>
                  <a:pt x="268507" y="267262"/>
                </a:lnTo>
                <a:cubicBezTo>
                  <a:pt x="265758" y="274172"/>
                  <a:pt x="264330" y="281536"/>
                  <a:pt x="264297" y="288973"/>
                </a:cubicBezTo>
                <a:cubicBezTo>
                  <a:pt x="264285" y="320887"/>
                  <a:pt x="290146" y="346768"/>
                  <a:pt x="322060" y="346780"/>
                </a:cubicBezTo>
                <a:cubicBezTo>
                  <a:pt x="353974" y="346793"/>
                  <a:pt x="379855" y="320931"/>
                  <a:pt x="379867" y="289018"/>
                </a:cubicBezTo>
                <a:cubicBezTo>
                  <a:pt x="379875" y="269539"/>
                  <a:pt x="370068" y="251366"/>
                  <a:pt x="353781" y="240681"/>
                </a:cubicBezTo>
                <a:lnTo>
                  <a:pt x="396377" y="115618"/>
                </a:lnTo>
                <a:cubicBezTo>
                  <a:pt x="428291" y="115618"/>
                  <a:pt x="454162" y="89747"/>
                  <a:pt x="454162" y="57833"/>
                </a:cubicBezTo>
                <a:close/>
              </a:path>
            </a:pathLst>
          </a:custGeom>
          <a:solidFill>
            <a:sysClr val="window" lastClr="FFFFFF"/>
          </a:solidFill>
          <a:ln w="8235" cap="flat">
            <a:noFill/>
            <a:prstDash val="solid"/>
            <a:miter/>
          </a:ln>
        </xdr:spPr>
      </xdr:sp>
      <xdr:sp macro="" textlink="">
        <xdr:nvSpPr>
          <xdr:cNvPr id="29" name="Freeform: Shape 28">
            <a:extLst>
              <a:ext uri="{FF2B5EF4-FFF2-40B4-BE49-F238E27FC236}">
                <a16:creationId xmlns:a16="http://schemas.microsoft.com/office/drawing/2014/main" id="{F80606E0-A66A-0677-9C62-9F62BDAD3963}"/>
              </a:ext>
            </a:extLst>
          </xdr:cNvPr>
          <xdr:cNvSpPr/>
        </xdr:nvSpPr>
        <xdr:spPr>
          <a:xfrm>
            <a:off x="496570" y="2597362"/>
            <a:ext cx="569595" cy="591396"/>
          </a:xfrm>
          <a:custGeom>
            <a:avLst/>
            <a:gdLst>
              <a:gd name="csX0" fmla="*/ 49530 w 569595"/>
              <a:gd name="csY0" fmla="*/ 0 h 577850"/>
              <a:gd name="csX1" fmla="*/ 0 w 569595"/>
              <a:gd name="csY1" fmla="*/ 0 h 577850"/>
              <a:gd name="csX2" fmla="*/ 0 w 569595"/>
              <a:gd name="csY2" fmla="*/ 577850 h 577850"/>
              <a:gd name="csX3" fmla="*/ 569595 w 569595"/>
              <a:gd name="csY3" fmla="*/ 577850 h 577850"/>
              <a:gd name="csX4" fmla="*/ 569595 w 569595"/>
              <a:gd name="csY4" fmla="*/ 528320 h 577850"/>
              <a:gd name="csX5" fmla="*/ 49530 w 569595"/>
              <a:gd name="csY5" fmla="*/ 528320 h 577850"/>
              <a:gd name="csX6" fmla="*/ 49530 w 569595"/>
              <a:gd name="csY6" fmla="*/ 0 h 57785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569595" h="577850">
                <a:moveTo>
                  <a:pt x="49530" y="0"/>
                </a:moveTo>
                <a:lnTo>
                  <a:pt x="0" y="0"/>
                </a:lnTo>
                <a:lnTo>
                  <a:pt x="0" y="577850"/>
                </a:lnTo>
                <a:lnTo>
                  <a:pt x="569595" y="577850"/>
                </a:lnTo>
                <a:lnTo>
                  <a:pt x="569595" y="528320"/>
                </a:lnTo>
                <a:lnTo>
                  <a:pt x="49530" y="528320"/>
                </a:lnTo>
                <a:lnTo>
                  <a:pt x="49530" y="0"/>
                </a:lnTo>
                <a:close/>
              </a:path>
            </a:pathLst>
          </a:custGeom>
          <a:solidFill>
            <a:sysClr val="window" lastClr="FFFFFF"/>
          </a:solidFill>
          <a:ln w="8235" cap="flat">
            <a:noFill/>
            <a:prstDash val="solid"/>
            <a:miter/>
          </a:ln>
        </xdr:spPr>
      </xdr:sp>
    </xdr:grpSp>
    <xdr:clientData/>
  </xdr:twoCellAnchor>
  <xdr:twoCellAnchor>
    <xdr:from>
      <xdr:col>0</xdr:col>
      <xdr:colOff>67733</xdr:colOff>
      <xdr:row>8</xdr:row>
      <xdr:rowOff>148167</xdr:rowOff>
    </xdr:from>
    <xdr:to>
      <xdr:col>2</xdr:col>
      <xdr:colOff>197274</xdr:colOff>
      <xdr:row>13</xdr:row>
      <xdr:rowOff>177800</xdr:rowOff>
    </xdr:to>
    <xdr:grpSp>
      <xdr:nvGrpSpPr>
        <xdr:cNvPr id="69" name="Group 68">
          <a:extLst>
            <a:ext uri="{FF2B5EF4-FFF2-40B4-BE49-F238E27FC236}">
              <a16:creationId xmlns:a16="http://schemas.microsoft.com/office/drawing/2014/main" id="{711B648D-CCE4-2EBF-B438-88B38AC6E80E}"/>
            </a:ext>
          </a:extLst>
        </xdr:cNvPr>
        <xdr:cNvGrpSpPr/>
      </xdr:nvGrpSpPr>
      <xdr:grpSpPr>
        <a:xfrm>
          <a:off x="67733" y="1638300"/>
          <a:ext cx="1348741" cy="960967"/>
          <a:chOff x="114300" y="1418167"/>
          <a:chExt cx="1310640" cy="900853"/>
        </a:xfrm>
      </xdr:grpSpPr>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409541F3-9600-4388-8200-924E6697773D}"/>
              </a:ext>
            </a:extLst>
          </xdr:cNvPr>
          <xdr:cNvSpPr/>
        </xdr:nvSpPr>
        <xdr:spPr>
          <a:xfrm>
            <a:off x="114300" y="1999827"/>
            <a:ext cx="1310640" cy="319193"/>
          </a:xfrm>
          <a:prstGeom prst="roundRect">
            <a:avLst>
              <a:gd name="adj" fmla="val 50000"/>
            </a:avLst>
          </a:prstGeom>
          <a:solidFill>
            <a:schemeClr val="bg1"/>
          </a:solidFill>
          <a:ln w="28575">
            <a:solidFill>
              <a:schemeClr val="bg1"/>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6"/>
                </a:solidFill>
              </a:rPr>
              <a:t>Dashboard</a:t>
            </a:r>
          </a:p>
        </xdr:txBody>
      </xdr:sp>
      <xdr:sp macro="" textlink="">
        <xdr:nvSpPr>
          <xdr:cNvPr id="33" name="Freeform: Shape 32">
            <a:extLst>
              <a:ext uri="{FF2B5EF4-FFF2-40B4-BE49-F238E27FC236}">
                <a16:creationId xmlns:a16="http://schemas.microsoft.com/office/drawing/2014/main" id="{C4B66285-9617-2A05-40DB-B8B196CB28B9}"/>
              </a:ext>
            </a:extLst>
          </xdr:cNvPr>
          <xdr:cNvSpPr/>
        </xdr:nvSpPr>
        <xdr:spPr>
          <a:xfrm>
            <a:off x="403860" y="1418167"/>
            <a:ext cx="669607" cy="467360"/>
          </a:xfrm>
          <a:custGeom>
            <a:avLst/>
            <a:gdLst>
              <a:gd name="csX0" fmla="*/ 400050 w 669607"/>
              <a:gd name="csY0" fmla="*/ 58103 h 457200"/>
              <a:gd name="csX1" fmla="*/ 400050 w 669607"/>
              <a:gd name="csY1" fmla="*/ 96202 h 457200"/>
              <a:gd name="csX2" fmla="*/ 419100 w 669607"/>
              <a:gd name="csY2" fmla="*/ 95250 h 457200"/>
              <a:gd name="csX3" fmla="*/ 438150 w 669607"/>
              <a:gd name="csY3" fmla="*/ 96202 h 457200"/>
              <a:gd name="csX4" fmla="*/ 438150 w 669607"/>
              <a:gd name="csY4" fmla="*/ 58103 h 457200"/>
              <a:gd name="csX5" fmla="*/ 542925 w 669607"/>
              <a:gd name="csY5" fmla="*/ 80010 h 457200"/>
              <a:gd name="csX6" fmla="*/ 528638 w 669607"/>
              <a:gd name="csY6" fmla="*/ 114300 h 457200"/>
              <a:gd name="csX7" fmla="*/ 563880 w 669607"/>
              <a:gd name="csY7" fmla="*/ 129540 h 457200"/>
              <a:gd name="csX8" fmla="*/ 578168 w 669607"/>
              <a:gd name="csY8" fmla="*/ 94298 h 457200"/>
              <a:gd name="csX9" fmla="*/ 628650 w 669607"/>
              <a:gd name="csY9" fmla="*/ 124777 h 457200"/>
              <a:gd name="csX10" fmla="*/ 669608 w 669607"/>
              <a:gd name="csY10" fmla="*/ 83820 h 457200"/>
              <a:gd name="csX11" fmla="*/ 419100 w 669607"/>
              <a:gd name="csY11" fmla="*/ 0 h 457200"/>
              <a:gd name="csX12" fmla="*/ 0 w 669607"/>
              <a:gd name="csY12" fmla="*/ 419100 h 457200"/>
              <a:gd name="csX13" fmla="*/ 0 w 669607"/>
              <a:gd name="csY13" fmla="*/ 457200 h 457200"/>
              <a:gd name="csX14" fmla="*/ 57150 w 669607"/>
              <a:gd name="csY14" fmla="*/ 457200 h 457200"/>
              <a:gd name="csX15" fmla="*/ 57150 w 669607"/>
              <a:gd name="csY15" fmla="*/ 419100 h 457200"/>
              <a:gd name="csX16" fmla="*/ 75248 w 669607"/>
              <a:gd name="csY16" fmla="*/ 306705 h 457200"/>
              <a:gd name="csX17" fmla="*/ 110490 w 669607"/>
              <a:gd name="csY17" fmla="*/ 320993 h 457200"/>
              <a:gd name="csX18" fmla="*/ 123825 w 669607"/>
              <a:gd name="csY18" fmla="*/ 285750 h 457200"/>
              <a:gd name="csX19" fmla="*/ 88583 w 669607"/>
              <a:gd name="csY19" fmla="*/ 271463 h 457200"/>
              <a:gd name="csX20" fmla="*/ 145733 w 669607"/>
              <a:gd name="csY20" fmla="*/ 182880 h 457200"/>
              <a:gd name="csX21" fmla="*/ 172403 w 669607"/>
              <a:gd name="csY21" fmla="*/ 209550 h 457200"/>
              <a:gd name="csX22" fmla="*/ 199073 w 669607"/>
              <a:gd name="csY22" fmla="*/ 181927 h 457200"/>
              <a:gd name="csX23" fmla="*/ 172403 w 669607"/>
              <a:gd name="csY23" fmla="*/ 155258 h 457200"/>
              <a:gd name="csX24" fmla="*/ 260033 w 669607"/>
              <a:gd name="csY24" fmla="*/ 94298 h 457200"/>
              <a:gd name="csX25" fmla="*/ 274320 w 669607"/>
              <a:gd name="csY25" fmla="*/ 129540 h 457200"/>
              <a:gd name="csX26" fmla="*/ 309563 w 669607"/>
              <a:gd name="csY26" fmla="*/ 114300 h 457200"/>
              <a:gd name="csX27" fmla="*/ 295275 w 669607"/>
              <a:gd name="csY27" fmla="*/ 79057 h 457200"/>
              <a:gd name="csX28" fmla="*/ 400050 w 669607"/>
              <a:gd name="csY28" fmla="*/ 58103 h 4572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Lst>
            <a:rect l="l" t="t" r="r" b="b"/>
            <a:pathLst>
              <a:path w="669607" h="457200">
                <a:moveTo>
                  <a:pt x="400050" y="58103"/>
                </a:moveTo>
                <a:lnTo>
                  <a:pt x="400050" y="96202"/>
                </a:lnTo>
                <a:cubicBezTo>
                  <a:pt x="406718" y="96202"/>
                  <a:pt x="412433" y="95250"/>
                  <a:pt x="419100" y="95250"/>
                </a:cubicBezTo>
                <a:cubicBezTo>
                  <a:pt x="425768" y="95250"/>
                  <a:pt x="431483" y="95250"/>
                  <a:pt x="438150" y="96202"/>
                </a:cubicBezTo>
                <a:lnTo>
                  <a:pt x="438150" y="58103"/>
                </a:lnTo>
                <a:cubicBezTo>
                  <a:pt x="475298" y="60007"/>
                  <a:pt x="510540" y="67628"/>
                  <a:pt x="542925" y="80010"/>
                </a:cubicBezTo>
                <a:lnTo>
                  <a:pt x="528638" y="114300"/>
                </a:lnTo>
                <a:cubicBezTo>
                  <a:pt x="541020" y="119063"/>
                  <a:pt x="552450" y="123825"/>
                  <a:pt x="563880" y="129540"/>
                </a:cubicBezTo>
                <a:lnTo>
                  <a:pt x="578168" y="94298"/>
                </a:lnTo>
                <a:cubicBezTo>
                  <a:pt x="596265" y="102870"/>
                  <a:pt x="612458" y="113348"/>
                  <a:pt x="628650" y="124777"/>
                </a:cubicBezTo>
                <a:lnTo>
                  <a:pt x="669608" y="83820"/>
                </a:lnTo>
                <a:cubicBezTo>
                  <a:pt x="600075" y="31432"/>
                  <a:pt x="513398" y="0"/>
                  <a:pt x="419100" y="0"/>
                </a:cubicBezTo>
                <a:cubicBezTo>
                  <a:pt x="187643" y="0"/>
                  <a:pt x="0" y="187643"/>
                  <a:pt x="0" y="419100"/>
                </a:cubicBezTo>
                <a:lnTo>
                  <a:pt x="0" y="457200"/>
                </a:lnTo>
                <a:lnTo>
                  <a:pt x="57150" y="457200"/>
                </a:lnTo>
                <a:lnTo>
                  <a:pt x="57150" y="419100"/>
                </a:lnTo>
                <a:cubicBezTo>
                  <a:pt x="57150" y="380048"/>
                  <a:pt x="63818" y="341948"/>
                  <a:pt x="75248" y="306705"/>
                </a:cubicBezTo>
                <a:lnTo>
                  <a:pt x="110490" y="320993"/>
                </a:lnTo>
                <a:cubicBezTo>
                  <a:pt x="114300" y="308610"/>
                  <a:pt x="119063" y="297180"/>
                  <a:pt x="123825" y="285750"/>
                </a:cubicBezTo>
                <a:lnTo>
                  <a:pt x="88583" y="271463"/>
                </a:lnTo>
                <a:cubicBezTo>
                  <a:pt x="102870" y="239077"/>
                  <a:pt x="122873" y="208598"/>
                  <a:pt x="145733" y="182880"/>
                </a:cubicBezTo>
                <a:lnTo>
                  <a:pt x="172403" y="209550"/>
                </a:lnTo>
                <a:cubicBezTo>
                  <a:pt x="180975" y="200025"/>
                  <a:pt x="189548" y="190500"/>
                  <a:pt x="199073" y="181927"/>
                </a:cubicBezTo>
                <a:lnTo>
                  <a:pt x="172403" y="155258"/>
                </a:lnTo>
                <a:cubicBezTo>
                  <a:pt x="198120" y="131445"/>
                  <a:pt x="227648" y="110490"/>
                  <a:pt x="260033" y="94298"/>
                </a:cubicBezTo>
                <a:lnTo>
                  <a:pt x="274320" y="129540"/>
                </a:lnTo>
                <a:cubicBezTo>
                  <a:pt x="285750" y="123825"/>
                  <a:pt x="297180" y="119063"/>
                  <a:pt x="309563" y="114300"/>
                </a:cubicBezTo>
                <a:lnTo>
                  <a:pt x="295275" y="79057"/>
                </a:lnTo>
                <a:cubicBezTo>
                  <a:pt x="327660" y="66675"/>
                  <a:pt x="362903" y="60007"/>
                  <a:pt x="400050" y="58103"/>
                </a:cubicBezTo>
                <a:close/>
              </a:path>
            </a:pathLst>
          </a:custGeom>
          <a:solidFill>
            <a:sysClr val="window" lastClr="FFFFFF"/>
          </a:solidFill>
          <a:ln w="9525" cap="flat">
            <a:noFill/>
            <a:prstDash val="solid"/>
            <a:miter/>
          </a:ln>
        </xdr:spPr>
      </xdr:sp>
      <xdr:sp macro="" textlink="">
        <xdr:nvSpPr>
          <xdr:cNvPr id="34" name="Freeform: Shape 33">
            <a:extLst>
              <a:ext uri="{FF2B5EF4-FFF2-40B4-BE49-F238E27FC236}">
                <a16:creationId xmlns:a16="http://schemas.microsoft.com/office/drawing/2014/main" id="{F2003887-C083-82E1-3892-9C027CFFB283}"/>
              </a:ext>
            </a:extLst>
          </xdr:cNvPr>
          <xdr:cNvSpPr/>
        </xdr:nvSpPr>
        <xdr:spPr>
          <a:xfrm>
            <a:off x="1118235" y="1600622"/>
            <a:ext cx="123825" cy="284904"/>
          </a:xfrm>
          <a:custGeom>
            <a:avLst/>
            <a:gdLst>
              <a:gd name="csX0" fmla="*/ 48577 w 123825"/>
              <a:gd name="csY0" fmla="*/ 0 h 278130"/>
              <a:gd name="csX1" fmla="*/ 7620 w 123825"/>
              <a:gd name="csY1" fmla="*/ 40957 h 278130"/>
              <a:gd name="csX2" fmla="*/ 35242 w 123825"/>
              <a:gd name="csY2" fmla="*/ 91440 h 278130"/>
              <a:gd name="csX3" fmla="*/ 0 w 123825"/>
              <a:gd name="csY3" fmla="*/ 106680 h 278130"/>
              <a:gd name="csX4" fmla="*/ 13335 w 123825"/>
              <a:gd name="csY4" fmla="*/ 141923 h 278130"/>
              <a:gd name="csX5" fmla="*/ 48577 w 123825"/>
              <a:gd name="csY5" fmla="*/ 127635 h 278130"/>
              <a:gd name="csX6" fmla="*/ 66675 w 123825"/>
              <a:gd name="csY6" fmla="*/ 240030 h 278130"/>
              <a:gd name="csX7" fmla="*/ 66675 w 123825"/>
              <a:gd name="csY7" fmla="*/ 278130 h 278130"/>
              <a:gd name="csX8" fmla="*/ 123825 w 123825"/>
              <a:gd name="csY8" fmla="*/ 278130 h 278130"/>
              <a:gd name="csX9" fmla="*/ 123825 w 123825"/>
              <a:gd name="csY9" fmla="*/ 240030 h 278130"/>
              <a:gd name="csX10" fmla="*/ 48577 w 123825"/>
              <a:gd name="csY10" fmla="*/ 0 h 27813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23825" h="278130">
                <a:moveTo>
                  <a:pt x="48577" y="0"/>
                </a:moveTo>
                <a:lnTo>
                  <a:pt x="7620" y="40957"/>
                </a:lnTo>
                <a:cubicBezTo>
                  <a:pt x="18098" y="57150"/>
                  <a:pt x="27623" y="74295"/>
                  <a:pt x="35242" y="91440"/>
                </a:cubicBezTo>
                <a:lnTo>
                  <a:pt x="0" y="106680"/>
                </a:lnTo>
                <a:cubicBezTo>
                  <a:pt x="4763" y="118110"/>
                  <a:pt x="9525" y="130493"/>
                  <a:pt x="13335" y="141923"/>
                </a:cubicBezTo>
                <a:lnTo>
                  <a:pt x="48577" y="127635"/>
                </a:lnTo>
                <a:cubicBezTo>
                  <a:pt x="60008" y="162878"/>
                  <a:pt x="66675" y="200978"/>
                  <a:pt x="66675" y="240030"/>
                </a:cubicBezTo>
                <a:lnTo>
                  <a:pt x="66675" y="278130"/>
                </a:lnTo>
                <a:lnTo>
                  <a:pt x="123825" y="278130"/>
                </a:lnTo>
                <a:lnTo>
                  <a:pt x="123825" y="240030"/>
                </a:lnTo>
                <a:cubicBezTo>
                  <a:pt x="123825" y="150495"/>
                  <a:pt x="96202" y="68580"/>
                  <a:pt x="48577" y="0"/>
                </a:cubicBezTo>
                <a:close/>
              </a:path>
            </a:pathLst>
          </a:custGeom>
          <a:solidFill>
            <a:sysClr val="window" lastClr="FFFFFF"/>
          </a:solidFill>
          <a:ln w="9525" cap="flat">
            <a:noFill/>
            <a:prstDash val="solid"/>
            <a:miter/>
          </a:ln>
        </xdr:spPr>
      </xdr:sp>
      <xdr:sp macro="" textlink="">
        <xdr:nvSpPr>
          <xdr:cNvPr id="35" name="Freeform: Shape 34">
            <a:extLst>
              <a:ext uri="{FF2B5EF4-FFF2-40B4-BE49-F238E27FC236}">
                <a16:creationId xmlns:a16="http://schemas.microsoft.com/office/drawing/2014/main" id="{5B260ADB-F8FF-017F-17BF-3E9A67269878}"/>
              </a:ext>
            </a:extLst>
          </xdr:cNvPr>
          <xdr:cNvSpPr/>
        </xdr:nvSpPr>
        <xdr:spPr>
          <a:xfrm>
            <a:off x="782694" y="1526328"/>
            <a:ext cx="364115" cy="371841"/>
          </a:xfrm>
          <a:custGeom>
            <a:avLst/>
            <a:gdLst>
              <a:gd name="csX0" fmla="*/ 13595 w 364115"/>
              <a:gd name="csY0" fmla="*/ 297180 h 365067"/>
              <a:gd name="csX1" fmla="*/ 8833 w 364115"/>
              <a:gd name="csY1" fmla="*/ 301942 h 365067"/>
              <a:gd name="csX2" fmla="*/ 13595 w 364115"/>
              <a:gd name="csY2" fmla="*/ 356235 h 365067"/>
              <a:gd name="csX3" fmla="*/ 67888 w 364115"/>
              <a:gd name="csY3" fmla="*/ 351473 h 365067"/>
              <a:gd name="csX4" fmla="*/ 364115 w 364115"/>
              <a:gd name="csY4" fmla="*/ 0 h 365067"/>
              <a:gd name="csX5" fmla="*/ 13595 w 364115"/>
              <a:gd name="csY5" fmla="*/ 297180 h 365067"/>
            </a:gdLst>
            <a:ahLst/>
            <a:cxnLst>
              <a:cxn ang="0">
                <a:pos x="csX0" y="csY0"/>
              </a:cxn>
              <a:cxn ang="0">
                <a:pos x="csX1" y="csY1"/>
              </a:cxn>
              <a:cxn ang="0">
                <a:pos x="csX2" y="csY2"/>
              </a:cxn>
              <a:cxn ang="0">
                <a:pos x="csX3" y="csY3"/>
              </a:cxn>
              <a:cxn ang="0">
                <a:pos x="csX4" y="csY4"/>
              </a:cxn>
              <a:cxn ang="0">
                <a:pos x="csX5" y="csY5"/>
              </a:cxn>
            </a:cxnLst>
            <a:rect l="l" t="t" r="r" b="b"/>
            <a:pathLst>
              <a:path w="364115" h="365067">
                <a:moveTo>
                  <a:pt x="13595" y="297180"/>
                </a:moveTo>
                <a:cubicBezTo>
                  <a:pt x="11690" y="298133"/>
                  <a:pt x="10738" y="300038"/>
                  <a:pt x="8833" y="301942"/>
                </a:cubicBezTo>
                <a:cubicBezTo>
                  <a:pt x="-4502" y="318135"/>
                  <a:pt x="-2597" y="341948"/>
                  <a:pt x="13595" y="356235"/>
                </a:cubicBezTo>
                <a:cubicBezTo>
                  <a:pt x="29788" y="369570"/>
                  <a:pt x="53600" y="367665"/>
                  <a:pt x="67888" y="351473"/>
                </a:cubicBezTo>
                <a:lnTo>
                  <a:pt x="364115" y="0"/>
                </a:lnTo>
                <a:lnTo>
                  <a:pt x="13595" y="297180"/>
                </a:lnTo>
                <a:close/>
              </a:path>
            </a:pathLst>
          </a:custGeom>
          <a:solidFill>
            <a:sysClr val="window" lastClr="FFFFFF"/>
          </a:solidFill>
          <a:ln w="9525" cap="flat">
            <a:noFill/>
            <a:prstDash val="solid"/>
            <a:miter/>
          </a:ln>
        </xdr:spPr>
      </xdr:sp>
    </xdr:grpSp>
    <xdr:clientData/>
  </xdr:twoCellAnchor>
  <xdr:twoCellAnchor>
    <xdr:from>
      <xdr:col>2</xdr:col>
      <xdr:colOff>502919</xdr:colOff>
      <xdr:row>10</xdr:row>
      <xdr:rowOff>121920</xdr:rowOff>
    </xdr:from>
    <xdr:to>
      <xdr:col>7</xdr:col>
      <xdr:colOff>93133</xdr:colOff>
      <xdr:row>14</xdr:row>
      <xdr:rowOff>182400</xdr:rowOff>
    </xdr:to>
    <xdr:grpSp>
      <xdr:nvGrpSpPr>
        <xdr:cNvPr id="79" name="Group 78">
          <a:extLst>
            <a:ext uri="{FF2B5EF4-FFF2-40B4-BE49-F238E27FC236}">
              <a16:creationId xmlns:a16="http://schemas.microsoft.com/office/drawing/2014/main" id="{670648D4-9AC8-A369-1686-0D576FDF74D0}"/>
            </a:ext>
          </a:extLst>
        </xdr:cNvPr>
        <xdr:cNvGrpSpPr/>
      </xdr:nvGrpSpPr>
      <xdr:grpSpPr>
        <a:xfrm>
          <a:off x="1722119" y="1984587"/>
          <a:ext cx="2638214" cy="805546"/>
          <a:chOff x="1851660" y="1226820"/>
          <a:chExt cx="2200620" cy="792000"/>
        </a:xfrm>
      </xdr:grpSpPr>
      <xdr:grpSp>
        <xdr:nvGrpSpPr>
          <xdr:cNvPr id="40" name="Group 39">
            <a:extLst>
              <a:ext uri="{FF2B5EF4-FFF2-40B4-BE49-F238E27FC236}">
                <a16:creationId xmlns:a16="http://schemas.microsoft.com/office/drawing/2014/main" id="{247B31E7-F2D5-044C-A126-CD52D4935FBF}"/>
              </a:ext>
            </a:extLst>
          </xdr:cNvPr>
          <xdr:cNvGrpSpPr/>
        </xdr:nvGrpSpPr>
        <xdr:grpSpPr>
          <a:xfrm>
            <a:off x="1851660" y="1226820"/>
            <a:ext cx="2200620" cy="792000"/>
            <a:chOff x="2164080" y="1440180"/>
            <a:chExt cx="2200620" cy="792000"/>
          </a:xfrm>
        </xdr:grpSpPr>
        <xdr:sp macro="" textlink="">
          <xdr:nvSpPr>
            <xdr:cNvPr id="38" name="Rectangle: Rounded Corners 37">
              <a:extLst>
                <a:ext uri="{FF2B5EF4-FFF2-40B4-BE49-F238E27FC236}">
                  <a16:creationId xmlns:a16="http://schemas.microsoft.com/office/drawing/2014/main" id="{A239A44A-AD46-843D-892C-B88B1A69084B}"/>
                </a:ext>
              </a:extLst>
            </xdr:cNvPr>
            <xdr:cNvSpPr/>
          </xdr:nvSpPr>
          <xdr:spPr>
            <a:xfrm>
              <a:off x="2164080" y="1440180"/>
              <a:ext cx="2116800" cy="792000"/>
            </a:xfrm>
            <a:prstGeom prst="roundRect">
              <a:avLst/>
            </a:prstGeom>
            <a:solidFill>
              <a:srgbClr val="FF99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Rounded Corners 38">
              <a:extLst>
                <a:ext uri="{FF2B5EF4-FFF2-40B4-BE49-F238E27FC236}">
                  <a16:creationId xmlns:a16="http://schemas.microsoft.com/office/drawing/2014/main" id="{DC123D03-8F1D-EE1A-CF4E-972C0373ADA4}"/>
                </a:ext>
              </a:extLst>
            </xdr:cNvPr>
            <xdr:cNvSpPr/>
          </xdr:nvSpPr>
          <xdr:spPr>
            <a:xfrm>
              <a:off x="2247900" y="1440180"/>
              <a:ext cx="2116800" cy="79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3" name="TextBox 52">
            <a:extLst>
              <a:ext uri="{FF2B5EF4-FFF2-40B4-BE49-F238E27FC236}">
                <a16:creationId xmlns:a16="http://schemas.microsoft.com/office/drawing/2014/main" id="{6485F0F6-0B6F-8907-A354-659008D8B992}"/>
              </a:ext>
            </a:extLst>
          </xdr:cNvPr>
          <xdr:cNvSpPr txBox="1"/>
        </xdr:nvSpPr>
        <xdr:spPr>
          <a:xfrm>
            <a:off x="2446020" y="1318260"/>
            <a:ext cx="154686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b="1" baseline="0"/>
              <a:t> REVENUE</a:t>
            </a:r>
            <a:endParaRPr lang="en-IN" sz="1600" b="1"/>
          </a:p>
        </xdr:txBody>
      </xdr:sp>
      <xdr:pic>
        <xdr:nvPicPr>
          <xdr:cNvPr id="58" name="Picture 57">
            <a:extLst>
              <a:ext uri="{FF2B5EF4-FFF2-40B4-BE49-F238E27FC236}">
                <a16:creationId xmlns:a16="http://schemas.microsoft.com/office/drawing/2014/main" id="{70A2DD3F-7B76-4A7E-B6B5-E16ED8FCE38C}"/>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356" t="34764" r="83586" b="45403"/>
          <a:stretch>
            <a:fillRect/>
          </a:stretch>
        </xdr:blipFill>
        <xdr:spPr>
          <a:xfrm>
            <a:off x="1935480" y="1399902"/>
            <a:ext cx="601979" cy="600115"/>
          </a:xfrm>
          <a:prstGeom prst="rect">
            <a:avLst/>
          </a:prstGeom>
        </xdr:spPr>
      </xdr:pic>
      <xdr:sp macro="" textlink="Pivot_table!B12">
        <xdr:nvSpPr>
          <xdr:cNvPr id="74" name="TextBox 73">
            <a:extLst>
              <a:ext uri="{FF2B5EF4-FFF2-40B4-BE49-F238E27FC236}">
                <a16:creationId xmlns:a16="http://schemas.microsoft.com/office/drawing/2014/main" id="{6915B181-0424-483C-9373-6DA35F9BCA27}"/>
              </a:ext>
            </a:extLst>
          </xdr:cNvPr>
          <xdr:cNvSpPr txBox="1"/>
        </xdr:nvSpPr>
        <xdr:spPr>
          <a:xfrm>
            <a:off x="2522220" y="1615440"/>
            <a:ext cx="11963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F100BA-D72A-45FC-BDDB-C27183E3C738}" type="TxLink">
              <a:rPr lang="en-US" sz="2200" b="1" i="0" u="none" strike="noStrike">
                <a:solidFill>
                  <a:srgbClr val="FF9933"/>
                </a:solidFill>
                <a:latin typeface="Aptos Narrow"/>
              </a:rPr>
              <a:pPr algn="ctr"/>
              <a:t>$1,443K</a:t>
            </a:fld>
            <a:endParaRPr lang="en-IN" sz="2200" b="1">
              <a:solidFill>
                <a:srgbClr val="FF9933"/>
              </a:solidFill>
            </a:endParaRPr>
          </a:p>
        </xdr:txBody>
      </xdr:sp>
    </xdr:grpSp>
    <xdr:clientData/>
  </xdr:twoCellAnchor>
  <xdr:twoCellAnchor>
    <xdr:from>
      <xdr:col>7</xdr:col>
      <xdr:colOff>284479</xdr:colOff>
      <xdr:row>10</xdr:row>
      <xdr:rowOff>118533</xdr:rowOff>
    </xdr:from>
    <xdr:to>
      <xdr:col>11</xdr:col>
      <xdr:colOff>558800</xdr:colOff>
      <xdr:row>15</xdr:row>
      <xdr:rowOff>55400</xdr:rowOff>
    </xdr:to>
    <xdr:grpSp>
      <xdr:nvGrpSpPr>
        <xdr:cNvPr id="80" name="Group 79">
          <a:extLst>
            <a:ext uri="{FF2B5EF4-FFF2-40B4-BE49-F238E27FC236}">
              <a16:creationId xmlns:a16="http://schemas.microsoft.com/office/drawing/2014/main" id="{AB09768E-2627-A665-DD3F-70A9C1042B83}"/>
            </a:ext>
          </a:extLst>
        </xdr:cNvPr>
        <xdr:cNvGrpSpPr/>
      </xdr:nvGrpSpPr>
      <xdr:grpSpPr>
        <a:xfrm>
          <a:off x="4551679" y="1981200"/>
          <a:ext cx="2712721" cy="868200"/>
          <a:chOff x="4625340" y="1287780"/>
          <a:chExt cx="2200620" cy="792000"/>
        </a:xfrm>
      </xdr:grpSpPr>
      <xdr:grpSp>
        <xdr:nvGrpSpPr>
          <xdr:cNvPr id="41" name="Group 40">
            <a:extLst>
              <a:ext uri="{FF2B5EF4-FFF2-40B4-BE49-F238E27FC236}">
                <a16:creationId xmlns:a16="http://schemas.microsoft.com/office/drawing/2014/main" id="{C03A4056-0B2B-454C-8154-AFA296E3C4FF}"/>
              </a:ext>
            </a:extLst>
          </xdr:cNvPr>
          <xdr:cNvGrpSpPr/>
        </xdr:nvGrpSpPr>
        <xdr:grpSpPr>
          <a:xfrm>
            <a:off x="4625340" y="1287780"/>
            <a:ext cx="2200620" cy="792000"/>
            <a:chOff x="2171700" y="1455420"/>
            <a:chExt cx="2200620" cy="792000"/>
          </a:xfrm>
        </xdr:grpSpPr>
        <xdr:sp macro="" textlink="">
          <xdr:nvSpPr>
            <xdr:cNvPr id="42" name="Rectangle: Rounded Corners 41">
              <a:extLst>
                <a:ext uri="{FF2B5EF4-FFF2-40B4-BE49-F238E27FC236}">
                  <a16:creationId xmlns:a16="http://schemas.microsoft.com/office/drawing/2014/main" id="{52B77D79-CCFD-3A4C-47A0-67E5BC1255D2}"/>
                </a:ext>
              </a:extLst>
            </xdr:cNvPr>
            <xdr:cNvSpPr/>
          </xdr:nvSpPr>
          <xdr:spPr>
            <a:xfrm>
              <a:off x="2171700" y="1455420"/>
              <a:ext cx="2116800" cy="79200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ectangle: Rounded Corners 42">
              <a:extLst>
                <a:ext uri="{FF2B5EF4-FFF2-40B4-BE49-F238E27FC236}">
                  <a16:creationId xmlns:a16="http://schemas.microsoft.com/office/drawing/2014/main" id="{E16676A0-174D-C424-7298-FE48DFE9CC04}"/>
                </a:ext>
              </a:extLst>
            </xdr:cNvPr>
            <xdr:cNvSpPr/>
          </xdr:nvSpPr>
          <xdr:spPr>
            <a:xfrm>
              <a:off x="2255520" y="1455420"/>
              <a:ext cx="2116800" cy="79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4" name="TextBox 53">
            <a:extLst>
              <a:ext uri="{FF2B5EF4-FFF2-40B4-BE49-F238E27FC236}">
                <a16:creationId xmlns:a16="http://schemas.microsoft.com/office/drawing/2014/main" id="{0EB8E740-55F4-406C-A0DC-19DF6163ED8A}"/>
              </a:ext>
            </a:extLst>
          </xdr:cNvPr>
          <xdr:cNvSpPr txBox="1"/>
        </xdr:nvSpPr>
        <xdr:spPr>
          <a:xfrm>
            <a:off x="4975860" y="1295400"/>
            <a:ext cx="177546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b="1" baseline="0"/>
              <a:t> QTY SOLD</a:t>
            </a:r>
            <a:endParaRPr lang="en-IN" sz="1600" b="1"/>
          </a:p>
        </xdr:txBody>
      </xdr:sp>
      <xdr:pic>
        <xdr:nvPicPr>
          <xdr:cNvPr id="59" name="Picture 58">
            <a:extLst>
              <a:ext uri="{FF2B5EF4-FFF2-40B4-BE49-F238E27FC236}">
                <a16:creationId xmlns:a16="http://schemas.microsoft.com/office/drawing/2014/main" id="{7BF9ED20-2448-448A-BE85-53219054346A}"/>
              </a:ext>
            </a:extLst>
          </xdr:cNvPr>
          <xdr:cNvPicPr>
            <a:picLocks noChangeAspect="1"/>
          </xdr:cNvPicPr>
        </xdr:nvPicPr>
        <xdr:blipFill rotWithShape="1">
          <a:blip xmlns:r="http://schemas.openxmlformats.org/officeDocument/2006/relationships" r:embed="rId7" cstate="print">
            <a:duotone>
              <a:prstClr val="black"/>
              <a:schemeClr val="tx2">
                <a:lumMod val="75000"/>
                <a:lumOff val="25000"/>
                <a:tint val="45000"/>
                <a:satMod val="400000"/>
              </a:schemeClr>
            </a:duotone>
            <a:extLst>
              <a:ext uri="{28A0092B-C50C-407E-A947-70E740481C1C}">
                <a14:useLocalDpi xmlns:a14="http://schemas.microsoft.com/office/drawing/2010/main" val="0"/>
              </a:ext>
            </a:extLst>
          </a:blip>
          <a:srcRect l="27203" t="36588" r="56915" b="43693"/>
          <a:stretch>
            <a:fillRect/>
          </a:stretch>
        </xdr:blipFill>
        <xdr:spPr>
          <a:xfrm>
            <a:off x="4716778" y="1515293"/>
            <a:ext cx="609602" cy="540141"/>
          </a:xfrm>
          <a:prstGeom prst="rect">
            <a:avLst/>
          </a:prstGeom>
        </xdr:spPr>
      </xdr:pic>
      <xdr:sp macro="" textlink="Pivot_table!B13">
        <xdr:nvSpPr>
          <xdr:cNvPr id="75" name="TextBox 74">
            <a:extLst>
              <a:ext uri="{FF2B5EF4-FFF2-40B4-BE49-F238E27FC236}">
                <a16:creationId xmlns:a16="http://schemas.microsoft.com/office/drawing/2014/main" id="{F1F5686F-8C48-4D17-91B5-5B52A45B3D23}"/>
              </a:ext>
            </a:extLst>
          </xdr:cNvPr>
          <xdr:cNvSpPr txBox="1"/>
        </xdr:nvSpPr>
        <xdr:spPr>
          <a:xfrm>
            <a:off x="5288280" y="1699260"/>
            <a:ext cx="11963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C6073-085D-45EF-B81E-21C6C74FC4BE}" type="TxLink">
              <a:rPr lang="en-US" sz="2200" b="1" i="0" u="none" strike="noStrike">
                <a:solidFill>
                  <a:schemeClr val="tx2">
                    <a:lumMod val="90000"/>
                    <a:lumOff val="10000"/>
                  </a:schemeClr>
                </a:solidFill>
                <a:latin typeface="Aptos Narrow"/>
              </a:rPr>
              <a:pPr algn="ctr"/>
              <a:t>5314</a:t>
            </a:fld>
            <a:endParaRPr lang="en-IN" sz="2200" b="1">
              <a:solidFill>
                <a:schemeClr val="tx2">
                  <a:lumMod val="90000"/>
                  <a:lumOff val="10000"/>
                </a:schemeClr>
              </a:solidFill>
            </a:endParaRPr>
          </a:p>
        </xdr:txBody>
      </xdr:sp>
    </xdr:grpSp>
    <xdr:clientData/>
  </xdr:twoCellAnchor>
  <xdr:twoCellAnchor>
    <xdr:from>
      <xdr:col>12</xdr:col>
      <xdr:colOff>169333</xdr:colOff>
      <xdr:row>10</xdr:row>
      <xdr:rowOff>127000</xdr:rowOff>
    </xdr:from>
    <xdr:to>
      <xdr:col>16</xdr:col>
      <xdr:colOff>524933</xdr:colOff>
      <xdr:row>15</xdr:row>
      <xdr:rowOff>39314</xdr:rowOff>
    </xdr:to>
    <xdr:grpSp>
      <xdr:nvGrpSpPr>
        <xdr:cNvPr id="81" name="Group 80">
          <a:extLst>
            <a:ext uri="{FF2B5EF4-FFF2-40B4-BE49-F238E27FC236}">
              <a16:creationId xmlns:a16="http://schemas.microsoft.com/office/drawing/2014/main" id="{4E699A09-ED07-3215-3BFA-D11171515B5E}"/>
            </a:ext>
          </a:extLst>
        </xdr:cNvPr>
        <xdr:cNvGrpSpPr/>
      </xdr:nvGrpSpPr>
      <xdr:grpSpPr>
        <a:xfrm>
          <a:off x="7484533" y="1989667"/>
          <a:ext cx="2794000" cy="843647"/>
          <a:chOff x="7261860" y="1280160"/>
          <a:chExt cx="2200620" cy="792000"/>
        </a:xfrm>
      </xdr:grpSpPr>
      <xdr:grpSp>
        <xdr:nvGrpSpPr>
          <xdr:cNvPr id="44" name="Group 43">
            <a:extLst>
              <a:ext uri="{FF2B5EF4-FFF2-40B4-BE49-F238E27FC236}">
                <a16:creationId xmlns:a16="http://schemas.microsoft.com/office/drawing/2014/main" id="{D14EB976-2D0C-432A-A708-B46243115CDD}"/>
              </a:ext>
            </a:extLst>
          </xdr:cNvPr>
          <xdr:cNvGrpSpPr/>
        </xdr:nvGrpSpPr>
        <xdr:grpSpPr>
          <a:xfrm>
            <a:off x="7261860" y="1280160"/>
            <a:ext cx="2200620" cy="792000"/>
            <a:chOff x="2164080" y="1440180"/>
            <a:chExt cx="2200620" cy="792000"/>
          </a:xfrm>
        </xdr:grpSpPr>
        <xdr:sp macro="" textlink="">
          <xdr:nvSpPr>
            <xdr:cNvPr id="45" name="Rectangle: Rounded Corners 44">
              <a:extLst>
                <a:ext uri="{FF2B5EF4-FFF2-40B4-BE49-F238E27FC236}">
                  <a16:creationId xmlns:a16="http://schemas.microsoft.com/office/drawing/2014/main" id="{1B48FFDF-B7AA-6114-DF20-27C86252B70D}"/>
                </a:ext>
              </a:extLst>
            </xdr:cNvPr>
            <xdr:cNvSpPr/>
          </xdr:nvSpPr>
          <xdr:spPr>
            <a:xfrm>
              <a:off x="2164080" y="1440180"/>
              <a:ext cx="2116800" cy="792000"/>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extLst>
                <a:ext uri="{FF2B5EF4-FFF2-40B4-BE49-F238E27FC236}">
                  <a16:creationId xmlns:a16="http://schemas.microsoft.com/office/drawing/2014/main" id="{C74FA1CF-4D71-6BD7-F7D0-C9F7753A9DEC}"/>
                </a:ext>
              </a:extLst>
            </xdr:cNvPr>
            <xdr:cNvSpPr/>
          </xdr:nvSpPr>
          <xdr:spPr>
            <a:xfrm>
              <a:off x="2247900" y="1440180"/>
              <a:ext cx="2116800" cy="79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5" name="TextBox 54">
            <a:extLst>
              <a:ext uri="{FF2B5EF4-FFF2-40B4-BE49-F238E27FC236}">
                <a16:creationId xmlns:a16="http://schemas.microsoft.com/office/drawing/2014/main" id="{02AD080A-8966-4024-828F-A43267D3B559}"/>
              </a:ext>
            </a:extLst>
          </xdr:cNvPr>
          <xdr:cNvSpPr txBox="1"/>
        </xdr:nvSpPr>
        <xdr:spPr>
          <a:xfrm>
            <a:off x="7924800" y="1280160"/>
            <a:ext cx="143256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b="1" baseline="0"/>
              <a:t> ORDER</a:t>
            </a:r>
            <a:endParaRPr lang="en-IN" sz="1600" b="1"/>
          </a:p>
        </xdr:txBody>
      </xdr:sp>
      <xdr:pic>
        <xdr:nvPicPr>
          <xdr:cNvPr id="60" name="Picture 59">
            <a:extLst>
              <a:ext uri="{FF2B5EF4-FFF2-40B4-BE49-F238E27FC236}">
                <a16:creationId xmlns:a16="http://schemas.microsoft.com/office/drawing/2014/main" id="{261B7FB3-9FC5-4DEB-AC1A-D646AFBABBAC}"/>
              </a:ext>
            </a:extLst>
          </xdr:cNvPr>
          <xdr:cNvPicPr>
            <a:picLocks noChangeAspect="1"/>
          </xdr:cNvPicPr>
        </xdr:nvPicPr>
        <xdr:blipFill rotWithShape="1">
          <a:blip xmlns:r="http://schemas.openxmlformats.org/officeDocument/2006/relationships" r:embed="rId8" cstate="print">
            <a:duotone>
              <a:prstClr val="black"/>
              <a:srgbClr val="FF37FF">
                <a:tint val="45000"/>
                <a:satMod val="400000"/>
              </a:srgbClr>
            </a:duotone>
            <a:extLst>
              <a:ext uri="{28A0092B-C50C-407E-A947-70E740481C1C}">
                <a14:useLocalDpi xmlns:a14="http://schemas.microsoft.com/office/drawing/2010/main" val="0"/>
              </a:ext>
            </a:extLst>
          </a:blip>
          <a:srcRect l="46125" t="33283" r="38298" b="44035"/>
          <a:stretch>
            <a:fillRect/>
          </a:stretch>
        </xdr:blipFill>
        <xdr:spPr>
          <a:xfrm>
            <a:off x="7372894" y="1287780"/>
            <a:ext cx="732447" cy="726864"/>
          </a:xfrm>
          <a:prstGeom prst="rect">
            <a:avLst/>
          </a:prstGeom>
        </xdr:spPr>
      </xdr:pic>
      <xdr:sp macro="" textlink="Pivot_table!B14">
        <xdr:nvSpPr>
          <xdr:cNvPr id="76" name="TextBox 75">
            <a:extLst>
              <a:ext uri="{FF2B5EF4-FFF2-40B4-BE49-F238E27FC236}">
                <a16:creationId xmlns:a16="http://schemas.microsoft.com/office/drawing/2014/main" id="{A1322A9D-15BB-4007-BAE4-045334C6F048}"/>
              </a:ext>
            </a:extLst>
          </xdr:cNvPr>
          <xdr:cNvSpPr txBox="1"/>
        </xdr:nvSpPr>
        <xdr:spPr>
          <a:xfrm>
            <a:off x="7955280" y="1645920"/>
            <a:ext cx="11963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7ADE16-B35E-440E-B049-F980B9278EAD}" type="TxLink">
              <a:rPr lang="en-US" sz="2200" b="1" i="0" u="none" strike="noStrike">
                <a:solidFill>
                  <a:schemeClr val="accent5">
                    <a:lumMod val="75000"/>
                  </a:schemeClr>
                </a:solidFill>
                <a:latin typeface="Aptos Narrow"/>
              </a:rPr>
              <a:pPr algn="ctr"/>
              <a:t>500</a:t>
            </a:fld>
            <a:endParaRPr lang="en-IN" sz="2200" b="1">
              <a:solidFill>
                <a:schemeClr val="accent5">
                  <a:lumMod val="75000"/>
                </a:schemeClr>
              </a:solidFill>
            </a:endParaRPr>
          </a:p>
        </xdr:txBody>
      </xdr:sp>
    </xdr:grpSp>
    <xdr:clientData/>
  </xdr:twoCellAnchor>
  <xdr:twoCellAnchor>
    <xdr:from>
      <xdr:col>17</xdr:col>
      <xdr:colOff>127002</xdr:colOff>
      <xdr:row>10</xdr:row>
      <xdr:rowOff>110065</xdr:rowOff>
    </xdr:from>
    <xdr:to>
      <xdr:col>21</xdr:col>
      <xdr:colOff>372536</xdr:colOff>
      <xdr:row>15</xdr:row>
      <xdr:rowOff>38465</xdr:rowOff>
    </xdr:to>
    <xdr:grpSp>
      <xdr:nvGrpSpPr>
        <xdr:cNvPr id="82" name="Group 81">
          <a:extLst>
            <a:ext uri="{FF2B5EF4-FFF2-40B4-BE49-F238E27FC236}">
              <a16:creationId xmlns:a16="http://schemas.microsoft.com/office/drawing/2014/main" id="{B328B576-B791-89E3-0FA4-08CC6E9792E8}"/>
            </a:ext>
          </a:extLst>
        </xdr:cNvPr>
        <xdr:cNvGrpSpPr/>
      </xdr:nvGrpSpPr>
      <xdr:grpSpPr>
        <a:xfrm>
          <a:off x="10490202" y="1972732"/>
          <a:ext cx="2683934" cy="859733"/>
          <a:chOff x="9829800" y="1280160"/>
          <a:chExt cx="2186823" cy="799620"/>
        </a:xfrm>
      </xdr:grpSpPr>
      <xdr:grpSp>
        <xdr:nvGrpSpPr>
          <xdr:cNvPr id="47" name="Group 46">
            <a:extLst>
              <a:ext uri="{FF2B5EF4-FFF2-40B4-BE49-F238E27FC236}">
                <a16:creationId xmlns:a16="http://schemas.microsoft.com/office/drawing/2014/main" id="{13D12845-3020-4827-998E-77C221AA1CE6}"/>
              </a:ext>
            </a:extLst>
          </xdr:cNvPr>
          <xdr:cNvGrpSpPr/>
        </xdr:nvGrpSpPr>
        <xdr:grpSpPr>
          <a:xfrm>
            <a:off x="9829800" y="1287780"/>
            <a:ext cx="2186823" cy="792000"/>
            <a:chOff x="2164080" y="1440180"/>
            <a:chExt cx="2186823" cy="792000"/>
          </a:xfrm>
        </xdr:grpSpPr>
        <xdr:sp macro="" textlink="">
          <xdr:nvSpPr>
            <xdr:cNvPr id="48" name="Rectangle: Rounded Corners 47">
              <a:extLst>
                <a:ext uri="{FF2B5EF4-FFF2-40B4-BE49-F238E27FC236}">
                  <a16:creationId xmlns:a16="http://schemas.microsoft.com/office/drawing/2014/main" id="{25F5DDDB-6940-1111-34CD-642DCFC0BF04}"/>
                </a:ext>
              </a:extLst>
            </xdr:cNvPr>
            <xdr:cNvSpPr/>
          </xdr:nvSpPr>
          <xdr:spPr>
            <a:xfrm>
              <a:off x="2164080" y="1440180"/>
              <a:ext cx="2116800" cy="792000"/>
            </a:xfrm>
            <a:prstGeom prst="round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Rounded Corners 48">
              <a:extLst>
                <a:ext uri="{FF2B5EF4-FFF2-40B4-BE49-F238E27FC236}">
                  <a16:creationId xmlns:a16="http://schemas.microsoft.com/office/drawing/2014/main" id="{B4D3C7AC-B546-5AF9-F911-481646774B5A}"/>
                </a:ext>
              </a:extLst>
            </xdr:cNvPr>
            <xdr:cNvSpPr/>
          </xdr:nvSpPr>
          <xdr:spPr>
            <a:xfrm>
              <a:off x="2234103" y="1440180"/>
              <a:ext cx="2116800" cy="79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6" name="TextBox 55">
            <a:extLst>
              <a:ext uri="{FF2B5EF4-FFF2-40B4-BE49-F238E27FC236}">
                <a16:creationId xmlns:a16="http://schemas.microsoft.com/office/drawing/2014/main" id="{9817BCB9-062D-4E7D-9884-0199CF3101DC}"/>
              </a:ext>
            </a:extLst>
          </xdr:cNvPr>
          <xdr:cNvSpPr txBox="1"/>
        </xdr:nvSpPr>
        <xdr:spPr>
          <a:xfrm>
            <a:off x="10393680" y="1280160"/>
            <a:ext cx="15544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AVRG</a:t>
            </a:r>
            <a:r>
              <a:rPr lang="en-IN" sz="1600" b="1" baseline="0"/>
              <a:t> ORDER</a:t>
            </a:r>
            <a:endParaRPr lang="en-IN" sz="1600" b="1"/>
          </a:p>
        </xdr:txBody>
      </xdr:sp>
      <xdr:pic>
        <xdr:nvPicPr>
          <xdr:cNvPr id="61" name="Picture 60">
            <a:extLst>
              <a:ext uri="{FF2B5EF4-FFF2-40B4-BE49-F238E27FC236}">
                <a16:creationId xmlns:a16="http://schemas.microsoft.com/office/drawing/2014/main" id="{54B7C81D-71DD-43EF-9F0A-BC40B9DC00F3}"/>
              </a:ext>
            </a:extLst>
          </xdr:cNvPr>
          <xdr:cNvPicPr>
            <a:picLocks noChangeAspect="1"/>
          </xdr:cNvPicPr>
        </xdr:nvPicPr>
        <xdr:blipFill rotWithShape="1">
          <a:blip xmlns:r="http://schemas.openxmlformats.org/officeDocument/2006/relationships" r:embed="rId9" cstate="print">
            <a:duotone>
              <a:prstClr val="black"/>
              <a:schemeClr val="bg1">
                <a:lumMod val="65000"/>
                <a:tint val="45000"/>
                <a:satMod val="400000"/>
              </a:schemeClr>
            </a:duotone>
            <a:extLst>
              <a:ext uri="{28A0092B-C50C-407E-A947-70E740481C1C}">
                <a14:useLocalDpi xmlns:a14="http://schemas.microsoft.com/office/drawing/2010/main" val="0"/>
              </a:ext>
            </a:extLst>
          </a:blip>
          <a:srcRect l="65067" t="35057" r="22094" b="44001"/>
          <a:stretch>
            <a:fillRect/>
          </a:stretch>
        </xdr:blipFill>
        <xdr:spPr>
          <a:xfrm>
            <a:off x="9982200" y="1378131"/>
            <a:ext cx="537653" cy="622082"/>
          </a:xfrm>
          <a:prstGeom prst="rect">
            <a:avLst/>
          </a:prstGeom>
        </xdr:spPr>
      </xdr:pic>
      <xdr:sp macro="" textlink="Pivot_table!B15">
        <xdr:nvSpPr>
          <xdr:cNvPr id="77" name="TextBox 76">
            <a:extLst>
              <a:ext uri="{FF2B5EF4-FFF2-40B4-BE49-F238E27FC236}">
                <a16:creationId xmlns:a16="http://schemas.microsoft.com/office/drawing/2014/main" id="{D9C70A08-8618-4E6E-A372-F62BBF74AC46}"/>
              </a:ext>
            </a:extLst>
          </xdr:cNvPr>
          <xdr:cNvSpPr txBox="1"/>
        </xdr:nvSpPr>
        <xdr:spPr>
          <a:xfrm>
            <a:off x="10546080" y="1661160"/>
            <a:ext cx="11963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7E3168-B57B-419F-AC23-2A201F607936}" type="TxLink">
              <a:rPr lang="en-US" sz="2200" b="1" i="0" u="none" strike="noStrike">
                <a:solidFill>
                  <a:schemeClr val="tx1">
                    <a:lumMod val="65000"/>
                    <a:lumOff val="35000"/>
                  </a:schemeClr>
                </a:solidFill>
                <a:latin typeface="Aptos Narrow"/>
              </a:rPr>
              <a:pPr algn="ctr"/>
              <a:t>2886.72</a:t>
            </a:fld>
            <a:endParaRPr lang="en-IN" sz="2200" b="1">
              <a:solidFill>
                <a:schemeClr val="tx1">
                  <a:lumMod val="65000"/>
                  <a:lumOff val="35000"/>
                </a:schemeClr>
              </a:solidFill>
            </a:endParaRPr>
          </a:p>
        </xdr:txBody>
      </xdr:sp>
    </xdr:grpSp>
    <xdr:clientData/>
  </xdr:twoCellAnchor>
  <xdr:twoCellAnchor>
    <xdr:from>
      <xdr:col>21</xdr:col>
      <xdr:colOff>554565</xdr:colOff>
      <xdr:row>10</xdr:row>
      <xdr:rowOff>67733</xdr:rowOff>
    </xdr:from>
    <xdr:to>
      <xdr:col>26</xdr:col>
      <xdr:colOff>84666</xdr:colOff>
      <xdr:row>15</xdr:row>
      <xdr:rowOff>8466</xdr:rowOff>
    </xdr:to>
    <xdr:grpSp>
      <xdr:nvGrpSpPr>
        <xdr:cNvPr id="86" name="Group 85">
          <a:extLst>
            <a:ext uri="{FF2B5EF4-FFF2-40B4-BE49-F238E27FC236}">
              <a16:creationId xmlns:a16="http://schemas.microsoft.com/office/drawing/2014/main" id="{33313DA1-7669-906D-3F9C-6C8FF9CEA2EF}"/>
            </a:ext>
          </a:extLst>
        </xdr:cNvPr>
        <xdr:cNvGrpSpPr/>
      </xdr:nvGrpSpPr>
      <xdr:grpSpPr>
        <a:xfrm>
          <a:off x="13356165" y="1930400"/>
          <a:ext cx="2578101" cy="872066"/>
          <a:chOff x="11148060" y="1653540"/>
          <a:chExt cx="2200620" cy="795509"/>
        </a:xfrm>
      </xdr:grpSpPr>
      <xdr:grpSp>
        <xdr:nvGrpSpPr>
          <xdr:cNvPr id="84" name="Group 83">
            <a:extLst>
              <a:ext uri="{FF2B5EF4-FFF2-40B4-BE49-F238E27FC236}">
                <a16:creationId xmlns:a16="http://schemas.microsoft.com/office/drawing/2014/main" id="{0D14EE20-9C93-040F-FF9D-2E4F290A4678}"/>
              </a:ext>
            </a:extLst>
          </xdr:cNvPr>
          <xdr:cNvGrpSpPr/>
        </xdr:nvGrpSpPr>
        <xdr:grpSpPr>
          <a:xfrm>
            <a:off x="11148060" y="1653540"/>
            <a:ext cx="2200620" cy="795509"/>
            <a:chOff x="12344400" y="1272540"/>
            <a:chExt cx="2200620" cy="795509"/>
          </a:xfrm>
        </xdr:grpSpPr>
        <xdr:grpSp>
          <xdr:nvGrpSpPr>
            <xdr:cNvPr id="50" name="Group 49">
              <a:extLst>
                <a:ext uri="{FF2B5EF4-FFF2-40B4-BE49-F238E27FC236}">
                  <a16:creationId xmlns:a16="http://schemas.microsoft.com/office/drawing/2014/main" id="{C5C15331-D989-4C77-8C4A-370984F5B93D}"/>
                </a:ext>
              </a:extLst>
            </xdr:cNvPr>
            <xdr:cNvGrpSpPr/>
          </xdr:nvGrpSpPr>
          <xdr:grpSpPr>
            <a:xfrm>
              <a:off x="12344400" y="1272540"/>
              <a:ext cx="2200620" cy="792000"/>
              <a:chOff x="2164080" y="1440180"/>
              <a:chExt cx="2200620" cy="792000"/>
            </a:xfrm>
          </xdr:grpSpPr>
          <xdr:sp macro="" textlink="">
            <xdr:nvSpPr>
              <xdr:cNvPr id="51" name="Rectangle: Rounded Corners 50">
                <a:extLst>
                  <a:ext uri="{FF2B5EF4-FFF2-40B4-BE49-F238E27FC236}">
                    <a16:creationId xmlns:a16="http://schemas.microsoft.com/office/drawing/2014/main" id="{84AA45DB-1239-AA81-3958-407AB74E71A0}"/>
                  </a:ext>
                </a:extLst>
              </xdr:cNvPr>
              <xdr:cNvSpPr/>
            </xdr:nvSpPr>
            <xdr:spPr>
              <a:xfrm>
                <a:off x="2164080" y="1440180"/>
                <a:ext cx="2116800" cy="79200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Rounded Corners 51">
                <a:extLst>
                  <a:ext uri="{FF2B5EF4-FFF2-40B4-BE49-F238E27FC236}">
                    <a16:creationId xmlns:a16="http://schemas.microsoft.com/office/drawing/2014/main" id="{9B6C02BF-051B-2990-7F93-87E2C1C69341}"/>
                  </a:ext>
                </a:extLst>
              </xdr:cNvPr>
              <xdr:cNvSpPr/>
            </xdr:nvSpPr>
            <xdr:spPr>
              <a:xfrm>
                <a:off x="2247900" y="1440180"/>
                <a:ext cx="2116800" cy="79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7" name="TextBox 56">
              <a:extLst>
                <a:ext uri="{FF2B5EF4-FFF2-40B4-BE49-F238E27FC236}">
                  <a16:creationId xmlns:a16="http://schemas.microsoft.com/office/drawing/2014/main" id="{AFE06AE2-8A60-4650-81C5-70E2F8CCC4A7}"/>
                </a:ext>
              </a:extLst>
            </xdr:cNvPr>
            <xdr:cNvSpPr txBox="1"/>
          </xdr:nvSpPr>
          <xdr:spPr>
            <a:xfrm>
              <a:off x="12702540" y="1333500"/>
              <a:ext cx="18364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b="1" baseline="0"/>
                <a:t> CUSTOMERS</a:t>
              </a:r>
              <a:endParaRPr lang="en-IN" sz="1600" b="1"/>
            </a:p>
          </xdr:txBody>
        </xdr:sp>
        <xdr:sp macro="" textlink="">
          <xdr:nvSpPr>
            <xdr:cNvPr id="64" name="Freeform: Shape 63">
              <a:extLst>
                <a:ext uri="{FF2B5EF4-FFF2-40B4-BE49-F238E27FC236}">
                  <a16:creationId xmlns:a16="http://schemas.microsoft.com/office/drawing/2014/main" id="{B6E81CBF-F6C1-00BD-E8EB-8A98C0718590}"/>
                </a:ext>
              </a:extLst>
            </xdr:cNvPr>
            <xdr:cNvSpPr/>
          </xdr:nvSpPr>
          <xdr:spPr>
            <a:xfrm>
              <a:off x="12589468" y="1683297"/>
              <a:ext cx="513047" cy="384752"/>
            </a:xfrm>
            <a:custGeom>
              <a:avLst/>
              <a:gdLst>
                <a:gd name="csX0" fmla="*/ 414266 w 513047"/>
                <a:gd name="csY0" fmla="*/ 146365 h 384752"/>
                <a:gd name="csX1" fmla="*/ 476622 w 513047"/>
                <a:gd name="csY1" fmla="*/ 73183 h 384752"/>
                <a:gd name="csX2" fmla="*/ 513047 w 513047"/>
                <a:gd name="csY2" fmla="*/ 115933 h 384752"/>
                <a:gd name="csX3" fmla="*/ 513047 w 513047"/>
                <a:gd name="csY3" fmla="*/ 0 h 384752"/>
                <a:gd name="csX4" fmla="*/ 414266 w 513047"/>
                <a:gd name="csY4" fmla="*/ 0 h 384752"/>
                <a:gd name="csX5" fmla="*/ 450691 w 513047"/>
                <a:gd name="csY5" fmla="*/ 42750 h 384752"/>
                <a:gd name="csX6" fmla="*/ 389570 w 513047"/>
                <a:gd name="csY6" fmla="*/ 114484 h 384752"/>
                <a:gd name="csX7" fmla="*/ 284615 w 513047"/>
                <a:gd name="csY7" fmla="*/ 237663 h 384752"/>
                <a:gd name="csX8" fmla="*/ 192007 w 513047"/>
                <a:gd name="csY8" fmla="*/ 128975 h 384752"/>
                <a:gd name="csX9" fmla="*/ 0 w 513047"/>
                <a:gd name="csY9" fmla="*/ 354320 h 384752"/>
                <a:gd name="csX10" fmla="*/ 25930 w 513047"/>
                <a:gd name="csY10" fmla="*/ 384753 h 384752"/>
                <a:gd name="csX11" fmla="*/ 192007 w 513047"/>
                <a:gd name="csY11" fmla="*/ 189840 h 384752"/>
                <a:gd name="csX12" fmla="*/ 284615 w 513047"/>
                <a:gd name="csY12" fmla="*/ 298527 h 384752"/>
                <a:gd name="csX13" fmla="*/ 414266 w 513047"/>
                <a:gd name="csY13" fmla="*/ 146365 h 38475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513047" h="384752">
                  <a:moveTo>
                    <a:pt x="414266" y="146365"/>
                  </a:moveTo>
                  <a:lnTo>
                    <a:pt x="476622" y="73183"/>
                  </a:lnTo>
                  <a:lnTo>
                    <a:pt x="513047" y="115933"/>
                  </a:lnTo>
                  <a:lnTo>
                    <a:pt x="513047" y="0"/>
                  </a:lnTo>
                  <a:lnTo>
                    <a:pt x="414266" y="0"/>
                  </a:lnTo>
                  <a:lnTo>
                    <a:pt x="450691" y="42750"/>
                  </a:lnTo>
                  <a:lnTo>
                    <a:pt x="389570" y="114484"/>
                  </a:lnTo>
                  <a:lnTo>
                    <a:pt x="284615" y="237663"/>
                  </a:lnTo>
                  <a:lnTo>
                    <a:pt x="192007" y="128975"/>
                  </a:lnTo>
                  <a:lnTo>
                    <a:pt x="0" y="354320"/>
                  </a:lnTo>
                  <a:lnTo>
                    <a:pt x="25930" y="384753"/>
                  </a:lnTo>
                  <a:lnTo>
                    <a:pt x="192007" y="189840"/>
                  </a:lnTo>
                  <a:lnTo>
                    <a:pt x="284615" y="298527"/>
                  </a:lnTo>
                  <a:lnTo>
                    <a:pt x="414266" y="146365"/>
                  </a:lnTo>
                  <a:close/>
                </a:path>
              </a:pathLst>
            </a:custGeom>
            <a:solidFill>
              <a:schemeClr val="accent2">
                <a:lumMod val="75000"/>
              </a:schemeClr>
            </a:solidFill>
            <a:ln w="6152" cap="flat">
              <a:noFill/>
              <a:prstDash val="solid"/>
              <a:miter/>
            </a:ln>
          </xdr:spPr>
        </xdr:sp>
        <xdr:sp macro="" textlink="">
          <xdr:nvSpPr>
            <xdr:cNvPr id="65" name="Oval 64">
              <a:extLst>
                <a:ext uri="{FF2B5EF4-FFF2-40B4-BE49-F238E27FC236}">
                  <a16:creationId xmlns:a16="http://schemas.microsoft.com/office/drawing/2014/main" id="{FA0FA0F0-6E8E-F6A3-5279-414587F065CF}"/>
                </a:ext>
              </a:extLst>
            </xdr:cNvPr>
            <xdr:cNvSpPr/>
          </xdr:nvSpPr>
          <xdr:spPr>
            <a:xfrm>
              <a:off x="12627129" y="1561930"/>
              <a:ext cx="61738" cy="72458"/>
            </a:xfrm>
            <a:prstGeom prst="ellipse">
              <a:avLst/>
            </a:prstGeom>
            <a:solidFill>
              <a:schemeClr val="accent2">
                <a:lumMod val="75000"/>
              </a:schemeClr>
            </a:solidFill>
            <a:ln w="6152" cap="flat">
              <a:noFill/>
              <a:prstDash val="solid"/>
              <a:miter/>
            </a:ln>
          </xdr:spPr>
        </xdr:sp>
        <xdr:sp macro="" textlink="">
          <xdr:nvSpPr>
            <xdr:cNvPr id="67" name="Oval 66">
              <a:extLst>
                <a:ext uri="{FF2B5EF4-FFF2-40B4-BE49-F238E27FC236}">
                  <a16:creationId xmlns:a16="http://schemas.microsoft.com/office/drawing/2014/main" id="{E68DBD79-05BE-BB42-4290-EA675526744E}"/>
                </a:ext>
              </a:extLst>
            </xdr:cNvPr>
            <xdr:cNvSpPr/>
          </xdr:nvSpPr>
          <xdr:spPr>
            <a:xfrm>
              <a:off x="12874021" y="1561930"/>
              <a:ext cx="61738" cy="72458"/>
            </a:xfrm>
            <a:prstGeom prst="ellipse">
              <a:avLst/>
            </a:prstGeom>
            <a:solidFill>
              <a:schemeClr val="accent2">
                <a:lumMod val="75000"/>
              </a:schemeClr>
            </a:solidFill>
            <a:ln w="6152" cap="flat">
              <a:noFill/>
              <a:prstDash val="solid"/>
              <a:miter/>
            </a:ln>
          </xdr:spPr>
        </xdr:sp>
        <xdr:sp macro="" textlink="">
          <xdr:nvSpPr>
            <xdr:cNvPr id="68" name="Oval 67">
              <a:extLst>
                <a:ext uri="{FF2B5EF4-FFF2-40B4-BE49-F238E27FC236}">
                  <a16:creationId xmlns:a16="http://schemas.microsoft.com/office/drawing/2014/main" id="{CFA6A627-6DB1-91B1-61D8-2C09CD305B34}"/>
                </a:ext>
              </a:extLst>
            </xdr:cNvPr>
            <xdr:cNvSpPr/>
          </xdr:nvSpPr>
          <xdr:spPr>
            <a:xfrm>
              <a:off x="12750359" y="1561930"/>
              <a:ext cx="61738" cy="72458"/>
            </a:xfrm>
            <a:prstGeom prst="ellipse">
              <a:avLst/>
            </a:prstGeom>
            <a:solidFill>
              <a:schemeClr val="accent2">
                <a:lumMod val="75000"/>
              </a:schemeClr>
            </a:solidFill>
            <a:ln w="6152" cap="flat">
              <a:noFill/>
              <a:prstDash val="solid"/>
              <a:miter/>
            </a:ln>
          </xdr:spPr>
        </xdr:sp>
        <xdr:sp macro="" textlink="Pivot_table!B16">
          <xdr:nvSpPr>
            <xdr:cNvPr id="78" name="TextBox 77">
              <a:extLst>
                <a:ext uri="{FF2B5EF4-FFF2-40B4-BE49-F238E27FC236}">
                  <a16:creationId xmlns:a16="http://schemas.microsoft.com/office/drawing/2014/main" id="{CC10CFD8-6240-412C-91FA-8AEFDCED0DA1}"/>
                </a:ext>
              </a:extLst>
            </xdr:cNvPr>
            <xdr:cNvSpPr txBox="1"/>
          </xdr:nvSpPr>
          <xdr:spPr>
            <a:xfrm>
              <a:off x="13266420" y="1668780"/>
              <a:ext cx="7086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B873C9-E7F2-4C57-8A73-D1CC119ACEE5}" type="TxLink">
                <a:rPr lang="en-US" sz="2200" b="1" i="0" u="none" strike="noStrike">
                  <a:solidFill>
                    <a:schemeClr val="accent2">
                      <a:lumMod val="75000"/>
                    </a:schemeClr>
                  </a:solidFill>
                  <a:latin typeface="Aptos Narrow"/>
                </a:rPr>
                <a:pPr algn="ctr"/>
                <a:t>206</a:t>
              </a:fld>
              <a:endParaRPr lang="en-IN" sz="2200" b="1">
                <a:solidFill>
                  <a:schemeClr val="accent2">
                    <a:lumMod val="75000"/>
                  </a:schemeClr>
                </a:solidFill>
              </a:endParaRPr>
            </a:p>
          </xdr:txBody>
        </xdr:sp>
      </xdr:grpSp>
      <xdr:sp macro="" textlink="">
        <xdr:nvSpPr>
          <xdr:cNvPr id="85" name="Freeform: Shape 84">
            <a:extLst>
              <a:ext uri="{FF2B5EF4-FFF2-40B4-BE49-F238E27FC236}">
                <a16:creationId xmlns:a16="http://schemas.microsoft.com/office/drawing/2014/main" id="{29F31DDD-AF01-4C4D-97CA-5ECDF5AF8E87}"/>
              </a:ext>
            </a:extLst>
          </xdr:cNvPr>
          <xdr:cNvSpPr/>
        </xdr:nvSpPr>
        <xdr:spPr>
          <a:xfrm>
            <a:off x="11391900" y="2019300"/>
            <a:ext cx="391701" cy="321726"/>
          </a:xfrm>
          <a:custGeom>
            <a:avLst/>
            <a:gdLst>
              <a:gd name="csX0" fmla="*/ 371389 w 391701"/>
              <a:gd name="csY0" fmla="*/ 142813 h 310771"/>
              <a:gd name="csX1" fmla="*/ 377563 w 391701"/>
              <a:gd name="csY1" fmla="*/ 135567 h 310771"/>
              <a:gd name="csX2" fmla="*/ 391701 w 391701"/>
              <a:gd name="csY2" fmla="*/ 118974 h 310771"/>
              <a:gd name="csX3" fmla="*/ 374538 w 391701"/>
              <a:gd name="csY3" fmla="*/ 28402 h 310771"/>
              <a:gd name="csX4" fmla="*/ 370340 w 391701"/>
              <a:gd name="csY4" fmla="*/ 20286 h 310771"/>
              <a:gd name="csX5" fmla="*/ 345644 w 391701"/>
              <a:gd name="csY5" fmla="*/ 4853 h 310771"/>
              <a:gd name="csX6" fmla="*/ 295883 w 391701"/>
              <a:gd name="csY6" fmla="*/ 4853 h 310771"/>
              <a:gd name="csX7" fmla="*/ 271188 w 391701"/>
              <a:gd name="csY7" fmla="*/ 20286 h 310771"/>
              <a:gd name="csX8" fmla="*/ 266989 w 391701"/>
              <a:gd name="csY8" fmla="*/ 28402 h 310771"/>
              <a:gd name="csX9" fmla="*/ 259210 w 391701"/>
              <a:gd name="csY9" fmla="*/ 70862 h 310771"/>
              <a:gd name="csX10" fmla="*/ 259210 w 391701"/>
              <a:gd name="csY10" fmla="*/ 70862 h 310771"/>
              <a:gd name="csX11" fmla="*/ 251123 w 391701"/>
              <a:gd name="csY11" fmla="*/ 28402 h 310771"/>
              <a:gd name="csX12" fmla="*/ 246863 w 391701"/>
              <a:gd name="csY12" fmla="*/ 20286 h 310771"/>
              <a:gd name="csX13" fmla="*/ 222167 w 391701"/>
              <a:gd name="csY13" fmla="*/ 4853 h 310771"/>
              <a:gd name="csX14" fmla="*/ 148081 w 391701"/>
              <a:gd name="csY14" fmla="*/ 20286 h 310771"/>
              <a:gd name="csX15" fmla="*/ 143883 w 391701"/>
              <a:gd name="csY15" fmla="*/ 28402 h 310771"/>
              <a:gd name="csX16" fmla="*/ 135733 w 391701"/>
              <a:gd name="csY16" fmla="*/ 69486 h 310771"/>
              <a:gd name="csX17" fmla="*/ 135733 w 391701"/>
              <a:gd name="csY17" fmla="*/ 69486 h 310771"/>
              <a:gd name="csX18" fmla="*/ 127707 w 391701"/>
              <a:gd name="csY18" fmla="*/ 28402 h 310771"/>
              <a:gd name="csX19" fmla="*/ 123385 w 391701"/>
              <a:gd name="csY19" fmla="*/ 20286 h 310771"/>
              <a:gd name="csX20" fmla="*/ 98690 w 391701"/>
              <a:gd name="csY20" fmla="*/ 4853 h 310771"/>
              <a:gd name="csX21" fmla="*/ 48929 w 391701"/>
              <a:gd name="csY21" fmla="*/ 4853 h 310771"/>
              <a:gd name="csX22" fmla="*/ 24233 w 391701"/>
              <a:gd name="csY22" fmla="*/ 20286 h 310771"/>
              <a:gd name="csX23" fmla="*/ 20035 w 391701"/>
              <a:gd name="csY23" fmla="*/ 28402 h 310771"/>
              <a:gd name="csX24" fmla="*/ 402 w 391701"/>
              <a:gd name="csY24" fmla="*/ 133611 h 310771"/>
              <a:gd name="csX25" fmla="*/ 9722 w 391701"/>
              <a:gd name="csY25" fmla="*/ 152024 h 310771"/>
              <a:gd name="csX26" fmla="*/ 10219 w 391701"/>
              <a:gd name="csY26" fmla="*/ 152160 h 310771"/>
              <a:gd name="csX27" fmla="*/ 12256 w 391701"/>
              <a:gd name="csY27" fmla="*/ 152160 h 310771"/>
              <a:gd name="csX28" fmla="*/ 24604 w 391701"/>
              <a:gd name="csY28" fmla="*/ 140784 h 310771"/>
              <a:gd name="csX29" fmla="*/ 43125 w 391701"/>
              <a:gd name="csY29" fmla="*/ 43473 h 310771"/>
              <a:gd name="csX30" fmla="*/ 43125 w 391701"/>
              <a:gd name="csY30" fmla="*/ 43473 h 310771"/>
              <a:gd name="csX31" fmla="*/ 43125 w 391701"/>
              <a:gd name="csY31" fmla="*/ 94918 h 310771"/>
              <a:gd name="csX32" fmla="*/ 24604 w 391701"/>
              <a:gd name="csY32" fmla="*/ 202881 h 310771"/>
              <a:gd name="csX33" fmla="*/ 43125 w 391701"/>
              <a:gd name="csY33" fmla="*/ 202881 h 310771"/>
              <a:gd name="csX34" fmla="*/ 43125 w 391701"/>
              <a:gd name="csY34" fmla="*/ 310771 h 310771"/>
              <a:gd name="csX35" fmla="*/ 67821 w 391701"/>
              <a:gd name="csY35" fmla="*/ 281788 h 310771"/>
              <a:gd name="csX36" fmla="*/ 67821 w 391701"/>
              <a:gd name="csY36" fmla="*/ 202881 h 310771"/>
              <a:gd name="csX37" fmla="*/ 80168 w 391701"/>
              <a:gd name="csY37" fmla="*/ 202881 h 310771"/>
              <a:gd name="csX38" fmla="*/ 80168 w 391701"/>
              <a:gd name="csY38" fmla="*/ 267296 h 310771"/>
              <a:gd name="csX39" fmla="*/ 104864 w 391701"/>
              <a:gd name="csY39" fmla="*/ 238313 h 310771"/>
              <a:gd name="csX40" fmla="*/ 104864 w 391701"/>
              <a:gd name="csY40" fmla="*/ 202881 h 310771"/>
              <a:gd name="csX41" fmla="*/ 123385 w 391701"/>
              <a:gd name="csY41" fmla="*/ 202881 h 310771"/>
              <a:gd name="csX42" fmla="*/ 104864 w 391701"/>
              <a:gd name="csY42" fmla="*/ 94991 h 310771"/>
              <a:gd name="csX43" fmla="*/ 104864 w 391701"/>
              <a:gd name="csY43" fmla="*/ 44270 h 310771"/>
              <a:gd name="csX44" fmla="*/ 104864 w 391701"/>
              <a:gd name="csY44" fmla="*/ 44270 h 310771"/>
              <a:gd name="csX45" fmla="*/ 123385 w 391701"/>
              <a:gd name="csY45" fmla="*/ 138900 h 310771"/>
              <a:gd name="csX46" fmla="*/ 135733 w 391701"/>
              <a:gd name="csY46" fmla="*/ 152160 h 310771"/>
              <a:gd name="csX47" fmla="*/ 135733 w 391701"/>
              <a:gd name="csY47" fmla="*/ 152160 h 310771"/>
              <a:gd name="csX48" fmla="*/ 147710 w 391701"/>
              <a:gd name="csY48" fmla="*/ 140784 h 310771"/>
              <a:gd name="csX49" fmla="*/ 148081 w 391701"/>
              <a:gd name="csY49" fmla="*/ 137669 h 310771"/>
              <a:gd name="csX50" fmla="*/ 166109 w 391701"/>
              <a:gd name="csY50" fmla="*/ 44705 h 310771"/>
              <a:gd name="csX51" fmla="*/ 166109 w 391701"/>
              <a:gd name="csY51" fmla="*/ 44705 h 310771"/>
              <a:gd name="csX52" fmla="*/ 166109 w 391701"/>
              <a:gd name="csY52" fmla="*/ 166217 h 310771"/>
              <a:gd name="csX53" fmla="*/ 179753 w 391701"/>
              <a:gd name="csY53" fmla="*/ 150131 h 310771"/>
              <a:gd name="csX54" fmla="*/ 214678 w 391701"/>
              <a:gd name="csY54" fmla="*/ 150109 h 310771"/>
              <a:gd name="csX55" fmla="*/ 214697 w 391701"/>
              <a:gd name="csY55" fmla="*/ 150131 h 310771"/>
              <a:gd name="csX56" fmla="*/ 228341 w 391701"/>
              <a:gd name="csY56" fmla="*/ 165565 h 310771"/>
              <a:gd name="csX57" fmla="*/ 228341 w 391701"/>
              <a:gd name="csY57" fmla="*/ 44777 h 310771"/>
              <a:gd name="csX58" fmla="*/ 228341 w 391701"/>
              <a:gd name="csY58" fmla="*/ 44777 h 310771"/>
              <a:gd name="csX59" fmla="*/ 246863 w 391701"/>
              <a:gd name="csY59" fmla="*/ 140857 h 310771"/>
              <a:gd name="csX60" fmla="*/ 259210 w 391701"/>
              <a:gd name="csY60" fmla="*/ 152160 h 310771"/>
              <a:gd name="csX61" fmla="*/ 259210 w 391701"/>
              <a:gd name="csY61" fmla="*/ 152160 h 310771"/>
              <a:gd name="csX62" fmla="*/ 271249 w 391701"/>
              <a:gd name="csY62" fmla="*/ 140784 h 310771"/>
              <a:gd name="csX63" fmla="*/ 289771 w 391701"/>
              <a:gd name="csY63" fmla="*/ 44705 h 310771"/>
              <a:gd name="csX64" fmla="*/ 289771 w 391701"/>
              <a:gd name="csY64" fmla="*/ 44705 h 310771"/>
              <a:gd name="csX65" fmla="*/ 289771 w 391701"/>
              <a:gd name="csY65" fmla="*/ 238168 h 310771"/>
              <a:gd name="csX66" fmla="*/ 289771 w 391701"/>
              <a:gd name="csY66" fmla="*/ 238168 h 310771"/>
              <a:gd name="csX67" fmla="*/ 314466 w 391701"/>
              <a:gd name="csY67" fmla="*/ 209185 h 310771"/>
              <a:gd name="csX68" fmla="*/ 314466 w 391701"/>
              <a:gd name="csY68" fmla="*/ 159406 h 310771"/>
              <a:gd name="csX69" fmla="*/ 326814 w 391701"/>
              <a:gd name="csY69" fmla="*/ 159406 h 310771"/>
              <a:gd name="csX70" fmla="*/ 326814 w 391701"/>
              <a:gd name="csY70" fmla="*/ 194983 h 310771"/>
              <a:gd name="csX71" fmla="*/ 351509 w 391701"/>
              <a:gd name="csY71" fmla="*/ 166000 h 310771"/>
              <a:gd name="csX72" fmla="*/ 351509 w 391701"/>
              <a:gd name="csY72" fmla="*/ 44777 h 310771"/>
              <a:gd name="csX73" fmla="*/ 351509 w 391701"/>
              <a:gd name="csY73" fmla="*/ 44777 h 310771"/>
              <a:gd name="csX74" fmla="*/ 370957 w 391701"/>
              <a:gd name="csY74" fmla="*/ 142886 h 31077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Lst>
            <a:rect l="l" t="t" r="r" b="b"/>
            <a:pathLst>
              <a:path w="391701" h="310771">
                <a:moveTo>
                  <a:pt x="371389" y="142813"/>
                </a:moveTo>
                <a:lnTo>
                  <a:pt x="377563" y="135567"/>
                </a:lnTo>
                <a:lnTo>
                  <a:pt x="391701" y="118974"/>
                </a:lnTo>
                <a:lnTo>
                  <a:pt x="374538" y="28402"/>
                </a:lnTo>
                <a:cubicBezTo>
                  <a:pt x="374013" y="25193"/>
                  <a:pt x="372523" y="22313"/>
                  <a:pt x="370340" y="20286"/>
                </a:cubicBezTo>
                <a:cubicBezTo>
                  <a:pt x="362945" y="13477"/>
                  <a:pt x="354585" y="8253"/>
                  <a:pt x="345644" y="4853"/>
                </a:cubicBezTo>
                <a:cubicBezTo>
                  <a:pt x="329515" y="-1618"/>
                  <a:pt x="312012" y="-1618"/>
                  <a:pt x="295883" y="4853"/>
                </a:cubicBezTo>
                <a:cubicBezTo>
                  <a:pt x="286944" y="8261"/>
                  <a:pt x="278586" y="13485"/>
                  <a:pt x="271188" y="20286"/>
                </a:cubicBezTo>
                <a:cubicBezTo>
                  <a:pt x="269051" y="22362"/>
                  <a:pt x="267573" y="25220"/>
                  <a:pt x="266989" y="28402"/>
                </a:cubicBezTo>
                <a:lnTo>
                  <a:pt x="259210" y="70862"/>
                </a:lnTo>
                <a:lnTo>
                  <a:pt x="259210" y="70862"/>
                </a:lnTo>
                <a:lnTo>
                  <a:pt x="251123" y="28402"/>
                </a:lnTo>
                <a:cubicBezTo>
                  <a:pt x="250556" y="25195"/>
                  <a:pt x="249049" y="22323"/>
                  <a:pt x="246863" y="20286"/>
                </a:cubicBezTo>
                <a:cubicBezTo>
                  <a:pt x="239468" y="13477"/>
                  <a:pt x="231108" y="8253"/>
                  <a:pt x="222167" y="4853"/>
                </a:cubicBezTo>
                <a:cubicBezTo>
                  <a:pt x="196820" y="-4749"/>
                  <a:pt x="169065" y="1033"/>
                  <a:pt x="148081" y="20286"/>
                </a:cubicBezTo>
                <a:cubicBezTo>
                  <a:pt x="145945" y="22362"/>
                  <a:pt x="144466" y="25220"/>
                  <a:pt x="143883" y="28402"/>
                </a:cubicBezTo>
                <a:lnTo>
                  <a:pt x="135733" y="69486"/>
                </a:lnTo>
                <a:cubicBezTo>
                  <a:pt x="135733" y="69486"/>
                  <a:pt x="135733" y="69486"/>
                  <a:pt x="135733" y="69486"/>
                </a:cubicBezTo>
                <a:lnTo>
                  <a:pt x="127707" y="28402"/>
                </a:lnTo>
                <a:cubicBezTo>
                  <a:pt x="127091" y="25201"/>
                  <a:pt x="125567" y="22339"/>
                  <a:pt x="123385" y="20286"/>
                </a:cubicBezTo>
                <a:cubicBezTo>
                  <a:pt x="115987" y="13485"/>
                  <a:pt x="107629" y="8261"/>
                  <a:pt x="98690" y="4853"/>
                </a:cubicBezTo>
                <a:cubicBezTo>
                  <a:pt x="82561" y="-1618"/>
                  <a:pt x="65058" y="-1618"/>
                  <a:pt x="48929" y="4853"/>
                </a:cubicBezTo>
                <a:cubicBezTo>
                  <a:pt x="39996" y="8276"/>
                  <a:pt x="31640" y="13499"/>
                  <a:pt x="24233" y="20286"/>
                </a:cubicBezTo>
                <a:cubicBezTo>
                  <a:pt x="22097" y="22362"/>
                  <a:pt x="20618" y="25220"/>
                  <a:pt x="20035" y="28402"/>
                </a:cubicBezTo>
                <a:lnTo>
                  <a:pt x="402" y="133611"/>
                </a:lnTo>
                <a:cubicBezTo>
                  <a:pt x="-1357" y="141716"/>
                  <a:pt x="2816" y="149960"/>
                  <a:pt x="9722" y="152024"/>
                </a:cubicBezTo>
                <a:cubicBezTo>
                  <a:pt x="9887" y="152073"/>
                  <a:pt x="10052" y="152119"/>
                  <a:pt x="10219" y="152160"/>
                </a:cubicBezTo>
                <a:cubicBezTo>
                  <a:pt x="10896" y="152232"/>
                  <a:pt x="11578" y="152232"/>
                  <a:pt x="12256" y="152160"/>
                </a:cubicBezTo>
                <a:cubicBezTo>
                  <a:pt x="18160" y="152322"/>
                  <a:pt x="23336" y="147554"/>
                  <a:pt x="24604" y="140784"/>
                </a:cubicBezTo>
                <a:lnTo>
                  <a:pt x="43125" y="43473"/>
                </a:lnTo>
                <a:lnTo>
                  <a:pt x="43125" y="43473"/>
                </a:lnTo>
                <a:lnTo>
                  <a:pt x="43125" y="94918"/>
                </a:lnTo>
                <a:lnTo>
                  <a:pt x="24604" y="202881"/>
                </a:lnTo>
                <a:lnTo>
                  <a:pt x="43125" y="202881"/>
                </a:lnTo>
                <a:lnTo>
                  <a:pt x="43125" y="310771"/>
                </a:lnTo>
                <a:lnTo>
                  <a:pt x="67821" y="281788"/>
                </a:lnTo>
                <a:lnTo>
                  <a:pt x="67821" y="202881"/>
                </a:lnTo>
                <a:lnTo>
                  <a:pt x="80168" y="202881"/>
                </a:lnTo>
                <a:lnTo>
                  <a:pt x="80168" y="267296"/>
                </a:lnTo>
                <a:lnTo>
                  <a:pt x="104864" y="238313"/>
                </a:lnTo>
                <a:lnTo>
                  <a:pt x="104864" y="202881"/>
                </a:lnTo>
                <a:lnTo>
                  <a:pt x="123385" y="202881"/>
                </a:lnTo>
                <a:lnTo>
                  <a:pt x="104864" y="94991"/>
                </a:lnTo>
                <a:lnTo>
                  <a:pt x="104864" y="44270"/>
                </a:lnTo>
                <a:lnTo>
                  <a:pt x="104864" y="44270"/>
                </a:lnTo>
                <a:lnTo>
                  <a:pt x="123385" y="138900"/>
                </a:lnTo>
                <a:cubicBezTo>
                  <a:pt x="123932" y="146419"/>
                  <a:pt x="129304" y="152188"/>
                  <a:pt x="135733" y="152160"/>
                </a:cubicBezTo>
                <a:lnTo>
                  <a:pt x="135733" y="152160"/>
                </a:lnTo>
                <a:cubicBezTo>
                  <a:pt x="141499" y="152115"/>
                  <a:pt x="146471" y="147393"/>
                  <a:pt x="147710" y="140784"/>
                </a:cubicBezTo>
                <a:lnTo>
                  <a:pt x="148081" y="137669"/>
                </a:lnTo>
                <a:lnTo>
                  <a:pt x="166109" y="44705"/>
                </a:lnTo>
                <a:cubicBezTo>
                  <a:pt x="166109" y="44705"/>
                  <a:pt x="166109" y="44705"/>
                  <a:pt x="166109" y="44705"/>
                </a:cubicBezTo>
                <a:lnTo>
                  <a:pt x="166109" y="166217"/>
                </a:lnTo>
                <a:lnTo>
                  <a:pt x="179753" y="150131"/>
                </a:lnTo>
                <a:cubicBezTo>
                  <a:pt x="189391" y="138806"/>
                  <a:pt x="205028" y="138796"/>
                  <a:pt x="214678" y="150109"/>
                </a:cubicBezTo>
                <a:cubicBezTo>
                  <a:pt x="214684" y="150116"/>
                  <a:pt x="214691" y="150124"/>
                  <a:pt x="214697" y="150131"/>
                </a:cubicBezTo>
                <a:lnTo>
                  <a:pt x="228341" y="165565"/>
                </a:lnTo>
                <a:lnTo>
                  <a:pt x="228341" y="44777"/>
                </a:lnTo>
                <a:cubicBezTo>
                  <a:pt x="228341" y="44777"/>
                  <a:pt x="228341" y="44777"/>
                  <a:pt x="228341" y="44777"/>
                </a:cubicBezTo>
                <a:lnTo>
                  <a:pt x="246863" y="140857"/>
                </a:lnTo>
                <a:cubicBezTo>
                  <a:pt x="248156" y="147598"/>
                  <a:pt x="253325" y="152329"/>
                  <a:pt x="259210" y="152160"/>
                </a:cubicBezTo>
                <a:lnTo>
                  <a:pt x="259210" y="152160"/>
                </a:lnTo>
                <a:cubicBezTo>
                  <a:pt x="264999" y="152149"/>
                  <a:pt x="270005" y="147419"/>
                  <a:pt x="271249" y="140784"/>
                </a:cubicBezTo>
                <a:lnTo>
                  <a:pt x="289771" y="44705"/>
                </a:lnTo>
                <a:cubicBezTo>
                  <a:pt x="289771" y="44705"/>
                  <a:pt x="289771" y="44705"/>
                  <a:pt x="289771" y="44705"/>
                </a:cubicBezTo>
                <a:lnTo>
                  <a:pt x="289771" y="238168"/>
                </a:lnTo>
                <a:lnTo>
                  <a:pt x="289771" y="238168"/>
                </a:lnTo>
                <a:lnTo>
                  <a:pt x="314466" y="209185"/>
                </a:lnTo>
                <a:lnTo>
                  <a:pt x="314466" y="159406"/>
                </a:lnTo>
                <a:lnTo>
                  <a:pt x="326814" y="159406"/>
                </a:lnTo>
                <a:lnTo>
                  <a:pt x="326814" y="194983"/>
                </a:lnTo>
                <a:lnTo>
                  <a:pt x="351509" y="166000"/>
                </a:lnTo>
                <a:lnTo>
                  <a:pt x="351509" y="44777"/>
                </a:lnTo>
                <a:cubicBezTo>
                  <a:pt x="351509" y="44777"/>
                  <a:pt x="351509" y="44777"/>
                  <a:pt x="351509" y="44777"/>
                </a:cubicBezTo>
                <a:lnTo>
                  <a:pt x="370957" y="142886"/>
                </a:lnTo>
                <a:close/>
              </a:path>
            </a:pathLst>
          </a:custGeom>
          <a:solidFill>
            <a:schemeClr val="accent2">
              <a:lumMod val="75000"/>
            </a:schemeClr>
          </a:solidFill>
          <a:ln w="6152" cap="flat">
            <a:noFill/>
            <a:prstDash val="solid"/>
            <a:miter/>
          </a:ln>
        </xdr:spPr>
        <xdr:txBody>
          <a:bodyPr/>
          <a:lstStyle/>
          <a:p>
            <a:endParaRPr lang="en-IN"/>
          </a:p>
        </xdr:txBody>
      </xdr:sp>
    </xdr:grpSp>
    <xdr:clientData/>
  </xdr:twoCellAnchor>
  <xdr:twoCellAnchor>
    <xdr:from>
      <xdr:col>10</xdr:col>
      <xdr:colOff>59267</xdr:colOff>
      <xdr:row>5</xdr:row>
      <xdr:rowOff>0</xdr:rowOff>
    </xdr:from>
    <xdr:to>
      <xdr:col>14</xdr:col>
      <xdr:colOff>186267</xdr:colOff>
      <xdr:row>10</xdr:row>
      <xdr:rowOff>0</xdr:rowOff>
    </xdr:to>
    <xdr:sp macro="" textlink="">
      <xdr:nvSpPr>
        <xdr:cNvPr id="88" name="Rectangle: Rounded Corners 87">
          <a:extLst>
            <a:ext uri="{FF2B5EF4-FFF2-40B4-BE49-F238E27FC236}">
              <a16:creationId xmlns:a16="http://schemas.microsoft.com/office/drawing/2014/main" id="{F57053D6-31B2-4B97-9D4F-3FBCBCA19640}"/>
            </a:ext>
          </a:extLst>
        </xdr:cNvPr>
        <xdr:cNvSpPr/>
      </xdr:nvSpPr>
      <xdr:spPr>
        <a:xfrm>
          <a:off x="6155267" y="931333"/>
          <a:ext cx="2565400" cy="93133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495300</xdr:colOff>
      <xdr:row>15</xdr:row>
      <xdr:rowOff>144780</xdr:rowOff>
    </xdr:from>
    <xdr:to>
      <xdr:col>10</xdr:col>
      <xdr:colOff>312420</xdr:colOff>
      <xdr:row>30</xdr:row>
      <xdr:rowOff>144780</xdr:rowOff>
    </xdr:to>
    <xdr:sp macro="" textlink="">
      <xdr:nvSpPr>
        <xdr:cNvPr id="91" name="Rectangle: Rounded Corners 90">
          <a:extLst>
            <a:ext uri="{FF2B5EF4-FFF2-40B4-BE49-F238E27FC236}">
              <a16:creationId xmlns:a16="http://schemas.microsoft.com/office/drawing/2014/main" id="{124BA354-C571-4ED6-AC27-634B434F370E}"/>
            </a:ext>
          </a:extLst>
        </xdr:cNvPr>
        <xdr:cNvSpPr/>
      </xdr:nvSpPr>
      <xdr:spPr>
        <a:xfrm>
          <a:off x="1714500" y="2887980"/>
          <a:ext cx="4693920" cy="274320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426720</xdr:colOff>
      <xdr:row>15</xdr:row>
      <xdr:rowOff>167640</xdr:rowOff>
    </xdr:from>
    <xdr:to>
      <xdr:col>16</xdr:col>
      <xdr:colOff>236220</xdr:colOff>
      <xdr:row>30</xdr:row>
      <xdr:rowOff>144780</xdr:rowOff>
    </xdr:to>
    <xdr:sp macro="" textlink="">
      <xdr:nvSpPr>
        <xdr:cNvPr id="92" name="Rectangle: Rounded Corners 91">
          <a:extLst>
            <a:ext uri="{FF2B5EF4-FFF2-40B4-BE49-F238E27FC236}">
              <a16:creationId xmlns:a16="http://schemas.microsoft.com/office/drawing/2014/main" id="{88A5045B-DB7A-4308-B61D-33125AB6E78F}"/>
            </a:ext>
          </a:extLst>
        </xdr:cNvPr>
        <xdr:cNvSpPr/>
      </xdr:nvSpPr>
      <xdr:spPr>
        <a:xfrm>
          <a:off x="6522720" y="2910840"/>
          <a:ext cx="3467100" cy="2720340"/>
        </a:xfrm>
        <a:prstGeom prst="roundRect">
          <a:avLst>
            <a:gd name="adj" fmla="val 4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495300</xdr:colOff>
      <xdr:row>31</xdr:row>
      <xdr:rowOff>60960</xdr:rowOff>
    </xdr:from>
    <xdr:to>
      <xdr:col>9</xdr:col>
      <xdr:colOff>541020</xdr:colOff>
      <xdr:row>49</xdr:row>
      <xdr:rowOff>167640</xdr:rowOff>
    </xdr:to>
    <xdr:sp macro="" textlink="">
      <xdr:nvSpPr>
        <xdr:cNvPr id="95" name="Rectangle: Rounded Corners 94">
          <a:extLst>
            <a:ext uri="{FF2B5EF4-FFF2-40B4-BE49-F238E27FC236}">
              <a16:creationId xmlns:a16="http://schemas.microsoft.com/office/drawing/2014/main" id="{D23D55C5-3CB3-4327-ABD4-D34B8909D20E}"/>
            </a:ext>
          </a:extLst>
        </xdr:cNvPr>
        <xdr:cNvSpPr/>
      </xdr:nvSpPr>
      <xdr:spPr>
        <a:xfrm>
          <a:off x="1714500" y="5730240"/>
          <a:ext cx="4312920" cy="3398520"/>
        </a:xfrm>
        <a:prstGeom prst="roundRect">
          <a:avLst>
            <a:gd name="adj" fmla="val 4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335280</xdr:colOff>
      <xdr:row>15</xdr:row>
      <xdr:rowOff>160020</xdr:rowOff>
    </xdr:from>
    <xdr:to>
      <xdr:col>21</xdr:col>
      <xdr:colOff>259080</xdr:colOff>
      <xdr:row>30</xdr:row>
      <xdr:rowOff>121920</xdr:rowOff>
    </xdr:to>
    <xdr:sp macro="" textlink="">
      <xdr:nvSpPr>
        <xdr:cNvPr id="96" name="Rectangle: Rounded Corners 95">
          <a:extLst>
            <a:ext uri="{FF2B5EF4-FFF2-40B4-BE49-F238E27FC236}">
              <a16:creationId xmlns:a16="http://schemas.microsoft.com/office/drawing/2014/main" id="{3F75B92B-3296-4B2B-832F-1B885BF1AC4B}"/>
            </a:ext>
          </a:extLst>
        </xdr:cNvPr>
        <xdr:cNvSpPr/>
      </xdr:nvSpPr>
      <xdr:spPr>
        <a:xfrm>
          <a:off x="10088880" y="2903220"/>
          <a:ext cx="2971800" cy="2705100"/>
        </a:xfrm>
        <a:prstGeom prst="roundRect">
          <a:avLst>
            <a:gd name="adj" fmla="val 4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358140</xdr:colOff>
      <xdr:row>15</xdr:row>
      <xdr:rowOff>121920</xdr:rowOff>
    </xdr:from>
    <xdr:to>
      <xdr:col>26</xdr:col>
      <xdr:colOff>449580</xdr:colOff>
      <xdr:row>30</xdr:row>
      <xdr:rowOff>76200</xdr:rowOff>
    </xdr:to>
    <xdr:sp macro="" textlink="">
      <xdr:nvSpPr>
        <xdr:cNvPr id="97" name="Rectangle: Rounded Corners 96">
          <a:extLst>
            <a:ext uri="{FF2B5EF4-FFF2-40B4-BE49-F238E27FC236}">
              <a16:creationId xmlns:a16="http://schemas.microsoft.com/office/drawing/2014/main" id="{C80140E5-C640-4995-A849-AC32D5C30FA3}"/>
            </a:ext>
          </a:extLst>
        </xdr:cNvPr>
        <xdr:cNvSpPr/>
      </xdr:nvSpPr>
      <xdr:spPr>
        <a:xfrm>
          <a:off x="13159740" y="2865120"/>
          <a:ext cx="3139440" cy="2697480"/>
        </a:xfrm>
        <a:prstGeom prst="roundRect">
          <a:avLst>
            <a:gd name="adj" fmla="val 4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47413</xdr:colOff>
      <xdr:row>31</xdr:row>
      <xdr:rowOff>42332</xdr:rowOff>
    </xdr:from>
    <xdr:to>
      <xdr:col>16</xdr:col>
      <xdr:colOff>101600</xdr:colOff>
      <xdr:row>49</xdr:row>
      <xdr:rowOff>177800</xdr:rowOff>
    </xdr:to>
    <xdr:sp macro="" textlink="">
      <xdr:nvSpPr>
        <xdr:cNvPr id="98" name="Rectangle: Rounded Corners 97">
          <a:extLst>
            <a:ext uri="{FF2B5EF4-FFF2-40B4-BE49-F238E27FC236}">
              <a16:creationId xmlns:a16="http://schemas.microsoft.com/office/drawing/2014/main" id="{DBA72EF7-63D8-405B-BCB0-EA07AEFEA373}"/>
            </a:ext>
          </a:extLst>
        </xdr:cNvPr>
        <xdr:cNvSpPr/>
      </xdr:nvSpPr>
      <xdr:spPr>
        <a:xfrm>
          <a:off x="6143413" y="5816599"/>
          <a:ext cx="3711787" cy="3488268"/>
        </a:xfrm>
        <a:prstGeom prst="roundRect">
          <a:avLst>
            <a:gd name="adj" fmla="val 4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186267</xdr:colOff>
      <xdr:row>31</xdr:row>
      <xdr:rowOff>58419</xdr:rowOff>
    </xdr:from>
    <xdr:to>
      <xdr:col>22</xdr:col>
      <xdr:colOff>76200</xdr:colOff>
      <xdr:row>49</xdr:row>
      <xdr:rowOff>110067</xdr:rowOff>
    </xdr:to>
    <xdr:sp macro="" textlink="">
      <xdr:nvSpPr>
        <xdr:cNvPr id="99" name="Rectangle: Rounded Corners 98">
          <a:extLst>
            <a:ext uri="{FF2B5EF4-FFF2-40B4-BE49-F238E27FC236}">
              <a16:creationId xmlns:a16="http://schemas.microsoft.com/office/drawing/2014/main" id="{DCCBDA33-5D15-4A5A-A5FA-C00C897C23A7}"/>
            </a:ext>
          </a:extLst>
        </xdr:cNvPr>
        <xdr:cNvSpPr/>
      </xdr:nvSpPr>
      <xdr:spPr>
        <a:xfrm>
          <a:off x="9939867" y="5832686"/>
          <a:ext cx="3547533" cy="3404448"/>
        </a:xfrm>
        <a:prstGeom prst="roundRect">
          <a:avLst>
            <a:gd name="adj" fmla="val 4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177800</xdr:colOff>
      <xdr:row>31</xdr:row>
      <xdr:rowOff>39791</xdr:rowOff>
    </xdr:from>
    <xdr:to>
      <xdr:col>28</xdr:col>
      <xdr:colOff>186267</xdr:colOff>
      <xdr:row>49</xdr:row>
      <xdr:rowOff>177800</xdr:rowOff>
    </xdr:to>
    <xdr:sp macro="" textlink="">
      <xdr:nvSpPr>
        <xdr:cNvPr id="100" name="Rectangle: Rounded Corners 99">
          <a:extLst>
            <a:ext uri="{FF2B5EF4-FFF2-40B4-BE49-F238E27FC236}">
              <a16:creationId xmlns:a16="http://schemas.microsoft.com/office/drawing/2014/main" id="{D1B277B9-FFEF-4806-9446-1C40B2E7DA8D}"/>
            </a:ext>
          </a:extLst>
        </xdr:cNvPr>
        <xdr:cNvSpPr/>
      </xdr:nvSpPr>
      <xdr:spPr>
        <a:xfrm>
          <a:off x="13589000" y="5814058"/>
          <a:ext cx="3666067" cy="3490809"/>
        </a:xfrm>
        <a:prstGeom prst="roundRect">
          <a:avLst>
            <a:gd name="adj" fmla="val 4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495300</xdr:colOff>
      <xdr:row>15</xdr:row>
      <xdr:rowOff>175260</xdr:rowOff>
    </xdr:from>
    <xdr:to>
      <xdr:col>10</xdr:col>
      <xdr:colOff>251460</xdr:colOff>
      <xdr:row>30</xdr:row>
      <xdr:rowOff>106680</xdr:rowOff>
    </xdr:to>
    <xdr:graphicFrame macro="">
      <xdr:nvGraphicFramePr>
        <xdr:cNvPr id="102" name="Chart 101">
          <a:extLst>
            <a:ext uri="{FF2B5EF4-FFF2-40B4-BE49-F238E27FC236}">
              <a16:creationId xmlns:a16="http://schemas.microsoft.com/office/drawing/2014/main" id="{88A19D43-7C22-4450-891B-2FE864966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579120</xdr:colOff>
      <xdr:row>16</xdr:row>
      <xdr:rowOff>7620</xdr:rowOff>
    </xdr:from>
    <xdr:to>
      <xdr:col>16</xdr:col>
      <xdr:colOff>152400</xdr:colOff>
      <xdr:row>29</xdr:row>
      <xdr:rowOff>144780</xdr:rowOff>
    </xdr:to>
    <xdr:graphicFrame macro="">
      <xdr:nvGraphicFramePr>
        <xdr:cNvPr id="3" name="Chart 2">
          <a:extLst>
            <a:ext uri="{FF2B5EF4-FFF2-40B4-BE49-F238E27FC236}">
              <a16:creationId xmlns:a16="http://schemas.microsoft.com/office/drawing/2014/main" id="{8B0D5FF7-4E6E-4EB1-829C-84FED94D0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426720</xdr:colOff>
      <xdr:row>15</xdr:row>
      <xdr:rowOff>160020</xdr:rowOff>
    </xdr:from>
    <xdr:to>
      <xdr:col>21</xdr:col>
      <xdr:colOff>243840</xdr:colOff>
      <xdr:row>30</xdr:row>
      <xdr:rowOff>60960</xdr:rowOff>
    </xdr:to>
    <xdr:graphicFrame macro="">
      <xdr:nvGraphicFramePr>
        <xdr:cNvPr id="6" name="Chart 5">
          <a:extLst>
            <a:ext uri="{FF2B5EF4-FFF2-40B4-BE49-F238E27FC236}">
              <a16:creationId xmlns:a16="http://schemas.microsoft.com/office/drawing/2014/main" id="{A4D34152-A802-4D5F-94E4-A2AD9958B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358140</xdr:colOff>
      <xdr:row>15</xdr:row>
      <xdr:rowOff>121920</xdr:rowOff>
    </xdr:from>
    <xdr:to>
      <xdr:col>26</xdr:col>
      <xdr:colOff>449580</xdr:colOff>
      <xdr:row>30</xdr:row>
      <xdr:rowOff>30480</xdr:rowOff>
    </xdr:to>
    <xdr:graphicFrame macro="">
      <xdr:nvGraphicFramePr>
        <xdr:cNvPr id="9" name="Chart 8">
          <a:extLst>
            <a:ext uri="{FF2B5EF4-FFF2-40B4-BE49-F238E27FC236}">
              <a16:creationId xmlns:a16="http://schemas.microsoft.com/office/drawing/2014/main" id="{C6DCC44C-B033-4750-A0B9-13766A04E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502920</xdr:colOff>
      <xdr:row>31</xdr:row>
      <xdr:rowOff>76200</xdr:rowOff>
    </xdr:from>
    <xdr:to>
      <xdr:col>9</xdr:col>
      <xdr:colOff>434340</xdr:colOff>
      <xdr:row>49</xdr:row>
      <xdr:rowOff>137160</xdr:rowOff>
    </xdr:to>
    <xdr:graphicFrame macro="">
      <xdr:nvGraphicFramePr>
        <xdr:cNvPr id="10" name="Chart 9">
          <a:extLst>
            <a:ext uri="{FF2B5EF4-FFF2-40B4-BE49-F238E27FC236}">
              <a16:creationId xmlns:a16="http://schemas.microsoft.com/office/drawing/2014/main" id="{F409CDB8-F9F5-46FB-A495-73750727E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55877</xdr:colOff>
      <xdr:row>31</xdr:row>
      <xdr:rowOff>135464</xdr:rowOff>
    </xdr:from>
    <xdr:to>
      <xdr:col>16</xdr:col>
      <xdr:colOff>220131</xdr:colOff>
      <xdr:row>50</xdr:row>
      <xdr:rowOff>0</xdr:rowOff>
    </xdr:to>
    <xdr:graphicFrame macro="">
      <xdr:nvGraphicFramePr>
        <xdr:cNvPr id="11" name="Chart 10">
          <a:extLst>
            <a:ext uri="{FF2B5EF4-FFF2-40B4-BE49-F238E27FC236}">
              <a16:creationId xmlns:a16="http://schemas.microsoft.com/office/drawing/2014/main" id="{9A31ECEB-61F2-4189-91B1-EF8045AF9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245533</xdr:colOff>
      <xdr:row>38</xdr:row>
      <xdr:rowOff>135467</xdr:rowOff>
    </xdr:from>
    <xdr:to>
      <xdr:col>1</xdr:col>
      <xdr:colOff>567750</xdr:colOff>
      <xdr:row>40</xdr:row>
      <xdr:rowOff>22013</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BA4F1ED3-4C54-4547-A9FD-661CE7EF8FBE}"/>
            </a:ext>
          </a:extLst>
        </xdr:cNvPr>
        <xdr:cNvSpPr/>
      </xdr:nvSpPr>
      <xdr:spPr>
        <a:xfrm>
          <a:off x="245533" y="7213600"/>
          <a:ext cx="931817" cy="259080"/>
        </a:xfrm>
        <a:prstGeom prst="roundRect">
          <a:avLst>
            <a:gd name="adj" fmla="val 43750"/>
          </a:avLst>
        </a:prstGeom>
        <a:solidFill>
          <a:schemeClr val="accent6"/>
        </a:solidFill>
        <a:ln w="28575">
          <a:solidFill>
            <a:schemeClr val="bg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Back</a:t>
          </a:r>
          <a:endParaRPr lang="en-IN" sz="1800" b="1">
            <a:solidFill>
              <a:schemeClr val="bg1"/>
            </a:solidFill>
          </a:endParaRPr>
        </a:p>
      </xdr:txBody>
    </xdr:sp>
    <xdr:clientData/>
  </xdr:twoCellAnchor>
  <xdr:twoCellAnchor>
    <xdr:from>
      <xdr:col>16</xdr:col>
      <xdr:colOff>194733</xdr:colOff>
      <xdr:row>31</xdr:row>
      <xdr:rowOff>84666</xdr:rowOff>
    </xdr:from>
    <xdr:to>
      <xdr:col>22</xdr:col>
      <xdr:colOff>76200</xdr:colOff>
      <xdr:row>49</xdr:row>
      <xdr:rowOff>118533</xdr:rowOff>
    </xdr:to>
    <xdr:graphicFrame macro="">
      <xdr:nvGraphicFramePr>
        <xdr:cNvPr id="13" name="Chart 12">
          <a:extLst>
            <a:ext uri="{FF2B5EF4-FFF2-40B4-BE49-F238E27FC236}">
              <a16:creationId xmlns:a16="http://schemas.microsoft.com/office/drawing/2014/main" id="{BD0C2F9A-A8EA-4292-8B7B-828AEC30F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203200</xdr:colOff>
      <xdr:row>31</xdr:row>
      <xdr:rowOff>82125</xdr:rowOff>
    </xdr:from>
    <xdr:to>
      <xdr:col>28</xdr:col>
      <xdr:colOff>169333</xdr:colOff>
      <xdr:row>49</xdr:row>
      <xdr:rowOff>160866</xdr:rowOff>
    </xdr:to>
    <xdr:graphicFrame macro="">
      <xdr:nvGraphicFramePr>
        <xdr:cNvPr id="14" name="Chart 13">
          <a:extLst>
            <a:ext uri="{FF2B5EF4-FFF2-40B4-BE49-F238E27FC236}">
              <a16:creationId xmlns:a16="http://schemas.microsoft.com/office/drawing/2014/main" id="{B6E0033B-D31E-4803-BD43-FF5647D8B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15</xdr:col>
      <xdr:colOff>279400</xdr:colOff>
      <xdr:row>4</xdr:row>
      <xdr:rowOff>177799</xdr:rowOff>
    </xdr:from>
    <xdr:to>
      <xdr:col>22</xdr:col>
      <xdr:colOff>304800</xdr:colOff>
      <xdr:row>9</xdr:row>
      <xdr:rowOff>186266</xdr:rowOff>
    </xdr:to>
    <mc:AlternateContent xmlns:mc="http://schemas.openxmlformats.org/markup-compatibility/2006" xmlns:a14="http://schemas.microsoft.com/office/drawing/2010/main">
      <mc:Choice Requires="a14">
        <xdr:graphicFrame macro="">
          <xdr:nvGraphicFramePr>
            <xdr:cNvPr id="16" name="Item Category">
              <a:extLst>
                <a:ext uri="{FF2B5EF4-FFF2-40B4-BE49-F238E27FC236}">
                  <a16:creationId xmlns:a16="http://schemas.microsoft.com/office/drawing/2014/main" id="{7F1151D0-16D6-4649-B313-4A7D6DF49046}"/>
                </a:ext>
              </a:extLst>
            </xdr:cNvPr>
            <xdr:cNvGraphicFramePr/>
          </xdr:nvGraphicFramePr>
          <xdr:xfrm>
            <a:off x="0" y="0"/>
            <a:ext cx="0" cy="0"/>
          </xdr:xfrm>
          <a:graphic>
            <a:graphicData uri="http://schemas.microsoft.com/office/drawing/2010/slicer">
              <sle:slicer xmlns:sle="http://schemas.microsoft.com/office/drawing/2010/slicer" name="Item Category"/>
            </a:graphicData>
          </a:graphic>
        </xdr:graphicFrame>
      </mc:Choice>
      <mc:Fallback xmlns="">
        <xdr:sp macro="" textlink="">
          <xdr:nvSpPr>
            <xdr:cNvPr id="0" name=""/>
            <xdr:cNvSpPr>
              <a:spLocks noTextEdit="1"/>
            </xdr:cNvSpPr>
          </xdr:nvSpPr>
          <xdr:spPr>
            <a:xfrm>
              <a:off x="9423400" y="922866"/>
              <a:ext cx="429260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50799</xdr:colOff>
      <xdr:row>5</xdr:row>
      <xdr:rowOff>16934</xdr:rowOff>
    </xdr:from>
    <xdr:to>
      <xdr:col>14</xdr:col>
      <xdr:colOff>601132</xdr:colOff>
      <xdr:row>10</xdr:row>
      <xdr:rowOff>33865</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D2BF9F68-3639-4C48-B7C2-72C1C07B9B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37199" y="948267"/>
              <a:ext cx="3598333" cy="948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609599</xdr:colOff>
      <xdr:row>5</xdr:row>
      <xdr:rowOff>8467</xdr:rowOff>
    </xdr:from>
    <xdr:to>
      <xdr:col>8</xdr:col>
      <xdr:colOff>406400</xdr:colOff>
      <xdr:row>10</xdr:row>
      <xdr:rowOff>33866</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A97C3C0A-C2B7-418E-90CE-C10F666299A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28800" y="939800"/>
              <a:ext cx="4267200" cy="922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18</xdr:col>
      <xdr:colOff>397933</xdr:colOff>
      <xdr:row>0</xdr:row>
      <xdr:rowOff>0</xdr:rowOff>
    </xdr:from>
    <xdr:to>
      <xdr:col>19</xdr:col>
      <xdr:colOff>448733</xdr:colOff>
      <xdr:row>3</xdr:row>
      <xdr:rowOff>101600</xdr:rowOff>
    </xdr:to>
    <xdr:pic macro="[0]!Graphic26_Click">
      <xdr:nvPicPr>
        <xdr:cNvPr id="27" name="Graphic 26" descr="Arrow circle with solid fill">
          <a:extLst>
            <a:ext uri="{FF2B5EF4-FFF2-40B4-BE49-F238E27FC236}">
              <a16:creationId xmlns:a16="http://schemas.microsoft.com/office/drawing/2014/main" id="{C4077571-C59B-49E1-8D68-28A01FCB97F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370733" y="0"/>
          <a:ext cx="660400" cy="66040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0.32289</cdr:x>
      <cdr:y>0.49352</cdr:y>
    </cdr:from>
    <cdr:to>
      <cdr:x>0.49734</cdr:x>
      <cdr:y>0.66282</cdr:y>
    </cdr:to>
    <cdr:sp macro="" textlink="">
      <cdr:nvSpPr>
        <cdr:cNvPr id="4" name="Graphic 2" descr="Coins with solid fill">
          <a:extLst xmlns:a="http://schemas.openxmlformats.org/drawingml/2006/main">
            <a:ext uri="{FF2B5EF4-FFF2-40B4-BE49-F238E27FC236}">
              <a16:creationId xmlns:a16="http://schemas.microsoft.com/office/drawing/2014/main" id="{2557E7DB-86D1-2155-669D-672FC02AA5E4}"/>
            </a:ext>
          </a:extLst>
        </cdr:cNvPr>
        <cdr:cNvSpPr/>
      </cdr:nvSpPr>
      <cdr:spPr>
        <a:xfrm xmlns:a="http://schemas.openxmlformats.org/drawingml/2006/main">
          <a:off x="925115" y="1304925"/>
          <a:ext cx="499825" cy="447675"/>
        </a:xfrm>
        <a:custGeom xmlns:a="http://schemas.openxmlformats.org/drawingml/2006/main">
          <a:avLst/>
          <a:gdLst>
            <a:gd name="csX0" fmla="*/ 557927 w 600113"/>
            <a:gd name="csY0" fmla="*/ 428625 h 514350"/>
            <a:gd name="csX1" fmla="*/ 529352 w 600113"/>
            <a:gd name="csY1" fmla="*/ 452914 h 514350"/>
            <a:gd name="csX2" fmla="*/ 529352 w 600113"/>
            <a:gd name="csY2" fmla="*/ 427196 h 514350"/>
            <a:gd name="csX3" fmla="*/ 557927 w 600113"/>
            <a:gd name="csY3" fmla="*/ 415766 h 514350"/>
            <a:gd name="csX4" fmla="*/ 557927 w 600113"/>
            <a:gd name="csY4" fmla="*/ 428625 h 514350"/>
            <a:gd name="csX5" fmla="*/ 500777 w 600113"/>
            <a:gd name="csY5" fmla="*/ 381476 h 514350"/>
            <a:gd name="csX6" fmla="*/ 500777 w 600113"/>
            <a:gd name="csY6" fmla="*/ 355759 h 514350"/>
            <a:gd name="csX7" fmla="*/ 529352 w 600113"/>
            <a:gd name="csY7" fmla="*/ 344329 h 514350"/>
            <a:gd name="csX8" fmla="*/ 529352 w 600113"/>
            <a:gd name="csY8" fmla="*/ 357188 h 514350"/>
            <a:gd name="csX9" fmla="*/ 500777 w 600113"/>
            <a:gd name="csY9" fmla="*/ 381476 h 514350"/>
            <a:gd name="csX10" fmla="*/ 500777 w 600113"/>
            <a:gd name="csY10" fmla="*/ 461486 h 514350"/>
            <a:gd name="csX11" fmla="*/ 472202 w 600113"/>
            <a:gd name="csY11" fmla="*/ 466487 h 514350"/>
            <a:gd name="csX12" fmla="*/ 472202 w 600113"/>
            <a:gd name="csY12" fmla="*/ 438626 h 514350"/>
            <a:gd name="csX13" fmla="*/ 500777 w 600113"/>
            <a:gd name="csY13" fmla="*/ 434340 h 514350"/>
            <a:gd name="csX14" fmla="*/ 500777 w 600113"/>
            <a:gd name="csY14" fmla="*/ 461486 h 514350"/>
            <a:gd name="csX15" fmla="*/ 443627 w 600113"/>
            <a:gd name="csY15" fmla="*/ 367189 h 514350"/>
            <a:gd name="csX16" fmla="*/ 472202 w 600113"/>
            <a:gd name="csY16" fmla="*/ 362903 h 514350"/>
            <a:gd name="csX17" fmla="*/ 472202 w 600113"/>
            <a:gd name="csY17" fmla="*/ 390049 h 514350"/>
            <a:gd name="csX18" fmla="*/ 443627 w 600113"/>
            <a:gd name="csY18" fmla="*/ 395049 h 514350"/>
            <a:gd name="csX19" fmla="*/ 443627 w 600113"/>
            <a:gd name="csY19" fmla="*/ 367189 h 514350"/>
            <a:gd name="csX20" fmla="*/ 443627 w 600113"/>
            <a:gd name="csY20" fmla="*/ 470059 h 514350"/>
            <a:gd name="csX21" fmla="*/ 415052 w 600113"/>
            <a:gd name="csY21" fmla="*/ 471488 h 514350"/>
            <a:gd name="csX22" fmla="*/ 415052 w 600113"/>
            <a:gd name="csY22" fmla="*/ 442913 h 514350"/>
            <a:gd name="csX23" fmla="*/ 443627 w 600113"/>
            <a:gd name="csY23" fmla="*/ 441484 h 514350"/>
            <a:gd name="csX24" fmla="*/ 443627 w 600113"/>
            <a:gd name="csY24" fmla="*/ 470059 h 514350"/>
            <a:gd name="csX25" fmla="*/ 386477 w 600113"/>
            <a:gd name="csY25" fmla="*/ 400050 h 514350"/>
            <a:gd name="csX26" fmla="*/ 386477 w 600113"/>
            <a:gd name="csY26" fmla="*/ 371475 h 514350"/>
            <a:gd name="csX27" fmla="*/ 415052 w 600113"/>
            <a:gd name="csY27" fmla="*/ 370046 h 514350"/>
            <a:gd name="csX28" fmla="*/ 415052 w 600113"/>
            <a:gd name="csY28" fmla="*/ 398621 h 514350"/>
            <a:gd name="csX29" fmla="*/ 386477 w 600113"/>
            <a:gd name="csY29" fmla="*/ 400050 h 514350"/>
            <a:gd name="csX30" fmla="*/ 386477 w 600113"/>
            <a:gd name="csY30" fmla="*/ 471488 h 514350"/>
            <a:gd name="csX31" fmla="*/ 357902 w 600113"/>
            <a:gd name="csY31" fmla="*/ 470059 h 514350"/>
            <a:gd name="csX32" fmla="*/ 357902 w 600113"/>
            <a:gd name="csY32" fmla="*/ 442913 h 514350"/>
            <a:gd name="csX33" fmla="*/ 372189 w 600113"/>
            <a:gd name="csY33" fmla="*/ 442913 h 514350"/>
            <a:gd name="csX34" fmla="*/ 386477 w 600113"/>
            <a:gd name="csY34" fmla="*/ 442913 h 514350"/>
            <a:gd name="csX35" fmla="*/ 386477 w 600113"/>
            <a:gd name="csY35" fmla="*/ 471488 h 514350"/>
            <a:gd name="csX36" fmla="*/ 329327 w 600113"/>
            <a:gd name="csY36" fmla="*/ 370046 h 514350"/>
            <a:gd name="csX37" fmla="*/ 357902 w 600113"/>
            <a:gd name="csY37" fmla="*/ 371475 h 514350"/>
            <a:gd name="csX38" fmla="*/ 357902 w 600113"/>
            <a:gd name="csY38" fmla="*/ 400050 h 514350"/>
            <a:gd name="csX39" fmla="*/ 329327 w 600113"/>
            <a:gd name="csY39" fmla="*/ 398621 h 514350"/>
            <a:gd name="csX40" fmla="*/ 329327 w 600113"/>
            <a:gd name="csY40" fmla="*/ 370046 h 514350"/>
            <a:gd name="csX41" fmla="*/ 329327 w 600113"/>
            <a:gd name="csY41" fmla="*/ 466487 h 514350"/>
            <a:gd name="csX42" fmla="*/ 300752 w 600113"/>
            <a:gd name="csY42" fmla="*/ 461486 h 514350"/>
            <a:gd name="csX43" fmla="*/ 300752 w 600113"/>
            <a:gd name="csY43" fmla="*/ 438626 h 514350"/>
            <a:gd name="csX44" fmla="*/ 329327 w 600113"/>
            <a:gd name="csY44" fmla="*/ 441484 h 514350"/>
            <a:gd name="csX45" fmla="*/ 329327 w 600113"/>
            <a:gd name="csY45" fmla="*/ 466487 h 514350"/>
            <a:gd name="csX46" fmla="*/ 272177 w 600113"/>
            <a:gd name="csY46" fmla="*/ 390049 h 514350"/>
            <a:gd name="csX47" fmla="*/ 272177 w 600113"/>
            <a:gd name="csY47" fmla="*/ 362188 h 514350"/>
            <a:gd name="csX48" fmla="*/ 300752 w 600113"/>
            <a:gd name="csY48" fmla="*/ 366474 h 514350"/>
            <a:gd name="csX49" fmla="*/ 300752 w 600113"/>
            <a:gd name="csY49" fmla="*/ 395049 h 514350"/>
            <a:gd name="csX50" fmla="*/ 272177 w 600113"/>
            <a:gd name="csY50" fmla="*/ 390049 h 514350"/>
            <a:gd name="csX51" fmla="*/ 272177 w 600113"/>
            <a:gd name="csY51" fmla="*/ 452914 h 514350"/>
            <a:gd name="csX52" fmla="*/ 243602 w 600113"/>
            <a:gd name="csY52" fmla="*/ 428625 h 514350"/>
            <a:gd name="csX53" fmla="*/ 243602 w 600113"/>
            <a:gd name="csY53" fmla="*/ 427196 h 514350"/>
            <a:gd name="csX54" fmla="*/ 244316 w 600113"/>
            <a:gd name="csY54" fmla="*/ 427196 h 514350"/>
            <a:gd name="csX55" fmla="*/ 250031 w 600113"/>
            <a:gd name="csY55" fmla="*/ 428625 h 514350"/>
            <a:gd name="csX56" fmla="*/ 272177 w 600113"/>
            <a:gd name="csY56" fmla="*/ 433626 h 514350"/>
            <a:gd name="csX57" fmla="*/ 272177 w 600113"/>
            <a:gd name="csY57" fmla="*/ 452914 h 514350"/>
            <a:gd name="csX58" fmla="*/ 157877 w 600113"/>
            <a:gd name="csY58" fmla="*/ 355759 h 514350"/>
            <a:gd name="csX59" fmla="*/ 172164 w 600113"/>
            <a:gd name="csY59" fmla="*/ 356473 h 514350"/>
            <a:gd name="csX60" fmla="*/ 172164 w 600113"/>
            <a:gd name="csY60" fmla="*/ 357188 h 514350"/>
            <a:gd name="csX61" fmla="*/ 179308 w 600113"/>
            <a:gd name="csY61" fmla="*/ 385048 h 514350"/>
            <a:gd name="csX62" fmla="*/ 157877 w 600113"/>
            <a:gd name="csY62" fmla="*/ 383619 h 514350"/>
            <a:gd name="csX63" fmla="*/ 157877 w 600113"/>
            <a:gd name="csY63" fmla="*/ 355759 h 514350"/>
            <a:gd name="csX64" fmla="*/ 129302 w 600113"/>
            <a:gd name="csY64" fmla="*/ 270034 h 514350"/>
            <a:gd name="csX65" fmla="*/ 157877 w 600113"/>
            <a:gd name="csY65" fmla="*/ 274320 h 514350"/>
            <a:gd name="csX66" fmla="*/ 157877 w 600113"/>
            <a:gd name="csY66" fmla="*/ 302895 h 514350"/>
            <a:gd name="csX67" fmla="*/ 129302 w 600113"/>
            <a:gd name="csY67" fmla="*/ 297894 h 514350"/>
            <a:gd name="csX68" fmla="*/ 129302 w 600113"/>
            <a:gd name="csY68" fmla="*/ 270034 h 514350"/>
            <a:gd name="csX69" fmla="*/ 129302 w 600113"/>
            <a:gd name="csY69" fmla="*/ 380762 h 514350"/>
            <a:gd name="csX70" fmla="*/ 100727 w 600113"/>
            <a:gd name="csY70" fmla="*/ 375761 h 514350"/>
            <a:gd name="csX71" fmla="*/ 100727 w 600113"/>
            <a:gd name="csY71" fmla="*/ 347901 h 514350"/>
            <a:gd name="csX72" fmla="*/ 129302 w 600113"/>
            <a:gd name="csY72" fmla="*/ 352187 h 514350"/>
            <a:gd name="csX73" fmla="*/ 129302 w 600113"/>
            <a:gd name="csY73" fmla="*/ 380762 h 514350"/>
            <a:gd name="csX74" fmla="*/ 72152 w 600113"/>
            <a:gd name="csY74" fmla="*/ 264319 h 514350"/>
            <a:gd name="csX75" fmla="*/ 72152 w 600113"/>
            <a:gd name="csY75" fmla="*/ 251460 h 514350"/>
            <a:gd name="csX76" fmla="*/ 100727 w 600113"/>
            <a:gd name="csY76" fmla="*/ 262176 h 514350"/>
            <a:gd name="csX77" fmla="*/ 100727 w 600113"/>
            <a:gd name="csY77" fmla="*/ 288608 h 514350"/>
            <a:gd name="csX78" fmla="*/ 72152 w 600113"/>
            <a:gd name="csY78" fmla="*/ 264319 h 514350"/>
            <a:gd name="csX79" fmla="*/ 72152 w 600113"/>
            <a:gd name="csY79" fmla="*/ 367189 h 514350"/>
            <a:gd name="csX80" fmla="*/ 43577 w 600113"/>
            <a:gd name="csY80" fmla="*/ 342900 h 514350"/>
            <a:gd name="csX81" fmla="*/ 43577 w 600113"/>
            <a:gd name="csY81" fmla="*/ 330041 h 514350"/>
            <a:gd name="csX82" fmla="*/ 72152 w 600113"/>
            <a:gd name="csY82" fmla="*/ 340757 h 514350"/>
            <a:gd name="csX83" fmla="*/ 72152 w 600113"/>
            <a:gd name="csY83" fmla="*/ 367189 h 514350"/>
            <a:gd name="csX84" fmla="*/ 43577 w 600113"/>
            <a:gd name="csY84" fmla="*/ 144304 h 514350"/>
            <a:gd name="csX85" fmla="*/ 72152 w 600113"/>
            <a:gd name="csY85" fmla="*/ 155019 h 514350"/>
            <a:gd name="csX86" fmla="*/ 72152 w 600113"/>
            <a:gd name="csY86" fmla="*/ 181451 h 514350"/>
            <a:gd name="csX87" fmla="*/ 43577 w 600113"/>
            <a:gd name="csY87" fmla="*/ 157163 h 514350"/>
            <a:gd name="csX88" fmla="*/ 43577 w 600113"/>
            <a:gd name="csY88" fmla="*/ 144304 h 514350"/>
            <a:gd name="csX89" fmla="*/ 129302 w 600113"/>
            <a:gd name="csY89" fmla="*/ 167164 h 514350"/>
            <a:gd name="csX90" fmla="*/ 129302 w 600113"/>
            <a:gd name="csY90" fmla="*/ 195739 h 514350"/>
            <a:gd name="csX91" fmla="*/ 100727 w 600113"/>
            <a:gd name="csY91" fmla="*/ 190738 h 514350"/>
            <a:gd name="csX92" fmla="*/ 100727 w 600113"/>
            <a:gd name="csY92" fmla="*/ 162878 h 514350"/>
            <a:gd name="csX93" fmla="*/ 129302 w 600113"/>
            <a:gd name="csY93" fmla="*/ 167164 h 514350"/>
            <a:gd name="csX94" fmla="*/ 200739 w 600113"/>
            <a:gd name="csY94" fmla="*/ 42863 h 514350"/>
            <a:gd name="csX95" fmla="*/ 357902 w 600113"/>
            <a:gd name="csY95" fmla="*/ 85725 h 514350"/>
            <a:gd name="csX96" fmla="*/ 200739 w 600113"/>
            <a:gd name="csY96" fmla="*/ 128588 h 514350"/>
            <a:gd name="csX97" fmla="*/ 43577 w 600113"/>
            <a:gd name="csY97" fmla="*/ 85725 h 514350"/>
            <a:gd name="csX98" fmla="*/ 200739 w 600113"/>
            <a:gd name="csY98" fmla="*/ 42863 h 514350"/>
            <a:gd name="csX99" fmla="*/ 243602 w 600113"/>
            <a:gd name="csY99" fmla="*/ 381476 h 514350"/>
            <a:gd name="csX100" fmla="*/ 215027 w 600113"/>
            <a:gd name="csY100" fmla="*/ 357188 h 514350"/>
            <a:gd name="csX101" fmla="*/ 215027 w 600113"/>
            <a:gd name="csY101" fmla="*/ 344329 h 514350"/>
            <a:gd name="csX102" fmla="*/ 243602 w 600113"/>
            <a:gd name="csY102" fmla="*/ 355044 h 514350"/>
            <a:gd name="csX103" fmla="*/ 243602 w 600113"/>
            <a:gd name="csY103" fmla="*/ 381476 h 514350"/>
            <a:gd name="csX104" fmla="*/ 329327 w 600113"/>
            <a:gd name="csY104" fmla="*/ 181451 h 514350"/>
            <a:gd name="csX105" fmla="*/ 329327 w 600113"/>
            <a:gd name="csY105" fmla="*/ 155734 h 514350"/>
            <a:gd name="csX106" fmla="*/ 357902 w 600113"/>
            <a:gd name="csY106" fmla="*/ 144304 h 514350"/>
            <a:gd name="csX107" fmla="*/ 357902 w 600113"/>
            <a:gd name="csY107" fmla="*/ 157163 h 514350"/>
            <a:gd name="csX108" fmla="*/ 329327 w 600113"/>
            <a:gd name="csY108" fmla="*/ 181451 h 514350"/>
            <a:gd name="csX109" fmla="*/ 272177 w 600113"/>
            <a:gd name="csY109" fmla="*/ 195024 h 514350"/>
            <a:gd name="csX110" fmla="*/ 272177 w 600113"/>
            <a:gd name="csY110" fmla="*/ 167164 h 514350"/>
            <a:gd name="csX111" fmla="*/ 300752 w 600113"/>
            <a:gd name="csY111" fmla="*/ 162878 h 514350"/>
            <a:gd name="csX112" fmla="*/ 300752 w 600113"/>
            <a:gd name="csY112" fmla="*/ 190024 h 514350"/>
            <a:gd name="csX113" fmla="*/ 272177 w 600113"/>
            <a:gd name="csY113" fmla="*/ 195024 h 514350"/>
            <a:gd name="csX114" fmla="*/ 215027 w 600113"/>
            <a:gd name="csY114" fmla="*/ 200025 h 514350"/>
            <a:gd name="csX115" fmla="*/ 215027 w 600113"/>
            <a:gd name="csY115" fmla="*/ 171450 h 514350"/>
            <a:gd name="csX116" fmla="*/ 243602 w 600113"/>
            <a:gd name="csY116" fmla="*/ 170021 h 514350"/>
            <a:gd name="csX117" fmla="*/ 243602 w 600113"/>
            <a:gd name="csY117" fmla="*/ 198596 h 514350"/>
            <a:gd name="csX118" fmla="*/ 215027 w 600113"/>
            <a:gd name="csY118" fmla="*/ 200025 h 514350"/>
            <a:gd name="csX119" fmla="*/ 157877 w 600113"/>
            <a:gd name="csY119" fmla="*/ 198596 h 514350"/>
            <a:gd name="csX120" fmla="*/ 157877 w 600113"/>
            <a:gd name="csY120" fmla="*/ 170021 h 514350"/>
            <a:gd name="csX121" fmla="*/ 186452 w 600113"/>
            <a:gd name="csY121" fmla="*/ 171450 h 514350"/>
            <a:gd name="csX122" fmla="*/ 186452 w 600113"/>
            <a:gd name="csY122" fmla="*/ 200025 h 514350"/>
            <a:gd name="csX123" fmla="*/ 157877 w 600113"/>
            <a:gd name="csY123" fmla="*/ 198596 h 514350"/>
            <a:gd name="csX124" fmla="*/ 529352 w 600113"/>
            <a:gd name="csY124" fmla="*/ 285750 h 514350"/>
            <a:gd name="csX125" fmla="*/ 372189 w 600113"/>
            <a:gd name="csY125" fmla="*/ 328613 h 514350"/>
            <a:gd name="csX126" fmla="*/ 215027 w 600113"/>
            <a:gd name="csY126" fmla="*/ 285750 h 514350"/>
            <a:gd name="csX127" fmla="*/ 372189 w 600113"/>
            <a:gd name="csY127" fmla="*/ 242888 h 514350"/>
            <a:gd name="csX128" fmla="*/ 529352 w 600113"/>
            <a:gd name="csY128" fmla="*/ 285750 h 514350"/>
            <a:gd name="csX129" fmla="*/ 572214 w 600113"/>
            <a:gd name="csY129" fmla="*/ 307181 h 514350"/>
            <a:gd name="csX130" fmla="*/ 572214 w 600113"/>
            <a:gd name="csY130" fmla="*/ 285750 h 514350"/>
            <a:gd name="csX131" fmla="*/ 494348 w 600113"/>
            <a:gd name="csY131" fmla="*/ 214313 h 514350"/>
            <a:gd name="csX132" fmla="*/ 427911 w 600113"/>
            <a:gd name="csY132" fmla="*/ 202883 h 514350"/>
            <a:gd name="csX133" fmla="*/ 428625 w 600113"/>
            <a:gd name="csY133" fmla="*/ 192881 h 514350"/>
            <a:gd name="csX134" fmla="*/ 400050 w 600113"/>
            <a:gd name="csY134" fmla="*/ 142875 h 514350"/>
            <a:gd name="csX135" fmla="*/ 400050 w 600113"/>
            <a:gd name="csY135" fmla="*/ 85725 h 514350"/>
            <a:gd name="csX136" fmla="*/ 322183 w 600113"/>
            <a:gd name="csY136" fmla="*/ 14288 h 514350"/>
            <a:gd name="csX137" fmla="*/ 200025 w 600113"/>
            <a:gd name="csY137" fmla="*/ 0 h 514350"/>
            <a:gd name="csX138" fmla="*/ 0 w 600113"/>
            <a:gd name="csY138" fmla="*/ 85725 h 514350"/>
            <a:gd name="csX139" fmla="*/ 0 w 600113"/>
            <a:gd name="csY139" fmla="*/ 157163 h 514350"/>
            <a:gd name="csX140" fmla="*/ 28575 w 600113"/>
            <a:gd name="csY140" fmla="*/ 207169 h 514350"/>
            <a:gd name="csX141" fmla="*/ 28575 w 600113"/>
            <a:gd name="csY141" fmla="*/ 220742 h 514350"/>
            <a:gd name="csX142" fmla="*/ 0 w 600113"/>
            <a:gd name="csY142" fmla="*/ 271463 h 514350"/>
            <a:gd name="csX143" fmla="*/ 0 w 600113"/>
            <a:gd name="csY143" fmla="*/ 342900 h 514350"/>
            <a:gd name="csX144" fmla="*/ 77867 w 600113"/>
            <a:gd name="csY144" fmla="*/ 414338 h 514350"/>
            <a:gd name="csX145" fmla="*/ 200025 w 600113"/>
            <a:gd name="csY145" fmla="*/ 428625 h 514350"/>
            <a:gd name="csX146" fmla="*/ 277892 w 600113"/>
            <a:gd name="csY146" fmla="*/ 500063 h 514350"/>
            <a:gd name="csX147" fmla="*/ 400050 w 600113"/>
            <a:gd name="csY147" fmla="*/ 514350 h 514350"/>
            <a:gd name="csX148" fmla="*/ 600075 w 600113"/>
            <a:gd name="csY148" fmla="*/ 428625 h 514350"/>
            <a:gd name="csX149" fmla="*/ 600075 w 600113"/>
            <a:gd name="csY149" fmla="*/ 357188 h 514350"/>
            <a:gd name="csX150" fmla="*/ 572214 w 600113"/>
            <a:gd name="csY150" fmla="*/ 307181 h 5143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 ang="0">
              <a:pos x="csX106" y="csY106"/>
            </a:cxn>
            <a:cxn ang="0">
              <a:pos x="csX107" y="csY107"/>
            </a:cxn>
            <a:cxn ang="0">
              <a:pos x="csX108" y="csY108"/>
            </a:cxn>
            <a:cxn ang="0">
              <a:pos x="csX109" y="csY109"/>
            </a:cxn>
            <a:cxn ang="0">
              <a:pos x="csX110" y="csY110"/>
            </a:cxn>
            <a:cxn ang="0">
              <a:pos x="csX111" y="csY111"/>
            </a:cxn>
            <a:cxn ang="0">
              <a:pos x="csX112" y="csY112"/>
            </a:cxn>
            <a:cxn ang="0">
              <a:pos x="csX113" y="csY113"/>
            </a:cxn>
            <a:cxn ang="0">
              <a:pos x="csX114" y="csY114"/>
            </a:cxn>
            <a:cxn ang="0">
              <a:pos x="csX115" y="csY115"/>
            </a:cxn>
            <a:cxn ang="0">
              <a:pos x="csX116" y="csY116"/>
            </a:cxn>
            <a:cxn ang="0">
              <a:pos x="csX117" y="csY117"/>
            </a:cxn>
            <a:cxn ang="0">
              <a:pos x="csX118" y="csY118"/>
            </a:cxn>
            <a:cxn ang="0">
              <a:pos x="csX119" y="csY119"/>
            </a:cxn>
            <a:cxn ang="0">
              <a:pos x="csX120" y="csY120"/>
            </a:cxn>
            <a:cxn ang="0">
              <a:pos x="csX121" y="csY121"/>
            </a:cxn>
            <a:cxn ang="0">
              <a:pos x="csX122" y="csY122"/>
            </a:cxn>
            <a:cxn ang="0">
              <a:pos x="csX123" y="csY123"/>
            </a:cxn>
            <a:cxn ang="0">
              <a:pos x="csX124" y="csY124"/>
            </a:cxn>
            <a:cxn ang="0">
              <a:pos x="csX125" y="csY125"/>
            </a:cxn>
            <a:cxn ang="0">
              <a:pos x="csX126" y="csY126"/>
            </a:cxn>
            <a:cxn ang="0">
              <a:pos x="csX127" y="csY127"/>
            </a:cxn>
            <a:cxn ang="0">
              <a:pos x="csX128" y="csY128"/>
            </a:cxn>
            <a:cxn ang="0">
              <a:pos x="csX129" y="csY129"/>
            </a:cxn>
            <a:cxn ang="0">
              <a:pos x="csX130" y="csY130"/>
            </a:cxn>
            <a:cxn ang="0">
              <a:pos x="csX131" y="csY131"/>
            </a:cxn>
            <a:cxn ang="0">
              <a:pos x="csX132" y="csY132"/>
            </a:cxn>
            <a:cxn ang="0">
              <a:pos x="csX133" y="csY133"/>
            </a:cxn>
            <a:cxn ang="0">
              <a:pos x="csX134" y="csY134"/>
            </a:cxn>
            <a:cxn ang="0">
              <a:pos x="csX135" y="csY135"/>
            </a:cxn>
            <a:cxn ang="0">
              <a:pos x="csX136" y="csY136"/>
            </a:cxn>
            <a:cxn ang="0">
              <a:pos x="csX137" y="csY137"/>
            </a:cxn>
            <a:cxn ang="0">
              <a:pos x="csX138" y="csY138"/>
            </a:cxn>
            <a:cxn ang="0">
              <a:pos x="csX139" y="csY139"/>
            </a:cxn>
            <a:cxn ang="0">
              <a:pos x="csX140" y="csY140"/>
            </a:cxn>
            <a:cxn ang="0">
              <a:pos x="csX141" y="csY141"/>
            </a:cxn>
            <a:cxn ang="0">
              <a:pos x="csX142" y="csY142"/>
            </a:cxn>
            <a:cxn ang="0">
              <a:pos x="csX143" y="csY143"/>
            </a:cxn>
            <a:cxn ang="0">
              <a:pos x="csX144" y="csY144"/>
            </a:cxn>
            <a:cxn ang="0">
              <a:pos x="csX145" y="csY145"/>
            </a:cxn>
            <a:cxn ang="0">
              <a:pos x="csX146" y="csY146"/>
            </a:cxn>
            <a:cxn ang="0">
              <a:pos x="csX147" y="csY147"/>
            </a:cxn>
            <a:cxn ang="0">
              <a:pos x="csX148" y="csY148"/>
            </a:cxn>
            <a:cxn ang="0">
              <a:pos x="csX149" y="csY149"/>
            </a:cxn>
            <a:cxn ang="0">
              <a:pos x="csX150" y="csY150"/>
            </a:cxn>
          </a:cxnLst>
          <a:rect l="l" t="t" r="r" b="b"/>
          <a:pathLst>
            <a:path w="600113" h="514350">
              <a:moveTo>
                <a:pt x="557927" y="428625"/>
              </a:moveTo>
              <a:cubicBezTo>
                <a:pt x="557927" y="437912"/>
                <a:pt x="547211" y="446484"/>
                <a:pt x="529352" y="452914"/>
              </a:cubicBezTo>
              <a:lnTo>
                <a:pt x="529352" y="427196"/>
              </a:lnTo>
              <a:cubicBezTo>
                <a:pt x="539353" y="424339"/>
                <a:pt x="549354" y="420053"/>
                <a:pt x="557927" y="415766"/>
              </a:cubicBezTo>
              <a:lnTo>
                <a:pt x="557927" y="428625"/>
              </a:lnTo>
              <a:close/>
              <a:moveTo>
                <a:pt x="500777" y="381476"/>
              </a:moveTo>
              <a:lnTo>
                <a:pt x="500777" y="355759"/>
              </a:lnTo>
              <a:cubicBezTo>
                <a:pt x="510778" y="352901"/>
                <a:pt x="520779" y="348615"/>
                <a:pt x="529352" y="344329"/>
              </a:cubicBezTo>
              <a:lnTo>
                <a:pt x="529352" y="357188"/>
              </a:lnTo>
              <a:cubicBezTo>
                <a:pt x="529352" y="366474"/>
                <a:pt x="518636" y="375047"/>
                <a:pt x="500777" y="381476"/>
              </a:cubicBezTo>
              <a:close/>
              <a:moveTo>
                <a:pt x="500777" y="461486"/>
              </a:moveTo>
              <a:cubicBezTo>
                <a:pt x="492204" y="463629"/>
                <a:pt x="482203" y="465058"/>
                <a:pt x="472202" y="466487"/>
              </a:cubicBezTo>
              <a:lnTo>
                <a:pt x="472202" y="438626"/>
              </a:lnTo>
              <a:cubicBezTo>
                <a:pt x="481489" y="437197"/>
                <a:pt x="491490" y="435769"/>
                <a:pt x="500777" y="434340"/>
              </a:cubicBezTo>
              <a:lnTo>
                <a:pt x="500777" y="461486"/>
              </a:lnTo>
              <a:close/>
              <a:moveTo>
                <a:pt x="443627" y="367189"/>
              </a:moveTo>
              <a:cubicBezTo>
                <a:pt x="452914" y="365760"/>
                <a:pt x="462915" y="364331"/>
                <a:pt x="472202" y="362903"/>
              </a:cubicBezTo>
              <a:lnTo>
                <a:pt x="472202" y="390049"/>
              </a:lnTo>
              <a:cubicBezTo>
                <a:pt x="463629" y="392192"/>
                <a:pt x="453628" y="393621"/>
                <a:pt x="443627" y="395049"/>
              </a:cubicBezTo>
              <a:lnTo>
                <a:pt x="443627" y="367189"/>
              </a:lnTo>
              <a:close/>
              <a:moveTo>
                <a:pt x="443627" y="470059"/>
              </a:moveTo>
              <a:cubicBezTo>
                <a:pt x="434340" y="470773"/>
                <a:pt x="425053" y="471488"/>
                <a:pt x="415052" y="471488"/>
              </a:cubicBezTo>
              <a:lnTo>
                <a:pt x="415052" y="442913"/>
              </a:lnTo>
              <a:cubicBezTo>
                <a:pt x="423624" y="442913"/>
                <a:pt x="433626" y="442198"/>
                <a:pt x="443627" y="441484"/>
              </a:cubicBezTo>
              <a:lnTo>
                <a:pt x="443627" y="470059"/>
              </a:lnTo>
              <a:close/>
              <a:moveTo>
                <a:pt x="386477" y="400050"/>
              </a:moveTo>
              <a:lnTo>
                <a:pt x="386477" y="371475"/>
              </a:lnTo>
              <a:cubicBezTo>
                <a:pt x="395049" y="371475"/>
                <a:pt x="405051" y="370761"/>
                <a:pt x="415052" y="370046"/>
              </a:cubicBezTo>
              <a:lnTo>
                <a:pt x="415052" y="398621"/>
              </a:lnTo>
              <a:cubicBezTo>
                <a:pt x="405765" y="399336"/>
                <a:pt x="396478" y="399336"/>
                <a:pt x="386477" y="400050"/>
              </a:cubicBezTo>
              <a:close/>
              <a:moveTo>
                <a:pt x="386477" y="471488"/>
              </a:moveTo>
              <a:cubicBezTo>
                <a:pt x="376476" y="471488"/>
                <a:pt x="367189" y="470773"/>
                <a:pt x="357902" y="470059"/>
              </a:cubicBezTo>
              <a:lnTo>
                <a:pt x="357902" y="442913"/>
              </a:lnTo>
              <a:cubicBezTo>
                <a:pt x="362903" y="442913"/>
                <a:pt x="367189" y="442913"/>
                <a:pt x="372189" y="442913"/>
              </a:cubicBezTo>
              <a:cubicBezTo>
                <a:pt x="376476" y="442913"/>
                <a:pt x="381476" y="442913"/>
                <a:pt x="386477" y="442913"/>
              </a:cubicBezTo>
              <a:lnTo>
                <a:pt x="386477" y="471488"/>
              </a:lnTo>
              <a:close/>
              <a:moveTo>
                <a:pt x="329327" y="370046"/>
              </a:moveTo>
              <a:cubicBezTo>
                <a:pt x="338614" y="370761"/>
                <a:pt x="347901" y="371475"/>
                <a:pt x="357902" y="371475"/>
              </a:cubicBezTo>
              <a:lnTo>
                <a:pt x="357902" y="400050"/>
              </a:lnTo>
              <a:cubicBezTo>
                <a:pt x="347901" y="400050"/>
                <a:pt x="338614" y="399336"/>
                <a:pt x="329327" y="398621"/>
              </a:cubicBezTo>
              <a:lnTo>
                <a:pt x="329327" y="370046"/>
              </a:lnTo>
              <a:close/>
              <a:moveTo>
                <a:pt x="329327" y="466487"/>
              </a:moveTo>
              <a:cubicBezTo>
                <a:pt x="319326" y="465058"/>
                <a:pt x="309324" y="463629"/>
                <a:pt x="300752" y="461486"/>
              </a:cubicBezTo>
              <a:lnTo>
                <a:pt x="300752" y="438626"/>
              </a:lnTo>
              <a:cubicBezTo>
                <a:pt x="310039" y="440055"/>
                <a:pt x="319326" y="440769"/>
                <a:pt x="329327" y="441484"/>
              </a:cubicBezTo>
              <a:lnTo>
                <a:pt x="329327" y="466487"/>
              </a:lnTo>
              <a:close/>
              <a:moveTo>
                <a:pt x="272177" y="390049"/>
              </a:moveTo>
              <a:lnTo>
                <a:pt x="272177" y="362188"/>
              </a:lnTo>
              <a:cubicBezTo>
                <a:pt x="281464" y="363617"/>
                <a:pt x="290751" y="365760"/>
                <a:pt x="300752" y="366474"/>
              </a:cubicBezTo>
              <a:lnTo>
                <a:pt x="300752" y="395049"/>
              </a:lnTo>
              <a:cubicBezTo>
                <a:pt x="290751" y="393621"/>
                <a:pt x="280749" y="392192"/>
                <a:pt x="272177" y="390049"/>
              </a:cubicBezTo>
              <a:close/>
              <a:moveTo>
                <a:pt x="272177" y="452914"/>
              </a:moveTo>
              <a:cubicBezTo>
                <a:pt x="254318" y="445770"/>
                <a:pt x="243602" y="437197"/>
                <a:pt x="243602" y="428625"/>
              </a:cubicBezTo>
              <a:lnTo>
                <a:pt x="243602" y="427196"/>
              </a:lnTo>
              <a:cubicBezTo>
                <a:pt x="243602" y="427196"/>
                <a:pt x="243602" y="427196"/>
                <a:pt x="244316" y="427196"/>
              </a:cubicBezTo>
              <a:cubicBezTo>
                <a:pt x="246459" y="427911"/>
                <a:pt x="247888" y="428625"/>
                <a:pt x="250031" y="428625"/>
              </a:cubicBezTo>
              <a:cubicBezTo>
                <a:pt x="257175" y="430768"/>
                <a:pt x="264319" y="432197"/>
                <a:pt x="272177" y="433626"/>
              </a:cubicBezTo>
              <a:lnTo>
                <a:pt x="272177" y="452914"/>
              </a:lnTo>
              <a:close/>
              <a:moveTo>
                <a:pt x="157877" y="355759"/>
              </a:moveTo>
              <a:cubicBezTo>
                <a:pt x="162878" y="355759"/>
                <a:pt x="167164" y="356473"/>
                <a:pt x="172164" y="356473"/>
              </a:cubicBezTo>
              <a:lnTo>
                <a:pt x="172164" y="357188"/>
              </a:lnTo>
              <a:cubicBezTo>
                <a:pt x="172164" y="367189"/>
                <a:pt x="174308" y="377190"/>
                <a:pt x="179308" y="385048"/>
              </a:cubicBezTo>
              <a:cubicBezTo>
                <a:pt x="172164" y="385048"/>
                <a:pt x="165021" y="384334"/>
                <a:pt x="157877" y="383619"/>
              </a:cubicBezTo>
              <a:lnTo>
                <a:pt x="157877" y="355759"/>
              </a:lnTo>
              <a:close/>
              <a:moveTo>
                <a:pt x="129302" y="270034"/>
              </a:moveTo>
              <a:cubicBezTo>
                <a:pt x="138589" y="271463"/>
                <a:pt x="147876" y="273606"/>
                <a:pt x="157877" y="274320"/>
              </a:cubicBezTo>
              <a:lnTo>
                <a:pt x="157877" y="302895"/>
              </a:lnTo>
              <a:cubicBezTo>
                <a:pt x="147876" y="301466"/>
                <a:pt x="137874" y="300038"/>
                <a:pt x="129302" y="297894"/>
              </a:cubicBezTo>
              <a:lnTo>
                <a:pt x="129302" y="270034"/>
              </a:lnTo>
              <a:close/>
              <a:moveTo>
                <a:pt x="129302" y="380762"/>
              </a:moveTo>
              <a:cubicBezTo>
                <a:pt x="119301" y="379333"/>
                <a:pt x="109299" y="377904"/>
                <a:pt x="100727" y="375761"/>
              </a:cubicBezTo>
              <a:lnTo>
                <a:pt x="100727" y="347901"/>
              </a:lnTo>
              <a:cubicBezTo>
                <a:pt x="110014" y="349329"/>
                <a:pt x="119301" y="351473"/>
                <a:pt x="129302" y="352187"/>
              </a:cubicBezTo>
              <a:lnTo>
                <a:pt x="129302" y="380762"/>
              </a:lnTo>
              <a:close/>
              <a:moveTo>
                <a:pt x="72152" y="264319"/>
              </a:moveTo>
              <a:lnTo>
                <a:pt x="72152" y="251460"/>
              </a:lnTo>
              <a:cubicBezTo>
                <a:pt x="80724" y="255746"/>
                <a:pt x="90011" y="259318"/>
                <a:pt x="100727" y="262176"/>
              </a:cubicBezTo>
              <a:lnTo>
                <a:pt x="100727" y="288608"/>
              </a:lnTo>
              <a:cubicBezTo>
                <a:pt x="82868" y="282178"/>
                <a:pt x="72152" y="273606"/>
                <a:pt x="72152" y="264319"/>
              </a:cubicBezTo>
              <a:close/>
              <a:moveTo>
                <a:pt x="72152" y="367189"/>
              </a:moveTo>
              <a:cubicBezTo>
                <a:pt x="54293" y="360045"/>
                <a:pt x="43577" y="351473"/>
                <a:pt x="43577" y="342900"/>
              </a:cubicBezTo>
              <a:lnTo>
                <a:pt x="43577" y="330041"/>
              </a:lnTo>
              <a:cubicBezTo>
                <a:pt x="52149" y="334328"/>
                <a:pt x="61436" y="337899"/>
                <a:pt x="72152" y="340757"/>
              </a:cubicBezTo>
              <a:lnTo>
                <a:pt x="72152" y="367189"/>
              </a:lnTo>
              <a:close/>
              <a:moveTo>
                <a:pt x="43577" y="144304"/>
              </a:moveTo>
              <a:cubicBezTo>
                <a:pt x="52149" y="148590"/>
                <a:pt x="61436" y="152162"/>
                <a:pt x="72152" y="155019"/>
              </a:cubicBezTo>
              <a:lnTo>
                <a:pt x="72152" y="181451"/>
              </a:lnTo>
              <a:cubicBezTo>
                <a:pt x="54293" y="174308"/>
                <a:pt x="43577" y="165735"/>
                <a:pt x="43577" y="157163"/>
              </a:cubicBezTo>
              <a:lnTo>
                <a:pt x="43577" y="144304"/>
              </a:lnTo>
              <a:close/>
              <a:moveTo>
                <a:pt x="129302" y="167164"/>
              </a:moveTo>
              <a:lnTo>
                <a:pt x="129302" y="195739"/>
              </a:lnTo>
              <a:cubicBezTo>
                <a:pt x="119301" y="194310"/>
                <a:pt x="109299" y="192881"/>
                <a:pt x="100727" y="190738"/>
              </a:cubicBezTo>
              <a:lnTo>
                <a:pt x="100727" y="162878"/>
              </a:lnTo>
              <a:cubicBezTo>
                <a:pt x="110014" y="164306"/>
                <a:pt x="119301" y="165735"/>
                <a:pt x="129302" y="167164"/>
              </a:cubicBezTo>
              <a:close/>
              <a:moveTo>
                <a:pt x="200739" y="42863"/>
              </a:moveTo>
              <a:cubicBezTo>
                <a:pt x="287893" y="42863"/>
                <a:pt x="357902" y="62151"/>
                <a:pt x="357902" y="85725"/>
              </a:cubicBezTo>
              <a:cubicBezTo>
                <a:pt x="357902" y="109299"/>
                <a:pt x="287893" y="128588"/>
                <a:pt x="200739" y="128588"/>
              </a:cubicBezTo>
              <a:cubicBezTo>
                <a:pt x="113586" y="128588"/>
                <a:pt x="43577" y="109299"/>
                <a:pt x="43577" y="85725"/>
              </a:cubicBezTo>
              <a:cubicBezTo>
                <a:pt x="43577" y="62151"/>
                <a:pt x="113586" y="42863"/>
                <a:pt x="200739" y="42863"/>
              </a:cubicBezTo>
              <a:close/>
              <a:moveTo>
                <a:pt x="243602" y="381476"/>
              </a:moveTo>
              <a:cubicBezTo>
                <a:pt x="225743" y="374333"/>
                <a:pt x="215027" y="365760"/>
                <a:pt x="215027" y="357188"/>
              </a:cubicBezTo>
              <a:lnTo>
                <a:pt x="215027" y="344329"/>
              </a:lnTo>
              <a:cubicBezTo>
                <a:pt x="223599" y="348615"/>
                <a:pt x="232886" y="352187"/>
                <a:pt x="243602" y="355044"/>
              </a:cubicBezTo>
              <a:lnTo>
                <a:pt x="243602" y="381476"/>
              </a:lnTo>
              <a:close/>
              <a:moveTo>
                <a:pt x="329327" y="181451"/>
              </a:moveTo>
              <a:lnTo>
                <a:pt x="329327" y="155734"/>
              </a:lnTo>
              <a:cubicBezTo>
                <a:pt x="339328" y="152876"/>
                <a:pt x="349329" y="148590"/>
                <a:pt x="357902" y="144304"/>
              </a:cubicBezTo>
              <a:lnTo>
                <a:pt x="357902" y="157163"/>
              </a:lnTo>
              <a:cubicBezTo>
                <a:pt x="357902" y="166449"/>
                <a:pt x="347186" y="175022"/>
                <a:pt x="329327" y="181451"/>
              </a:cubicBezTo>
              <a:close/>
              <a:moveTo>
                <a:pt x="272177" y="195024"/>
              </a:moveTo>
              <a:lnTo>
                <a:pt x="272177" y="167164"/>
              </a:lnTo>
              <a:cubicBezTo>
                <a:pt x="281464" y="165735"/>
                <a:pt x="291465" y="164306"/>
                <a:pt x="300752" y="162878"/>
              </a:cubicBezTo>
              <a:lnTo>
                <a:pt x="300752" y="190024"/>
              </a:lnTo>
              <a:cubicBezTo>
                <a:pt x="292179" y="192167"/>
                <a:pt x="282178" y="193596"/>
                <a:pt x="272177" y="195024"/>
              </a:cubicBezTo>
              <a:close/>
              <a:moveTo>
                <a:pt x="215027" y="200025"/>
              </a:moveTo>
              <a:lnTo>
                <a:pt x="215027" y="171450"/>
              </a:lnTo>
              <a:cubicBezTo>
                <a:pt x="223599" y="171450"/>
                <a:pt x="233601" y="170736"/>
                <a:pt x="243602" y="170021"/>
              </a:cubicBezTo>
              <a:lnTo>
                <a:pt x="243602" y="198596"/>
              </a:lnTo>
              <a:cubicBezTo>
                <a:pt x="234315" y="199311"/>
                <a:pt x="225028" y="199311"/>
                <a:pt x="215027" y="200025"/>
              </a:cubicBezTo>
              <a:close/>
              <a:moveTo>
                <a:pt x="157877" y="198596"/>
              </a:moveTo>
              <a:lnTo>
                <a:pt x="157877" y="170021"/>
              </a:lnTo>
              <a:cubicBezTo>
                <a:pt x="167164" y="170736"/>
                <a:pt x="176451" y="171450"/>
                <a:pt x="186452" y="171450"/>
              </a:cubicBezTo>
              <a:lnTo>
                <a:pt x="186452" y="200025"/>
              </a:lnTo>
              <a:cubicBezTo>
                <a:pt x="176451" y="199311"/>
                <a:pt x="167164" y="199311"/>
                <a:pt x="157877" y="198596"/>
              </a:cubicBezTo>
              <a:close/>
              <a:moveTo>
                <a:pt x="529352" y="285750"/>
              </a:moveTo>
              <a:cubicBezTo>
                <a:pt x="529352" y="309324"/>
                <a:pt x="459343" y="328613"/>
                <a:pt x="372189" y="328613"/>
              </a:cubicBezTo>
              <a:cubicBezTo>
                <a:pt x="285036" y="328613"/>
                <a:pt x="215027" y="309324"/>
                <a:pt x="215027" y="285750"/>
              </a:cubicBezTo>
              <a:cubicBezTo>
                <a:pt x="215027" y="262176"/>
                <a:pt x="285036" y="242888"/>
                <a:pt x="372189" y="242888"/>
              </a:cubicBezTo>
              <a:cubicBezTo>
                <a:pt x="459343" y="242888"/>
                <a:pt x="529352" y="262176"/>
                <a:pt x="529352" y="285750"/>
              </a:cubicBezTo>
              <a:close/>
              <a:moveTo>
                <a:pt x="572214" y="307181"/>
              </a:moveTo>
              <a:lnTo>
                <a:pt x="572214" y="285750"/>
              </a:lnTo>
              <a:cubicBezTo>
                <a:pt x="572214" y="252174"/>
                <a:pt x="545783" y="227886"/>
                <a:pt x="494348" y="214313"/>
              </a:cubicBezTo>
              <a:cubicBezTo>
                <a:pt x="475059" y="209312"/>
                <a:pt x="452914" y="205026"/>
                <a:pt x="427911" y="202883"/>
              </a:cubicBezTo>
              <a:cubicBezTo>
                <a:pt x="428625" y="200025"/>
                <a:pt x="428625" y="196453"/>
                <a:pt x="428625" y="192881"/>
              </a:cubicBezTo>
              <a:cubicBezTo>
                <a:pt x="428625" y="172879"/>
                <a:pt x="419338" y="155734"/>
                <a:pt x="400050" y="142875"/>
              </a:cubicBezTo>
              <a:lnTo>
                <a:pt x="400050" y="85725"/>
              </a:lnTo>
              <a:cubicBezTo>
                <a:pt x="400050" y="52149"/>
                <a:pt x="373618" y="27861"/>
                <a:pt x="322183" y="14288"/>
              </a:cubicBezTo>
              <a:cubicBezTo>
                <a:pt x="288608" y="5001"/>
                <a:pt x="245745" y="0"/>
                <a:pt x="200025" y="0"/>
              </a:cubicBezTo>
              <a:cubicBezTo>
                <a:pt x="140018" y="0"/>
                <a:pt x="0" y="8572"/>
                <a:pt x="0" y="85725"/>
              </a:cubicBezTo>
              <a:lnTo>
                <a:pt x="0" y="157163"/>
              </a:lnTo>
              <a:cubicBezTo>
                <a:pt x="0" y="177165"/>
                <a:pt x="9287" y="194310"/>
                <a:pt x="28575" y="207169"/>
              </a:cubicBezTo>
              <a:lnTo>
                <a:pt x="28575" y="220742"/>
              </a:lnTo>
              <a:cubicBezTo>
                <a:pt x="11430" y="232886"/>
                <a:pt x="0" y="249317"/>
                <a:pt x="0" y="271463"/>
              </a:cubicBezTo>
              <a:lnTo>
                <a:pt x="0" y="342900"/>
              </a:lnTo>
              <a:cubicBezTo>
                <a:pt x="0" y="376476"/>
                <a:pt x="26432" y="400764"/>
                <a:pt x="77867" y="414338"/>
              </a:cubicBezTo>
              <a:cubicBezTo>
                <a:pt x="111443" y="423624"/>
                <a:pt x="154305" y="428625"/>
                <a:pt x="200025" y="428625"/>
              </a:cubicBezTo>
              <a:cubicBezTo>
                <a:pt x="200025" y="462201"/>
                <a:pt x="226457" y="486489"/>
                <a:pt x="277892" y="500063"/>
              </a:cubicBezTo>
              <a:cubicBezTo>
                <a:pt x="311468" y="509349"/>
                <a:pt x="354330" y="514350"/>
                <a:pt x="400050" y="514350"/>
              </a:cubicBezTo>
              <a:cubicBezTo>
                <a:pt x="460058" y="514350"/>
                <a:pt x="600075" y="505778"/>
                <a:pt x="600075" y="428625"/>
              </a:cubicBezTo>
              <a:lnTo>
                <a:pt x="600075" y="357188"/>
              </a:lnTo>
              <a:cubicBezTo>
                <a:pt x="600789" y="337185"/>
                <a:pt x="591503" y="320040"/>
                <a:pt x="572214" y="307181"/>
              </a:cubicBezTo>
              <a:close/>
            </a:path>
          </a:pathLst>
        </a:custGeom>
        <a:solidFill xmlns:a="http://schemas.openxmlformats.org/drawingml/2006/main">
          <a:schemeClr val="accent6">
            <a:lumMod val="75000"/>
          </a:schemeClr>
        </a:solidFill>
        <a:ln xmlns:a="http://schemas.openxmlformats.org/drawingml/2006/main" w="7144" cap="flat">
          <a:noFill/>
          <a:prstDash val="solid"/>
          <a:miter/>
        </a:ln>
      </cdr:spPr>
    </cdr:sp>
  </cdr:relSizeAnchor>
</c:userShapes>
</file>

<file path=xl/drawings/drawing4.xml><?xml version="1.0" encoding="utf-8"?>
<c:userShapes xmlns:c="http://schemas.openxmlformats.org/drawingml/2006/chart">
  <cdr:relSizeAnchor xmlns:cdr="http://schemas.openxmlformats.org/drawingml/2006/chartDrawing">
    <cdr:from>
      <cdr:x>0.29021</cdr:x>
      <cdr:y>0.40298</cdr:y>
    </cdr:from>
    <cdr:to>
      <cdr:x>0.47275</cdr:x>
      <cdr:y>0.63453</cdr:y>
    </cdr:to>
    <cdr:pic>
      <cdr:nvPicPr>
        <cdr:cNvPr id="12" name="Graphic 61" descr="List with solid fill">
          <a:extLst xmlns:a="http://schemas.openxmlformats.org/drawingml/2006/main">
            <a:ext uri="{FF2B5EF4-FFF2-40B4-BE49-F238E27FC236}">
              <a16:creationId xmlns:a16="http://schemas.microsoft.com/office/drawing/2014/main" id="{3376E7BF-20B5-DB04-4ECA-406A448C88A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109133" y="1371600"/>
          <a:ext cx="697657" cy="788096"/>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45720</xdr:colOff>
      <xdr:row>0</xdr:row>
      <xdr:rowOff>38100</xdr:rowOff>
    </xdr:from>
    <xdr:to>
      <xdr:col>1</xdr:col>
      <xdr:colOff>306977</xdr:colOff>
      <xdr:row>1</xdr:row>
      <xdr:rowOff>114300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8A7C5CE-4F06-4669-92BD-37020A689009}"/>
            </a:ext>
          </a:extLst>
        </xdr:cNvPr>
        <xdr:cNvSpPr/>
      </xdr:nvSpPr>
      <xdr:spPr>
        <a:xfrm>
          <a:off x="45720" y="38100"/>
          <a:ext cx="931817" cy="259080"/>
        </a:xfrm>
        <a:prstGeom prst="roundRect">
          <a:avLst>
            <a:gd name="adj" fmla="val 43750"/>
          </a:avLst>
        </a:prstGeom>
        <a:solidFill>
          <a:schemeClr val="accent6"/>
        </a:solidFill>
        <a:ln w="28575">
          <a:solidFill>
            <a:schemeClr val="bg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Back</a:t>
          </a:r>
          <a:endParaRPr lang="en-IN" sz="1800" b="1">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um" refreshedDate="46266.647563078703" backgroundQuery="1" createdVersion="8" refreshedVersion="8" minRefreshableVersion="3" recordCount="0" supportSubquery="1" supportAdvancedDrill="1" xr:uid="{20E3B52D-8DF5-4855-B8BE-961313572365}">
  <cacheSource type="external" connectionId="1"/>
  <cacheFields count="4">
    <cacheField name="[Table1].[Month].[Month]" caption="Month" numFmtId="0" hierarchy="15" level="1">
      <sharedItems count="12">
        <s v="Jan"/>
        <s v="Feb"/>
        <s v="Mar"/>
        <s v="Apr"/>
        <s v="May"/>
        <s v="Jun"/>
        <s v="Jul"/>
        <s v="Aug"/>
        <s v="Sep"/>
        <s v="Oct"/>
        <s v="Nov"/>
        <s v="Dec"/>
      </sharedItems>
    </cacheField>
    <cacheField name="[Table1].[Customer Name].[Customer Name]" caption="Customer Name" numFmtId="0" hierarchy="4" level="1">
      <sharedItems count="5">
        <s v="Alaia"/>
        <s v="Harold"/>
        <s v="Jonathan"/>
        <s v="Maria"/>
        <s v="Vivian"/>
      </sharedItems>
    </cacheField>
    <cacheField name="[Table1].[Item Category].[Item Category]" caption="Item Category" numFmtId="0" hierarchy="7" level="1">
      <sharedItems count="7">
        <s v="Backpack"/>
        <s v="Chair"/>
        <s v="Charger"/>
        <s v="Desk Lamp"/>
        <s v="Notebook"/>
        <s v="Pen Set"/>
        <s v="USB Drive"/>
      </sharedItems>
    </cacheField>
    <cacheField name="[Measures].[Sum of Quantity Sold]" caption="Sum of Quantity Sold" numFmtId="0" hierarchy="20" level="32767"/>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_No.]" caption="Month_No." attribute="1" defaultMemberUniqueName="[Table1].[Month_No.].[All]" allUniqueName="[Table1].[Month_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um" refreshedDate="46266.647563541665" backgroundQuery="1" createdVersion="8" refreshedVersion="8" minRefreshableVersion="3" recordCount="0" supportSubquery="1" supportAdvancedDrill="1" xr:uid="{BE2DF413-4ED3-4053-BA3D-5A8D5A828D7C}">
  <cacheSource type="external" connectionId="1"/>
  <cacheFields count="6">
    <cacheField name="[Measures].[Sum of Sales Amount]" caption="Sum of Sales Amount" numFmtId="0" hierarchy="19" level="32767"/>
    <cacheField name="[Measures].[Sum of Quantity Sold]" caption="Sum of Quantity Sold" numFmtId="0" hierarchy="20" level="32767"/>
    <cacheField name="[Measures].[Count of Order ID]" caption="Count of Order ID" numFmtId="0" hierarchy="21" level="32767"/>
    <cacheField name="[Measures].[Average of Sales Amount]" caption="Average of Sales Amount" numFmtId="0" hierarchy="22" level="32767"/>
    <cacheField name="[Measures].[Distinct Count of Customer Name]" caption="Distinct Count of Customer Name" numFmtId="0" hierarchy="24" level="32767"/>
    <cacheField name="[Table1].[Item Category].[Item Category]" caption="Item Category" numFmtId="0" hierarchy="7"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5"/>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_No.]" caption="Month_No." attribute="1" defaultMemberUniqueName="[Table1].[Month_No.].[All]" allUniqueName="[Table1].[Month_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um" refreshedDate="46266.647564120372" backgroundQuery="1" createdVersion="8" refreshedVersion="8" minRefreshableVersion="3" recordCount="0" supportSubquery="1" supportAdvancedDrill="1" xr:uid="{2A454A6A-F285-4B05-BE76-DE9E11CF0BAA}">
  <cacheSource type="external" connectionId="1"/>
  <cacheFields count="4">
    <cacheField name="[Table1].[Month].[Month]" caption="Month" numFmtId="0" hierarchy="15" level="1">
      <sharedItems count="12">
        <s v="Jan"/>
        <s v="Feb"/>
        <s v="Mar"/>
        <s v="Apr"/>
        <s v="May"/>
        <s v="Jun"/>
        <s v="Jul"/>
        <s v="Aug"/>
        <s v="Sep"/>
        <s v="Oct"/>
        <s v="Nov"/>
        <s v="Dec"/>
      </sharedItems>
    </cacheField>
    <cacheField name="[Measures].[Sum of Sales Amount]" caption="Sum of Sales Amount" numFmtId="0" hierarchy="19" level="32767"/>
    <cacheField name="[Table1].[Item Category].[Item Category]" caption="Item Category" numFmtId="0" hierarchy="7"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_No.]" caption="Month_No." attribute="1" defaultMemberUniqueName="[Table1].[Month_No.].[All]" allUniqueName="[Table1].[Month_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Unsupported0" caption="Order 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um" refreshedDate="46266.647564699073" backgroundQuery="1" createdVersion="8" refreshedVersion="8" minRefreshableVersion="3" recordCount="0" supportSubquery="1" supportAdvancedDrill="1" xr:uid="{834C8118-A756-4A19-B4FB-6F4C57E7B224}">
  <cacheSource type="external" connectionId="1"/>
  <cacheFields count="4">
    <cacheField name="[Table1].[Month].[Month]" caption="Month" numFmtId="0" hierarchy="15" level="1">
      <sharedItems count="12">
        <s v="Jan"/>
        <s v="Feb"/>
        <s v="Mar"/>
        <s v="Apr"/>
        <s v="May"/>
        <s v="Jun"/>
        <s v="Jul"/>
        <s v="Aug"/>
        <s v="Sep"/>
        <s v="Oct"/>
        <s v="Nov"/>
        <s v="Dec"/>
      </sharedItems>
    </cacheField>
    <cacheField name="[Table1].[Region].[Region]" caption="Region" numFmtId="0" hierarchy="8" level="1">
      <sharedItems count="4">
        <s v="East"/>
        <s v="North"/>
        <s v="South"/>
        <s v="West"/>
      </sharedItems>
    </cacheField>
    <cacheField name="[Measures].[Sum of Sales Amount]" caption="Sum of Sales Amount" numFmtId="0" hierarchy="19" level="32767"/>
    <cacheField name="[Table1].[Item Category].[Item Category]" caption="Item Category" numFmtId="0" hierarchy="7"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_No.]" caption="Month_No." attribute="1" defaultMemberUniqueName="[Table1].[Month_No.].[All]" allUniqueName="[Table1].[Month_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um" refreshedDate="46266.647565162035" backgroundQuery="1" createdVersion="8" refreshedVersion="8" minRefreshableVersion="3" recordCount="0" supportSubquery="1" supportAdvancedDrill="1" xr:uid="{C14E5218-FE62-4997-8461-284210EE4072}">
  <cacheSource type="external" connectionId="1"/>
  <cacheFields count="4">
    <cacheField name="[Table1].[Month].[Month]" caption="Month" numFmtId="0" hierarchy="15" level="1">
      <sharedItems count="12">
        <s v="Jan"/>
        <s v="Feb"/>
        <s v="Mar"/>
        <s v="Apr"/>
        <s v="May"/>
        <s v="Jun"/>
        <s v="Jul"/>
        <s v="Aug"/>
        <s v="Sep"/>
        <s v="Oct"/>
        <s v="Nov"/>
        <s v="Dec"/>
      </sharedItems>
    </cacheField>
    <cacheField name="[Table1].[Region].[Region]" caption="Region" numFmtId="0" hierarchy="8" level="1">
      <sharedItems count="4">
        <s v="East"/>
        <s v="North"/>
        <s v="South"/>
        <s v="West"/>
      </sharedItems>
    </cacheField>
    <cacheField name="[Measures].[Sum of Profit]" caption="Sum of Profit" numFmtId="0" hierarchy="25" level="32767"/>
    <cacheField name="[Table1].[Item Category].[Item Category]" caption="Item Category" numFmtId="0" hierarchy="7"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_No.]" caption="Month_No." attribute="1" defaultMemberUniqueName="[Table1].[Month_No.].[All]" allUniqueName="[Table1].[Month_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um" refreshedDate="46266.647566087966" backgroundQuery="1" createdVersion="8" refreshedVersion="8" minRefreshableVersion="3" recordCount="0" supportSubquery="1" supportAdvancedDrill="1" xr:uid="{082D04ED-767C-45B7-B303-BECE797A1B8C}">
  <cacheSource type="external" connectionId="1"/>
  <cacheFields count="4">
    <cacheField name="[Table1].[Month].[Month]" caption="Month" numFmtId="0" hierarchy="15" level="1">
      <sharedItems count="12">
        <s v="Jan"/>
        <s v="Feb"/>
        <s v="Mar"/>
        <s v="Apr"/>
        <s v="May"/>
        <s v="Jun"/>
        <s v="Jul"/>
        <s v="Aug"/>
        <s v="Sep"/>
        <s v="Oct"/>
        <s v="Nov"/>
        <s v="Dec"/>
      </sharedItems>
    </cacheField>
    <cacheField name="[Table1].[Customer Name].[Customer Name]" caption="Customer Name" numFmtId="0" hierarchy="4" level="1">
      <sharedItems count="5">
        <s v="Alaia"/>
        <s v="Harold"/>
        <s v="Jonathan"/>
        <s v="Maria"/>
        <s v="Vivian"/>
      </sharedItems>
    </cacheField>
    <cacheField name="[Measures].[Sum of Sales Amount]" caption="Sum of Sales Amount" numFmtId="0" hierarchy="19" level="32767"/>
    <cacheField name="[Table1].[Item Category].[Item Category]" caption="Item Category" numFmtId="0" hierarchy="7" level="1">
      <sharedItems containsSemiMixedTypes="0" containsNonDate="0" containsString="0"/>
    </cacheField>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_No.]" caption="Month_No." attribute="1" defaultMemberUniqueName="[Table1].[Month_No.].[All]" allUniqueName="[Table1].[Month_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um" refreshedDate="46266.647566550928" backgroundQuery="1" createdVersion="8" refreshedVersion="8" minRefreshableVersion="3" recordCount="0" supportSubquery="1" supportAdvancedDrill="1" xr:uid="{2F7274A7-A84A-4A51-AF36-EE67B47E92C0}">
  <cacheSource type="external" connectionId="1"/>
  <cacheFields count="5">
    <cacheField name="[Table1].[Month].[Month]" caption="Month" numFmtId="0" hierarchy="15" level="1">
      <sharedItems count="12">
        <s v="Jan"/>
        <s v="Feb"/>
        <s v="Mar"/>
        <s v="Apr"/>
        <s v="May"/>
        <s v="Jun"/>
        <s v="Jul"/>
        <s v="Aug"/>
        <s v="Sep"/>
        <s v="Oct"/>
        <s v="Nov"/>
        <s v="Dec"/>
      </sharedItems>
    </cacheField>
    <cacheField name="[Table1].[Customer Name].[Customer Name]" caption="Customer Name" numFmtId="0" hierarchy="4" level="1">
      <sharedItems count="5">
        <s v="Alaia"/>
        <s v="Harold"/>
        <s v="Jonathan"/>
        <s v="Maria"/>
        <s v="Vivian"/>
      </sharedItems>
    </cacheField>
    <cacheField name="[Table1].[Item Category].[Item Category]" caption="Item Category" numFmtId="0" hierarchy="7" level="1">
      <sharedItems count="7">
        <s v="Backpack"/>
        <s v="Chair"/>
        <s v="Charger"/>
        <s v="Desk Lamp"/>
        <s v="Notebook"/>
        <s v="Pen Set"/>
        <s v="USB Drive"/>
      </sharedItems>
    </cacheField>
    <cacheField name="[Measures].[Sum of Cost Amount]" caption="Sum of Cost Amount" numFmtId="0" hierarchy="26" level="32767"/>
    <cacheField name="[Measures].[Sum of Sales Amount]" caption="Sum of Sales Amount" numFmtId="0" hierarchy="19" level="32767"/>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_No.]" caption="Month_No." attribute="1" defaultMemberUniqueName="[Table1].[Month_No.].[All]" allUniqueName="[Table1].[Month_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um" refreshedDate="46266.64756701389" backgroundQuery="1" createdVersion="8" refreshedVersion="8" minRefreshableVersion="3" recordCount="0" supportSubquery="1" supportAdvancedDrill="1" xr:uid="{128CA359-1CB7-4E05-A305-90BAA2704F3D}">
  <cacheSource type="external" connectionId="1"/>
  <cacheFields count="4">
    <cacheField name="[Table1].[Month].[Month]" caption="Month" numFmtId="0" hierarchy="15" level="1">
      <sharedItems count="12">
        <s v="Jan"/>
        <s v="Feb"/>
        <s v="Mar"/>
        <s v="Apr"/>
        <s v="May"/>
        <s v="Jun"/>
        <s v="Jul"/>
        <s v="Aug"/>
        <s v="Sep"/>
        <s v="Oct"/>
        <s v="Nov"/>
        <s v="Dec"/>
      </sharedItems>
    </cacheField>
    <cacheField name="[Table1].[Customer Name].[Customer Name]" caption="Customer Name" numFmtId="0" hierarchy="4" level="1">
      <sharedItems count="5">
        <s v="Alaia"/>
        <s v="Harold"/>
        <s v="Jonathan"/>
        <s v="Maria"/>
        <s v="Vivian"/>
      </sharedItems>
    </cacheField>
    <cacheField name="[Table1].[Item Category].[Item Category]" caption="Item Category" numFmtId="0" hierarchy="7" level="1">
      <sharedItems count="7">
        <s v="Backpack"/>
        <s v="Chair"/>
        <s v="Charger"/>
        <s v="Desk Lamp"/>
        <s v="Notebook"/>
        <s v="Pen Set"/>
        <s v="USB Drive"/>
      </sharedItems>
    </cacheField>
    <cacheField name="[Measures].[Sum of Sales Amount]" caption="Sum of Sales Amount" numFmtId="0" hierarchy="19" level="32767"/>
  </cacheFields>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_No.]" caption="Month_No." attribute="1" defaultMemberUniqueName="[Table1].[Month_No.].[All]" allUniqueName="[Table1].[Month_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um" refreshedDate="46266.647567708336" backgroundQuery="1" createdVersion="8" refreshedVersion="8" minRefreshableVersion="3" recordCount="0" supportSubquery="1" supportAdvancedDrill="1" xr:uid="{BC0BBE95-6F66-4FC5-A964-15CE6CF3E98C}">
  <cacheSource type="external" connectionId="1"/>
  <cacheFields count="5">
    <cacheField name="[Table1].[Month].[Month]" caption="Month" numFmtId="0" hierarchy="15" level="1">
      <sharedItems count="12">
        <s v="Jan"/>
        <s v="Feb"/>
        <s v="Mar"/>
        <s v="Apr"/>
        <s v="May"/>
        <s v="Jun"/>
        <s v="Jul"/>
        <s v="Aug"/>
        <s v="Sep"/>
        <s v="Oct"/>
        <s v="Nov"/>
        <s v="Dec"/>
      </sharedItems>
    </cacheField>
    <cacheField name="[Table1].[Customer Name].[Customer Name]" caption="Customer Name" numFmtId="0" hierarchy="4" level="1">
      <sharedItems count="5">
        <s v="Alaia"/>
        <s v="Harold"/>
        <s v="Jonathan"/>
        <s v="Maria"/>
        <s v="Vivian"/>
      </sharedItems>
    </cacheField>
    <cacheField name="[Measures].[Count of Order ID]" caption="Count of Order ID" numFmtId="0" hierarchy="21" level="32767"/>
    <cacheField name="[Table1].[Item Category].[Item Category]" caption="Item Category" numFmtId="0" hierarchy="7"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_No.]" caption="Month_No." attribute="1" defaultMemberUniqueName="[Table1].[Month_No.].[All]" allUniqueName="[Table1].[Month_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y uniqueName="Unsupported0" caption="Order 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um" refreshedDate="46266.645222569445" backgroundQuery="1" createdVersion="3" refreshedVersion="8" minRefreshableVersion="3" recordCount="0" supportSubquery="1" supportAdvancedDrill="1" xr:uid="{2DDA5438-BEEF-4026-857A-0D30E2D3C451}">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Item Category]" caption="Item Category" attribute="1" defaultMemberUniqueName="[Table1].[Item Category].[All]" allUniqueName="[Table1].[Item 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Quarter]" caption="Quarter" attribute="1" defaultMemberUniqueName="[Table1].[Quarter].[All]" allUniqueName="[Table1].[Quarte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cacheHierarchy uniqueName="[Table1].[Month_No.]" caption="Month_No." attribute="1" defaultMemberUniqueName="[Table1].[Month_No.].[All]" allUniqueName="[Table1].[Month_No.].[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able1"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0979138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B55073-657A-4557-9FE0-48F89DF74294}" name="PivotTable1" cacheId="1"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B10"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name="Sum of Sales Amount" fld="0" baseField="0" baseItem="0"/>
    <dataField name="Sum of Quantity Sold" fld="1" baseField="0" baseItem="0"/>
    <dataField name="Count of Order ID" fld="2" subtotal="count" baseField="0" baseItem="0"/>
    <dataField name="Distinct Count of Customer Name" fld="4" subtotal="count" baseField="0" baseItem="0">
      <extLst>
        <ext xmlns:x15="http://schemas.microsoft.com/office/spreadsheetml/2010/11/main" uri="{FABC7310-3BB5-11E1-824E-6D434824019B}">
          <x15:dataField isCountDistinct="1"/>
        </ext>
      </extLst>
    </dataField>
    <dataField name="Average of Sales Amount2" fld="3" subtotal="average" baseField="0" baseItem="0"/>
  </dataFields>
  <formats count="2">
    <format dxfId="20">
      <pivotArea collapsedLevelsAreSubtotals="1" fieldPosition="0">
        <references count="1">
          <reference field="4294967294" count="1">
            <x v="4"/>
          </reference>
        </references>
      </pivotArea>
    </format>
    <format dxfId="19">
      <pivotArea collapsedLevelsAreSubtotals="1" fieldPosition="0">
        <references count="1">
          <reference field="4294967294" count="1">
            <x v="0"/>
          </reference>
        </references>
      </pivotArea>
    </format>
  </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0839EE-A954-4BF5-AE5B-AB6F083B7E5D}" name="PivotTable3" cacheId="3" applyNumberFormats="0" applyBorderFormats="0" applyFontFormats="0" applyPatternFormats="0" applyAlignmentFormats="0" applyWidthHeightFormats="1" dataCaption="Values" tag="9a8cb452-4f3e-4f1b-9d9c-6d1b000eea01" updatedVersion="8" minRefreshableVersion="3" useAutoFormatting="1" subtotalHiddenItems="1" itemPrintTitles="1" createdVersion="8" indent="0" compact="0" compactData="0" gridDropZones="1" multipleFieldFilters="0" chartFormat="37">
  <location ref="H5:I11" firstHeaderRow="2" firstDataRow="2" firstDataCol="1"/>
  <pivotFields count="4">
    <pivotField compact="0" allDrilled="1" outline="0" subtotalTop="0" showAll="0" sortType="ascending" defaultSubtotal="0" defaultAttributeDrillState="1">
      <items count="12">
        <item x="0"/>
        <item x="1"/>
        <item x="2"/>
        <item x="3"/>
        <item x="4"/>
        <item x="5"/>
        <item x="6"/>
        <item x="7"/>
        <item x="8"/>
        <item x="9"/>
        <item x="10"/>
        <item x="11"/>
      </items>
    </pivotField>
    <pivotField axis="axisRow" compact="0" allDrilled="1" outline="0"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1"/>
  </rowFields>
  <rowItems count="5">
    <i>
      <x v="2"/>
    </i>
    <i>
      <x v="1"/>
    </i>
    <i>
      <x v="3"/>
    </i>
    <i>
      <x/>
    </i>
    <i t="grand">
      <x/>
    </i>
  </rowItems>
  <colItems count="1">
    <i/>
  </colItems>
  <dataFields count="1">
    <dataField name="Sum of Sales Amount" fld="2" baseField="0" baseItem="0"/>
  </dataFields>
  <formats count="2">
    <format dxfId="22">
      <pivotArea outline="0" fieldPosition="0">
        <references count="1">
          <reference field="1" count="0" selected="0"/>
        </references>
      </pivotArea>
    </format>
    <format dxfId="21">
      <pivotArea grandRow="1" outline="0" collapsedLevelsAreSubtotals="1" fieldPosition="0"/>
    </format>
  </formats>
  <chartFormats count="1">
    <chartFormat chart="3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B3CAF7-49ED-4010-9B14-D50C75AD60B3}" name="PivotTable6" cacheId="6" applyNumberFormats="0" applyBorderFormats="0" applyFontFormats="0" applyPatternFormats="0" applyAlignmentFormats="0" applyWidthHeightFormats="1" dataCaption="Values" tag="9a8cb452-4f3e-4f1b-9d9c-6d1b000eea01" updatedVersion="8" minRefreshableVersion="3" useAutoFormatting="1" subtotalHiddenItems="1" itemPrintTitles="1" createdVersion="8" indent="0" outline="1" outlineData="1" multipleFieldFilters="0" chartFormat="48">
  <location ref="Q5:S13" firstHeaderRow="0" firstDataRow="1" firstDataCol="1"/>
  <pivotFields count="5">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2"/>
  </rowFields>
  <rowItems count="8">
    <i>
      <x/>
    </i>
    <i>
      <x v="1"/>
    </i>
    <i>
      <x v="2"/>
    </i>
    <i>
      <x v="3"/>
    </i>
    <i>
      <x v="4"/>
    </i>
    <i>
      <x v="5"/>
    </i>
    <i>
      <x v="6"/>
    </i>
    <i t="grand">
      <x/>
    </i>
  </rowItems>
  <colFields count="1">
    <field x="-2"/>
  </colFields>
  <colItems count="2">
    <i>
      <x/>
    </i>
    <i i="1">
      <x v="1"/>
    </i>
  </colItems>
  <dataFields count="2">
    <dataField name="Cost" fld="3" baseField="0" baseItem="0"/>
    <dataField name="Sales " fld="4" baseField="0" baseItem="0"/>
  </dataFields>
  <formats count="1">
    <format dxfId="23">
      <pivotArea outline="0" collapsedLevelsAreSubtotals="1" fieldPosition="0"/>
    </format>
  </formats>
  <chartFormats count="2">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ales "/>
    <pivotHierarchy dragToData="1"/>
    <pivotHierarchy dragToData="1"/>
    <pivotHierarchy dragToData="1" caption="Average of Sales Amount2"/>
    <pivotHierarchy dragToData="1"/>
    <pivotHierarchy dragToData="1"/>
    <pivotHierarchy dragToData="1"/>
    <pivotHierarchy dragToData="1" caption="Cost"/>
  </pivotHierarchies>
  <pivotTableStyleInfo name="PivotStyleLight16" showRowHeaders="1" showColHeaders="1" showRowStripes="0" showColStripes="0" showLastColumn="1"/>
  <filters count="1">
    <filter fld="1" type="count" id="1" iMeasureHier="19">
      <autoFilter ref="A1">
        <filterColumn colId="0">
          <top10 val="5" filterVal="5"/>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0643B0-24EE-4818-8E58-3DD34134AA48}" name="PivotTable7" cacheId="7" applyNumberFormats="0" applyBorderFormats="0" applyFontFormats="0" applyPatternFormats="0" applyAlignmentFormats="0" applyWidthHeightFormats="1" dataCaption="Values" tag="9a8cb452-4f3e-4f1b-9d9c-6d1b000eea01" updatedVersion="8" minRefreshableVersion="3" useAutoFormatting="1" subtotalHiddenItems="1" itemPrintTitles="1" createdVersion="8" indent="0" outline="1" outlineData="1" multipleFieldFilters="0" chartFormat="57">
  <location ref="U5:V13"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ales " fld="3" baseField="0" baseItem="0"/>
  </dataFields>
  <formats count="1">
    <format dxfId="24">
      <pivotArea outline="0" collapsedLevelsAreSubtotals="1" fieldPosition="0"/>
    </format>
  </formats>
  <chartFormats count="10">
    <chartFormat chart="44" format="1"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54" format="9" series="1">
      <pivotArea type="data" outline="0" fieldPosition="0">
        <references count="1">
          <reference field="4294967294" count="1" selected="0">
            <x v="0"/>
          </reference>
        </references>
      </pivotArea>
    </chartFormat>
    <chartFormat chart="54" format="10">
      <pivotArea type="data" outline="0" fieldPosition="0">
        <references count="2">
          <reference field="4294967294" count="1" selected="0">
            <x v="0"/>
          </reference>
          <reference field="2" count="1" selected="0">
            <x v="0"/>
          </reference>
        </references>
      </pivotArea>
    </chartFormat>
    <chartFormat chart="54" format="11">
      <pivotArea type="data" outline="0" fieldPosition="0">
        <references count="2">
          <reference field="4294967294" count="1" selected="0">
            <x v="0"/>
          </reference>
          <reference field="2" count="1" selected="0">
            <x v="1"/>
          </reference>
        </references>
      </pivotArea>
    </chartFormat>
    <chartFormat chart="54" format="12">
      <pivotArea type="data" outline="0" fieldPosition="0">
        <references count="2">
          <reference field="4294967294" count="1" selected="0">
            <x v="0"/>
          </reference>
          <reference field="2" count="1" selected="0">
            <x v="2"/>
          </reference>
        </references>
      </pivotArea>
    </chartFormat>
    <chartFormat chart="54" format="13">
      <pivotArea type="data" outline="0" fieldPosition="0">
        <references count="2">
          <reference field="4294967294" count="1" selected="0">
            <x v="0"/>
          </reference>
          <reference field="2" count="1" selected="0">
            <x v="3"/>
          </reference>
        </references>
      </pivotArea>
    </chartFormat>
    <chartFormat chart="54" format="14">
      <pivotArea type="data" outline="0" fieldPosition="0">
        <references count="2">
          <reference field="4294967294" count="1" selected="0">
            <x v="0"/>
          </reference>
          <reference field="2" count="1" selected="0">
            <x v="4"/>
          </reference>
        </references>
      </pivotArea>
    </chartFormat>
    <chartFormat chart="54" format="15">
      <pivotArea type="data" outline="0" fieldPosition="0">
        <references count="2">
          <reference field="4294967294" count="1" selected="0">
            <x v="0"/>
          </reference>
          <reference field="2" count="1" selected="0">
            <x v="5"/>
          </reference>
        </references>
      </pivotArea>
    </chartFormat>
    <chartFormat chart="54" format="16">
      <pivotArea type="data" outline="0" fieldPosition="0">
        <references count="2">
          <reference field="4294967294" count="1" selected="0">
            <x v="0"/>
          </reference>
          <reference field="2" count="1" selected="0">
            <x v="6"/>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ales "/>
    <pivotHierarchy dragToData="1"/>
    <pivotHierarchy dragToData="1"/>
    <pivotHierarchy dragToData="1" caption="Average of Sales Amount2"/>
    <pivotHierarchy dragToData="1"/>
    <pivotHierarchy dragToData="1"/>
    <pivotHierarchy dragToData="1"/>
    <pivotHierarchy dragToData="1" caption="Cost"/>
  </pivotHierarchies>
  <pivotTableStyleInfo name="PivotStyleLight16" showRowHeaders="1" showColHeaders="1" showRowStripes="0" showColStripes="0" showLastColumn="1"/>
  <filters count="1">
    <filter fld="1" type="count" id="1" iMeasureHier="19">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E770E4-1307-4BA3-9D66-8F3716D0364B}" name="PivotTable2" cacheId="2" applyNumberFormats="0" applyBorderFormats="0" applyFontFormats="0" applyPatternFormats="0" applyAlignmentFormats="0" applyWidthHeightFormats="1" dataCaption="Values" tag="9a8cb452-4f3e-4f1b-9d9c-6d1b000eea01" updatedVersion="8" minRefreshableVersion="3" useAutoFormatting="1" subtotalHiddenItems="1" itemPrintTitles="1" createdVersion="8" indent="0" outline="1" outlineData="1" multipleFieldFilters="0" chartFormat="33">
  <location ref="D5:F18" firstHeaderRow="0" firstDataRow="1" firstDataCol="1"/>
  <pivotFields count="4">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1" baseField="0" baseItem="0"/>
    <dataField name="Sum of Sales Amount2" fld="3" baseField="0" baseItem="0">
      <extLst>
        <ext xmlns:x14="http://schemas.microsoft.com/office/spreadsheetml/2009/9/main" uri="{E15A36E0-9728-4e99-A89B-3F7291B0FE68}">
          <x14:dataField sourceField="1" uniqueName="[__Xl2].[Measures].[Sum of Sales Amount]"/>
        </ext>
      </extLst>
    </dataField>
  </dataFields>
  <formats count="2">
    <format dxfId="26">
      <pivotArea collapsedLevelsAreSubtotals="1" fieldPosition="0">
        <references count="1">
          <reference field="0" count="0"/>
        </references>
      </pivotArea>
    </format>
    <format dxfId="25">
      <pivotArea collapsedLevelsAreSubtotals="1" fieldPosition="0">
        <references count="1">
          <reference field="0" count="0"/>
        </references>
      </pivotArea>
    </format>
  </formats>
  <chartFormats count="10">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2" format="6">
      <pivotArea type="data" outline="0" fieldPosition="0">
        <references count="2">
          <reference field="4294967294" count="1" selected="0">
            <x v="0"/>
          </reference>
          <reference field="0" count="1" selected="0">
            <x v="10"/>
          </reference>
        </references>
      </pivotArea>
    </chartFormat>
    <chartFormat chart="22" format="7">
      <pivotArea type="data" outline="0" fieldPosition="0">
        <references count="2">
          <reference field="4294967294" count="1" selected="0">
            <x v="0"/>
          </reference>
          <reference field="0" count="1" selected="0">
            <x v="8"/>
          </reference>
        </references>
      </pivotArea>
    </chartFormat>
    <chartFormat chart="22" format="8">
      <pivotArea type="data" outline="0" fieldPosition="0">
        <references count="2">
          <reference field="4294967294" count="1" selected="0">
            <x v="0"/>
          </reference>
          <reference field="0" count="1" selected="0">
            <x v="11"/>
          </reference>
        </references>
      </pivotArea>
    </chartFormat>
    <chartFormat chart="22" format="9">
      <pivotArea type="data" outline="0" fieldPosition="0">
        <references count="2">
          <reference field="4294967294" count="1" selected="0">
            <x v="0"/>
          </reference>
          <reference field="0" count="1" selected="0">
            <x v="7"/>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464F1A-A2D3-4AD2-A270-50C7941768EE}" name="PivotTable8" cacheId="0" applyNumberFormats="0" applyBorderFormats="0" applyFontFormats="0" applyPatternFormats="0" applyAlignmentFormats="0" applyWidthHeightFormats="1" dataCaption="Values" tag="9a8cb452-4f3e-4f1b-9d9c-6d1b000eea01" updatedVersion="8" minRefreshableVersion="3" useAutoFormatting="1" subtotalHiddenItems="1" itemPrintTitles="1" createdVersion="8" indent="0" outline="1" outlineData="1" multipleFieldFilters="0" chartFormat="61">
  <location ref="X5:Y13"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Quantity Sold" fld="3" baseField="0" baseItem="0"/>
  </dataFields>
  <formats count="1">
    <format dxfId="27">
      <pivotArea outline="0" collapsedLevelsAreSubtotals="1" fieldPosition="0"/>
    </format>
  </formats>
  <chartFormats count="1">
    <chartFormat chart="6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ales "/>
    <pivotHierarchy dragToData="1"/>
    <pivotHierarchy dragToData="1"/>
    <pivotHierarchy dragToData="1" caption="Average of Sales Amount2"/>
    <pivotHierarchy dragToData="1"/>
    <pivotHierarchy dragToData="1"/>
    <pivotHierarchy dragToData="1"/>
    <pivotHierarchy dragToData="1" caption="Cost"/>
  </pivotHierarchies>
  <pivotTableStyleInfo name="PivotStyleLight16" showRowHeaders="1" showColHeaders="1" showRowStripes="0" showColStripes="0" showLastColumn="1"/>
  <filters count="1">
    <filter fld="1" type="count" id="1" iMeasureHier="19">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3537C3-D687-4E65-849A-203276CFA8C0}" name="PivotTable5" cacheId="5" applyNumberFormats="0" applyBorderFormats="0" applyFontFormats="0" applyPatternFormats="0" applyAlignmentFormats="0" applyWidthHeightFormats="1" dataCaption="Values" tag="9a8cb452-4f3e-4f1b-9d9c-6d1b000eea01" updatedVersion="8" minRefreshableVersion="3" useAutoFormatting="1" subtotalHiddenItems="1" itemPrintTitles="1" createdVersion="8" indent="0" outline="1" outlineData="1" multipleFieldFilters="0" chartFormat="44">
  <location ref="N5:O11"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Amount" fld="2" baseField="0" baseItem="0"/>
  </dataFields>
  <formats count="1">
    <format dxfId="28">
      <pivotArea outline="0" collapsedLevelsAreSubtotals="1" fieldPosition="0"/>
    </format>
  </formats>
  <chartFormats count="1">
    <chartFormat chart="4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9">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0448C7-C70B-4D10-8791-46F7FB537316}" name="PivotTable9" cacheId="8" applyNumberFormats="0" applyBorderFormats="0" applyFontFormats="0" applyPatternFormats="0" applyAlignmentFormats="0" applyWidthHeightFormats="1" dataCaption="Values" tag="9a8cb452-4f3e-4f1b-9d9c-6d1b000eea01" updatedVersion="8" minRefreshableVersion="3" useAutoFormatting="1" subtotalHiddenItems="1" itemPrintTitles="1" createdVersion="8" indent="0" outline="1" outlineData="1" multipleFieldFilters="0" chartFormat="74">
  <location ref="AA5:AC18" firstHeaderRow="0" firstDataRow="1" firstDataCol="1"/>
  <pivotFields count="5">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 ID" fld="2" subtotal="count" baseField="0" baseItem="0"/>
    <dataField name="Count of Order ID2" fld="4" subtotal="count" baseField="0" baseItem="0">
      <extLst>
        <ext xmlns:x14="http://schemas.microsoft.com/office/spreadsheetml/2009/9/main" uri="{E15A36E0-9728-4e99-A89B-3F7291B0FE68}">
          <x14:dataField sourceField="2" uniqueName="[__Xl2].[Measures].[Count of Order ID]"/>
        </ext>
      </extLst>
    </dataField>
  </dataFields>
  <formats count="1">
    <format dxfId="29">
      <pivotArea outline="0" collapsedLevelsAreSubtotals="1" fieldPosition="0"/>
    </format>
  </formats>
  <chartFormats count="4">
    <chartFormat chart="64" format="4" series="1">
      <pivotArea type="data" outline="0" fieldPosition="0">
        <references count="1">
          <reference field="4294967294" count="1" selected="0">
            <x v="0"/>
          </reference>
        </references>
      </pivotArea>
    </chartFormat>
    <chartFormat chart="64" format="5" series="1">
      <pivotArea type="data" outline="0" fieldPosition="0">
        <references count="1">
          <reference field="4294967294" count="1" selected="0">
            <x v="1"/>
          </reference>
        </references>
      </pivotArea>
    </chartFormat>
    <chartFormat chart="64" format="6">
      <pivotArea type="data" outline="0" fieldPosition="0">
        <references count="2">
          <reference field="4294967294" count="1" selected="0">
            <x v="1"/>
          </reference>
          <reference field="0" count="1" selected="0">
            <x v="0"/>
          </reference>
        </references>
      </pivotArea>
    </chartFormat>
    <chartFormat chart="64" format="7">
      <pivotArea type="data" outline="0" fieldPosition="0">
        <references count="2">
          <reference field="4294967294" count="1" selected="0">
            <x v="1"/>
          </reference>
          <reference field="0" count="1" selected="0">
            <x v="6"/>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ales "/>
    <pivotHierarchy dragToData="1"/>
    <pivotHierarchy dragToData="1"/>
    <pivotHierarchy dragToData="1" caption="Average of Sales Amount2"/>
    <pivotHierarchy dragToData="1"/>
    <pivotHierarchy dragToData="1"/>
    <pivotHierarchy dragToData="1"/>
    <pivotHierarchy dragToData="1" caption="Cost"/>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1" type="count" id="1" iMeasureHier="19">
      <autoFilter ref="A1">
        <filterColumn colId="0">
          <top10 val="5" filterVal="5"/>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14DC5C-2898-478F-B4A4-A910F1768323}" name="PivotTable4" cacheId="4" applyNumberFormats="0" applyBorderFormats="0" applyFontFormats="0" applyPatternFormats="0" applyAlignmentFormats="0" applyWidthHeightFormats="1" dataCaption="Values" tag="9a8cb452-4f3e-4f1b-9d9c-6d1b000eea01" updatedVersion="8" minRefreshableVersion="3" useAutoFormatting="1" subtotalHiddenItems="1" itemPrintTitles="1" createdVersion="8" indent="0" outline="1" outlineData="1" multipleFieldFilters="0" chartFormat="40">
  <location ref="K5:L10"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rofit" fld="2" baseField="0" baseItem="0" numFmtId="164"/>
  </dataFields>
  <formats count="1">
    <format dxfId="30">
      <pivotArea outline="0" collapsedLevelsAreSubtotals="1" fieldPosition="0"/>
    </format>
  </formats>
  <chartFormats count="5">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1" count="1" selected="0">
            <x v="0"/>
          </reference>
        </references>
      </pivotArea>
    </chartFormat>
    <chartFormat chart="35" format="8">
      <pivotArea type="data" outline="0" fieldPosition="0">
        <references count="2">
          <reference field="4294967294" count="1" selected="0">
            <x v="0"/>
          </reference>
          <reference field="1" count="1" selected="0">
            <x v="1"/>
          </reference>
        </references>
      </pivotArea>
    </chartFormat>
    <chartFormat chart="35" format="9">
      <pivotArea type="data" outline="0" fieldPosition="0">
        <references count="2">
          <reference field="4294967294" count="1" selected="0">
            <x v="0"/>
          </reference>
          <reference field="1" count="1" selected="0">
            <x v="2"/>
          </reference>
        </references>
      </pivotArea>
    </chartFormat>
    <chartFormat chart="35" format="10">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Amount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3270032-7683-4FE8-8B42-EBC384936D09}" sourceName="[Table1].[Month]">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olap pivotCacheId="1097913882">
      <levels count="2">
        <level uniqueName="[Table1].[Month].[(All)]" sourceCaption="(All)" count="0"/>
        <level uniqueName="[Table1].[Month].[Month]" sourceCaption="Month" count="12">
          <ranges>
            <range startItem="0">
              <i n="[Table1].[Month].&amp;[Jan]" c="Jan"/>
              <i n="[Table1].[Month].&amp;[Feb]" c="Feb"/>
              <i n="[Table1].[Month].&amp;[Mar]" c="Mar"/>
              <i n="[Table1].[Month].&amp;[Apr]" c="Apr"/>
              <i n="[Table1].[Month].&amp;[May]" c="May"/>
              <i n="[Table1].[Month].&amp;[Jun]" c="Jun"/>
              <i n="[Table1].[Month].&amp;[Jul]" c="Jul"/>
              <i n="[Table1].[Month].&amp;[Aug]" c="Aug"/>
              <i n="[Table1].[Month].&amp;[Sep]" c="Sep"/>
              <i n="[Table1].[Month].&amp;[Oct]" c="Oct"/>
              <i n="[Table1].[Month].&amp;[Nov]" c="Nov"/>
              <i n="[Table1].[Month].&amp;[Dec]" c="Dec"/>
            </range>
          </ranges>
        </level>
      </levels>
      <selections count="1">
        <selection n="[Table1].[Month].[All]"/>
      </selections>
    </olap>
  </data>
  <extLst>
    <x:ext xmlns:x15="http://schemas.microsoft.com/office/spreadsheetml/2010/11/main" uri="{470722E0-AACD-4C17-9CDC-17EF765DBC7E}">
      <x15:slicerCacheHideItemsWithNoData count="1">
        <x15:slicerCacheOlapLevelName uniqueName="[Table1].[Month].[Month]"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7C87AD-A0E1-415E-9700-B914758EA762}" sourceName="[Table1].[Region]">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olap pivotCacheId="1097913882">
      <levels count="2">
        <level uniqueName="[Table1].[Region].[(All)]" sourceCaption="(All)" count="0"/>
        <level uniqueName="[Table1].[Region].[Region]" sourceCaption="Region" count="4" sortOrder="ascending">
          <ranges>
            <range startItem="0">
              <i n="[Table1].[Region].&amp;[East]" c="East"/>
              <i n="[Table1].[Region].&amp;[North]" c="North"/>
              <i n="[Table1].[Region].&amp;[South]" c="South"/>
              <i n="[Table1].[Region].&amp;[West]" c="West"/>
            </range>
          </ranges>
        </level>
      </levels>
      <selections count="1">
        <selection n="[Table1].[Region].[All]"/>
      </selections>
    </olap>
  </data>
  <extLst>
    <x:ext xmlns:x15="http://schemas.microsoft.com/office/spreadsheetml/2010/11/main" uri="{470722E0-AACD-4C17-9CDC-17EF765DBC7E}">
      <x15:slicerCacheHideItemsWithNoData count="1">
        <x15:slicerCacheOlapLevelName uniqueName="[Table1].[Region].[Region]"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EEF9649D-D3E0-4795-BF50-CF078AFDF6C8}" sourceName="[Table1].[Item Category]">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olap pivotCacheId="1097913882">
      <levels count="2">
        <level uniqueName="[Table1].[Item Category].[(All)]" sourceCaption="(All)" count="0"/>
        <level uniqueName="[Table1].[Item Category].[Item Category]" sourceCaption="Item Category" count="7" sortOrder="ascending">
          <ranges>
            <range startItem="0">
              <i n="[Table1].[Item Category].&amp;[Backpack]" c="Backpack"/>
              <i n="[Table1].[Item Category].&amp;[Chair]" c="Chair"/>
              <i n="[Table1].[Item Category].&amp;[Charger]" c="Charger"/>
              <i n="[Table1].[Item Category].&amp;[Desk Lamp]" c="Desk Lamp"/>
              <i n="[Table1].[Item Category].&amp;[Notebook]" c="Notebook"/>
              <i n="[Table1].[Item Category].&amp;[Pen Set]" c="Pen Set"/>
              <i n="[Table1].[Item Category].&amp;[USB Drive]" c="USB Drive"/>
            </range>
          </ranges>
        </level>
      </levels>
      <selections count="1">
        <selection n="[Table1].[Item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7F2B4B1-7B7A-491C-BCAB-271CD89D373B}" cache="Slicer_Month" caption="Month" columnCount="4" level="1" style="SlicerStyleDark6" rowHeight="216000"/>
  <slicer name="Region" xr10:uid="{A9BB3BEB-2F34-4AAF-968A-480AB128F2A3}" cache="Slicer_Region" caption="Region" columnCount="3" level="1" style="SlicerStyleDark6" rowHeight="247650"/>
  <slicer name="Item Category" xr10:uid="{6C97D023-5D13-4834-9C5E-82D00F2E3333}" cache="Slicer_Item_Category" caption="Item Category" columnCount="4" level="1"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38C6A-AD63-4A2E-A66E-A73B09128FC9}" name="Table1" displayName="Table1" ref="A3:Q503" totalsRowShown="0" headerRowDxfId="18" dataDxfId="17">
  <autoFilter ref="A3:Q503" xr:uid="{51138C6A-AD63-4A2E-A66E-A73B09128FC9}"/>
  <tableColumns count="17">
    <tableColumn id="1" xr3:uid="{7E87588A-6E76-4A7D-94F3-E1E78BEF7811}" name="Order ID" dataDxfId="16"/>
    <tableColumn id="2" xr3:uid="{8F2F938A-E4B8-4D95-A171-EFEBA961E34B}" name="Order Date" dataDxfId="15"/>
    <tableColumn id="3" xr3:uid="{176A1999-7209-49D3-92AF-005D5FAD5509}" name="Year" dataDxfId="14"/>
    <tableColumn id="4" xr3:uid="{A3132B49-8C5D-4D35-9751-576D2AE43513}" name="Customer ID" dataDxfId="13"/>
    <tableColumn id="5" xr3:uid="{2149FF39-C3E9-4B47-9C55-54B8D6AB8723}" name="Customer Name" dataDxfId="12"/>
    <tableColumn id="6" xr3:uid="{065CB67E-D831-4108-AA87-24C150C7F75F}" name="Product ID" dataDxfId="11"/>
    <tableColumn id="7" xr3:uid="{0A8AA496-1096-4AB0-943D-3AF4DAD52064}" name="Product Name" dataDxfId="10"/>
    <tableColumn id="8" xr3:uid="{F3105E41-24EB-4139-873C-1C9DE5C4264E}" name="Item Category" dataDxfId="9"/>
    <tableColumn id="9" xr3:uid="{F6932A5E-1BE7-4ADA-9F05-EA748EB70566}" name="Region" dataDxfId="8"/>
    <tableColumn id="10" xr3:uid="{C9F82D54-AC2A-4542-8EF6-B117B43452E9}" name="Quantity Sold" dataDxfId="7"/>
    <tableColumn id="11" xr3:uid="{A52620ED-6C0A-4046-A994-9C1D1BCE50EC}" name="Unit Price" dataDxfId="6"/>
    <tableColumn id="12" xr3:uid="{D53C94E7-09B4-479F-864D-4F4A7468C186}" name="Cost Amount" dataDxfId="5"/>
    <tableColumn id="13" xr3:uid="{81FDBA82-F779-45B2-9618-8F49E54BBC49}" name="Sales Amount" dataDxfId="4">
      <calculatedColumnFormula>Table1[[#This Row],[Quantity Sold]]*Table1[[#This Row],[Unit Price]]</calculatedColumnFormula>
    </tableColumn>
    <tableColumn id="14" xr3:uid="{6CFE1D2A-D8BB-46F1-BB0D-D321D806156D}" name="Profit" dataDxfId="3">
      <calculatedColumnFormula>Table1[[#This Row],[Sales Amount]]-Table1[[#This Row],[Cost Amount]]</calculatedColumnFormula>
    </tableColumn>
    <tableColumn id="15" xr3:uid="{2A62F7F3-0A7E-4951-9D08-45F5750F241A}" name="Quarter" dataDxfId="2">
      <calculatedColumnFormula>"Q"&amp;ROUNDUP(MONTH(Table1[[#This Row],[Order Date]])/3,0)</calculatedColumnFormula>
    </tableColumn>
    <tableColumn id="16" xr3:uid="{1FD7A609-38A6-4C31-8E25-317E4820F824}" name="Month" dataDxfId="1">
      <calculatedColumnFormula>TEXT(Table1[[#This Row],[Order Date]],"MMM")</calculatedColumnFormula>
    </tableColumn>
    <tableColumn id="17" xr3:uid="{A37D7C03-5AE1-498C-AEB8-EDA952A2F417}" name="Month_No." dataDxfId="0">
      <calculatedColumnFormula>MONTH(Table1[[#This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EF6DA-AB33-4B7E-A798-332F0807BA61}">
  <dimension ref="A4:AC18"/>
  <sheetViews>
    <sheetView workbookViewId="0"/>
  </sheetViews>
  <sheetFormatPr defaultRowHeight="14.4" x14ac:dyDescent="0.3"/>
  <cols>
    <col min="1" max="1" width="28" bestFit="1" customWidth="1"/>
    <col min="2" max="2" width="7.5546875" bestFit="1" customWidth="1"/>
    <col min="3" max="3" width="4.33203125" customWidth="1"/>
    <col min="4" max="4" width="12.44140625" bestFit="1" customWidth="1"/>
    <col min="5" max="5" width="18.5546875" bestFit="1" customWidth="1"/>
    <col min="6" max="6" width="19.5546875" bestFit="1" customWidth="1"/>
    <col min="7" max="7" width="4.6640625" customWidth="1"/>
    <col min="8" max="8" width="18.5546875" bestFit="1" customWidth="1"/>
    <col min="9" max="9" width="7.6640625" bestFit="1" customWidth="1"/>
    <col min="10" max="10" width="3.88671875" customWidth="1"/>
    <col min="11" max="11" width="12.44140625" bestFit="1" customWidth="1"/>
    <col min="12" max="12" width="11.5546875" bestFit="1" customWidth="1"/>
    <col min="13" max="13" width="3.77734375" customWidth="1"/>
    <col min="14" max="14" width="12.44140625" bestFit="1" customWidth="1"/>
    <col min="15" max="15" width="18.5546875" bestFit="1" customWidth="1"/>
    <col min="16" max="16" width="2.88671875" customWidth="1"/>
    <col min="17" max="17" width="12.44140625" bestFit="1" customWidth="1"/>
    <col min="18" max="18" width="6.109375" bestFit="1" customWidth="1"/>
    <col min="19" max="19" width="7.6640625" bestFit="1" customWidth="1"/>
    <col min="20" max="20" width="3.109375" customWidth="1"/>
    <col min="21" max="21" width="12.44140625" bestFit="1" customWidth="1"/>
    <col min="22" max="22" width="7.6640625" bestFit="1" customWidth="1"/>
    <col min="23" max="23" width="2.88671875" customWidth="1"/>
    <col min="24" max="24" width="12.44140625" bestFit="1" customWidth="1"/>
    <col min="25" max="25" width="18.44140625" bestFit="1" customWidth="1"/>
    <col min="26" max="26" width="5.5546875" customWidth="1"/>
    <col min="27" max="27" width="12.44140625" bestFit="1" customWidth="1"/>
    <col min="28" max="28" width="15.109375" bestFit="1" customWidth="1"/>
    <col min="29" max="29" width="16.109375" bestFit="1" customWidth="1"/>
  </cols>
  <sheetData>
    <row r="4" spans="1:29" ht="18" x14ac:dyDescent="0.35">
      <c r="A4" s="20" t="s">
        <v>941</v>
      </c>
      <c r="B4" s="20"/>
      <c r="D4" s="20" t="s">
        <v>961</v>
      </c>
      <c r="E4" s="20"/>
      <c r="F4" s="20"/>
      <c r="H4" s="20" t="s">
        <v>963</v>
      </c>
      <c r="I4" s="20"/>
      <c r="K4" s="20" t="s">
        <v>964</v>
      </c>
      <c r="L4" s="20"/>
      <c r="N4" s="20" t="s">
        <v>966</v>
      </c>
      <c r="O4" s="20"/>
      <c r="Q4" s="20" t="s">
        <v>967</v>
      </c>
      <c r="R4" s="20"/>
      <c r="S4" s="20"/>
      <c r="U4" s="20" t="s">
        <v>970</v>
      </c>
      <c r="V4" s="20"/>
      <c r="W4" s="19"/>
      <c r="X4" s="20" t="s">
        <v>971</v>
      </c>
      <c r="Y4" s="20"/>
      <c r="AA4" s="20" t="s">
        <v>973</v>
      </c>
      <c r="AB4" s="20"/>
    </row>
    <row r="5" spans="1:29" x14ac:dyDescent="0.3">
      <c r="A5" s="10" t="s">
        <v>937</v>
      </c>
      <c r="D5" s="10" t="s">
        <v>947</v>
      </c>
      <c r="E5" t="s">
        <v>934</v>
      </c>
      <c r="F5" t="s">
        <v>938</v>
      </c>
      <c r="H5" s="10" t="s">
        <v>934</v>
      </c>
      <c r="K5" s="10" t="s">
        <v>947</v>
      </c>
      <c r="L5" t="s">
        <v>965</v>
      </c>
      <c r="N5" s="10" t="s">
        <v>947</v>
      </c>
      <c r="O5" t="s">
        <v>934</v>
      </c>
      <c r="Q5" s="10" t="s">
        <v>947</v>
      </c>
      <c r="R5" t="s">
        <v>968</v>
      </c>
      <c r="S5" t="s">
        <v>969</v>
      </c>
      <c r="U5" s="10" t="s">
        <v>947</v>
      </c>
      <c r="V5" t="s">
        <v>969</v>
      </c>
      <c r="X5" s="10" t="s">
        <v>947</v>
      </c>
      <c r="Y5" t="s">
        <v>935</v>
      </c>
      <c r="AA5" s="10" t="s">
        <v>947</v>
      </c>
      <c r="AB5" t="s">
        <v>936</v>
      </c>
      <c r="AC5" t="s">
        <v>972</v>
      </c>
    </row>
    <row r="6" spans="1:29" x14ac:dyDescent="0.3">
      <c r="A6" s="11" t="s">
        <v>934</v>
      </c>
      <c r="B6" s="13">
        <v>1443357.9700000002</v>
      </c>
      <c r="D6" s="11" t="s">
        <v>952</v>
      </c>
      <c r="E6" s="18">
        <v>162911.72999999998</v>
      </c>
      <c r="F6" s="18">
        <v>162911.72999999998</v>
      </c>
      <c r="H6" s="10" t="s">
        <v>925</v>
      </c>
      <c r="I6" t="s">
        <v>962</v>
      </c>
      <c r="K6" s="11" t="s">
        <v>35</v>
      </c>
      <c r="L6" s="13">
        <v>135447.96000000002</v>
      </c>
      <c r="N6" s="11" t="s">
        <v>15</v>
      </c>
      <c r="O6" s="13">
        <v>25322.050000000003</v>
      </c>
      <c r="Q6" s="11" t="s">
        <v>34</v>
      </c>
      <c r="R6" s="13">
        <v>152189.99</v>
      </c>
      <c r="S6" s="13">
        <v>230364.65000000005</v>
      </c>
      <c r="U6" s="11" t="s">
        <v>34</v>
      </c>
      <c r="V6" s="13">
        <v>230364.65000000005</v>
      </c>
      <c r="X6" s="11" t="s">
        <v>34</v>
      </c>
      <c r="Y6">
        <v>789</v>
      </c>
      <c r="AA6" s="11" t="s">
        <v>952</v>
      </c>
      <c r="AB6">
        <v>46</v>
      </c>
      <c r="AC6">
        <v>46</v>
      </c>
    </row>
    <row r="7" spans="1:29" x14ac:dyDescent="0.3">
      <c r="A7" s="11" t="s">
        <v>935</v>
      </c>
      <c r="B7">
        <v>5314</v>
      </c>
      <c r="D7" s="11" t="s">
        <v>951</v>
      </c>
      <c r="E7" s="18">
        <v>91837.34</v>
      </c>
      <c r="F7" s="18">
        <v>91837.34</v>
      </c>
      <c r="H7" t="s">
        <v>25</v>
      </c>
      <c r="I7" s="13">
        <v>334589.0900000002</v>
      </c>
      <c r="K7" s="11" t="s">
        <v>12</v>
      </c>
      <c r="L7" s="13">
        <v>104478.31000000001</v>
      </c>
      <c r="N7" s="11" t="s">
        <v>321</v>
      </c>
      <c r="O7" s="13">
        <v>24035.34</v>
      </c>
      <c r="Q7" s="11" t="s">
        <v>5</v>
      </c>
      <c r="R7" s="13">
        <v>232134.42</v>
      </c>
      <c r="S7" s="13">
        <v>345729.68000000017</v>
      </c>
      <c r="U7" s="11" t="s">
        <v>5</v>
      </c>
      <c r="V7" s="13">
        <v>345729.68000000017</v>
      </c>
      <c r="X7" s="11" t="s">
        <v>5</v>
      </c>
      <c r="Y7">
        <v>1326</v>
      </c>
      <c r="AA7" s="11" t="s">
        <v>951</v>
      </c>
      <c r="AB7">
        <v>40</v>
      </c>
      <c r="AC7">
        <v>40</v>
      </c>
    </row>
    <row r="8" spans="1:29" x14ac:dyDescent="0.3">
      <c r="A8" s="11" t="s">
        <v>936</v>
      </c>
      <c r="B8">
        <v>500</v>
      </c>
      <c r="D8" s="11" t="s">
        <v>955</v>
      </c>
      <c r="E8" s="18">
        <v>110390.94000000003</v>
      </c>
      <c r="F8" s="18">
        <v>110390.94000000003</v>
      </c>
      <c r="H8" t="s">
        <v>12</v>
      </c>
      <c r="I8" s="13">
        <v>335657.0500000001</v>
      </c>
      <c r="K8" s="11" t="s">
        <v>25</v>
      </c>
      <c r="L8" s="13">
        <v>113438.89999999998</v>
      </c>
      <c r="N8" s="11" t="s">
        <v>99</v>
      </c>
      <c r="O8" s="13">
        <v>20481.93</v>
      </c>
      <c r="Q8" s="11" t="s">
        <v>80</v>
      </c>
      <c r="R8" s="13">
        <v>95970.76</v>
      </c>
      <c r="S8" s="13">
        <v>146737.34999999995</v>
      </c>
      <c r="U8" s="11" t="s">
        <v>80</v>
      </c>
      <c r="V8" s="13">
        <v>146737.34999999995</v>
      </c>
      <c r="X8" s="11" t="s">
        <v>80</v>
      </c>
      <c r="Y8">
        <v>510</v>
      </c>
      <c r="AA8" s="11" t="s">
        <v>955</v>
      </c>
      <c r="AB8">
        <v>36</v>
      </c>
      <c r="AC8">
        <v>36</v>
      </c>
    </row>
    <row r="9" spans="1:29" x14ac:dyDescent="0.3">
      <c r="A9" s="11" t="s">
        <v>940</v>
      </c>
      <c r="B9">
        <v>206</v>
      </c>
      <c r="D9" s="11" t="s">
        <v>948</v>
      </c>
      <c r="E9" s="18">
        <v>139207.45000000001</v>
      </c>
      <c r="F9" s="18">
        <v>139207.45000000001</v>
      </c>
      <c r="H9" t="s">
        <v>6</v>
      </c>
      <c r="I9" s="13">
        <v>367091.05999999988</v>
      </c>
      <c r="K9" s="11" t="s">
        <v>6</v>
      </c>
      <c r="L9" s="13">
        <v>122527.45999999995</v>
      </c>
      <c r="N9" s="11" t="s">
        <v>295</v>
      </c>
      <c r="O9" s="13">
        <v>21957</v>
      </c>
      <c r="Q9" s="11" t="s">
        <v>203</v>
      </c>
      <c r="R9" s="13">
        <v>52822.61</v>
      </c>
      <c r="S9" s="13">
        <v>78688.52</v>
      </c>
      <c r="U9" s="11" t="s">
        <v>203</v>
      </c>
      <c r="V9" s="13">
        <v>78688.52</v>
      </c>
      <c r="X9" s="11" t="s">
        <v>203</v>
      </c>
      <c r="Y9">
        <v>324</v>
      </c>
      <c r="AA9" s="11" t="s">
        <v>948</v>
      </c>
      <c r="AB9">
        <v>48</v>
      </c>
      <c r="AC9">
        <v>48</v>
      </c>
    </row>
    <row r="10" spans="1:29" x14ac:dyDescent="0.3">
      <c r="A10" s="11" t="s">
        <v>939</v>
      </c>
      <c r="B10" s="12">
        <v>2886.7159400000005</v>
      </c>
      <c r="D10" s="11" t="s">
        <v>956</v>
      </c>
      <c r="E10" s="18">
        <v>165749.90999999995</v>
      </c>
      <c r="F10" s="18">
        <v>165749.90999999995</v>
      </c>
      <c r="H10" t="s">
        <v>35</v>
      </c>
      <c r="I10" s="13">
        <v>406020.77000000014</v>
      </c>
      <c r="K10" s="11" t="s">
        <v>960</v>
      </c>
      <c r="L10" s="13">
        <v>475892.6300000003</v>
      </c>
      <c r="N10" s="11" t="s">
        <v>272</v>
      </c>
      <c r="O10" s="13">
        <v>28354.220000000005</v>
      </c>
      <c r="Q10" s="11" t="s">
        <v>18</v>
      </c>
      <c r="R10" s="13">
        <v>186828.38</v>
      </c>
      <c r="S10" s="13">
        <v>274219.75</v>
      </c>
      <c r="U10" s="11" t="s">
        <v>18</v>
      </c>
      <c r="V10" s="13">
        <v>274219.75</v>
      </c>
      <c r="X10" s="11" t="s">
        <v>18</v>
      </c>
      <c r="Y10">
        <v>931</v>
      </c>
      <c r="AA10" s="11" t="s">
        <v>956</v>
      </c>
      <c r="AB10">
        <v>47</v>
      </c>
      <c r="AC10">
        <v>47</v>
      </c>
    </row>
    <row r="11" spans="1:29" x14ac:dyDescent="0.3">
      <c r="D11" s="11" t="s">
        <v>954</v>
      </c>
      <c r="E11" s="18">
        <v>88775.96</v>
      </c>
      <c r="F11" s="18">
        <v>88775.96</v>
      </c>
      <c r="H11" t="s">
        <v>960</v>
      </c>
      <c r="I11" s="13">
        <v>1443357.9700000002</v>
      </c>
      <c r="N11" s="11" t="s">
        <v>960</v>
      </c>
      <c r="O11" s="13">
        <v>120150.54</v>
      </c>
      <c r="Q11" s="11" t="s">
        <v>24</v>
      </c>
      <c r="R11" s="13">
        <v>80582.45</v>
      </c>
      <c r="S11" s="13">
        <v>119907.81000000001</v>
      </c>
      <c r="U11" s="11" t="s">
        <v>24</v>
      </c>
      <c r="V11" s="13">
        <v>119907.81000000001</v>
      </c>
      <c r="X11" s="11" t="s">
        <v>24</v>
      </c>
      <c r="Y11">
        <v>418</v>
      </c>
      <c r="AA11" s="11" t="s">
        <v>954</v>
      </c>
      <c r="AB11">
        <v>32</v>
      </c>
      <c r="AC11">
        <v>32</v>
      </c>
    </row>
    <row r="12" spans="1:29" x14ac:dyDescent="0.3">
      <c r="A12" s="14" t="s">
        <v>942</v>
      </c>
      <c r="B12" s="15">
        <f>GETPIVOTDATA("[Measures].[Sum of Sales Amount]",$A$5)</f>
        <v>1443357.9700000002</v>
      </c>
      <c r="D12" s="11" t="s">
        <v>953</v>
      </c>
      <c r="E12" s="18">
        <v>136464.63999999998</v>
      </c>
      <c r="F12" s="18">
        <v>136464.63999999998</v>
      </c>
      <c r="Q12" s="11" t="s">
        <v>51</v>
      </c>
      <c r="R12" s="13">
        <v>166936.73000000001</v>
      </c>
      <c r="S12" s="13">
        <v>247710.21000000002</v>
      </c>
      <c r="U12" s="11" t="s">
        <v>51</v>
      </c>
      <c r="V12" s="13">
        <v>247710.21000000002</v>
      </c>
      <c r="X12" s="11" t="s">
        <v>51</v>
      </c>
      <c r="Y12">
        <v>1016</v>
      </c>
      <c r="AA12" s="11" t="s">
        <v>953</v>
      </c>
      <c r="AB12">
        <v>46</v>
      </c>
      <c r="AC12">
        <v>46</v>
      </c>
    </row>
    <row r="13" spans="1:29" x14ac:dyDescent="0.3">
      <c r="A13" s="14" t="s">
        <v>943</v>
      </c>
      <c r="B13" s="16">
        <f>GETPIVOTDATA("[Measures].[Sum of Quantity Sold]",$A$5)</f>
        <v>5314</v>
      </c>
      <c r="D13" s="11" t="s">
        <v>949</v>
      </c>
      <c r="E13" s="18">
        <v>108283.64</v>
      </c>
      <c r="F13" s="18">
        <v>108283.64</v>
      </c>
      <c r="Q13" s="11" t="s">
        <v>960</v>
      </c>
      <c r="R13" s="13">
        <v>967465.34</v>
      </c>
      <c r="S13" s="13">
        <v>1443357.9700000002</v>
      </c>
      <c r="U13" s="11" t="s">
        <v>960</v>
      </c>
      <c r="V13" s="13">
        <v>1443357.9700000002</v>
      </c>
      <c r="X13" s="11" t="s">
        <v>960</v>
      </c>
      <c r="Y13">
        <v>5314</v>
      </c>
      <c r="AA13" s="11" t="s">
        <v>949</v>
      </c>
      <c r="AB13">
        <v>44</v>
      </c>
      <c r="AC13">
        <v>44</v>
      </c>
    </row>
    <row r="14" spans="1:29" x14ac:dyDescent="0.3">
      <c r="A14" s="14" t="s">
        <v>944</v>
      </c>
      <c r="B14" s="16">
        <f>GETPIVOTDATA("[Measures].[Count of Order ID]",$A$5)</f>
        <v>500</v>
      </c>
      <c r="D14" s="11" t="s">
        <v>959</v>
      </c>
      <c r="E14" s="18">
        <v>107520.87000000002</v>
      </c>
      <c r="F14" s="18">
        <v>107520.87000000002</v>
      </c>
      <c r="AA14" s="11" t="s">
        <v>959</v>
      </c>
      <c r="AB14">
        <v>36</v>
      </c>
      <c r="AC14">
        <v>36</v>
      </c>
    </row>
    <row r="15" spans="1:29" x14ac:dyDescent="0.3">
      <c r="A15" s="14" t="s">
        <v>945</v>
      </c>
      <c r="B15" s="17">
        <f>GETPIVOTDATA("[Measures].[Average of Sales Amount]",$A$5)</f>
        <v>2886.7159400000005</v>
      </c>
      <c r="D15" s="11" t="s">
        <v>958</v>
      </c>
      <c r="E15" s="18">
        <v>99762.76</v>
      </c>
      <c r="F15" s="18">
        <v>99762.76</v>
      </c>
      <c r="AA15" s="11" t="s">
        <v>958</v>
      </c>
      <c r="AB15">
        <v>33</v>
      </c>
      <c r="AC15">
        <v>33</v>
      </c>
    </row>
    <row r="16" spans="1:29" x14ac:dyDescent="0.3">
      <c r="A16" s="14" t="s">
        <v>946</v>
      </c>
      <c r="B16" s="16">
        <f>GETPIVOTDATA("[Measures].[Distinct Count of Customer Name]",$A$5)</f>
        <v>206</v>
      </c>
      <c r="D16" s="11" t="s">
        <v>957</v>
      </c>
      <c r="E16" s="18">
        <v>118913.19000000002</v>
      </c>
      <c r="F16" s="18">
        <v>118913.19000000002</v>
      </c>
      <c r="AA16" s="11" t="s">
        <v>957</v>
      </c>
      <c r="AB16">
        <v>42</v>
      </c>
      <c r="AC16">
        <v>42</v>
      </c>
    </row>
    <row r="17" spans="4:29" x14ac:dyDescent="0.3">
      <c r="D17" s="11" t="s">
        <v>950</v>
      </c>
      <c r="E17" s="18">
        <v>113539.53999999996</v>
      </c>
      <c r="F17" s="18">
        <v>113539.53999999996</v>
      </c>
      <c r="AA17" s="11" t="s">
        <v>950</v>
      </c>
      <c r="AB17">
        <v>50</v>
      </c>
      <c r="AC17">
        <v>50</v>
      </c>
    </row>
    <row r="18" spans="4:29" x14ac:dyDescent="0.3">
      <c r="D18" s="11" t="s">
        <v>960</v>
      </c>
      <c r="E18">
        <v>1443357.9700000002</v>
      </c>
      <c r="F18">
        <v>1443357.9700000002</v>
      </c>
      <c r="AA18" s="11" t="s">
        <v>960</v>
      </c>
      <c r="AB18">
        <v>500</v>
      </c>
      <c r="AC18">
        <v>500</v>
      </c>
    </row>
  </sheetData>
  <mergeCells count="9">
    <mergeCell ref="X4:Y4"/>
    <mergeCell ref="AA4:AB4"/>
    <mergeCell ref="U4:V4"/>
    <mergeCell ref="Q4:S4"/>
    <mergeCell ref="A4:B4"/>
    <mergeCell ref="D4:F4"/>
    <mergeCell ref="H4:I4"/>
    <mergeCell ref="K4:L4"/>
    <mergeCell ref="N4:O4"/>
  </mergeCells>
  <pageMargins left="0.7" right="0.7" top="0.75" bottom="0.75" header="0.3" footer="0.3"/>
  <drawing r:id="rId10"/>
  <webPublishItems count="1">
    <webPublishItem id="24325" divId="Sales.xlsx_24325" sourceType="sheet" destinationFile="C:\Users\Anjum\OneDrive\Desktop\Sales.htm" autoRepublish="1"/>
  </webPublishItem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AE9E-3A1D-4E51-9A62-4027384B35D7}">
  <dimension ref="D10"/>
  <sheetViews>
    <sheetView showGridLines="0" showRowColHeaders="0" tabSelected="1" zoomScale="90" workbookViewId="0"/>
  </sheetViews>
  <sheetFormatPr defaultRowHeight="14.4" x14ac:dyDescent="0.3"/>
  <sheetData>
    <row r="10" spans="4:4" x14ac:dyDescent="0.3">
      <c r="D10"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2175-C5B3-44ED-BCD6-6A36389CCE6B}">
  <dimension ref="A3:Q503"/>
  <sheetViews>
    <sheetView workbookViewId="0"/>
  </sheetViews>
  <sheetFormatPr defaultRowHeight="14.4" x14ac:dyDescent="0.3"/>
  <cols>
    <col min="1" max="1" width="9.77734375" customWidth="1"/>
    <col min="2" max="2" width="11.88671875" style="7" customWidth="1"/>
    <col min="3" max="3" width="6.5546875" style="5" customWidth="1"/>
    <col min="4" max="4" width="13.109375" style="5" customWidth="1"/>
    <col min="5" max="5" width="16.33203125" customWidth="1"/>
    <col min="6" max="6" width="11.5546875" style="3" customWidth="1"/>
    <col min="7" max="7" width="14.77734375" customWidth="1"/>
    <col min="8" max="8" width="14.44140625" customWidth="1"/>
    <col min="9" max="9" width="8.44140625" customWidth="1"/>
    <col min="10" max="10" width="14.109375" style="5" customWidth="1"/>
    <col min="11" max="11" width="11" customWidth="1"/>
    <col min="12" max="12" width="13.44140625" customWidth="1"/>
    <col min="13" max="13" width="14.5546875" bestFit="1" customWidth="1"/>
    <col min="15" max="15" width="8.88671875" style="3"/>
    <col min="16" max="16" width="10.5546875" style="3" bestFit="1" customWidth="1"/>
    <col min="17" max="17" width="12" style="3" bestFit="1" customWidth="1"/>
  </cols>
  <sheetData>
    <row r="3" spans="1:17" x14ac:dyDescent="0.3">
      <c r="A3" s="1" t="s">
        <v>917</v>
      </c>
      <c r="B3" s="6" t="s">
        <v>918</v>
      </c>
      <c r="C3" s="4" t="s">
        <v>919</v>
      </c>
      <c r="D3" s="4" t="s">
        <v>920</v>
      </c>
      <c r="E3" s="1" t="s">
        <v>921</v>
      </c>
      <c r="F3" s="2" t="s">
        <v>922</v>
      </c>
      <c r="G3" s="1" t="s">
        <v>923</v>
      </c>
      <c r="H3" s="1" t="s">
        <v>924</v>
      </c>
      <c r="I3" s="1" t="s">
        <v>925</v>
      </c>
      <c r="J3" s="4" t="s">
        <v>926</v>
      </c>
      <c r="K3" s="1" t="s">
        <v>927</v>
      </c>
      <c r="L3" s="1" t="s">
        <v>928</v>
      </c>
      <c r="M3" s="8" t="s">
        <v>929</v>
      </c>
      <c r="N3" s="8" t="s">
        <v>930</v>
      </c>
      <c r="O3" s="9" t="s">
        <v>931</v>
      </c>
      <c r="P3" s="9" t="s">
        <v>932</v>
      </c>
      <c r="Q3" s="9" t="s">
        <v>933</v>
      </c>
    </row>
    <row r="4" spans="1:17" x14ac:dyDescent="0.3">
      <c r="A4" t="s">
        <v>0</v>
      </c>
      <c r="B4" s="7">
        <v>46211</v>
      </c>
      <c r="C4" s="5">
        <v>2026</v>
      </c>
      <c r="D4" s="5" t="s">
        <v>1</v>
      </c>
      <c r="E4" t="s">
        <v>2</v>
      </c>
      <c r="F4" s="3" t="s">
        <v>3</v>
      </c>
      <c r="G4" t="s">
        <v>4</v>
      </c>
      <c r="H4" t="s">
        <v>5</v>
      </c>
      <c r="I4" t="s">
        <v>6</v>
      </c>
      <c r="J4" s="5">
        <v>9</v>
      </c>
      <c r="K4">
        <v>247.66</v>
      </c>
      <c r="L4">
        <v>1320.15</v>
      </c>
      <c r="M4">
        <f>Table1[[#This Row],[Quantity Sold]]*Table1[[#This Row],[Unit Price]]</f>
        <v>2228.94</v>
      </c>
      <c r="N4">
        <f>Table1[[#This Row],[Sales Amount]]-Table1[[#This Row],[Cost Amount]]</f>
        <v>908.79</v>
      </c>
      <c r="O4" s="3" t="str">
        <f>"Q"&amp;ROUNDUP(MONTH(Table1[[#This Row],[Order Date]])/3,0)</f>
        <v>Q3</v>
      </c>
      <c r="P4" s="3" t="str">
        <f>TEXT(Table1[[#This Row],[Order Date]],"MMM")</f>
        <v>Jul</v>
      </c>
      <c r="Q4" s="3">
        <f>MONTH(Table1[[#This Row],[Order Date]])</f>
        <v>7</v>
      </c>
    </row>
    <row r="5" spans="1:17" x14ac:dyDescent="0.3">
      <c r="A5" t="s">
        <v>7</v>
      </c>
      <c r="B5" s="7">
        <v>46025</v>
      </c>
      <c r="C5" s="5">
        <v>2026</v>
      </c>
      <c r="D5" s="5" t="s">
        <v>8</v>
      </c>
      <c r="E5" t="s">
        <v>9</v>
      </c>
      <c r="F5" s="3" t="s">
        <v>10</v>
      </c>
      <c r="G5" t="s">
        <v>11</v>
      </c>
      <c r="H5" t="s">
        <v>5</v>
      </c>
      <c r="I5" t="s">
        <v>12</v>
      </c>
      <c r="J5" s="5">
        <v>15</v>
      </c>
      <c r="K5">
        <v>474.38</v>
      </c>
      <c r="L5">
        <v>5478.96</v>
      </c>
      <c r="M5">
        <f>Table1[[#This Row],[Quantity Sold]]*Table1[[#This Row],[Unit Price]]</f>
        <v>7115.7</v>
      </c>
      <c r="N5">
        <f>Table1[[#This Row],[Sales Amount]]-Table1[[#This Row],[Cost Amount]]</f>
        <v>1636.7399999999998</v>
      </c>
      <c r="O5" s="3" t="str">
        <f>"Q"&amp;ROUNDUP(MONTH(Table1[[#This Row],[Order Date]])/3,0)</f>
        <v>Q1</v>
      </c>
      <c r="P5" s="3" t="str">
        <f>TEXT(Table1[[#This Row],[Order Date]],"MMM")</f>
        <v>Jan</v>
      </c>
      <c r="Q5" s="3">
        <f>MONTH(Table1[[#This Row],[Order Date]])</f>
        <v>1</v>
      </c>
    </row>
    <row r="6" spans="1:17" x14ac:dyDescent="0.3">
      <c r="A6" t="s">
        <v>13</v>
      </c>
      <c r="B6" s="7">
        <v>46231</v>
      </c>
      <c r="C6" s="5">
        <v>2026</v>
      </c>
      <c r="D6" s="5" t="s">
        <v>14</v>
      </c>
      <c r="E6" t="s">
        <v>15</v>
      </c>
      <c r="F6" s="3" t="s">
        <v>16</v>
      </c>
      <c r="G6" t="s">
        <v>17</v>
      </c>
      <c r="H6" t="s">
        <v>18</v>
      </c>
      <c r="I6" t="s">
        <v>6</v>
      </c>
      <c r="J6" s="5">
        <v>19</v>
      </c>
      <c r="K6">
        <v>483</v>
      </c>
      <c r="L6">
        <v>5850.31</v>
      </c>
      <c r="M6">
        <f>Table1[[#This Row],[Quantity Sold]]*Table1[[#This Row],[Unit Price]]</f>
        <v>9177</v>
      </c>
      <c r="N6">
        <f>Table1[[#This Row],[Sales Amount]]-Table1[[#This Row],[Cost Amount]]</f>
        <v>3326.6899999999996</v>
      </c>
      <c r="O6" s="3" t="str">
        <f>"Q"&amp;ROUNDUP(MONTH(Table1[[#This Row],[Order Date]])/3,0)</f>
        <v>Q3</v>
      </c>
      <c r="P6" s="3" t="str">
        <f>TEXT(Table1[[#This Row],[Order Date]],"MMM")</f>
        <v>Jul</v>
      </c>
      <c r="Q6" s="3">
        <f>MONTH(Table1[[#This Row],[Order Date]])</f>
        <v>7</v>
      </c>
    </row>
    <row r="7" spans="1:17" x14ac:dyDescent="0.3">
      <c r="A7" t="s">
        <v>19</v>
      </c>
      <c r="B7" s="7">
        <v>46133</v>
      </c>
      <c r="C7" s="5">
        <v>2026</v>
      </c>
      <c r="D7" s="5" t="s">
        <v>20</v>
      </c>
      <c r="E7" t="s">
        <v>21</v>
      </c>
      <c r="F7" s="3" t="s">
        <v>22</v>
      </c>
      <c r="G7" t="s">
        <v>23</v>
      </c>
      <c r="H7" t="s">
        <v>24</v>
      </c>
      <c r="I7" t="s">
        <v>25</v>
      </c>
      <c r="J7" s="5">
        <v>17</v>
      </c>
      <c r="K7">
        <v>311.86</v>
      </c>
      <c r="L7">
        <v>3119.49</v>
      </c>
      <c r="M7">
        <f>Table1[[#This Row],[Quantity Sold]]*Table1[[#This Row],[Unit Price]]</f>
        <v>5301.62</v>
      </c>
      <c r="N7">
        <f>Table1[[#This Row],[Sales Amount]]-Table1[[#This Row],[Cost Amount]]</f>
        <v>2182.13</v>
      </c>
      <c r="O7" s="3" t="str">
        <f>"Q"&amp;ROUNDUP(MONTH(Table1[[#This Row],[Order Date]])/3,0)</f>
        <v>Q2</v>
      </c>
      <c r="P7" s="3" t="str">
        <f>TEXT(Table1[[#This Row],[Order Date]],"MMM")</f>
        <v>Apr</v>
      </c>
      <c r="Q7" s="3">
        <f>MONTH(Table1[[#This Row],[Order Date]])</f>
        <v>4</v>
      </c>
    </row>
    <row r="8" spans="1:17" x14ac:dyDescent="0.3">
      <c r="A8" t="s">
        <v>26</v>
      </c>
      <c r="B8" s="7">
        <v>46296</v>
      </c>
      <c r="C8" s="5">
        <v>2026</v>
      </c>
      <c r="D8" s="5" t="s">
        <v>27</v>
      </c>
      <c r="E8" t="s">
        <v>28</v>
      </c>
      <c r="F8" s="3" t="s">
        <v>3</v>
      </c>
      <c r="G8" t="s">
        <v>4</v>
      </c>
      <c r="H8" t="s">
        <v>5</v>
      </c>
      <c r="I8" t="s">
        <v>25</v>
      </c>
      <c r="J8" s="5">
        <v>15</v>
      </c>
      <c r="K8">
        <v>350.77</v>
      </c>
      <c r="L8">
        <v>3038.92</v>
      </c>
      <c r="M8">
        <f>Table1[[#This Row],[Quantity Sold]]*Table1[[#This Row],[Unit Price]]</f>
        <v>5261.5499999999993</v>
      </c>
      <c r="N8">
        <f>Table1[[#This Row],[Sales Amount]]-Table1[[#This Row],[Cost Amount]]</f>
        <v>2222.6299999999992</v>
      </c>
      <c r="O8" s="3" t="str">
        <f>"Q"&amp;ROUNDUP(MONTH(Table1[[#This Row],[Order Date]])/3,0)</f>
        <v>Q4</v>
      </c>
      <c r="P8" s="3" t="str">
        <f>TEXT(Table1[[#This Row],[Order Date]],"MMM")</f>
        <v>Oct</v>
      </c>
      <c r="Q8" s="3">
        <f>MONTH(Table1[[#This Row],[Order Date]])</f>
        <v>10</v>
      </c>
    </row>
    <row r="9" spans="1:17" x14ac:dyDescent="0.3">
      <c r="A9" t="s">
        <v>29</v>
      </c>
      <c r="B9" s="7">
        <v>46286</v>
      </c>
      <c r="C9" s="5">
        <v>2026</v>
      </c>
      <c r="D9" s="5" t="s">
        <v>30</v>
      </c>
      <c r="E9" t="s">
        <v>31</v>
      </c>
      <c r="F9" s="3" t="s">
        <v>32</v>
      </c>
      <c r="G9" t="s">
        <v>33</v>
      </c>
      <c r="H9" t="s">
        <v>34</v>
      </c>
      <c r="I9" t="s">
        <v>35</v>
      </c>
      <c r="J9" s="5">
        <v>2</v>
      </c>
      <c r="K9">
        <v>310.92</v>
      </c>
      <c r="L9">
        <v>455.11</v>
      </c>
      <c r="M9">
        <f>Table1[[#This Row],[Quantity Sold]]*Table1[[#This Row],[Unit Price]]</f>
        <v>621.84</v>
      </c>
      <c r="N9">
        <f>Table1[[#This Row],[Sales Amount]]-Table1[[#This Row],[Cost Amount]]</f>
        <v>166.73000000000002</v>
      </c>
      <c r="O9" s="3" t="str">
        <f>"Q"&amp;ROUNDUP(MONTH(Table1[[#This Row],[Order Date]])/3,0)</f>
        <v>Q3</v>
      </c>
      <c r="P9" s="3" t="str">
        <f>TEXT(Table1[[#This Row],[Order Date]],"MMM")</f>
        <v>Sep</v>
      </c>
      <c r="Q9" s="3">
        <f>MONTH(Table1[[#This Row],[Order Date]])</f>
        <v>9</v>
      </c>
    </row>
    <row r="10" spans="1:17" x14ac:dyDescent="0.3">
      <c r="A10" t="s">
        <v>36</v>
      </c>
      <c r="B10" s="7">
        <v>46363</v>
      </c>
      <c r="C10" s="5">
        <v>2026</v>
      </c>
      <c r="D10" s="5" t="s">
        <v>37</v>
      </c>
      <c r="E10" t="s">
        <v>38</v>
      </c>
      <c r="F10" s="3" t="s">
        <v>39</v>
      </c>
      <c r="G10" t="s">
        <v>40</v>
      </c>
      <c r="H10" t="s">
        <v>34</v>
      </c>
      <c r="I10" t="s">
        <v>12</v>
      </c>
      <c r="J10" s="5">
        <v>13</v>
      </c>
      <c r="K10">
        <v>35.79</v>
      </c>
      <c r="L10">
        <v>321.38</v>
      </c>
      <c r="M10">
        <f>Table1[[#This Row],[Quantity Sold]]*Table1[[#This Row],[Unit Price]]</f>
        <v>465.27</v>
      </c>
      <c r="N10">
        <f>Table1[[#This Row],[Sales Amount]]-Table1[[#This Row],[Cost Amount]]</f>
        <v>143.88999999999999</v>
      </c>
      <c r="O10" s="3" t="str">
        <f>"Q"&amp;ROUNDUP(MONTH(Table1[[#This Row],[Order Date]])/3,0)</f>
        <v>Q4</v>
      </c>
      <c r="P10" s="3" t="str">
        <f>TEXT(Table1[[#This Row],[Order Date]],"MMM")</f>
        <v>Dec</v>
      </c>
      <c r="Q10" s="3">
        <f>MONTH(Table1[[#This Row],[Order Date]])</f>
        <v>12</v>
      </c>
    </row>
    <row r="11" spans="1:17" x14ac:dyDescent="0.3">
      <c r="A11" t="s">
        <v>41</v>
      </c>
      <c r="B11" s="7">
        <v>46027</v>
      </c>
      <c r="C11" s="5">
        <v>2026</v>
      </c>
      <c r="D11" s="5" t="s">
        <v>42</v>
      </c>
      <c r="E11" t="s">
        <v>43</v>
      </c>
      <c r="F11" s="3" t="s">
        <v>44</v>
      </c>
      <c r="G11" t="s">
        <v>45</v>
      </c>
      <c r="H11" t="s">
        <v>5</v>
      </c>
      <c r="I11" t="s">
        <v>35</v>
      </c>
      <c r="J11" s="5">
        <v>7</v>
      </c>
      <c r="K11">
        <v>378.96</v>
      </c>
      <c r="L11">
        <v>1807.54</v>
      </c>
      <c r="M11">
        <f>Table1[[#This Row],[Quantity Sold]]*Table1[[#This Row],[Unit Price]]</f>
        <v>2652.72</v>
      </c>
      <c r="N11">
        <f>Table1[[#This Row],[Sales Amount]]-Table1[[#This Row],[Cost Amount]]</f>
        <v>845.17999999999984</v>
      </c>
      <c r="O11" s="3" t="str">
        <f>"Q"&amp;ROUNDUP(MONTH(Table1[[#This Row],[Order Date]])/3,0)</f>
        <v>Q1</v>
      </c>
      <c r="P11" s="3" t="str">
        <f>TEXT(Table1[[#This Row],[Order Date]],"MMM")</f>
        <v>Jan</v>
      </c>
      <c r="Q11" s="3">
        <f>MONTH(Table1[[#This Row],[Order Date]])</f>
        <v>1</v>
      </c>
    </row>
    <row r="12" spans="1:17" x14ac:dyDescent="0.3">
      <c r="A12" t="s">
        <v>46</v>
      </c>
      <c r="B12" s="7">
        <v>46024</v>
      </c>
      <c r="C12" s="5">
        <v>2026</v>
      </c>
      <c r="D12" s="5" t="s">
        <v>47</v>
      </c>
      <c r="E12" t="s">
        <v>48</v>
      </c>
      <c r="F12" s="3" t="s">
        <v>49</v>
      </c>
      <c r="G12" t="s">
        <v>50</v>
      </c>
      <c r="H12" t="s">
        <v>51</v>
      </c>
      <c r="I12" t="s">
        <v>12</v>
      </c>
      <c r="J12" s="5">
        <v>2</v>
      </c>
      <c r="K12">
        <v>73.33</v>
      </c>
      <c r="L12">
        <v>119.22</v>
      </c>
      <c r="M12">
        <f>Table1[[#This Row],[Quantity Sold]]*Table1[[#This Row],[Unit Price]]</f>
        <v>146.66</v>
      </c>
      <c r="N12">
        <f>Table1[[#This Row],[Sales Amount]]-Table1[[#This Row],[Cost Amount]]</f>
        <v>27.439999999999998</v>
      </c>
      <c r="O12" s="3" t="str">
        <f>"Q"&amp;ROUNDUP(MONTH(Table1[[#This Row],[Order Date]])/3,0)</f>
        <v>Q1</v>
      </c>
      <c r="P12" s="3" t="str">
        <f>TEXT(Table1[[#This Row],[Order Date]],"MMM")</f>
        <v>Jan</v>
      </c>
      <c r="Q12" s="3">
        <f>MONTH(Table1[[#This Row],[Order Date]])</f>
        <v>1</v>
      </c>
    </row>
    <row r="13" spans="1:17" x14ac:dyDescent="0.3">
      <c r="A13" t="s">
        <v>52</v>
      </c>
      <c r="B13" s="7">
        <v>46063</v>
      </c>
      <c r="C13" s="5">
        <v>2026</v>
      </c>
      <c r="D13" s="5" t="s">
        <v>53</v>
      </c>
      <c r="E13" t="s">
        <v>54</v>
      </c>
      <c r="F13" s="3" t="s">
        <v>55</v>
      </c>
      <c r="G13" t="s">
        <v>56</v>
      </c>
      <c r="H13" t="s">
        <v>24</v>
      </c>
      <c r="I13" t="s">
        <v>35</v>
      </c>
      <c r="J13" s="5">
        <v>4</v>
      </c>
      <c r="K13">
        <v>358.32</v>
      </c>
      <c r="L13">
        <v>1035.5899999999999</v>
      </c>
      <c r="M13">
        <f>Table1[[#This Row],[Quantity Sold]]*Table1[[#This Row],[Unit Price]]</f>
        <v>1433.28</v>
      </c>
      <c r="N13">
        <f>Table1[[#This Row],[Sales Amount]]-Table1[[#This Row],[Cost Amount]]</f>
        <v>397.69000000000005</v>
      </c>
      <c r="O13" s="3" t="str">
        <f>"Q"&amp;ROUNDUP(MONTH(Table1[[#This Row],[Order Date]])/3,0)</f>
        <v>Q1</v>
      </c>
      <c r="P13" s="3" t="str">
        <f>TEXT(Table1[[#This Row],[Order Date]],"MMM")</f>
        <v>Feb</v>
      </c>
      <c r="Q13" s="3">
        <f>MONTH(Table1[[#This Row],[Order Date]])</f>
        <v>2</v>
      </c>
    </row>
    <row r="14" spans="1:17" x14ac:dyDescent="0.3">
      <c r="A14" t="s">
        <v>57</v>
      </c>
      <c r="B14" s="7">
        <v>46099</v>
      </c>
      <c r="C14" s="5">
        <v>2026</v>
      </c>
      <c r="D14" s="5" t="s">
        <v>58</v>
      </c>
      <c r="E14" t="s">
        <v>59</v>
      </c>
      <c r="F14" s="3" t="s">
        <v>16</v>
      </c>
      <c r="G14" t="s">
        <v>17</v>
      </c>
      <c r="H14" t="s">
        <v>18</v>
      </c>
      <c r="I14" t="s">
        <v>6</v>
      </c>
      <c r="J14" s="5">
        <v>16</v>
      </c>
      <c r="K14">
        <v>330.33</v>
      </c>
      <c r="L14">
        <v>3555.02</v>
      </c>
      <c r="M14">
        <f>Table1[[#This Row],[Quantity Sold]]*Table1[[#This Row],[Unit Price]]</f>
        <v>5285.28</v>
      </c>
      <c r="N14">
        <f>Table1[[#This Row],[Sales Amount]]-Table1[[#This Row],[Cost Amount]]</f>
        <v>1730.2599999999998</v>
      </c>
      <c r="O14" s="3" t="str">
        <f>"Q"&amp;ROUNDUP(MONTH(Table1[[#This Row],[Order Date]])/3,0)</f>
        <v>Q1</v>
      </c>
      <c r="P14" s="3" t="str">
        <f>TEXT(Table1[[#This Row],[Order Date]],"MMM")</f>
        <v>Mar</v>
      </c>
      <c r="Q14" s="3">
        <f>MONTH(Table1[[#This Row],[Order Date]])</f>
        <v>3</v>
      </c>
    </row>
    <row r="15" spans="1:17" x14ac:dyDescent="0.3">
      <c r="A15" t="s">
        <v>60</v>
      </c>
      <c r="B15" s="7">
        <v>46160</v>
      </c>
      <c r="C15" s="5">
        <v>2026</v>
      </c>
      <c r="D15" s="5" t="s">
        <v>58</v>
      </c>
      <c r="E15" t="s">
        <v>54</v>
      </c>
      <c r="F15" s="3" t="s">
        <v>61</v>
      </c>
      <c r="G15" t="s">
        <v>62</v>
      </c>
      <c r="H15" t="s">
        <v>5</v>
      </c>
      <c r="I15" t="s">
        <v>35</v>
      </c>
      <c r="J15" s="5">
        <v>19</v>
      </c>
      <c r="K15">
        <v>271.2</v>
      </c>
      <c r="L15">
        <v>3785.15</v>
      </c>
      <c r="M15">
        <f>Table1[[#This Row],[Quantity Sold]]*Table1[[#This Row],[Unit Price]]</f>
        <v>5152.8</v>
      </c>
      <c r="N15">
        <f>Table1[[#This Row],[Sales Amount]]-Table1[[#This Row],[Cost Amount]]</f>
        <v>1367.65</v>
      </c>
      <c r="O15" s="3" t="str">
        <f>"Q"&amp;ROUNDUP(MONTH(Table1[[#This Row],[Order Date]])/3,0)</f>
        <v>Q2</v>
      </c>
      <c r="P15" s="3" t="str">
        <f>TEXT(Table1[[#This Row],[Order Date]],"MMM")</f>
        <v>May</v>
      </c>
      <c r="Q15" s="3">
        <f>MONTH(Table1[[#This Row],[Order Date]])</f>
        <v>5</v>
      </c>
    </row>
    <row r="16" spans="1:17" x14ac:dyDescent="0.3">
      <c r="A16" t="s">
        <v>63</v>
      </c>
      <c r="B16" s="7">
        <v>46147</v>
      </c>
      <c r="C16" s="5">
        <v>2026</v>
      </c>
      <c r="D16" s="5" t="s">
        <v>64</v>
      </c>
      <c r="E16" t="s">
        <v>65</v>
      </c>
      <c r="F16" s="3" t="s">
        <v>66</v>
      </c>
      <c r="G16" t="s">
        <v>67</v>
      </c>
      <c r="H16" t="s">
        <v>18</v>
      </c>
      <c r="I16" t="s">
        <v>6</v>
      </c>
      <c r="J16" s="5">
        <v>11</v>
      </c>
      <c r="K16">
        <v>267.58</v>
      </c>
      <c r="L16">
        <v>1629.15</v>
      </c>
      <c r="M16">
        <f>Table1[[#This Row],[Quantity Sold]]*Table1[[#This Row],[Unit Price]]</f>
        <v>2943.3799999999997</v>
      </c>
      <c r="N16">
        <f>Table1[[#This Row],[Sales Amount]]-Table1[[#This Row],[Cost Amount]]</f>
        <v>1314.2299999999996</v>
      </c>
      <c r="O16" s="3" t="str">
        <f>"Q"&amp;ROUNDUP(MONTH(Table1[[#This Row],[Order Date]])/3,0)</f>
        <v>Q2</v>
      </c>
      <c r="P16" s="3" t="str">
        <f>TEXT(Table1[[#This Row],[Order Date]],"MMM")</f>
        <v>May</v>
      </c>
      <c r="Q16" s="3">
        <f>MONTH(Table1[[#This Row],[Order Date]])</f>
        <v>5</v>
      </c>
    </row>
    <row r="17" spans="1:17" x14ac:dyDescent="0.3">
      <c r="A17" t="s">
        <v>68</v>
      </c>
      <c r="B17" s="7">
        <v>46255</v>
      </c>
      <c r="C17" s="5">
        <v>2026</v>
      </c>
      <c r="D17" s="5" t="s">
        <v>69</v>
      </c>
      <c r="E17" t="s">
        <v>70</v>
      </c>
      <c r="F17" s="3" t="s">
        <v>32</v>
      </c>
      <c r="G17" t="s">
        <v>33</v>
      </c>
      <c r="H17" t="s">
        <v>34</v>
      </c>
      <c r="I17" t="s">
        <v>35</v>
      </c>
      <c r="J17" s="5">
        <v>11</v>
      </c>
      <c r="K17">
        <v>63.79</v>
      </c>
      <c r="L17">
        <v>545.28</v>
      </c>
      <c r="M17">
        <f>Table1[[#This Row],[Quantity Sold]]*Table1[[#This Row],[Unit Price]]</f>
        <v>701.68999999999994</v>
      </c>
      <c r="N17">
        <f>Table1[[#This Row],[Sales Amount]]-Table1[[#This Row],[Cost Amount]]</f>
        <v>156.40999999999997</v>
      </c>
      <c r="O17" s="3" t="str">
        <f>"Q"&amp;ROUNDUP(MONTH(Table1[[#This Row],[Order Date]])/3,0)</f>
        <v>Q3</v>
      </c>
      <c r="P17" s="3" t="str">
        <f>TEXT(Table1[[#This Row],[Order Date]],"MMM")</f>
        <v>Aug</v>
      </c>
      <c r="Q17" s="3">
        <f>MONTH(Table1[[#This Row],[Order Date]])</f>
        <v>8</v>
      </c>
    </row>
    <row r="18" spans="1:17" x14ac:dyDescent="0.3">
      <c r="A18" t="s">
        <v>71</v>
      </c>
      <c r="B18" s="7">
        <v>46222</v>
      </c>
      <c r="C18" s="5">
        <v>2026</v>
      </c>
      <c r="D18" s="5" t="s">
        <v>72</v>
      </c>
      <c r="E18" t="s">
        <v>73</v>
      </c>
      <c r="F18" s="3" t="s">
        <v>74</v>
      </c>
      <c r="G18" t="s">
        <v>75</v>
      </c>
      <c r="H18" t="s">
        <v>51</v>
      </c>
      <c r="I18" t="s">
        <v>6</v>
      </c>
      <c r="J18" s="5">
        <v>13</v>
      </c>
      <c r="K18">
        <v>493.23</v>
      </c>
      <c r="L18">
        <v>4677.54</v>
      </c>
      <c r="M18">
        <f>Table1[[#This Row],[Quantity Sold]]*Table1[[#This Row],[Unit Price]]</f>
        <v>6411.99</v>
      </c>
      <c r="N18">
        <f>Table1[[#This Row],[Sales Amount]]-Table1[[#This Row],[Cost Amount]]</f>
        <v>1734.4499999999998</v>
      </c>
      <c r="O18" s="3" t="str">
        <f>"Q"&amp;ROUNDUP(MONTH(Table1[[#This Row],[Order Date]])/3,0)</f>
        <v>Q3</v>
      </c>
      <c r="P18" s="3" t="str">
        <f>TEXT(Table1[[#This Row],[Order Date]],"MMM")</f>
        <v>Jul</v>
      </c>
      <c r="Q18" s="3">
        <f>MONTH(Table1[[#This Row],[Order Date]])</f>
        <v>7</v>
      </c>
    </row>
    <row r="19" spans="1:17" x14ac:dyDescent="0.3">
      <c r="A19" t="s">
        <v>76</v>
      </c>
      <c r="B19" s="7">
        <v>46276</v>
      </c>
      <c r="C19" s="5">
        <v>2026</v>
      </c>
      <c r="D19" s="5" t="s">
        <v>47</v>
      </c>
      <c r="E19" t="s">
        <v>77</v>
      </c>
      <c r="F19" s="3" t="s">
        <v>78</v>
      </c>
      <c r="G19" t="s">
        <v>79</v>
      </c>
      <c r="H19" t="s">
        <v>80</v>
      </c>
      <c r="I19" t="s">
        <v>6</v>
      </c>
      <c r="J19" s="5">
        <v>12</v>
      </c>
      <c r="K19">
        <v>356.59</v>
      </c>
      <c r="L19">
        <v>2680.36</v>
      </c>
      <c r="M19">
        <f>Table1[[#This Row],[Quantity Sold]]*Table1[[#This Row],[Unit Price]]</f>
        <v>4279.08</v>
      </c>
      <c r="N19">
        <f>Table1[[#This Row],[Sales Amount]]-Table1[[#This Row],[Cost Amount]]</f>
        <v>1598.7199999999998</v>
      </c>
      <c r="O19" s="3" t="str">
        <f>"Q"&amp;ROUNDUP(MONTH(Table1[[#This Row],[Order Date]])/3,0)</f>
        <v>Q3</v>
      </c>
      <c r="P19" s="3" t="str">
        <f>TEXT(Table1[[#This Row],[Order Date]],"MMM")</f>
        <v>Sep</v>
      </c>
      <c r="Q19" s="3">
        <f>MONTH(Table1[[#This Row],[Order Date]])</f>
        <v>9</v>
      </c>
    </row>
    <row r="20" spans="1:17" x14ac:dyDescent="0.3">
      <c r="A20" t="s">
        <v>81</v>
      </c>
      <c r="B20" s="7">
        <v>46085</v>
      </c>
      <c r="C20" s="5">
        <v>2026</v>
      </c>
      <c r="D20" s="5" t="s">
        <v>82</v>
      </c>
      <c r="E20" t="s">
        <v>83</v>
      </c>
      <c r="F20" s="3" t="s">
        <v>84</v>
      </c>
      <c r="G20" t="s">
        <v>85</v>
      </c>
      <c r="H20" t="s">
        <v>5</v>
      </c>
      <c r="I20" t="s">
        <v>35</v>
      </c>
      <c r="J20" s="5">
        <v>17</v>
      </c>
      <c r="K20">
        <v>206.03</v>
      </c>
      <c r="L20">
        <v>2472.84</v>
      </c>
      <c r="M20">
        <f>Table1[[#This Row],[Quantity Sold]]*Table1[[#This Row],[Unit Price]]</f>
        <v>3502.51</v>
      </c>
      <c r="N20">
        <f>Table1[[#This Row],[Sales Amount]]-Table1[[#This Row],[Cost Amount]]</f>
        <v>1029.67</v>
      </c>
      <c r="O20" s="3" t="str">
        <f>"Q"&amp;ROUNDUP(MONTH(Table1[[#This Row],[Order Date]])/3,0)</f>
        <v>Q1</v>
      </c>
      <c r="P20" s="3" t="str">
        <f>TEXT(Table1[[#This Row],[Order Date]],"MMM")</f>
        <v>Mar</v>
      </c>
      <c r="Q20" s="3">
        <f>MONTH(Table1[[#This Row],[Order Date]])</f>
        <v>3</v>
      </c>
    </row>
    <row r="21" spans="1:17" x14ac:dyDescent="0.3">
      <c r="A21" t="s">
        <v>86</v>
      </c>
      <c r="B21" s="7">
        <v>46025</v>
      </c>
      <c r="C21" s="5">
        <v>2026</v>
      </c>
      <c r="D21" s="5" t="s">
        <v>87</v>
      </c>
      <c r="E21" t="s">
        <v>88</v>
      </c>
      <c r="F21" s="3" t="s">
        <v>89</v>
      </c>
      <c r="G21" t="s">
        <v>90</v>
      </c>
      <c r="H21" t="s">
        <v>18</v>
      </c>
      <c r="I21" t="s">
        <v>12</v>
      </c>
      <c r="J21" s="5">
        <v>8</v>
      </c>
      <c r="K21">
        <v>474.76</v>
      </c>
      <c r="L21">
        <v>2502.94</v>
      </c>
      <c r="M21">
        <f>Table1[[#This Row],[Quantity Sold]]*Table1[[#This Row],[Unit Price]]</f>
        <v>3798.08</v>
      </c>
      <c r="N21">
        <f>Table1[[#This Row],[Sales Amount]]-Table1[[#This Row],[Cost Amount]]</f>
        <v>1295.1399999999999</v>
      </c>
      <c r="O21" s="3" t="str">
        <f>"Q"&amp;ROUNDUP(MONTH(Table1[[#This Row],[Order Date]])/3,0)</f>
        <v>Q1</v>
      </c>
      <c r="P21" s="3" t="str">
        <f>TEXT(Table1[[#This Row],[Order Date]],"MMM")</f>
        <v>Jan</v>
      </c>
      <c r="Q21" s="3">
        <f>MONTH(Table1[[#This Row],[Order Date]])</f>
        <v>1</v>
      </c>
    </row>
    <row r="22" spans="1:17" x14ac:dyDescent="0.3">
      <c r="A22" t="s">
        <v>91</v>
      </c>
      <c r="B22" s="7">
        <v>46084</v>
      </c>
      <c r="C22" s="5">
        <v>2026</v>
      </c>
      <c r="D22" s="5" t="s">
        <v>92</v>
      </c>
      <c r="E22" t="s">
        <v>93</v>
      </c>
      <c r="F22" s="3" t="s">
        <v>89</v>
      </c>
      <c r="G22" t="s">
        <v>90</v>
      </c>
      <c r="H22" t="s">
        <v>18</v>
      </c>
      <c r="I22" t="s">
        <v>25</v>
      </c>
      <c r="J22" s="5">
        <v>11</v>
      </c>
      <c r="K22">
        <v>306.95</v>
      </c>
      <c r="L22">
        <v>2861.4</v>
      </c>
      <c r="M22">
        <f>Table1[[#This Row],[Quantity Sold]]*Table1[[#This Row],[Unit Price]]</f>
        <v>3376.45</v>
      </c>
      <c r="N22">
        <f>Table1[[#This Row],[Sales Amount]]-Table1[[#This Row],[Cost Amount]]</f>
        <v>515.04999999999973</v>
      </c>
      <c r="O22" s="3" t="str">
        <f>"Q"&amp;ROUNDUP(MONTH(Table1[[#This Row],[Order Date]])/3,0)</f>
        <v>Q1</v>
      </c>
      <c r="P22" s="3" t="str">
        <f>TEXT(Table1[[#This Row],[Order Date]],"MMM")</f>
        <v>Mar</v>
      </c>
      <c r="Q22" s="3">
        <f>MONTH(Table1[[#This Row],[Order Date]])</f>
        <v>3</v>
      </c>
    </row>
    <row r="23" spans="1:17" x14ac:dyDescent="0.3">
      <c r="A23" t="s">
        <v>94</v>
      </c>
      <c r="B23" s="7">
        <v>46240</v>
      </c>
      <c r="C23" s="5">
        <v>2026</v>
      </c>
      <c r="D23" s="5" t="s">
        <v>95</v>
      </c>
      <c r="E23" t="s">
        <v>96</v>
      </c>
      <c r="F23" s="3" t="s">
        <v>49</v>
      </c>
      <c r="G23" t="s">
        <v>50</v>
      </c>
      <c r="H23" t="s">
        <v>51</v>
      </c>
      <c r="I23" t="s">
        <v>6</v>
      </c>
      <c r="J23" s="5">
        <v>3</v>
      </c>
      <c r="K23">
        <v>221.06</v>
      </c>
      <c r="L23">
        <v>485.14</v>
      </c>
      <c r="M23">
        <f>Table1[[#This Row],[Quantity Sold]]*Table1[[#This Row],[Unit Price]]</f>
        <v>663.18000000000006</v>
      </c>
      <c r="N23">
        <f>Table1[[#This Row],[Sales Amount]]-Table1[[#This Row],[Cost Amount]]</f>
        <v>178.04000000000008</v>
      </c>
      <c r="O23" s="3" t="str">
        <f>"Q"&amp;ROUNDUP(MONTH(Table1[[#This Row],[Order Date]])/3,0)</f>
        <v>Q3</v>
      </c>
      <c r="P23" s="3" t="str">
        <f>TEXT(Table1[[#This Row],[Order Date]],"MMM")</f>
        <v>Aug</v>
      </c>
      <c r="Q23" s="3">
        <f>MONTH(Table1[[#This Row],[Order Date]])</f>
        <v>8</v>
      </c>
    </row>
    <row r="24" spans="1:17" x14ac:dyDescent="0.3">
      <c r="A24" t="s">
        <v>97</v>
      </c>
      <c r="B24" s="7">
        <v>46248</v>
      </c>
      <c r="C24" s="5">
        <v>2026</v>
      </c>
      <c r="D24" s="5" t="s">
        <v>98</v>
      </c>
      <c r="E24" t="s">
        <v>99</v>
      </c>
      <c r="F24" s="3" t="s">
        <v>78</v>
      </c>
      <c r="G24" t="s">
        <v>79</v>
      </c>
      <c r="H24" t="s">
        <v>80</v>
      </c>
      <c r="I24" t="s">
        <v>12</v>
      </c>
      <c r="J24" s="5">
        <v>14</v>
      </c>
      <c r="K24">
        <v>325.60000000000002</v>
      </c>
      <c r="L24">
        <v>2851.81</v>
      </c>
      <c r="M24">
        <f>Table1[[#This Row],[Quantity Sold]]*Table1[[#This Row],[Unit Price]]</f>
        <v>4558.4000000000005</v>
      </c>
      <c r="N24">
        <f>Table1[[#This Row],[Sales Amount]]-Table1[[#This Row],[Cost Amount]]</f>
        <v>1706.5900000000006</v>
      </c>
      <c r="O24" s="3" t="str">
        <f>"Q"&amp;ROUNDUP(MONTH(Table1[[#This Row],[Order Date]])/3,0)</f>
        <v>Q3</v>
      </c>
      <c r="P24" s="3" t="str">
        <f>TEXT(Table1[[#This Row],[Order Date]],"MMM")</f>
        <v>Aug</v>
      </c>
      <c r="Q24" s="3">
        <f>MONTH(Table1[[#This Row],[Order Date]])</f>
        <v>8</v>
      </c>
    </row>
    <row r="25" spans="1:17" x14ac:dyDescent="0.3">
      <c r="A25" t="s">
        <v>100</v>
      </c>
      <c r="B25" s="7">
        <v>46330</v>
      </c>
      <c r="C25" s="5">
        <v>2026</v>
      </c>
      <c r="D25" s="5" t="s">
        <v>101</v>
      </c>
      <c r="E25" t="s">
        <v>102</v>
      </c>
      <c r="F25" s="3" t="s">
        <v>66</v>
      </c>
      <c r="G25" t="s">
        <v>67</v>
      </c>
      <c r="H25" t="s">
        <v>18</v>
      </c>
      <c r="I25" t="s">
        <v>12</v>
      </c>
      <c r="J25" s="5">
        <v>17</v>
      </c>
      <c r="K25">
        <v>440.76</v>
      </c>
      <c r="L25">
        <v>5061.97</v>
      </c>
      <c r="M25">
        <f>Table1[[#This Row],[Quantity Sold]]*Table1[[#This Row],[Unit Price]]</f>
        <v>7492.92</v>
      </c>
      <c r="N25">
        <f>Table1[[#This Row],[Sales Amount]]-Table1[[#This Row],[Cost Amount]]</f>
        <v>2430.9499999999998</v>
      </c>
      <c r="O25" s="3" t="str">
        <f>"Q"&amp;ROUNDUP(MONTH(Table1[[#This Row],[Order Date]])/3,0)</f>
        <v>Q4</v>
      </c>
      <c r="P25" s="3" t="str">
        <f>TEXT(Table1[[#This Row],[Order Date]],"MMM")</f>
        <v>Nov</v>
      </c>
      <c r="Q25" s="3">
        <f>MONTH(Table1[[#This Row],[Order Date]])</f>
        <v>11</v>
      </c>
    </row>
    <row r="26" spans="1:17" x14ac:dyDescent="0.3">
      <c r="A26" t="s">
        <v>103</v>
      </c>
      <c r="B26" s="7">
        <v>46332</v>
      </c>
      <c r="C26" s="5">
        <v>2026</v>
      </c>
      <c r="D26" s="5" t="s">
        <v>104</v>
      </c>
      <c r="E26" t="s">
        <v>105</v>
      </c>
      <c r="F26" s="3" t="s">
        <v>106</v>
      </c>
      <c r="G26" t="s">
        <v>107</v>
      </c>
      <c r="H26" t="s">
        <v>24</v>
      </c>
      <c r="I26" t="s">
        <v>25</v>
      </c>
      <c r="J26" s="5">
        <v>15</v>
      </c>
      <c r="K26">
        <v>175.8</v>
      </c>
      <c r="L26">
        <v>1763.84</v>
      </c>
      <c r="M26">
        <f>Table1[[#This Row],[Quantity Sold]]*Table1[[#This Row],[Unit Price]]</f>
        <v>2637</v>
      </c>
      <c r="N26">
        <f>Table1[[#This Row],[Sales Amount]]-Table1[[#This Row],[Cost Amount]]</f>
        <v>873.16000000000008</v>
      </c>
      <c r="O26" s="3" t="str">
        <f>"Q"&amp;ROUNDUP(MONTH(Table1[[#This Row],[Order Date]])/3,0)</f>
        <v>Q4</v>
      </c>
      <c r="P26" s="3" t="str">
        <f>TEXT(Table1[[#This Row],[Order Date]],"MMM")</f>
        <v>Nov</v>
      </c>
      <c r="Q26" s="3">
        <f>MONTH(Table1[[#This Row],[Order Date]])</f>
        <v>11</v>
      </c>
    </row>
    <row r="27" spans="1:17" x14ac:dyDescent="0.3">
      <c r="A27" t="s">
        <v>108</v>
      </c>
      <c r="B27" s="7">
        <v>46245</v>
      </c>
      <c r="C27" s="5">
        <v>2026</v>
      </c>
      <c r="D27" s="5" t="s">
        <v>64</v>
      </c>
      <c r="E27" t="s">
        <v>109</v>
      </c>
      <c r="F27" s="3" t="s">
        <v>74</v>
      </c>
      <c r="G27" t="s">
        <v>75</v>
      </c>
      <c r="H27" t="s">
        <v>51</v>
      </c>
      <c r="I27" t="s">
        <v>12</v>
      </c>
      <c r="J27" s="5">
        <v>19</v>
      </c>
      <c r="K27">
        <v>235.83</v>
      </c>
      <c r="L27">
        <v>2978.8</v>
      </c>
      <c r="M27">
        <f>Table1[[#This Row],[Quantity Sold]]*Table1[[#This Row],[Unit Price]]</f>
        <v>4480.7700000000004</v>
      </c>
      <c r="N27">
        <f>Table1[[#This Row],[Sales Amount]]-Table1[[#This Row],[Cost Amount]]</f>
        <v>1501.9700000000003</v>
      </c>
      <c r="O27" s="3" t="str">
        <f>"Q"&amp;ROUNDUP(MONTH(Table1[[#This Row],[Order Date]])/3,0)</f>
        <v>Q3</v>
      </c>
      <c r="P27" s="3" t="str">
        <f>TEXT(Table1[[#This Row],[Order Date]],"MMM")</f>
        <v>Aug</v>
      </c>
      <c r="Q27" s="3">
        <f>MONTH(Table1[[#This Row],[Order Date]])</f>
        <v>8</v>
      </c>
    </row>
    <row r="28" spans="1:17" x14ac:dyDescent="0.3">
      <c r="A28" t="s">
        <v>110</v>
      </c>
      <c r="B28" s="7">
        <v>46115</v>
      </c>
      <c r="C28" s="5">
        <v>2026</v>
      </c>
      <c r="D28" s="5" t="s">
        <v>1</v>
      </c>
      <c r="E28" t="s">
        <v>111</v>
      </c>
      <c r="F28" s="3" t="s">
        <v>112</v>
      </c>
      <c r="G28" t="s">
        <v>113</v>
      </c>
      <c r="H28" t="s">
        <v>18</v>
      </c>
      <c r="I28" t="s">
        <v>35</v>
      </c>
      <c r="J28" s="5">
        <v>20</v>
      </c>
      <c r="K28">
        <v>360.44</v>
      </c>
      <c r="L28">
        <v>4828.17</v>
      </c>
      <c r="M28">
        <f>Table1[[#This Row],[Quantity Sold]]*Table1[[#This Row],[Unit Price]]</f>
        <v>7208.8</v>
      </c>
      <c r="N28">
        <f>Table1[[#This Row],[Sales Amount]]-Table1[[#This Row],[Cost Amount]]</f>
        <v>2380.63</v>
      </c>
      <c r="O28" s="3" t="str">
        <f>"Q"&amp;ROUNDUP(MONTH(Table1[[#This Row],[Order Date]])/3,0)</f>
        <v>Q2</v>
      </c>
      <c r="P28" s="3" t="str">
        <f>TEXT(Table1[[#This Row],[Order Date]],"MMM")</f>
        <v>Apr</v>
      </c>
      <c r="Q28" s="3">
        <f>MONTH(Table1[[#This Row],[Order Date]])</f>
        <v>4</v>
      </c>
    </row>
    <row r="29" spans="1:17" x14ac:dyDescent="0.3">
      <c r="A29" t="s">
        <v>114</v>
      </c>
      <c r="B29" s="7">
        <v>46233</v>
      </c>
      <c r="C29" s="5">
        <v>2026</v>
      </c>
      <c r="D29" s="5" t="s">
        <v>115</v>
      </c>
      <c r="E29" t="s">
        <v>116</v>
      </c>
      <c r="F29" s="3" t="s">
        <v>117</v>
      </c>
      <c r="G29" t="s">
        <v>118</v>
      </c>
      <c r="H29" t="s">
        <v>5</v>
      </c>
      <c r="I29" t="s">
        <v>25</v>
      </c>
      <c r="J29" s="5">
        <v>20</v>
      </c>
      <c r="K29">
        <v>69.069999999999993</v>
      </c>
      <c r="L29">
        <v>989.77</v>
      </c>
      <c r="M29">
        <f>Table1[[#This Row],[Quantity Sold]]*Table1[[#This Row],[Unit Price]]</f>
        <v>1381.3999999999999</v>
      </c>
      <c r="N29">
        <f>Table1[[#This Row],[Sales Amount]]-Table1[[#This Row],[Cost Amount]]</f>
        <v>391.62999999999988</v>
      </c>
      <c r="O29" s="3" t="str">
        <f>"Q"&amp;ROUNDUP(MONTH(Table1[[#This Row],[Order Date]])/3,0)</f>
        <v>Q3</v>
      </c>
      <c r="P29" s="3" t="str">
        <f>TEXT(Table1[[#This Row],[Order Date]],"MMM")</f>
        <v>Jul</v>
      </c>
      <c r="Q29" s="3">
        <f>MONTH(Table1[[#This Row],[Order Date]])</f>
        <v>7</v>
      </c>
    </row>
    <row r="30" spans="1:17" x14ac:dyDescent="0.3">
      <c r="A30" t="s">
        <v>119</v>
      </c>
      <c r="B30" s="7">
        <v>46360</v>
      </c>
      <c r="C30" s="5">
        <v>2026</v>
      </c>
      <c r="D30" s="5" t="s">
        <v>120</v>
      </c>
      <c r="E30" t="s">
        <v>121</v>
      </c>
      <c r="F30" s="3" t="s">
        <v>122</v>
      </c>
      <c r="G30" t="s">
        <v>123</v>
      </c>
      <c r="H30" t="s">
        <v>5</v>
      </c>
      <c r="I30" t="s">
        <v>25</v>
      </c>
      <c r="J30" s="5">
        <v>15</v>
      </c>
      <c r="K30">
        <v>308.27999999999997</v>
      </c>
      <c r="L30">
        <v>3246.51</v>
      </c>
      <c r="M30">
        <f>Table1[[#This Row],[Quantity Sold]]*Table1[[#This Row],[Unit Price]]</f>
        <v>4624.2</v>
      </c>
      <c r="N30">
        <f>Table1[[#This Row],[Sales Amount]]-Table1[[#This Row],[Cost Amount]]</f>
        <v>1377.6899999999996</v>
      </c>
      <c r="O30" s="3" t="str">
        <f>"Q"&amp;ROUNDUP(MONTH(Table1[[#This Row],[Order Date]])/3,0)</f>
        <v>Q4</v>
      </c>
      <c r="P30" s="3" t="str">
        <f>TEXT(Table1[[#This Row],[Order Date]],"MMM")</f>
        <v>Dec</v>
      </c>
      <c r="Q30" s="3">
        <f>MONTH(Table1[[#This Row],[Order Date]])</f>
        <v>12</v>
      </c>
    </row>
    <row r="31" spans="1:17" x14ac:dyDescent="0.3">
      <c r="A31" t="s">
        <v>124</v>
      </c>
      <c r="B31" s="7">
        <v>46107</v>
      </c>
      <c r="C31" s="5">
        <v>2026</v>
      </c>
      <c r="D31" s="5" t="s">
        <v>125</v>
      </c>
      <c r="E31" t="s">
        <v>126</v>
      </c>
      <c r="F31" s="3" t="s">
        <v>127</v>
      </c>
      <c r="G31" t="s">
        <v>128</v>
      </c>
      <c r="H31" t="s">
        <v>80</v>
      </c>
      <c r="I31" t="s">
        <v>6</v>
      </c>
      <c r="J31" s="5">
        <v>6</v>
      </c>
      <c r="K31">
        <v>429.23</v>
      </c>
      <c r="L31">
        <v>1427.01</v>
      </c>
      <c r="M31">
        <f>Table1[[#This Row],[Quantity Sold]]*Table1[[#This Row],[Unit Price]]</f>
        <v>2575.38</v>
      </c>
      <c r="N31">
        <f>Table1[[#This Row],[Sales Amount]]-Table1[[#This Row],[Cost Amount]]</f>
        <v>1148.3700000000001</v>
      </c>
      <c r="O31" s="3" t="str">
        <f>"Q"&amp;ROUNDUP(MONTH(Table1[[#This Row],[Order Date]])/3,0)</f>
        <v>Q1</v>
      </c>
      <c r="P31" s="3" t="str">
        <f>TEXT(Table1[[#This Row],[Order Date]],"MMM")</f>
        <v>Mar</v>
      </c>
      <c r="Q31" s="3">
        <f>MONTH(Table1[[#This Row],[Order Date]])</f>
        <v>3</v>
      </c>
    </row>
    <row r="32" spans="1:17" x14ac:dyDescent="0.3">
      <c r="A32" t="s">
        <v>129</v>
      </c>
      <c r="B32" s="7">
        <v>46258</v>
      </c>
      <c r="C32" s="5">
        <v>2026</v>
      </c>
      <c r="D32" s="5" t="s">
        <v>130</v>
      </c>
      <c r="E32" t="s">
        <v>131</v>
      </c>
      <c r="F32" s="3" t="s">
        <v>132</v>
      </c>
      <c r="G32" t="s">
        <v>133</v>
      </c>
      <c r="H32" t="s">
        <v>5</v>
      </c>
      <c r="I32" t="s">
        <v>12</v>
      </c>
      <c r="J32" s="5">
        <v>11</v>
      </c>
      <c r="K32">
        <v>43.42</v>
      </c>
      <c r="L32">
        <v>385.22</v>
      </c>
      <c r="M32">
        <f>Table1[[#This Row],[Quantity Sold]]*Table1[[#This Row],[Unit Price]]</f>
        <v>477.62</v>
      </c>
      <c r="N32">
        <f>Table1[[#This Row],[Sales Amount]]-Table1[[#This Row],[Cost Amount]]</f>
        <v>92.399999999999977</v>
      </c>
      <c r="O32" s="3" t="str">
        <f>"Q"&amp;ROUNDUP(MONTH(Table1[[#This Row],[Order Date]])/3,0)</f>
        <v>Q3</v>
      </c>
      <c r="P32" s="3" t="str">
        <f>TEXT(Table1[[#This Row],[Order Date]],"MMM")</f>
        <v>Aug</v>
      </c>
      <c r="Q32" s="3">
        <f>MONTH(Table1[[#This Row],[Order Date]])</f>
        <v>8</v>
      </c>
    </row>
    <row r="33" spans="1:17" x14ac:dyDescent="0.3">
      <c r="A33" t="s">
        <v>134</v>
      </c>
      <c r="B33" s="7">
        <v>46197</v>
      </c>
      <c r="C33" s="5">
        <v>2026</v>
      </c>
      <c r="D33" s="5" t="s">
        <v>135</v>
      </c>
      <c r="E33" t="s">
        <v>136</v>
      </c>
      <c r="F33" s="3" t="s">
        <v>137</v>
      </c>
      <c r="G33" t="s">
        <v>138</v>
      </c>
      <c r="H33" t="s">
        <v>51</v>
      </c>
      <c r="I33" t="s">
        <v>6</v>
      </c>
      <c r="J33" s="5">
        <v>19</v>
      </c>
      <c r="K33">
        <v>402.77</v>
      </c>
      <c r="L33">
        <v>4275.3100000000004</v>
      </c>
      <c r="M33">
        <f>Table1[[#This Row],[Quantity Sold]]*Table1[[#This Row],[Unit Price]]</f>
        <v>7652.6299999999992</v>
      </c>
      <c r="N33">
        <f>Table1[[#This Row],[Sales Amount]]-Table1[[#This Row],[Cost Amount]]</f>
        <v>3377.3199999999988</v>
      </c>
      <c r="O33" s="3" t="str">
        <f>"Q"&amp;ROUNDUP(MONTH(Table1[[#This Row],[Order Date]])/3,0)</f>
        <v>Q2</v>
      </c>
      <c r="P33" s="3" t="str">
        <f>TEXT(Table1[[#This Row],[Order Date]],"MMM")</f>
        <v>Jun</v>
      </c>
      <c r="Q33" s="3">
        <f>MONTH(Table1[[#This Row],[Order Date]])</f>
        <v>6</v>
      </c>
    </row>
    <row r="34" spans="1:17" x14ac:dyDescent="0.3">
      <c r="A34" t="s">
        <v>139</v>
      </c>
      <c r="B34" s="7">
        <v>46338</v>
      </c>
      <c r="C34" s="5">
        <v>2026</v>
      </c>
      <c r="D34" s="5" t="s">
        <v>140</v>
      </c>
      <c r="E34" t="s">
        <v>141</v>
      </c>
      <c r="F34" s="3" t="s">
        <v>142</v>
      </c>
      <c r="G34" t="s">
        <v>143</v>
      </c>
      <c r="H34" t="s">
        <v>34</v>
      </c>
      <c r="I34" t="s">
        <v>6</v>
      </c>
      <c r="J34" s="5">
        <v>11</v>
      </c>
      <c r="K34">
        <v>201.37</v>
      </c>
      <c r="L34">
        <v>1250.05</v>
      </c>
      <c r="M34">
        <f>Table1[[#This Row],[Quantity Sold]]*Table1[[#This Row],[Unit Price]]</f>
        <v>2215.0700000000002</v>
      </c>
      <c r="N34">
        <f>Table1[[#This Row],[Sales Amount]]-Table1[[#This Row],[Cost Amount]]</f>
        <v>965.02000000000021</v>
      </c>
      <c r="O34" s="3" t="str">
        <f>"Q"&amp;ROUNDUP(MONTH(Table1[[#This Row],[Order Date]])/3,0)</f>
        <v>Q4</v>
      </c>
      <c r="P34" s="3" t="str">
        <f>TEXT(Table1[[#This Row],[Order Date]],"MMM")</f>
        <v>Nov</v>
      </c>
      <c r="Q34" s="3">
        <f>MONTH(Table1[[#This Row],[Order Date]])</f>
        <v>11</v>
      </c>
    </row>
    <row r="35" spans="1:17" x14ac:dyDescent="0.3">
      <c r="A35" t="s">
        <v>144</v>
      </c>
      <c r="B35" s="7">
        <v>46300</v>
      </c>
      <c r="C35" s="5">
        <v>2026</v>
      </c>
      <c r="D35" s="5" t="s">
        <v>47</v>
      </c>
      <c r="E35" t="s">
        <v>145</v>
      </c>
      <c r="F35" s="3" t="s">
        <v>146</v>
      </c>
      <c r="G35" t="s">
        <v>147</v>
      </c>
      <c r="H35" t="s">
        <v>51</v>
      </c>
      <c r="I35" t="s">
        <v>6</v>
      </c>
      <c r="J35" s="5">
        <v>17</v>
      </c>
      <c r="K35">
        <v>151.05000000000001</v>
      </c>
      <c r="L35">
        <v>1716.85</v>
      </c>
      <c r="M35">
        <f>Table1[[#This Row],[Quantity Sold]]*Table1[[#This Row],[Unit Price]]</f>
        <v>2567.8500000000004</v>
      </c>
      <c r="N35">
        <f>Table1[[#This Row],[Sales Amount]]-Table1[[#This Row],[Cost Amount]]</f>
        <v>851.00000000000045</v>
      </c>
      <c r="O35" s="3" t="str">
        <f>"Q"&amp;ROUNDUP(MONTH(Table1[[#This Row],[Order Date]])/3,0)</f>
        <v>Q4</v>
      </c>
      <c r="P35" s="3" t="str">
        <f>TEXT(Table1[[#This Row],[Order Date]],"MMM")</f>
        <v>Oct</v>
      </c>
      <c r="Q35" s="3">
        <f>MONTH(Table1[[#This Row],[Order Date]])</f>
        <v>10</v>
      </c>
    </row>
    <row r="36" spans="1:17" x14ac:dyDescent="0.3">
      <c r="A36" t="s">
        <v>148</v>
      </c>
      <c r="B36" s="7">
        <v>46052</v>
      </c>
      <c r="C36" s="5">
        <v>2026</v>
      </c>
      <c r="D36" s="5" t="s">
        <v>120</v>
      </c>
      <c r="E36" t="s">
        <v>149</v>
      </c>
      <c r="F36" s="3" t="s">
        <v>84</v>
      </c>
      <c r="G36" t="s">
        <v>85</v>
      </c>
      <c r="H36" t="s">
        <v>5</v>
      </c>
      <c r="I36" t="s">
        <v>35</v>
      </c>
      <c r="J36" s="5">
        <v>2</v>
      </c>
      <c r="K36">
        <v>333.63</v>
      </c>
      <c r="L36">
        <v>392.88</v>
      </c>
      <c r="M36">
        <f>Table1[[#This Row],[Quantity Sold]]*Table1[[#This Row],[Unit Price]]</f>
        <v>667.26</v>
      </c>
      <c r="N36">
        <f>Table1[[#This Row],[Sales Amount]]-Table1[[#This Row],[Cost Amount]]</f>
        <v>274.38</v>
      </c>
      <c r="O36" s="3" t="str">
        <f>"Q"&amp;ROUNDUP(MONTH(Table1[[#This Row],[Order Date]])/3,0)</f>
        <v>Q1</v>
      </c>
      <c r="P36" s="3" t="str">
        <f>TEXT(Table1[[#This Row],[Order Date]],"MMM")</f>
        <v>Jan</v>
      </c>
      <c r="Q36" s="3">
        <f>MONTH(Table1[[#This Row],[Order Date]])</f>
        <v>1</v>
      </c>
    </row>
    <row r="37" spans="1:17" x14ac:dyDescent="0.3">
      <c r="A37" t="s">
        <v>150</v>
      </c>
      <c r="B37" s="7">
        <v>46085</v>
      </c>
      <c r="C37" s="5">
        <v>2026</v>
      </c>
      <c r="D37" s="5" t="s">
        <v>87</v>
      </c>
      <c r="E37" t="s">
        <v>151</v>
      </c>
      <c r="F37" s="3" t="s">
        <v>152</v>
      </c>
      <c r="G37" t="s">
        <v>153</v>
      </c>
      <c r="H37" t="s">
        <v>5</v>
      </c>
      <c r="I37" t="s">
        <v>25</v>
      </c>
      <c r="J37" s="5">
        <v>9</v>
      </c>
      <c r="K37">
        <v>77.33</v>
      </c>
      <c r="L37">
        <v>375.33</v>
      </c>
      <c r="M37">
        <f>Table1[[#This Row],[Quantity Sold]]*Table1[[#This Row],[Unit Price]]</f>
        <v>695.97</v>
      </c>
      <c r="N37">
        <f>Table1[[#This Row],[Sales Amount]]-Table1[[#This Row],[Cost Amount]]</f>
        <v>320.64000000000004</v>
      </c>
      <c r="O37" s="3" t="str">
        <f>"Q"&amp;ROUNDUP(MONTH(Table1[[#This Row],[Order Date]])/3,0)</f>
        <v>Q1</v>
      </c>
      <c r="P37" s="3" t="str">
        <f>TEXT(Table1[[#This Row],[Order Date]],"MMM")</f>
        <v>Mar</v>
      </c>
      <c r="Q37" s="3">
        <f>MONTH(Table1[[#This Row],[Order Date]])</f>
        <v>3</v>
      </c>
    </row>
    <row r="38" spans="1:17" x14ac:dyDescent="0.3">
      <c r="A38" t="s">
        <v>154</v>
      </c>
      <c r="B38" s="7">
        <v>46149</v>
      </c>
      <c r="C38" s="5">
        <v>2026</v>
      </c>
      <c r="D38" s="5" t="s">
        <v>135</v>
      </c>
      <c r="E38" t="s">
        <v>155</v>
      </c>
      <c r="F38" s="3" t="s">
        <v>156</v>
      </c>
      <c r="G38" t="s">
        <v>157</v>
      </c>
      <c r="H38" t="s">
        <v>5</v>
      </c>
      <c r="I38" t="s">
        <v>12</v>
      </c>
      <c r="J38" s="5">
        <v>1</v>
      </c>
      <c r="K38">
        <v>251.54</v>
      </c>
      <c r="L38">
        <v>133.61000000000001</v>
      </c>
      <c r="M38">
        <f>Table1[[#This Row],[Quantity Sold]]*Table1[[#This Row],[Unit Price]]</f>
        <v>251.54</v>
      </c>
      <c r="N38">
        <f>Table1[[#This Row],[Sales Amount]]-Table1[[#This Row],[Cost Amount]]</f>
        <v>117.92999999999998</v>
      </c>
      <c r="O38" s="3" t="str">
        <f>"Q"&amp;ROUNDUP(MONTH(Table1[[#This Row],[Order Date]])/3,0)</f>
        <v>Q2</v>
      </c>
      <c r="P38" s="3" t="str">
        <f>TEXT(Table1[[#This Row],[Order Date]],"MMM")</f>
        <v>May</v>
      </c>
      <c r="Q38" s="3">
        <f>MONTH(Table1[[#This Row],[Order Date]])</f>
        <v>5</v>
      </c>
    </row>
    <row r="39" spans="1:17" x14ac:dyDescent="0.3">
      <c r="A39" t="s">
        <v>158</v>
      </c>
      <c r="B39" s="7">
        <v>46115</v>
      </c>
      <c r="C39" s="5">
        <v>2026</v>
      </c>
      <c r="D39" s="5" t="s">
        <v>120</v>
      </c>
      <c r="E39" t="s">
        <v>159</v>
      </c>
      <c r="F39" s="3" t="s">
        <v>160</v>
      </c>
      <c r="G39" t="s">
        <v>161</v>
      </c>
      <c r="H39" t="s">
        <v>24</v>
      </c>
      <c r="I39" t="s">
        <v>12</v>
      </c>
      <c r="J39" s="5">
        <v>1</v>
      </c>
      <c r="K39">
        <v>407.67</v>
      </c>
      <c r="L39">
        <v>288.17</v>
      </c>
      <c r="M39">
        <f>Table1[[#This Row],[Quantity Sold]]*Table1[[#This Row],[Unit Price]]</f>
        <v>407.67</v>
      </c>
      <c r="N39">
        <f>Table1[[#This Row],[Sales Amount]]-Table1[[#This Row],[Cost Amount]]</f>
        <v>119.5</v>
      </c>
      <c r="O39" s="3" t="str">
        <f>"Q"&amp;ROUNDUP(MONTH(Table1[[#This Row],[Order Date]])/3,0)</f>
        <v>Q2</v>
      </c>
      <c r="P39" s="3" t="str">
        <f>TEXT(Table1[[#This Row],[Order Date]],"MMM")</f>
        <v>Apr</v>
      </c>
      <c r="Q39" s="3">
        <f>MONTH(Table1[[#This Row],[Order Date]])</f>
        <v>4</v>
      </c>
    </row>
    <row r="40" spans="1:17" x14ac:dyDescent="0.3">
      <c r="A40" t="s">
        <v>162</v>
      </c>
      <c r="B40" s="7">
        <v>46242</v>
      </c>
      <c r="C40" s="5">
        <v>2026</v>
      </c>
      <c r="D40" s="5" t="s">
        <v>163</v>
      </c>
      <c r="E40" t="s">
        <v>9</v>
      </c>
      <c r="F40" s="3" t="s">
        <v>164</v>
      </c>
      <c r="G40" t="s">
        <v>165</v>
      </c>
      <c r="H40" t="s">
        <v>34</v>
      </c>
      <c r="I40" t="s">
        <v>12</v>
      </c>
      <c r="J40" s="5">
        <v>20</v>
      </c>
      <c r="K40">
        <v>98.75</v>
      </c>
      <c r="L40">
        <v>1287.8900000000001</v>
      </c>
      <c r="M40">
        <f>Table1[[#This Row],[Quantity Sold]]*Table1[[#This Row],[Unit Price]]</f>
        <v>1975</v>
      </c>
      <c r="N40">
        <f>Table1[[#This Row],[Sales Amount]]-Table1[[#This Row],[Cost Amount]]</f>
        <v>687.1099999999999</v>
      </c>
      <c r="O40" s="3" t="str">
        <f>"Q"&amp;ROUNDUP(MONTH(Table1[[#This Row],[Order Date]])/3,0)</f>
        <v>Q3</v>
      </c>
      <c r="P40" s="3" t="str">
        <f>TEXT(Table1[[#This Row],[Order Date]],"MMM")</f>
        <v>Aug</v>
      </c>
      <c r="Q40" s="3">
        <f>MONTH(Table1[[#This Row],[Order Date]])</f>
        <v>8</v>
      </c>
    </row>
    <row r="41" spans="1:17" x14ac:dyDescent="0.3">
      <c r="A41" t="s">
        <v>166</v>
      </c>
      <c r="B41" s="7">
        <v>46166</v>
      </c>
      <c r="C41" s="5">
        <v>2026</v>
      </c>
      <c r="D41" s="5" t="s">
        <v>167</v>
      </c>
      <c r="E41" t="s">
        <v>168</v>
      </c>
      <c r="F41" s="3" t="s">
        <v>169</v>
      </c>
      <c r="G41" t="s">
        <v>170</v>
      </c>
      <c r="H41" t="s">
        <v>80</v>
      </c>
      <c r="I41" t="s">
        <v>25</v>
      </c>
      <c r="J41" s="5">
        <v>6</v>
      </c>
      <c r="K41">
        <v>63.41</v>
      </c>
      <c r="L41">
        <v>257.01</v>
      </c>
      <c r="M41">
        <f>Table1[[#This Row],[Quantity Sold]]*Table1[[#This Row],[Unit Price]]</f>
        <v>380.46</v>
      </c>
      <c r="N41">
        <f>Table1[[#This Row],[Sales Amount]]-Table1[[#This Row],[Cost Amount]]</f>
        <v>123.44999999999999</v>
      </c>
      <c r="O41" s="3" t="str">
        <f>"Q"&amp;ROUNDUP(MONTH(Table1[[#This Row],[Order Date]])/3,0)</f>
        <v>Q2</v>
      </c>
      <c r="P41" s="3" t="str">
        <f>TEXT(Table1[[#This Row],[Order Date]],"MMM")</f>
        <v>May</v>
      </c>
      <c r="Q41" s="3">
        <f>MONTH(Table1[[#This Row],[Order Date]])</f>
        <v>5</v>
      </c>
    </row>
    <row r="42" spans="1:17" x14ac:dyDescent="0.3">
      <c r="A42" t="s">
        <v>171</v>
      </c>
      <c r="B42" s="7">
        <v>46218</v>
      </c>
      <c r="C42" s="5">
        <v>2026</v>
      </c>
      <c r="D42" s="5" t="s">
        <v>20</v>
      </c>
      <c r="E42" t="s">
        <v>172</v>
      </c>
      <c r="F42" s="3" t="s">
        <v>173</v>
      </c>
      <c r="G42" t="s">
        <v>174</v>
      </c>
      <c r="H42" t="s">
        <v>18</v>
      </c>
      <c r="I42" t="s">
        <v>35</v>
      </c>
      <c r="J42" s="5">
        <v>10</v>
      </c>
      <c r="K42">
        <v>428.74</v>
      </c>
      <c r="L42">
        <v>3643.64</v>
      </c>
      <c r="M42">
        <f>Table1[[#This Row],[Quantity Sold]]*Table1[[#This Row],[Unit Price]]</f>
        <v>4287.3999999999996</v>
      </c>
      <c r="N42">
        <f>Table1[[#This Row],[Sales Amount]]-Table1[[#This Row],[Cost Amount]]</f>
        <v>643.75999999999976</v>
      </c>
      <c r="O42" s="3" t="str">
        <f>"Q"&amp;ROUNDUP(MONTH(Table1[[#This Row],[Order Date]])/3,0)</f>
        <v>Q3</v>
      </c>
      <c r="P42" s="3" t="str">
        <f>TEXT(Table1[[#This Row],[Order Date]],"MMM")</f>
        <v>Jul</v>
      </c>
      <c r="Q42" s="3">
        <f>MONTH(Table1[[#This Row],[Order Date]])</f>
        <v>7</v>
      </c>
    </row>
    <row r="43" spans="1:17" x14ac:dyDescent="0.3">
      <c r="A43" t="s">
        <v>175</v>
      </c>
      <c r="B43" s="7">
        <v>46198</v>
      </c>
      <c r="C43" s="5">
        <v>2026</v>
      </c>
      <c r="D43" s="5" t="s">
        <v>176</v>
      </c>
      <c r="E43" t="s">
        <v>177</v>
      </c>
      <c r="F43" s="3" t="s">
        <v>178</v>
      </c>
      <c r="G43" t="s">
        <v>179</v>
      </c>
      <c r="H43" t="s">
        <v>18</v>
      </c>
      <c r="I43" t="s">
        <v>25</v>
      </c>
      <c r="J43" s="5">
        <v>9</v>
      </c>
      <c r="K43">
        <v>299.01</v>
      </c>
      <c r="L43">
        <v>1921.6</v>
      </c>
      <c r="M43">
        <f>Table1[[#This Row],[Quantity Sold]]*Table1[[#This Row],[Unit Price]]</f>
        <v>2691.09</v>
      </c>
      <c r="N43">
        <f>Table1[[#This Row],[Sales Amount]]-Table1[[#This Row],[Cost Amount]]</f>
        <v>769.49000000000024</v>
      </c>
      <c r="O43" s="3" t="str">
        <f>"Q"&amp;ROUNDUP(MONTH(Table1[[#This Row],[Order Date]])/3,0)</f>
        <v>Q2</v>
      </c>
      <c r="P43" s="3" t="str">
        <f>TEXT(Table1[[#This Row],[Order Date]],"MMM")</f>
        <v>Jun</v>
      </c>
      <c r="Q43" s="3">
        <f>MONTH(Table1[[#This Row],[Order Date]])</f>
        <v>6</v>
      </c>
    </row>
    <row r="44" spans="1:17" x14ac:dyDescent="0.3">
      <c r="A44" t="s">
        <v>180</v>
      </c>
      <c r="B44" s="7">
        <v>46319</v>
      </c>
      <c r="C44" s="5">
        <v>2026</v>
      </c>
      <c r="D44" s="5" t="s">
        <v>176</v>
      </c>
      <c r="E44" t="s">
        <v>181</v>
      </c>
      <c r="F44" s="3" t="s">
        <v>61</v>
      </c>
      <c r="G44" t="s">
        <v>62</v>
      </c>
      <c r="H44" t="s">
        <v>5</v>
      </c>
      <c r="I44" t="s">
        <v>25</v>
      </c>
      <c r="J44" s="5">
        <v>3</v>
      </c>
      <c r="K44">
        <v>224.4</v>
      </c>
      <c r="L44">
        <v>487.85</v>
      </c>
      <c r="M44">
        <f>Table1[[#This Row],[Quantity Sold]]*Table1[[#This Row],[Unit Price]]</f>
        <v>673.2</v>
      </c>
      <c r="N44">
        <f>Table1[[#This Row],[Sales Amount]]-Table1[[#This Row],[Cost Amount]]</f>
        <v>185.35000000000002</v>
      </c>
      <c r="O44" s="3" t="str">
        <f>"Q"&amp;ROUNDUP(MONTH(Table1[[#This Row],[Order Date]])/3,0)</f>
        <v>Q4</v>
      </c>
      <c r="P44" s="3" t="str">
        <f>TEXT(Table1[[#This Row],[Order Date]],"MMM")</f>
        <v>Oct</v>
      </c>
      <c r="Q44" s="3">
        <f>MONTH(Table1[[#This Row],[Order Date]])</f>
        <v>10</v>
      </c>
    </row>
    <row r="45" spans="1:17" x14ac:dyDescent="0.3">
      <c r="A45" t="s">
        <v>182</v>
      </c>
      <c r="B45" s="7">
        <v>46160</v>
      </c>
      <c r="C45" s="5">
        <v>2026</v>
      </c>
      <c r="D45" s="5" t="s">
        <v>183</v>
      </c>
      <c r="E45" t="s">
        <v>184</v>
      </c>
      <c r="F45" s="3" t="s">
        <v>127</v>
      </c>
      <c r="G45" t="s">
        <v>128</v>
      </c>
      <c r="H45" t="s">
        <v>80</v>
      </c>
      <c r="I45" t="s">
        <v>6</v>
      </c>
      <c r="J45" s="5">
        <v>17</v>
      </c>
      <c r="K45">
        <v>251.77</v>
      </c>
      <c r="L45">
        <v>2312.52</v>
      </c>
      <c r="M45">
        <f>Table1[[#This Row],[Quantity Sold]]*Table1[[#This Row],[Unit Price]]</f>
        <v>4280.09</v>
      </c>
      <c r="N45">
        <f>Table1[[#This Row],[Sales Amount]]-Table1[[#This Row],[Cost Amount]]</f>
        <v>1967.5700000000002</v>
      </c>
      <c r="O45" s="3" t="str">
        <f>"Q"&amp;ROUNDUP(MONTH(Table1[[#This Row],[Order Date]])/3,0)</f>
        <v>Q2</v>
      </c>
      <c r="P45" s="3" t="str">
        <f>TEXT(Table1[[#This Row],[Order Date]],"MMM")</f>
        <v>May</v>
      </c>
      <c r="Q45" s="3">
        <f>MONTH(Table1[[#This Row],[Order Date]])</f>
        <v>5</v>
      </c>
    </row>
    <row r="46" spans="1:17" x14ac:dyDescent="0.3">
      <c r="A46" t="s">
        <v>185</v>
      </c>
      <c r="B46" s="7">
        <v>46036</v>
      </c>
      <c r="C46" s="5">
        <v>2026</v>
      </c>
      <c r="D46" s="5" t="s">
        <v>186</v>
      </c>
      <c r="E46" t="s">
        <v>187</v>
      </c>
      <c r="F46" s="3" t="s">
        <v>173</v>
      </c>
      <c r="G46" t="s">
        <v>174</v>
      </c>
      <c r="H46" t="s">
        <v>18</v>
      </c>
      <c r="I46" t="s">
        <v>6</v>
      </c>
      <c r="J46" s="5">
        <v>20</v>
      </c>
      <c r="K46">
        <v>325.52</v>
      </c>
      <c r="L46">
        <v>4014.71</v>
      </c>
      <c r="M46">
        <f>Table1[[#This Row],[Quantity Sold]]*Table1[[#This Row],[Unit Price]]</f>
        <v>6510.4</v>
      </c>
      <c r="N46">
        <f>Table1[[#This Row],[Sales Amount]]-Table1[[#This Row],[Cost Amount]]</f>
        <v>2495.6899999999996</v>
      </c>
      <c r="O46" s="3" t="str">
        <f>"Q"&amp;ROUNDUP(MONTH(Table1[[#This Row],[Order Date]])/3,0)</f>
        <v>Q1</v>
      </c>
      <c r="P46" s="3" t="str">
        <f>TEXT(Table1[[#This Row],[Order Date]],"MMM")</f>
        <v>Jan</v>
      </c>
      <c r="Q46" s="3">
        <f>MONTH(Table1[[#This Row],[Order Date]])</f>
        <v>1</v>
      </c>
    </row>
    <row r="47" spans="1:17" x14ac:dyDescent="0.3">
      <c r="A47" t="s">
        <v>188</v>
      </c>
      <c r="B47" s="7">
        <v>46364</v>
      </c>
      <c r="C47" s="5">
        <v>2026</v>
      </c>
      <c r="D47" s="5" t="s">
        <v>189</v>
      </c>
      <c r="E47" t="s">
        <v>190</v>
      </c>
      <c r="F47" s="3" t="s">
        <v>169</v>
      </c>
      <c r="G47" t="s">
        <v>170</v>
      </c>
      <c r="H47" t="s">
        <v>80</v>
      </c>
      <c r="I47" t="s">
        <v>25</v>
      </c>
      <c r="J47" s="5">
        <v>6</v>
      </c>
      <c r="K47">
        <v>440.76</v>
      </c>
      <c r="L47">
        <v>1519.3</v>
      </c>
      <c r="M47">
        <f>Table1[[#This Row],[Quantity Sold]]*Table1[[#This Row],[Unit Price]]</f>
        <v>2644.56</v>
      </c>
      <c r="N47">
        <f>Table1[[#This Row],[Sales Amount]]-Table1[[#This Row],[Cost Amount]]</f>
        <v>1125.26</v>
      </c>
      <c r="O47" s="3" t="str">
        <f>"Q"&amp;ROUNDUP(MONTH(Table1[[#This Row],[Order Date]])/3,0)</f>
        <v>Q4</v>
      </c>
      <c r="P47" s="3" t="str">
        <f>TEXT(Table1[[#This Row],[Order Date]],"MMM")</f>
        <v>Dec</v>
      </c>
      <c r="Q47" s="3">
        <f>MONTH(Table1[[#This Row],[Order Date]])</f>
        <v>12</v>
      </c>
    </row>
    <row r="48" spans="1:17" x14ac:dyDescent="0.3">
      <c r="A48" t="s">
        <v>191</v>
      </c>
      <c r="B48" s="7">
        <v>46353</v>
      </c>
      <c r="C48" s="5">
        <v>2026</v>
      </c>
      <c r="D48" s="5" t="s">
        <v>192</v>
      </c>
      <c r="E48" t="s">
        <v>193</v>
      </c>
      <c r="F48" s="3" t="s">
        <v>78</v>
      </c>
      <c r="G48" t="s">
        <v>79</v>
      </c>
      <c r="H48" t="s">
        <v>80</v>
      </c>
      <c r="I48" t="s">
        <v>12</v>
      </c>
      <c r="J48" s="5">
        <v>11</v>
      </c>
      <c r="K48">
        <v>355.29</v>
      </c>
      <c r="L48">
        <v>2750.55</v>
      </c>
      <c r="M48">
        <f>Table1[[#This Row],[Quantity Sold]]*Table1[[#This Row],[Unit Price]]</f>
        <v>3908.19</v>
      </c>
      <c r="N48">
        <f>Table1[[#This Row],[Sales Amount]]-Table1[[#This Row],[Cost Amount]]</f>
        <v>1157.6399999999999</v>
      </c>
      <c r="O48" s="3" t="str">
        <f>"Q"&amp;ROUNDUP(MONTH(Table1[[#This Row],[Order Date]])/3,0)</f>
        <v>Q4</v>
      </c>
      <c r="P48" s="3" t="str">
        <f>TEXT(Table1[[#This Row],[Order Date]],"MMM")</f>
        <v>Nov</v>
      </c>
      <c r="Q48" s="3">
        <f>MONTH(Table1[[#This Row],[Order Date]])</f>
        <v>11</v>
      </c>
    </row>
    <row r="49" spans="1:17" x14ac:dyDescent="0.3">
      <c r="A49" t="s">
        <v>194</v>
      </c>
      <c r="B49" s="7">
        <v>46217</v>
      </c>
      <c r="C49" s="5">
        <v>2026</v>
      </c>
      <c r="D49" s="5" t="s">
        <v>183</v>
      </c>
      <c r="E49" t="s">
        <v>195</v>
      </c>
      <c r="F49" s="3" t="s">
        <v>74</v>
      </c>
      <c r="G49" t="s">
        <v>75</v>
      </c>
      <c r="H49" t="s">
        <v>51</v>
      </c>
      <c r="I49" t="s">
        <v>12</v>
      </c>
      <c r="J49" s="5">
        <v>5</v>
      </c>
      <c r="K49">
        <v>44.07</v>
      </c>
      <c r="L49">
        <v>153.94999999999999</v>
      </c>
      <c r="M49">
        <f>Table1[[#This Row],[Quantity Sold]]*Table1[[#This Row],[Unit Price]]</f>
        <v>220.35</v>
      </c>
      <c r="N49">
        <f>Table1[[#This Row],[Sales Amount]]-Table1[[#This Row],[Cost Amount]]</f>
        <v>66.400000000000006</v>
      </c>
      <c r="O49" s="3" t="str">
        <f>"Q"&amp;ROUNDUP(MONTH(Table1[[#This Row],[Order Date]])/3,0)</f>
        <v>Q3</v>
      </c>
      <c r="P49" s="3" t="str">
        <f>TEXT(Table1[[#This Row],[Order Date]],"MMM")</f>
        <v>Jul</v>
      </c>
      <c r="Q49" s="3">
        <f>MONTH(Table1[[#This Row],[Order Date]])</f>
        <v>7</v>
      </c>
    </row>
    <row r="50" spans="1:17" x14ac:dyDescent="0.3">
      <c r="A50" t="s">
        <v>196</v>
      </c>
      <c r="B50" s="7">
        <v>46239</v>
      </c>
      <c r="C50" s="5">
        <v>2026</v>
      </c>
      <c r="D50" s="5" t="s">
        <v>135</v>
      </c>
      <c r="E50" t="s">
        <v>197</v>
      </c>
      <c r="F50" s="3" t="s">
        <v>198</v>
      </c>
      <c r="G50" t="s">
        <v>199</v>
      </c>
      <c r="H50" t="s">
        <v>34</v>
      </c>
      <c r="I50" t="s">
        <v>6</v>
      </c>
      <c r="J50" s="5">
        <v>11</v>
      </c>
      <c r="K50">
        <v>413.88</v>
      </c>
      <c r="L50">
        <v>3095.26</v>
      </c>
      <c r="M50">
        <f>Table1[[#This Row],[Quantity Sold]]*Table1[[#This Row],[Unit Price]]</f>
        <v>4552.68</v>
      </c>
      <c r="N50">
        <f>Table1[[#This Row],[Sales Amount]]-Table1[[#This Row],[Cost Amount]]</f>
        <v>1457.42</v>
      </c>
      <c r="O50" s="3" t="str">
        <f>"Q"&amp;ROUNDUP(MONTH(Table1[[#This Row],[Order Date]])/3,0)</f>
        <v>Q3</v>
      </c>
      <c r="P50" s="3" t="str">
        <f>TEXT(Table1[[#This Row],[Order Date]],"MMM")</f>
        <v>Aug</v>
      </c>
      <c r="Q50" s="3">
        <f>MONTH(Table1[[#This Row],[Order Date]])</f>
        <v>8</v>
      </c>
    </row>
    <row r="51" spans="1:17" x14ac:dyDescent="0.3">
      <c r="A51" t="s">
        <v>200</v>
      </c>
      <c r="B51" s="7">
        <v>46161</v>
      </c>
      <c r="C51" s="5">
        <v>2026</v>
      </c>
      <c r="D51" s="5" t="s">
        <v>95</v>
      </c>
      <c r="E51" t="s">
        <v>197</v>
      </c>
      <c r="F51" s="3" t="s">
        <v>201</v>
      </c>
      <c r="G51" t="s">
        <v>202</v>
      </c>
      <c r="H51" t="s">
        <v>203</v>
      </c>
      <c r="I51" t="s">
        <v>35</v>
      </c>
      <c r="J51" s="5">
        <v>10</v>
      </c>
      <c r="K51">
        <v>462.99</v>
      </c>
      <c r="L51">
        <v>3011.06</v>
      </c>
      <c r="M51">
        <f>Table1[[#This Row],[Quantity Sold]]*Table1[[#This Row],[Unit Price]]</f>
        <v>4629.8999999999996</v>
      </c>
      <c r="N51">
        <f>Table1[[#This Row],[Sales Amount]]-Table1[[#This Row],[Cost Amount]]</f>
        <v>1618.8399999999997</v>
      </c>
      <c r="O51" s="3" t="str">
        <f>"Q"&amp;ROUNDUP(MONTH(Table1[[#This Row],[Order Date]])/3,0)</f>
        <v>Q2</v>
      </c>
      <c r="P51" s="3" t="str">
        <f>TEXT(Table1[[#This Row],[Order Date]],"MMM")</f>
        <v>May</v>
      </c>
      <c r="Q51" s="3">
        <f>MONTH(Table1[[#This Row],[Order Date]])</f>
        <v>5</v>
      </c>
    </row>
    <row r="52" spans="1:17" x14ac:dyDescent="0.3">
      <c r="A52" t="s">
        <v>204</v>
      </c>
      <c r="B52" s="7">
        <v>46184</v>
      </c>
      <c r="C52" s="5">
        <v>2026</v>
      </c>
      <c r="D52" s="5" t="s">
        <v>205</v>
      </c>
      <c r="E52" t="s">
        <v>206</v>
      </c>
      <c r="F52" s="3" t="s">
        <v>127</v>
      </c>
      <c r="G52" t="s">
        <v>128</v>
      </c>
      <c r="H52" t="s">
        <v>80</v>
      </c>
      <c r="I52" t="s">
        <v>35</v>
      </c>
      <c r="J52" s="5">
        <v>2</v>
      </c>
      <c r="K52">
        <v>487.67</v>
      </c>
      <c r="L52">
        <v>627.03</v>
      </c>
      <c r="M52">
        <f>Table1[[#This Row],[Quantity Sold]]*Table1[[#This Row],[Unit Price]]</f>
        <v>975.34</v>
      </c>
      <c r="N52">
        <f>Table1[[#This Row],[Sales Amount]]-Table1[[#This Row],[Cost Amount]]</f>
        <v>348.31000000000006</v>
      </c>
      <c r="O52" s="3" t="str">
        <f>"Q"&amp;ROUNDUP(MONTH(Table1[[#This Row],[Order Date]])/3,0)</f>
        <v>Q2</v>
      </c>
      <c r="P52" s="3" t="str">
        <f>TEXT(Table1[[#This Row],[Order Date]],"MMM")</f>
        <v>Jun</v>
      </c>
      <c r="Q52" s="3">
        <f>MONTH(Table1[[#This Row],[Order Date]])</f>
        <v>6</v>
      </c>
    </row>
    <row r="53" spans="1:17" x14ac:dyDescent="0.3">
      <c r="A53" t="s">
        <v>207</v>
      </c>
      <c r="B53" s="7">
        <v>46249</v>
      </c>
      <c r="C53" s="5">
        <v>2026</v>
      </c>
      <c r="D53" s="5" t="s">
        <v>120</v>
      </c>
      <c r="E53" t="s">
        <v>208</v>
      </c>
      <c r="F53" s="3" t="s">
        <v>112</v>
      </c>
      <c r="G53" t="s">
        <v>113</v>
      </c>
      <c r="H53" t="s">
        <v>18</v>
      </c>
      <c r="I53" t="s">
        <v>12</v>
      </c>
      <c r="J53" s="5">
        <v>15</v>
      </c>
      <c r="K53">
        <v>359.56</v>
      </c>
      <c r="L53">
        <v>3727.76</v>
      </c>
      <c r="M53">
        <f>Table1[[#This Row],[Quantity Sold]]*Table1[[#This Row],[Unit Price]]</f>
        <v>5393.4</v>
      </c>
      <c r="N53">
        <f>Table1[[#This Row],[Sales Amount]]-Table1[[#This Row],[Cost Amount]]</f>
        <v>1665.6399999999994</v>
      </c>
      <c r="O53" s="3" t="str">
        <f>"Q"&amp;ROUNDUP(MONTH(Table1[[#This Row],[Order Date]])/3,0)</f>
        <v>Q3</v>
      </c>
      <c r="P53" s="3" t="str">
        <f>TEXT(Table1[[#This Row],[Order Date]],"MMM")</f>
        <v>Aug</v>
      </c>
      <c r="Q53" s="3">
        <f>MONTH(Table1[[#This Row],[Order Date]])</f>
        <v>8</v>
      </c>
    </row>
    <row r="54" spans="1:17" x14ac:dyDescent="0.3">
      <c r="A54" t="s">
        <v>209</v>
      </c>
      <c r="B54" s="7">
        <v>46316</v>
      </c>
      <c r="C54" s="5">
        <v>2026</v>
      </c>
      <c r="D54" s="5" t="s">
        <v>210</v>
      </c>
      <c r="E54" t="s">
        <v>211</v>
      </c>
      <c r="F54" s="3" t="s">
        <v>212</v>
      </c>
      <c r="G54" t="s">
        <v>213</v>
      </c>
      <c r="H54" t="s">
        <v>18</v>
      </c>
      <c r="I54" t="s">
        <v>12</v>
      </c>
      <c r="J54" s="5">
        <v>5</v>
      </c>
      <c r="K54">
        <v>313.41000000000003</v>
      </c>
      <c r="L54">
        <v>956.31</v>
      </c>
      <c r="M54">
        <f>Table1[[#This Row],[Quantity Sold]]*Table1[[#This Row],[Unit Price]]</f>
        <v>1567.0500000000002</v>
      </c>
      <c r="N54">
        <f>Table1[[#This Row],[Sales Amount]]-Table1[[#This Row],[Cost Amount]]</f>
        <v>610.74000000000024</v>
      </c>
      <c r="O54" s="3" t="str">
        <f>"Q"&amp;ROUNDUP(MONTH(Table1[[#This Row],[Order Date]])/3,0)</f>
        <v>Q4</v>
      </c>
      <c r="P54" s="3" t="str">
        <f>TEXT(Table1[[#This Row],[Order Date]],"MMM")</f>
        <v>Oct</v>
      </c>
      <c r="Q54" s="3">
        <f>MONTH(Table1[[#This Row],[Order Date]])</f>
        <v>10</v>
      </c>
    </row>
    <row r="55" spans="1:17" x14ac:dyDescent="0.3">
      <c r="A55" t="s">
        <v>214</v>
      </c>
      <c r="B55" s="7">
        <v>46224</v>
      </c>
      <c r="C55" s="5">
        <v>2026</v>
      </c>
      <c r="D55" s="5" t="s">
        <v>215</v>
      </c>
      <c r="E55" t="s">
        <v>172</v>
      </c>
      <c r="F55" s="3" t="s">
        <v>216</v>
      </c>
      <c r="G55" t="s">
        <v>217</v>
      </c>
      <c r="H55" t="s">
        <v>34</v>
      </c>
      <c r="I55" t="s">
        <v>6</v>
      </c>
      <c r="J55" s="5">
        <v>18</v>
      </c>
      <c r="K55">
        <v>478.01</v>
      </c>
      <c r="L55">
        <v>5144.46</v>
      </c>
      <c r="M55">
        <f>Table1[[#This Row],[Quantity Sold]]*Table1[[#This Row],[Unit Price]]</f>
        <v>8604.18</v>
      </c>
      <c r="N55">
        <f>Table1[[#This Row],[Sales Amount]]-Table1[[#This Row],[Cost Amount]]</f>
        <v>3459.7200000000003</v>
      </c>
      <c r="O55" s="3" t="str">
        <f>"Q"&amp;ROUNDUP(MONTH(Table1[[#This Row],[Order Date]])/3,0)</f>
        <v>Q3</v>
      </c>
      <c r="P55" s="3" t="str">
        <f>TEXT(Table1[[#This Row],[Order Date]],"MMM")</f>
        <v>Jul</v>
      </c>
      <c r="Q55" s="3">
        <f>MONTH(Table1[[#This Row],[Order Date]])</f>
        <v>7</v>
      </c>
    </row>
    <row r="56" spans="1:17" x14ac:dyDescent="0.3">
      <c r="A56" t="s">
        <v>218</v>
      </c>
      <c r="B56" s="7">
        <v>46188</v>
      </c>
      <c r="C56" s="5">
        <v>2026</v>
      </c>
      <c r="D56" s="5" t="s">
        <v>219</v>
      </c>
      <c r="E56" t="s">
        <v>220</v>
      </c>
      <c r="F56" s="3" t="s">
        <v>198</v>
      </c>
      <c r="G56" t="s">
        <v>199</v>
      </c>
      <c r="H56" t="s">
        <v>34</v>
      </c>
      <c r="I56" t="s">
        <v>25</v>
      </c>
      <c r="J56" s="5">
        <v>2</v>
      </c>
      <c r="K56">
        <v>498.01</v>
      </c>
      <c r="L56">
        <v>600.57000000000005</v>
      </c>
      <c r="M56">
        <f>Table1[[#This Row],[Quantity Sold]]*Table1[[#This Row],[Unit Price]]</f>
        <v>996.02</v>
      </c>
      <c r="N56">
        <f>Table1[[#This Row],[Sales Amount]]-Table1[[#This Row],[Cost Amount]]</f>
        <v>395.44999999999993</v>
      </c>
      <c r="O56" s="3" t="str">
        <f>"Q"&amp;ROUNDUP(MONTH(Table1[[#This Row],[Order Date]])/3,0)</f>
        <v>Q2</v>
      </c>
      <c r="P56" s="3" t="str">
        <f>TEXT(Table1[[#This Row],[Order Date]],"MMM")</f>
        <v>Jun</v>
      </c>
      <c r="Q56" s="3">
        <f>MONTH(Table1[[#This Row],[Order Date]])</f>
        <v>6</v>
      </c>
    </row>
    <row r="57" spans="1:17" x14ac:dyDescent="0.3">
      <c r="A57" t="s">
        <v>221</v>
      </c>
      <c r="B57" s="7">
        <v>46353</v>
      </c>
      <c r="C57" s="5">
        <v>2026</v>
      </c>
      <c r="D57" s="5" t="s">
        <v>222</v>
      </c>
      <c r="E57" t="s">
        <v>223</v>
      </c>
      <c r="F57" s="3" t="s">
        <v>224</v>
      </c>
      <c r="G57" t="s">
        <v>225</v>
      </c>
      <c r="H57" t="s">
        <v>18</v>
      </c>
      <c r="I57" t="s">
        <v>12</v>
      </c>
      <c r="J57" s="5">
        <v>11</v>
      </c>
      <c r="K57">
        <v>489.24</v>
      </c>
      <c r="L57">
        <v>3208.94</v>
      </c>
      <c r="M57">
        <f>Table1[[#This Row],[Quantity Sold]]*Table1[[#This Row],[Unit Price]]</f>
        <v>5381.64</v>
      </c>
      <c r="N57">
        <f>Table1[[#This Row],[Sales Amount]]-Table1[[#This Row],[Cost Amount]]</f>
        <v>2172.7000000000003</v>
      </c>
      <c r="O57" s="3" t="str">
        <f>"Q"&amp;ROUNDUP(MONTH(Table1[[#This Row],[Order Date]])/3,0)</f>
        <v>Q4</v>
      </c>
      <c r="P57" s="3" t="str">
        <f>TEXT(Table1[[#This Row],[Order Date]],"MMM")</f>
        <v>Nov</v>
      </c>
      <c r="Q57" s="3">
        <f>MONTH(Table1[[#This Row],[Order Date]])</f>
        <v>11</v>
      </c>
    </row>
    <row r="58" spans="1:17" x14ac:dyDescent="0.3">
      <c r="A58" t="s">
        <v>226</v>
      </c>
      <c r="B58" s="7">
        <v>46125</v>
      </c>
      <c r="C58" s="5">
        <v>2026</v>
      </c>
      <c r="D58" s="5" t="s">
        <v>227</v>
      </c>
      <c r="E58" t="s">
        <v>228</v>
      </c>
      <c r="F58" s="3" t="s">
        <v>156</v>
      </c>
      <c r="G58" t="s">
        <v>157</v>
      </c>
      <c r="H58" t="s">
        <v>5</v>
      </c>
      <c r="I58" t="s">
        <v>35</v>
      </c>
      <c r="J58" s="5">
        <v>9</v>
      </c>
      <c r="K58">
        <v>21.89</v>
      </c>
      <c r="L58">
        <v>121.32</v>
      </c>
      <c r="M58">
        <f>Table1[[#This Row],[Quantity Sold]]*Table1[[#This Row],[Unit Price]]</f>
        <v>197.01</v>
      </c>
      <c r="N58">
        <f>Table1[[#This Row],[Sales Amount]]-Table1[[#This Row],[Cost Amount]]</f>
        <v>75.69</v>
      </c>
      <c r="O58" s="3" t="str">
        <f>"Q"&amp;ROUNDUP(MONTH(Table1[[#This Row],[Order Date]])/3,0)</f>
        <v>Q2</v>
      </c>
      <c r="P58" s="3" t="str">
        <f>TEXT(Table1[[#This Row],[Order Date]],"MMM")</f>
        <v>Apr</v>
      </c>
      <c r="Q58" s="3">
        <f>MONTH(Table1[[#This Row],[Order Date]])</f>
        <v>4</v>
      </c>
    </row>
    <row r="59" spans="1:17" x14ac:dyDescent="0.3">
      <c r="A59" t="s">
        <v>229</v>
      </c>
      <c r="B59" s="7">
        <v>46382</v>
      </c>
      <c r="C59" s="5">
        <v>2026</v>
      </c>
      <c r="D59" s="5" t="s">
        <v>230</v>
      </c>
      <c r="E59" t="s">
        <v>231</v>
      </c>
      <c r="F59" s="3" t="s">
        <v>232</v>
      </c>
      <c r="G59" t="s">
        <v>233</v>
      </c>
      <c r="H59" t="s">
        <v>34</v>
      </c>
      <c r="I59" t="s">
        <v>25</v>
      </c>
      <c r="J59" s="5">
        <v>17</v>
      </c>
      <c r="K59">
        <v>114.21</v>
      </c>
      <c r="L59">
        <v>1375.29</v>
      </c>
      <c r="M59">
        <f>Table1[[#This Row],[Quantity Sold]]*Table1[[#This Row],[Unit Price]]</f>
        <v>1941.57</v>
      </c>
      <c r="N59">
        <f>Table1[[#This Row],[Sales Amount]]-Table1[[#This Row],[Cost Amount]]</f>
        <v>566.28</v>
      </c>
      <c r="O59" s="3" t="str">
        <f>"Q"&amp;ROUNDUP(MONTH(Table1[[#This Row],[Order Date]])/3,0)</f>
        <v>Q4</v>
      </c>
      <c r="P59" s="3" t="str">
        <f>TEXT(Table1[[#This Row],[Order Date]],"MMM")</f>
        <v>Dec</v>
      </c>
      <c r="Q59" s="3">
        <f>MONTH(Table1[[#This Row],[Order Date]])</f>
        <v>12</v>
      </c>
    </row>
    <row r="60" spans="1:17" x14ac:dyDescent="0.3">
      <c r="A60" t="s">
        <v>234</v>
      </c>
      <c r="B60" s="7">
        <v>46181</v>
      </c>
      <c r="C60" s="5">
        <v>2026</v>
      </c>
      <c r="D60" s="5" t="s">
        <v>210</v>
      </c>
      <c r="E60" t="s">
        <v>235</v>
      </c>
      <c r="F60" s="3" t="s">
        <v>122</v>
      </c>
      <c r="G60" t="s">
        <v>123</v>
      </c>
      <c r="H60" t="s">
        <v>5</v>
      </c>
      <c r="I60" t="s">
        <v>6</v>
      </c>
      <c r="J60" s="5">
        <v>6</v>
      </c>
      <c r="K60">
        <v>244.51</v>
      </c>
      <c r="L60">
        <v>1125.9000000000001</v>
      </c>
      <c r="M60">
        <f>Table1[[#This Row],[Quantity Sold]]*Table1[[#This Row],[Unit Price]]</f>
        <v>1467.06</v>
      </c>
      <c r="N60">
        <f>Table1[[#This Row],[Sales Amount]]-Table1[[#This Row],[Cost Amount]]</f>
        <v>341.15999999999985</v>
      </c>
      <c r="O60" s="3" t="str">
        <f>"Q"&amp;ROUNDUP(MONTH(Table1[[#This Row],[Order Date]])/3,0)</f>
        <v>Q2</v>
      </c>
      <c r="P60" s="3" t="str">
        <f>TEXT(Table1[[#This Row],[Order Date]],"MMM")</f>
        <v>Jun</v>
      </c>
      <c r="Q60" s="3">
        <f>MONTH(Table1[[#This Row],[Order Date]])</f>
        <v>6</v>
      </c>
    </row>
    <row r="61" spans="1:17" x14ac:dyDescent="0.3">
      <c r="A61" t="s">
        <v>236</v>
      </c>
      <c r="B61" s="7">
        <v>46058</v>
      </c>
      <c r="C61" s="5">
        <v>2026</v>
      </c>
      <c r="D61" s="5" t="s">
        <v>135</v>
      </c>
      <c r="E61" t="s">
        <v>184</v>
      </c>
      <c r="F61" s="3" t="s">
        <v>16</v>
      </c>
      <c r="G61" t="s">
        <v>17</v>
      </c>
      <c r="H61" t="s">
        <v>18</v>
      </c>
      <c r="I61" t="s">
        <v>12</v>
      </c>
      <c r="J61" s="5">
        <v>5</v>
      </c>
      <c r="K61">
        <v>267.2</v>
      </c>
      <c r="L61">
        <v>807.44</v>
      </c>
      <c r="M61">
        <f>Table1[[#This Row],[Quantity Sold]]*Table1[[#This Row],[Unit Price]]</f>
        <v>1336</v>
      </c>
      <c r="N61">
        <f>Table1[[#This Row],[Sales Amount]]-Table1[[#This Row],[Cost Amount]]</f>
        <v>528.55999999999995</v>
      </c>
      <c r="O61" s="3" t="str">
        <f>"Q"&amp;ROUNDUP(MONTH(Table1[[#This Row],[Order Date]])/3,0)</f>
        <v>Q1</v>
      </c>
      <c r="P61" s="3" t="str">
        <f>TEXT(Table1[[#This Row],[Order Date]],"MMM")</f>
        <v>Feb</v>
      </c>
      <c r="Q61" s="3">
        <f>MONTH(Table1[[#This Row],[Order Date]])</f>
        <v>2</v>
      </c>
    </row>
    <row r="62" spans="1:17" x14ac:dyDescent="0.3">
      <c r="A62" t="s">
        <v>237</v>
      </c>
      <c r="B62" s="7">
        <v>46186</v>
      </c>
      <c r="C62" s="5">
        <v>2026</v>
      </c>
      <c r="D62" s="5" t="s">
        <v>98</v>
      </c>
      <c r="E62" t="s">
        <v>238</v>
      </c>
      <c r="F62" s="3" t="s">
        <v>224</v>
      </c>
      <c r="G62" t="s">
        <v>225</v>
      </c>
      <c r="H62" t="s">
        <v>18</v>
      </c>
      <c r="I62" t="s">
        <v>6</v>
      </c>
      <c r="J62" s="5">
        <v>20</v>
      </c>
      <c r="K62">
        <v>325.04000000000002</v>
      </c>
      <c r="L62">
        <v>3717.21</v>
      </c>
      <c r="M62">
        <f>Table1[[#This Row],[Quantity Sold]]*Table1[[#This Row],[Unit Price]]</f>
        <v>6500.8</v>
      </c>
      <c r="N62">
        <f>Table1[[#This Row],[Sales Amount]]-Table1[[#This Row],[Cost Amount]]</f>
        <v>2783.59</v>
      </c>
      <c r="O62" s="3" t="str">
        <f>"Q"&amp;ROUNDUP(MONTH(Table1[[#This Row],[Order Date]])/3,0)</f>
        <v>Q2</v>
      </c>
      <c r="P62" s="3" t="str">
        <f>TEXT(Table1[[#This Row],[Order Date]],"MMM")</f>
        <v>Jun</v>
      </c>
      <c r="Q62" s="3">
        <f>MONTH(Table1[[#This Row],[Order Date]])</f>
        <v>6</v>
      </c>
    </row>
    <row r="63" spans="1:17" x14ac:dyDescent="0.3">
      <c r="A63" t="s">
        <v>239</v>
      </c>
      <c r="B63" s="7">
        <v>46269</v>
      </c>
      <c r="C63" s="5">
        <v>2026</v>
      </c>
      <c r="D63" s="5" t="s">
        <v>240</v>
      </c>
      <c r="E63" t="s">
        <v>241</v>
      </c>
      <c r="F63" s="3" t="s">
        <v>22</v>
      </c>
      <c r="G63" t="s">
        <v>23</v>
      </c>
      <c r="H63" t="s">
        <v>24</v>
      </c>
      <c r="I63" t="s">
        <v>12</v>
      </c>
      <c r="J63" s="5">
        <v>15</v>
      </c>
      <c r="K63">
        <v>272.16000000000003</v>
      </c>
      <c r="L63">
        <v>2496.39</v>
      </c>
      <c r="M63">
        <f>Table1[[#This Row],[Quantity Sold]]*Table1[[#This Row],[Unit Price]]</f>
        <v>4082.4000000000005</v>
      </c>
      <c r="N63">
        <f>Table1[[#This Row],[Sales Amount]]-Table1[[#This Row],[Cost Amount]]</f>
        <v>1586.0100000000007</v>
      </c>
      <c r="O63" s="3" t="str">
        <f>"Q"&amp;ROUNDUP(MONTH(Table1[[#This Row],[Order Date]])/3,0)</f>
        <v>Q3</v>
      </c>
      <c r="P63" s="3" t="str">
        <f>TEXT(Table1[[#This Row],[Order Date]],"MMM")</f>
        <v>Sep</v>
      </c>
      <c r="Q63" s="3">
        <f>MONTH(Table1[[#This Row],[Order Date]])</f>
        <v>9</v>
      </c>
    </row>
    <row r="64" spans="1:17" x14ac:dyDescent="0.3">
      <c r="A64" t="s">
        <v>242</v>
      </c>
      <c r="B64" s="7">
        <v>46115</v>
      </c>
      <c r="C64" s="5">
        <v>2026</v>
      </c>
      <c r="D64" s="5" t="s">
        <v>243</v>
      </c>
      <c r="E64" t="s">
        <v>244</v>
      </c>
      <c r="F64" s="3" t="s">
        <v>32</v>
      </c>
      <c r="G64" t="s">
        <v>33</v>
      </c>
      <c r="H64" t="s">
        <v>34</v>
      </c>
      <c r="I64" t="s">
        <v>35</v>
      </c>
      <c r="J64" s="5">
        <v>16</v>
      </c>
      <c r="K64">
        <v>328.88</v>
      </c>
      <c r="L64">
        <v>3220.64</v>
      </c>
      <c r="M64">
        <f>Table1[[#This Row],[Quantity Sold]]*Table1[[#This Row],[Unit Price]]</f>
        <v>5262.08</v>
      </c>
      <c r="N64">
        <f>Table1[[#This Row],[Sales Amount]]-Table1[[#This Row],[Cost Amount]]</f>
        <v>2041.44</v>
      </c>
      <c r="O64" s="3" t="str">
        <f>"Q"&amp;ROUNDUP(MONTH(Table1[[#This Row],[Order Date]])/3,0)</f>
        <v>Q2</v>
      </c>
      <c r="P64" s="3" t="str">
        <f>TEXT(Table1[[#This Row],[Order Date]],"MMM")</f>
        <v>Apr</v>
      </c>
      <c r="Q64" s="3">
        <f>MONTH(Table1[[#This Row],[Order Date]])</f>
        <v>4</v>
      </c>
    </row>
    <row r="65" spans="1:17" x14ac:dyDescent="0.3">
      <c r="A65" t="s">
        <v>245</v>
      </c>
      <c r="B65" s="7">
        <v>46066</v>
      </c>
      <c r="C65" s="5">
        <v>2026</v>
      </c>
      <c r="D65" s="5" t="s">
        <v>246</v>
      </c>
      <c r="E65" t="s">
        <v>149</v>
      </c>
      <c r="F65" s="3" t="s">
        <v>39</v>
      </c>
      <c r="G65" t="s">
        <v>40</v>
      </c>
      <c r="H65" t="s">
        <v>34</v>
      </c>
      <c r="I65" t="s">
        <v>25</v>
      </c>
      <c r="J65" s="5">
        <v>8</v>
      </c>
      <c r="K65">
        <v>43.03</v>
      </c>
      <c r="L65">
        <v>218.34</v>
      </c>
      <c r="M65">
        <f>Table1[[#This Row],[Quantity Sold]]*Table1[[#This Row],[Unit Price]]</f>
        <v>344.24</v>
      </c>
      <c r="N65">
        <f>Table1[[#This Row],[Sales Amount]]-Table1[[#This Row],[Cost Amount]]</f>
        <v>125.9</v>
      </c>
      <c r="O65" s="3" t="str">
        <f>"Q"&amp;ROUNDUP(MONTH(Table1[[#This Row],[Order Date]])/3,0)</f>
        <v>Q1</v>
      </c>
      <c r="P65" s="3" t="str">
        <f>TEXT(Table1[[#This Row],[Order Date]],"MMM")</f>
        <v>Feb</v>
      </c>
      <c r="Q65" s="3">
        <f>MONTH(Table1[[#This Row],[Order Date]])</f>
        <v>2</v>
      </c>
    </row>
    <row r="66" spans="1:17" x14ac:dyDescent="0.3">
      <c r="A66" t="s">
        <v>247</v>
      </c>
      <c r="B66" s="7">
        <v>46334</v>
      </c>
      <c r="C66" s="5">
        <v>2026</v>
      </c>
      <c r="D66" s="5" t="s">
        <v>248</v>
      </c>
      <c r="E66" t="s">
        <v>249</v>
      </c>
      <c r="F66" s="3" t="s">
        <v>173</v>
      </c>
      <c r="G66" t="s">
        <v>174</v>
      </c>
      <c r="H66" t="s">
        <v>18</v>
      </c>
      <c r="I66" t="s">
        <v>25</v>
      </c>
      <c r="J66" s="5">
        <v>11</v>
      </c>
      <c r="K66">
        <v>258.91000000000003</v>
      </c>
      <c r="L66">
        <v>1655.69</v>
      </c>
      <c r="M66">
        <f>Table1[[#This Row],[Quantity Sold]]*Table1[[#This Row],[Unit Price]]</f>
        <v>2848.01</v>
      </c>
      <c r="N66">
        <f>Table1[[#This Row],[Sales Amount]]-Table1[[#This Row],[Cost Amount]]</f>
        <v>1192.3200000000002</v>
      </c>
      <c r="O66" s="3" t="str">
        <f>"Q"&amp;ROUNDUP(MONTH(Table1[[#This Row],[Order Date]])/3,0)</f>
        <v>Q4</v>
      </c>
      <c r="P66" s="3" t="str">
        <f>TEXT(Table1[[#This Row],[Order Date]],"MMM")</f>
        <v>Nov</v>
      </c>
      <c r="Q66" s="3">
        <f>MONTH(Table1[[#This Row],[Order Date]])</f>
        <v>11</v>
      </c>
    </row>
    <row r="67" spans="1:17" x14ac:dyDescent="0.3">
      <c r="A67" t="s">
        <v>250</v>
      </c>
      <c r="B67" s="7">
        <v>46044</v>
      </c>
      <c r="C67" s="5">
        <v>2026</v>
      </c>
      <c r="D67" s="5" t="s">
        <v>251</v>
      </c>
      <c r="E67" t="s">
        <v>252</v>
      </c>
      <c r="F67" s="3" t="s">
        <v>169</v>
      </c>
      <c r="G67" t="s">
        <v>170</v>
      </c>
      <c r="H67" t="s">
        <v>80</v>
      </c>
      <c r="I67" t="s">
        <v>12</v>
      </c>
      <c r="J67" s="5">
        <v>12</v>
      </c>
      <c r="K67">
        <v>30.01</v>
      </c>
      <c r="L67">
        <v>224.36</v>
      </c>
      <c r="M67">
        <f>Table1[[#This Row],[Quantity Sold]]*Table1[[#This Row],[Unit Price]]</f>
        <v>360.12</v>
      </c>
      <c r="N67">
        <f>Table1[[#This Row],[Sales Amount]]-Table1[[#This Row],[Cost Amount]]</f>
        <v>135.76</v>
      </c>
      <c r="O67" s="3" t="str">
        <f>"Q"&amp;ROUNDUP(MONTH(Table1[[#This Row],[Order Date]])/3,0)</f>
        <v>Q1</v>
      </c>
      <c r="P67" s="3" t="str">
        <f>TEXT(Table1[[#This Row],[Order Date]],"MMM")</f>
        <v>Jan</v>
      </c>
      <c r="Q67" s="3">
        <f>MONTH(Table1[[#This Row],[Order Date]])</f>
        <v>1</v>
      </c>
    </row>
    <row r="68" spans="1:17" x14ac:dyDescent="0.3">
      <c r="A68" t="s">
        <v>253</v>
      </c>
      <c r="B68" s="7">
        <v>46199</v>
      </c>
      <c r="C68" s="5">
        <v>2026</v>
      </c>
      <c r="D68" s="5" t="s">
        <v>254</v>
      </c>
      <c r="E68" t="s">
        <v>206</v>
      </c>
      <c r="F68" s="3" t="s">
        <v>169</v>
      </c>
      <c r="G68" t="s">
        <v>170</v>
      </c>
      <c r="H68" t="s">
        <v>80</v>
      </c>
      <c r="I68" t="s">
        <v>12</v>
      </c>
      <c r="J68" s="5">
        <v>14</v>
      </c>
      <c r="K68">
        <v>301.13</v>
      </c>
      <c r="L68">
        <v>2469.3200000000002</v>
      </c>
      <c r="M68">
        <f>Table1[[#This Row],[Quantity Sold]]*Table1[[#This Row],[Unit Price]]</f>
        <v>4215.82</v>
      </c>
      <c r="N68">
        <f>Table1[[#This Row],[Sales Amount]]-Table1[[#This Row],[Cost Amount]]</f>
        <v>1746.4999999999995</v>
      </c>
      <c r="O68" s="3" t="str">
        <f>"Q"&amp;ROUNDUP(MONTH(Table1[[#This Row],[Order Date]])/3,0)</f>
        <v>Q2</v>
      </c>
      <c r="P68" s="3" t="str">
        <f>TEXT(Table1[[#This Row],[Order Date]],"MMM")</f>
        <v>Jun</v>
      </c>
      <c r="Q68" s="3">
        <f>MONTH(Table1[[#This Row],[Order Date]])</f>
        <v>6</v>
      </c>
    </row>
    <row r="69" spans="1:17" x14ac:dyDescent="0.3">
      <c r="A69" t="s">
        <v>255</v>
      </c>
      <c r="B69" s="7">
        <v>46299</v>
      </c>
      <c r="C69" s="5">
        <v>2026</v>
      </c>
      <c r="D69" s="5" t="s">
        <v>69</v>
      </c>
      <c r="E69" t="s">
        <v>256</v>
      </c>
      <c r="F69" s="3" t="s">
        <v>32</v>
      </c>
      <c r="G69" t="s">
        <v>33</v>
      </c>
      <c r="H69" t="s">
        <v>34</v>
      </c>
      <c r="I69" t="s">
        <v>25</v>
      </c>
      <c r="J69" s="5">
        <v>4</v>
      </c>
      <c r="K69">
        <v>187.73</v>
      </c>
      <c r="L69">
        <v>484.83</v>
      </c>
      <c r="M69">
        <f>Table1[[#This Row],[Quantity Sold]]*Table1[[#This Row],[Unit Price]]</f>
        <v>750.92</v>
      </c>
      <c r="N69">
        <f>Table1[[#This Row],[Sales Amount]]-Table1[[#This Row],[Cost Amount]]</f>
        <v>266.08999999999997</v>
      </c>
      <c r="O69" s="3" t="str">
        <f>"Q"&amp;ROUNDUP(MONTH(Table1[[#This Row],[Order Date]])/3,0)</f>
        <v>Q4</v>
      </c>
      <c r="P69" s="3" t="str">
        <f>TEXT(Table1[[#This Row],[Order Date]],"MMM")</f>
        <v>Oct</v>
      </c>
      <c r="Q69" s="3">
        <f>MONTH(Table1[[#This Row],[Order Date]])</f>
        <v>10</v>
      </c>
    </row>
    <row r="70" spans="1:17" x14ac:dyDescent="0.3">
      <c r="A70" t="s">
        <v>257</v>
      </c>
      <c r="B70" s="7">
        <v>46217</v>
      </c>
      <c r="C70" s="5">
        <v>2026</v>
      </c>
      <c r="D70" s="5" t="s">
        <v>258</v>
      </c>
      <c r="E70" t="s">
        <v>256</v>
      </c>
      <c r="F70" s="3" t="s">
        <v>212</v>
      </c>
      <c r="G70" t="s">
        <v>213</v>
      </c>
      <c r="H70" t="s">
        <v>18</v>
      </c>
      <c r="I70" t="s">
        <v>25</v>
      </c>
      <c r="J70" s="5">
        <v>14</v>
      </c>
      <c r="K70">
        <v>333.08</v>
      </c>
      <c r="L70">
        <v>3518.84</v>
      </c>
      <c r="M70">
        <f>Table1[[#This Row],[Quantity Sold]]*Table1[[#This Row],[Unit Price]]</f>
        <v>4663.12</v>
      </c>
      <c r="N70">
        <f>Table1[[#This Row],[Sales Amount]]-Table1[[#This Row],[Cost Amount]]</f>
        <v>1144.2799999999997</v>
      </c>
      <c r="O70" s="3" t="str">
        <f>"Q"&amp;ROUNDUP(MONTH(Table1[[#This Row],[Order Date]])/3,0)</f>
        <v>Q3</v>
      </c>
      <c r="P70" s="3" t="str">
        <f>TEXT(Table1[[#This Row],[Order Date]],"MMM")</f>
        <v>Jul</v>
      </c>
      <c r="Q70" s="3">
        <f>MONTH(Table1[[#This Row],[Order Date]])</f>
        <v>7</v>
      </c>
    </row>
    <row r="71" spans="1:17" x14ac:dyDescent="0.3">
      <c r="A71" t="s">
        <v>259</v>
      </c>
      <c r="B71" s="7">
        <v>46030</v>
      </c>
      <c r="C71" s="5">
        <v>2026</v>
      </c>
      <c r="D71" s="5" t="s">
        <v>53</v>
      </c>
      <c r="E71" t="s">
        <v>260</v>
      </c>
      <c r="F71" s="3" t="s">
        <v>261</v>
      </c>
      <c r="G71" t="s">
        <v>262</v>
      </c>
      <c r="H71" t="s">
        <v>203</v>
      </c>
      <c r="I71" t="s">
        <v>35</v>
      </c>
      <c r="J71" s="5">
        <v>14</v>
      </c>
      <c r="K71">
        <v>498.2</v>
      </c>
      <c r="L71">
        <v>4789.07</v>
      </c>
      <c r="M71">
        <f>Table1[[#This Row],[Quantity Sold]]*Table1[[#This Row],[Unit Price]]</f>
        <v>6974.8</v>
      </c>
      <c r="N71">
        <f>Table1[[#This Row],[Sales Amount]]-Table1[[#This Row],[Cost Amount]]</f>
        <v>2185.7300000000005</v>
      </c>
      <c r="O71" s="3" t="str">
        <f>"Q"&amp;ROUNDUP(MONTH(Table1[[#This Row],[Order Date]])/3,0)</f>
        <v>Q1</v>
      </c>
      <c r="P71" s="3" t="str">
        <f>TEXT(Table1[[#This Row],[Order Date]],"MMM")</f>
        <v>Jan</v>
      </c>
      <c r="Q71" s="3">
        <f>MONTH(Table1[[#This Row],[Order Date]])</f>
        <v>1</v>
      </c>
    </row>
    <row r="72" spans="1:17" x14ac:dyDescent="0.3">
      <c r="A72" t="s">
        <v>263</v>
      </c>
      <c r="B72" s="7">
        <v>46377</v>
      </c>
      <c r="C72" s="5">
        <v>2026</v>
      </c>
      <c r="D72" s="5" t="s">
        <v>264</v>
      </c>
      <c r="E72" t="s">
        <v>111</v>
      </c>
      <c r="F72" s="3" t="s">
        <v>49</v>
      </c>
      <c r="G72" t="s">
        <v>50</v>
      </c>
      <c r="H72" t="s">
        <v>51</v>
      </c>
      <c r="I72" t="s">
        <v>12</v>
      </c>
      <c r="J72" s="5">
        <v>14</v>
      </c>
      <c r="K72">
        <v>118.82</v>
      </c>
      <c r="L72">
        <v>857.4</v>
      </c>
      <c r="M72">
        <f>Table1[[#This Row],[Quantity Sold]]*Table1[[#This Row],[Unit Price]]</f>
        <v>1663.48</v>
      </c>
      <c r="N72">
        <f>Table1[[#This Row],[Sales Amount]]-Table1[[#This Row],[Cost Amount]]</f>
        <v>806.08</v>
      </c>
      <c r="O72" s="3" t="str">
        <f>"Q"&amp;ROUNDUP(MONTH(Table1[[#This Row],[Order Date]])/3,0)</f>
        <v>Q4</v>
      </c>
      <c r="P72" s="3" t="str">
        <f>TEXT(Table1[[#This Row],[Order Date]],"MMM")</f>
        <v>Dec</v>
      </c>
      <c r="Q72" s="3">
        <f>MONTH(Table1[[#This Row],[Order Date]])</f>
        <v>12</v>
      </c>
    </row>
    <row r="73" spans="1:17" x14ac:dyDescent="0.3">
      <c r="A73" t="s">
        <v>265</v>
      </c>
      <c r="B73" s="7">
        <v>46209</v>
      </c>
      <c r="C73" s="5">
        <v>2026</v>
      </c>
      <c r="D73" s="5" t="s">
        <v>72</v>
      </c>
      <c r="E73" t="s">
        <v>151</v>
      </c>
      <c r="F73" s="3" t="s">
        <v>132</v>
      </c>
      <c r="G73" t="s">
        <v>133</v>
      </c>
      <c r="H73" t="s">
        <v>5</v>
      </c>
      <c r="I73" t="s">
        <v>35</v>
      </c>
      <c r="J73" s="5">
        <v>10</v>
      </c>
      <c r="K73">
        <v>343.27</v>
      </c>
      <c r="L73">
        <v>2108.08</v>
      </c>
      <c r="M73">
        <f>Table1[[#This Row],[Quantity Sold]]*Table1[[#This Row],[Unit Price]]</f>
        <v>3432.7</v>
      </c>
      <c r="N73">
        <f>Table1[[#This Row],[Sales Amount]]-Table1[[#This Row],[Cost Amount]]</f>
        <v>1324.62</v>
      </c>
      <c r="O73" s="3" t="str">
        <f>"Q"&amp;ROUNDUP(MONTH(Table1[[#This Row],[Order Date]])/3,0)</f>
        <v>Q3</v>
      </c>
      <c r="P73" s="3" t="str">
        <f>TEXT(Table1[[#This Row],[Order Date]],"MMM")</f>
        <v>Jul</v>
      </c>
      <c r="Q73" s="3">
        <f>MONTH(Table1[[#This Row],[Order Date]])</f>
        <v>7</v>
      </c>
    </row>
    <row r="74" spans="1:17" x14ac:dyDescent="0.3">
      <c r="A74" t="s">
        <v>266</v>
      </c>
      <c r="B74" s="7">
        <v>46084</v>
      </c>
      <c r="C74" s="5">
        <v>2026</v>
      </c>
      <c r="D74" s="5" t="s">
        <v>267</v>
      </c>
      <c r="E74" t="s">
        <v>268</v>
      </c>
      <c r="F74" s="3" t="s">
        <v>55</v>
      </c>
      <c r="G74" t="s">
        <v>56</v>
      </c>
      <c r="H74" t="s">
        <v>24</v>
      </c>
      <c r="I74" t="s">
        <v>6</v>
      </c>
      <c r="J74" s="5">
        <v>3</v>
      </c>
      <c r="K74">
        <v>396.35</v>
      </c>
      <c r="L74">
        <v>768.01</v>
      </c>
      <c r="M74">
        <f>Table1[[#This Row],[Quantity Sold]]*Table1[[#This Row],[Unit Price]]</f>
        <v>1189.0500000000002</v>
      </c>
      <c r="N74">
        <f>Table1[[#This Row],[Sales Amount]]-Table1[[#This Row],[Cost Amount]]</f>
        <v>421.04000000000019</v>
      </c>
      <c r="O74" s="3" t="str">
        <f>"Q"&amp;ROUNDUP(MONTH(Table1[[#This Row],[Order Date]])/3,0)</f>
        <v>Q1</v>
      </c>
      <c r="P74" s="3" t="str">
        <f>TEXT(Table1[[#This Row],[Order Date]],"MMM")</f>
        <v>Mar</v>
      </c>
      <c r="Q74" s="3">
        <f>MONTH(Table1[[#This Row],[Order Date]])</f>
        <v>3</v>
      </c>
    </row>
    <row r="75" spans="1:17" x14ac:dyDescent="0.3">
      <c r="A75" t="s">
        <v>269</v>
      </c>
      <c r="B75" s="7">
        <v>46291</v>
      </c>
      <c r="C75" s="5">
        <v>2026</v>
      </c>
      <c r="D75" s="5" t="s">
        <v>104</v>
      </c>
      <c r="E75" t="s">
        <v>48</v>
      </c>
      <c r="F75" s="3" t="s">
        <v>55</v>
      </c>
      <c r="G75" t="s">
        <v>56</v>
      </c>
      <c r="H75" t="s">
        <v>24</v>
      </c>
      <c r="I75" t="s">
        <v>12</v>
      </c>
      <c r="J75" s="5">
        <v>10</v>
      </c>
      <c r="K75">
        <v>229.1</v>
      </c>
      <c r="L75">
        <v>1720.56</v>
      </c>
      <c r="M75">
        <f>Table1[[#This Row],[Quantity Sold]]*Table1[[#This Row],[Unit Price]]</f>
        <v>2291</v>
      </c>
      <c r="N75">
        <f>Table1[[#This Row],[Sales Amount]]-Table1[[#This Row],[Cost Amount]]</f>
        <v>570.44000000000005</v>
      </c>
      <c r="O75" s="3" t="str">
        <f>"Q"&amp;ROUNDUP(MONTH(Table1[[#This Row],[Order Date]])/3,0)</f>
        <v>Q3</v>
      </c>
      <c r="P75" s="3" t="str">
        <f>TEXT(Table1[[#This Row],[Order Date]],"MMM")</f>
        <v>Sep</v>
      </c>
      <c r="Q75" s="3">
        <f>MONTH(Table1[[#This Row],[Order Date]])</f>
        <v>9</v>
      </c>
    </row>
    <row r="76" spans="1:17" x14ac:dyDescent="0.3">
      <c r="A76" t="s">
        <v>270</v>
      </c>
      <c r="B76" s="7">
        <v>46141</v>
      </c>
      <c r="C76" s="5">
        <v>2026</v>
      </c>
      <c r="D76" s="5" t="s">
        <v>271</v>
      </c>
      <c r="E76" t="s">
        <v>272</v>
      </c>
      <c r="F76" s="3" t="s">
        <v>201</v>
      </c>
      <c r="G76" t="s">
        <v>202</v>
      </c>
      <c r="H76" t="s">
        <v>203</v>
      </c>
      <c r="I76" t="s">
        <v>12</v>
      </c>
      <c r="J76" s="5">
        <v>16</v>
      </c>
      <c r="K76">
        <v>186.91</v>
      </c>
      <c r="L76">
        <v>2156.7199999999998</v>
      </c>
      <c r="M76">
        <f>Table1[[#This Row],[Quantity Sold]]*Table1[[#This Row],[Unit Price]]</f>
        <v>2990.56</v>
      </c>
      <c r="N76">
        <f>Table1[[#This Row],[Sales Amount]]-Table1[[#This Row],[Cost Amount]]</f>
        <v>833.84000000000015</v>
      </c>
      <c r="O76" s="3" t="str">
        <f>"Q"&amp;ROUNDUP(MONTH(Table1[[#This Row],[Order Date]])/3,0)</f>
        <v>Q2</v>
      </c>
      <c r="P76" s="3" t="str">
        <f>TEXT(Table1[[#This Row],[Order Date]],"MMM")</f>
        <v>Apr</v>
      </c>
      <c r="Q76" s="3">
        <f>MONTH(Table1[[#This Row],[Order Date]])</f>
        <v>4</v>
      </c>
    </row>
    <row r="77" spans="1:17" x14ac:dyDescent="0.3">
      <c r="A77" t="s">
        <v>273</v>
      </c>
      <c r="B77" s="7">
        <v>46275</v>
      </c>
      <c r="C77" s="5">
        <v>2026</v>
      </c>
      <c r="D77" s="5" t="s">
        <v>274</v>
      </c>
      <c r="E77" t="s">
        <v>275</v>
      </c>
      <c r="F77" s="3" t="s">
        <v>276</v>
      </c>
      <c r="G77" t="s">
        <v>277</v>
      </c>
      <c r="H77" t="s">
        <v>51</v>
      </c>
      <c r="I77" t="s">
        <v>35</v>
      </c>
      <c r="J77" s="5">
        <v>15</v>
      </c>
      <c r="K77">
        <v>52.92</v>
      </c>
      <c r="L77">
        <v>441.41</v>
      </c>
      <c r="M77">
        <f>Table1[[#This Row],[Quantity Sold]]*Table1[[#This Row],[Unit Price]]</f>
        <v>793.80000000000007</v>
      </c>
      <c r="N77">
        <f>Table1[[#This Row],[Sales Amount]]-Table1[[#This Row],[Cost Amount]]</f>
        <v>352.39000000000004</v>
      </c>
      <c r="O77" s="3" t="str">
        <f>"Q"&amp;ROUNDUP(MONTH(Table1[[#This Row],[Order Date]])/3,0)</f>
        <v>Q3</v>
      </c>
      <c r="P77" s="3" t="str">
        <f>TEXT(Table1[[#This Row],[Order Date]],"MMM")</f>
        <v>Sep</v>
      </c>
      <c r="Q77" s="3">
        <f>MONTH(Table1[[#This Row],[Order Date]])</f>
        <v>9</v>
      </c>
    </row>
    <row r="78" spans="1:17" x14ac:dyDescent="0.3">
      <c r="A78" t="s">
        <v>278</v>
      </c>
      <c r="B78" s="7">
        <v>46149</v>
      </c>
      <c r="C78" s="5">
        <v>2026</v>
      </c>
      <c r="D78" s="5" t="s">
        <v>279</v>
      </c>
      <c r="E78" t="s">
        <v>280</v>
      </c>
      <c r="F78" s="3" t="s">
        <v>112</v>
      </c>
      <c r="G78" t="s">
        <v>113</v>
      </c>
      <c r="H78" t="s">
        <v>18</v>
      </c>
      <c r="I78" t="s">
        <v>35</v>
      </c>
      <c r="J78" s="5">
        <v>19</v>
      </c>
      <c r="K78">
        <v>278.99</v>
      </c>
      <c r="L78">
        <v>3712.3</v>
      </c>
      <c r="M78">
        <f>Table1[[#This Row],[Quantity Sold]]*Table1[[#This Row],[Unit Price]]</f>
        <v>5300.81</v>
      </c>
      <c r="N78">
        <f>Table1[[#This Row],[Sales Amount]]-Table1[[#This Row],[Cost Amount]]</f>
        <v>1588.5100000000002</v>
      </c>
      <c r="O78" s="3" t="str">
        <f>"Q"&amp;ROUNDUP(MONTH(Table1[[#This Row],[Order Date]])/3,0)</f>
        <v>Q2</v>
      </c>
      <c r="P78" s="3" t="str">
        <f>TEXT(Table1[[#This Row],[Order Date]],"MMM")</f>
        <v>May</v>
      </c>
      <c r="Q78" s="3">
        <f>MONTH(Table1[[#This Row],[Order Date]])</f>
        <v>5</v>
      </c>
    </row>
    <row r="79" spans="1:17" x14ac:dyDescent="0.3">
      <c r="A79" t="s">
        <v>281</v>
      </c>
      <c r="B79" s="7">
        <v>46178</v>
      </c>
      <c r="C79" s="5">
        <v>2026</v>
      </c>
      <c r="D79" s="5" t="s">
        <v>282</v>
      </c>
      <c r="E79" t="s">
        <v>283</v>
      </c>
      <c r="F79" s="3" t="s">
        <v>122</v>
      </c>
      <c r="G79" t="s">
        <v>123</v>
      </c>
      <c r="H79" t="s">
        <v>5</v>
      </c>
      <c r="I79" t="s">
        <v>6</v>
      </c>
      <c r="J79" s="5">
        <v>19</v>
      </c>
      <c r="K79">
        <v>171.6</v>
      </c>
      <c r="L79">
        <v>2650.42</v>
      </c>
      <c r="M79">
        <f>Table1[[#This Row],[Quantity Sold]]*Table1[[#This Row],[Unit Price]]</f>
        <v>3260.4</v>
      </c>
      <c r="N79">
        <f>Table1[[#This Row],[Sales Amount]]-Table1[[#This Row],[Cost Amount]]</f>
        <v>609.98</v>
      </c>
      <c r="O79" s="3" t="str">
        <f>"Q"&amp;ROUNDUP(MONTH(Table1[[#This Row],[Order Date]])/3,0)</f>
        <v>Q2</v>
      </c>
      <c r="P79" s="3" t="str">
        <f>TEXT(Table1[[#This Row],[Order Date]],"MMM")</f>
        <v>Jun</v>
      </c>
      <c r="Q79" s="3">
        <f>MONTH(Table1[[#This Row],[Order Date]])</f>
        <v>6</v>
      </c>
    </row>
    <row r="80" spans="1:17" x14ac:dyDescent="0.3">
      <c r="A80" t="s">
        <v>284</v>
      </c>
      <c r="B80" s="7">
        <v>46132</v>
      </c>
      <c r="C80" s="5">
        <v>2026</v>
      </c>
      <c r="D80" s="5" t="s">
        <v>186</v>
      </c>
      <c r="E80" t="s">
        <v>285</v>
      </c>
      <c r="F80" s="3" t="s">
        <v>10</v>
      </c>
      <c r="G80" t="s">
        <v>11</v>
      </c>
      <c r="H80" t="s">
        <v>5</v>
      </c>
      <c r="I80" t="s">
        <v>25</v>
      </c>
      <c r="J80" s="5">
        <v>2</v>
      </c>
      <c r="K80">
        <v>346.03</v>
      </c>
      <c r="L80">
        <v>505.71</v>
      </c>
      <c r="M80">
        <f>Table1[[#This Row],[Quantity Sold]]*Table1[[#This Row],[Unit Price]]</f>
        <v>692.06</v>
      </c>
      <c r="N80">
        <f>Table1[[#This Row],[Sales Amount]]-Table1[[#This Row],[Cost Amount]]</f>
        <v>186.34999999999997</v>
      </c>
      <c r="O80" s="3" t="str">
        <f>"Q"&amp;ROUNDUP(MONTH(Table1[[#This Row],[Order Date]])/3,0)</f>
        <v>Q2</v>
      </c>
      <c r="P80" s="3" t="str">
        <f>TEXT(Table1[[#This Row],[Order Date]],"MMM")</f>
        <v>Apr</v>
      </c>
      <c r="Q80" s="3">
        <f>MONTH(Table1[[#This Row],[Order Date]])</f>
        <v>4</v>
      </c>
    </row>
    <row r="81" spans="1:17" x14ac:dyDescent="0.3">
      <c r="A81" t="s">
        <v>286</v>
      </c>
      <c r="B81" s="7">
        <v>46074</v>
      </c>
      <c r="C81" s="5">
        <v>2026</v>
      </c>
      <c r="D81" s="5" t="s">
        <v>254</v>
      </c>
      <c r="E81" t="s">
        <v>287</v>
      </c>
      <c r="F81" s="3" t="s">
        <v>32</v>
      </c>
      <c r="G81" t="s">
        <v>33</v>
      </c>
      <c r="H81" t="s">
        <v>34</v>
      </c>
      <c r="I81" t="s">
        <v>35</v>
      </c>
      <c r="J81" s="5">
        <v>10</v>
      </c>
      <c r="K81">
        <v>112.32</v>
      </c>
      <c r="L81">
        <v>712.9</v>
      </c>
      <c r="M81">
        <f>Table1[[#This Row],[Quantity Sold]]*Table1[[#This Row],[Unit Price]]</f>
        <v>1123.1999999999998</v>
      </c>
      <c r="N81">
        <f>Table1[[#This Row],[Sales Amount]]-Table1[[#This Row],[Cost Amount]]</f>
        <v>410.29999999999984</v>
      </c>
      <c r="O81" s="3" t="str">
        <f>"Q"&amp;ROUNDUP(MONTH(Table1[[#This Row],[Order Date]])/3,0)</f>
        <v>Q1</v>
      </c>
      <c r="P81" s="3" t="str">
        <f>TEXT(Table1[[#This Row],[Order Date]],"MMM")</f>
        <v>Feb</v>
      </c>
      <c r="Q81" s="3">
        <f>MONTH(Table1[[#This Row],[Order Date]])</f>
        <v>2</v>
      </c>
    </row>
    <row r="82" spans="1:17" x14ac:dyDescent="0.3">
      <c r="A82" t="s">
        <v>288</v>
      </c>
      <c r="B82" s="7">
        <v>46030</v>
      </c>
      <c r="C82" s="5">
        <v>2026</v>
      </c>
      <c r="D82" s="5" t="s">
        <v>69</v>
      </c>
      <c r="E82" t="s">
        <v>43</v>
      </c>
      <c r="F82" s="3" t="s">
        <v>55</v>
      </c>
      <c r="G82" t="s">
        <v>56</v>
      </c>
      <c r="H82" t="s">
        <v>24</v>
      </c>
      <c r="I82" t="s">
        <v>12</v>
      </c>
      <c r="J82" s="5">
        <v>10</v>
      </c>
      <c r="K82">
        <v>457.33</v>
      </c>
      <c r="L82">
        <v>3420.38</v>
      </c>
      <c r="M82">
        <f>Table1[[#This Row],[Quantity Sold]]*Table1[[#This Row],[Unit Price]]</f>
        <v>4573.3</v>
      </c>
      <c r="N82">
        <f>Table1[[#This Row],[Sales Amount]]-Table1[[#This Row],[Cost Amount]]</f>
        <v>1152.92</v>
      </c>
      <c r="O82" s="3" t="str">
        <f>"Q"&amp;ROUNDUP(MONTH(Table1[[#This Row],[Order Date]])/3,0)</f>
        <v>Q1</v>
      </c>
      <c r="P82" s="3" t="str">
        <f>TEXT(Table1[[#This Row],[Order Date]],"MMM")</f>
        <v>Jan</v>
      </c>
      <c r="Q82" s="3">
        <f>MONTH(Table1[[#This Row],[Order Date]])</f>
        <v>1</v>
      </c>
    </row>
    <row r="83" spans="1:17" x14ac:dyDescent="0.3">
      <c r="A83" t="s">
        <v>289</v>
      </c>
      <c r="B83" s="7">
        <v>46101</v>
      </c>
      <c r="C83" s="5">
        <v>2026</v>
      </c>
      <c r="D83" s="5" t="s">
        <v>290</v>
      </c>
      <c r="E83" t="s">
        <v>291</v>
      </c>
      <c r="F83" s="3" t="s">
        <v>3</v>
      </c>
      <c r="G83" t="s">
        <v>4</v>
      </c>
      <c r="H83" t="s">
        <v>5</v>
      </c>
      <c r="I83" t="s">
        <v>35</v>
      </c>
      <c r="J83" s="5">
        <v>19</v>
      </c>
      <c r="K83">
        <v>332.94</v>
      </c>
      <c r="L83">
        <v>4662.28</v>
      </c>
      <c r="M83">
        <f>Table1[[#This Row],[Quantity Sold]]*Table1[[#This Row],[Unit Price]]</f>
        <v>6325.86</v>
      </c>
      <c r="N83">
        <f>Table1[[#This Row],[Sales Amount]]-Table1[[#This Row],[Cost Amount]]</f>
        <v>1663.58</v>
      </c>
      <c r="O83" s="3" t="str">
        <f>"Q"&amp;ROUNDUP(MONTH(Table1[[#This Row],[Order Date]])/3,0)</f>
        <v>Q1</v>
      </c>
      <c r="P83" s="3" t="str">
        <f>TEXT(Table1[[#This Row],[Order Date]],"MMM")</f>
        <v>Mar</v>
      </c>
      <c r="Q83" s="3">
        <f>MONTH(Table1[[#This Row],[Order Date]])</f>
        <v>3</v>
      </c>
    </row>
    <row r="84" spans="1:17" x14ac:dyDescent="0.3">
      <c r="A84" t="s">
        <v>292</v>
      </c>
      <c r="B84" s="7">
        <v>46239</v>
      </c>
      <c r="C84" s="5">
        <v>2026</v>
      </c>
      <c r="D84" s="5" t="s">
        <v>246</v>
      </c>
      <c r="E84" t="s">
        <v>293</v>
      </c>
      <c r="F84" s="3" t="s">
        <v>127</v>
      </c>
      <c r="G84" t="s">
        <v>128</v>
      </c>
      <c r="H84" t="s">
        <v>80</v>
      </c>
      <c r="I84" t="s">
        <v>6</v>
      </c>
      <c r="J84" s="5">
        <v>16</v>
      </c>
      <c r="K84">
        <v>117.48</v>
      </c>
      <c r="L84">
        <v>1093.48</v>
      </c>
      <c r="M84">
        <f>Table1[[#This Row],[Quantity Sold]]*Table1[[#This Row],[Unit Price]]</f>
        <v>1879.68</v>
      </c>
      <c r="N84">
        <f>Table1[[#This Row],[Sales Amount]]-Table1[[#This Row],[Cost Amount]]</f>
        <v>786.2</v>
      </c>
      <c r="O84" s="3" t="str">
        <f>"Q"&amp;ROUNDUP(MONTH(Table1[[#This Row],[Order Date]])/3,0)</f>
        <v>Q3</v>
      </c>
      <c r="P84" s="3" t="str">
        <f>TEXT(Table1[[#This Row],[Order Date]],"MMM")</f>
        <v>Aug</v>
      </c>
      <c r="Q84" s="3">
        <f>MONTH(Table1[[#This Row],[Order Date]])</f>
        <v>8</v>
      </c>
    </row>
    <row r="85" spans="1:17" x14ac:dyDescent="0.3">
      <c r="A85" t="s">
        <v>294</v>
      </c>
      <c r="B85" s="7">
        <v>46385</v>
      </c>
      <c r="C85" s="5">
        <v>2026</v>
      </c>
      <c r="D85" s="5" t="s">
        <v>8</v>
      </c>
      <c r="E85" t="s">
        <v>295</v>
      </c>
      <c r="F85" s="3" t="s">
        <v>296</v>
      </c>
      <c r="G85" t="s">
        <v>297</v>
      </c>
      <c r="H85" t="s">
        <v>51</v>
      </c>
      <c r="I85" t="s">
        <v>12</v>
      </c>
      <c r="J85" s="5">
        <v>1</v>
      </c>
      <c r="K85">
        <v>295.5</v>
      </c>
      <c r="L85">
        <v>208.4</v>
      </c>
      <c r="M85">
        <f>Table1[[#This Row],[Quantity Sold]]*Table1[[#This Row],[Unit Price]]</f>
        <v>295.5</v>
      </c>
      <c r="N85">
        <f>Table1[[#This Row],[Sales Amount]]-Table1[[#This Row],[Cost Amount]]</f>
        <v>87.1</v>
      </c>
      <c r="O85" s="3" t="str">
        <f>"Q"&amp;ROUNDUP(MONTH(Table1[[#This Row],[Order Date]])/3,0)</f>
        <v>Q4</v>
      </c>
      <c r="P85" s="3" t="str">
        <f>TEXT(Table1[[#This Row],[Order Date]],"MMM")</f>
        <v>Dec</v>
      </c>
      <c r="Q85" s="3">
        <f>MONTH(Table1[[#This Row],[Order Date]])</f>
        <v>12</v>
      </c>
    </row>
    <row r="86" spans="1:17" x14ac:dyDescent="0.3">
      <c r="A86" t="s">
        <v>298</v>
      </c>
      <c r="B86" s="7">
        <v>46344</v>
      </c>
      <c r="C86" s="5">
        <v>2026</v>
      </c>
      <c r="D86" s="5" t="s">
        <v>299</v>
      </c>
      <c r="E86" t="s">
        <v>220</v>
      </c>
      <c r="F86" s="3" t="s">
        <v>300</v>
      </c>
      <c r="G86" t="s">
        <v>301</v>
      </c>
      <c r="H86" t="s">
        <v>5</v>
      </c>
      <c r="I86" t="s">
        <v>35</v>
      </c>
      <c r="J86" s="5">
        <v>18</v>
      </c>
      <c r="K86">
        <v>37.06</v>
      </c>
      <c r="L86">
        <v>361.59</v>
      </c>
      <c r="M86">
        <f>Table1[[#This Row],[Quantity Sold]]*Table1[[#This Row],[Unit Price]]</f>
        <v>667.08</v>
      </c>
      <c r="N86">
        <f>Table1[[#This Row],[Sales Amount]]-Table1[[#This Row],[Cost Amount]]</f>
        <v>305.49000000000007</v>
      </c>
      <c r="O86" s="3" t="str">
        <f>"Q"&amp;ROUNDUP(MONTH(Table1[[#This Row],[Order Date]])/3,0)</f>
        <v>Q4</v>
      </c>
      <c r="P86" s="3" t="str">
        <f>TEXT(Table1[[#This Row],[Order Date]],"MMM")</f>
        <v>Nov</v>
      </c>
      <c r="Q86" s="3">
        <f>MONTH(Table1[[#This Row],[Order Date]])</f>
        <v>11</v>
      </c>
    </row>
    <row r="87" spans="1:17" x14ac:dyDescent="0.3">
      <c r="A87" t="s">
        <v>302</v>
      </c>
      <c r="B87" s="7">
        <v>46095</v>
      </c>
      <c r="C87" s="5">
        <v>2026</v>
      </c>
      <c r="D87" s="5" t="s">
        <v>37</v>
      </c>
      <c r="E87" t="s">
        <v>77</v>
      </c>
      <c r="F87" s="3" t="s">
        <v>198</v>
      </c>
      <c r="G87" t="s">
        <v>199</v>
      </c>
      <c r="H87" t="s">
        <v>34</v>
      </c>
      <c r="I87" t="s">
        <v>35</v>
      </c>
      <c r="J87" s="5">
        <v>6</v>
      </c>
      <c r="K87">
        <v>335.71</v>
      </c>
      <c r="L87">
        <v>1168.0899999999999</v>
      </c>
      <c r="M87">
        <f>Table1[[#This Row],[Quantity Sold]]*Table1[[#This Row],[Unit Price]]</f>
        <v>2014.2599999999998</v>
      </c>
      <c r="N87">
        <f>Table1[[#This Row],[Sales Amount]]-Table1[[#This Row],[Cost Amount]]</f>
        <v>846.16999999999985</v>
      </c>
      <c r="O87" s="3" t="str">
        <f>"Q"&amp;ROUNDUP(MONTH(Table1[[#This Row],[Order Date]])/3,0)</f>
        <v>Q1</v>
      </c>
      <c r="P87" s="3" t="str">
        <f>TEXT(Table1[[#This Row],[Order Date]],"MMM")</f>
        <v>Mar</v>
      </c>
      <c r="Q87" s="3">
        <f>MONTH(Table1[[#This Row],[Order Date]])</f>
        <v>3</v>
      </c>
    </row>
    <row r="88" spans="1:17" x14ac:dyDescent="0.3">
      <c r="A88" t="s">
        <v>303</v>
      </c>
      <c r="B88" s="7">
        <v>46247</v>
      </c>
      <c r="C88" s="5">
        <v>2026</v>
      </c>
      <c r="D88" s="5" t="s">
        <v>47</v>
      </c>
      <c r="E88" t="s">
        <v>15</v>
      </c>
      <c r="F88" s="3" t="s">
        <v>164</v>
      </c>
      <c r="G88" t="s">
        <v>165</v>
      </c>
      <c r="H88" t="s">
        <v>34</v>
      </c>
      <c r="I88" t="s">
        <v>25</v>
      </c>
      <c r="J88" s="5">
        <v>14</v>
      </c>
      <c r="K88">
        <v>438.42</v>
      </c>
      <c r="L88">
        <v>3866.28</v>
      </c>
      <c r="M88">
        <f>Table1[[#This Row],[Quantity Sold]]*Table1[[#This Row],[Unit Price]]</f>
        <v>6137.88</v>
      </c>
      <c r="N88">
        <f>Table1[[#This Row],[Sales Amount]]-Table1[[#This Row],[Cost Amount]]</f>
        <v>2271.6</v>
      </c>
      <c r="O88" s="3" t="str">
        <f>"Q"&amp;ROUNDUP(MONTH(Table1[[#This Row],[Order Date]])/3,0)</f>
        <v>Q3</v>
      </c>
      <c r="P88" s="3" t="str">
        <f>TEXT(Table1[[#This Row],[Order Date]],"MMM")</f>
        <v>Aug</v>
      </c>
      <c r="Q88" s="3">
        <f>MONTH(Table1[[#This Row],[Order Date]])</f>
        <v>8</v>
      </c>
    </row>
    <row r="89" spans="1:17" x14ac:dyDescent="0.3">
      <c r="A89" t="s">
        <v>304</v>
      </c>
      <c r="B89" s="7">
        <v>46364</v>
      </c>
      <c r="C89" s="5">
        <v>2026</v>
      </c>
      <c r="D89" s="5" t="s">
        <v>135</v>
      </c>
      <c r="E89" t="s">
        <v>305</v>
      </c>
      <c r="F89" s="3" t="s">
        <v>306</v>
      </c>
      <c r="G89" t="s">
        <v>307</v>
      </c>
      <c r="H89" t="s">
        <v>51</v>
      </c>
      <c r="I89" t="s">
        <v>35</v>
      </c>
      <c r="J89" s="5">
        <v>1</v>
      </c>
      <c r="K89">
        <v>451.39</v>
      </c>
      <c r="L89">
        <v>312.98</v>
      </c>
      <c r="M89">
        <f>Table1[[#This Row],[Quantity Sold]]*Table1[[#This Row],[Unit Price]]</f>
        <v>451.39</v>
      </c>
      <c r="N89">
        <f>Table1[[#This Row],[Sales Amount]]-Table1[[#This Row],[Cost Amount]]</f>
        <v>138.40999999999997</v>
      </c>
      <c r="O89" s="3" t="str">
        <f>"Q"&amp;ROUNDUP(MONTH(Table1[[#This Row],[Order Date]])/3,0)</f>
        <v>Q4</v>
      </c>
      <c r="P89" s="3" t="str">
        <f>TEXT(Table1[[#This Row],[Order Date]],"MMM")</f>
        <v>Dec</v>
      </c>
      <c r="Q89" s="3">
        <f>MONTH(Table1[[#This Row],[Order Date]])</f>
        <v>12</v>
      </c>
    </row>
    <row r="90" spans="1:17" x14ac:dyDescent="0.3">
      <c r="A90" t="s">
        <v>308</v>
      </c>
      <c r="B90" s="7">
        <v>46277</v>
      </c>
      <c r="C90" s="5">
        <v>2026</v>
      </c>
      <c r="D90" s="5" t="s">
        <v>222</v>
      </c>
      <c r="E90" t="s">
        <v>285</v>
      </c>
      <c r="F90" s="3" t="s">
        <v>55</v>
      </c>
      <c r="G90" t="s">
        <v>56</v>
      </c>
      <c r="H90" t="s">
        <v>24</v>
      </c>
      <c r="I90" t="s">
        <v>25</v>
      </c>
      <c r="J90" s="5">
        <v>11</v>
      </c>
      <c r="K90">
        <v>373.71</v>
      </c>
      <c r="L90">
        <v>2576.09</v>
      </c>
      <c r="M90">
        <f>Table1[[#This Row],[Quantity Sold]]*Table1[[#This Row],[Unit Price]]</f>
        <v>4110.8099999999995</v>
      </c>
      <c r="N90">
        <f>Table1[[#This Row],[Sales Amount]]-Table1[[#This Row],[Cost Amount]]</f>
        <v>1534.7199999999993</v>
      </c>
      <c r="O90" s="3" t="str">
        <f>"Q"&amp;ROUNDUP(MONTH(Table1[[#This Row],[Order Date]])/3,0)</f>
        <v>Q3</v>
      </c>
      <c r="P90" s="3" t="str">
        <f>TEXT(Table1[[#This Row],[Order Date]],"MMM")</f>
        <v>Sep</v>
      </c>
      <c r="Q90" s="3">
        <f>MONTH(Table1[[#This Row],[Order Date]])</f>
        <v>9</v>
      </c>
    </row>
    <row r="91" spans="1:17" x14ac:dyDescent="0.3">
      <c r="A91" t="s">
        <v>309</v>
      </c>
      <c r="B91" s="7">
        <v>46285</v>
      </c>
      <c r="C91" s="5">
        <v>2026</v>
      </c>
      <c r="D91" s="5" t="s">
        <v>82</v>
      </c>
      <c r="E91" t="s">
        <v>310</v>
      </c>
      <c r="F91" s="3" t="s">
        <v>44</v>
      </c>
      <c r="G91" t="s">
        <v>45</v>
      </c>
      <c r="H91" t="s">
        <v>5</v>
      </c>
      <c r="I91" t="s">
        <v>6</v>
      </c>
      <c r="J91" s="5">
        <v>18</v>
      </c>
      <c r="K91">
        <v>234.05</v>
      </c>
      <c r="L91">
        <v>2297.8000000000002</v>
      </c>
      <c r="M91">
        <f>Table1[[#This Row],[Quantity Sold]]*Table1[[#This Row],[Unit Price]]</f>
        <v>4212.9000000000005</v>
      </c>
      <c r="N91">
        <f>Table1[[#This Row],[Sales Amount]]-Table1[[#This Row],[Cost Amount]]</f>
        <v>1915.1000000000004</v>
      </c>
      <c r="O91" s="3" t="str">
        <f>"Q"&amp;ROUNDUP(MONTH(Table1[[#This Row],[Order Date]])/3,0)</f>
        <v>Q3</v>
      </c>
      <c r="P91" s="3" t="str">
        <f>TEXT(Table1[[#This Row],[Order Date]],"MMM")</f>
        <v>Sep</v>
      </c>
      <c r="Q91" s="3">
        <f>MONTH(Table1[[#This Row],[Order Date]])</f>
        <v>9</v>
      </c>
    </row>
    <row r="92" spans="1:17" x14ac:dyDescent="0.3">
      <c r="A92" t="s">
        <v>311</v>
      </c>
      <c r="B92" s="7">
        <v>46121</v>
      </c>
      <c r="C92" s="5">
        <v>2026</v>
      </c>
      <c r="D92" s="5" t="s">
        <v>47</v>
      </c>
      <c r="E92" t="s">
        <v>312</v>
      </c>
      <c r="F92" s="3" t="s">
        <v>198</v>
      </c>
      <c r="G92" t="s">
        <v>199</v>
      </c>
      <c r="H92" t="s">
        <v>34</v>
      </c>
      <c r="I92" t="s">
        <v>35</v>
      </c>
      <c r="J92" s="5">
        <v>14</v>
      </c>
      <c r="K92">
        <v>461</v>
      </c>
      <c r="L92">
        <v>4282.99</v>
      </c>
      <c r="M92">
        <f>Table1[[#This Row],[Quantity Sold]]*Table1[[#This Row],[Unit Price]]</f>
        <v>6454</v>
      </c>
      <c r="N92">
        <f>Table1[[#This Row],[Sales Amount]]-Table1[[#This Row],[Cost Amount]]</f>
        <v>2171.0100000000002</v>
      </c>
      <c r="O92" s="3" t="str">
        <f>"Q"&amp;ROUNDUP(MONTH(Table1[[#This Row],[Order Date]])/3,0)</f>
        <v>Q2</v>
      </c>
      <c r="P92" s="3" t="str">
        <f>TEXT(Table1[[#This Row],[Order Date]],"MMM")</f>
        <v>Apr</v>
      </c>
      <c r="Q92" s="3">
        <f>MONTH(Table1[[#This Row],[Order Date]])</f>
        <v>4</v>
      </c>
    </row>
    <row r="93" spans="1:17" x14ac:dyDescent="0.3">
      <c r="A93" t="s">
        <v>313</v>
      </c>
      <c r="B93" s="7">
        <v>46317</v>
      </c>
      <c r="C93" s="5">
        <v>2026</v>
      </c>
      <c r="D93" s="5" t="s">
        <v>125</v>
      </c>
      <c r="E93" t="s">
        <v>314</v>
      </c>
      <c r="F93" s="3" t="s">
        <v>10</v>
      </c>
      <c r="G93" t="s">
        <v>11</v>
      </c>
      <c r="H93" t="s">
        <v>5</v>
      </c>
      <c r="I93" t="s">
        <v>35</v>
      </c>
      <c r="J93" s="5">
        <v>14</v>
      </c>
      <c r="K93">
        <v>463.66</v>
      </c>
      <c r="L93">
        <v>4907.8</v>
      </c>
      <c r="M93">
        <f>Table1[[#This Row],[Quantity Sold]]*Table1[[#This Row],[Unit Price]]</f>
        <v>6491.2400000000007</v>
      </c>
      <c r="N93">
        <f>Table1[[#This Row],[Sales Amount]]-Table1[[#This Row],[Cost Amount]]</f>
        <v>1583.4400000000005</v>
      </c>
      <c r="O93" s="3" t="str">
        <f>"Q"&amp;ROUNDUP(MONTH(Table1[[#This Row],[Order Date]])/3,0)</f>
        <v>Q4</v>
      </c>
      <c r="P93" s="3" t="str">
        <f>TEXT(Table1[[#This Row],[Order Date]],"MMM")</f>
        <v>Oct</v>
      </c>
      <c r="Q93" s="3">
        <f>MONTH(Table1[[#This Row],[Order Date]])</f>
        <v>10</v>
      </c>
    </row>
    <row r="94" spans="1:17" x14ac:dyDescent="0.3">
      <c r="A94" t="s">
        <v>315</v>
      </c>
      <c r="B94" s="7">
        <v>46248</v>
      </c>
      <c r="C94" s="5">
        <v>2026</v>
      </c>
      <c r="D94" s="5" t="s">
        <v>316</v>
      </c>
      <c r="E94" t="s">
        <v>48</v>
      </c>
      <c r="F94" s="3" t="s">
        <v>146</v>
      </c>
      <c r="G94" t="s">
        <v>147</v>
      </c>
      <c r="H94" t="s">
        <v>51</v>
      </c>
      <c r="I94" t="s">
        <v>6</v>
      </c>
      <c r="J94" s="5">
        <v>9</v>
      </c>
      <c r="K94">
        <v>449.64</v>
      </c>
      <c r="L94">
        <v>2589.48</v>
      </c>
      <c r="M94">
        <f>Table1[[#This Row],[Quantity Sold]]*Table1[[#This Row],[Unit Price]]</f>
        <v>4046.7599999999998</v>
      </c>
      <c r="N94">
        <f>Table1[[#This Row],[Sales Amount]]-Table1[[#This Row],[Cost Amount]]</f>
        <v>1457.2799999999997</v>
      </c>
      <c r="O94" s="3" t="str">
        <f>"Q"&amp;ROUNDUP(MONTH(Table1[[#This Row],[Order Date]])/3,0)</f>
        <v>Q3</v>
      </c>
      <c r="P94" s="3" t="str">
        <f>TEXT(Table1[[#This Row],[Order Date]],"MMM")</f>
        <v>Aug</v>
      </c>
      <c r="Q94" s="3">
        <f>MONTH(Table1[[#This Row],[Order Date]])</f>
        <v>8</v>
      </c>
    </row>
    <row r="95" spans="1:17" x14ac:dyDescent="0.3">
      <c r="A95" t="s">
        <v>317</v>
      </c>
      <c r="B95" s="7">
        <v>46260</v>
      </c>
      <c r="C95" s="5">
        <v>2026</v>
      </c>
      <c r="D95" s="5" t="s">
        <v>248</v>
      </c>
      <c r="E95" t="s">
        <v>318</v>
      </c>
      <c r="F95" s="3" t="s">
        <v>296</v>
      </c>
      <c r="G95" t="s">
        <v>297</v>
      </c>
      <c r="H95" t="s">
        <v>51</v>
      </c>
      <c r="I95" t="s">
        <v>35</v>
      </c>
      <c r="J95" s="5">
        <v>13</v>
      </c>
      <c r="K95">
        <v>56.03</v>
      </c>
      <c r="L95">
        <v>551.46</v>
      </c>
      <c r="M95">
        <f>Table1[[#This Row],[Quantity Sold]]*Table1[[#This Row],[Unit Price]]</f>
        <v>728.39</v>
      </c>
      <c r="N95">
        <f>Table1[[#This Row],[Sales Amount]]-Table1[[#This Row],[Cost Amount]]</f>
        <v>176.92999999999995</v>
      </c>
      <c r="O95" s="3" t="str">
        <f>"Q"&amp;ROUNDUP(MONTH(Table1[[#This Row],[Order Date]])/3,0)</f>
        <v>Q3</v>
      </c>
      <c r="P95" s="3" t="str">
        <f>TEXT(Table1[[#This Row],[Order Date]],"MMM")</f>
        <v>Aug</v>
      </c>
      <c r="Q95" s="3">
        <f>MONTH(Table1[[#This Row],[Order Date]])</f>
        <v>8</v>
      </c>
    </row>
    <row r="96" spans="1:17" x14ac:dyDescent="0.3">
      <c r="A96" t="s">
        <v>319</v>
      </c>
      <c r="B96" s="7">
        <v>46085</v>
      </c>
      <c r="C96" s="5">
        <v>2026</v>
      </c>
      <c r="D96" s="5" t="s">
        <v>320</v>
      </c>
      <c r="E96" t="s">
        <v>321</v>
      </c>
      <c r="F96" s="3" t="s">
        <v>10</v>
      </c>
      <c r="G96" t="s">
        <v>11</v>
      </c>
      <c r="H96" t="s">
        <v>5</v>
      </c>
      <c r="I96" t="s">
        <v>12</v>
      </c>
      <c r="J96" s="5">
        <v>2</v>
      </c>
      <c r="K96">
        <v>45.83</v>
      </c>
      <c r="L96">
        <v>72.14</v>
      </c>
      <c r="M96">
        <f>Table1[[#This Row],[Quantity Sold]]*Table1[[#This Row],[Unit Price]]</f>
        <v>91.66</v>
      </c>
      <c r="N96">
        <f>Table1[[#This Row],[Sales Amount]]-Table1[[#This Row],[Cost Amount]]</f>
        <v>19.519999999999996</v>
      </c>
      <c r="O96" s="3" t="str">
        <f>"Q"&amp;ROUNDUP(MONTH(Table1[[#This Row],[Order Date]])/3,0)</f>
        <v>Q1</v>
      </c>
      <c r="P96" s="3" t="str">
        <f>TEXT(Table1[[#This Row],[Order Date]],"MMM")</f>
        <v>Mar</v>
      </c>
      <c r="Q96" s="3">
        <f>MONTH(Table1[[#This Row],[Order Date]])</f>
        <v>3</v>
      </c>
    </row>
    <row r="97" spans="1:17" x14ac:dyDescent="0.3">
      <c r="A97" t="s">
        <v>322</v>
      </c>
      <c r="B97" s="7">
        <v>46352</v>
      </c>
      <c r="C97" s="5">
        <v>2026</v>
      </c>
      <c r="D97" s="5" t="s">
        <v>8</v>
      </c>
      <c r="E97" t="s">
        <v>260</v>
      </c>
      <c r="F97" s="3" t="s">
        <v>169</v>
      </c>
      <c r="G97" t="s">
        <v>170</v>
      </c>
      <c r="H97" t="s">
        <v>80</v>
      </c>
      <c r="I97" t="s">
        <v>35</v>
      </c>
      <c r="J97" s="5">
        <v>19</v>
      </c>
      <c r="K97">
        <v>86.37</v>
      </c>
      <c r="L97">
        <v>1040.1099999999999</v>
      </c>
      <c r="M97">
        <f>Table1[[#This Row],[Quantity Sold]]*Table1[[#This Row],[Unit Price]]</f>
        <v>1641.0300000000002</v>
      </c>
      <c r="N97">
        <f>Table1[[#This Row],[Sales Amount]]-Table1[[#This Row],[Cost Amount]]</f>
        <v>600.9200000000003</v>
      </c>
      <c r="O97" s="3" t="str">
        <f>"Q"&amp;ROUNDUP(MONTH(Table1[[#This Row],[Order Date]])/3,0)</f>
        <v>Q4</v>
      </c>
      <c r="P97" s="3" t="str">
        <f>TEXT(Table1[[#This Row],[Order Date]],"MMM")</f>
        <v>Nov</v>
      </c>
      <c r="Q97" s="3">
        <f>MONTH(Table1[[#This Row],[Order Date]])</f>
        <v>11</v>
      </c>
    </row>
    <row r="98" spans="1:17" x14ac:dyDescent="0.3">
      <c r="A98" t="s">
        <v>323</v>
      </c>
      <c r="B98" s="7">
        <v>46094</v>
      </c>
      <c r="C98" s="5">
        <v>2026</v>
      </c>
      <c r="D98" s="5" t="s">
        <v>92</v>
      </c>
      <c r="E98" t="s">
        <v>310</v>
      </c>
      <c r="F98" s="3" t="s">
        <v>112</v>
      </c>
      <c r="G98" t="s">
        <v>113</v>
      </c>
      <c r="H98" t="s">
        <v>18</v>
      </c>
      <c r="I98" t="s">
        <v>6</v>
      </c>
      <c r="J98" s="5">
        <v>18</v>
      </c>
      <c r="K98">
        <v>309.36</v>
      </c>
      <c r="L98">
        <v>4132.3500000000004</v>
      </c>
      <c r="M98">
        <f>Table1[[#This Row],[Quantity Sold]]*Table1[[#This Row],[Unit Price]]</f>
        <v>5568.4800000000005</v>
      </c>
      <c r="N98">
        <f>Table1[[#This Row],[Sales Amount]]-Table1[[#This Row],[Cost Amount]]</f>
        <v>1436.13</v>
      </c>
      <c r="O98" s="3" t="str">
        <f>"Q"&amp;ROUNDUP(MONTH(Table1[[#This Row],[Order Date]])/3,0)</f>
        <v>Q1</v>
      </c>
      <c r="P98" s="3" t="str">
        <f>TEXT(Table1[[#This Row],[Order Date]],"MMM")</f>
        <v>Mar</v>
      </c>
      <c r="Q98" s="3">
        <f>MONTH(Table1[[#This Row],[Order Date]])</f>
        <v>3</v>
      </c>
    </row>
    <row r="99" spans="1:17" x14ac:dyDescent="0.3">
      <c r="A99" t="s">
        <v>324</v>
      </c>
      <c r="B99" s="7">
        <v>46263</v>
      </c>
      <c r="C99" s="5">
        <v>2026</v>
      </c>
      <c r="D99" s="5" t="s">
        <v>30</v>
      </c>
      <c r="E99" t="s">
        <v>325</v>
      </c>
      <c r="F99" s="3" t="s">
        <v>296</v>
      </c>
      <c r="G99" t="s">
        <v>297</v>
      </c>
      <c r="H99" t="s">
        <v>51</v>
      </c>
      <c r="I99" t="s">
        <v>25</v>
      </c>
      <c r="J99" s="5">
        <v>15</v>
      </c>
      <c r="K99">
        <v>236.93</v>
      </c>
      <c r="L99">
        <v>2668.48</v>
      </c>
      <c r="M99">
        <f>Table1[[#This Row],[Quantity Sold]]*Table1[[#This Row],[Unit Price]]</f>
        <v>3553.9500000000003</v>
      </c>
      <c r="N99">
        <f>Table1[[#This Row],[Sales Amount]]-Table1[[#This Row],[Cost Amount]]</f>
        <v>885.47000000000025</v>
      </c>
      <c r="O99" s="3" t="str">
        <f>"Q"&amp;ROUNDUP(MONTH(Table1[[#This Row],[Order Date]])/3,0)</f>
        <v>Q3</v>
      </c>
      <c r="P99" s="3" t="str">
        <f>TEXT(Table1[[#This Row],[Order Date]],"MMM")</f>
        <v>Aug</v>
      </c>
      <c r="Q99" s="3">
        <f>MONTH(Table1[[#This Row],[Order Date]])</f>
        <v>8</v>
      </c>
    </row>
    <row r="100" spans="1:17" x14ac:dyDescent="0.3">
      <c r="A100" t="s">
        <v>326</v>
      </c>
      <c r="B100" s="7">
        <v>46377</v>
      </c>
      <c r="C100" s="5">
        <v>2026</v>
      </c>
      <c r="D100" s="5" t="s">
        <v>69</v>
      </c>
      <c r="E100" t="s">
        <v>327</v>
      </c>
      <c r="F100" s="3" t="s">
        <v>173</v>
      </c>
      <c r="G100" t="s">
        <v>174</v>
      </c>
      <c r="H100" t="s">
        <v>18</v>
      </c>
      <c r="I100" t="s">
        <v>35</v>
      </c>
      <c r="J100" s="5">
        <v>1</v>
      </c>
      <c r="K100">
        <v>128.09</v>
      </c>
      <c r="L100">
        <v>79.77</v>
      </c>
      <c r="M100">
        <f>Table1[[#This Row],[Quantity Sold]]*Table1[[#This Row],[Unit Price]]</f>
        <v>128.09</v>
      </c>
      <c r="N100">
        <f>Table1[[#This Row],[Sales Amount]]-Table1[[#This Row],[Cost Amount]]</f>
        <v>48.320000000000007</v>
      </c>
      <c r="O100" s="3" t="str">
        <f>"Q"&amp;ROUNDUP(MONTH(Table1[[#This Row],[Order Date]])/3,0)</f>
        <v>Q4</v>
      </c>
      <c r="P100" s="3" t="str">
        <f>TEXT(Table1[[#This Row],[Order Date]],"MMM")</f>
        <v>Dec</v>
      </c>
      <c r="Q100" s="3">
        <f>MONTH(Table1[[#This Row],[Order Date]])</f>
        <v>12</v>
      </c>
    </row>
    <row r="101" spans="1:17" x14ac:dyDescent="0.3">
      <c r="A101" t="s">
        <v>328</v>
      </c>
      <c r="B101" s="7">
        <v>46196</v>
      </c>
      <c r="C101" s="5">
        <v>2026</v>
      </c>
      <c r="D101" s="5" t="s">
        <v>329</v>
      </c>
      <c r="E101" t="s">
        <v>228</v>
      </c>
      <c r="F101" s="3" t="s">
        <v>330</v>
      </c>
      <c r="G101" t="s">
        <v>331</v>
      </c>
      <c r="H101" t="s">
        <v>51</v>
      </c>
      <c r="I101" t="s">
        <v>6</v>
      </c>
      <c r="J101" s="5">
        <v>6</v>
      </c>
      <c r="K101">
        <v>322.10000000000002</v>
      </c>
      <c r="L101">
        <v>1229.6600000000001</v>
      </c>
      <c r="M101">
        <f>Table1[[#This Row],[Quantity Sold]]*Table1[[#This Row],[Unit Price]]</f>
        <v>1932.6000000000001</v>
      </c>
      <c r="N101">
        <f>Table1[[#This Row],[Sales Amount]]-Table1[[#This Row],[Cost Amount]]</f>
        <v>702.94</v>
      </c>
      <c r="O101" s="3" t="str">
        <f>"Q"&amp;ROUNDUP(MONTH(Table1[[#This Row],[Order Date]])/3,0)</f>
        <v>Q2</v>
      </c>
      <c r="P101" s="3" t="str">
        <f>TEXT(Table1[[#This Row],[Order Date]],"MMM")</f>
        <v>Jun</v>
      </c>
      <c r="Q101" s="3">
        <f>MONTH(Table1[[#This Row],[Order Date]])</f>
        <v>6</v>
      </c>
    </row>
    <row r="102" spans="1:17" x14ac:dyDescent="0.3">
      <c r="A102" t="s">
        <v>332</v>
      </c>
      <c r="B102" s="7">
        <v>46153</v>
      </c>
      <c r="C102" s="5">
        <v>2026</v>
      </c>
      <c r="D102" s="5" t="s">
        <v>98</v>
      </c>
      <c r="E102" t="s">
        <v>333</v>
      </c>
      <c r="F102" s="3" t="s">
        <v>146</v>
      </c>
      <c r="G102" t="s">
        <v>147</v>
      </c>
      <c r="H102" t="s">
        <v>51</v>
      </c>
      <c r="I102" t="s">
        <v>25</v>
      </c>
      <c r="J102" s="5">
        <v>4</v>
      </c>
      <c r="K102">
        <v>197.72</v>
      </c>
      <c r="L102">
        <v>478.36</v>
      </c>
      <c r="M102">
        <f>Table1[[#This Row],[Quantity Sold]]*Table1[[#This Row],[Unit Price]]</f>
        <v>790.88</v>
      </c>
      <c r="N102">
        <f>Table1[[#This Row],[Sales Amount]]-Table1[[#This Row],[Cost Amount]]</f>
        <v>312.52</v>
      </c>
      <c r="O102" s="3" t="str">
        <f>"Q"&amp;ROUNDUP(MONTH(Table1[[#This Row],[Order Date]])/3,0)</f>
        <v>Q2</v>
      </c>
      <c r="P102" s="3" t="str">
        <f>TEXT(Table1[[#This Row],[Order Date]],"MMM")</f>
        <v>May</v>
      </c>
      <c r="Q102" s="3">
        <f>MONTH(Table1[[#This Row],[Order Date]])</f>
        <v>5</v>
      </c>
    </row>
    <row r="103" spans="1:17" x14ac:dyDescent="0.3">
      <c r="A103" t="s">
        <v>334</v>
      </c>
      <c r="B103" s="7">
        <v>46041</v>
      </c>
      <c r="C103" s="5">
        <v>2026</v>
      </c>
      <c r="D103" s="5" t="s">
        <v>335</v>
      </c>
      <c r="E103" t="s">
        <v>336</v>
      </c>
      <c r="F103" s="3" t="s">
        <v>84</v>
      </c>
      <c r="G103" t="s">
        <v>85</v>
      </c>
      <c r="H103" t="s">
        <v>5</v>
      </c>
      <c r="I103" t="s">
        <v>35</v>
      </c>
      <c r="J103" s="5">
        <v>15</v>
      </c>
      <c r="K103">
        <v>132.94999999999999</v>
      </c>
      <c r="L103">
        <v>1248.17</v>
      </c>
      <c r="M103">
        <f>Table1[[#This Row],[Quantity Sold]]*Table1[[#This Row],[Unit Price]]</f>
        <v>1994.2499999999998</v>
      </c>
      <c r="N103">
        <f>Table1[[#This Row],[Sales Amount]]-Table1[[#This Row],[Cost Amount]]</f>
        <v>746.0799999999997</v>
      </c>
      <c r="O103" s="3" t="str">
        <f>"Q"&amp;ROUNDUP(MONTH(Table1[[#This Row],[Order Date]])/3,0)</f>
        <v>Q1</v>
      </c>
      <c r="P103" s="3" t="str">
        <f>TEXT(Table1[[#This Row],[Order Date]],"MMM")</f>
        <v>Jan</v>
      </c>
      <c r="Q103" s="3">
        <f>MONTH(Table1[[#This Row],[Order Date]])</f>
        <v>1</v>
      </c>
    </row>
    <row r="104" spans="1:17" x14ac:dyDescent="0.3">
      <c r="A104" t="s">
        <v>337</v>
      </c>
      <c r="B104" s="7">
        <v>46265</v>
      </c>
      <c r="C104" s="5">
        <v>2026</v>
      </c>
      <c r="D104" s="5" t="s">
        <v>92</v>
      </c>
      <c r="E104" t="s">
        <v>338</v>
      </c>
      <c r="F104" s="3" t="s">
        <v>142</v>
      </c>
      <c r="G104" t="s">
        <v>143</v>
      </c>
      <c r="H104" t="s">
        <v>34</v>
      </c>
      <c r="I104" t="s">
        <v>6</v>
      </c>
      <c r="J104" s="5">
        <v>17</v>
      </c>
      <c r="K104">
        <v>481.04</v>
      </c>
      <c r="L104">
        <v>5518.53</v>
      </c>
      <c r="M104">
        <f>Table1[[#This Row],[Quantity Sold]]*Table1[[#This Row],[Unit Price]]</f>
        <v>8177.68</v>
      </c>
      <c r="N104">
        <f>Table1[[#This Row],[Sales Amount]]-Table1[[#This Row],[Cost Amount]]</f>
        <v>2659.1500000000005</v>
      </c>
      <c r="O104" s="3" t="str">
        <f>"Q"&amp;ROUNDUP(MONTH(Table1[[#This Row],[Order Date]])/3,0)</f>
        <v>Q3</v>
      </c>
      <c r="P104" s="3" t="str">
        <f>TEXT(Table1[[#This Row],[Order Date]],"MMM")</f>
        <v>Aug</v>
      </c>
      <c r="Q104" s="3">
        <f>MONTH(Table1[[#This Row],[Order Date]])</f>
        <v>8</v>
      </c>
    </row>
    <row r="105" spans="1:17" x14ac:dyDescent="0.3">
      <c r="A105" t="s">
        <v>339</v>
      </c>
      <c r="B105" s="7">
        <v>46136</v>
      </c>
      <c r="C105" s="5">
        <v>2026</v>
      </c>
      <c r="D105" s="5" t="s">
        <v>340</v>
      </c>
      <c r="E105" t="s">
        <v>341</v>
      </c>
      <c r="F105" s="3" t="s">
        <v>117</v>
      </c>
      <c r="G105" t="s">
        <v>118</v>
      </c>
      <c r="H105" t="s">
        <v>5</v>
      </c>
      <c r="I105" t="s">
        <v>25</v>
      </c>
      <c r="J105" s="5">
        <v>4</v>
      </c>
      <c r="K105">
        <v>404.46</v>
      </c>
      <c r="L105">
        <v>998</v>
      </c>
      <c r="M105">
        <f>Table1[[#This Row],[Quantity Sold]]*Table1[[#This Row],[Unit Price]]</f>
        <v>1617.84</v>
      </c>
      <c r="N105">
        <f>Table1[[#This Row],[Sales Amount]]-Table1[[#This Row],[Cost Amount]]</f>
        <v>619.83999999999992</v>
      </c>
      <c r="O105" s="3" t="str">
        <f>"Q"&amp;ROUNDUP(MONTH(Table1[[#This Row],[Order Date]])/3,0)</f>
        <v>Q2</v>
      </c>
      <c r="P105" s="3" t="str">
        <f>TEXT(Table1[[#This Row],[Order Date]],"MMM")</f>
        <v>Apr</v>
      </c>
      <c r="Q105" s="3">
        <f>MONTH(Table1[[#This Row],[Order Date]])</f>
        <v>4</v>
      </c>
    </row>
    <row r="106" spans="1:17" x14ac:dyDescent="0.3">
      <c r="A106" t="s">
        <v>342</v>
      </c>
      <c r="B106" s="7">
        <v>46109</v>
      </c>
      <c r="C106" s="5">
        <v>2026</v>
      </c>
      <c r="D106" s="5" t="s">
        <v>130</v>
      </c>
      <c r="E106" t="s">
        <v>343</v>
      </c>
      <c r="F106" s="3" t="s">
        <v>146</v>
      </c>
      <c r="G106" t="s">
        <v>147</v>
      </c>
      <c r="H106" t="s">
        <v>51</v>
      </c>
      <c r="I106" t="s">
        <v>35</v>
      </c>
      <c r="J106" s="5">
        <v>3</v>
      </c>
      <c r="K106">
        <v>65.13</v>
      </c>
      <c r="L106">
        <v>153.35</v>
      </c>
      <c r="M106">
        <f>Table1[[#This Row],[Quantity Sold]]*Table1[[#This Row],[Unit Price]]</f>
        <v>195.39</v>
      </c>
      <c r="N106">
        <f>Table1[[#This Row],[Sales Amount]]-Table1[[#This Row],[Cost Amount]]</f>
        <v>42.039999999999992</v>
      </c>
      <c r="O106" s="3" t="str">
        <f>"Q"&amp;ROUNDUP(MONTH(Table1[[#This Row],[Order Date]])/3,0)</f>
        <v>Q1</v>
      </c>
      <c r="P106" s="3" t="str">
        <f>TEXT(Table1[[#This Row],[Order Date]],"MMM")</f>
        <v>Mar</v>
      </c>
      <c r="Q106" s="3">
        <f>MONTH(Table1[[#This Row],[Order Date]])</f>
        <v>3</v>
      </c>
    </row>
    <row r="107" spans="1:17" x14ac:dyDescent="0.3">
      <c r="A107" t="s">
        <v>344</v>
      </c>
      <c r="B107" s="7">
        <v>46371</v>
      </c>
      <c r="C107" s="5">
        <v>2026</v>
      </c>
      <c r="D107" s="5" t="s">
        <v>345</v>
      </c>
      <c r="E107" t="s">
        <v>346</v>
      </c>
      <c r="F107" s="3" t="s">
        <v>330</v>
      </c>
      <c r="G107" t="s">
        <v>331</v>
      </c>
      <c r="H107" t="s">
        <v>51</v>
      </c>
      <c r="I107" t="s">
        <v>12</v>
      </c>
      <c r="J107" s="5">
        <v>3</v>
      </c>
      <c r="K107">
        <v>102.24</v>
      </c>
      <c r="L107">
        <v>177.14</v>
      </c>
      <c r="M107">
        <f>Table1[[#This Row],[Quantity Sold]]*Table1[[#This Row],[Unit Price]]</f>
        <v>306.71999999999997</v>
      </c>
      <c r="N107">
        <f>Table1[[#This Row],[Sales Amount]]-Table1[[#This Row],[Cost Amount]]</f>
        <v>129.57999999999998</v>
      </c>
      <c r="O107" s="3" t="str">
        <f>"Q"&amp;ROUNDUP(MONTH(Table1[[#This Row],[Order Date]])/3,0)</f>
        <v>Q4</v>
      </c>
      <c r="P107" s="3" t="str">
        <f>TEXT(Table1[[#This Row],[Order Date]],"MMM")</f>
        <v>Dec</v>
      </c>
      <c r="Q107" s="3">
        <f>MONTH(Table1[[#This Row],[Order Date]])</f>
        <v>12</v>
      </c>
    </row>
    <row r="108" spans="1:17" x14ac:dyDescent="0.3">
      <c r="A108" t="s">
        <v>347</v>
      </c>
      <c r="B108" s="7">
        <v>46288</v>
      </c>
      <c r="C108" s="5">
        <v>2026</v>
      </c>
      <c r="D108" s="5" t="s">
        <v>348</v>
      </c>
      <c r="E108" t="s">
        <v>349</v>
      </c>
      <c r="F108" s="3" t="s">
        <v>198</v>
      </c>
      <c r="G108" t="s">
        <v>199</v>
      </c>
      <c r="H108" t="s">
        <v>34</v>
      </c>
      <c r="I108" t="s">
        <v>6</v>
      </c>
      <c r="J108" s="5">
        <v>10</v>
      </c>
      <c r="K108">
        <v>376.59</v>
      </c>
      <c r="L108">
        <v>3051.03</v>
      </c>
      <c r="M108">
        <f>Table1[[#This Row],[Quantity Sold]]*Table1[[#This Row],[Unit Price]]</f>
        <v>3765.8999999999996</v>
      </c>
      <c r="N108">
        <f>Table1[[#This Row],[Sales Amount]]-Table1[[#This Row],[Cost Amount]]</f>
        <v>714.86999999999944</v>
      </c>
      <c r="O108" s="3" t="str">
        <f>"Q"&amp;ROUNDUP(MONTH(Table1[[#This Row],[Order Date]])/3,0)</f>
        <v>Q3</v>
      </c>
      <c r="P108" s="3" t="str">
        <f>TEXT(Table1[[#This Row],[Order Date]],"MMM")</f>
        <v>Sep</v>
      </c>
      <c r="Q108" s="3">
        <f>MONTH(Table1[[#This Row],[Order Date]])</f>
        <v>9</v>
      </c>
    </row>
    <row r="109" spans="1:17" x14ac:dyDescent="0.3">
      <c r="A109" t="s">
        <v>350</v>
      </c>
      <c r="B109" s="7">
        <v>46048</v>
      </c>
      <c r="C109" s="5">
        <v>2026</v>
      </c>
      <c r="D109" s="5" t="s">
        <v>222</v>
      </c>
      <c r="E109" t="s">
        <v>351</v>
      </c>
      <c r="F109" s="3" t="s">
        <v>55</v>
      </c>
      <c r="G109" t="s">
        <v>56</v>
      </c>
      <c r="H109" t="s">
        <v>24</v>
      </c>
      <c r="I109" t="s">
        <v>25</v>
      </c>
      <c r="J109" s="5">
        <v>9</v>
      </c>
      <c r="K109">
        <v>261.70999999999998</v>
      </c>
      <c r="L109">
        <v>1643.71</v>
      </c>
      <c r="M109">
        <f>Table1[[#This Row],[Quantity Sold]]*Table1[[#This Row],[Unit Price]]</f>
        <v>2355.39</v>
      </c>
      <c r="N109">
        <f>Table1[[#This Row],[Sales Amount]]-Table1[[#This Row],[Cost Amount]]</f>
        <v>711.67999999999984</v>
      </c>
      <c r="O109" s="3" t="str">
        <f>"Q"&amp;ROUNDUP(MONTH(Table1[[#This Row],[Order Date]])/3,0)</f>
        <v>Q1</v>
      </c>
      <c r="P109" s="3" t="str">
        <f>TEXT(Table1[[#This Row],[Order Date]],"MMM")</f>
        <v>Jan</v>
      </c>
      <c r="Q109" s="3">
        <f>MONTH(Table1[[#This Row],[Order Date]])</f>
        <v>1</v>
      </c>
    </row>
    <row r="110" spans="1:17" x14ac:dyDescent="0.3">
      <c r="A110" t="s">
        <v>352</v>
      </c>
      <c r="B110" s="7">
        <v>46293</v>
      </c>
      <c r="C110" s="5">
        <v>2026</v>
      </c>
      <c r="D110" s="5" t="s">
        <v>140</v>
      </c>
      <c r="E110" t="s">
        <v>353</v>
      </c>
      <c r="F110" s="3" t="s">
        <v>142</v>
      </c>
      <c r="G110" t="s">
        <v>143</v>
      </c>
      <c r="H110" t="s">
        <v>34</v>
      </c>
      <c r="I110" t="s">
        <v>12</v>
      </c>
      <c r="J110" s="5">
        <v>4</v>
      </c>
      <c r="K110">
        <v>273.18</v>
      </c>
      <c r="L110">
        <v>660.65</v>
      </c>
      <c r="M110">
        <f>Table1[[#This Row],[Quantity Sold]]*Table1[[#This Row],[Unit Price]]</f>
        <v>1092.72</v>
      </c>
      <c r="N110">
        <f>Table1[[#This Row],[Sales Amount]]-Table1[[#This Row],[Cost Amount]]</f>
        <v>432.07000000000005</v>
      </c>
      <c r="O110" s="3" t="str">
        <f>"Q"&amp;ROUNDUP(MONTH(Table1[[#This Row],[Order Date]])/3,0)</f>
        <v>Q3</v>
      </c>
      <c r="P110" s="3" t="str">
        <f>TEXT(Table1[[#This Row],[Order Date]],"MMM")</f>
        <v>Sep</v>
      </c>
      <c r="Q110" s="3">
        <f>MONTH(Table1[[#This Row],[Order Date]])</f>
        <v>9</v>
      </c>
    </row>
    <row r="111" spans="1:17" x14ac:dyDescent="0.3">
      <c r="A111" t="s">
        <v>354</v>
      </c>
      <c r="B111" s="7">
        <v>46073</v>
      </c>
      <c r="C111" s="5">
        <v>2026</v>
      </c>
      <c r="D111" s="5" t="s">
        <v>210</v>
      </c>
      <c r="E111" t="s">
        <v>195</v>
      </c>
      <c r="F111" s="3" t="s">
        <v>152</v>
      </c>
      <c r="G111" t="s">
        <v>153</v>
      </c>
      <c r="H111" t="s">
        <v>5</v>
      </c>
      <c r="I111" t="s">
        <v>35</v>
      </c>
      <c r="J111" s="5">
        <v>13</v>
      </c>
      <c r="K111">
        <v>284.56</v>
      </c>
      <c r="L111">
        <v>2324</v>
      </c>
      <c r="M111">
        <f>Table1[[#This Row],[Quantity Sold]]*Table1[[#This Row],[Unit Price]]</f>
        <v>3699.28</v>
      </c>
      <c r="N111">
        <f>Table1[[#This Row],[Sales Amount]]-Table1[[#This Row],[Cost Amount]]</f>
        <v>1375.2800000000002</v>
      </c>
      <c r="O111" s="3" t="str">
        <f>"Q"&amp;ROUNDUP(MONTH(Table1[[#This Row],[Order Date]])/3,0)</f>
        <v>Q1</v>
      </c>
      <c r="P111" s="3" t="str">
        <f>TEXT(Table1[[#This Row],[Order Date]],"MMM")</f>
        <v>Feb</v>
      </c>
      <c r="Q111" s="3">
        <f>MONTH(Table1[[#This Row],[Order Date]])</f>
        <v>2</v>
      </c>
    </row>
    <row r="112" spans="1:17" x14ac:dyDescent="0.3">
      <c r="A112" t="s">
        <v>355</v>
      </c>
      <c r="B112" s="7">
        <v>46116</v>
      </c>
      <c r="C112" s="5">
        <v>2026</v>
      </c>
      <c r="D112" s="5" t="s">
        <v>47</v>
      </c>
      <c r="E112" t="s">
        <v>356</v>
      </c>
      <c r="F112" s="3" t="s">
        <v>132</v>
      </c>
      <c r="G112" t="s">
        <v>133</v>
      </c>
      <c r="H112" t="s">
        <v>5</v>
      </c>
      <c r="I112" t="s">
        <v>25</v>
      </c>
      <c r="J112" s="5">
        <v>5</v>
      </c>
      <c r="K112">
        <v>443.57</v>
      </c>
      <c r="L112">
        <v>1580.24</v>
      </c>
      <c r="M112">
        <f>Table1[[#This Row],[Quantity Sold]]*Table1[[#This Row],[Unit Price]]</f>
        <v>2217.85</v>
      </c>
      <c r="N112">
        <f>Table1[[#This Row],[Sales Amount]]-Table1[[#This Row],[Cost Amount]]</f>
        <v>637.6099999999999</v>
      </c>
      <c r="O112" s="3" t="str">
        <f>"Q"&amp;ROUNDUP(MONTH(Table1[[#This Row],[Order Date]])/3,0)</f>
        <v>Q2</v>
      </c>
      <c r="P112" s="3" t="str">
        <f>TEXT(Table1[[#This Row],[Order Date]],"MMM")</f>
        <v>Apr</v>
      </c>
      <c r="Q112" s="3">
        <f>MONTH(Table1[[#This Row],[Order Date]])</f>
        <v>4</v>
      </c>
    </row>
    <row r="113" spans="1:17" x14ac:dyDescent="0.3">
      <c r="A113" t="s">
        <v>357</v>
      </c>
      <c r="B113" s="7">
        <v>46347</v>
      </c>
      <c r="C113" s="5">
        <v>2026</v>
      </c>
      <c r="D113" s="5" t="s">
        <v>192</v>
      </c>
      <c r="E113" t="s">
        <v>358</v>
      </c>
      <c r="F113" s="3" t="s">
        <v>55</v>
      </c>
      <c r="G113" t="s">
        <v>56</v>
      </c>
      <c r="H113" t="s">
        <v>24</v>
      </c>
      <c r="I113" t="s">
        <v>25</v>
      </c>
      <c r="J113" s="5">
        <v>17</v>
      </c>
      <c r="K113">
        <v>448.85</v>
      </c>
      <c r="L113">
        <v>4859.8</v>
      </c>
      <c r="M113">
        <f>Table1[[#This Row],[Quantity Sold]]*Table1[[#This Row],[Unit Price]]</f>
        <v>7630.4500000000007</v>
      </c>
      <c r="N113">
        <f>Table1[[#This Row],[Sales Amount]]-Table1[[#This Row],[Cost Amount]]</f>
        <v>2770.6500000000005</v>
      </c>
      <c r="O113" s="3" t="str">
        <f>"Q"&amp;ROUNDUP(MONTH(Table1[[#This Row],[Order Date]])/3,0)</f>
        <v>Q4</v>
      </c>
      <c r="P113" s="3" t="str">
        <f>TEXT(Table1[[#This Row],[Order Date]],"MMM")</f>
        <v>Nov</v>
      </c>
      <c r="Q113" s="3">
        <f>MONTH(Table1[[#This Row],[Order Date]])</f>
        <v>11</v>
      </c>
    </row>
    <row r="114" spans="1:17" x14ac:dyDescent="0.3">
      <c r="A114" t="s">
        <v>359</v>
      </c>
      <c r="B114" s="7">
        <v>46043</v>
      </c>
      <c r="C114" s="5">
        <v>2026</v>
      </c>
      <c r="D114" s="5" t="s">
        <v>360</v>
      </c>
      <c r="E114" t="s">
        <v>272</v>
      </c>
      <c r="F114" s="3" t="s">
        <v>127</v>
      </c>
      <c r="G114" t="s">
        <v>128</v>
      </c>
      <c r="H114" t="s">
        <v>80</v>
      </c>
      <c r="I114" t="s">
        <v>12</v>
      </c>
      <c r="J114" s="5">
        <v>12</v>
      </c>
      <c r="K114">
        <v>442.08</v>
      </c>
      <c r="L114">
        <v>4086.43</v>
      </c>
      <c r="M114">
        <f>Table1[[#This Row],[Quantity Sold]]*Table1[[#This Row],[Unit Price]]</f>
        <v>5304.96</v>
      </c>
      <c r="N114">
        <f>Table1[[#This Row],[Sales Amount]]-Table1[[#This Row],[Cost Amount]]</f>
        <v>1218.5300000000002</v>
      </c>
      <c r="O114" s="3" t="str">
        <f>"Q"&amp;ROUNDUP(MONTH(Table1[[#This Row],[Order Date]])/3,0)</f>
        <v>Q1</v>
      </c>
      <c r="P114" s="3" t="str">
        <f>TEXT(Table1[[#This Row],[Order Date]],"MMM")</f>
        <v>Jan</v>
      </c>
      <c r="Q114" s="3">
        <f>MONTH(Table1[[#This Row],[Order Date]])</f>
        <v>1</v>
      </c>
    </row>
    <row r="115" spans="1:17" x14ac:dyDescent="0.3">
      <c r="A115" t="s">
        <v>361</v>
      </c>
      <c r="B115" s="7">
        <v>46158</v>
      </c>
      <c r="C115" s="5">
        <v>2026</v>
      </c>
      <c r="D115" s="5" t="s">
        <v>362</v>
      </c>
      <c r="E115" t="s">
        <v>363</v>
      </c>
      <c r="F115" s="3" t="s">
        <v>55</v>
      </c>
      <c r="G115" t="s">
        <v>56</v>
      </c>
      <c r="H115" t="s">
        <v>24</v>
      </c>
      <c r="I115" t="s">
        <v>25</v>
      </c>
      <c r="J115" s="5">
        <v>6</v>
      </c>
      <c r="K115">
        <v>435.98</v>
      </c>
      <c r="L115">
        <v>2027.93</v>
      </c>
      <c r="M115">
        <f>Table1[[#This Row],[Quantity Sold]]*Table1[[#This Row],[Unit Price]]</f>
        <v>2615.88</v>
      </c>
      <c r="N115">
        <f>Table1[[#This Row],[Sales Amount]]-Table1[[#This Row],[Cost Amount]]</f>
        <v>587.95000000000005</v>
      </c>
      <c r="O115" s="3" t="str">
        <f>"Q"&amp;ROUNDUP(MONTH(Table1[[#This Row],[Order Date]])/3,0)</f>
        <v>Q2</v>
      </c>
      <c r="P115" s="3" t="str">
        <f>TEXT(Table1[[#This Row],[Order Date]],"MMM")</f>
        <v>May</v>
      </c>
      <c r="Q115" s="3">
        <f>MONTH(Table1[[#This Row],[Order Date]])</f>
        <v>5</v>
      </c>
    </row>
    <row r="116" spans="1:17" x14ac:dyDescent="0.3">
      <c r="A116" t="s">
        <v>364</v>
      </c>
      <c r="B116" s="7">
        <v>46138</v>
      </c>
      <c r="C116" s="5">
        <v>2026</v>
      </c>
      <c r="D116" s="5" t="s">
        <v>271</v>
      </c>
      <c r="E116" t="s">
        <v>365</v>
      </c>
      <c r="F116" s="3" t="s">
        <v>366</v>
      </c>
      <c r="G116" t="s">
        <v>367</v>
      </c>
      <c r="H116" t="s">
        <v>203</v>
      </c>
      <c r="I116" t="s">
        <v>25</v>
      </c>
      <c r="J116" s="5">
        <v>14</v>
      </c>
      <c r="K116">
        <v>220.19</v>
      </c>
      <c r="L116">
        <v>1946.38</v>
      </c>
      <c r="M116">
        <f>Table1[[#This Row],[Quantity Sold]]*Table1[[#This Row],[Unit Price]]</f>
        <v>3082.66</v>
      </c>
      <c r="N116">
        <f>Table1[[#This Row],[Sales Amount]]-Table1[[#This Row],[Cost Amount]]</f>
        <v>1136.2799999999997</v>
      </c>
      <c r="O116" s="3" t="str">
        <f>"Q"&amp;ROUNDUP(MONTH(Table1[[#This Row],[Order Date]])/3,0)</f>
        <v>Q2</v>
      </c>
      <c r="P116" s="3" t="str">
        <f>TEXT(Table1[[#This Row],[Order Date]],"MMM")</f>
        <v>Apr</v>
      </c>
      <c r="Q116" s="3">
        <f>MONTH(Table1[[#This Row],[Order Date]])</f>
        <v>4</v>
      </c>
    </row>
    <row r="117" spans="1:17" x14ac:dyDescent="0.3">
      <c r="A117" t="s">
        <v>368</v>
      </c>
      <c r="B117" s="7">
        <v>46313</v>
      </c>
      <c r="C117" s="5">
        <v>2026</v>
      </c>
      <c r="D117" s="5" t="s">
        <v>183</v>
      </c>
      <c r="E117" t="s">
        <v>369</v>
      </c>
      <c r="F117" s="3" t="s">
        <v>55</v>
      </c>
      <c r="G117" t="s">
        <v>56</v>
      </c>
      <c r="H117" t="s">
        <v>24</v>
      </c>
      <c r="I117" t="s">
        <v>25</v>
      </c>
      <c r="J117" s="5">
        <v>12</v>
      </c>
      <c r="K117">
        <v>229.95</v>
      </c>
      <c r="L117">
        <v>1782.04</v>
      </c>
      <c r="M117">
        <f>Table1[[#This Row],[Quantity Sold]]*Table1[[#This Row],[Unit Price]]</f>
        <v>2759.3999999999996</v>
      </c>
      <c r="N117">
        <f>Table1[[#This Row],[Sales Amount]]-Table1[[#This Row],[Cost Amount]]</f>
        <v>977.35999999999967</v>
      </c>
      <c r="O117" s="3" t="str">
        <f>"Q"&amp;ROUNDUP(MONTH(Table1[[#This Row],[Order Date]])/3,0)</f>
        <v>Q4</v>
      </c>
      <c r="P117" s="3" t="str">
        <f>TEXT(Table1[[#This Row],[Order Date]],"MMM")</f>
        <v>Oct</v>
      </c>
      <c r="Q117" s="3">
        <f>MONTH(Table1[[#This Row],[Order Date]])</f>
        <v>10</v>
      </c>
    </row>
    <row r="118" spans="1:17" x14ac:dyDescent="0.3">
      <c r="A118" t="s">
        <v>370</v>
      </c>
      <c r="B118" s="7">
        <v>46040</v>
      </c>
      <c r="C118" s="5">
        <v>2026</v>
      </c>
      <c r="D118" s="5" t="s">
        <v>163</v>
      </c>
      <c r="E118" t="s">
        <v>371</v>
      </c>
      <c r="F118" s="3" t="s">
        <v>137</v>
      </c>
      <c r="G118" t="s">
        <v>138</v>
      </c>
      <c r="H118" t="s">
        <v>51</v>
      </c>
      <c r="I118" t="s">
        <v>6</v>
      </c>
      <c r="J118" s="5">
        <v>15</v>
      </c>
      <c r="K118">
        <v>224.53</v>
      </c>
      <c r="L118">
        <v>2022.54</v>
      </c>
      <c r="M118">
        <f>Table1[[#This Row],[Quantity Sold]]*Table1[[#This Row],[Unit Price]]</f>
        <v>3367.95</v>
      </c>
      <c r="N118">
        <f>Table1[[#This Row],[Sales Amount]]-Table1[[#This Row],[Cost Amount]]</f>
        <v>1345.4099999999999</v>
      </c>
      <c r="O118" s="3" t="str">
        <f>"Q"&amp;ROUNDUP(MONTH(Table1[[#This Row],[Order Date]])/3,0)</f>
        <v>Q1</v>
      </c>
      <c r="P118" s="3" t="str">
        <f>TEXT(Table1[[#This Row],[Order Date]],"MMM")</f>
        <v>Jan</v>
      </c>
      <c r="Q118" s="3">
        <f>MONTH(Table1[[#This Row],[Order Date]])</f>
        <v>1</v>
      </c>
    </row>
    <row r="119" spans="1:17" x14ac:dyDescent="0.3">
      <c r="A119" t="s">
        <v>372</v>
      </c>
      <c r="B119" s="7">
        <v>46138</v>
      </c>
      <c r="C119" s="5">
        <v>2026</v>
      </c>
      <c r="D119" s="5" t="s">
        <v>348</v>
      </c>
      <c r="E119" t="s">
        <v>373</v>
      </c>
      <c r="F119" s="3" t="s">
        <v>74</v>
      </c>
      <c r="G119" t="s">
        <v>75</v>
      </c>
      <c r="H119" t="s">
        <v>51</v>
      </c>
      <c r="I119" t="s">
        <v>35</v>
      </c>
      <c r="J119" s="5">
        <v>9</v>
      </c>
      <c r="K119">
        <v>305.23</v>
      </c>
      <c r="L119">
        <v>1991.26</v>
      </c>
      <c r="M119">
        <f>Table1[[#This Row],[Quantity Sold]]*Table1[[#This Row],[Unit Price]]</f>
        <v>2747.07</v>
      </c>
      <c r="N119">
        <f>Table1[[#This Row],[Sales Amount]]-Table1[[#This Row],[Cost Amount]]</f>
        <v>755.81000000000017</v>
      </c>
      <c r="O119" s="3" t="str">
        <f>"Q"&amp;ROUNDUP(MONTH(Table1[[#This Row],[Order Date]])/3,0)</f>
        <v>Q2</v>
      </c>
      <c r="P119" s="3" t="str">
        <f>TEXT(Table1[[#This Row],[Order Date]],"MMM")</f>
        <v>Apr</v>
      </c>
      <c r="Q119" s="3">
        <f>MONTH(Table1[[#This Row],[Order Date]])</f>
        <v>4</v>
      </c>
    </row>
    <row r="120" spans="1:17" x14ac:dyDescent="0.3">
      <c r="A120" t="s">
        <v>374</v>
      </c>
      <c r="B120" s="7">
        <v>46256</v>
      </c>
      <c r="C120" s="5">
        <v>2026</v>
      </c>
      <c r="D120" s="5" t="s">
        <v>375</v>
      </c>
      <c r="E120" t="s">
        <v>376</v>
      </c>
      <c r="F120" s="3" t="s">
        <v>377</v>
      </c>
      <c r="G120" t="s">
        <v>378</v>
      </c>
      <c r="H120" t="s">
        <v>51</v>
      </c>
      <c r="I120" t="s">
        <v>25</v>
      </c>
      <c r="J120" s="5">
        <v>18</v>
      </c>
      <c r="K120">
        <v>90.62</v>
      </c>
      <c r="L120">
        <v>1105.8800000000001</v>
      </c>
      <c r="M120">
        <f>Table1[[#This Row],[Quantity Sold]]*Table1[[#This Row],[Unit Price]]</f>
        <v>1631.16</v>
      </c>
      <c r="N120">
        <f>Table1[[#This Row],[Sales Amount]]-Table1[[#This Row],[Cost Amount]]</f>
        <v>525.28</v>
      </c>
      <c r="O120" s="3" t="str">
        <f>"Q"&amp;ROUNDUP(MONTH(Table1[[#This Row],[Order Date]])/3,0)</f>
        <v>Q3</v>
      </c>
      <c r="P120" s="3" t="str">
        <f>TEXT(Table1[[#This Row],[Order Date]],"MMM")</f>
        <v>Aug</v>
      </c>
      <c r="Q120" s="3">
        <f>MONTH(Table1[[#This Row],[Order Date]])</f>
        <v>8</v>
      </c>
    </row>
    <row r="121" spans="1:17" x14ac:dyDescent="0.3">
      <c r="A121" t="s">
        <v>379</v>
      </c>
      <c r="B121" s="7">
        <v>46360</v>
      </c>
      <c r="C121" s="5">
        <v>2026</v>
      </c>
      <c r="D121" s="5" t="s">
        <v>267</v>
      </c>
      <c r="E121" t="s">
        <v>336</v>
      </c>
      <c r="F121" s="3" t="s">
        <v>178</v>
      </c>
      <c r="G121" t="s">
        <v>179</v>
      </c>
      <c r="H121" t="s">
        <v>18</v>
      </c>
      <c r="I121" t="s">
        <v>6</v>
      </c>
      <c r="J121" s="5">
        <v>20</v>
      </c>
      <c r="K121">
        <v>69.680000000000007</v>
      </c>
      <c r="L121">
        <v>769.57</v>
      </c>
      <c r="M121">
        <f>Table1[[#This Row],[Quantity Sold]]*Table1[[#This Row],[Unit Price]]</f>
        <v>1393.6000000000001</v>
      </c>
      <c r="N121">
        <f>Table1[[#This Row],[Sales Amount]]-Table1[[#This Row],[Cost Amount]]</f>
        <v>624.03000000000009</v>
      </c>
      <c r="O121" s="3" t="str">
        <f>"Q"&amp;ROUNDUP(MONTH(Table1[[#This Row],[Order Date]])/3,0)</f>
        <v>Q4</v>
      </c>
      <c r="P121" s="3" t="str">
        <f>TEXT(Table1[[#This Row],[Order Date]],"MMM")</f>
        <v>Dec</v>
      </c>
      <c r="Q121" s="3">
        <f>MONTH(Table1[[#This Row],[Order Date]])</f>
        <v>12</v>
      </c>
    </row>
    <row r="122" spans="1:17" x14ac:dyDescent="0.3">
      <c r="A122" t="s">
        <v>380</v>
      </c>
      <c r="B122" s="7">
        <v>46317</v>
      </c>
      <c r="C122" s="5">
        <v>2026</v>
      </c>
      <c r="D122" s="5" t="s">
        <v>381</v>
      </c>
      <c r="E122" t="s">
        <v>48</v>
      </c>
      <c r="F122" s="3" t="s">
        <v>382</v>
      </c>
      <c r="G122" t="s">
        <v>383</v>
      </c>
      <c r="H122" t="s">
        <v>5</v>
      </c>
      <c r="I122" t="s">
        <v>12</v>
      </c>
      <c r="J122" s="5">
        <v>12</v>
      </c>
      <c r="K122">
        <v>215.9</v>
      </c>
      <c r="L122">
        <v>1696.77</v>
      </c>
      <c r="M122">
        <f>Table1[[#This Row],[Quantity Sold]]*Table1[[#This Row],[Unit Price]]</f>
        <v>2590.8000000000002</v>
      </c>
      <c r="N122">
        <f>Table1[[#This Row],[Sales Amount]]-Table1[[#This Row],[Cost Amount]]</f>
        <v>894.0300000000002</v>
      </c>
      <c r="O122" s="3" t="str">
        <f>"Q"&amp;ROUNDUP(MONTH(Table1[[#This Row],[Order Date]])/3,0)</f>
        <v>Q4</v>
      </c>
      <c r="P122" s="3" t="str">
        <f>TEXT(Table1[[#This Row],[Order Date]],"MMM")</f>
        <v>Oct</v>
      </c>
      <c r="Q122" s="3">
        <f>MONTH(Table1[[#This Row],[Order Date]])</f>
        <v>10</v>
      </c>
    </row>
    <row r="123" spans="1:17" x14ac:dyDescent="0.3">
      <c r="A123" t="s">
        <v>384</v>
      </c>
      <c r="B123" s="7">
        <v>46141</v>
      </c>
      <c r="C123" s="5">
        <v>2026</v>
      </c>
      <c r="D123" s="5" t="s">
        <v>246</v>
      </c>
      <c r="E123" t="s">
        <v>385</v>
      </c>
      <c r="F123" s="3" t="s">
        <v>112</v>
      </c>
      <c r="G123" t="s">
        <v>113</v>
      </c>
      <c r="H123" t="s">
        <v>18</v>
      </c>
      <c r="I123" t="s">
        <v>12</v>
      </c>
      <c r="J123" s="5">
        <v>1</v>
      </c>
      <c r="K123">
        <v>72.3</v>
      </c>
      <c r="L123">
        <v>51.57</v>
      </c>
      <c r="M123">
        <f>Table1[[#This Row],[Quantity Sold]]*Table1[[#This Row],[Unit Price]]</f>
        <v>72.3</v>
      </c>
      <c r="N123">
        <f>Table1[[#This Row],[Sales Amount]]-Table1[[#This Row],[Cost Amount]]</f>
        <v>20.729999999999997</v>
      </c>
      <c r="O123" s="3" t="str">
        <f>"Q"&amp;ROUNDUP(MONTH(Table1[[#This Row],[Order Date]])/3,0)</f>
        <v>Q2</v>
      </c>
      <c r="P123" s="3" t="str">
        <f>TEXT(Table1[[#This Row],[Order Date]],"MMM")</f>
        <v>Apr</v>
      </c>
      <c r="Q123" s="3">
        <f>MONTH(Table1[[#This Row],[Order Date]])</f>
        <v>4</v>
      </c>
    </row>
    <row r="124" spans="1:17" x14ac:dyDescent="0.3">
      <c r="A124" t="s">
        <v>386</v>
      </c>
      <c r="B124" s="7">
        <v>46121</v>
      </c>
      <c r="C124" s="5">
        <v>2026</v>
      </c>
      <c r="D124" s="5" t="s">
        <v>387</v>
      </c>
      <c r="E124" t="s">
        <v>388</v>
      </c>
      <c r="F124" s="3" t="s">
        <v>156</v>
      </c>
      <c r="G124" t="s">
        <v>157</v>
      </c>
      <c r="H124" t="s">
        <v>5</v>
      </c>
      <c r="I124" t="s">
        <v>25</v>
      </c>
      <c r="J124" s="5">
        <v>11</v>
      </c>
      <c r="K124">
        <v>292.58999999999997</v>
      </c>
      <c r="L124">
        <v>2444.7399999999998</v>
      </c>
      <c r="M124">
        <f>Table1[[#This Row],[Quantity Sold]]*Table1[[#This Row],[Unit Price]]</f>
        <v>3218.49</v>
      </c>
      <c r="N124">
        <f>Table1[[#This Row],[Sales Amount]]-Table1[[#This Row],[Cost Amount]]</f>
        <v>773.75</v>
      </c>
      <c r="O124" s="3" t="str">
        <f>"Q"&amp;ROUNDUP(MONTH(Table1[[#This Row],[Order Date]])/3,0)</f>
        <v>Q2</v>
      </c>
      <c r="P124" s="3" t="str">
        <f>TEXT(Table1[[#This Row],[Order Date]],"MMM")</f>
        <v>Apr</v>
      </c>
      <c r="Q124" s="3">
        <f>MONTH(Table1[[#This Row],[Order Date]])</f>
        <v>4</v>
      </c>
    </row>
    <row r="125" spans="1:17" x14ac:dyDescent="0.3">
      <c r="A125" t="s">
        <v>389</v>
      </c>
      <c r="B125" s="7">
        <v>46224</v>
      </c>
      <c r="C125" s="5">
        <v>2026</v>
      </c>
      <c r="D125" s="5" t="s">
        <v>30</v>
      </c>
      <c r="E125" t="s">
        <v>321</v>
      </c>
      <c r="F125" s="3" t="s">
        <v>152</v>
      </c>
      <c r="G125" t="s">
        <v>153</v>
      </c>
      <c r="H125" t="s">
        <v>5</v>
      </c>
      <c r="I125" t="s">
        <v>6</v>
      </c>
      <c r="J125" s="5">
        <v>19</v>
      </c>
      <c r="K125">
        <v>399.51</v>
      </c>
      <c r="L125">
        <v>5336.15</v>
      </c>
      <c r="M125">
        <f>Table1[[#This Row],[Quantity Sold]]*Table1[[#This Row],[Unit Price]]</f>
        <v>7590.69</v>
      </c>
      <c r="N125">
        <f>Table1[[#This Row],[Sales Amount]]-Table1[[#This Row],[Cost Amount]]</f>
        <v>2254.54</v>
      </c>
      <c r="O125" s="3" t="str">
        <f>"Q"&amp;ROUNDUP(MONTH(Table1[[#This Row],[Order Date]])/3,0)</f>
        <v>Q3</v>
      </c>
      <c r="P125" s="3" t="str">
        <f>TEXT(Table1[[#This Row],[Order Date]],"MMM")</f>
        <v>Jul</v>
      </c>
      <c r="Q125" s="3">
        <f>MONTH(Table1[[#This Row],[Order Date]])</f>
        <v>7</v>
      </c>
    </row>
    <row r="126" spans="1:17" x14ac:dyDescent="0.3">
      <c r="A126" t="s">
        <v>390</v>
      </c>
      <c r="B126" s="7">
        <v>46371</v>
      </c>
      <c r="C126" s="5">
        <v>2026</v>
      </c>
      <c r="D126" s="5" t="s">
        <v>27</v>
      </c>
      <c r="E126" t="s">
        <v>391</v>
      </c>
      <c r="F126" s="3" t="s">
        <v>296</v>
      </c>
      <c r="G126" t="s">
        <v>297</v>
      </c>
      <c r="H126" t="s">
        <v>51</v>
      </c>
      <c r="I126" t="s">
        <v>6</v>
      </c>
      <c r="J126" s="5">
        <v>8</v>
      </c>
      <c r="K126">
        <v>234.79</v>
      </c>
      <c r="L126">
        <v>1202.3399999999999</v>
      </c>
      <c r="M126">
        <f>Table1[[#This Row],[Quantity Sold]]*Table1[[#This Row],[Unit Price]]</f>
        <v>1878.32</v>
      </c>
      <c r="N126">
        <f>Table1[[#This Row],[Sales Amount]]-Table1[[#This Row],[Cost Amount]]</f>
        <v>675.98</v>
      </c>
      <c r="O126" s="3" t="str">
        <f>"Q"&amp;ROUNDUP(MONTH(Table1[[#This Row],[Order Date]])/3,0)</f>
        <v>Q4</v>
      </c>
      <c r="P126" s="3" t="str">
        <f>TEXT(Table1[[#This Row],[Order Date]],"MMM")</f>
        <v>Dec</v>
      </c>
      <c r="Q126" s="3">
        <f>MONTH(Table1[[#This Row],[Order Date]])</f>
        <v>12</v>
      </c>
    </row>
    <row r="127" spans="1:17" x14ac:dyDescent="0.3">
      <c r="A127" t="s">
        <v>392</v>
      </c>
      <c r="B127" s="7">
        <v>46164</v>
      </c>
      <c r="C127" s="5">
        <v>2026</v>
      </c>
      <c r="D127" s="5" t="s">
        <v>47</v>
      </c>
      <c r="E127" t="s">
        <v>159</v>
      </c>
      <c r="F127" s="3" t="s">
        <v>3</v>
      </c>
      <c r="G127" t="s">
        <v>4</v>
      </c>
      <c r="H127" t="s">
        <v>5</v>
      </c>
      <c r="I127" t="s">
        <v>6</v>
      </c>
      <c r="J127" s="5">
        <v>15</v>
      </c>
      <c r="K127">
        <v>362.23</v>
      </c>
      <c r="L127">
        <v>4589.1499999999996</v>
      </c>
      <c r="M127">
        <f>Table1[[#This Row],[Quantity Sold]]*Table1[[#This Row],[Unit Price]]</f>
        <v>5433.4500000000007</v>
      </c>
      <c r="N127">
        <f>Table1[[#This Row],[Sales Amount]]-Table1[[#This Row],[Cost Amount]]</f>
        <v>844.30000000000109</v>
      </c>
      <c r="O127" s="3" t="str">
        <f>"Q"&amp;ROUNDUP(MONTH(Table1[[#This Row],[Order Date]])/3,0)</f>
        <v>Q2</v>
      </c>
      <c r="P127" s="3" t="str">
        <f>TEXT(Table1[[#This Row],[Order Date]],"MMM")</f>
        <v>May</v>
      </c>
      <c r="Q127" s="3">
        <f>MONTH(Table1[[#This Row],[Order Date]])</f>
        <v>5</v>
      </c>
    </row>
    <row r="128" spans="1:17" x14ac:dyDescent="0.3">
      <c r="A128" t="s">
        <v>393</v>
      </c>
      <c r="B128" s="7">
        <v>46181</v>
      </c>
      <c r="C128" s="5">
        <v>2026</v>
      </c>
      <c r="D128" s="5" t="s">
        <v>98</v>
      </c>
      <c r="E128" t="s">
        <v>394</v>
      </c>
      <c r="F128" s="3" t="s">
        <v>78</v>
      </c>
      <c r="G128" t="s">
        <v>79</v>
      </c>
      <c r="H128" t="s">
        <v>80</v>
      </c>
      <c r="I128" t="s">
        <v>6</v>
      </c>
      <c r="J128" s="5">
        <v>14</v>
      </c>
      <c r="K128">
        <v>50.4</v>
      </c>
      <c r="L128">
        <v>530.99</v>
      </c>
      <c r="M128">
        <f>Table1[[#This Row],[Quantity Sold]]*Table1[[#This Row],[Unit Price]]</f>
        <v>705.6</v>
      </c>
      <c r="N128">
        <f>Table1[[#This Row],[Sales Amount]]-Table1[[#This Row],[Cost Amount]]</f>
        <v>174.61</v>
      </c>
      <c r="O128" s="3" t="str">
        <f>"Q"&amp;ROUNDUP(MONTH(Table1[[#This Row],[Order Date]])/3,0)</f>
        <v>Q2</v>
      </c>
      <c r="P128" s="3" t="str">
        <f>TEXT(Table1[[#This Row],[Order Date]],"MMM")</f>
        <v>Jun</v>
      </c>
      <c r="Q128" s="3">
        <f>MONTH(Table1[[#This Row],[Order Date]])</f>
        <v>6</v>
      </c>
    </row>
    <row r="129" spans="1:17" x14ac:dyDescent="0.3">
      <c r="A129" t="s">
        <v>395</v>
      </c>
      <c r="B129" s="7">
        <v>46220</v>
      </c>
      <c r="C129" s="5">
        <v>2026</v>
      </c>
      <c r="D129" s="5" t="s">
        <v>205</v>
      </c>
      <c r="E129" t="s">
        <v>396</v>
      </c>
      <c r="F129" s="3" t="s">
        <v>169</v>
      </c>
      <c r="G129" t="s">
        <v>170</v>
      </c>
      <c r="H129" t="s">
        <v>80</v>
      </c>
      <c r="I129" t="s">
        <v>6</v>
      </c>
      <c r="J129" s="5">
        <v>17</v>
      </c>
      <c r="K129">
        <v>45.58</v>
      </c>
      <c r="L129">
        <v>430.41</v>
      </c>
      <c r="M129">
        <f>Table1[[#This Row],[Quantity Sold]]*Table1[[#This Row],[Unit Price]]</f>
        <v>774.86</v>
      </c>
      <c r="N129">
        <f>Table1[[#This Row],[Sales Amount]]-Table1[[#This Row],[Cost Amount]]</f>
        <v>344.45</v>
      </c>
      <c r="O129" s="3" t="str">
        <f>"Q"&amp;ROUNDUP(MONTH(Table1[[#This Row],[Order Date]])/3,0)</f>
        <v>Q3</v>
      </c>
      <c r="P129" s="3" t="str">
        <f>TEXT(Table1[[#This Row],[Order Date]],"MMM")</f>
        <v>Jul</v>
      </c>
      <c r="Q129" s="3">
        <f>MONTH(Table1[[#This Row],[Order Date]])</f>
        <v>7</v>
      </c>
    </row>
    <row r="130" spans="1:17" x14ac:dyDescent="0.3">
      <c r="A130" t="s">
        <v>397</v>
      </c>
      <c r="B130" s="7">
        <v>46290</v>
      </c>
      <c r="C130" s="5">
        <v>2026</v>
      </c>
      <c r="D130" s="5" t="s">
        <v>398</v>
      </c>
      <c r="E130" t="s">
        <v>65</v>
      </c>
      <c r="F130" s="3" t="s">
        <v>261</v>
      </c>
      <c r="G130" t="s">
        <v>262</v>
      </c>
      <c r="H130" t="s">
        <v>203</v>
      </c>
      <c r="I130" t="s">
        <v>12</v>
      </c>
      <c r="J130" s="5">
        <v>18</v>
      </c>
      <c r="K130">
        <v>441.59</v>
      </c>
      <c r="L130">
        <v>5579.1</v>
      </c>
      <c r="M130">
        <f>Table1[[#This Row],[Quantity Sold]]*Table1[[#This Row],[Unit Price]]</f>
        <v>7948.62</v>
      </c>
      <c r="N130">
        <f>Table1[[#This Row],[Sales Amount]]-Table1[[#This Row],[Cost Amount]]</f>
        <v>2369.5199999999995</v>
      </c>
      <c r="O130" s="3" t="str">
        <f>"Q"&amp;ROUNDUP(MONTH(Table1[[#This Row],[Order Date]])/3,0)</f>
        <v>Q3</v>
      </c>
      <c r="P130" s="3" t="str">
        <f>TEXT(Table1[[#This Row],[Order Date]],"MMM")</f>
        <v>Sep</v>
      </c>
      <c r="Q130" s="3">
        <f>MONTH(Table1[[#This Row],[Order Date]])</f>
        <v>9</v>
      </c>
    </row>
    <row r="131" spans="1:17" x14ac:dyDescent="0.3">
      <c r="A131" t="s">
        <v>399</v>
      </c>
      <c r="B131" s="7">
        <v>46305</v>
      </c>
      <c r="C131" s="5">
        <v>2026</v>
      </c>
      <c r="D131" s="5" t="s">
        <v>400</v>
      </c>
      <c r="E131" t="s">
        <v>321</v>
      </c>
      <c r="F131" s="3" t="s">
        <v>212</v>
      </c>
      <c r="G131" t="s">
        <v>213</v>
      </c>
      <c r="H131" t="s">
        <v>18</v>
      </c>
      <c r="I131" t="s">
        <v>35</v>
      </c>
      <c r="J131" s="5">
        <v>17</v>
      </c>
      <c r="K131">
        <v>491.61</v>
      </c>
      <c r="L131">
        <v>5547.84</v>
      </c>
      <c r="M131">
        <f>Table1[[#This Row],[Quantity Sold]]*Table1[[#This Row],[Unit Price]]</f>
        <v>8357.3700000000008</v>
      </c>
      <c r="N131">
        <f>Table1[[#This Row],[Sales Amount]]-Table1[[#This Row],[Cost Amount]]</f>
        <v>2809.5300000000007</v>
      </c>
      <c r="O131" s="3" t="str">
        <f>"Q"&amp;ROUNDUP(MONTH(Table1[[#This Row],[Order Date]])/3,0)</f>
        <v>Q4</v>
      </c>
      <c r="P131" s="3" t="str">
        <f>TEXT(Table1[[#This Row],[Order Date]],"MMM")</f>
        <v>Oct</v>
      </c>
      <c r="Q131" s="3">
        <f>MONTH(Table1[[#This Row],[Order Date]])</f>
        <v>10</v>
      </c>
    </row>
    <row r="132" spans="1:17" x14ac:dyDescent="0.3">
      <c r="A132" t="s">
        <v>401</v>
      </c>
      <c r="B132" s="7">
        <v>46286</v>
      </c>
      <c r="C132" s="5">
        <v>2026</v>
      </c>
      <c r="D132" s="5" t="s">
        <v>335</v>
      </c>
      <c r="E132" t="s">
        <v>402</v>
      </c>
      <c r="F132" s="3" t="s">
        <v>232</v>
      </c>
      <c r="G132" t="s">
        <v>233</v>
      </c>
      <c r="H132" t="s">
        <v>34</v>
      </c>
      <c r="I132" t="s">
        <v>25</v>
      </c>
      <c r="J132" s="5">
        <v>14</v>
      </c>
      <c r="K132">
        <v>153.19999999999999</v>
      </c>
      <c r="L132">
        <v>1452.04</v>
      </c>
      <c r="M132">
        <f>Table1[[#This Row],[Quantity Sold]]*Table1[[#This Row],[Unit Price]]</f>
        <v>2144.7999999999997</v>
      </c>
      <c r="N132">
        <f>Table1[[#This Row],[Sales Amount]]-Table1[[#This Row],[Cost Amount]]</f>
        <v>692.75999999999976</v>
      </c>
      <c r="O132" s="3" t="str">
        <f>"Q"&amp;ROUNDUP(MONTH(Table1[[#This Row],[Order Date]])/3,0)</f>
        <v>Q3</v>
      </c>
      <c r="P132" s="3" t="str">
        <f>TEXT(Table1[[#This Row],[Order Date]],"MMM")</f>
        <v>Sep</v>
      </c>
      <c r="Q132" s="3">
        <f>MONTH(Table1[[#This Row],[Order Date]])</f>
        <v>9</v>
      </c>
    </row>
    <row r="133" spans="1:17" x14ac:dyDescent="0.3">
      <c r="A133" t="s">
        <v>403</v>
      </c>
      <c r="B133" s="7">
        <v>46116</v>
      </c>
      <c r="C133" s="5">
        <v>2026</v>
      </c>
      <c r="D133" s="5" t="s">
        <v>404</v>
      </c>
      <c r="E133" t="s">
        <v>172</v>
      </c>
      <c r="F133" s="3" t="s">
        <v>112</v>
      </c>
      <c r="G133" t="s">
        <v>113</v>
      </c>
      <c r="H133" t="s">
        <v>18</v>
      </c>
      <c r="I133" t="s">
        <v>6</v>
      </c>
      <c r="J133" s="5">
        <v>20</v>
      </c>
      <c r="K133">
        <v>206.76</v>
      </c>
      <c r="L133">
        <v>2942.81</v>
      </c>
      <c r="M133">
        <f>Table1[[#This Row],[Quantity Sold]]*Table1[[#This Row],[Unit Price]]</f>
        <v>4135.2</v>
      </c>
      <c r="N133">
        <f>Table1[[#This Row],[Sales Amount]]-Table1[[#This Row],[Cost Amount]]</f>
        <v>1192.3899999999999</v>
      </c>
      <c r="O133" s="3" t="str">
        <f>"Q"&amp;ROUNDUP(MONTH(Table1[[#This Row],[Order Date]])/3,0)</f>
        <v>Q2</v>
      </c>
      <c r="P133" s="3" t="str">
        <f>TEXT(Table1[[#This Row],[Order Date]],"MMM")</f>
        <v>Apr</v>
      </c>
      <c r="Q133" s="3">
        <f>MONTH(Table1[[#This Row],[Order Date]])</f>
        <v>4</v>
      </c>
    </row>
    <row r="134" spans="1:17" x14ac:dyDescent="0.3">
      <c r="A134" t="s">
        <v>405</v>
      </c>
      <c r="B134" s="7">
        <v>46183</v>
      </c>
      <c r="C134" s="5">
        <v>2026</v>
      </c>
      <c r="D134" s="5" t="s">
        <v>37</v>
      </c>
      <c r="E134" t="s">
        <v>406</v>
      </c>
      <c r="F134" s="3" t="s">
        <v>407</v>
      </c>
      <c r="G134" t="s">
        <v>408</v>
      </c>
      <c r="H134" t="s">
        <v>24</v>
      </c>
      <c r="I134" t="s">
        <v>25</v>
      </c>
      <c r="J134" s="5">
        <v>10</v>
      </c>
      <c r="K134">
        <v>322.77</v>
      </c>
      <c r="L134">
        <v>2632.17</v>
      </c>
      <c r="M134">
        <f>Table1[[#This Row],[Quantity Sold]]*Table1[[#This Row],[Unit Price]]</f>
        <v>3227.7</v>
      </c>
      <c r="N134">
        <f>Table1[[#This Row],[Sales Amount]]-Table1[[#This Row],[Cost Amount]]</f>
        <v>595.52999999999975</v>
      </c>
      <c r="O134" s="3" t="str">
        <f>"Q"&amp;ROUNDUP(MONTH(Table1[[#This Row],[Order Date]])/3,0)</f>
        <v>Q2</v>
      </c>
      <c r="P134" s="3" t="str">
        <f>TEXT(Table1[[#This Row],[Order Date]],"MMM")</f>
        <v>Jun</v>
      </c>
      <c r="Q134" s="3">
        <f>MONTH(Table1[[#This Row],[Order Date]])</f>
        <v>6</v>
      </c>
    </row>
    <row r="135" spans="1:17" x14ac:dyDescent="0.3">
      <c r="A135" t="s">
        <v>409</v>
      </c>
      <c r="B135" s="7">
        <v>46142</v>
      </c>
      <c r="C135" s="5">
        <v>2026</v>
      </c>
      <c r="D135" s="5" t="s">
        <v>410</v>
      </c>
      <c r="E135" t="s">
        <v>211</v>
      </c>
      <c r="F135" s="3" t="s">
        <v>117</v>
      </c>
      <c r="G135" t="s">
        <v>118</v>
      </c>
      <c r="H135" t="s">
        <v>5</v>
      </c>
      <c r="I135" t="s">
        <v>25</v>
      </c>
      <c r="J135" s="5">
        <v>9</v>
      </c>
      <c r="K135">
        <v>133.11000000000001</v>
      </c>
      <c r="L135">
        <v>755.77</v>
      </c>
      <c r="M135">
        <f>Table1[[#This Row],[Quantity Sold]]*Table1[[#This Row],[Unit Price]]</f>
        <v>1197.9900000000002</v>
      </c>
      <c r="N135">
        <f>Table1[[#This Row],[Sales Amount]]-Table1[[#This Row],[Cost Amount]]</f>
        <v>442.22000000000025</v>
      </c>
      <c r="O135" s="3" t="str">
        <f>"Q"&amp;ROUNDUP(MONTH(Table1[[#This Row],[Order Date]])/3,0)</f>
        <v>Q2</v>
      </c>
      <c r="P135" s="3" t="str">
        <f>TEXT(Table1[[#This Row],[Order Date]],"MMM")</f>
        <v>Apr</v>
      </c>
      <c r="Q135" s="3">
        <f>MONTH(Table1[[#This Row],[Order Date]])</f>
        <v>4</v>
      </c>
    </row>
    <row r="136" spans="1:17" x14ac:dyDescent="0.3">
      <c r="A136" t="s">
        <v>411</v>
      </c>
      <c r="B136" s="7">
        <v>46260</v>
      </c>
      <c r="C136" s="5">
        <v>2026</v>
      </c>
      <c r="D136" s="5" t="s">
        <v>27</v>
      </c>
      <c r="E136" t="s">
        <v>206</v>
      </c>
      <c r="F136" s="3" t="s">
        <v>146</v>
      </c>
      <c r="G136" t="s">
        <v>147</v>
      </c>
      <c r="H136" t="s">
        <v>51</v>
      </c>
      <c r="I136" t="s">
        <v>25</v>
      </c>
      <c r="J136" s="5">
        <v>1</v>
      </c>
      <c r="K136">
        <v>191.69</v>
      </c>
      <c r="L136">
        <v>114.37</v>
      </c>
      <c r="M136">
        <f>Table1[[#This Row],[Quantity Sold]]*Table1[[#This Row],[Unit Price]]</f>
        <v>191.69</v>
      </c>
      <c r="N136">
        <f>Table1[[#This Row],[Sales Amount]]-Table1[[#This Row],[Cost Amount]]</f>
        <v>77.319999999999993</v>
      </c>
      <c r="O136" s="3" t="str">
        <f>"Q"&amp;ROUNDUP(MONTH(Table1[[#This Row],[Order Date]])/3,0)</f>
        <v>Q3</v>
      </c>
      <c r="P136" s="3" t="str">
        <f>TEXT(Table1[[#This Row],[Order Date]],"MMM")</f>
        <v>Aug</v>
      </c>
      <c r="Q136" s="3">
        <f>MONTH(Table1[[#This Row],[Order Date]])</f>
        <v>8</v>
      </c>
    </row>
    <row r="137" spans="1:17" x14ac:dyDescent="0.3">
      <c r="A137" t="s">
        <v>412</v>
      </c>
      <c r="B137" s="7">
        <v>46373</v>
      </c>
      <c r="C137" s="5">
        <v>2026</v>
      </c>
      <c r="D137" s="5" t="s">
        <v>316</v>
      </c>
      <c r="E137" t="s">
        <v>318</v>
      </c>
      <c r="F137" s="3" t="s">
        <v>55</v>
      </c>
      <c r="G137" t="s">
        <v>56</v>
      </c>
      <c r="H137" t="s">
        <v>24</v>
      </c>
      <c r="I137" t="s">
        <v>35</v>
      </c>
      <c r="J137" s="5">
        <v>4</v>
      </c>
      <c r="K137">
        <v>278.69</v>
      </c>
      <c r="L137">
        <v>585.94000000000005</v>
      </c>
      <c r="M137">
        <f>Table1[[#This Row],[Quantity Sold]]*Table1[[#This Row],[Unit Price]]</f>
        <v>1114.76</v>
      </c>
      <c r="N137">
        <f>Table1[[#This Row],[Sales Amount]]-Table1[[#This Row],[Cost Amount]]</f>
        <v>528.81999999999994</v>
      </c>
      <c r="O137" s="3" t="str">
        <f>"Q"&amp;ROUNDUP(MONTH(Table1[[#This Row],[Order Date]])/3,0)</f>
        <v>Q4</v>
      </c>
      <c r="P137" s="3" t="str">
        <f>TEXT(Table1[[#This Row],[Order Date]],"MMM")</f>
        <v>Dec</v>
      </c>
      <c r="Q137" s="3">
        <f>MONTH(Table1[[#This Row],[Order Date]])</f>
        <v>12</v>
      </c>
    </row>
    <row r="138" spans="1:17" x14ac:dyDescent="0.3">
      <c r="A138" t="s">
        <v>413</v>
      </c>
      <c r="B138" s="7">
        <v>46311</v>
      </c>
      <c r="C138" s="5">
        <v>2026</v>
      </c>
      <c r="D138" s="5" t="s">
        <v>215</v>
      </c>
      <c r="E138" t="s">
        <v>206</v>
      </c>
      <c r="F138" s="3" t="s">
        <v>142</v>
      </c>
      <c r="G138" t="s">
        <v>143</v>
      </c>
      <c r="H138" t="s">
        <v>34</v>
      </c>
      <c r="I138" t="s">
        <v>25</v>
      </c>
      <c r="J138" s="5">
        <v>18</v>
      </c>
      <c r="K138">
        <v>361.23</v>
      </c>
      <c r="L138">
        <v>4393.2</v>
      </c>
      <c r="M138">
        <f>Table1[[#This Row],[Quantity Sold]]*Table1[[#This Row],[Unit Price]]</f>
        <v>6502.14</v>
      </c>
      <c r="N138">
        <f>Table1[[#This Row],[Sales Amount]]-Table1[[#This Row],[Cost Amount]]</f>
        <v>2108.9400000000005</v>
      </c>
      <c r="O138" s="3" t="str">
        <f>"Q"&amp;ROUNDUP(MONTH(Table1[[#This Row],[Order Date]])/3,0)</f>
        <v>Q4</v>
      </c>
      <c r="P138" s="3" t="str">
        <f>TEXT(Table1[[#This Row],[Order Date]],"MMM")</f>
        <v>Oct</v>
      </c>
      <c r="Q138" s="3">
        <f>MONTH(Table1[[#This Row],[Order Date]])</f>
        <v>10</v>
      </c>
    </row>
    <row r="139" spans="1:17" x14ac:dyDescent="0.3">
      <c r="A139" t="s">
        <v>414</v>
      </c>
      <c r="B139" s="7">
        <v>46180</v>
      </c>
      <c r="C139" s="5">
        <v>2026</v>
      </c>
      <c r="D139" s="5" t="s">
        <v>20</v>
      </c>
      <c r="E139" t="s">
        <v>415</v>
      </c>
      <c r="F139" s="3" t="s">
        <v>178</v>
      </c>
      <c r="G139" t="s">
        <v>179</v>
      </c>
      <c r="H139" t="s">
        <v>18</v>
      </c>
      <c r="I139" t="s">
        <v>12</v>
      </c>
      <c r="J139" s="5">
        <v>3</v>
      </c>
      <c r="K139">
        <v>453.53</v>
      </c>
      <c r="L139">
        <v>1103.23</v>
      </c>
      <c r="M139">
        <f>Table1[[#This Row],[Quantity Sold]]*Table1[[#This Row],[Unit Price]]</f>
        <v>1360.59</v>
      </c>
      <c r="N139">
        <f>Table1[[#This Row],[Sales Amount]]-Table1[[#This Row],[Cost Amount]]</f>
        <v>257.3599999999999</v>
      </c>
      <c r="O139" s="3" t="str">
        <f>"Q"&amp;ROUNDUP(MONTH(Table1[[#This Row],[Order Date]])/3,0)</f>
        <v>Q2</v>
      </c>
      <c r="P139" s="3" t="str">
        <f>TEXT(Table1[[#This Row],[Order Date]],"MMM")</f>
        <v>Jun</v>
      </c>
      <c r="Q139" s="3">
        <f>MONTH(Table1[[#This Row],[Order Date]])</f>
        <v>6</v>
      </c>
    </row>
    <row r="140" spans="1:17" x14ac:dyDescent="0.3">
      <c r="A140" t="s">
        <v>416</v>
      </c>
      <c r="B140" s="7">
        <v>46338</v>
      </c>
      <c r="C140" s="5">
        <v>2026</v>
      </c>
      <c r="D140" s="5" t="s">
        <v>417</v>
      </c>
      <c r="E140" t="s">
        <v>418</v>
      </c>
      <c r="F140" s="3" t="s">
        <v>377</v>
      </c>
      <c r="G140" t="s">
        <v>378</v>
      </c>
      <c r="H140" t="s">
        <v>51</v>
      </c>
      <c r="I140" t="s">
        <v>35</v>
      </c>
      <c r="J140" s="5">
        <v>8</v>
      </c>
      <c r="K140">
        <v>412.87</v>
      </c>
      <c r="L140">
        <v>2797.84</v>
      </c>
      <c r="M140">
        <f>Table1[[#This Row],[Quantity Sold]]*Table1[[#This Row],[Unit Price]]</f>
        <v>3302.96</v>
      </c>
      <c r="N140">
        <f>Table1[[#This Row],[Sales Amount]]-Table1[[#This Row],[Cost Amount]]</f>
        <v>505.11999999999989</v>
      </c>
      <c r="O140" s="3" t="str">
        <f>"Q"&amp;ROUNDUP(MONTH(Table1[[#This Row],[Order Date]])/3,0)</f>
        <v>Q4</v>
      </c>
      <c r="P140" s="3" t="str">
        <f>TEXT(Table1[[#This Row],[Order Date]],"MMM")</f>
        <v>Nov</v>
      </c>
      <c r="Q140" s="3">
        <f>MONTH(Table1[[#This Row],[Order Date]])</f>
        <v>11</v>
      </c>
    </row>
    <row r="141" spans="1:17" x14ac:dyDescent="0.3">
      <c r="A141" t="s">
        <v>419</v>
      </c>
      <c r="B141" s="7">
        <v>46173</v>
      </c>
      <c r="C141" s="5">
        <v>2026</v>
      </c>
      <c r="D141" s="5" t="s">
        <v>360</v>
      </c>
      <c r="E141" t="s">
        <v>420</v>
      </c>
      <c r="F141" s="3" t="s">
        <v>137</v>
      </c>
      <c r="G141" t="s">
        <v>138</v>
      </c>
      <c r="H141" t="s">
        <v>51</v>
      </c>
      <c r="I141" t="s">
        <v>12</v>
      </c>
      <c r="J141" s="5">
        <v>1</v>
      </c>
      <c r="K141">
        <v>89.08</v>
      </c>
      <c r="L141">
        <v>54.93</v>
      </c>
      <c r="M141">
        <f>Table1[[#This Row],[Quantity Sold]]*Table1[[#This Row],[Unit Price]]</f>
        <v>89.08</v>
      </c>
      <c r="N141">
        <f>Table1[[#This Row],[Sales Amount]]-Table1[[#This Row],[Cost Amount]]</f>
        <v>34.15</v>
      </c>
      <c r="O141" s="3" t="str">
        <f>"Q"&amp;ROUNDUP(MONTH(Table1[[#This Row],[Order Date]])/3,0)</f>
        <v>Q2</v>
      </c>
      <c r="P141" s="3" t="str">
        <f>TEXT(Table1[[#This Row],[Order Date]],"MMM")</f>
        <v>May</v>
      </c>
      <c r="Q141" s="3">
        <f>MONTH(Table1[[#This Row],[Order Date]])</f>
        <v>5</v>
      </c>
    </row>
    <row r="142" spans="1:17" x14ac:dyDescent="0.3">
      <c r="A142" t="s">
        <v>421</v>
      </c>
      <c r="B142" s="7">
        <v>46326</v>
      </c>
      <c r="C142" s="5">
        <v>2026</v>
      </c>
      <c r="D142" s="5" t="s">
        <v>320</v>
      </c>
      <c r="E142" t="s">
        <v>422</v>
      </c>
      <c r="F142" s="3" t="s">
        <v>423</v>
      </c>
      <c r="G142" t="s">
        <v>424</v>
      </c>
      <c r="H142" t="s">
        <v>80</v>
      </c>
      <c r="I142" t="s">
        <v>6</v>
      </c>
      <c r="J142" s="5">
        <v>16</v>
      </c>
      <c r="K142">
        <v>165.49</v>
      </c>
      <c r="L142">
        <v>1652.02</v>
      </c>
      <c r="M142">
        <f>Table1[[#This Row],[Quantity Sold]]*Table1[[#This Row],[Unit Price]]</f>
        <v>2647.84</v>
      </c>
      <c r="N142">
        <f>Table1[[#This Row],[Sales Amount]]-Table1[[#This Row],[Cost Amount]]</f>
        <v>995.82000000000016</v>
      </c>
      <c r="O142" s="3" t="str">
        <f>"Q"&amp;ROUNDUP(MONTH(Table1[[#This Row],[Order Date]])/3,0)</f>
        <v>Q4</v>
      </c>
      <c r="P142" s="3" t="str">
        <f>TEXT(Table1[[#This Row],[Order Date]],"MMM")</f>
        <v>Oct</v>
      </c>
      <c r="Q142" s="3">
        <f>MONTH(Table1[[#This Row],[Order Date]])</f>
        <v>10</v>
      </c>
    </row>
    <row r="143" spans="1:17" x14ac:dyDescent="0.3">
      <c r="A143" t="s">
        <v>425</v>
      </c>
      <c r="B143" s="7">
        <v>46253</v>
      </c>
      <c r="C143" s="5">
        <v>2026</v>
      </c>
      <c r="D143" s="5" t="s">
        <v>381</v>
      </c>
      <c r="E143" t="s">
        <v>15</v>
      </c>
      <c r="F143" s="3" t="s">
        <v>306</v>
      </c>
      <c r="G143" t="s">
        <v>307</v>
      </c>
      <c r="H143" t="s">
        <v>51</v>
      </c>
      <c r="I143" t="s">
        <v>25</v>
      </c>
      <c r="J143" s="5">
        <v>16</v>
      </c>
      <c r="K143">
        <v>184.64</v>
      </c>
      <c r="L143">
        <v>1732.49</v>
      </c>
      <c r="M143">
        <f>Table1[[#This Row],[Quantity Sold]]*Table1[[#This Row],[Unit Price]]</f>
        <v>2954.24</v>
      </c>
      <c r="N143">
        <f>Table1[[#This Row],[Sales Amount]]-Table1[[#This Row],[Cost Amount]]</f>
        <v>1221.7499999999998</v>
      </c>
      <c r="O143" s="3" t="str">
        <f>"Q"&amp;ROUNDUP(MONTH(Table1[[#This Row],[Order Date]])/3,0)</f>
        <v>Q3</v>
      </c>
      <c r="P143" s="3" t="str">
        <f>TEXT(Table1[[#This Row],[Order Date]],"MMM")</f>
        <v>Aug</v>
      </c>
      <c r="Q143" s="3">
        <f>MONTH(Table1[[#This Row],[Order Date]])</f>
        <v>8</v>
      </c>
    </row>
    <row r="144" spans="1:17" x14ac:dyDescent="0.3">
      <c r="A144" t="s">
        <v>426</v>
      </c>
      <c r="B144" s="7">
        <v>46080</v>
      </c>
      <c r="C144" s="5">
        <v>2026</v>
      </c>
      <c r="D144" s="5" t="s">
        <v>14</v>
      </c>
      <c r="E144" t="s">
        <v>187</v>
      </c>
      <c r="F144" s="3" t="s">
        <v>132</v>
      </c>
      <c r="G144" t="s">
        <v>133</v>
      </c>
      <c r="H144" t="s">
        <v>5</v>
      </c>
      <c r="I144" t="s">
        <v>35</v>
      </c>
      <c r="J144" s="5">
        <v>8</v>
      </c>
      <c r="K144">
        <v>37.770000000000003</v>
      </c>
      <c r="L144">
        <v>204.44</v>
      </c>
      <c r="M144">
        <f>Table1[[#This Row],[Quantity Sold]]*Table1[[#This Row],[Unit Price]]</f>
        <v>302.16000000000003</v>
      </c>
      <c r="N144">
        <f>Table1[[#This Row],[Sales Amount]]-Table1[[#This Row],[Cost Amount]]</f>
        <v>97.720000000000027</v>
      </c>
      <c r="O144" s="3" t="str">
        <f>"Q"&amp;ROUNDUP(MONTH(Table1[[#This Row],[Order Date]])/3,0)</f>
        <v>Q1</v>
      </c>
      <c r="P144" s="3" t="str">
        <f>TEXT(Table1[[#This Row],[Order Date]],"MMM")</f>
        <v>Feb</v>
      </c>
      <c r="Q144" s="3">
        <f>MONTH(Table1[[#This Row],[Order Date]])</f>
        <v>2</v>
      </c>
    </row>
    <row r="145" spans="1:17" x14ac:dyDescent="0.3">
      <c r="A145" t="s">
        <v>427</v>
      </c>
      <c r="B145" s="7">
        <v>46053</v>
      </c>
      <c r="C145" s="5">
        <v>2026</v>
      </c>
      <c r="D145" s="5" t="s">
        <v>340</v>
      </c>
      <c r="E145" t="s">
        <v>70</v>
      </c>
      <c r="F145" s="3" t="s">
        <v>173</v>
      </c>
      <c r="G145" t="s">
        <v>174</v>
      </c>
      <c r="H145" t="s">
        <v>18</v>
      </c>
      <c r="I145" t="s">
        <v>35</v>
      </c>
      <c r="J145" s="5">
        <v>14</v>
      </c>
      <c r="K145">
        <v>68.94</v>
      </c>
      <c r="L145">
        <v>513.74</v>
      </c>
      <c r="M145">
        <f>Table1[[#This Row],[Quantity Sold]]*Table1[[#This Row],[Unit Price]]</f>
        <v>965.16</v>
      </c>
      <c r="N145">
        <f>Table1[[#This Row],[Sales Amount]]-Table1[[#This Row],[Cost Amount]]</f>
        <v>451.41999999999996</v>
      </c>
      <c r="O145" s="3" t="str">
        <f>"Q"&amp;ROUNDUP(MONTH(Table1[[#This Row],[Order Date]])/3,0)</f>
        <v>Q1</v>
      </c>
      <c r="P145" s="3" t="str">
        <f>TEXT(Table1[[#This Row],[Order Date]],"MMM")</f>
        <v>Jan</v>
      </c>
      <c r="Q145" s="3">
        <f>MONTH(Table1[[#This Row],[Order Date]])</f>
        <v>1</v>
      </c>
    </row>
    <row r="146" spans="1:17" x14ac:dyDescent="0.3">
      <c r="A146" t="s">
        <v>428</v>
      </c>
      <c r="B146" s="7">
        <v>46272</v>
      </c>
      <c r="C146" s="5">
        <v>2026</v>
      </c>
      <c r="D146" s="5" t="s">
        <v>429</v>
      </c>
      <c r="E146" t="s">
        <v>430</v>
      </c>
      <c r="F146" s="3" t="s">
        <v>112</v>
      </c>
      <c r="G146" t="s">
        <v>113</v>
      </c>
      <c r="H146" t="s">
        <v>18</v>
      </c>
      <c r="I146" t="s">
        <v>12</v>
      </c>
      <c r="J146" s="5">
        <v>19</v>
      </c>
      <c r="K146">
        <v>429.73</v>
      </c>
      <c r="L146">
        <v>5873.13</v>
      </c>
      <c r="M146">
        <f>Table1[[#This Row],[Quantity Sold]]*Table1[[#This Row],[Unit Price]]</f>
        <v>8164.8700000000008</v>
      </c>
      <c r="N146">
        <f>Table1[[#This Row],[Sales Amount]]-Table1[[#This Row],[Cost Amount]]</f>
        <v>2291.7400000000007</v>
      </c>
      <c r="O146" s="3" t="str">
        <f>"Q"&amp;ROUNDUP(MONTH(Table1[[#This Row],[Order Date]])/3,0)</f>
        <v>Q3</v>
      </c>
      <c r="P146" s="3" t="str">
        <f>TEXT(Table1[[#This Row],[Order Date]],"MMM")</f>
        <v>Sep</v>
      </c>
      <c r="Q146" s="3">
        <f>MONTH(Table1[[#This Row],[Order Date]])</f>
        <v>9</v>
      </c>
    </row>
    <row r="147" spans="1:17" x14ac:dyDescent="0.3">
      <c r="A147" t="s">
        <v>431</v>
      </c>
      <c r="B147" s="7">
        <v>46123</v>
      </c>
      <c r="C147" s="5">
        <v>2026</v>
      </c>
      <c r="D147" s="5" t="s">
        <v>404</v>
      </c>
      <c r="E147" t="s">
        <v>238</v>
      </c>
      <c r="F147" s="3" t="s">
        <v>296</v>
      </c>
      <c r="G147" t="s">
        <v>297</v>
      </c>
      <c r="H147" t="s">
        <v>51</v>
      </c>
      <c r="I147" t="s">
        <v>12</v>
      </c>
      <c r="J147" s="5">
        <v>6</v>
      </c>
      <c r="K147">
        <v>98.15</v>
      </c>
      <c r="L147">
        <v>365.28</v>
      </c>
      <c r="M147">
        <f>Table1[[#This Row],[Quantity Sold]]*Table1[[#This Row],[Unit Price]]</f>
        <v>588.90000000000009</v>
      </c>
      <c r="N147">
        <f>Table1[[#This Row],[Sales Amount]]-Table1[[#This Row],[Cost Amount]]</f>
        <v>223.62000000000012</v>
      </c>
      <c r="O147" s="3" t="str">
        <f>"Q"&amp;ROUNDUP(MONTH(Table1[[#This Row],[Order Date]])/3,0)</f>
        <v>Q2</v>
      </c>
      <c r="P147" s="3" t="str">
        <f>TEXT(Table1[[#This Row],[Order Date]],"MMM")</f>
        <v>Apr</v>
      </c>
      <c r="Q147" s="3">
        <f>MONTH(Table1[[#This Row],[Order Date]])</f>
        <v>4</v>
      </c>
    </row>
    <row r="148" spans="1:17" x14ac:dyDescent="0.3">
      <c r="A148" t="s">
        <v>432</v>
      </c>
      <c r="B148" s="7">
        <v>46062</v>
      </c>
      <c r="C148" s="5">
        <v>2026</v>
      </c>
      <c r="D148" s="5" t="s">
        <v>335</v>
      </c>
      <c r="E148" t="s">
        <v>31</v>
      </c>
      <c r="F148" s="3" t="s">
        <v>122</v>
      </c>
      <c r="G148" t="s">
        <v>123</v>
      </c>
      <c r="H148" t="s">
        <v>5</v>
      </c>
      <c r="I148" t="s">
        <v>35</v>
      </c>
      <c r="J148" s="5">
        <v>7</v>
      </c>
      <c r="K148">
        <v>48.73</v>
      </c>
      <c r="L148">
        <v>182.38</v>
      </c>
      <c r="M148">
        <f>Table1[[#This Row],[Quantity Sold]]*Table1[[#This Row],[Unit Price]]</f>
        <v>341.10999999999996</v>
      </c>
      <c r="N148">
        <f>Table1[[#This Row],[Sales Amount]]-Table1[[#This Row],[Cost Amount]]</f>
        <v>158.72999999999996</v>
      </c>
      <c r="O148" s="3" t="str">
        <f>"Q"&amp;ROUNDUP(MONTH(Table1[[#This Row],[Order Date]])/3,0)</f>
        <v>Q1</v>
      </c>
      <c r="P148" s="3" t="str">
        <f>TEXT(Table1[[#This Row],[Order Date]],"MMM")</f>
        <v>Feb</v>
      </c>
      <c r="Q148" s="3">
        <f>MONTH(Table1[[#This Row],[Order Date]])</f>
        <v>2</v>
      </c>
    </row>
    <row r="149" spans="1:17" x14ac:dyDescent="0.3">
      <c r="A149" t="s">
        <v>433</v>
      </c>
      <c r="B149" s="7">
        <v>46050</v>
      </c>
      <c r="C149" s="5">
        <v>2026</v>
      </c>
      <c r="D149" s="5" t="s">
        <v>271</v>
      </c>
      <c r="E149" t="s">
        <v>434</v>
      </c>
      <c r="F149" s="3" t="s">
        <v>296</v>
      </c>
      <c r="G149" t="s">
        <v>297</v>
      </c>
      <c r="H149" t="s">
        <v>51</v>
      </c>
      <c r="I149" t="s">
        <v>35</v>
      </c>
      <c r="J149" s="5">
        <v>1</v>
      </c>
      <c r="K149">
        <v>258.31</v>
      </c>
      <c r="L149">
        <v>196.61</v>
      </c>
      <c r="M149">
        <f>Table1[[#This Row],[Quantity Sold]]*Table1[[#This Row],[Unit Price]]</f>
        <v>258.31</v>
      </c>
      <c r="N149">
        <f>Table1[[#This Row],[Sales Amount]]-Table1[[#This Row],[Cost Amount]]</f>
        <v>61.699999999999989</v>
      </c>
      <c r="O149" s="3" t="str">
        <f>"Q"&amp;ROUNDUP(MONTH(Table1[[#This Row],[Order Date]])/3,0)</f>
        <v>Q1</v>
      </c>
      <c r="P149" s="3" t="str">
        <f>TEXT(Table1[[#This Row],[Order Date]],"MMM")</f>
        <v>Jan</v>
      </c>
      <c r="Q149" s="3">
        <f>MONTH(Table1[[#This Row],[Order Date]])</f>
        <v>1</v>
      </c>
    </row>
    <row r="150" spans="1:17" x14ac:dyDescent="0.3">
      <c r="A150" t="s">
        <v>435</v>
      </c>
      <c r="B150" s="7">
        <v>46069</v>
      </c>
      <c r="C150" s="5">
        <v>2026</v>
      </c>
      <c r="D150" s="5" t="s">
        <v>222</v>
      </c>
      <c r="E150" t="s">
        <v>436</v>
      </c>
      <c r="F150" s="3" t="s">
        <v>423</v>
      </c>
      <c r="G150" t="s">
        <v>424</v>
      </c>
      <c r="H150" t="s">
        <v>80</v>
      </c>
      <c r="I150" t="s">
        <v>6</v>
      </c>
      <c r="J150" s="5">
        <v>5</v>
      </c>
      <c r="K150">
        <v>301.70999999999998</v>
      </c>
      <c r="L150">
        <v>946.8</v>
      </c>
      <c r="M150">
        <f>Table1[[#This Row],[Quantity Sold]]*Table1[[#This Row],[Unit Price]]</f>
        <v>1508.55</v>
      </c>
      <c r="N150">
        <f>Table1[[#This Row],[Sales Amount]]-Table1[[#This Row],[Cost Amount]]</f>
        <v>561.75</v>
      </c>
      <c r="O150" s="3" t="str">
        <f>"Q"&amp;ROUNDUP(MONTH(Table1[[#This Row],[Order Date]])/3,0)</f>
        <v>Q1</v>
      </c>
      <c r="P150" s="3" t="str">
        <f>TEXT(Table1[[#This Row],[Order Date]],"MMM")</f>
        <v>Feb</v>
      </c>
      <c r="Q150" s="3">
        <f>MONTH(Table1[[#This Row],[Order Date]])</f>
        <v>2</v>
      </c>
    </row>
    <row r="151" spans="1:17" x14ac:dyDescent="0.3">
      <c r="A151" t="s">
        <v>437</v>
      </c>
      <c r="B151" s="7">
        <v>46378</v>
      </c>
      <c r="C151" s="5">
        <v>2026</v>
      </c>
      <c r="D151" s="5" t="s">
        <v>69</v>
      </c>
      <c r="E151" t="s">
        <v>438</v>
      </c>
      <c r="F151" s="3" t="s">
        <v>407</v>
      </c>
      <c r="G151" t="s">
        <v>408</v>
      </c>
      <c r="H151" t="s">
        <v>24</v>
      </c>
      <c r="I151" t="s">
        <v>12</v>
      </c>
      <c r="J151" s="5">
        <v>11</v>
      </c>
      <c r="K151">
        <v>466.27</v>
      </c>
      <c r="L151">
        <v>4135.12</v>
      </c>
      <c r="M151">
        <f>Table1[[#This Row],[Quantity Sold]]*Table1[[#This Row],[Unit Price]]</f>
        <v>5128.9699999999993</v>
      </c>
      <c r="N151">
        <f>Table1[[#This Row],[Sales Amount]]-Table1[[#This Row],[Cost Amount]]</f>
        <v>993.84999999999945</v>
      </c>
      <c r="O151" s="3" t="str">
        <f>"Q"&amp;ROUNDUP(MONTH(Table1[[#This Row],[Order Date]])/3,0)</f>
        <v>Q4</v>
      </c>
      <c r="P151" s="3" t="str">
        <f>TEXT(Table1[[#This Row],[Order Date]],"MMM")</f>
        <v>Dec</v>
      </c>
      <c r="Q151" s="3">
        <f>MONTH(Table1[[#This Row],[Order Date]])</f>
        <v>12</v>
      </c>
    </row>
    <row r="152" spans="1:17" x14ac:dyDescent="0.3">
      <c r="A152" t="s">
        <v>439</v>
      </c>
      <c r="B152" s="7">
        <v>46130</v>
      </c>
      <c r="C152" s="5">
        <v>2026</v>
      </c>
      <c r="D152" s="5" t="s">
        <v>101</v>
      </c>
      <c r="E152" t="s">
        <v>440</v>
      </c>
      <c r="F152" s="3" t="s">
        <v>39</v>
      </c>
      <c r="G152" t="s">
        <v>40</v>
      </c>
      <c r="H152" t="s">
        <v>34</v>
      </c>
      <c r="I152" t="s">
        <v>35</v>
      </c>
      <c r="J152" s="5">
        <v>7</v>
      </c>
      <c r="K152">
        <v>219.37</v>
      </c>
      <c r="L152">
        <v>1121.56</v>
      </c>
      <c r="M152">
        <f>Table1[[#This Row],[Quantity Sold]]*Table1[[#This Row],[Unit Price]]</f>
        <v>1535.5900000000001</v>
      </c>
      <c r="N152">
        <f>Table1[[#This Row],[Sales Amount]]-Table1[[#This Row],[Cost Amount]]</f>
        <v>414.0300000000002</v>
      </c>
      <c r="O152" s="3" t="str">
        <f>"Q"&amp;ROUNDUP(MONTH(Table1[[#This Row],[Order Date]])/3,0)</f>
        <v>Q2</v>
      </c>
      <c r="P152" s="3" t="str">
        <f>TEXT(Table1[[#This Row],[Order Date]],"MMM")</f>
        <v>Apr</v>
      </c>
      <c r="Q152" s="3">
        <f>MONTH(Table1[[#This Row],[Order Date]])</f>
        <v>4</v>
      </c>
    </row>
    <row r="153" spans="1:17" x14ac:dyDescent="0.3">
      <c r="A153" t="s">
        <v>441</v>
      </c>
      <c r="B153" s="7">
        <v>46327</v>
      </c>
      <c r="C153" s="5">
        <v>2026</v>
      </c>
      <c r="D153" s="5" t="s">
        <v>442</v>
      </c>
      <c r="E153" t="s">
        <v>70</v>
      </c>
      <c r="F153" s="3" t="s">
        <v>10</v>
      </c>
      <c r="G153" t="s">
        <v>11</v>
      </c>
      <c r="H153" t="s">
        <v>5</v>
      </c>
      <c r="I153" t="s">
        <v>25</v>
      </c>
      <c r="J153" s="5">
        <v>3</v>
      </c>
      <c r="K153">
        <v>355.71</v>
      </c>
      <c r="L153">
        <v>555.44000000000005</v>
      </c>
      <c r="M153">
        <f>Table1[[#This Row],[Quantity Sold]]*Table1[[#This Row],[Unit Price]]</f>
        <v>1067.1299999999999</v>
      </c>
      <c r="N153">
        <f>Table1[[#This Row],[Sales Amount]]-Table1[[#This Row],[Cost Amount]]</f>
        <v>511.68999999999983</v>
      </c>
      <c r="O153" s="3" t="str">
        <f>"Q"&amp;ROUNDUP(MONTH(Table1[[#This Row],[Order Date]])/3,0)</f>
        <v>Q4</v>
      </c>
      <c r="P153" s="3" t="str">
        <f>TEXT(Table1[[#This Row],[Order Date]],"MMM")</f>
        <v>Nov</v>
      </c>
      <c r="Q153" s="3">
        <f>MONTH(Table1[[#This Row],[Order Date]])</f>
        <v>11</v>
      </c>
    </row>
    <row r="154" spans="1:17" x14ac:dyDescent="0.3">
      <c r="A154" t="s">
        <v>443</v>
      </c>
      <c r="B154" s="7">
        <v>46089</v>
      </c>
      <c r="C154" s="5">
        <v>2026</v>
      </c>
      <c r="D154" s="5" t="s">
        <v>240</v>
      </c>
      <c r="E154" t="s">
        <v>444</v>
      </c>
      <c r="F154" s="3" t="s">
        <v>49</v>
      </c>
      <c r="G154" t="s">
        <v>50</v>
      </c>
      <c r="H154" t="s">
        <v>51</v>
      </c>
      <c r="I154" t="s">
        <v>12</v>
      </c>
      <c r="J154" s="5">
        <v>6</v>
      </c>
      <c r="K154">
        <v>472.14</v>
      </c>
      <c r="L154">
        <v>2250.62</v>
      </c>
      <c r="M154">
        <f>Table1[[#This Row],[Quantity Sold]]*Table1[[#This Row],[Unit Price]]</f>
        <v>2832.84</v>
      </c>
      <c r="N154">
        <f>Table1[[#This Row],[Sales Amount]]-Table1[[#This Row],[Cost Amount]]</f>
        <v>582.22000000000025</v>
      </c>
      <c r="O154" s="3" t="str">
        <f>"Q"&amp;ROUNDUP(MONTH(Table1[[#This Row],[Order Date]])/3,0)</f>
        <v>Q1</v>
      </c>
      <c r="P154" s="3" t="str">
        <f>TEXT(Table1[[#This Row],[Order Date]],"MMM")</f>
        <v>Mar</v>
      </c>
      <c r="Q154" s="3">
        <f>MONTH(Table1[[#This Row],[Order Date]])</f>
        <v>3</v>
      </c>
    </row>
    <row r="155" spans="1:17" x14ac:dyDescent="0.3">
      <c r="A155" t="s">
        <v>445</v>
      </c>
      <c r="B155" s="7">
        <v>46231</v>
      </c>
      <c r="C155" s="5">
        <v>2026</v>
      </c>
      <c r="D155" s="5" t="s">
        <v>446</v>
      </c>
      <c r="E155" t="s">
        <v>96</v>
      </c>
      <c r="F155" s="3" t="s">
        <v>74</v>
      </c>
      <c r="G155" t="s">
        <v>75</v>
      </c>
      <c r="H155" t="s">
        <v>51</v>
      </c>
      <c r="I155" t="s">
        <v>6</v>
      </c>
      <c r="J155" s="5">
        <v>11</v>
      </c>
      <c r="K155">
        <v>216.74</v>
      </c>
      <c r="L155">
        <v>1646.84</v>
      </c>
      <c r="M155">
        <f>Table1[[#This Row],[Quantity Sold]]*Table1[[#This Row],[Unit Price]]</f>
        <v>2384.1400000000003</v>
      </c>
      <c r="N155">
        <f>Table1[[#This Row],[Sales Amount]]-Table1[[#This Row],[Cost Amount]]</f>
        <v>737.30000000000041</v>
      </c>
      <c r="O155" s="3" t="str">
        <f>"Q"&amp;ROUNDUP(MONTH(Table1[[#This Row],[Order Date]])/3,0)</f>
        <v>Q3</v>
      </c>
      <c r="P155" s="3" t="str">
        <f>TEXT(Table1[[#This Row],[Order Date]],"MMM")</f>
        <v>Jul</v>
      </c>
      <c r="Q155" s="3">
        <f>MONTH(Table1[[#This Row],[Order Date]])</f>
        <v>7</v>
      </c>
    </row>
    <row r="156" spans="1:17" x14ac:dyDescent="0.3">
      <c r="A156" t="s">
        <v>447</v>
      </c>
      <c r="B156" s="7">
        <v>46288</v>
      </c>
      <c r="C156" s="5">
        <v>2026</v>
      </c>
      <c r="D156" s="5" t="s">
        <v>246</v>
      </c>
      <c r="E156" t="s">
        <v>448</v>
      </c>
      <c r="F156" s="3" t="s">
        <v>16</v>
      </c>
      <c r="G156" t="s">
        <v>17</v>
      </c>
      <c r="H156" t="s">
        <v>18</v>
      </c>
      <c r="I156" t="s">
        <v>35</v>
      </c>
      <c r="J156" s="5">
        <v>12</v>
      </c>
      <c r="K156">
        <v>131.26</v>
      </c>
      <c r="L156">
        <v>1100.57</v>
      </c>
      <c r="M156">
        <f>Table1[[#This Row],[Quantity Sold]]*Table1[[#This Row],[Unit Price]]</f>
        <v>1575.12</v>
      </c>
      <c r="N156">
        <f>Table1[[#This Row],[Sales Amount]]-Table1[[#This Row],[Cost Amount]]</f>
        <v>474.54999999999995</v>
      </c>
      <c r="O156" s="3" t="str">
        <f>"Q"&amp;ROUNDUP(MONTH(Table1[[#This Row],[Order Date]])/3,0)</f>
        <v>Q3</v>
      </c>
      <c r="P156" s="3" t="str">
        <f>TEXT(Table1[[#This Row],[Order Date]],"MMM")</f>
        <v>Sep</v>
      </c>
      <c r="Q156" s="3">
        <f>MONTH(Table1[[#This Row],[Order Date]])</f>
        <v>9</v>
      </c>
    </row>
    <row r="157" spans="1:17" x14ac:dyDescent="0.3">
      <c r="A157" t="s">
        <v>449</v>
      </c>
      <c r="B157" s="7">
        <v>46211</v>
      </c>
      <c r="C157" s="5">
        <v>2026</v>
      </c>
      <c r="D157" s="5" t="s">
        <v>450</v>
      </c>
      <c r="E157" t="s">
        <v>451</v>
      </c>
      <c r="F157" s="3" t="s">
        <v>74</v>
      </c>
      <c r="G157" t="s">
        <v>75</v>
      </c>
      <c r="H157" t="s">
        <v>51</v>
      </c>
      <c r="I157" t="s">
        <v>12</v>
      </c>
      <c r="J157" s="5">
        <v>1</v>
      </c>
      <c r="K157">
        <v>243.83</v>
      </c>
      <c r="L157">
        <v>177.91</v>
      </c>
      <c r="M157">
        <f>Table1[[#This Row],[Quantity Sold]]*Table1[[#This Row],[Unit Price]]</f>
        <v>243.83</v>
      </c>
      <c r="N157">
        <f>Table1[[#This Row],[Sales Amount]]-Table1[[#This Row],[Cost Amount]]</f>
        <v>65.920000000000016</v>
      </c>
      <c r="O157" s="3" t="str">
        <f>"Q"&amp;ROUNDUP(MONTH(Table1[[#This Row],[Order Date]])/3,0)</f>
        <v>Q3</v>
      </c>
      <c r="P157" s="3" t="str">
        <f>TEXT(Table1[[#This Row],[Order Date]],"MMM")</f>
        <v>Jul</v>
      </c>
      <c r="Q157" s="3">
        <f>MONTH(Table1[[#This Row],[Order Date]])</f>
        <v>7</v>
      </c>
    </row>
    <row r="158" spans="1:17" x14ac:dyDescent="0.3">
      <c r="A158" t="s">
        <v>452</v>
      </c>
      <c r="B158" s="7">
        <v>46137</v>
      </c>
      <c r="C158" s="5">
        <v>2026</v>
      </c>
      <c r="D158" s="5" t="s">
        <v>453</v>
      </c>
      <c r="E158" t="s">
        <v>396</v>
      </c>
      <c r="F158" s="3" t="s">
        <v>152</v>
      </c>
      <c r="G158" t="s">
        <v>153</v>
      </c>
      <c r="H158" t="s">
        <v>5</v>
      </c>
      <c r="I158" t="s">
        <v>6</v>
      </c>
      <c r="J158" s="5">
        <v>3</v>
      </c>
      <c r="K158">
        <v>87.42</v>
      </c>
      <c r="L158">
        <v>197.17</v>
      </c>
      <c r="M158">
        <f>Table1[[#This Row],[Quantity Sold]]*Table1[[#This Row],[Unit Price]]</f>
        <v>262.26</v>
      </c>
      <c r="N158">
        <f>Table1[[#This Row],[Sales Amount]]-Table1[[#This Row],[Cost Amount]]</f>
        <v>65.09</v>
      </c>
      <c r="O158" s="3" t="str">
        <f>"Q"&amp;ROUNDUP(MONTH(Table1[[#This Row],[Order Date]])/3,0)</f>
        <v>Q2</v>
      </c>
      <c r="P158" s="3" t="str">
        <f>TEXT(Table1[[#This Row],[Order Date]],"MMM")</f>
        <v>Apr</v>
      </c>
      <c r="Q158" s="3">
        <f>MONTH(Table1[[#This Row],[Order Date]])</f>
        <v>4</v>
      </c>
    </row>
    <row r="159" spans="1:17" x14ac:dyDescent="0.3">
      <c r="A159" t="s">
        <v>454</v>
      </c>
      <c r="B159" s="7">
        <v>46169</v>
      </c>
      <c r="C159" s="5">
        <v>2026</v>
      </c>
      <c r="D159" s="5" t="s">
        <v>455</v>
      </c>
      <c r="E159" t="s">
        <v>456</v>
      </c>
      <c r="F159" s="3" t="s">
        <v>152</v>
      </c>
      <c r="G159" t="s">
        <v>153</v>
      </c>
      <c r="H159" t="s">
        <v>5</v>
      </c>
      <c r="I159" t="s">
        <v>6</v>
      </c>
      <c r="J159" s="5">
        <v>5</v>
      </c>
      <c r="K159">
        <v>384.53</v>
      </c>
      <c r="L159">
        <v>1557.04</v>
      </c>
      <c r="M159">
        <f>Table1[[#This Row],[Quantity Sold]]*Table1[[#This Row],[Unit Price]]</f>
        <v>1922.6499999999999</v>
      </c>
      <c r="N159">
        <f>Table1[[#This Row],[Sales Amount]]-Table1[[#This Row],[Cost Amount]]</f>
        <v>365.6099999999999</v>
      </c>
      <c r="O159" s="3" t="str">
        <f>"Q"&amp;ROUNDUP(MONTH(Table1[[#This Row],[Order Date]])/3,0)</f>
        <v>Q2</v>
      </c>
      <c r="P159" s="3" t="str">
        <f>TEXT(Table1[[#This Row],[Order Date]],"MMM")</f>
        <v>May</v>
      </c>
      <c r="Q159" s="3">
        <f>MONTH(Table1[[#This Row],[Order Date]])</f>
        <v>5</v>
      </c>
    </row>
    <row r="160" spans="1:17" x14ac:dyDescent="0.3">
      <c r="A160" t="s">
        <v>457</v>
      </c>
      <c r="B160" s="7">
        <v>46260</v>
      </c>
      <c r="C160" s="5">
        <v>2026</v>
      </c>
      <c r="D160" s="5" t="s">
        <v>299</v>
      </c>
      <c r="E160" t="s">
        <v>394</v>
      </c>
      <c r="F160" s="3" t="s">
        <v>3</v>
      </c>
      <c r="G160" t="s">
        <v>4</v>
      </c>
      <c r="H160" t="s">
        <v>5</v>
      </c>
      <c r="I160" t="s">
        <v>35</v>
      </c>
      <c r="J160" s="5">
        <v>5</v>
      </c>
      <c r="K160">
        <v>489.97</v>
      </c>
      <c r="L160">
        <v>1667.25</v>
      </c>
      <c r="M160">
        <f>Table1[[#This Row],[Quantity Sold]]*Table1[[#This Row],[Unit Price]]</f>
        <v>2449.8500000000004</v>
      </c>
      <c r="N160">
        <f>Table1[[#This Row],[Sales Amount]]-Table1[[#This Row],[Cost Amount]]</f>
        <v>782.60000000000036</v>
      </c>
      <c r="O160" s="3" t="str">
        <f>"Q"&amp;ROUNDUP(MONTH(Table1[[#This Row],[Order Date]])/3,0)</f>
        <v>Q3</v>
      </c>
      <c r="P160" s="3" t="str">
        <f>TEXT(Table1[[#This Row],[Order Date]],"MMM")</f>
        <v>Aug</v>
      </c>
      <c r="Q160" s="3">
        <f>MONTH(Table1[[#This Row],[Order Date]])</f>
        <v>8</v>
      </c>
    </row>
    <row r="161" spans="1:17" x14ac:dyDescent="0.3">
      <c r="A161" t="s">
        <v>458</v>
      </c>
      <c r="B161" s="7">
        <v>46290</v>
      </c>
      <c r="C161" s="5">
        <v>2026</v>
      </c>
      <c r="D161" s="5" t="s">
        <v>230</v>
      </c>
      <c r="E161" t="s">
        <v>310</v>
      </c>
      <c r="F161" s="3" t="s">
        <v>330</v>
      </c>
      <c r="G161" t="s">
        <v>331</v>
      </c>
      <c r="H161" t="s">
        <v>51</v>
      </c>
      <c r="I161" t="s">
        <v>6</v>
      </c>
      <c r="J161" s="5">
        <v>1</v>
      </c>
      <c r="K161">
        <v>290.45999999999998</v>
      </c>
      <c r="L161">
        <v>187.13</v>
      </c>
      <c r="M161">
        <f>Table1[[#This Row],[Quantity Sold]]*Table1[[#This Row],[Unit Price]]</f>
        <v>290.45999999999998</v>
      </c>
      <c r="N161">
        <f>Table1[[#This Row],[Sales Amount]]-Table1[[#This Row],[Cost Amount]]</f>
        <v>103.32999999999998</v>
      </c>
      <c r="O161" s="3" t="str">
        <f>"Q"&amp;ROUNDUP(MONTH(Table1[[#This Row],[Order Date]])/3,0)</f>
        <v>Q3</v>
      </c>
      <c r="P161" s="3" t="str">
        <f>TEXT(Table1[[#This Row],[Order Date]],"MMM")</f>
        <v>Sep</v>
      </c>
      <c r="Q161" s="3">
        <f>MONTH(Table1[[#This Row],[Order Date]])</f>
        <v>9</v>
      </c>
    </row>
    <row r="162" spans="1:17" x14ac:dyDescent="0.3">
      <c r="A162" t="s">
        <v>459</v>
      </c>
      <c r="B162" s="7">
        <v>46167</v>
      </c>
      <c r="C162" s="5">
        <v>2026</v>
      </c>
      <c r="D162" s="5" t="s">
        <v>222</v>
      </c>
      <c r="E162" t="s">
        <v>460</v>
      </c>
      <c r="F162" s="3" t="s">
        <v>306</v>
      </c>
      <c r="G162" t="s">
        <v>307</v>
      </c>
      <c r="H162" t="s">
        <v>51</v>
      </c>
      <c r="I162" t="s">
        <v>25</v>
      </c>
      <c r="J162" s="5">
        <v>18</v>
      </c>
      <c r="K162">
        <v>301.37</v>
      </c>
      <c r="L162">
        <v>3013.05</v>
      </c>
      <c r="M162">
        <f>Table1[[#This Row],[Quantity Sold]]*Table1[[#This Row],[Unit Price]]</f>
        <v>5424.66</v>
      </c>
      <c r="N162">
        <f>Table1[[#This Row],[Sales Amount]]-Table1[[#This Row],[Cost Amount]]</f>
        <v>2411.6099999999997</v>
      </c>
      <c r="O162" s="3" t="str">
        <f>"Q"&amp;ROUNDUP(MONTH(Table1[[#This Row],[Order Date]])/3,0)</f>
        <v>Q2</v>
      </c>
      <c r="P162" s="3" t="str">
        <f>TEXT(Table1[[#This Row],[Order Date]],"MMM")</f>
        <v>May</v>
      </c>
      <c r="Q162" s="3">
        <f>MONTH(Table1[[#This Row],[Order Date]])</f>
        <v>5</v>
      </c>
    </row>
    <row r="163" spans="1:17" x14ac:dyDescent="0.3">
      <c r="A163" t="s">
        <v>461</v>
      </c>
      <c r="B163" s="7">
        <v>46032</v>
      </c>
      <c r="C163" s="5">
        <v>2026</v>
      </c>
      <c r="D163" s="5" t="s">
        <v>462</v>
      </c>
      <c r="E163" t="s">
        <v>272</v>
      </c>
      <c r="F163" s="3" t="s">
        <v>3</v>
      </c>
      <c r="G163" t="s">
        <v>4</v>
      </c>
      <c r="H163" t="s">
        <v>5</v>
      </c>
      <c r="I163" t="s">
        <v>6</v>
      </c>
      <c r="J163" s="5">
        <v>4</v>
      </c>
      <c r="K163">
        <v>303.33999999999997</v>
      </c>
      <c r="L163">
        <v>865.96</v>
      </c>
      <c r="M163">
        <f>Table1[[#This Row],[Quantity Sold]]*Table1[[#This Row],[Unit Price]]</f>
        <v>1213.3599999999999</v>
      </c>
      <c r="N163">
        <f>Table1[[#This Row],[Sales Amount]]-Table1[[#This Row],[Cost Amount]]</f>
        <v>347.39999999999986</v>
      </c>
      <c r="O163" s="3" t="str">
        <f>"Q"&amp;ROUNDUP(MONTH(Table1[[#This Row],[Order Date]])/3,0)</f>
        <v>Q1</v>
      </c>
      <c r="P163" s="3" t="str">
        <f>TEXT(Table1[[#This Row],[Order Date]],"MMM")</f>
        <v>Jan</v>
      </c>
      <c r="Q163" s="3">
        <f>MONTH(Table1[[#This Row],[Order Date]])</f>
        <v>1</v>
      </c>
    </row>
    <row r="164" spans="1:17" x14ac:dyDescent="0.3">
      <c r="A164" t="s">
        <v>463</v>
      </c>
      <c r="B164" s="7">
        <v>46211</v>
      </c>
      <c r="C164" s="5">
        <v>2026</v>
      </c>
      <c r="D164" s="5" t="s">
        <v>115</v>
      </c>
      <c r="E164" t="s">
        <v>448</v>
      </c>
      <c r="F164" s="3" t="s">
        <v>10</v>
      </c>
      <c r="G164" t="s">
        <v>11</v>
      </c>
      <c r="H164" t="s">
        <v>5</v>
      </c>
      <c r="I164" t="s">
        <v>12</v>
      </c>
      <c r="J164" s="5">
        <v>12</v>
      </c>
      <c r="K164">
        <v>378.71</v>
      </c>
      <c r="L164">
        <v>3183.38</v>
      </c>
      <c r="M164">
        <f>Table1[[#This Row],[Quantity Sold]]*Table1[[#This Row],[Unit Price]]</f>
        <v>4544.5199999999995</v>
      </c>
      <c r="N164">
        <f>Table1[[#This Row],[Sales Amount]]-Table1[[#This Row],[Cost Amount]]</f>
        <v>1361.1399999999994</v>
      </c>
      <c r="O164" s="3" t="str">
        <f>"Q"&amp;ROUNDUP(MONTH(Table1[[#This Row],[Order Date]])/3,0)</f>
        <v>Q3</v>
      </c>
      <c r="P164" s="3" t="str">
        <f>TEXT(Table1[[#This Row],[Order Date]],"MMM")</f>
        <v>Jul</v>
      </c>
      <c r="Q164" s="3">
        <f>MONTH(Table1[[#This Row],[Order Date]])</f>
        <v>7</v>
      </c>
    </row>
    <row r="165" spans="1:17" x14ac:dyDescent="0.3">
      <c r="A165" t="s">
        <v>464</v>
      </c>
      <c r="B165" s="7">
        <v>46133</v>
      </c>
      <c r="C165" s="5">
        <v>2026</v>
      </c>
      <c r="D165" s="5" t="s">
        <v>290</v>
      </c>
      <c r="E165" t="s">
        <v>111</v>
      </c>
      <c r="F165" s="3" t="s">
        <v>423</v>
      </c>
      <c r="G165" t="s">
        <v>424</v>
      </c>
      <c r="H165" t="s">
        <v>80</v>
      </c>
      <c r="I165" t="s">
        <v>35</v>
      </c>
      <c r="J165" s="5">
        <v>12</v>
      </c>
      <c r="K165">
        <v>383.57</v>
      </c>
      <c r="L165">
        <v>2451.6</v>
      </c>
      <c r="M165">
        <f>Table1[[#This Row],[Quantity Sold]]*Table1[[#This Row],[Unit Price]]</f>
        <v>4602.84</v>
      </c>
      <c r="N165">
        <f>Table1[[#This Row],[Sales Amount]]-Table1[[#This Row],[Cost Amount]]</f>
        <v>2151.2400000000002</v>
      </c>
      <c r="O165" s="3" t="str">
        <f>"Q"&amp;ROUNDUP(MONTH(Table1[[#This Row],[Order Date]])/3,0)</f>
        <v>Q2</v>
      </c>
      <c r="P165" s="3" t="str">
        <f>TEXT(Table1[[#This Row],[Order Date]],"MMM")</f>
        <v>Apr</v>
      </c>
      <c r="Q165" s="3">
        <f>MONTH(Table1[[#This Row],[Order Date]])</f>
        <v>4</v>
      </c>
    </row>
    <row r="166" spans="1:17" x14ac:dyDescent="0.3">
      <c r="A166" t="s">
        <v>465</v>
      </c>
      <c r="B166" s="7">
        <v>46203</v>
      </c>
      <c r="C166" s="5">
        <v>2026</v>
      </c>
      <c r="D166" s="5" t="s">
        <v>101</v>
      </c>
      <c r="E166" t="s">
        <v>466</v>
      </c>
      <c r="F166" s="3" t="s">
        <v>467</v>
      </c>
      <c r="G166" t="s">
        <v>468</v>
      </c>
      <c r="H166" t="s">
        <v>80</v>
      </c>
      <c r="I166" t="s">
        <v>25</v>
      </c>
      <c r="J166" s="5">
        <v>10</v>
      </c>
      <c r="K166">
        <v>361.07</v>
      </c>
      <c r="L166">
        <v>2280.79</v>
      </c>
      <c r="M166">
        <f>Table1[[#This Row],[Quantity Sold]]*Table1[[#This Row],[Unit Price]]</f>
        <v>3610.7</v>
      </c>
      <c r="N166">
        <f>Table1[[#This Row],[Sales Amount]]-Table1[[#This Row],[Cost Amount]]</f>
        <v>1329.9099999999999</v>
      </c>
      <c r="O166" s="3" t="str">
        <f>"Q"&amp;ROUNDUP(MONTH(Table1[[#This Row],[Order Date]])/3,0)</f>
        <v>Q2</v>
      </c>
      <c r="P166" s="3" t="str">
        <f>TEXT(Table1[[#This Row],[Order Date]],"MMM")</f>
        <v>Jun</v>
      </c>
      <c r="Q166" s="3">
        <f>MONTH(Table1[[#This Row],[Order Date]])</f>
        <v>6</v>
      </c>
    </row>
    <row r="167" spans="1:17" x14ac:dyDescent="0.3">
      <c r="A167" t="s">
        <v>469</v>
      </c>
      <c r="B167" s="7">
        <v>46382</v>
      </c>
      <c r="C167" s="5">
        <v>2026</v>
      </c>
      <c r="D167" s="5" t="s">
        <v>290</v>
      </c>
      <c r="E167" t="s">
        <v>318</v>
      </c>
      <c r="F167" s="3" t="s">
        <v>169</v>
      </c>
      <c r="G167" t="s">
        <v>170</v>
      </c>
      <c r="H167" t="s">
        <v>80</v>
      </c>
      <c r="I167" t="s">
        <v>6</v>
      </c>
      <c r="J167" s="5">
        <v>12</v>
      </c>
      <c r="K167">
        <v>438.89</v>
      </c>
      <c r="L167">
        <v>3718.14</v>
      </c>
      <c r="M167">
        <f>Table1[[#This Row],[Quantity Sold]]*Table1[[#This Row],[Unit Price]]</f>
        <v>5266.68</v>
      </c>
      <c r="N167">
        <f>Table1[[#This Row],[Sales Amount]]-Table1[[#This Row],[Cost Amount]]</f>
        <v>1548.5400000000004</v>
      </c>
      <c r="O167" s="3" t="str">
        <f>"Q"&amp;ROUNDUP(MONTH(Table1[[#This Row],[Order Date]])/3,0)</f>
        <v>Q4</v>
      </c>
      <c r="P167" s="3" t="str">
        <f>TEXT(Table1[[#This Row],[Order Date]],"MMM")</f>
        <v>Dec</v>
      </c>
      <c r="Q167" s="3">
        <f>MONTH(Table1[[#This Row],[Order Date]])</f>
        <v>12</v>
      </c>
    </row>
    <row r="168" spans="1:17" x14ac:dyDescent="0.3">
      <c r="A168" t="s">
        <v>470</v>
      </c>
      <c r="B168" s="7">
        <v>46101</v>
      </c>
      <c r="C168" s="5">
        <v>2026</v>
      </c>
      <c r="D168" s="5" t="s">
        <v>290</v>
      </c>
      <c r="E168" t="s">
        <v>471</v>
      </c>
      <c r="F168" s="3" t="s">
        <v>137</v>
      </c>
      <c r="G168" t="s">
        <v>138</v>
      </c>
      <c r="H168" t="s">
        <v>51</v>
      </c>
      <c r="I168" t="s">
        <v>25</v>
      </c>
      <c r="J168" s="5">
        <v>10</v>
      </c>
      <c r="K168">
        <v>364.69</v>
      </c>
      <c r="L168">
        <v>2425.81</v>
      </c>
      <c r="M168">
        <f>Table1[[#This Row],[Quantity Sold]]*Table1[[#This Row],[Unit Price]]</f>
        <v>3646.9</v>
      </c>
      <c r="N168">
        <f>Table1[[#This Row],[Sales Amount]]-Table1[[#This Row],[Cost Amount]]</f>
        <v>1221.0900000000001</v>
      </c>
      <c r="O168" s="3" t="str">
        <f>"Q"&amp;ROUNDUP(MONTH(Table1[[#This Row],[Order Date]])/3,0)</f>
        <v>Q1</v>
      </c>
      <c r="P168" s="3" t="str">
        <f>TEXT(Table1[[#This Row],[Order Date]],"MMM")</f>
        <v>Mar</v>
      </c>
      <c r="Q168" s="3">
        <f>MONTH(Table1[[#This Row],[Order Date]])</f>
        <v>3</v>
      </c>
    </row>
    <row r="169" spans="1:17" x14ac:dyDescent="0.3">
      <c r="A169" t="s">
        <v>472</v>
      </c>
      <c r="B169" s="7">
        <v>46365</v>
      </c>
      <c r="C169" s="5">
        <v>2026</v>
      </c>
      <c r="D169" s="5" t="s">
        <v>442</v>
      </c>
      <c r="E169" t="s">
        <v>438</v>
      </c>
      <c r="F169" s="3" t="s">
        <v>49</v>
      </c>
      <c r="G169" t="s">
        <v>50</v>
      </c>
      <c r="H169" t="s">
        <v>51</v>
      </c>
      <c r="I169" t="s">
        <v>12</v>
      </c>
      <c r="J169" s="5">
        <v>5</v>
      </c>
      <c r="K169">
        <v>283.66000000000003</v>
      </c>
      <c r="L169">
        <v>1093.54</v>
      </c>
      <c r="M169">
        <f>Table1[[#This Row],[Quantity Sold]]*Table1[[#This Row],[Unit Price]]</f>
        <v>1418.3000000000002</v>
      </c>
      <c r="N169">
        <f>Table1[[#This Row],[Sales Amount]]-Table1[[#This Row],[Cost Amount]]</f>
        <v>324.76000000000022</v>
      </c>
      <c r="O169" s="3" t="str">
        <f>"Q"&amp;ROUNDUP(MONTH(Table1[[#This Row],[Order Date]])/3,0)</f>
        <v>Q4</v>
      </c>
      <c r="P169" s="3" t="str">
        <f>TEXT(Table1[[#This Row],[Order Date]],"MMM")</f>
        <v>Dec</v>
      </c>
      <c r="Q169" s="3">
        <f>MONTH(Table1[[#This Row],[Order Date]])</f>
        <v>12</v>
      </c>
    </row>
    <row r="170" spans="1:17" x14ac:dyDescent="0.3">
      <c r="A170" t="s">
        <v>473</v>
      </c>
      <c r="B170" s="7">
        <v>46380</v>
      </c>
      <c r="C170" s="5">
        <v>2026</v>
      </c>
      <c r="D170" s="5" t="s">
        <v>163</v>
      </c>
      <c r="E170" t="s">
        <v>474</v>
      </c>
      <c r="F170" s="3" t="s">
        <v>156</v>
      </c>
      <c r="G170" t="s">
        <v>157</v>
      </c>
      <c r="H170" t="s">
        <v>5</v>
      </c>
      <c r="I170" t="s">
        <v>12</v>
      </c>
      <c r="J170" s="5">
        <v>14</v>
      </c>
      <c r="K170">
        <v>258.05</v>
      </c>
      <c r="L170">
        <v>2375.75</v>
      </c>
      <c r="M170">
        <f>Table1[[#This Row],[Quantity Sold]]*Table1[[#This Row],[Unit Price]]</f>
        <v>3612.7000000000003</v>
      </c>
      <c r="N170">
        <f>Table1[[#This Row],[Sales Amount]]-Table1[[#This Row],[Cost Amount]]</f>
        <v>1236.9500000000003</v>
      </c>
      <c r="O170" s="3" t="str">
        <f>"Q"&amp;ROUNDUP(MONTH(Table1[[#This Row],[Order Date]])/3,0)</f>
        <v>Q4</v>
      </c>
      <c r="P170" s="3" t="str">
        <f>TEXT(Table1[[#This Row],[Order Date]],"MMM")</f>
        <v>Dec</v>
      </c>
      <c r="Q170" s="3">
        <f>MONTH(Table1[[#This Row],[Order Date]])</f>
        <v>12</v>
      </c>
    </row>
    <row r="171" spans="1:17" x14ac:dyDescent="0.3">
      <c r="A171" t="s">
        <v>475</v>
      </c>
      <c r="B171" s="7">
        <v>46289</v>
      </c>
      <c r="C171" s="5">
        <v>2026</v>
      </c>
      <c r="D171" s="5" t="s">
        <v>240</v>
      </c>
      <c r="E171" t="s">
        <v>476</v>
      </c>
      <c r="F171" s="3" t="s">
        <v>423</v>
      </c>
      <c r="G171" t="s">
        <v>424</v>
      </c>
      <c r="H171" t="s">
        <v>80</v>
      </c>
      <c r="I171" t="s">
        <v>35</v>
      </c>
      <c r="J171" s="5">
        <v>18</v>
      </c>
      <c r="K171">
        <v>432.04</v>
      </c>
      <c r="L171">
        <v>4250.0200000000004</v>
      </c>
      <c r="M171">
        <f>Table1[[#This Row],[Quantity Sold]]*Table1[[#This Row],[Unit Price]]</f>
        <v>7776.72</v>
      </c>
      <c r="N171">
        <f>Table1[[#This Row],[Sales Amount]]-Table1[[#This Row],[Cost Amount]]</f>
        <v>3526.7</v>
      </c>
      <c r="O171" s="3" t="str">
        <f>"Q"&amp;ROUNDUP(MONTH(Table1[[#This Row],[Order Date]])/3,0)</f>
        <v>Q3</v>
      </c>
      <c r="P171" s="3" t="str">
        <f>TEXT(Table1[[#This Row],[Order Date]],"MMM")</f>
        <v>Sep</v>
      </c>
      <c r="Q171" s="3">
        <f>MONTH(Table1[[#This Row],[Order Date]])</f>
        <v>9</v>
      </c>
    </row>
    <row r="172" spans="1:17" x14ac:dyDescent="0.3">
      <c r="A172" t="s">
        <v>477</v>
      </c>
      <c r="B172" s="7">
        <v>46227</v>
      </c>
      <c r="C172" s="5">
        <v>2026</v>
      </c>
      <c r="D172" s="5" t="s">
        <v>429</v>
      </c>
      <c r="E172" t="s">
        <v>96</v>
      </c>
      <c r="F172" s="3" t="s">
        <v>261</v>
      </c>
      <c r="G172" t="s">
        <v>262</v>
      </c>
      <c r="H172" t="s">
        <v>203</v>
      </c>
      <c r="I172" t="s">
        <v>25</v>
      </c>
      <c r="J172" s="5">
        <v>16</v>
      </c>
      <c r="K172">
        <v>139.33000000000001</v>
      </c>
      <c r="L172">
        <v>1500.36</v>
      </c>
      <c r="M172">
        <f>Table1[[#This Row],[Quantity Sold]]*Table1[[#This Row],[Unit Price]]</f>
        <v>2229.2800000000002</v>
      </c>
      <c r="N172">
        <f>Table1[[#This Row],[Sales Amount]]-Table1[[#This Row],[Cost Amount]]</f>
        <v>728.9200000000003</v>
      </c>
      <c r="O172" s="3" t="str">
        <f>"Q"&amp;ROUNDUP(MONTH(Table1[[#This Row],[Order Date]])/3,0)</f>
        <v>Q3</v>
      </c>
      <c r="P172" s="3" t="str">
        <f>TEXT(Table1[[#This Row],[Order Date]],"MMM")</f>
        <v>Jul</v>
      </c>
      <c r="Q172" s="3">
        <f>MONTH(Table1[[#This Row],[Order Date]])</f>
        <v>7</v>
      </c>
    </row>
    <row r="173" spans="1:17" x14ac:dyDescent="0.3">
      <c r="A173" t="s">
        <v>478</v>
      </c>
      <c r="B173" s="7">
        <v>46094</v>
      </c>
      <c r="C173" s="5">
        <v>2026</v>
      </c>
      <c r="D173" s="5" t="s">
        <v>95</v>
      </c>
      <c r="E173" t="s">
        <v>479</v>
      </c>
      <c r="F173" s="3" t="s">
        <v>173</v>
      </c>
      <c r="G173" t="s">
        <v>174</v>
      </c>
      <c r="H173" t="s">
        <v>18</v>
      </c>
      <c r="I173" t="s">
        <v>6</v>
      </c>
      <c r="J173" s="5">
        <v>1</v>
      </c>
      <c r="K173">
        <v>212.91</v>
      </c>
      <c r="L173">
        <v>158.49</v>
      </c>
      <c r="M173">
        <f>Table1[[#This Row],[Quantity Sold]]*Table1[[#This Row],[Unit Price]]</f>
        <v>212.91</v>
      </c>
      <c r="N173">
        <f>Table1[[#This Row],[Sales Amount]]-Table1[[#This Row],[Cost Amount]]</f>
        <v>54.419999999999987</v>
      </c>
      <c r="O173" s="3" t="str">
        <f>"Q"&amp;ROUNDUP(MONTH(Table1[[#This Row],[Order Date]])/3,0)</f>
        <v>Q1</v>
      </c>
      <c r="P173" s="3" t="str">
        <f>TEXT(Table1[[#This Row],[Order Date]],"MMM")</f>
        <v>Mar</v>
      </c>
      <c r="Q173" s="3">
        <f>MONTH(Table1[[#This Row],[Order Date]])</f>
        <v>3</v>
      </c>
    </row>
    <row r="174" spans="1:17" x14ac:dyDescent="0.3">
      <c r="A174" t="s">
        <v>480</v>
      </c>
      <c r="B174" s="7">
        <v>46331</v>
      </c>
      <c r="C174" s="5">
        <v>2026</v>
      </c>
      <c r="D174" s="5" t="s">
        <v>481</v>
      </c>
      <c r="E174" t="s">
        <v>241</v>
      </c>
      <c r="F174" s="3" t="s">
        <v>106</v>
      </c>
      <c r="G174" t="s">
        <v>107</v>
      </c>
      <c r="H174" t="s">
        <v>24</v>
      </c>
      <c r="I174" t="s">
        <v>6</v>
      </c>
      <c r="J174" s="5">
        <v>3</v>
      </c>
      <c r="K174">
        <v>233.66</v>
      </c>
      <c r="L174">
        <v>577.52</v>
      </c>
      <c r="M174">
        <f>Table1[[#This Row],[Quantity Sold]]*Table1[[#This Row],[Unit Price]]</f>
        <v>700.98</v>
      </c>
      <c r="N174">
        <f>Table1[[#This Row],[Sales Amount]]-Table1[[#This Row],[Cost Amount]]</f>
        <v>123.46000000000004</v>
      </c>
      <c r="O174" s="3" t="str">
        <f>"Q"&amp;ROUNDUP(MONTH(Table1[[#This Row],[Order Date]])/3,0)</f>
        <v>Q4</v>
      </c>
      <c r="P174" s="3" t="str">
        <f>TEXT(Table1[[#This Row],[Order Date]],"MMM")</f>
        <v>Nov</v>
      </c>
      <c r="Q174" s="3">
        <f>MONTH(Table1[[#This Row],[Order Date]])</f>
        <v>11</v>
      </c>
    </row>
    <row r="175" spans="1:17" x14ac:dyDescent="0.3">
      <c r="A175" t="s">
        <v>482</v>
      </c>
      <c r="B175" s="7">
        <v>46095</v>
      </c>
      <c r="C175" s="5">
        <v>2026</v>
      </c>
      <c r="D175" s="5" t="s">
        <v>115</v>
      </c>
      <c r="E175" t="s">
        <v>483</v>
      </c>
      <c r="F175" s="3" t="s">
        <v>74</v>
      </c>
      <c r="G175" t="s">
        <v>75</v>
      </c>
      <c r="H175" t="s">
        <v>51</v>
      </c>
      <c r="I175" t="s">
        <v>25</v>
      </c>
      <c r="J175" s="5">
        <v>20</v>
      </c>
      <c r="K175">
        <v>374.59</v>
      </c>
      <c r="L175">
        <v>4944.5600000000004</v>
      </c>
      <c r="M175">
        <f>Table1[[#This Row],[Quantity Sold]]*Table1[[#This Row],[Unit Price]]</f>
        <v>7491.7999999999993</v>
      </c>
      <c r="N175">
        <f>Table1[[#This Row],[Sales Amount]]-Table1[[#This Row],[Cost Amount]]</f>
        <v>2547.2399999999989</v>
      </c>
      <c r="O175" s="3" t="str">
        <f>"Q"&amp;ROUNDUP(MONTH(Table1[[#This Row],[Order Date]])/3,0)</f>
        <v>Q1</v>
      </c>
      <c r="P175" s="3" t="str">
        <f>TEXT(Table1[[#This Row],[Order Date]],"MMM")</f>
        <v>Mar</v>
      </c>
      <c r="Q175" s="3">
        <f>MONTH(Table1[[#This Row],[Order Date]])</f>
        <v>3</v>
      </c>
    </row>
    <row r="176" spans="1:17" x14ac:dyDescent="0.3">
      <c r="A176" t="s">
        <v>484</v>
      </c>
      <c r="B176" s="7">
        <v>46180</v>
      </c>
      <c r="C176" s="5">
        <v>2026</v>
      </c>
      <c r="D176" s="5" t="s">
        <v>8</v>
      </c>
      <c r="E176" t="s">
        <v>485</v>
      </c>
      <c r="F176" s="3" t="s">
        <v>164</v>
      </c>
      <c r="G176" t="s">
        <v>165</v>
      </c>
      <c r="H176" t="s">
        <v>34</v>
      </c>
      <c r="I176" t="s">
        <v>12</v>
      </c>
      <c r="J176" s="5">
        <v>1</v>
      </c>
      <c r="K176">
        <v>436.31</v>
      </c>
      <c r="L176">
        <v>284.48</v>
      </c>
      <c r="M176">
        <f>Table1[[#This Row],[Quantity Sold]]*Table1[[#This Row],[Unit Price]]</f>
        <v>436.31</v>
      </c>
      <c r="N176">
        <f>Table1[[#This Row],[Sales Amount]]-Table1[[#This Row],[Cost Amount]]</f>
        <v>151.82999999999998</v>
      </c>
      <c r="O176" s="3" t="str">
        <f>"Q"&amp;ROUNDUP(MONTH(Table1[[#This Row],[Order Date]])/3,0)</f>
        <v>Q2</v>
      </c>
      <c r="P176" s="3" t="str">
        <f>TEXT(Table1[[#This Row],[Order Date]],"MMM")</f>
        <v>Jun</v>
      </c>
      <c r="Q176" s="3">
        <f>MONTH(Table1[[#This Row],[Order Date]])</f>
        <v>6</v>
      </c>
    </row>
    <row r="177" spans="1:17" x14ac:dyDescent="0.3">
      <c r="A177" t="s">
        <v>486</v>
      </c>
      <c r="B177" s="7">
        <v>46043</v>
      </c>
      <c r="C177" s="5">
        <v>2026</v>
      </c>
      <c r="D177" s="5" t="s">
        <v>42</v>
      </c>
      <c r="E177" t="s">
        <v>487</v>
      </c>
      <c r="F177" s="3" t="s">
        <v>382</v>
      </c>
      <c r="G177" t="s">
        <v>383</v>
      </c>
      <c r="H177" t="s">
        <v>5</v>
      </c>
      <c r="I177" t="s">
        <v>25</v>
      </c>
      <c r="J177" s="5">
        <v>11</v>
      </c>
      <c r="K177">
        <v>290.02999999999997</v>
      </c>
      <c r="L177">
        <v>2607.48</v>
      </c>
      <c r="M177">
        <f>Table1[[#This Row],[Quantity Sold]]*Table1[[#This Row],[Unit Price]]</f>
        <v>3190.33</v>
      </c>
      <c r="N177">
        <f>Table1[[#This Row],[Sales Amount]]-Table1[[#This Row],[Cost Amount]]</f>
        <v>582.84999999999991</v>
      </c>
      <c r="O177" s="3" t="str">
        <f>"Q"&amp;ROUNDUP(MONTH(Table1[[#This Row],[Order Date]])/3,0)</f>
        <v>Q1</v>
      </c>
      <c r="P177" s="3" t="str">
        <f>TEXT(Table1[[#This Row],[Order Date]],"MMM")</f>
        <v>Jan</v>
      </c>
      <c r="Q177" s="3">
        <f>MONTH(Table1[[#This Row],[Order Date]])</f>
        <v>1</v>
      </c>
    </row>
    <row r="178" spans="1:17" x14ac:dyDescent="0.3">
      <c r="A178" t="s">
        <v>488</v>
      </c>
      <c r="B178" s="7">
        <v>46190</v>
      </c>
      <c r="C178" s="5">
        <v>2026</v>
      </c>
      <c r="D178" s="5" t="s">
        <v>104</v>
      </c>
      <c r="E178" t="s">
        <v>489</v>
      </c>
      <c r="F178" s="3" t="s">
        <v>112</v>
      </c>
      <c r="G178" t="s">
        <v>113</v>
      </c>
      <c r="H178" t="s">
        <v>18</v>
      </c>
      <c r="I178" t="s">
        <v>25</v>
      </c>
      <c r="J178" s="5">
        <v>20</v>
      </c>
      <c r="K178">
        <v>224.62</v>
      </c>
      <c r="L178">
        <v>3527.09</v>
      </c>
      <c r="M178">
        <f>Table1[[#This Row],[Quantity Sold]]*Table1[[#This Row],[Unit Price]]</f>
        <v>4492.3999999999996</v>
      </c>
      <c r="N178">
        <f>Table1[[#This Row],[Sales Amount]]-Table1[[#This Row],[Cost Amount]]</f>
        <v>965.30999999999949</v>
      </c>
      <c r="O178" s="3" t="str">
        <f>"Q"&amp;ROUNDUP(MONTH(Table1[[#This Row],[Order Date]])/3,0)</f>
        <v>Q2</v>
      </c>
      <c r="P178" s="3" t="str">
        <f>TEXT(Table1[[#This Row],[Order Date]],"MMM")</f>
        <v>Jun</v>
      </c>
      <c r="Q178" s="3">
        <f>MONTH(Table1[[#This Row],[Order Date]])</f>
        <v>6</v>
      </c>
    </row>
    <row r="179" spans="1:17" x14ac:dyDescent="0.3">
      <c r="A179" t="s">
        <v>490</v>
      </c>
      <c r="B179" s="7">
        <v>46221</v>
      </c>
      <c r="C179" s="5">
        <v>2026</v>
      </c>
      <c r="D179" s="5" t="s">
        <v>491</v>
      </c>
      <c r="E179" t="s">
        <v>492</v>
      </c>
      <c r="F179" s="3" t="s">
        <v>132</v>
      </c>
      <c r="G179" t="s">
        <v>133</v>
      </c>
      <c r="H179" t="s">
        <v>5</v>
      </c>
      <c r="I179" t="s">
        <v>12</v>
      </c>
      <c r="J179" s="5">
        <v>14</v>
      </c>
      <c r="K179">
        <v>483.95</v>
      </c>
      <c r="L179">
        <v>4346.37</v>
      </c>
      <c r="M179">
        <f>Table1[[#This Row],[Quantity Sold]]*Table1[[#This Row],[Unit Price]]</f>
        <v>6775.3</v>
      </c>
      <c r="N179">
        <f>Table1[[#This Row],[Sales Amount]]-Table1[[#This Row],[Cost Amount]]</f>
        <v>2428.9300000000003</v>
      </c>
      <c r="O179" s="3" t="str">
        <f>"Q"&amp;ROUNDUP(MONTH(Table1[[#This Row],[Order Date]])/3,0)</f>
        <v>Q3</v>
      </c>
      <c r="P179" s="3" t="str">
        <f>TEXT(Table1[[#This Row],[Order Date]],"MMM")</f>
        <v>Jul</v>
      </c>
      <c r="Q179" s="3">
        <f>MONTH(Table1[[#This Row],[Order Date]])</f>
        <v>7</v>
      </c>
    </row>
    <row r="180" spans="1:17" x14ac:dyDescent="0.3">
      <c r="A180" t="s">
        <v>493</v>
      </c>
      <c r="B180" s="7">
        <v>46136</v>
      </c>
      <c r="C180" s="5">
        <v>2026</v>
      </c>
      <c r="D180" s="5" t="s">
        <v>27</v>
      </c>
      <c r="E180" t="s">
        <v>99</v>
      </c>
      <c r="F180" s="3" t="s">
        <v>10</v>
      </c>
      <c r="G180" t="s">
        <v>11</v>
      </c>
      <c r="H180" t="s">
        <v>5</v>
      </c>
      <c r="I180" t="s">
        <v>12</v>
      </c>
      <c r="J180" s="5">
        <v>8</v>
      </c>
      <c r="K180">
        <v>137.65</v>
      </c>
      <c r="L180">
        <v>794.58</v>
      </c>
      <c r="M180">
        <f>Table1[[#This Row],[Quantity Sold]]*Table1[[#This Row],[Unit Price]]</f>
        <v>1101.2</v>
      </c>
      <c r="N180">
        <f>Table1[[#This Row],[Sales Amount]]-Table1[[#This Row],[Cost Amount]]</f>
        <v>306.62</v>
      </c>
      <c r="O180" s="3" t="str">
        <f>"Q"&amp;ROUNDUP(MONTH(Table1[[#This Row],[Order Date]])/3,0)</f>
        <v>Q2</v>
      </c>
      <c r="P180" s="3" t="str">
        <f>TEXT(Table1[[#This Row],[Order Date]],"MMM")</f>
        <v>Apr</v>
      </c>
      <c r="Q180" s="3">
        <f>MONTH(Table1[[#This Row],[Order Date]])</f>
        <v>4</v>
      </c>
    </row>
    <row r="181" spans="1:17" x14ac:dyDescent="0.3">
      <c r="A181" t="s">
        <v>494</v>
      </c>
      <c r="B181" s="7">
        <v>46138</v>
      </c>
      <c r="C181" s="5">
        <v>2026</v>
      </c>
      <c r="D181" s="5" t="s">
        <v>491</v>
      </c>
      <c r="E181" t="s">
        <v>495</v>
      </c>
      <c r="F181" s="3" t="s">
        <v>366</v>
      </c>
      <c r="G181" t="s">
        <v>367</v>
      </c>
      <c r="H181" t="s">
        <v>203</v>
      </c>
      <c r="I181" t="s">
        <v>35</v>
      </c>
      <c r="J181" s="5">
        <v>3</v>
      </c>
      <c r="K181">
        <v>402.81</v>
      </c>
      <c r="L181">
        <v>792.95</v>
      </c>
      <c r="M181">
        <f>Table1[[#This Row],[Quantity Sold]]*Table1[[#This Row],[Unit Price]]</f>
        <v>1208.43</v>
      </c>
      <c r="N181">
        <f>Table1[[#This Row],[Sales Amount]]-Table1[[#This Row],[Cost Amount]]</f>
        <v>415.48</v>
      </c>
      <c r="O181" s="3" t="str">
        <f>"Q"&amp;ROUNDUP(MONTH(Table1[[#This Row],[Order Date]])/3,0)</f>
        <v>Q2</v>
      </c>
      <c r="P181" s="3" t="str">
        <f>TEXT(Table1[[#This Row],[Order Date]],"MMM")</f>
        <v>Apr</v>
      </c>
      <c r="Q181" s="3">
        <f>MONTH(Table1[[#This Row],[Order Date]])</f>
        <v>4</v>
      </c>
    </row>
    <row r="182" spans="1:17" x14ac:dyDescent="0.3">
      <c r="A182" t="s">
        <v>496</v>
      </c>
      <c r="B182" s="7">
        <v>46222</v>
      </c>
      <c r="C182" s="5">
        <v>2026</v>
      </c>
      <c r="D182" s="5" t="s">
        <v>72</v>
      </c>
      <c r="E182" t="s">
        <v>497</v>
      </c>
      <c r="F182" s="3" t="s">
        <v>89</v>
      </c>
      <c r="G182" t="s">
        <v>90</v>
      </c>
      <c r="H182" t="s">
        <v>18</v>
      </c>
      <c r="I182" t="s">
        <v>35</v>
      </c>
      <c r="J182" s="5">
        <v>4</v>
      </c>
      <c r="K182">
        <v>77.87</v>
      </c>
      <c r="L182">
        <v>259.26</v>
      </c>
      <c r="M182">
        <f>Table1[[#This Row],[Quantity Sold]]*Table1[[#This Row],[Unit Price]]</f>
        <v>311.48</v>
      </c>
      <c r="N182">
        <f>Table1[[#This Row],[Sales Amount]]-Table1[[#This Row],[Cost Amount]]</f>
        <v>52.220000000000027</v>
      </c>
      <c r="O182" s="3" t="str">
        <f>"Q"&amp;ROUNDUP(MONTH(Table1[[#This Row],[Order Date]])/3,0)</f>
        <v>Q3</v>
      </c>
      <c r="P182" s="3" t="str">
        <f>TEXT(Table1[[#This Row],[Order Date]],"MMM")</f>
        <v>Jul</v>
      </c>
      <c r="Q182" s="3">
        <f>MONTH(Table1[[#This Row],[Order Date]])</f>
        <v>7</v>
      </c>
    </row>
    <row r="183" spans="1:17" x14ac:dyDescent="0.3">
      <c r="A183" t="s">
        <v>498</v>
      </c>
      <c r="B183" s="7">
        <v>46056</v>
      </c>
      <c r="C183" s="5">
        <v>2026</v>
      </c>
      <c r="D183" s="5" t="s">
        <v>299</v>
      </c>
      <c r="E183" t="s">
        <v>365</v>
      </c>
      <c r="F183" s="3" t="s">
        <v>39</v>
      </c>
      <c r="G183" t="s">
        <v>40</v>
      </c>
      <c r="H183" t="s">
        <v>34</v>
      </c>
      <c r="I183" t="s">
        <v>12</v>
      </c>
      <c r="J183" s="5">
        <v>5</v>
      </c>
      <c r="K183">
        <v>264.85000000000002</v>
      </c>
      <c r="L183">
        <v>924.16</v>
      </c>
      <c r="M183">
        <f>Table1[[#This Row],[Quantity Sold]]*Table1[[#This Row],[Unit Price]]</f>
        <v>1324.25</v>
      </c>
      <c r="N183">
        <f>Table1[[#This Row],[Sales Amount]]-Table1[[#This Row],[Cost Amount]]</f>
        <v>400.09000000000003</v>
      </c>
      <c r="O183" s="3" t="str">
        <f>"Q"&amp;ROUNDUP(MONTH(Table1[[#This Row],[Order Date]])/3,0)</f>
        <v>Q1</v>
      </c>
      <c r="P183" s="3" t="str">
        <f>TEXT(Table1[[#This Row],[Order Date]],"MMM")</f>
        <v>Feb</v>
      </c>
      <c r="Q183" s="3">
        <f>MONTH(Table1[[#This Row],[Order Date]])</f>
        <v>2</v>
      </c>
    </row>
    <row r="184" spans="1:17" x14ac:dyDescent="0.3">
      <c r="A184" t="s">
        <v>499</v>
      </c>
      <c r="B184" s="7">
        <v>46089</v>
      </c>
      <c r="C184" s="5">
        <v>2026</v>
      </c>
      <c r="D184" s="5" t="s">
        <v>130</v>
      </c>
      <c r="E184" t="s">
        <v>38</v>
      </c>
      <c r="F184" s="3" t="s">
        <v>500</v>
      </c>
      <c r="G184" t="s">
        <v>501</v>
      </c>
      <c r="H184" t="s">
        <v>203</v>
      </c>
      <c r="I184" t="s">
        <v>35</v>
      </c>
      <c r="J184" s="5">
        <v>17</v>
      </c>
      <c r="K184">
        <v>376.22</v>
      </c>
      <c r="L184">
        <v>3729.92</v>
      </c>
      <c r="M184">
        <f>Table1[[#This Row],[Quantity Sold]]*Table1[[#This Row],[Unit Price]]</f>
        <v>6395.7400000000007</v>
      </c>
      <c r="N184">
        <f>Table1[[#This Row],[Sales Amount]]-Table1[[#This Row],[Cost Amount]]</f>
        <v>2665.8200000000006</v>
      </c>
      <c r="O184" s="3" t="str">
        <f>"Q"&amp;ROUNDUP(MONTH(Table1[[#This Row],[Order Date]])/3,0)</f>
        <v>Q1</v>
      </c>
      <c r="P184" s="3" t="str">
        <f>TEXT(Table1[[#This Row],[Order Date]],"MMM")</f>
        <v>Mar</v>
      </c>
      <c r="Q184" s="3">
        <f>MONTH(Table1[[#This Row],[Order Date]])</f>
        <v>3</v>
      </c>
    </row>
    <row r="185" spans="1:17" x14ac:dyDescent="0.3">
      <c r="A185" t="s">
        <v>502</v>
      </c>
      <c r="B185" s="7">
        <v>46318</v>
      </c>
      <c r="C185" s="5">
        <v>2026</v>
      </c>
      <c r="D185" s="5" t="s">
        <v>140</v>
      </c>
      <c r="E185" t="s">
        <v>349</v>
      </c>
      <c r="F185" s="3" t="s">
        <v>198</v>
      </c>
      <c r="G185" t="s">
        <v>199</v>
      </c>
      <c r="H185" t="s">
        <v>34</v>
      </c>
      <c r="I185" t="s">
        <v>6</v>
      </c>
      <c r="J185" s="5">
        <v>20</v>
      </c>
      <c r="K185">
        <v>277.73</v>
      </c>
      <c r="L185">
        <v>3222.86</v>
      </c>
      <c r="M185">
        <f>Table1[[#This Row],[Quantity Sold]]*Table1[[#This Row],[Unit Price]]</f>
        <v>5554.6</v>
      </c>
      <c r="N185">
        <f>Table1[[#This Row],[Sales Amount]]-Table1[[#This Row],[Cost Amount]]</f>
        <v>2331.7400000000002</v>
      </c>
      <c r="O185" s="3" t="str">
        <f>"Q"&amp;ROUNDUP(MONTH(Table1[[#This Row],[Order Date]])/3,0)</f>
        <v>Q4</v>
      </c>
      <c r="P185" s="3" t="str">
        <f>TEXT(Table1[[#This Row],[Order Date]],"MMM")</f>
        <v>Oct</v>
      </c>
      <c r="Q185" s="3">
        <f>MONTH(Table1[[#This Row],[Order Date]])</f>
        <v>10</v>
      </c>
    </row>
    <row r="186" spans="1:17" x14ac:dyDescent="0.3">
      <c r="A186" t="s">
        <v>503</v>
      </c>
      <c r="B186" s="7">
        <v>46104</v>
      </c>
      <c r="C186" s="5">
        <v>2026</v>
      </c>
      <c r="D186" s="5" t="s">
        <v>345</v>
      </c>
      <c r="E186" t="s">
        <v>504</v>
      </c>
      <c r="F186" s="3" t="s">
        <v>142</v>
      </c>
      <c r="G186" t="s">
        <v>143</v>
      </c>
      <c r="H186" t="s">
        <v>34</v>
      </c>
      <c r="I186" t="s">
        <v>12</v>
      </c>
      <c r="J186" s="5">
        <v>18</v>
      </c>
      <c r="K186">
        <v>178.93</v>
      </c>
      <c r="L186">
        <v>1934.89</v>
      </c>
      <c r="M186">
        <f>Table1[[#This Row],[Quantity Sold]]*Table1[[#This Row],[Unit Price]]</f>
        <v>3220.7400000000002</v>
      </c>
      <c r="N186">
        <f>Table1[[#This Row],[Sales Amount]]-Table1[[#This Row],[Cost Amount]]</f>
        <v>1285.8500000000001</v>
      </c>
      <c r="O186" s="3" t="str">
        <f>"Q"&amp;ROUNDUP(MONTH(Table1[[#This Row],[Order Date]])/3,0)</f>
        <v>Q1</v>
      </c>
      <c r="P186" s="3" t="str">
        <f>TEXT(Table1[[#This Row],[Order Date]],"MMM")</f>
        <v>Mar</v>
      </c>
      <c r="Q186" s="3">
        <f>MONTH(Table1[[#This Row],[Order Date]])</f>
        <v>3</v>
      </c>
    </row>
    <row r="187" spans="1:17" x14ac:dyDescent="0.3">
      <c r="A187" t="s">
        <v>505</v>
      </c>
      <c r="B187" s="7">
        <v>46208</v>
      </c>
      <c r="C187" s="5">
        <v>2026</v>
      </c>
      <c r="D187" s="5" t="s">
        <v>251</v>
      </c>
      <c r="E187" t="s">
        <v>489</v>
      </c>
      <c r="F187" s="3" t="s">
        <v>122</v>
      </c>
      <c r="G187" t="s">
        <v>123</v>
      </c>
      <c r="H187" t="s">
        <v>5</v>
      </c>
      <c r="I187" t="s">
        <v>6</v>
      </c>
      <c r="J187" s="5">
        <v>4</v>
      </c>
      <c r="K187">
        <v>44.76</v>
      </c>
      <c r="L187">
        <v>98.19</v>
      </c>
      <c r="M187">
        <f>Table1[[#This Row],[Quantity Sold]]*Table1[[#This Row],[Unit Price]]</f>
        <v>179.04</v>
      </c>
      <c r="N187">
        <f>Table1[[#This Row],[Sales Amount]]-Table1[[#This Row],[Cost Amount]]</f>
        <v>80.849999999999994</v>
      </c>
      <c r="O187" s="3" t="str">
        <f>"Q"&amp;ROUNDUP(MONTH(Table1[[#This Row],[Order Date]])/3,0)</f>
        <v>Q3</v>
      </c>
      <c r="P187" s="3" t="str">
        <f>TEXT(Table1[[#This Row],[Order Date]],"MMM")</f>
        <v>Jul</v>
      </c>
      <c r="Q187" s="3">
        <f>MONTH(Table1[[#This Row],[Order Date]])</f>
        <v>7</v>
      </c>
    </row>
    <row r="188" spans="1:17" x14ac:dyDescent="0.3">
      <c r="A188" t="s">
        <v>506</v>
      </c>
      <c r="B188" s="7">
        <v>46357</v>
      </c>
      <c r="C188" s="5">
        <v>2026</v>
      </c>
      <c r="D188" s="5" t="s">
        <v>254</v>
      </c>
      <c r="E188" t="s">
        <v>96</v>
      </c>
      <c r="F188" s="3" t="s">
        <v>152</v>
      </c>
      <c r="G188" t="s">
        <v>153</v>
      </c>
      <c r="H188" t="s">
        <v>5</v>
      </c>
      <c r="I188" t="s">
        <v>12</v>
      </c>
      <c r="J188" s="5">
        <v>10</v>
      </c>
      <c r="K188">
        <v>495.46</v>
      </c>
      <c r="L188">
        <v>2775.05</v>
      </c>
      <c r="M188">
        <f>Table1[[#This Row],[Quantity Sold]]*Table1[[#This Row],[Unit Price]]</f>
        <v>4954.5999999999995</v>
      </c>
      <c r="N188">
        <f>Table1[[#This Row],[Sales Amount]]-Table1[[#This Row],[Cost Amount]]</f>
        <v>2179.5499999999993</v>
      </c>
      <c r="O188" s="3" t="str">
        <f>"Q"&amp;ROUNDUP(MONTH(Table1[[#This Row],[Order Date]])/3,0)</f>
        <v>Q4</v>
      </c>
      <c r="P188" s="3" t="str">
        <f>TEXT(Table1[[#This Row],[Order Date]],"MMM")</f>
        <v>Dec</v>
      </c>
      <c r="Q188" s="3">
        <f>MONTH(Table1[[#This Row],[Order Date]])</f>
        <v>12</v>
      </c>
    </row>
    <row r="189" spans="1:17" x14ac:dyDescent="0.3">
      <c r="A189" t="s">
        <v>507</v>
      </c>
      <c r="B189" s="7">
        <v>46371</v>
      </c>
      <c r="C189" s="5">
        <v>2026</v>
      </c>
      <c r="D189" s="5" t="s">
        <v>348</v>
      </c>
      <c r="E189" t="s">
        <v>508</v>
      </c>
      <c r="F189" s="3" t="s">
        <v>216</v>
      </c>
      <c r="G189" t="s">
        <v>217</v>
      </c>
      <c r="H189" t="s">
        <v>34</v>
      </c>
      <c r="I189" t="s">
        <v>12</v>
      </c>
      <c r="J189" s="5">
        <v>3</v>
      </c>
      <c r="K189">
        <v>239.58</v>
      </c>
      <c r="L189">
        <v>584.9</v>
      </c>
      <c r="M189">
        <f>Table1[[#This Row],[Quantity Sold]]*Table1[[#This Row],[Unit Price]]</f>
        <v>718.74</v>
      </c>
      <c r="N189">
        <f>Table1[[#This Row],[Sales Amount]]-Table1[[#This Row],[Cost Amount]]</f>
        <v>133.84000000000003</v>
      </c>
      <c r="O189" s="3" t="str">
        <f>"Q"&amp;ROUNDUP(MONTH(Table1[[#This Row],[Order Date]])/3,0)</f>
        <v>Q4</v>
      </c>
      <c r="P189" s="3" t="str">
        <f>TEXT(Table1[[#This Row],[Order Date]],"MMM")</f>
        <v>Dec</v>
      </c>
      <c r="Q189" s="3">
        <f>MONTH(Table1[[#This Row],[Order Date]])</f>
        <v>12</v>
      </c>
    </row>
    <row r="190" spans="1:17" x14ac:dyDescent="0.3">
      <c r="A190" t="s">
        <v>509</v>
      </c>
      <c r="B190" s="7">
        <v>46098</v>
      </c>
      <c r="C190" s="5">
        <v>2026</v>
      </c>
      <c r="D190" s="5" t="s">
        <v>510</v>
      </c>
      <c r="E190" t="s">
        <v>511</v>
      </c>
      <c r="F190" s="3" t="s">
        <v>467</v>
      </c>
      <c r="G190" t="s">
        <v>468</v>
      </c>
      <c r="H190" t="s">
        <v>80</v>
      </c>
      <c r="I190" t="s">
        <v>6</v>
      </c>
      <c r="J190" s="5">
        <v>9</v>
      </c>
      <c r="K190">
        <v>396.31</v>
      </c>
      <c r="L190">
        <v>2657.78</v>
      </c>
      <c r="M190">
        <f>Table1[[#This Row],[Quantity Sold]]*Table1[[#This Row],[Unit Price]]</f>
        <v>3566.79</v>
      </c>
      <c r="N190">
        <f>Table1[[#This Row],[Sales Amount]]-Table1[[#This Row],[Cost Amount]]</f>
        <v>909.00999999999976</v>
      </c>
      <c r="O190" s="3" t="str">
        <f>"Q"&amp;ROUNDUP(MONTH(Table1[[#This Row],[Order Date]])/3,0)</f>
        <v>Q1</v>
      </c>
      <c r="P190" s="3" t="str">
        <f>TEXT(Table1[[#This Row],[Order Date]],"MMM")</f>
        <v>Mar</v>
      </c>
      <c r="Q190" s="3">
        <f>MONTH(Table1[[#This Row],[Order Date]])</f>
        <v>3</v>
      </c>
    </row>
    <row r="191" spans="1:17" x14ac:dyDescent="0.3">
      <c r="A191" t="s">
        <v>512</v>
      </c>
      <c r="B191" s="7">
        <v>46380</v>
      </c>
      <c r="C191" s="5">
        <v>2026</v>
      </c>
      <c r="D191" s="5" t="s">
        <v>513</v>
      </c>
      <c r="E191" t="s">
        <v>28</v>
      </c>
      <c r="F191" s="3" t="s">
        <v>84</v>
      </c>
      <c r="G191" t="s">
        <v>85</v>
      </c>
      <c r="H191" t="s">
        <v>5</v>
      </c>
      <c r="I191" t="s">
        <v>25</v>
      </c>
      <c r="J191" s="5">
        <v>12</v>
      </c>
      <c r="K191">
        <v>282.08999999999997</v>
      </c>
      <c r="L191">
        <v>2201.5700000000002</v>
      </c>
      <c r="M191">
        <f>Table1[[#This Row],[Quantity Sold]]*Table1[[#This Row],[Unit Price]]</f>
        <v>3385.08</v>
      </c>
      <c r="N191">
        <f>Table1[[#This Row],[Sales Amount]]-Table1[[#This Row],[Cost Amount]]</f>
        <v>1183.5099999999998</v>
      </c>
      <c r="O191" s="3" t="str">
        <f>"Q"&amp;ROUNDUP(MONTH(Table1[[#This Row],[Order Date]])/3,0)</f>
        <v>Q4</v>
      </c>
      <c r="P191" s="3" t="str">
        <f>TEXT(Table1[[#This Row],[Order Date]],"MMM")</f>
        <v>Dec</v>
      </c>
      <c r="Q191" s="3">
        <f>MONTH(Table1[[#This Row],[Order Date]])</f>
        <v>12</v>
      </c>
    </row>
    <row r="192" spans="1:17" x14ac:dyDescent="0.3">
      <c r="A192" t="s">
        <v>514</v>
      </c>
      <c r="B192" s="7">
        <v>46115</v>
      </c>
      <c r="C192" s="5">
        <v>2026</v>
      </c>
      <c r="D192" s="5" t="s">
        <v>120</v>
      </c>
      <c r="E192" t="s">
        <v>489</v>
      </c>
      <c r="F192" s="3" t="s">
        <v>212</v>
      </c>
      <c r="G192" t="s">
        <v>213</v>
      </c>
      <c r="H192" t="s">
        <v>18</v>
      </c>
      <c r="I192" t="s">
        <v>25</v>
      </c>
      <c r="J192" s="5">
        <v>6</v>
      </c>
      <c r="K192">
        <v>192.45</v>
      </c>
      <c r="L192">
        <v>888.68</v>
      </c>
      <c r="M192">
        <f>Table1[[#This Row],[Quantity Sold]]*Table1[[#This Row],[Unit Price]]</f>
        <v>1154.6999999999998</v>
      </c>
      <c r="N192">
        <f>Table1[[#This Row],[Sales Amount]]-Table1[[#This Row],[Cost Amount]]</f>
        <v>266.01999999999987</v>
      </c>
      <c r="O192" s="3" t="str">
        <f>"Q"&amp;ROUNDUP(MONTH(Table1[[#This Row],[Order Date]])/3,0)</f>
        <v>Q2</v>
      </c>
      <c r="P192" s="3" t="str">
        <f>TEXT(Table1[[#This Row],[Order Date]],"MMM")</f>
        <v>Apr</v>
      </c>
      <c r="Q192" s="3">
        <f>MONTH(Table1[[#This Row],[Order Date]])</f>
        <v>4</v>
      </c>
    </row>
    <row r="193" spans="1:17" x14ac:dyDescent="0.3">
      <c r="A193" t="s">
        <v>515</v>
      </c>
      <c r="B193" s="7">
        <v>46256</v>
      </c>
      <c r="C193" s="5">
        <v>2026</v>
      </c>
      <c r="D193" s="5" t="s">
        <v>329</v>
      </c>
      <c r="E193" t="s">
        <v>516</v>
      </c>
      <c r="F193" s="3" t="s">
        <v>198</v>
      </c>
      <c r="G193" t="s">
        <v>199</v>
      </c>
      <c r="H193" t="s">
        <v>34</v>
      </c>
      <c r="I193" t="s">
        <v>35</v>
      </c>
      <c r="J193" s="5">
        <v>15</v>
      </c>
      <c r="K193">
        <v>110.7</v>
      </c>
      <c r="L193">
        <v>1149.77</v>
      </c>
      <c r="M193">
        <f>Table1[[#This Row],[Quantity Sold]]*Table1[[#This Row],[Unit Price]]</f>
        <v>1660.5</v>
      </c>
      <c r="N193">
        <f>Table1[[#This Row],[Sales Amount]]-Table1[[#This Row],[Cost Amount]]</f>
        <v>510.73</v>
      </c>
      <c r="O193" s="3" t="str">
        <f>"Q"&amp;ROUNDUP(MONTH(Table1[[#This Row],[Order Date]])/3,0)</f>
        <v>Q3</v>
      </c>
      <c r="P193" s="3" t="str">
        <f>TEXT(Table1[[#This Row],[Order Date]],"MMM")</f>
        <v>Aug</v>
      </c>
      <c r="Q193" s="3">
        <f>MONTH(Table1[[#This Row],[Order Date]])</f>
        <v>8</v>
      </c>
    </row>
    <row r="194" spans="1:17" x14ac:dyDescent="0.3">
      <c r="A194" t="s">
        <v>517</v>
      </c>
      <c r="B194" s="7">
        <v>46362</v>
      </c>
      <c r="C194" s="5">
        <v>2026</v>
      </c>
      <c r="D194" s="5" t="s">
        <v>8</v>
      </c>
      <c r="E194" t="s">
        <v>151</v>
      </c>
      <c r="F194" s="3" t="s">
        <v>142</v>
      </c>
      <c r="G194" t="s">
        <v>143</v>
      </c>
      <c r="H194" t="s">
        <v>34</v>
      </c>
      <c r="I194" t="s">
        <v>25</v>
      </c>
      <c r="J194" s="5">
        <v>11</v>
      </c>
      <c r="K194">
        <v>486.56</v>
      </c>
      <c r="L194">
        <v>3415.88</v>
      </c>
      <c r="M194">
        <f>Table1[[#This Row],[Quantity Sold]]*Table1[[#This Row],[Unit Price]]</f>
        <v>5352.16</v>
      </c>
      <c r="N194">
        <f>Table1[[#This Row],[Sales Amount]]-Table1[[#This Row],[Cost Amount]]</f>
        <v>1936.2799999999997</v>
      </c>
      <c r="O194" s="3" t="str">
        <f>"Q"&amp;ROUNDUP(MONTH(Table1[[#This Row],[Order Date]])/3,0)</f>
        <v>Q4</v>
      </c>
      <c r="P194" s="3" t="str">
        <f>TEXT(Table1[[#This Row],[Order Date]],"MMM")</f>
        <v>Dec</v>
      </c>
      <c r="Q194" s="3">
        <f>MONTH(Table1[[#This Row],[Order Date]])</f>
        <v>12</v>
      </c>
    </row>
    <row r="195" spans="1:17" x14ac:dyDescent="0.3">
      <c r="A195" t="s">
        <v>518</v>
      </c>
      <c r="B195" s="7">
        <v>46291</v>
      </c>
      <c r="C195" s="5">
        <v>2026</v>
      </c>
      <c r="D195" s="5" t="s">
        <v>64</v>
      </c>
      <c r="E195" t="s">
        <v>519</v>
      </c>
      <c r="F195" s="3" t="s">
        <v>16</v>
      </c>
      <c r="G195" t="s">
        <v>17</v>
      </c>
      <c r="H195" t="s">
        <v>18</v>
      </c>
      <c r="I195" t="s">
        <v>6</v>
      </c>
      <c r="J195" s="5">
        <v>10</v>
      </c>
      <c r="K195">
        <v>258.76</v>
      </c>
      <c r="L195">
        <v>2005</v>
      </c>
      <c r="M195">
        <f>Table1[[#This Row],[Quantity Sold]]*Table1[[#This Row],[Unit Price]]</f>
        <v>2587.6</v>
      </c>
      <c r="N195">
        <f>Table1[[#This Row],[Sales Amount]]-Table1[[#This Row],[Cost Amount]]</f>
        <v>582.59999999999991</v>
      </c>
      <c r="O195" s="3" t="str">
        <f>"Q"&amp;ROUNDUP(MONTH(Table1[[#This Row],[Order Date]])/3,0)</f>
        <v>Q3</v>
      </c>
      <c r="P195" s="3" t="str">
        <f>TEXT(Table1[[#This Row],[Order Date]],"MMM")</f>
        <v>Sep</v>
      </c>
      <c r="Q195" s="3">
        <f>MONTH(Table1[[#This Row],[Order Date]])</f>
        <v>9</v>
      </c>
    </row>
    <row r="196" spans="1:17" x14ac:dyDescent="0.3">
      <c r="A196" t="s">
        <v>520</v>
      </c>
      <c r="B196" s="7">
        <v>46298</v>
      </c>
      <c r="C196" s="5">
        <v>2026</v>
      </c>
      <c r="D196" s="5" t="s">
        <v>267</v>
      </c>
      <c r="E196" t="s">
        <v>102</v>
      </c>
      <c r="F196" s="3" t="s">
        <v>232</v>
      </c>
      <c r="G196" t="s">
        <v>233</v>
      </c>
      <c r="H196" t="s">
        <v>34</v>
      </c>
      <c r="I196" t="s">
        <v>12</v>
      </c>
      <c r="J196" s="5">
        <v>12</v>
      </c>
      <c r="K196">
        <v>342.59</v>
      </c>
      <c r="L196">
        <v>2979.09</v>
      </c>
      <c r="M196">
        <f>Table1[[#This Row],[Quantity Sold]]*Table1[[#This Row],[Unit Price]]</f>
        <v>4111.08</v>
      </c>
      <c r="N196">
        <f>Table1[[#This Row],[Sales Amount]]-Table1[[#This Row],[Cost Amount]]</f>
        <v>1131.9899999999998</v>
      </c>
      <c r="O196" s="3" t="str">
        <f>"Q"&amp;ROUNDUP(MONTH(Table1[[#This Row],[Order Date]])/3,0)</f>
        <v>Q4</v>
      </c>
      <c r="P196" s="3" t="str">
        <f>TEXT(Table1[[#This Row],[Order Date]],"MMM")</f>
        <v>Oct</v>
      </c>
      <c r="Q196" s="3">
        <f>MONTH(Table1[[#This Row],[Order Date]])</f>
        <v>10</v>
      </c>
    </row>
    <row r="197" spans="1:17" x14ac:dyDescent="0.3">
      <c r="A197" t="s">
        <v>521</v>
      </c>
      <c r="B197" s="7">
        <v>46163</v>
      </c>
      <c r="C197" s="5">
        <v>2026</v>
      </c>
      <c r="D197" s="5" t="s">
        <v>98</v>
      </c>
      <c r="E197" t="s">
        <v>522</v>
      </c>
      <c r="F197" s="3" t="s">
        <v>55</v>
      </c>
      <c r="G197" t="s">
        <v>56</v>
      </c>
      <c r="H197" t="s">
        <v>24</v>
      </c>
      <c r="I197" t="s">
        <v>12</v>
      </c>
      <c r="J197" s="5">
        <v>20</v>
      </c>
      <c r="K197">
        <v>213.11</v>
      </c>
      <c r="L197">
        <v>3083.51</v>
      </c>
      <c r="M197">
        <f>Table1[[#This Row],[Quantity Sold]]*Table1[[#This Row],[Unit Price]]</f>
        <v>4262.2000000000007</v>
      </c>
      <c r="N197">
        <f>Table1[[#This Row],[Sales Amount]]-Table1[[#This Row],[Cost Amount]]</f>
        <v>1178.6900000000005</v>
      </c>
      <c r="O197" s="3" t="str">
        <f>"Q"&amp;ROUNDUP(MONTH(Table1[[#This Row],[Order Date]])/3,0)</f>
        <v>Q2</v>
      </c>
      <c r="P197" s="3" t="str">
        <f>TEXT(Table1[[#This Row],[Order Date]],"MMM")</f>
        <v>May</v>
      </c>
      <c r="Q197" s="3">
        <f>MONTH(Table1[[#This Row],[Order Date]])</f>
        <v>5</v>
      </c>
    </row>
    <row r="198" spans="1:17" x14ac:dyDescent="0.3">
      <c r="A198" t="s">
        <v>523</v>
      </c>
      <c r="B198" s="7">
        <v>46124</v>
      </c>
      <c r="C198" s="5">
        <v>2026</v>
      </c>
      <c r="D198" s="5" t="s">
        <v>524</v>
      </c>
      <c r="E198" t="s">
        <v>525</v>
      </c>
      <c r="F198" s="3" t="s">
        <v>500</v>
      </c>
      <c r="G198" t="s">
        <v>501</v>
      </c>
      <c r="H198" t="s">
        <v>203</v>
      </c>
      <c r="I198" t="s">
        <v>6</v>
      </c>
      <c r="J198" s="5">
        <v>4</v>
      </c>
      <c r="K198">
        <v>143.11000000000001</v>
      </c>
      <c r="L198">
        <v>465.64</v>
      </c>
      <c r="M198">
        <f>Table1[[#This Row],[Quantity Sold]]*Table1[[#This Row],[Unit Price]]</f>
        <v>572.44000000000005</v>
      </c>
      <c r="N198">
        <f>Table1[[#This Row],[Sales Amount]]-Table1[[#This Row],[Cost Amount]]</f>
        <v>106.80000000000007</v>
      </c>
      <c r="O198" s="3" t="str">
        <f>"Q"&amp;ROUNDUP(MONTH(Table1[[#This Row],[Order Date]])/3,0)</f>
        <v>Q2</v>
      </c>
      <c r="P198" s="3" t="str">
        <f>TEXT(Table1[[#This Row],[Order Date]],"MMM")</f>
        <v>Apr</v>
      </c>
      <c r="Q198" s="3">
        <f>MONTH(Table1[[#This Row],[Order Date]])</f>
        <v>4</v>
      </c>
    </row>
    <row r="199" spans="1:17" x14ac:dyDescent="0.3">
      <c r="A199" t="s">
        <v>526</v>
      </c>
      <c r="B199" s="7">
        <v>46121</v>
      </c>
      <c r="C199" s="5">
        <v>2026</v>
      </c>
      <c r="D199" s="5" t="s">
        <v>387</v>
      </c>
      <c r="E199" t="s">
        <v>527</v>
      </c>
      <c r="F199" s="3" t="s">
        <v>137</v>
      </c>
      <c r="G199" t="s">
        <v>138</v>
      </c>
      <c r="H199" t="s">
        <v>51</v>
      </c>
      <c r="I199" t="s">
        <v>12</v>
      </c>
      <c r="J199" s="5">
        <v>15</v>
      </c>
      <c r="K199">
        <v>76.92</v>
      </c>
      <c r="L199">
        <v>721.61</v>
      </c>
      <c r="M199">
        <f>Table1[[#This Row],[Quantity Sold]]*Table1[[#This Row],[Unit Price]]</f>
        <v>1153.8</v>
      </c>
      <c r="N199">
        <f>Table1[[#This Row],[Sales Amount]]-Table1[[#This Row],[Cost Amount]]</f>
        <v>432.18999999999994</v>
      </c>
      <c r="O199" s="3" t="str">
        <f>"Q"&amp;ROUNDUP(MONTH(Table1[[#This Row],[Order Date]])/3,0)</f>
        <v>Q2</v>
      </c>
      <c r="P199" s="3" t="str">
        <f>TEXT(Table1[[#This Row],[Order Date]],"MMM")</f>
        <v>Apr</v>
      </c>
      <c r="Q199" s="3">
        <f>MONTH(Table1[[#This Row],[Order Date]])</f>
        <v>4</v>
      </c>
    </row>
    <row r="200" spans="1:17" x14ac:dyDescent="0.3">
      <c r="A200" t="s">
        <v>528</v>
      </c>
      <c r="B200" s="7">
        <v>46254</v>
      </c>
      <c r="C200" s="5">
        <v>2026</v>
      </c>
      <c r="D200" s="5" t="s">
        <v>362</v>
      </c>
      <c r="E200" t="s">
        <v>529</v>
      </c>
      <c r="F200" s="3" t="s">
        <v>300</v>
      </c>
      <c r="G200" t="s">
        <v>301</v>
      </c>
      <c r="H200" t="s">
        <v>5</v>
      </c>
      <c r="I200" t="s">
        <v>25</v>
      </c>
      <c r="J200" s="5">
        <v>1</v>
      </c>
      <c r="K200">
        <v>161.99</v>
      </c>
      <c r="L200">
        <v>113.57</v>
      </c>
      <c r="M200">
        <f>Table1[[#This Row],[Quantity Sold]]*Table1[[#This Row],[Unit Price]]</f>
        <v>161.99</v>
      </c>
      <c r="N200">
        <f>Table1[[#This Row],[Sales Amount]]-Table1[[#This Row],[Cost Amount]]</f>
        <v>48.420000000000016</v>
      </c>
      <c r="O200" s="3" t="str">
        <f>"Q"&amp;ROUNDUP(MONTH(Table1[[#This Row],[Order Date]])/3,0)</f>
        <v>Q3</v>
      </c>
      <c r="P200" s="3" t="str">
        <f>TEXT(Table1[[#This Row],[Order Date]],"MMM")</f>
        <v>Aug</v>
      </c>
      <c r="Q200" s="3">
        <f>MONTH(Table1[[#This Row],[Order Date]])</f>
        <v>8</v>
      </c>
    </row>
    <row r="201" spans="1:17" x14ac:dyDescent="0.3">
      <c r="A201" t="s">
        <v>530</v>
      </c>
      <c r="B201" s="7">
        <v>46061</v>
      </c>
      <c r="C201" s="5">
        <v>2026</v>
      </c>
      <c r="D201" s="5" t="s">
        <v>400</v>
      </c>
      <c r="E201" t="s">
        <v>385</v>
      </c>
      <c r="F201" s="3" t="s">
        <v>467</v>
      </c>
      <c r="G201" t="s">
        <v>468</v>
      </c>
      <c r="H201" t="s">
        <v>80</v>
      </c>
      <c r="I201" t="s">
        <v>6</v>
      </c>
      <c r="J201" s="5">
        <v>2</v>
      </c>
      <c r="K201">
        <v>403.73</v>
      </c>
      <c r="L201">
        <v>671.14</v>
      </c>
      <c r="M201">
        <f>Table1[[#This Row],[Quantity Sold]]*Table1[[#This Row],[Unit Price]]</f>
        <v>807.46</v>
      </c>
      <c r="N201">
        <f>Table1[[#This Row],[Sales Amount]]-Table1[[#This Row],[Cost Amount]]</f>
        <v>136.32000000000005</v>
      </c>
      <c r="O201" s="3" t="str">
        <f>"Q"&amp;ROUNDUP(MONTH(Table1[[#This Row],[Order Date]])/3,0)</f>
        <v>Q1</v>
      </c>
      <c r="P201" s="3" t="str">
        <f>TEXT(Table1[[#This Row],[Order Date]],"MMM")</f>
        <v>Feb</v>
      </c>
      <c r="Q201" s="3">
        <f>MONTH(Table1[[#This Row],[Order Date]])</f>
        <v>2</v>
      </c>
    </row>
    <row r="202" spans="1:17" x14ac:dyDescent="0.3">
      <c r="A202" t="s">
        <v>531</v>
      </c>
      <c r="B202" s="7">
        <v>46117</v>
      </c>
      <c r="C202" s="5">
        <v>2026</v>
      </c>
      <c r="D202" s="5" t="s">
        <v>360</v>
      </c>
      <c r="E202" t="s">
        <v>235</v>
      </c>
      <c r="F202" s="3" t="s">
        <v>16</v>
      </c>
      <c r="G202" t="s">
        <v>17</v>
      </c>
      <c r="H202" t="s">
        <v>18</v>
      </c>
      <c r="I202" t="s">
        <v>25</v>
      </c>
      <c r="J202" s="5">
        <v>8</v>
      </c>
      <c r="K202">
        <v>282.26</v>
      </c>
      <c r="L202">
        <v>1532.64</v>
      </c>
      <c r="M202">
        <f>Table1[[#This Row],[Quantity Sold]]*Table1[[#This Row],[Unit Price]]</f>
        <v>2258.08</v>
      </c>
      <c r="N202">
        <f>Table1[[#This Row],[Sales Amount]]-Table1[[#This Row],[Cost Amount]]</f>
        <v>725.43999999999983</v>
      </c>
      <c r="O202" s="3" t="str">
        <f>"Q"&amp;ROUNDUP(MONTH(Table1[[#This Row],[Order Date]])/3,0)</f>
        <v>Q2</v>
      </c>
      <c r="P202" s="3" t="str">
        <f>TEXT(Table1[[#This Row],[Order Date]],"MMM")</f>
        <v>Apr</v>
      </c>
      <c r="Q202" s="3">
        <f>MONTH(Table1[[#This Row],[Order Date]])</f>
        <v>4</v>
      </c>
    </row>
    <row r="203" spans="1:17" x14ac:dyDescent="0.3">
      <c r="A203" t="s">
        <v>532</v>
      </c>
      <c r="B203" s="7">
        <v>46040</v>
      </c>
      <c r="C203" s="5">
        <v>2026</v>
      </c>
      <c r="D203" s="5" t="s">
        <v>251</v>
      </c>
      <c r="E203" t="s">
        <v>533</v>
      </c>
      <c r="F203" s="3" t="s">
        <v>169</v>
      </c>
      <c r="G203" t="s">
        <v>170</v>
      </c>
      <c r="H203" t="s">
        <v>80</v>
      </c>
      <c r="I203" t="s">
        <v>35</v>
      </c>
      <c r="J203" s="5">
        <v>15</v>
      </c>
      <c r="K203">
        <v>230.1</v>
      </c>
      <c r="L203">
        <v>2615.1</v>
      </c>
      <c r="M203">
        <f>Table1[[#This Row],[Quantity Sold]]*Table1[[#This Row],[Unit Price]]</f>
        <v>3451.5</v>
      </c>
      <c r="N203">
        <f>Table1[[#This Row],[Sales Amount]]-Table1[[#This Row],[Cost Amount]]</f>
        <v>836.40000000000009</v>
      </c>
      <c r="O203" s="3" t="str">
        <f>"Q"&amp;ROUNDUP(MONTH(Table1[[#This Row],[Order Date]])/3,0)</f>
        <v>Q1</v>
      </c>
      <c r="P203" s="3" t="str">
        <f>TEXT(Table1[[#This Row],[Order Date]],"MMM")</f>
        <v>Jan</v>
      </c>
      <c r="Q203" s="3">
        <f>MONTH(Table1[[#This Row],[Order Date]])</f>
        <v>1</v>
      </c>
    </row>
    <row r="204" spans="1:17" x14ac:dyDescent="0.3">
      <c r="A204" t="s">
        <v>534</v>
      </c>
      <c r="B204" s="7">
        <v>46332</v>
      </c>
      <c r="C204" s="5">
        <v>2026</v>
      </c>
      <c r="D204" s="5" t="s">
        <v>535</v>
      </c>
      <c r="E204" t="s">
        <v>525</v>
      </c>
      <c r="F204" s="3" t="s">
        <v>122</v>
      </c>
      <c r="G204" t="s">
        <v>123</v>
      </c>
      <c r="H204" t="s">
        <v>5</v>
      </c>
      <c r="I204" t="s">
        <v>35</v>
      </c>
      <c r="J204" s="5">
        <v>2</v>
      </c>
      <c r="K204">
        <v>88.36</v>
      </c>
      <c r="L204">
        <v>122.85</v>
      </c>
      <c r="M204">
        <f>Table1[[#This Row],[Quantity Sold]]*Table1[[#This Row],[Unit Price]]</f>
        <v>176.72</v>
      </c>
      <c r="N204">
        <f>Table1[[#This Row],[Sales Amount]]-Table1[[#This Row],[Cost Amount]]</f>
        <v>53.870000000000005</v>
      </c>
      <c r="O204" s="3" t="str">
        <f>"Q"&amp;ROUNDUP(MONTH(Table1[[#This Row],[Order Date]])/3,0)</f>
        <v>Q4</v>
      </c>
      <c r="P204" s="3" t="str">
        <f>TEXT(Table1[[#This Row],[Order Date]],"MMM")</f>
        <v>Nov</v>
      </c>
      <c r="Q204" s="3">
        <f>MONTH(Table1[[#This Row],[Order Date]])</f>
        <v>11</v>
      </c>
    </row>
    <row r="205" spans="1:17" x14ac:dyDescent="0.3">
      <c r="A205" t="s">
        <v>536</v>
      </c>
      <c r="B205" s="7">
        <v>46383</v>
      </c>
      <c r="C205" s="5">
        <v>2026</v>
      </c>
      <c r="D205" s="5" t="s">
        <v>189</v>
      </c>
      <c r="E205" t="s">
        <v>537</v>
      </c>
      <c r="F205" s="3" t="s">
        <v>366</v>
      </c>
      <c r="G205" t="s">
        <v>367</v>
      </c>
      <c r="H205" t="s">
        <v>203</v>
      </c>
      <c r="I205" t="s">
        <v>25</v>
      </c>
      <c r="J205" s="5">
        <v>7</v>
      </c>
      <c r="K205">
        <v>478.81</v>
      </c>
      <c r="L205">
        <v>2028.75</v>
      </c>
      <c r="M205">
        <f>Table1[[#This Row],[Quantity Sold]]*Table1[[#This Row],[Unit Price]]</f>
        <v>3351.67</v>
      </c>
      <c r="N205">
        <f>Table1[[#This Row],[Sales Amount]]-Table1[[#This Row],[Cost Amount]]</f>
        <v>1322.92</v>
      </c>
      <c r="O205" s="3" t="str">
        <f>"Q"&amp;ROUNDUP(MONTH(Table1[[#This Row],[Order Date]])/3,0)</f>
        <v>Q4</v>
      </c>
      <c r="P205" s="3" t="str">
        <f>TEXT(Table1[[#This Row],[Order Date]],"MMM")</f>
        <v>Dec</v>
      </c>
      <c r="Q205" s="3">
        <f>MONTH(Table1[[#This Row],[Order Date]])</f>
        <v>12</v>
      </c>
    </row>
    <row r="206" spans="1:17" x14ac:dyDescent="0.3">
      <c r="A206" t="s">
        <v>538</v>
      </c>
      <c r="B206" s="7">
        <v>46329</v>
      </c>
      <c r="C206" s="5">
        <v>2026</v>
      </c>
      <c r="D206" s="5" t="s">
        <v>271</v>
      </c>
      <c r="E206" t="s">
        <v>31</v>
      </c>
      <c r="F206" s="3" t="s">
        <v>382</v>
      </c>
      <c r="G206" t="s">
        <v>383</v>
      </c>
      <c r="H206" t="s">
        <v>5</v>
      </c>
      <c r="I206" t="s">
        <v>6</v>
      </c>
      <c r="J206" s="5">
        <v>7</v>
      </c>
      <c r="K206">
        <v>339.79</v>
      </c>
      <c r="L206">
        <v>1733.63</v>
      </c>
      <c r="M206">
        <f>Table1[[#This Row],[Quantity Sold]]*Table1[[#This Row],[Unit Price]]</f>
        <v>2378.5300000000002</v>
      </c>
      <c r="N206">
        <f>Table1[[#This Row],[Sales Amount]]-Table1[[#This Row],[Cost Amount]]</f>
        <v>644.90000000000009</v>
      </c>
      <c r="O206" s="3" t="str">
        <f>"Q"&amp;ROUNDUP(MONTH(Table1[[#This Row],[Order Date]])/3,0)</f>
        <v>Q4</v>
      </c>
      <c r="P206" s="3" t="str">
        <f>TEXT(Table1[[#This Row],[Order Date]],"MMM")</f>
        <v>Nov</v>
      </c>
      <c r="Q206" s="3">
        <f>MONTH(Table1[[#This Row],[Order Date]])</f>
        <v>11</v>
      </c>
    </row>
    <row r="207" spans="1:17" x14ac:dyDescent="0.3">
      <c r="A207" t="s">
        <v>539</v>
      </c>
      <c r="B207" s="7">
        <v>46120</v>
      </c>
      <c r="C207" s="5">
        <v>2026</v>
      </c>
      <c r="D207" s="5" t="s">
        <v>251</v>
      </c>
      <c r="E207" t="s">
        <v>540</v>
      </c>
      <c r="F207" s="3" t="s">
        <v>137</v>
      </c>
      <c r="G207" t="s">
        <v>138</v>
      </c>
      <c r="H207" t="s">
        <v>51</v>
      </c>
      <c r="I207" t="s">
        <v>12</v>
      </c>
      <c r="J207" s="5">
        <v>11</v>
      </c>
      <c r="K207">
        <v>277.77999999999997</v>
      </c>
      <c r="L207">
        <v>2444.86</v>
      </c>
      <c r="M207">
        <f>Table1[[#This Row],[Quantity Sold]]*Table1[[#This Row],[Unit Price]]</f>
        <v>3055.58</v>
      </c>
      <c r="N207">
        <f>Table1[[#This Row],[Sales Amount]]-Table1[[#This Row],[Cost Amount]]</f>
        <v>610.7199999999998</v>
      </c>
      <c r="O207" s="3" t="str">
        <f>"Q"&amp;ROUNDUP(MONTH(Table1[[#This Row],[Order Date]])/3,0)</f>
        <v>Q2</v>
      </c>
      <c r="P207" s="3" t="str">
        <f>TEXT(Table1[[#This Row],[Order Date]],"MMM")</f>
        <v>Apr</v>
      </c>
      <c r="Q207" s="3">
        <f>MONTH(Table1[[#This Row],[Order Date]])</f>
        <v>4</v>
      </c>
    </row>
    <row r="208" spans="1:17" x14ac:dyDescent="0.3">
      <c r="A208" t="s">
        <v>541</v>
      </c>
      <c r="B208" s="7">
        <v>46129</v>
      </c>
      <c r="C208" s="5">
        <v>2026</v>
      </c>
      <c r="D208" s="5" t="s">
        <v>542</v>
      </c>
      <c r="E208" t="s">
        <v>543</v>
      </c>
      <c r="F208" s="3" t="s">
        <v>156</v>
      </c>
      <c r="G208" t="s">
        <v>157</v>
      </c>
      <c r="H208" t="s">
        <v>5</v>
      </c>
      <c r="I208" t="s">
        <v>12</v>
      </c>
      <c r="J208" s="5">
        <v>4</v>
      </c>
      <c r="K208">
        <v>396.2</v>
      </c>
      <c r="L208">
        <v>1138.72</v>
      </c>
      <c r="M208">
        <f>Table1[[#This Row],[Quantity Sold]]*Table1[[#This Row],[Unit Price]]</f>
        <v>1584.8</v>
      </c>
      <c r="N208">
        <f>Table1[[#This Row],[Sales Amount]]-Table1[[#This Row],[Cost Amount]]</f>
        <v>446.07999999999993</v>
      </c>
      <c r="O208" s="3" t="str">
        <f>"Q"&amp;ROUNDUP(MONTH(Table1[[#This Row],[Order Date]])/3,0)</f>
        <v>Q2</v>
      </c>
      <c r="P208" s="3" t="str">
        <f>TEXT(Table1[[#This Row],[Order Date]],"MMM")</f>
        <v>Apr</v>
      </c>
      <c r="Q208" s="3">
        <f>MONTH(Table1[[#This Row],[Order Date]])</f>
        <v>4</v>
      </c>
    </row>
    <row r="209" spans="1:17" x14ac:dyDescent="0.3">
      <c r="A209" t="s">
        <v>544</v>
      </c>
      <c r="B209" s="7">
        <v>46110</v>
      </c>
      <c r="C209" s="5">
        <v>2026</v>
      </c>
      <c r="D209" s="5" t="s">
        <v>130</v>
      </c>
      <c r="E209" t="s">
        <v>38</v>
      </c>
      <c r="F209" s="3" t="s">
        <v>164</v>
      </c>
      <c r="G209" t="s">
        <v>165</v>
      </c>
      <c r="H209" t="s">
        <v>34</v>
      </c>
      <c r="I209" t="s">
        <v>12</v>
      </c>
      <c r="J209" s="5">
        <v>8</v>
      </c>
      <c r="K209">
        <v>409.54</v>
      </c>
      <c r="L209">
        <v>2333.98</v>
      </c>
      <c r="M209">
        <f>Table1[[#This Row],[Quantity Sold]]*Table1[[#This Row],[Unit Price]]</f>
        <v>3276.32</v>
      </c>
      <c r="N209">
        <f>Table1[[#This Row],[Sales Amount]]-Table1[[#This Row],[Cost Amount]]</f>
        <v>942.34000000000015</v>
      </c>
      <c r="O209" s="3" t="str">
        <f>"Q"&amp;ROUNDUP(MONTH(Table1[[#This Row],[Order Date]])/3,0)</f>
        <v>Q1</v>
      </c>
      <c r="P209" s="3" t="str">
        <f>TEXT(Table1[[#This Row],[Order Date]],"MMM")</f>
        <v>Mar</v>
      </c>
      <c r="Q209" s="3">
        <f>MONTH(Table1[[#This Row],[Order Date]])</f>
        <v>3</v>
      </c>
    </row>
    <row r="210" spans="1:17" x14ac:dyDescent="0.3">
      <c r="A210" t="s">
        <v>545</v>
      </c>
      <c r="B210" s="7">
        <v>46065</v>
      </c>
      <c r="C210" s="5">
        <v>2026</v>
      </c>
      <c r="D210" s="5" t="s">
        <v>491</v>
      </c>
      <c r="E210" t="s">
        <v>546</v>
      </c>
      <c r="F210" s="3" t="s">
        <v>32</v>
      </c>
      <c r="G210" t="s">
        <v>33</v>
      </c>
      <c r="H210" t="s">
        <v>34</v>
      </c>
      <c r="I210" t="s">
        <v>12</v>
      </c>
      <c r="J210" s="5">
        <v>5</v>
      </c>
      <c r="K210">
        <v>239.73</v>
      </c>
      <c r="L210">
        <v>864.19</v>
      </c>
      <c r="M210">
        <f>Table1[[#This Row],[Quantity Sold]]*Table1[[#This Row],[Unit Price]]</f>
        <v>1198.6499999999999</v>
      </c>
      <c r="N210">
        <f>Table1[[#This Row],[Sales Amount]]-Table1[[#This Row],[Cost Amount]]</f>
        <v>334.45999999999981</v>
      </c>
      <c r="O210" s="3" t="str">
        <f>"Q"&amp;ROUNDUP(MONTH(Table1[[#This Row],[Order Date]])/3,0)</f>
        <v>Q1</v>
      </c>
      <c r="P210" s="3" t="str">
        <f>TEXT(Table1[[#This Row],[Order Date]],"MMM")</f>
        <v>Feb</v>
      </c>
      <c r="Q210" s="3">
        <f>MONTH(Table1[[#This Row],[Order Date]])</f>
        <v>2</v>
      </c>
    </row>
    <row r="211" spans="1:17" x14ac:dyDescent="0.3">
      <c r="A211" t="s">
        <v>547</v>
      </c>
      <c r="B211" s="7">
        <v>46183</v>
      </c>
      <c r="C211" s="5">
        <v>2026</v>
      </c>
      <c r="D211" s="5" t="s">
        <v>1</v>
      </c>
      <c r="E211" t="s">
        <v>548</v>
      </c>
      <c r="F211" s="3" t="s">
        <v>137</v>
      </c>
      <c r="G211" t="s">
        <v>138</v>
      </c>
      <c r="H211" t="s">
        <v>51</v>
      </c>
      <c r="I211" t="s">
        <v>25</v>
      </c>
      <c r="J211" s="5">
        <v>10</v>
      </c>
      <c r="K211">
        <v>111.27</v>
      </c>
      <c r="L211">
        <v>633.16</v>
      </c>
      <c r="M211">
        <f>Table1[[#This Row],[Quantity Sold]]*Table1[[#This Row],[Unit Price]]</f>
        <v>1112.7</v>
      </c>
      <c r="N211">
        <f>Table1[[#This Row],[Sales Amount]]-Table1[[#This Row],[Cost Amount]]</f>
        <v>479.54000000000008</v>
      </c>
      <c r="O211" s="3" t="str">
        <f>"Q"&amp;ROUNDUP(MONTH(Table1[[#This Row],[Order Date]])/3,0)</f>
        <v>Q2</v>
      </c>
      <c r="P211" s="3" t="str">
        <f>TEXT(Table1[[#This Row],[Order Date]],"MMM")</f>
        <v>Jun</v>
      </c>
      <c r="Q211" s="3">
        <f>MONTH(Table1[[#This Row],[Order Date]])</f>
        <v>6</v>
      </c>
    </row>
    <row r="212" spans="1:17" x14ac:dyDescent="0.3">
      <c r="A212" t="s">
        <v>549</v>
      </c>
      <c r="B212" s="7">
        <v>46339</v>
      </c>
      <c r="C212" s="5">
        <v>2026</v>
      </c>
      <c r="D212" s="5" t="s">
        <v>455</v>
      </c>
      <c r="E212" t="s">
        <v>550</v>
      </c>
      <c r="F212" s="3" t="s">
        <v>178</v>
      </c>
      <c r="G212" t="s">
        <v>179</v>
      </c>
      <c r="H212" t="s">
        <v>18</v>
      </c>
      <c r="I212" t="s">
        <v>35</v>
      </c>
      <c r="J212" s="5">
        <v>2</v>
      </c>
      <c r="K212">
        <v>235.7</v>
      </c>
      <c r="L212">
        <v>266.69</v>
      </c>
      <c r="M212">
        <f>Table1[[#This Row],[Quantity Sold]]*Table1[[#This Row],[Unit Price]]</f>
        <v>471.4</v>
      </c>
      <c r="N212">
        <f>Table1[[#This Row],[Sales Amount]]-Table1[[#This Row],[Cost Amount]]</f>
        <v>204.70999999999998</v>
      </c>
      <c r="O212" s="3" t="str">
        <f>"Q"&amp;ROUNDUP(MONTH(Table1[[#This Row],[Order Date]])/3,0)</f>
        <v>Q4</v>
      </c>
      <c r="P212" s="3" t="str">
        <f>TEXT(Table1[[#This Row],[Order Date]],"MMM")</f>
        <v>Nov</v>
      </c>
      <c r="Q212" s="3">
        <f>MONTH(Table1[[#This Row],[Order Date]])</f>
        <v>11</v>
      </c>
    </row>
    <row r="213" spans="1:17" x14ac:dyDescent="0.3">
      <c r="A213" t="s">
        <v>551</v>
      </c>
      <c r="B213" s="7">
        <v>46318</v>
      </c>
      <c r="C213" s="5">
        <v>2026</v>
      </c>
      <c r="D213" s="5" t="s">
        <v>210</v>
      </c>
      <c r="E213" t="s">
        <v>552</v>
      </c>
      <c r="F213" s="3" t="s">
        <v>156</v>
      </c>
      <c r="G213" t="s">
        <v>157</v>
      </c>
      <c r="H213" t="s">
        <v>5</v>
      </c>
      <c r="I213" t="s">
        <v>35</v>
      </c>
      <c r="J213" s="5">
        <v>8</v>
      </c>
      <c r="K213">
        <v>262.14999999999998</v>
      </c>
      <c r="L213">
        <v>1406.38</v>
      </c>
      <c r="M213">
        <f>Table1[[#This Row],[Quantity Sold]]*Table1[[#This Row],[Unit Price]]</f>
        <v>2097.1999999999998</v>
      </c>
      <c r="N213">
        <f>Table1[[#This Row],[Sales Amount]]-Table1[[#This Row],[Cost Amount]]</f>
        <v>690.81999999999971</v>
      </c>
      <c r="O213" s="3" t="str">
        <f>"Q"&amp;ROUNDUP(MONTH(Table1[[#This Row],[Order Date]])/3,0)</f>
        <v>Q4</v>
      </c>
      <c r="P213" s="3" t="str">
        <f>TEXT(Table1[[#This Row],[Order Date]],"MMM")</f>
        <v>Oct</v>
      </c>
      <c r="Q213" s="3">
        <f>MONTH(Table1[[#This Row],[Order Date]])</f>
        <v>10</v>
      </c>
    </row>
    <row r="214" spans="1:17" x14ac:dyDescent="0.3">
      <c r="A214" t="s">
        <v>553</v>
      </c>
      <c r="B214" s="7">
        <v>46348</v>
      </c>
      <c r="C214" s="5">
        <v>2026</v>
      </c>
      <c r="D214" s="5" t="s">
        <v>72</v>
      </c>
      <c r="E214" t="s">
        <v>343</v>
      </c>
      <c r="F214" s="3" t="s">
        <v>296</v>
      </c>
      <c r="G214" t="s">
        <v>297</v>
      </c>
      <c r="H214" t="s">
        <v>51</v>
      </c>
      <c r="I214" t="s">
        <v>25</v>
      </c>
      <c r="J214" s="5">
        <v>1</v>
      </c>
      <c r="K214">
        <v>167.37</v>
      </c>
      <c r="L214">
        <v>103.81</v>
      </c>
      <c r="M214">
        <f>Table1[[#This Row],[Quantity Sold]]*Table1[[#This Row],[Unit Price]]</f>
        <v>167.37</v>
      </c>
      <c r="N214">
        <f>Table1[[#This Row],[Sales Amount]]-Table1[[#This Row],[Cost Amount]]</f>
        <v>63.56</v>
      </c>
      <c r="O214" s="3" t="str">
        <f>"Q"&amp;ROUNDUP(MONTH(Table1[[#This Row],[Order Date]])/3,0)</f>
        <v>Q4</v>
      </c>
      <c r="P214" s="3" t="str">
        <f>TEXT(Table1[[#This Row],[Order Date]],"MMM")</f>
        <v>Nov</v>
      </c>
      <c r="Q214" s="3">
        <f>MONTH(Table1[[#This Row],[Order Date]])</f>
        <v>11</v>
      </c>
    </row>
    <row r="215" spans="1:17" x14ac:dyDescent="0.3">
      <c r="A215" t="s">
        <v>554</v>
      </c>
      <c r="B215" s="7">
        <v>46246</v>
      </c>
      <c r="C215" s="5">
        <v>2026</v>
      </c>
      <c r="D215" s="5" t="s">
        <v>555</v>
      </c>
      <c r="E215" t="s">
        <v>516</v>
      </c>
      <c r="F215" s="3" t="s">
        <v>212</v>
      </c>
      <c r="G215" t="s">
        <v>213</v>
      </c>
      <c r="H215" t="s">
        <v>18</v>
      </c>
      <c r="I215" t="s">
        <v>35</v>
      </c>
      <c r="J215" s="5">
        <v>13</v>
      </c>
      <c r="K215">
        <v>312.35000000000002</v>
      </c>
      <c r="L215">
        <v>2970.31</v>
      </c>
      <c r="M215">
        <f>Table1[[#This Row],[Quantity Sold]]*Table1[[#This Row],[Unit Price]]</f>
        <v>4060.55</v>
      </c>
      <c r="N215">
        <f>Table1[[#This Row],[Sales Amount]]-Table1[[#This Row],[Cost Amount]]</f>
        <v>1090.2400000000002</v>
      </c>
      <c r="O215" s="3" t="str">
        <f>"Q"&amp;ROUNDUP(MONTH(Table1[[#This Row],[Order Date]])/3,0)</f>
        <v>Q3</v>
      </c>
      <c r="P215" s="3" t="str">
        <f>TEXT(Table1[[#This Row],[Order Date]],"MMM")</f>
        <v>Aug</v>
      </c>
      <c r="Q215" s="3">
        <f>MONTH(Table1[[#This Row],[Order Date]])</f>
        <v>8</v>
      </c>
    </row>
    <row r="216" spans="1:17" x14ac:dyDescent="0.3">
      <c r="A216" t="s">
        <v>556</v>
      </c>
      <c r="B216" s="7">
        <v>46217</v>
      </c>
      <c r="C216" s="5">
        <v>2026</v>
      </c>
      <c r="D216" s="5" t="s">
        <v>417</v>
      </c>
      <c r="E216" t="s">
        <v>557</v>
      </c>
      <c r="F216" s="3" t="s">
        <v>152</v>
      </c>
      <c r="G216" t="s">
        <v>153</v>
      </c>
      <c r="H216" t="s">
        <v>5</v>
      </c>
      <c r="I216" t="s">
        <v>35</v>
      </c>
      <c r="J216" s="5">
        <v>19</v>
      </c>
      <c r="K216">
        <v>49.28</v>
      </c>
      <c r="L216">
        <v>558.67999999999995</v>
      </c>
      <c r="M216">
        <f>Table1[[#This Row],[Quantity Sold]]*Table1[[#This Row],[Unit Price]]</f>
        <v>936.32</v>
      </c>
      <c r="N216">
        <f>Table1[[#This Row],[Sales Amount]]-Table1[[#This Row],[Cost Amount]]</f>
        <v>377.6400000000001</v>
      </c>
      <c r="O216" s="3" t="str">
        <f>"Q"&amp;ROUNDUP(MONTH(Table1[[#This Row],[Order Date]])/3,0)</f>
        <v>Q3</v>
      </c>
      <c r="P216" s="3" t="str">
        <f>TEXT(Table1[[#This Row],[Order Date]],"MMM")</f>
        <v>Jul</v>
      </c>
      <c r="Q216" s="3">
        <f>MONTH(Table1[[#This Row],[Order Date]])</f>
        <v>7</v>
      </c>
    </row>
    <row r="217" spans="1:17" x14ac:dyDescent="0.3">
      <c r="A217" t="s">
        <v>558</v>
      </c>
      <c r="B217" s="7">
        <v>46386</v>
      </c>
      <c r="C217" s="5">
        <v>2026</v>
      </c>
      <c r="D217" s="5" t="s">
        <v>240</v>
      </c>
      <c r="E217" t="s">
        <v>9</v>
      </c>
      <c r="F217" s="3" t="s">
        <v>500</v>
      </c>
      <c r="G217" t="s">
        <v>501</v>
      </c>
      <c r="H217" t="s">
        <v>203</v>
      </c>
      <c r="I217" t="s">
        <v>35</v>
      </c>
      <c r="J217" s="5">
        <v>9</v>
      </c>
      <c r="K217">
        <v>151.97</v>
      </c>
      <c r="L217">
        <v>1133.57</v>
      </c>
      <c r="M217">
        <f>Table1[[#This Row],[Quantity Sold]]*Table1[[#This Row],[Unit Price]]</f>
        <v>1367.73</v>
      </c>
      <c r="N217">
        <f>Table1[[#This Row],[Sales Amount]]-Table1[[#This Row],[Cost Amount]]</f>
        <v>234.16000000000008</v>
      </c>
      <c r="O217" s="3" t="str">
        <f>"Q"&amp;ROUNDUP(MONTH(Table1[[#This Row],[Order Date]])/3,0)</f>
        <v>Q4</v>
      </c>
      <c r="P217" s="3" t="str">
        <f>TEXT(Table1[[#This Row],[Order Date]],"MMM")</f>
        <v>Dec</v>
      </c>
      <c r="Q217" s="3">
        <f>MONTH(Table1[[#This Row],[Order Date]])</f>
        <v>12</v>
      </c>
    </row>
    <row r="218" spans="1:17" x14ac:dyDescent="0.3">
      <c r="A218" t="s">
        <v>559</v>
      </c>
      <c r="B218" s="7">
        <v>46122</v>
      </c>
      <c r="C218" s="5">
        <v>2026</v>
      </c>
      <c r="D218" s="5" t="s">
        <v>491</v>
      </c>
      <c r="E218" t="s">
        <v>474</v>
      </c>
      <c r="F218" s="3" t="s">
        <v>89</v>
      </c>
      <c r="G218" t="s">
        <v>90</v>
      </c>
      <c r="H218" t="s">
        <v>18</v>
      </c>
      <c r="I218" t="s">
        <v>6</v>
      </c>
      <c r="J218" s="5">
        <v>9</v>
      </c>
      <c r="K218">
        <v>323.55</v>
      </c>
      <c r="L218">
        <v>2308.98</v>
      </c>
      <c r="M218">
        <f>Table1[[#This Row],[Quantity Sold]]*Table1[[#This Row],[Unit Price]]</f>
        <v>2911.9500000000003</v>
      </c>
      <c r="N218">
        <f>Table1[[#This Row],[Sales Amount]]-Table1[[#This Row],[Cost Amount]]</f>
        <v>602.97000000000025</v>
      </c>
      <c r="O218" s="3" t="str">
        <f>"Q"&amp;ROUNDUP(MONTH(Table1[[#This Row],[Order Date]])/3,0)</f>
        <v>Q2</v>
      </c>
      <c r="P218" s="3" t="str">
        <f>TEXT(Table1[[#This Row],[Order Date]],"MMM")</f>
        <v>Apr</v>
      </c>
      <c r="Q218" s="3">
        <f>MONTH(Table1[[#This Row],[Order Date]])</f>
        <v>4</v>
      </c>
    </row>
    <row r="219" spans="1:17" x14ac:dyDescent="0.3">
      <c r="A219" t="s">
        <v>560</v>
      </c>
      <c r="B219" s="7">
        <v>46168</v>
      </c>
      <c r="C219" s="5">
        <v>2026</v>
      </c>
      <c r="D219" s="5" t="s">
        <v>348</v>
      </c>
      <c r="E219" t="s">
        <v>287</v>
      </c>
      <c r="F219" s="3" t="s">
        <v>49</v>
      </c>
      <c r="G219" t="s">
        <v>50</v>
      </c>
      <c r="H219" t="s">
        <v>51</v>
      </c>
      <c r="I219" t="s">
        <v>12</v>
      </c>
      <c r="J219" s="5">
        <v>1</v>
      </c>
      <c r="K219">
        <v>70.62</v>
      </c>
      <c r="L219">
        <v>43.51</v>
      </c>
      <c r="M219">
        <f>Table1[[#This Row],[Quantity Sold]]*Table1[[#This Row],[Unit Price]]</f>
        <v>70.62</v>
      </c>
      <c r="N219">
        <f>Table1[[#This Row],[Sales Amount]]-Table1[[#This Row],[Cost Amount]]</f>
        <v>27.110000000000007</v>
      </c>
      <c r="O219" s="3" t="str">
        <f>"Q"&amp;ROUNDUP(MONTH(Table1[[#This Row],[Order Date]])/3,0)</f>
        <v>Q2</v>
      </c>
      <c r="P219" s="3" t="str">
        <f>TEXT(Table1[[#This Row],[Order Date]],"MMM")</f>
        <v>May</v>
      </c>
      <c r="Q219" s="3">
        <f>MONTH(Table1[[#This Row],[Order Date]])</f>
        <v>5</v>
      </c>
    </row>
    <row r="220" spans="1:17" x14ac:dyDescent="0.3">
      <c r="A220" t="s">
        <v>561</v>
      </c>
      <c r="B220" s="7">
        <v>46312</v>
      </c>
      <c r="C220" s="5">
        <v>2026</v>
      </c>
      <c r="D220" s="5" t="s">
        <v>375</v>
      </c>
      <c r="E220" t="s">
        <v>363</v>
      </c>
      <c r="F220" s="3" t="s">
        <v>261</v>
      </c>
      <c r="G220" t="s">
        <v>262</v>
      </c>
      <c r="H220" t="s">
        <v>203</v>
      </c>
      <c r="I220" t="s">
        <v>35</v>
      </c>
      <c r="J220" s="5">
        <v>3</v>
      </c>
      <c r="K220">
        <v>165.35</v>
      </c>
      <c r="L220">
        <v>308.73</v>
      </c>
      <c r="M220">
        <f>Table1[[#This Row],[Quantity Sold]]*Table1[[#This Row],[Unit Price]]</f>
        <v>496.04999999999995</v>
      </c>
      <c r="N220">
        <f>Table1[[#This Row],[Sales Amount]]-Table1[[#This Row],[Cost Amount]]</f>
        <v>187.31999999999994</v>
      </c>
      <c r="O220" s="3" t="str">
        <f>"Q"&amp;ROUNDUP(MONTH(Table1[[#This Row],[Order Date]])/3,0)</f>
        <v>Q4</v>
      </c>
      <c r="P220" s="3" t="str">
        <f>TEXT(Table1[[#This Row],[Order Date]],"MMM")</f>
        <v>Oct</v>
      </c>
      <c r="Q220" s="3">
        <f>MONTH(Table1[[#This Row],[Order Date]])</f>
        <v>10</v>
      </c>
    </row>
    <row r="221" spans="1:17" x14ac:dyDescent="0.3">
      <c r="A221" t="s">
        <v>562</v>
      </c>
      <c r="B221" s="7">
        <v>46053</v>
      </c>
      <c r="C221" s="5">
        <v>2026</v>
      </c>
      <c r="D221" s="5" t="s">
        <v>215</v>
      </c>
      <c r="E221" t="s">
        <v>563</v>
      </c>
      <c r="F221" s="3" t="s">
        <v>66</v>
      </c>
      <c r="G221" t="s">
        <v>67</v>
      </c>
      <c r="H221" t="s">
        <v>18</v>
      </c>
      <c r="I221" t="s">
        <v>6</v>
      </c>
      <c r="J221" s="5">
        <v>18</v>
      </c>
      <c r="K221">
        <v>59.18</v>
      </c>
      <c r="L221">
        <v>593.72</v>
      </c>
      <c r="M221">
        <f>Table1[[#This Row],[Quantity Sold]]*Table1[[#This Row],[Unit Price]]</f>
        <v>1065.24</v>
      </c>
      <c r="N221">
        <f>Table1[[#This Row],[Sales Amount]]-Table1[[#This Row],[Cost Amount]]</f>
        <v>471.52</v>
      </c>
      <c r="O221" s="3" t="str">
        <f>"Q"&amp;ROUNDUP(MONTH(Table1[[#This Row],[Order Date]])/3,0)</f>
        <v>Q1</v>
      </c>
      <c r="P221" s="3" t="str">
        <f>TEXT(Table1[[#This Row],[Order Date]],"MMM")</f>
        <v>Jan</v>
      </c>
      <c r="Q221" s="3">
        <f>MONTH(Table1[[#This Row],[Order Date]])</f>
        <v>1</v>
      </c>
    </row>
    <row r="222" spans="1:17" x14ac:dyDescent="0.3">
      <c r="A222" t="s">
        <v>564</v>
      </c>
      <c r="B222" s="7">
        <v>46112</v>
      </c>
      <c r="C222" s="5">
        <v>2026</v>
      </c>
      <c r="D222" s="5" t="s">
        <v>381</v>
      </c>
      <c r="E222" t="s">
        <v>476</v>
      </c>
      <c r="F222" s="3" t="s">
        <v>296</v>
      </c>
      <c r="G222" t="s">
        <v>297</v>
      </c>
      <c r="H222" t="s">
        <v>51</v>
      </c>
      <c r="I222" t="s">
        <v>12</v>
      </c>
      <c r="J222" s="5">
        <v>11</v>
      </c>
      <c r="K222">
        <v>151.02000000000001</v>
      </c>
      <c r="L222">
        <v>1215.56</v>
      </c>
      <c r="M222">
        <f>Table1[[#This Row],[Quantity Sold]]*Table1[[#This Row],[Unit Price]]</f>
        <v>1661.22</v>
      </c>
      <c r="N222">
        <f>Table1[[#This Row],[Sales Amount]]-Table1[[#This Row],[Cost Amount]]</f>
        <v>445.66000000000008</v>
      </c>
      <c r="O222" s="3" t="str">
        <f>"Q"&amp;ROUNDUP(MONTH(Table1[[#This Row],[Order Date]])/3,0)</f>
        <v>Q1</v>
      </c>
      <c r="P222" s="3" t="str">
        <f>TEXT(Table1[[#This Row],[Order Date]],"MMM")</f>
        <v>Mar</v>
      </c>
      <c r="Q222" s="3">
        <f>MONTH(Table1[[#This Row],[Order Date]])</f>
        <v>3</v>
      </c>
    </row>
    <row r="223" spans="1:17" x14ac:dyDescent="0.3">
      <c r="A223" t="s">
        <v>565</v>
      </c>
      <c r="B223" s="7">
        <v>46208</v>
      </c>
      <c r="C223" s="5">
        <v>2026</v>
      </c>
      <c r="D223" s="5" t="s">
        <v>92</v>
      </c>
      <c r="E223" t="s">
        <v>566</v>
      </c>
      <c r="F223" s="3" t="s">
        <v>261</v>
      </c>
      <c r="G223" t="s">
        <v>262</v>
      </c>
      <c r="H223" t="s">
        <v>203</v>
      </c>
      <c r="I223" t="s">
        <v>25</v>
      </c>
      <c r="J223" s="5">
        <v>15</v>
      </c>
      <c r="K223">
        <v>142.41999999999999</v>
      </c>
      <c r="L223">
        <v>1405.72</v>
      </c>
      <c r="M223">
        <f>Table1[[#This Row],[Quantity Sold]]*Table1[[#This Row],[Unit Price]]</f>
        <v>2136.2999999999997</v>
      </c>
      <c r="N223">
        <f>Table1[[#This Row],[Sales Amount]]-Table1[[#This Row],[Cost Amount]]</f>
        <v>730.5799999999997</v>
      </c>
      <c r="O223" s="3" t="str">
        <f>"Q"&amp;ROUNDUP(MONTH(Table1[[#This Row],[Order Date]])/3,0)</f>
        <v>Q3</v>
      </c>
      <c r="P223" s="3" t="str">
        <f>TEXT(Table1[[#This Row],[Order Date]],"MMM")</f>
        <v>Jul</v>
      </c>
      <c r="Q223" s="3">
        <f>MONTH(Table1[[#This Row],[Order Date]])</f>
        <v>7</v>
      </c>
    </row>
    <row r="224" spans="1:17" x14ac:dyDescent="0.3">
      <c r="A224" t="s">
        <v>567</v>
      </c>
      <c r="B224" s="7">
        <v>46181</v>
      </c>
      <c r="C224" s="5">
        <v>2026</v>
      </c>
      <c r="D224" s="5" t="s">
        <v>69</v>
      </c>
      <c r="E224" t="s">
        <v>15</v>
      </c>
      <c r="F224" s="3" t="s">
        <v>173</v>
      </c>
      <c r="G224" t="s">
        <v>174</v>
      </c>
      <c r="H224" t="s">
        <v>18</v>
      </c>
      <c r="I224" t="s">
        <v>25</v>
      </c>
      <c r="J224" s="5">
        <v>15</v>
      </c>
      <c r="K224">
        <v>427.35</v>
      </c>
      <c r="L224">
        <v>4244.6499999999996</v>
      </c>
      <c r="M224">
        <f>Table1[[#This Row],[Quantity Sold]]*Table1[[#This Row],[Unit Price]]</f>
        <v>6410.25</v>
      </c>
      <c r="N224">
        <f>Table1[[#This Row],[Sales Amount]]-Table1[[#This Row],[Cost Amount]]</f>
        <v>2165.6000000000004</v>
      </c>
      <c r="O224" s="3" t="str">
        <f>"Q"&amp;ROUNDUP(MONTH(Table1[[#This Row],[Order Date]])/3,0)</f>
        <v>Q2</v>
      </c>
      <c r="P224" s="3" t="str">
        <f>TEXT(Table1[[#This Row],[Order Date]],"MMM")</f>
        <v>Jun</v>
      </c>
      <c r="Q224" s="3">
        <f>MONTH(Table1[[#This Row],[Order Date]])</f>
        <v>6</v>
      </c>
    </row>
    <row r="225" spans="1:17" x14ac:dyDescent="0.3">
      <c r="A225" t="s">
        <v>568</v>
      </c>
      <c r="B225" s="7">
        <v>46387</v>
      </c>
      <c r="C225" s="5">
        <v>2026</v>
      </c>
      <c r="D225" s="5" t="s">
        <v>58</v>
      </c>
      <c r="E225" t="s">
        <v>295</v>
      </c>
      <c r="F225" s="3" t="s">
        <v>173</v>
      </c>
      <c r="G225" t="s">
        <v>174</v>
      </c>
      <c r="H225" t="s">
        <v>18</v>
      </c>
      <c r="I225" t="s">
        <v>12</v>
      </c>
      <c r="J225" s="5">
        <v>15</v>
      </c>
      <c r="K225">
        <v>67.77</v>
      </c>
      <c r="L225">
        <v>594.92999999999995</v>
      </c>
      <c r="M225">
        <f>Table1[[#This Row],[Quantity Sold]]*Table1[[#This Row],[Unit Price]]</f>
        <v>1016.55</v>
      </c>
      <c r="N225">
        <f>Table1[[#This Row],[Sales Amount]]-Table1[[#This Row],[Cost Amount]]</f>
        <v>421.62</v>
      </c>
      <c r="O225" s="3" t="str">
        <f>"Q"&amp;ROUNDUP(MONTH(Table1[[#This Row],[Order Date]])/3,0)</f>
        <v>Q4</v>
      </c>
      <c r="P225" s="3" t="str">
        <f>TEXT(Table1[[#This Row],[Order Date]],"MMM")</f>
        <v>Dec</v>
      </c>
      <c r="Q225" s="3">
        <f>MONTH(Table1[[#This Row],[Order Date]])</f>
        <v>12</v>
      </c>
    </row>
    <row r="226" spans="1:17" x14ac:dyDescent="0.3">
      <c r="A226" t="s">
        <v>569</v>
      </c>
      <c r="B226" s="7">
        <v>46110</v>
      </c>
      <c r="C226" s="5">
        <v>2026</v>
      </c>
      <c r="D226" s="5" t="s">
        <v>243</v>
      </c>
      <c r="E226" t="s">
        <v>430</v>
      </c>
      <c r="F226" s="3" t="s">
        <v>407</v>
      </c>
      <c r="G226" t="s">
        <v>408</v>
      </c>
      <c r="H226" t="s">
        <v>24</v>
      </c>
      <c r="I226" t="s">
        <v>35</v>
      </c>
      <c r="J226" s="5">
        <v>19</v>
      </c>
      <c r="K226">
        <v>303.26</v>
      </c>
      <c r="L226">
        <v>4345.66</v>
      </c>
      <c r="M226">
        <f>Table1[[#This Row],[Quantity Sold]]*Table1[[#This Row],[Unit Price]]</f>
        <v>5761.94</v>
      </c>
      <c r="N226">
        <f>Table1[[#This Row],[Sales Amount]]-Table1[[#This Row],[Cost Amount]]</f>
        <v>1416.2799999999997</v>
      </c>
      <c r="O226" s="3" t="str">
        <f>"Q"&amp;ROUNDUP(MONTH(Table1[[#This Row],[Order Date]])/3,0)</f>
        <v>Q1</v>
      </c>
      <c r="P226" s="3" t="str">
        <f>TEXT(Table1[[#This Row],[Order Date]],"MMM")</f>
        <v>Mar</v>
      </c>
      <c r="Q226" s="3">
        <f>MONTH(Table1[[#This Row],[Order Date]])</f>
        <v>3</v>
      </c>
    </row>
    <row r="227" spans="1:17" x14ac:dyDescent="0.3">
      <c r="A227" t="s">
        <v>570</v>
      </c>
      <c r="B227" s="7">
        <v>46174</v>
      </c>
      <c r="C227" s="5">
        <v>2026</v>
      </c>
      <c r="D227" s="5" t="s">
        <v>290</v>
      </c>
      <c r="E227" t="s">
        <v>272</v>
      </c>
      <c r="F227" s="3" t="s">
        <v>330</v>
      </c>
      <c r="G227" t="s">
        <v>331</v>
      </c>
      <c r="H227" t="s">
        <v>51</v>
      </c>
      <c r="I227" t="s">
        <v>25</v>
      </c>
      <c r="J227" s="5">
        <v>18</v>
      </c>
      <c r="K227">
        <v>269.18</v>
      </c>
      <c r="L227">
        <v>3300.15</v>
      </c>
      <c r="M227">
        <f>Table1[[#This Row],[Quantity Sold]]*Table1[[#This Row],[Unit Price]]</f>
        <v>4845.24</v>
      </c>
      <c r="N227">
        <f>Table1[[#This Row],[Sales Amount]]-Table1[[#This Row],[Cost Amount]]</f>
        <v>1545.0899999999997</v>
      </c>
      <c r="O227" s="3" t="str">
        <f>"Q"&amp;ROUNDUP(MONTH(Table1[[#This Row],[Order Date]])/3,0)</f>
        <v>Q2</v>
      </c>
      <c r="P227" s="3" t="str">
        <f>TEXT(Table1[[#This Row],[Order Date]],"MMM")</f>
        <v>Jun</v>
      </c>
      <c r="Q227" s="3">
        <f>MONTH(Table1[[#This Row],[Order Date]])</f>
        <v>6</v>
      </c>
    </row>
    <row r="228" spans="1:17" x14ac:dyDescent="0.3">
      <c r="A228" t="s">
        <v>571</v>
      </c>
      <c r="B228" s="7">
        <v>46063</v>
      </c>
      <c r="C228" s="5">
        <v>2026</v>
      </c>
      <c r="D228" s="5" t="s">
        <v>69</v>
      </c>
      <c r="E228" t="s">
        <v>572</v>
      </c>
      <c r="F228" s="3" t="s">
        <v>106</v>
      </c>
      <c r="G228" t="s">
        <v>107</v>
      </c>
      <c r="H228" t="s">
        <v>24</v>
      </c>
      <c r="I228" t="s">
        <v>6</v>
      </c>
      <c r="J228" s="5">
        <v>18</v>
      </c>
      <c r="K228">
        <v>32.869999999999997</v>
      </c>
      <c r="L228">
        <v>458.32</v>
      </c>
      <c r="M228">
        <f>Table1[[#This Row],[Quantity Sold]]*Table1[[#This Row],[Unit Price]]</f>
        <v>591.66</v>
      </c>
      <c r="N228">
        <f>Table1[[#This Row],[Sales Amount]]-Table1[[#This Row],[Cost Amount]]</f>
        <v>133.33999999999997</v>
      </c>
      <c r="O228" s="3" t="str">
        <f>"Q"&amp;ROUNDUP(MONTH(Table1[[#This Row],[Order Date]])/3,0)</f>
        <v>Q1</v>
      </c>
      <c r="P228" s="3" t="str">
        <f>TEXT(Table1[[#This Row],[Order Date]],"MMM")</f>
        <v>Feb</v>
      </c>
      <c r="Q228" s="3">
        <f>MONTH(Table1[[#This Row],[Order Date]])</f>
        <v>2</v>
      </c>
    </row>
    <row r="229" spans="1:17" x14ac:dyDescent="0.3">
      <c r="A229" t="s">
        <v>573</v>
      </c>
      <c r="B229" s="7">
        <v>46150</v>
      </c>
      <c r="C229" s="5">
        <v>2026</v>
      </c>
      <c r="D229" s="5" t="s">
        <v>574</v>
      </c>
      <c r="E229" t="s">
        <v>511</v>
      </c>
      <c r="F229" s="3" t="s">
        <v>61</v>
      </c>
      <c r="G229" t="s">
        <v>62</v>
      </c>
      <c r="H229" t="s">
        <v>5</v>
      </c>
      <c r="I229" t="s">
        <v>6</v>
      </c>
      <c r="J229" s="5">
        <v>12</v>
      </c>
      <c r="K229">
        <v>495.92</v>
      </c>
      <c r="L229">
        <v>4206.84</v>
      </c>
      <c r="M229">
        <f>Table1[[#This Row],[Quantity Sold]]*Table1[[#This Row],[Unit Price]]</f>
        <v>5951.04</v>
      </c>
      <c r="N229">
        <f>Table1[[#This Row],[Sales Amount]]-Table1[[#This Row],[Cost Amount]]</f>
        <v>1744.1999999999998</v>
      </c>
      <c r="O229" s="3" t="str">
        <f>"Q"&amp;ROUNDUP(MONTH(Table1[[#This Row],[Order Date]])/3,0)</f>
        <v>Q2</v>
      </c>
      <c r="P229" s="3" t="str">
        <f>TEXT(Table1[[#This Row],[Order Date]],"MMM")</f>
        <v>May</v>
      </c>
      <c r="Q229" s="3">
        <f>MONTH(Table1[[#This Row],[Order Date]])</f>
        <v>5</v>
      </c>
    </row>
    <row r="230" spans="1:17" x14ac:dyDescent="0.3">
      <c r="A230" t="s">
        <v>575</v>
      </c>
      <c r="B230" s="7">
        <v>46360</v>
      </c>
      <c r="C230" s="5">
        <v>2026</v>
      </c>
      <c r="D230" s="5" t="s">
        <v>130</v>
      </c>
      <c r="E230" t="s">
        <v>576</v>
      </c>
      <c r="F230" s="3" t="s">
        <v>3</v>
      </c>
      <c r="G230" t="s">
        <v>4</v>
      </c>
      <c r="H230" t="s">
        <v>5</v>
      </c>
      <c r="I230" t="s">
        <v>6</v>
      </c>
      <c r="J230" s="5">
        <v>12</v>
      </c>
      <c r="K230">
        <v>79.38</v>
      </c>
      <c r="L230">
        <v>560.98</v>
      </c>
      <c r="M230">
        <f>Table1[[#This Row],[Quantity Sold]]*Table1[[#This Row],[Unit Price]]</f>
        <v>952.56</v>
      </c>
      <c r="N230">
        <f>Table1[[#This Row],[Sales Amount]]-Table1[[#This Row],[Cost Amount]]</f>
        <v>391.57999999999993</v>
      </c>
      <c r="O230" s="3" t="str">
        <f>"Q"&amp;ROUNDUP(MONTH(Table1[[#This Row],[Order Date]])/3,0)</f>
        <v>Q4</v>
      </c>
      <c r="P230" s="3" t="str">
        <f>TEXT(Table1[[#This Row],[Order Date]],"MMM")</f>
        <v>Dec</v>
      </c>
      <c r="Q230" s="3">
        <f>MONTH(Table1[[#This Row],[Order Date]])</f>
        <v>12</v>
      </c>
    </row>
    <row r="231" spans="1:17" x14ac:dyDescent="0.3">
      <c r="A231" t="s">
        <v>577</v>
      </c>
      <c r="B231" s="7">
        <v>46045</v>
      </c>
      <c r="C231" s="5">
        <v>2026</v>
      </c>
      <c r="D231" s="5" t="s">
        <v>429</v>
      </c>
      <c r="E231" t="s">
        <v>578</v>
      </c>
      <c r="F231" s="3" t="s">
        <v>78</v>
      </c>
      <c r="G231" t="s">
        <v>79</v>
      </c>
      <c r="H231" t="s">
        <v>80</v>
      </c>
      <c r="I231" t="s">
        <v>25</v>
      </c>
      <c r="J231" s="5">
        <v>3</v>
      </c>
      <c r="K231">
        <v>121.64</v>
      </c>
      <c r="L231">
        <v>293.7</v>
      </c>
      <c r="M231">
        <f>Table1[[#This Row],[Quantity Sold]]*Table1[[#This Row],[Unit Price]]</f>
        <v>364.92</v>
      </c>
      <c r="N231">
        <f>Table1[[#This Row],[Sales Amount]]-Table1[[#This Row],[Cost Amount]]</f>
        <v>71.220000000000027</v>
      </c>
      <c r="O231" s="3" t="str">
        <f>"Q"&amp;ROUNDUP(MONTH(Table1[[#This Row],[Order Date]])/3,0)</f>
        <v>Q1</v>
      </c>
      <c r="P231" s="3" t="str">
        <f>TEXT(Table1[[#This Row],[Order Date]],"MMM")</f>
        <v>Jan</v>
      </c>
      <c r="Q231" s="3">
        <f>MONTH(Table1[[#This Row],[Order Date]])</f>
        <v>1</v>
      </c>
    </row>
    <row r="232" spans="1:17" x14ac:dyDescent="0.3">
      <c r="A232" t="s">
        <v>579</v>
      </c>
      <c r="B232" s="7">
        <v>46252</v>
      </c>
      <c r="C232" s="5">
        <v>2026</v>
      </c>
      <c r="D232" s="5" t="s">
        <v>290</v>
      </c>
      <c r="E232" t="s">
        <v>314</v>
      </c>
      <c r="F232" s="3" t="s">
        <v>10</v>
      </c>
      <c r="G232" t="s">
        <v>11</v>
      </c>
      <c r="H232" t="s">
        <v>5</v>
      </c>
      <c r="I232" t="s">
        <v>25</v>
      </c>
      <c r="J232" s="5">
        <v>4</v>
      </c>
      <c r="K232">
        <v>175.82</v>
      </c>
      <c r="L232">
        <v>459.99</v>
      </c>
      <c r="M232">
        <f>Table1[[#This Row],[Quantity Sold]]*Table1[[#This Row],[Unit Price]]</f>
        <v>703.28</v>
      </c>
      <c r="N232">
        <f>Table1[[#This Row],[Sales Amount]]-Table1[[#This Row],[Cost Amount]]</f>
        <v>243.28999999999996</v>
      </c>
      <c r="O232" s="3" t="str">
        <f>"Q"&amp;ROUNDUP(MONTH(Table1[[#This Row],[Order Date]])/3,0)</f>
        <v>Q3</v>
      </c>
      <c r="P232" s="3" t="str">
        <f>TEXT(Table1[[#This Row],[Order Date]],"MMM")</f>
        <v>Aug</v>
      </c>
      <c r="Q232" s="3">
        <f>MONTH(Table1[[#This Row],[Order Date]])</f>
        <v>8</v>
      </c>
    </row>
    <row r="233" spans="1:17" x14ac:dyDescent="0.3">
      <c r="A233" t="s">
        <v>580</v>
      </c>
      <c r="B233" s="7">
        <v>46349</v>
      </c>
      <c r="C233" s="5">
        <v>2026</v>
      </c>
      <c r="D233" s="5" t="s">
        <v>125</v>
      </c>
      <c r="E233" t="s">
        <v>415</v>
      </c>
      <c r="F233" s="3" t="s">
        <v>146</v>
      </c>
      <c r="G233" t="s">
        <v>147</v>
      </c>
      <c r="H233" t="s">
        <v>51</v>
      </c>
      <c r="I233" t="s">
        <v>25</v>
      </c>
      <c r="J233" s="5">
        <v>3</v>
      </c>
      <c r="K233">
        <v>375.94</v>
      </c>
      <c r="L233">
        <v>795.77</v>
      </c>
      <c r="M233">
        <f>Table1[[#This Row],[Quantity Sold]]*Table1[[#This Row],[Unit Price]]</f>
        <v>1127.82</v>
      </c>
      <c r="N233">
        <f>Table1[[#This Row],[Sales Amount]]-Table1[[#This Row],[Cost Amount]]</f>
        <v>332.04999999999995</v>
      </c>
      <c r="O233" s="3" t="str">
        <f>"Q"&amp;ROUNDUP(MONTH(Table1[[#This Row],[Order Date]])/3,0)</f>
        <v>Q4</v>
      </c>
      <c r="P233" s="3" t="str">
        <f>TEXT(Table1[[#This Row],[Order Date]],"MMM")</f>
        <v>Nov</v>
      </c>
      <c r="Q233" s="3">
        <f>MONTH(Table1[[#This Row],[Order Date]])</f>
        <v>11</v>
      </c>
    </row>
    <row r="234" spans="1:17" x14ac:dyDescent="0.3">
      <c r="A234" t="s">
        <v>581</v>
      </c>
      <c r="B234" s="7">
        <v>46160</v>
      </c>
      <c r="C234" s="5">
        <v>2026</v>
      </c>
      <c r="D234" s="5" t="s">
        <v>345</v>
      </c>
      <c r="E234" t="s">
        <v>184</v>
      </c>
      <c r="F234" s="3" t="s">
        <v>198</v>
      </c>
      <c r="G234" t="s">
        <v>199</v>
      </c>
      <c r="H234" t="s">
        <v>34</v>
      </c>
      <c r="I234" t="s">
        <v>12</v>
      </c>
      <c r="J234" s="5">
        <v>11</v>
      </c>
      <c r="K234">
        <v>286.08</v>
      </c>
      <c r="L234">
        <v>2238.17</v>
      </c>
      <c r="M234">
        <f>Table1[[#This Row],[Quantity Sold]]*Table1[[#This Row],[Unit Price]]</f>
        <v>3146.8799999999997</v>
      </c>
      <c r="N234">
        <f>Table1[[#This Row],[Sales Amount]]-Table1[[#This Row],[Cost Amount]]</f>
        <v>908.70999999999958</v>
      </c>
      <c r="O234" s="3" t="str">
        <f>"Q"&amp;ROUNDUP(MONTH(Table1[[#This Row],[Order Date]])/3,0)</f>
        <v>Q2</v>
      </c>
      <c r="P234" s="3" t="str">
        <f>TEXT(Table1[[#This Row],[Order Date]],"MMM")</f>
        <v>May</v>
      </c>
      <c r="Q234" s="3">
        <f>MONTH(Table1[[#This Row],[Order Date]])</f>
        <v>5</v>
      </c>
    </row>
    <row r="235" spans="1:17" x14ac:dyDescent="0.3">
      <c r="A235" t="s">
        <v>582</v>
      </c>
      <c r="B235" s="7">
        <v>46259</v>
      </c>
      <c r="C235" s="5">
        <v>2026</v>
      </c>
      <c r="D235" s="5" t="s">
        <v>140</v>
      </c>
      <c r="E235" t="s">
        <v>563</v>
      </c>
      <c r="F235" s="3" t="s">
        <v>117</v>
      </c>
      <c r="G235" t="s">
        <v>118</v>
      </c>
      <c r="H235" t="s">
        <v>5</v>
      </c>
      <c r="I235" t="s">
        <v>12</v>
      </c>
      <c r="J235" s="5">
        <v>4</v>
      </c>
      <c r="K235">
        <v>489.6</v>
      </c>
      <c r="L235">
        <v>1139.3800000000001</v>
      </c>
      <c r="M235">
        <f>Table1[[#This Row],[Quantity Sold]]*Table1[[#This Row],[Unit Price]]</f>
        <v>1958.4</v>
      </c>
      <c r="N235">
        <f>Table1[[#This Row],[Sales Amount]]-Table1[[#This Row],[Cost Amount]]</f>
        <v>819.02</v>
      </c>
      <c r="O235" s="3" t="str">
        <f>"Q"&amp;ROUNDUP(MONTH(Table1[[#This Row],[Order Date]])/3,0)</f>
        <v>Q3</v>
      </c>
      <c r="P235" s="3" t="str">
        <f>TEXT(Table1[[#This Row],[Order Date]],"MMM")</f>
        <v>Aug</v>
      </c>
      <c r="Q235" s="3">
        <f>MONTH(Table1[[#This Row],[Order Date]])</f>
        <v>8</v>
      </c>
    </row>
    <row r="236" spans="1:17" x14ac:dyDescent="0.3">
      <c r="A236" t="s">
        <v>583</v>
      </c>
      <c r="B236" s="7">
        <v>46352</v>
      </c>
      <c r="C236" s="5">
        <v>2026</v>
      </c>
      <c r="D236" s="5" t="s">
        <v>446</v>
      </c>
      <c r="E236" t="s">
        <v>341</v>
      </c>
      <c r="F236" s="3" t="s">
        <v>84</v>
      </c>
      <c r="G236" t="s">
        <v>85</v>
      </c>
      <c r="H236" t="s">
        <v>5</v>
      </c>
      <c r="I236" t="s">
        <v>35</v>
      </c>
      <c r="J236" s="5">
        <v>18</v>
      </c>
      <c r="K236">
        <v>29.69</v>
      </c>
      <c r="L236">
        <v>370.29</v>
      </c>
      <c r="M236">
        <f>Table1[[#This Row],[Quantity Sold]]*Table1[[#This Row],[Unit Price]]</f>
        <v>534.42000000000007</v>
      </c>
      <c r="N236">
        <f>Table1[[#This Row],[Sales Amount]]-Table1[[#This Row],[Cost Amount]]</f>
        <v>164.13000000000005</v>
      </c>
      <c r="O236" s="3" t="str">
        <f>"Q"&amp;ROUNDUP(MONTH(Table1[[#This Row],[Order Date]])/3,0)</f>
        <v>Q4</v>
      </c>
      <c r="P236" s="3" t="str">
        <f>TEXT(Table1[[#This Row],[Order Date]],"MMM")</f>
        <v>Nov</v>
      </c>
      <c r="Q236" s="3">
        <f>MONTH(Table1[[#This Row],[Order Date]])</f>
        <v>11</v>
      </c>
    </row>
    <row r="237" spans="1:17" x14ac:dyDescent="0.3">
      <c r="A237" t="s">
        <v>584</v>
      </c>
      <c r="B237" s="7">
        <v>46251</v>
      </c>
      <c r="C237" s="5">
        <v>2026</v>
      </c>
      <c r="D237" s="5" t="s">
        <v>167</v>
      </c>
      <c r="E237" t="s">
        <v>585</v>
      </c>
      <c r="F237" s="3" t="s">
        <v>146</v>
      </c>
      <c r="G237" t="s">
        <v>147</v>
      </c>
      <c r="H237" t="s">
        <v>51</v>
      </c>
      <c r="I237" t="s">
        <v>25</v>
      </c>
      <c r="J237" s="5">
        <v>8</v>
      </c>
      <c r="K237">
        <v>38.700000000000003</v>
      </c>
      <c r="L237">
        <v>246.85</v>
      </c>
      <c r="M237">
        <f>Table1[[#This Row],[Quantity Sold]]*Table1[[#This Row],[Unit Price]]</f>
        <v>309.60000000000002</v>
      </c>
      <c r="N237">
        <f>Table1[[#This Row],[Sales Amount]]-Table1[[#This Row],[Cost Amount]]</f>
        <v>62.750000000000028</v>
      </c>
      <c r="O237" s="3" t="str">
        <f>"Q"&amp;ROUNDUP(MONTH(Table1[[#This Row],[Order Date]])/3,0)</f>
        <v>Q3</v>
      </c>
      <c r="P237" s="3" t="str">
        <f>TEXT(Table1[[#This Row],[Order Date]],"MMM")</f>
        <v>Aug</v>
      </c>
      <c r="Q237" s="3">
        <f>MONTH(Table1[[#This Row],[Order Date]])</f>
        <v>8</v>
      </c>
    </row>
    <row r="238" spans="1:17" x14ac:dyDescent="0.3">
      <c r="A238" t="s">
        <v>586</v>
      </c>
      <c r="B238" s="7">
        <v>46055</v>
      </c>
      <c r="C238" s="5">
        <v>2026</v>
      </c>
      <c r="D238" s="5" t="s">
        <v>513</v>
      </c>
      <c r="E238" t="s">
        <v>471</v>
      </c>
      <c r="F238" s="3" t="s">
        <v>49</v>
      </c>
      <c r="G238" t="s">
        <v>50</v>
      </c>
      <c r="H238" t="s">
        <v>51</v>
      </c>
      <c r="I238" t="s">
        <v>6</v>
      </c>
      <c r="J238" s="5">
        <v>17</v>
      </c>
      <c r="K238">
        <v>426.11</v>
      </c>
      <c r="L238">
        <v>4745.8500000000004</v>
      </c>
      <c r="M238">
        <f>Table1[[#This Row],[Quantity Sold]]*Table1[[#This Row],[Unit Price]]</f>
        <v>7243.87</v>
      </c>
      <c r="N238">
        <f>Table1[[#This Row],[Sales Amount]]-Table1[[#This Row],[Cost Amount]]</f>
        <v>2498.0199999999995</v>
      </c>
      <c r="O238" s="3" t="str">
        <f>"Q"&amp;ROUNDUP(MONTH(Table1[[#This Row],[Order Date]])/3,0)</f>
        <v>Q1</v>
      </c>
      <c r="P238" s="3" t="str">
        <f>TEXT(Table1[[#This Row],[Order Date]],"MMM")</f>
        <v>Feb</v>
      </c>
      <c r="Q238" s="3">
        <f>MONTH(Table1[[#This Row],[Order Date]])</f>
        <v>2</v>
      </c>
    </row>
    <row r="239" spans="1:17" x14ac:dyDescent="0.3">
      <c r="A239" t="s">
        <v>587</v>
      </c>
      <c r="B239" s="7">
        <v>46107</v>
      </c>
      <c r="C239" s="5">
        <v>2026</v>
      </c>
      <c r="D239" s="5" t="s">
        <v>246</v>
      </c>
      <c r="E239" t="s">
        <v>228</v>
      </c>
      <c r="F239" s="3" t="s">
        <v>467</v>
      </c>
      <c r="G239" t="s">
        <v>468</v>
      </c>
      <c r="H239" t="s">
        <v>80</v>
      </c>
      <c r="I239" t="s">
        <v>35</v>
      </c>
      <c r="J239" s="5">
        <v>5</v>
      </c>
      <c r="K239">
        <v>355.27</v>
      </c>
      <c r="L239">
        <v>1123.1300000000001</v>
      </c>
      <c r="M239">
        <f>Table1[[#This Row],[Quantity Sold]]*Table1[[#This Row],[Unit Price]]</f>
        <v>1776.35</v>
      </c>
      <c r="N239">
        <f>Table1[[#This Row],[Sales Amount]]-Table1[[#This Row],[Cost Amount]]</f>
        <v>653.2199999999998</v>
      </c>
      <c r="O239" s="3" t="str">
        <f>"Q"&amp;ROUNDUP(MONTH(Table1[[#This Row],[Order Date]])/3,0)</f>
        <v>Q1</v>
      </c>
      <c r="P239" s="3" t="str">
        <f>TEXT(Table1[[#This Row],[Order Date]],"MMM")</f>
        <v>Mar</v>
      </c>
      <c r="Q239" s="3">
        <f>MONTH(Table1[[#This Row],[Order Date]])</f>
        <v>3</v>
      </c>
    </row>
    <row r="240" spans="1:17" x14ac:dyDescent="0.3">
      <c r="A240" t="s">
        <v>588</v>
      </c>
      <c r="B240" s="7">
        <v>46220</v>
      </c>
      <c r="C240" s="5">
        <v>2026</v>
      </c>
      <c r="D240" s="5" t="s">
        <v>345</v>
      </c>
      <c r="E240" t="s">
        <v>321</v>
      </c>
      <c r="F240" s="3" t="s">
        <v>55</v>
      </c>
      <c r="G240" t="s">
        <v>56</v>
      </c>
      <c r="H240" t="s">
        <v>24</v>
      </c>
      <c r="I240" t="s">
        <v>12</v>
      </c>
      <c r="J240" s="5">
        <v>17</v>
      </c>
      <c r="K240">
        <v>264.69</v>
      </c>
      <c r="L240">
        <v>3079.11</v>
      </c>
      <c r="M240">
        <f>Table1[[#This Row],[Quantity Sold]]*Table1[[#This Row],[Unit Price]]</f>
        <v>4499.7299999999996</v>
      </c>
      <c r="N240">
        <f>Table1[[#This Row],[Sales Amount]]-Table1[[#This Row],[Cost Amount]]</f>
        <v>1420.6199999999994</v>
      </c>
      <c r="O240" s="3" t="str">
        <f>"Q"&amp;ROUNDUP(MONTH(Table1[[#This Row],[Order Date]])/3,0)</f>
        <v>Q3</v>
      </c>
      <c r="P240" s="3" t="str">
        <f>TEXT(Table1[[#This Row],[Order Date]],"MMM")</f>
        <v>Jul</v>
      </c>
      <c r="Q240" s="3">
        <f>MONTH(Table1[[#This Row],[Order Date]])</f>
        <v>7</v>
      </c>
    </row>
    <row r="241" spans="1:17" x14ac:dyDescent="0.3">
      <c r="A241" t="s">
        <v>589</v>
      </c>
      <c r="B241" s="7">
        <v>46026</v>
      </c>
      <c r="C241" s="5">
        <v>2026</v>
      </c>
      <c r="D241" s="5" t="s">
        <v>450</v>
      </c>
      <c r="E241" t="s">
        <v>358</v>
      </c>
      <c r="F241" s="3" t="s">
        <v>10</v>
      </c>
      <c r="G241" t="s">
        <v>11</v>
      </c>
      <c r="H241" t="s">
        <v>5</v>
      </c>
      <c r="I241" t="s">
        <v>25</v>
      </c>
      <c r="J241" s="5">
        <v>11</v>
      </c>
      <c r="K241">
        <v>450.42</v>
      </c>
      <c r="L241">
        <v>2791.75</v>
      </c>
      <c r="M241">
        <f>Table1[[#This Row],[Quantity Sold]]*Table1[[#This Row],[Unit Price]]</f>
        <v>4954.62</v>
      </c>
      <c r="N241">
        <f>Table1[[#This Row],[Sales Amount]]-Table1[[#This Row],[Cost Amount]]</f>
        <v>2162.87</v>
      </c>
      <c r="O241" s="3" t="str">
        <f>"Q"&amp;ROUNDUP(MONTH(Table1[[#This Row],[Order Date]])/3,0)</f>
        <v>Q1</v>
      </c>
      <c r="P241" s="3" t="str">
        <f>TEXT(Table1[[#This Row],[Order Date]],"MMM")</f>
        <v>Jan</v>
      </c>
      <c r="Q241" s="3">
        <f>MONTH(Table1[[#This Row],[Order Date]])</f>
        <v>1</v>
      </c>
    </row>
    <row r="242" spans="1:17" x14ac:dyDescent="0.3">
      <c r="A242" t="s">
        <v>590</v>
      </c>
      <c r="B242" s="7">
        <v>46263</v>
      </c>
      <c r="C242" s="5">
        <v>2026</v>
      </c>
      <c r="D242" s="5" t="s">
        <v>282</v>
      </c>
      <c r="E242" t="s">
        <v>492</v>
      </c>
      <c r="F242" s="3" t="s">
        <v>137</v>
      </c>
      <c r="G242" t="s">
        <v>138</v>
      </c>
      <c r="H242" t="s">
        <v>51</v>
      </c>
      <c r="I242" t="s">
        <v>12</v>
      </c>
      <c r="J242" s="5">
        <v>6</v>
      </c>
      <c r="K242">
        <v>426.12</v>
      </c>
      <c r="L242">
        <v>2033.39</v>
      </c>
      <c r="M242">
        <f>Table1[[#This Row],[Quantity Sold]]*Table1[[#This Row],[Unit Price]]</f>
        <v>2556.7200000000003</v>
      </c>
      <c r="N242">
        <f>Table1[[#This Row],[Sales Amount]]-Table1[[#This Row],[Cost Amount]]</f>
        <v>523.33000000000015</v>
      </c>
      <c r="O242" s="3" t="str">
        <f>"Q"&amp;ROUNDUP(MONTH(Table1[[#This Row],[Order Date]])/3,0)</f>
        <v>Q3</v>
      </c>
      <c r="P242" s="3" t="str">
        <f>TEXT(Table1[[#This Row],[Order Date]],"MMM")</f>
        <v>Aug</v>
      </c>
      <c r="Q242" s="3">
        <f>MONTH(Table1[[#This Row],[Order Date]])</f>
        <v>8</v>
      </c>
    </row>
    <row r="243" spans="1:17" x14ac:dyDescent="0.3">
      <c r="A243" t="s">
        <v>591</v>
      </c>
      <c r="B243" s="7">
        <v>46030</v>
      </c>
      <c r="C243" s="5">
        <v>2026</v>
      </c>
      <c r="D243" s="5" t="s">
        <v>37</v>
      </c>
      <c r="E243" t="s">
        <v>343</v>
      </c>
      <c r="F243" s="3" t="s">
        <v>132</v>
      </c>
      <c r="G243" t="s">
        <v>133</v>
      </c>
      <c r="H243" t="s">
        <v>5</v>
      </c>
      <c r="I243" t="s">
        <v>6</v>
      </c>
      <c r="J243" s="5">
        <v>5</v>
      </c>
      <c r="K243">
        <v>331.57</v>
      </c>
      <c r="L243">
        <v>1108.67</v>
      </c>
      <c r="M243">
        <f>Table1[[#This Row],[Quantity Sold]]*Table1[[#This Row],[Unit Price]]</f>
        <v>1657.85</v>
      </c>
      <c r="N243">
        <f>Table1[[#This Row],[Sales Amount]]-Table1[[#This Row],[Cost Amount]]</f>
        <v>549.17999999999984</v>
      </c>
      <c r="O243" s="3" t="str">
        <f>"Q"&amp;ROUNDUP(MONTH(Table1[[#This Row],[Order Date]])/3,0)</f>
        <v>Q1</v>
      </c>
      <c r="P243" s="3" t="str">
        <f>TEXT(Table1[[#This Row],[Order Date]],"MMM")</f>
        <v>Jan</v>
      </c>
      <c r="Q243" s="3">
        <f>MONTH(Table1[[#This Row],[Order Date]])</f>
        <v>1</v>
      </c>
    </row>
    <row r="244" spans="1:17" x14ac:dyDescent="0.3">
      <c r="A244" t="s">
        <v>592</v>
      </c>
      <c r="B244" s="7">
        <v>46275</v>
      </c>
      <c r="C244" s="5">
        <v>2026</v>
      </c>
      <c r="D244" s="5" t="s">
        <v>98</v>
      </c>
      <c r="E244" t="s">
        <v>593</v>
      </c>
      <c r="F244" s="3" t="s">
        <v>137</v>
      </c>
      <c r="G244" t="s">
        <v>138</v>
      </c>
      <c r="H244" t="s">
        <v>51</v>
      </c>
      <c r="I244" t="s">
        <v>25</v>
      </c>
      <c r="J244" s="5">
        <v>10</v>
      </c>
      <c r="K244">
        <v>276.63</v>
      </c>
      <c r="L244">
        <v>1820.64</v>
      </c>
      <c r="M244">
        <f>Table1[[#This Row],[Quantity Sold]]*Table1[[#This Row],[Unit Price]]</f>
        <v>2766.3</v>
      </c>
      <c r="N244">
        <f>Table1[[#This Row],[Sales Amount]]-Table1[[#This Row],[Cost Amount]]</f>
        <v>945.66000000000008</v>
      </c>
      <c r="O244" s="3" t="str">
        <f>"Q"&amp;ROUNDUP(MONTH(Table1[[#This Row],[Order Date]])/3,0)</f>
        <v>Q3</v>
      </c>
      <c r="P244" s="3" t="str">
        <f>TEXT(Table1[[#This Row],[Order Date]],"MMM")</f>
        <v>Sep</v>
      </c>
      <c r="Q244" s="3">
        <f>MONTH(Table1[[#This Row],[Order Date]])</f>
        <v>9</v>
      </c>
    </row>
    <row r="245" spans="1:17" x14ac:dyDescent="0.3">
      <c r="A245" t="s">
        <v>594</v>
      </c>
      <c r="B245" s="7">
        <v>46334</v>
      </c>
      <c r="C245" s="5">
        <v>2026</v>
      </c>
      <c r="D245" s="5" t="s">
        <v>64</v>
      </c>
      <c r="E245" t="s">
        <v>244</v>
      </c>
      <c r="F245" s="3" t="s">
        <v>89</v>
      </c>
      <c r="G245" t="s">
        <v>90</v>
      </c>
      <c r="H245" t="s">
        <v>18</v>
      </c>
      <c r="I245" t="s">
        <v>35</v>
      </c>
      <c r="J245" s="5">
        <v>10</v>
      </c>
      <c r="K245">
        <v>378.36</v>
      </c>
      <c r="L245">
        <v>2381.84</v>
      </c>
      <c r="M245">
        <f>Table1[[#This Row],[Quantity Sold]]*Table1[[#This Row],[Unit Price]]</f>
        <v>3783.6000000000004</v>
      </c>
      <c r="N245">
        <f>Table1[[#This Row],[Sales Amount]]-Table1[[#This Row],[Cost Amount]]</f>
        <v>1401.7600000000002</v>
      </c>
      <c r="O245" s="3" t="str">
        <f>"Q"&amp;ROUNDUP(MONTH(Table1[[#This Row],[Order Date]])/3,0)</f>
        <v>Q4</v>
      </c>
      <c r="P245" s="3" t="str">
        <f>TEXT(Table1[[#This Row],[Order Date]],"MMM")</f>
        <v>Nov</v>
      </c>
      <c r="Q245" s="3">
        <f>MONTH(Table1[[#This Row],[Order Date]])</f>
        <v>11</v>
      </c>
    </row>
    <row r="246" spans="1:17" x14ac:dyDescent="0.3">
      <c r="A246" t="s">
        <v>595</v>
      </c>
      <c r="B246" s="7">
        <v>46043</v>
      </c>
      <c r="C246" s="5">
        <v>2026</v>
      </c>
      <c r="D246" s="5" t="s">
        <v>596</v>
      </c>
      <c r="E246" t="s">
        <v>295</v>
      </c>
      <c r="F246" s="3" t="s">
        <v>122</v>
      </c>
      <c r="G246" t="s">
        <v>123</v>
      </c>
      <c r="H246" t="s">
        <v>5</v>
      </c>
      <c r="I246" t="s">
        <v>25</v>
      </c>
      <c r="J246" s="5">
        <v>9</v>
      </c>
      <c r="K246">
        <v>325.83999999999997</v>
      </c>
      <c r="L246">
        <v>1778.77</v>
      </c>
      <c r="M246">
        <f>Table1[[#This Row],[Quantity Sold]]*Table1[[#This Row],[Unit Price]]</f>
        <v>2932.56</v>
      </c>
      <c r="N246">
        <f>Table1[[#This Row],[Sales Amount]]-Table1[[#This Row],[Cost Amount]]</f>
        <v>1153.79</v>
      </c>
      <c r="O246" s="3" t="str">
        <f>"Q"&amp;ROUNDUP(MONTH(Table1[[#This Row],[Order Date]])/3,0)</f>
        <v>Q1</v>
      </c>
      <c r="P246" s="3" t="str">
        <f>TEXT(Table1[[#This Row],[Order Date]],"MMM")</f>
        <v>Jan</v>
      </c>
      <c r="Q246" s="3">
        <f>MONTH(Table1[[#This Row],[Order Date]])</f>
        <v>1</v>
      </c>
    </row>
    <row r="247" spans="1:17" x14ac:dyDescent="0.3">
      <c r="A247" t="s">
        <v>597</v>
      </c>
      <c r="B247" s="7">
        <v>46290</v>
      </c>
      <c r="C247" s="5">
        <v>2026</v>
      </c>
      <c r="D247" s="5" t="s">
        <v>222</v>
      </c>
      <c r="E247" t="s">
        <v>598</v>
      </c>
      <c r="F247" s="3" t="s">
        <v>232</v>
      </c>
      <c r="G247" t="s">
        <v>233</v>
      </c>
      <c r="H247" t="s">
        <v>34</v>
      </c>
      <c r="I247" t="s">
        <v>6</v>
      </c>
      <c r="J247" s="5">
        <v>15</v>
      </c>
      <c r="K247">
        <v>247.77</v>
      </c>
      <c r="L247">
        <v>2386.1999999999998</v>
      </c>
      <c r="M247">
        <f>Table1[[#This Row],[Quantity Sold]]*Table1[[#This Row],[Unit Price]]</f>
        <v>3716.55</v>
      </c>
      <c r="N247">
        <f>Table1[[#This Row],[Sales Amount]]-Table1[[#This Row],[Cost Amount]]</f>
        <v>1330.3500000000004</v>
      </c>
      <c r="O247" s="3" t="str">
        <f>"Q"&amp;ROUNDUP(MONTH(Table1[[#This Row],[Order Date]])/3,0)</f>
        <v>Q3</v>
      </c>
      <c r="P247" s="3" t="str">
        <f>TEXT(Table1[[#This Row],[Order Date]],"MMM")</f>
        <v>Sep</v>
      </c>
      <c r="Q247" s="3">
        <f>MONTH(Table1[[#This Row],[Order Date]])</f>
        <v>9</v>
      </c>
    </row>
    <row r="248" spans="1:17" x14ac:dyDescent="0.3">
      <c r="A248" t="s">
        <v>599</v>
      </c>
      <c r="B248" s="7">
        <v>46182</v>
      </c>
      <c r="C248" s="5">
        <v>2026</v>
      </c>
      <c r="D248" s="5" t="s">
        <v>189</v>
      </c>
      <c r="E248" t="s">
        <v>155</v>
      </c>
      <c r="F248" s="3" t="s">
        <v>261</v>
      </c>
      <c r="G248" t="s">
        <v>262</v>
      </c>
      <c r="H248" t="s">
        <v>203</v>
      </c>
      <c r="I248" t="s">
        <v>6</v>
      </c>
      <c r="J248" s="5">
        <v>20</v>
      </c>
      <c r="K248">
        <v>47.95</v>
      </c>
      <c r="L248">
        <v>653.89</v>
      </c>
      <c r="M248">
        <f>Table1[[#This Row],[Quantity Sold]]*Table1[[#This Row],[Unit Price]]</f>
        <v>959</v>
      </c>
      <c r="N248">
        <f>Table1[[#This Row],[Sales Amount]]-Table1[[#This Row],[Cost Amount]]</f>
        <v>305.11</v>
      </c>
      <c r="O248" s="3" t="str">
        <f>"Q"&amp;ROUNDUP(MONTH(Table1[[#This Row],[Order Date]])/3,0)</f>
        <v>Q2</v>
      </c>
      <c r="P248" s="3" t="str">
        <f>TEXT(Table1[[#This Row],[Order Date]],"MMM")</f>
        <v>Jun</v>
      </c>
      <c r="Q248" s="3">
        <f>MONTH(Table1[[#This Row],[Order Date]])</f>
        <v>6</v>
      </c>
    </row>
    <row r="249" spans="1:17" x14ac:dyDescent="0.3">
      <c r="A249" t="s">
        <v>600</v>
      </c>
      <c r="B249" s="7">
        <v>46356</v>
      </c>
      <c r="C249" s="5">
        <v>2026</v>
      </c>
      <c r="D249" s="5" t="s">
        <v>410</v>
      </c>
      <c r="E249" t="s">
        <v>601</v>
      </c>
      <c r="F249" s="3" t="s">
        <v>55</v>
      </c>
      <c r="G249" t="s">
        <v>56</v>
      </c>
      <c r="H249" t="s">
        <v>24</v>
      </c>
      <c r="I249" t="s">
        <v>12</v>
      </c>
      <c r="J249" s="5">
        <v>16</v>
      </c>
      <c r="K249">
        <v>273.33</v>
      </c>
      <c r="L249">
        <v>3184.32</v>
      </c>
      <c r="M249">
        <f>Table1[[#This Row],[Quantity Sold]]*Table1[[#This Row],[Unit Price]]</f>
        <v>4373.28</v>
      </c>
      <c r="N249">
        <f>Table1[[#This Row],[Sales Amount]]-Table1[[#This Row],[Cost Amount]]</f>
        <v>1188.9599999999996</v>
      </c>
      <c r="O249" s="3" t="str">
        <f>"Q"&amp;ROUNDUP(MONTH(Table1[[#This Row],[Order Date]])/3,0)</f>
        <v>Q4</v>
      </c>
      <c r="P249" s="3" t="str">
        <f>TEXT(Table1[[#This Row],[Order Date]],"MMM")</f>
        <v>Nov</v>
      </c>
      <c r="Q249" s="3">
        <f>MONTH(Table1[[#This Row],[Order Date]])</f>
        <v>11</v>
      </c>
    </row>
    <row r="250" spans="1:17" x14ac:dyDescent="0.3">
      <c r="A250" t="s">
        <v>602</v>
      </c>
      <c r="B250" s="7">
        <v>46081</v>
      </c>
      <c r="C250" s="5">
        <v>2026</v>
      </c>
      <c r="D250" s="5" t="s">
        <v>251</v>
      </c>
      <c r="E250" t="s">
        <v>603</v>
      </c>
      <c r="F250" s="3" t="s">
        <v>173</v>
      </c>
      <c r="G250" t="s">
        <v>174</v>
      </c>
      <c r="H250" t="s">
        <v>18</v>
      </c>
      <c r="I250" t="s">
        <v>12</v>
      </c>
      <c r="J250" s="5">
        <v>9</v>
      </c>
      <c r="K250">
        <v>366.05</v>
      </c>
      <c r="L250">
        <v>2168.4</v>
      </c>
      <c r="M250">
        <f>Table1[[#This Row],[Quantity Sold]]*Table1[[#This Row],[Unit Price]]</f>
        <v>3294.4500000000003</v>
      </c>
      <c r="N250">
        <f>Table1[[#This Row],[Sales Amount]]-Table1[[#This Row],[Cost Amount]]</f>
        <v>1126.0500000000002</v>
      </c>
      <c r="O250" s="3" t="str">
        <f>"Q"&amp;ROUNDUP(MONTH(Table1[[#This Row],[Order Date]])/3,0)</f>
        <v>Q1</v>
      </c>
      <c r="P250" s="3" t="str">
        <f>TEXT(Table1[[#This Row],[Order Date]],"MMM")</f>
        <v>Feb</v>
      </c>
      <c r="Q250" s="3">
        <f>MONTH(Table1[[#This Row],[Order Date]])</f>
        <v>2</v>
      </c>
    </row>
    <row r="251" spans="1:17" x14ac:dyDescent="0.3">
      <c r="A251" t="s">
        <v>604</v>
      </c>
      <c r="B251" s="7">
        <v>46137</v>
      </c>
      <c r="C251" s="5">
        <v>2026</v>
      </c>
      <c r="D251" s="5" t="s">
        <v>47</v>
      </c>
      <c r="E251" t="s">
        <v>605</v>
      </c>
      <c r="F251" s="3" t="s">
        <v>330</v>
      </c>
      <c r="G251" t="s">
        <v>331</v>
      </c>
      <c r="H251" t="s">
        <v>51</v>
      </c>
      <c r="I251" t="s">
        <v>12</v>
      </c>
      <c r="J251" s="5">
        <v>20</v>
      </c>
      <c r="K251">
        <v>454.62</v>
      </c>
      <c r="L251">
        <v>7075.47</v>
      </c>
      <c r="M251">
        <f>Table1[[#This Row],[Quantity Sold]]*Table1[[#This Row],[Unit Price]]</f>
        <v>9092.4</v>
      </c>
      <c r="N251">
        <f>Table1[[#This Row],[Sales Amount]]-Table1[[#This Row],[Cost Amount]]</f>
        <v>2016.9299999999994</v>
      </c>
      <c r="O251" s="3" t="str">
        <f>"Q"&amp;ROUNDUP(MONTH(Table1[[#This Row],[Order Date]])/3,0)</f>
        <v>Q2</v>
      </c>
      <c r="P251" s="3" t="str">
        <f>TEXT(Table1[[#This Row],[Order Date]],"MMM")</f>
        <v>Apr</v>
      </c>
      <c r="Q251" s="3">
        <f>MONTH(Table1[[#This Row],[Order Date]])</f>
        <v>4</v>
      </c>
    </row>
    <row r="252" spans="1:17" x14ac:dyDescent="0.3">
      <c r="A252" t="s">
        <v>606</v>
      </c>
      <c r="B252" s="7">
        <v>46058</v>
      </c>
      <c r="C252" s="5">
        <v>2026</v>
      </c>
      <c r="D252" s="5" t="s">
        <v>410</v>
      </c>
      <c r="E252" t="s">
        <v>607</v>
      </c>
      <c r="F252" s="3" t="s">
        <v>49</v>
      </c>
      <c r="G252" t="s">
        <v>50</v>
      </c>
      <c r="H252" t="s">
        <v>51</v>
      </c>
      <c r="I252" t="s">
        <v>6</v>
      </c>
      <c r="J252" s="5">
        <v>16</v>
      </c>
      <c r="K252">
        <v>82.81</v>
      </c>
      <c r="L252">
        <v>830.57</v>
      </c>
      <c r="M252">
        <f>Table1[[#This Row],[Quantity Sold]]*Table1[[#This Row],[Unit Price]]</f>
        <v>1324.96</v>
      </c>
      <c r="N252">
        <f>Table1[[#This Row],[Sales Amount]]-Table1[[#This Row],[Cost Amount]]</f>
        <v>494.39</v>
      </c>
      <c r="O252" s="3" t="str">
        <f>"Q"&amp;ROUNDUP(MONTH(Table1[[#This Row],[Order Date]])/3,0)</f>
        <v>Q1</v>
      </c>
      <c r="P252" s="3" t="str">
        <f>TEXT(Table1[[#This Row],[Order Date]],"MMM")</f>
        <v>Feb</v>
      </c>
      <c r="Q252" s="3">
        <f>MONTH(Table1[[#This Row],[Order Date]])</f>
        <v>2</v>
      </c>
    </row>
    <row r="253" spans="1:17" x14ac:dyDescent="0.3">
      <c r="A253" t="s">
        <v>608</v>
      </c>
      <c r="B253" s="7">
        <v>46256</v>
      </c>
      <c r="C253" s="5">
        <v>2026</v>
      </c>
      <c r="D253" s="5" t="s">
        <v>400</v>
      </c>
      <c r="E253" t="s">
        <v>96</v>
      </c>
      <c r="F253" s="3" t="s">
        <v>84</v>
      </c>
      <c r="G253" t="s">
        <v>85</v>
      </c>
      <c r="H253" t="s">
        <v>5</v>
      </c>
      <c r="I253" t="s">
        <v>25</v>
      </c>
      <c r="J253" s="5">
        <v>9</v>
      </c>
      <c r="K253">
        <v>380.67</v>
      </c>
      <c r="L253">
        <v>1940.48</v>
      </c>
      <c r="M253">
        <f>Table1[[#This Row],[Quantity Sold]]*Table1[[#This Row],[Unit Price]]</f>
        <v>3426.03</v>
      </c>
      <c r="N253">
        <f>Table1[[#This Row],[Sales Amount]]-Table1[[#This Row],[Cost Amount]]</f>
        <v>1485.5500000000002</v>
      </c>
      <c r="O253" s="3" t="str">
        <f>"Q"&amp;ROUNDUP(MONTH(Table1[[#This Row],[Order Date]])/3,0)</f>
        <v>Q3</v>
      </c>
      <c r="P253" s="3" t="str">
        <f>TEXT(Table1[[#This Row],[Order Date]],"MMM")</f>
        <v>Aug</v>
      </c>
      <c r="Q253" s="3">
        <f>MONTH(Table1[[#This Row],[Order Date]])</f>
        <v>8</v>
      </c>
    </row>
    <row r="254" spans="1:17" x14ac:dyDescent="0.3">
      <c r="A254" t="s">
        <v>609</v>
      </c>
      <c r="B254" s="7">
        <v>46207</v>
      </c>
      <c r="C254" s="5">
        <v>2026</v>
      </c>
      <c r="D254" s="5" t="s">
        <v>340</v>
      </c>
      <c r="E254" t="s">
        <v>406</v>
      </c>
      <c r="F254" s="3" t="s">
        <v>300</v>
      </c>
      <c r="G254" t="s">
        <v>301</v>
      </c>
      <c r="H254" t="s">
        <v>5</v>
      </c>
      <c r="I254" t="s">
        <v>12</v>
      </c>
      <c r="J254" s="5">
        <v>7</v>
      </c>
      <c r="K254">
        <v>298.75</v>
      </c>
      <c r="L254">
        <v>1152.0899999999999</v>
      </c>
      <c r="M254">
        <f>Table1[[#This Row],[Quantity Sold]]*Table1[[#This Row],[Unit Price]]</f>
        <v>2091.25</v>
      </c>
      <c r="N254">
        <f>Table1[[#This Row],[Sales Amount]]-Table1[[#This Row],[Cost Amount]]</f>
        <v>939.16000000000008</v>
      </c>
      <c r="O254" s="3" t="str">
        <f>"Q"&amp;ROUNDUP(MONTH(Table1[[#This Row],[Order Date]])/3,0)</f>
        <v>Q3</v>
      </c>
      <c r="P254" s="3" t="str">
        <f>TEXT(Table1[[#This Row],[Order Date]],"MMM")</f>
        <v>Jul</v>
      </c>
      <c r="Q254" s="3">
        <f>MONTH(Table1[[#This Row],[Order Date]])</f>
        <v>7</v>
      </c>
    </row>
    <row r="255" spans="1:17" x14ac:dyDescent="0.3">
      <c r="A255" t="s">
        <v>610</v>
      </c>
      <c r="B255" s="7">
        <v>46150</v>
      </c>
      <c r="C255" s="5">
        <v>2026</v>
      </c>
      <c r="D255" s="5" t="s">
        <v>251</v>
      </c>
      <c r="E255" t="s">
        <v>611</v>
      </c>
      <c r="F255" s="3" t="s">
        <v>39</v>
      </c>
      <c r="G255" t="s">
        <v>40</v>
      </c>
      <c r="H255" t="s">
        <v>34</v>
      </c>
      <c r="I255" t="s">
        <v>25</v>
      </c>
      <c r="J255" s="5">
        <v>20</v>
      </c>
      <c r="K255">
        <v>286.11</v>
      </c>
      <c r="L255">
        <v>3596.9</v>
      </c>
      <c r="M255">
        <f>Table1[[#This Row],[Quantity Sold]]*Table1[[#This Row],[Unit Price]]</f>
        <v>5722.2000000000007</v>
      </c>
      <c r="N255">
        <f>Table1[[#This Row],[Sales Amount]]-Table1[[#This Row],[Cost Amount]]</f>
        <v>2125.3000000000006</v>
      </c>
      <c r="O255" s="3" t="str">
        <f>"Q"&amp;ROUNDUP(MONTH(Table1[[#This Row],[Order Date]])/3,0)</f>
        <v>Q2</v>
      </c>
      <c r="P255" s="3" t="str">
        <f>TEXT(Table1[[#This Row],[Order Date]],"MMM")</f>
        <v>May</v>
      </c>
      <c r="Q255" s="3">
        <f>MONTH(Table1[[#This Row],[Order Date]])</f>
        <v>5</v>
      </c>
    </row>
    <row r="256" spans="1:17" x14ac:dyDescent="0.3">
      <c r="A256" t="s">
        <v>612</v>
      </c>
      <c r="B256" s="7">
        <v>46062</v>
      </c>
      <c r="C256" s="5">
        <v>2026</v>
      </c>
      <c r="D256" s="5" t="s">
        <v>613</v>
      </c>
      <c r="E256" t="s">
        <v>614</v>
      </c>
      <c r="F256" s="3" t="s">
        <v>300</v>
      </c>
      <c r="G256" t="s">
        <v>301</v>
      </c>
      <c r="H256" t="s">
        <v>5</v>
      </c>
      <c r="I256" t="s">
        <v>12</v>
      </c>
      <c r="J256" s="5">
        <v>11</v>
      </c>
      <c r="K256">
        <v>95.09</v>
      </c>
      <c r="L256">
        <v>765.52</v>
      </c>
      <c r="M256">
        <f>Table1[[#This Row],[Quantity Sold]]*Table1[[#This Row],[Unit Price]]</f>
        <v>1045.99</v>
      </c>
      <c r="N256">
        <f>Table1[[#This Row],[Sales Amount]]-Table1[[#This Row],[Cost Amount]]</f>
        <v>280.47000000000003</v>
      </c>
      <c r="O256" s="3" t="str">
        <f>"Q"&amp;ROUNDUP(MONTH(Table1[[#This Row],[Order Date]])/3,0)</f>
        <v>Q1</v>
      </c>
      <c r="P256" s="3" t="str">
        <f>TEXT(Table1[[#This Row],[Order Date]],"MMM")</f>
        <v>Feb</v>
      </c>
      <c r="Q256" s="3">
        <f>MONTH(Table1[[#This Row],[Order Date]])</f>
        <v>2</v>
      </c>
    </row>
    <row r="257" spans="1:17" x14ac:dyDescent="0.3">
      <c r="A257" t="s">
        <v>615</v>
      </c>
      <c r="B257" s="7">
        <v>46354</v>
      </c>
      <c r="C257" s="5">
        <v>2026</v>
      </c>
      <c r="D257" s="5" t="s">
        <v>271</v>
      </c>
      <c r="E257" t="s">
        <v>333</v>
      </c>
      <c r="F257" s="3" t="s">
        <v>152</v>
      </c>
      <c r="G257" t="s">
        <v>153</v>
      </c>
      <c r="H257" t="s">
        <v>5</v>
      </c>
      <c r="I257" t="s">
        <v>25</v>
      </c>
      <c r="J257" s="5">
        <v>5</v>
      </c>
      <c r="K257">
        <v>328.25</v>
      </c>
      <c r="L257">
        <v>952.99</v>
      </c>
      <c r="M257">
        <f>Table1[[#This Row],[Quantity Sold]]*Table1[[#This Row],[Unit Price]]</f>
        <v>1641.25</v>
      </c>
      <c r="N257">
        <f>Table1[[#This Row],[Sales Amount]]-Table1[[#This Row],[Cost Amount]]</f>
        <v>688.26</v>
      </c>
      <c r="O257" s="3" t="str">
        <f>"Q"&amp;ROUNDUP(MONTH(Table1[[#This Row],[Order Date]])/3,0)</f>
        <v>Q4</v>
      </c>
      <c r="P257" s="3" t="str">
        <f>TEXT(Table1[[#This Row],[Order Date]],"MMM")</f>
        <v>Nov</v>
      </c>
      <c r="Q257" s="3">
        <f>MONTH(Table1[[#This Row],[Order Date]])</f>
        <v>11</v>
      </c>
    </row>
    <row r="258" spans="1:17" x14ac:dyDescent="0.3">
      <c r="A258" t="s">
        <v>616</v>
      </c>
      <c r="B258" s="7">
        <v>46361</v>
      </c>
      <c r="C258" s="5">
        <v>2026</v>
      </c>
      <c r="D258" s="5" t="s">
        <v>8</v>
      </c>
      <c r="E258" t="s">
        <v>159</v>
      </c>
      <c r="F258" s="3" t="s">
        <v>423</v>
      </c>
      <c r="G258" t="s">
        <v>424</v>
      </c>
      <c r="H258" t="s">
        <v>80</v>
      </c>
      <c r="I258" t="s">
        <v>6</v>
      </c>
      <c r="J258" s="5">
        <v>10</v>
      </c>
      <c r="K258">
        <v>373.45</v>
      </c>
      <c r="L258">
        <v>2191.7600000000002</v>
      </c>
      <c r="M258">
        <f>Table1[[#This Row],[Quantity Sold]]*Table1[[#This Row],[Unit Price]]</f>
        <v>3734.5</v>
      </c>
      <c r="N258">
        <f>Table1[[#This Row],[Sales Amount]]-Table1[[#This Row],[Cost Amount]]</f>
        <v>1542.7399999999998</v>
      </c>
      <c r="O258" s="3" t="str">
        <f>"Q"&amp;ROUNDUP(MONTH(Table1[[#This Row],[Order Date]])/3,0)</f>
        <v>Q4</v>
      </c>
      <c r="P258" s="3" t="str">
        <f>TEXT(Table1[[#This Row],[Order Date]],"MMM")</f>
        <v>Dec</v>
      </c>
      <c r="Q258" s="3">
        <f>MONTH(Table1[[#This Row],[Order Date]])</f>
        <v>12</v>
      </c>
    </row>
    <row r="259" spans="1:17" x14ac:dyDescent="0.3">
      <c r="A259" t="s">
        <v>617</v>
      </c>
      <c r="B259" s="7">
        <v>46214</v>
      </c>
      <c r="C259" s="5">
        <v>2026</v>
      </c>
      <c r="D259" s="5" t="s">
        <v>398</v>
      </c>
      <c r="E259" t="s">
        <v>527</v>
      </c>
      <c r="F259" s="3" t="s">
        <v>276</v>
      </c>
      <c r="G259" t="s">
        <v>277</v>
      </c>
      <c r="H259" t="s">
        <v>51</v>
      </c>
      <c r="I259" t="s">
        <v>12</v>
      </c>
      <c r="J259" s="5">
        <v>8</v>
      </c>
      <c r="K259">
        <v>462.85</v>
      </c>
      <c r="L259">
        <v>2295.48</v>
      </c>
      <c r="M259">
        <f>Table1[[#This Row],[Quantity Sold]]*Table1[[#This Row],[Unit Price]]</f>
        <v>3702.8</v>
      </c>
      <c r="N259">
        <f>Table1[[#This Row],[Sales Amount]]-Table1[[#This Row],[Cost Amount]]</f>
        <v>1407.3200000000002</v>
      </c>
      <c r="O259" s="3" t="str">
        <f>"Q"&amp;ROUNDUP(MONTH(Table1[[#This Row],[Order Date]])/3,0)</f>
        <v>Q3</v>
      </c>
      <c r="P259" s="3" t="str">
        <f>TEXT(Table1[[#This Row],[Order Date]],"MMM")</f>
        <v>Jul</v>
      </c>
      <c r="Q259" s="3">
        <f>MONTH(Table1[[#This Row],[Order Date]])</f>
        <v>7</v>
      </c>
    </row>
    <row r="260" spans="1:17" x14ac:dyDescent="0.3">
      <c r="A260" t="s">
        <v>618</v>
      </c>
      <c r="B260" s="7">
        <v>46053</v>
      </c>
      <c r="C260" s="5">
        <v>2026</v>
      </c>
      <c r="D260" s="5" t="s">
        <v>135</v>
      </c>
      <c r="E260" t="s">
        <v>391</v>
      </c>
      <c r="F260" s="3" t="s">
        <v>3</v>
      </c>
      <c r="G260" t="s">
        <v>4</v>
      </c>
      <c r="H260" t="s">
        <v>5</v>
      </c>
      <c r="I260" t="s">
        <v>6</v>
      </c>
      <c r="J260" s="5">
        <v>20</v>
      </c>
      <c r="K260">
        <v>453.52</v>
      </c>
      <c r="L260">
        <v>6508.34</v>
      </c>
      <c r="M260">
        <f>Table1[[#This Row],[Quantity Sold]]*Table1[[#This Row],[Unit Price]]</f>
        <v>9070.4</v>
      </c>
      <c r="N260">
        <f>Table1[[#This Row],[Sales Amount]]-Table1[[#This Row],[Cost Amount]]</f>
        <v>2562.0599999999995</v>
      </c>
      <c r="O260" s="3" t="str">
        <f>"Q"&amp;ROUNDUP(MONTH(Table1[[#This Row],[Order Date]])/3,0)</f>
        <v>Q1</v>
      </c>
      <c r="P260" s="3" t="str">
        <f>TEXT(Table1[[#This Row],[Order Date]],"MMM")</f>
        <v>Jan</v>
      </c>
      <c r="Q260" s="3">
        <f>MONTH(Table1[[#This Row],[Order Date]])</f>
        <v>1</v>
      </c>
    </row>
    <row r="261" spans="1:17" x14ac:dyDescent="0.3">
      <c r="A261" t="s">
        <v>619</v>
      </c>
      <c r="B261" s="7">
        <v>46023</v>
      </c>
      <c r="C261" s="5">
        <v>2026</v>
      </c>
      <c r="D261" s="5" t="s">
        <v>620</v>
      </c>
      <c r="E261" t="s">
        <v>141</v>
      </c>
      <c r="F261" s="3" t="s">
        <v>382</v>
      </c>
      <c r="G261" t="s">
        <v>383</v>
      </c>
      <c r="H261" t="s">
        <v>5</v>
      </c>
      <c r="I261" t="s">
        <v>6</v>
      </c>
      <c r="J261" s="5">
        <v>4</v>
      </c>
      <c r="K261">
        <v>440.45</v>
      </c>
      <c r="L261">
        <v>1165.46</v>
      </c>
      <c r="M261">
        <f>Table1[[#This Row],[Quantity Sold]]*Table1[[#This Row],[Unit Price]]</f>
        <v>1761.8</v>
      </c>
      <c r="N261">
        <f>Table1[[#This Row],[Sales Amount]]-Table1[[#This Row],[Cost Amount]]</f>
        <v>596.33999999999992</v>
      </c>
      <c r="O261" s="3" t="str">
        <f>"Q"&amp;ROUNDUP(MONTH(Table1[[#This Row],[Order Date]])/3,0)</f>
        <v>Q1</v>
      </c>
      <c r="P261" s="3" t="str">
        <f>TEXT(Table1[[#This Row],[Order Date]],"MMM")</f>
        <v>Jan</v>
      </c>
      <c r="Q261" s="3">
        <f>MONTH(Table1[[#This Row],[Order Date]])</f>
        <v>1</v>
      </c>
    </row>
    <row r="262" spans="1:17" x14ac:dyDescent="0.3">
      <c r="A262" t="s">
        <v>621</v>
      </c>
      <c r="B262" s="7">
        <v>46038</v>
      </c>
      <c r="C262" s="5">
        <v>2026</v>
      </c>
      <c r="D262" s="5" t="s">
        <v>215</v>
      </c>
      <c r="E262" t="s">
        <v>116</v>
      </c>
      <c r="F262" s="3" t="s">
        <v>44</v>
      </c>
      <c r="G262" t="s">
        <v>45</v>
      </c>
      <c r="H262" t="s">
        <v>5</v>
      </c>
      <c r="I262" t="s">
        <v>12</v>
      </c>
      <c r="J262" s="5">
        <v>10</v>
      </c>
      <c r="K262">
        <v>394.46</v>
      </c>
      <c r="L262">
        <v>2649.43</v>
      </c>
      <c r="M262">
        <f>Table1[[#This Row],[Quantity Sold]]*Table1[[#This Row],[Unit Price]]</f>
        <v>3944.6</v>
      </c>
      <c r="N262">
        <f>Table1[[#This Row],[Sales Amount]]-Table1[[#This Row],[Cost Amount]]</f>
        <v>1295.17</v>
      </c>
      <c r="O262" s="3" t="str">
        <f>"Q"&amp;ROUNDUP(MONTH(Table1[[#This Row],[Order Date]])/3,0)</f>
        <v>Q1</v>
      </c>
      <c r="P262" s="3" t="str">
        <f>TEXT(Table1[[#This Row],[Order Date]],"MMM")</f>
        <v>Jan</v>
      </c>
      <c r="Q262" s="3">
        <f>MONTH(Table1[[#This Row],[Order Date]])</f>
        <v>1</v>
      </c>
    </row>
    <row r="263" spans="1:17" x14ac:dyDescent="0.3">
      <c r="A263" t="s">
        <v>622</v>
      </c>
      <c r="B263" s="7">
        <v>46286</v>
      </c>
      <c r="C263" s="5">
        <v>2026</v>
      </c>
      <c r="D263" s="5" t="s">
        <v>240</v>
      </c>
      <c r="E263" t="s">
        <v>418</v>
      </c>
      <c r="F263" s="3" t="s">
        <v>224</v>
      </c>
      <c r="G263" t="s">
        <v>225</v>
      </c>
      <c r="H263" t="s">
        <v>18</v>
      </c>
      <c r="I263" t="s">
        <v>6</v>
      </c>
      <c r="J263" s="5">
        <v>13</v>
      </c>
      <c r="K263">
        <v>241.26</v>
      </c>
      <c r="L263">
        <v>2450.42</v>
      </c>
      <c r="M263">
        <f>Table1[[#This Row],[Quantity Sold]]*Table1[[#This Row],[Unit Price]]</f>
        <v>3136.38</v>
      </c>
      <c r="N263">
        <f>Table1[[#This Row],[Sales Amount]]-Table1[[#This Row],[Cost Amount]]</f>
        <v>685.96</v>
      </c>
      <c r="O263" s="3" t="str">
        <f>"Q"&amp;ROUNDUP(MONTH(Table1[[#This Row],[Order Date]])/3,0)</f>
        <v>Q3</v>
      </c>
      <c r="P263" s="3" t="str">
        <f>TEXT(Table1[[#This Row],[Order Date]],"MMM")</f>
        <v>Sep</v>
      </c>
      <c r="Q263" s="3">
        <f>MONTH(Table1[[#This Row],[Order Date]])</f>
        <v>9</v>
      </c>
    </row>
    <row r="264" spans="1:17" x14ac:dyDescent="0.3">
      <c r="A264" t="s">
        <v>623</v>
      </c>
      <c r="B264" s="7">
        <v>46061</v>
      </c>
      <c r="C264" s="5">
        <v>2026</v>
      </c>
      <c r="D264" s="5" t="s">
        <v>183</v>
      </c>
      <c r="E264" t="s">
        <v>624</v>
      </c>
      <c r="F264" s="3" t="s">
        <v>377</v>
      </c>
      <c r="G264" t="s">
        <v>378</v>
      </c>
      <c r="H264" t="s">
        <v>51</v>
      </c>
      <c r="I264" t="s">
        <v>6</v>
      </c>
      <c r="J264" s="5">
        <v>20</v>
      </c>
      <c r="K264">
        <v>227.07</v>
      </c>
      <c r="L264">
        <v>3051.73</v>
      </c>
      <c r="M264">
        <f>Table1[[#This Row],[Quantity Sold]]*Table1[[#This Row],[Unit Price]]</f>
        <v>4541.3999999999996</v>
      </c>
      <c r="N264">
        <f>Table1[[#This Row],[Sales Amount]]-Table1[[#This Row],[Cost Amount]]</f>
        <v>1489.6699999999996</v>
      </c>
      <c r="O264" s="3" t="str">
        <f>"Q"&amp;ROUNDUP(MONTH(Table1[[#This Row],[Order Date]])/3,0)</f>
        <v>Q1</v>
      </c>
      <c r="P264" s="3" t="str">
        <f>TEXT(Table1[[#This Row],[Order Date]],"MMM")</f>
        <v>Feb</v>
      </c>
      <c r="Q264" s="3">
        <f>MONTH(Table1[[#This Row],[Order Date]])</f>
        <v>2</v>
      </c>
    </row>
    <row r="265" spans="1:17" x14ac:dyDescent="0.3">
      <c r="A265" t="s">
        <v>625</v>
      </c>
      <c r="B265" s="7">
        <v>46089</v>
      </c>
      <c r="C265" s="5">
        <v>2026</v>
      </c>
      <c r="D265" s="5" t="s">
        <v>101</v>
      </c>
      <c r="E265" t="s">
        <v>460</v>
      </c>
      <c r="F265" s="3" t="s">
        <v>146</v>
      </c>
      <c r="G265" t="s">
        <v>147</v>
      </c>
      <c r="H265" t="s">
        <v>51</v>
      </c>
      <c r="I265" t="s">
        <v>35</v>
      </c>
      <c r="J265" s="5">
        <v>7</v>
      </c>
      <c r="K265">
        <v>476.38</v>
      </c>
      <c r="L265">
        <v>1889.3</v>
      </c>
      <c r="M265">
        <f>Table1[[#This Row],[Quantity Sold]]*Table1[[#This Row],[Unit Price]]</f>
        <v>3334.66</v>
      </c>
      <c r="N265">
        <f>Table1[[#This Row],[Sales Amount]]-Table1[[#This Row],[Cost Amount]]</f>
        <v>1445.36</v>
      </c>
      <c r="O265" s="3" t="str">
        <f>"Q"&amp;ROUNDUP(MONTH(Table1[[#This Row],[Order Date]])/3,0)</f>
        <v>Q1</v>
      </c>
      <c r="P265" s="3" t="str">
        <f>TEXT(Table1[[#This Row],[Order Date]],"MMM")</f>
        <v>Mar</v>
      </c>
      <c r="Q265" s="3">
        <f>MONTH(Table1[[#This Row],[Order Date]])</f>
        <v>3</v>
      </c>
    </row>
    <row r="266" spans="1:17" x14ac:dyDescent="0.3">
      <c r="A266" t="s">
        <v>626</v>
      </c>
      <c r="B266" s="7">
        <v>46253</v>
      </c>
      <c r="C266" s="5">
        <v>2026</v>
      </c>
      <c r="D266" s="5" t="s">
        <v>387</v>
      </c>
      <c r="E266" t="s">
        <v>436</v>
      </c>
      <c r="F266" s="3" t="s">
        <v>89</v>
      </c>
      <c r="G266" t="s">
        <v>90</v>
      </c>
      <c r="H266" t="s">
        <v>18</v>
      </c>
      <c r="I266" t="s">
        <v>6</v>
      </c>
      <c r="J266" s="5">
        <v>4</v>
      </c>
      <c r="K266">
        <v>289.60000000000002</v>
      </c>
      <c r="L266">
        <v>694.47</v>
      </c>
      <c r="M266">
        <f>Table1[[#This Row],[Quantity Sold]]*Table1[[#This Row],[Unit Price]]</f>
        <v>1158.4000000000001</v>
      </c>
      <c r="N266">
        <f>Table1[[#This Row],[Sales Amount]]-Table1[[#This Row],[Cost Amount]]</f>
        <v>463.93000000000006</v>
      </c>
      <c r="O266" s="3" t="str">
        <f>"Q"&amp;ROUNDUP(MONTH(Table1[[#This Row],[Order Date]])/3,0)</f>
        <v>Q3</v>
      </c>
      <c r="P266" s="3" t="str">
        <f>TEXT(Table1[[#This Row],[Order Date]],"MMM")</f>
        <v>Aug</v>
      </c>
      <c r="Q266" s="3">
        <f>MONTH(Table1[[#This Row],[Order Date]])</f>
        <v>8</v>
      </c>
    </row>
    <row r="267" spans="1:17" x14ac:dyDescent="0.3">
      <c r="A267" t="s">
        <v>627</v>
      </c>
      <c r="B267" s="7">
        <v>46065</v>
      </c>
      <c r="C267" s="5">
        <v>2026</v>
      </c>
      <c r="D267" s="5" t="s">
        <v>274</v>
      </c>
      <c r="E267" t="s">
        <v>235</v>
      </c>
      <c r="F267" s="3" t="s">
        <v>467</v>
      </c>
      <c r="G267" t="s">
        <v>468</v>
      </c>
      <c r="H267" t="s">
        <v>80</v>
      </c>
      <c r="I267" t="s">
        <v>35</v>
      </c>
      <c r="J267" s="5">
        <v>17</v>
      </c>
      <c r="K267">
        <v>326.02999999999997</v>
      </c>
      <c r="L267">
        <v>4031.23</v>
      </c>
      <c r="M267">
        <f>Table1[[#This Row],[Quantity Sold]]*Table1[[#This Row],[Unit Price]]</f>
        <v>5542.5099999999993</v>
      </c>
      <c r="N267">
        <f>Table1[[#This Row],[Sales Amount]]-Table1[[#This Row],[Cost Amount]]</f>
        <v>1511.2799999999993</v>
      </c>
      <c r="O267" s="3" t="str">
        <f>"Q"&amp;ROUNDUP(MONTH(Table1[[#This Row],[Order Date]])/3,0)</f>
        <v>Q1</v>
      </c>
      <c r="P267" s="3" t="str">
        <f>TEXT(Table1[[#This Row],[Order Date]],"MMM")</f>
        <v>Feb</v>
      </c>
      <c r="Q267" s="3">
        <f>MONTH(Table1[[#This Row],[Order Date]])</f>
        <v>2</v>
      </c>
    </row>
    <row r="268" spans="1:17" x14ac:dyDescent="0.3">
      <c r="A268" t="s">
        <v>628</v>
      </c>
      <c r="B268" s="7">
        <v>46072</v>
      </c>
      <c r="C268" s="5">
        <v>2026</v>
      </c>
      <c r="D268" s="5" t="s">
        <v>267</v>
      </c>
      <c r="E268" t="s">
        <v>295</v>
      </c>
      <c r="F268" s="3" t="s">
        <v>407</v>
      </c>
      <c r="G268" t="s">
        <v>408</v>
      </c>
      <c r="H268" t="s">
        <v>24</v>
      </c>
      <c r="I268" t="s">
        <v>35</v>
      </c>
      <c r="J268" s="5">
        <v>19</v>
      </c>
      <c r="K268">
        <v>399.66</v>
      </c>
      <c r="L268">
        <v>4928.01</v>
      </c>
      <c r="M268">
        <f>Table1[[#This Row],[Quantity Sold]]*Table1[[#This Row],[Unit Price]]</f>
        <v>7593.5400000000009</v>
      </c>
      <c r="N268">
        <f>Table1[[#This Row],[Sales Amount]]-Table1[[#This Row],[Cost Amount]]</f>
        <v>2665.5300000000007</v>
      </c>
      <c r="O268" s="3" t="str">
        <f>"Q"&amp;ROUNDUP(MONTH(Table1[[#This Row],[Order Date]])/3,0)</f>
        <v>Q1</v>
      </c>
      <c r="P268" s="3" t="str">
        <f>TEXT(Table1[[#This Row],[Order Date]],"MMM")</f>
        <v>Feb</v>
      </c>
      <c r="Q268" s="3">
        <f>MONTH(Table1[[#This Row],[Order Date]])</f>
        <v>2</v>
      </c>
    </row>
    <row r="269" spans="1:17" x14ac:dyDescent="0.3">
      <c r="A269" t="s">
        <v>629</v>
      </c>
      <c r="B269" s="7">
        <v>46149</v>
      </c>
      <c r="C269" s="5">
        <v>2026</v>
      </c>
      <c r="D269" s="5" t="s">
        <v>101</v>
      </c>
      <c r="E269" t="s">
        <v>605</v>
      </c>
      <c r="F269" s="3" t="s">
        <v>300</v>
      </c>
      <c r="G269" t="s">
        <v>301</v>
      </c>
      <c r="H269" t="s">
        <v>5</v>
      </c>
      <c r="I269" t="s">
        <v>25</v>
      </c>
      <c r="J269" s="5">
        <v>14</v>
      </c>
      <c r="K269">
        <v>280.11</v>
      </c>
      <c r="L269">
        <v>2820.56</v>
      </c>
      <c r="M269">
        <f>Table1[[#This Row],[Quantity Sold]]*Table1[[#This Row],[Unit Price]]</f>
        <v>3921.54</v>
      </c>
      <c r="N269">
        <f>Table1[[#This Row],[Sales Amount]]-Table1[[#This Row],[Cost Amount]]</f>
        <v>1100.98</v>
      </c>
      <c r="O269" s="3" t="str">
        <f>"Q"&amp;ROUNDUP(MONTH(Table1[[#This Row],[Order Date]])/3,0)</f>
        <v>Q2</v>
      </c>
      <c r="P269" s="3" t="str">
        <f>TEXT(Table1[[#This Row],[Order Date]],"MMM")</f>
        <v>May</v>
      </c>
      <c r="Q269" s="3">
        <f>MONTH(Table1[[#This Row],[Order Date]])</f>
        <v>5</v>
      </c>
    </row>
    <row r="270" spans="1:17" x14ac:dyDescent="0.3">
      <c r="A270" t="s">
        <v>630</v>
      </c>
      <c r="B270" s="7">
        <v>46187</v>
      </c>
      <c r="C270" s="5">
        <v>2026</v>
      </c>
      <c r="D270" s="5" t="s">
        <v>455</v>
      </c>
      <c r="E270" t="s">
        <v>295</v>
      </c>
      <c r="F270" s="3" t="s">
        <v>164</v>
      </c>
      <c r="G270" t="s">
        <v>165</v>
      </c>
      <c r="H270" t="s">
        <v>34</v>
      </c>
      <c r="I270" t="s">
        <v>35</v>
      </c>
      <c r="J270" s="5">
        <v>3</v>
      </c>
      <c r="K270">
        <v>435.35</v>
      </c>
      <c r="L270">
        <v>988.81</v>
      </c>
      <c r="M270">
        <f>Table1[[#This Row],[Quantity Sold]]*Table1[[#This Row],[Unit Price]]</f>
        <v>1306.0500000000002</v>
      </c>
      <c r="N270">
        <f>Table1[[#This Row],[Sales Amount]]-Table1[[#This Row],[Cost Amount]]</f>
        <v>317.24000000000024</v>
      </c>
      <c r="O270" s="3" t="str">
        <f>"Q"&amp;ROUNDUP(MONTH(Table1[[#This Row],[Order Date]])/3,0)</f>
        <v>Q2</v>
      </c>
      <c r="P270" s="3" t="str">
        <f>TEXT(Table1[[#This Row],[Order Date]],"MMM")</f>
        <v>Jun</v>
      </c>
      <c r="Q270" s="3">
        <f>MONTH(Table1[[#This Row],[Order Date]])</f>
        <v>6</v>
      </c>
    </row>
    <row r="271" spans="1:17" x14ac:dyDescent="0.3">
      <c r="A271" t="s">
        <v>631</v>
      </c>
      <c r="B271" s="7">
        <v>46126</v>
      </c>
      <c r="C271" s="5">
        <v>2026</v>
      </c>
      <c r="D271" s="5" t="s">
        <v>14</v>
      </c>
      <c r="E271" t="s">
        <v>632</v>
      </c>
      <c r="F271" s="3" t="s">
        <v>112</v>
      </c>
      <c r="G271" t="s">
        <v>113</v>
      </c>
      <c r="H271" t="s">
        <v>18</v>
      </c>
      <c r="I271" t="s">
        <v>35</v>
      </c>
      <c r="J271" s="5">
        <v>12</v>
      </c>
      <c r="K271">
        <v>249.41</v>
      </c>
      <c r="L271">
        <v>1882.08</v>
      </c>
      <c r="M271">
        <f>Table1[[#This Row],[Quantity Sold]]*Table1[[#This Row],[Unit Price]]</f>
        <v>2992.92</v>
      </c>
      <c r="N271">
        <f>Table1[[#This Row],[Sales Amount]]-Table1[[#This Row],[Cost Amount]]</f>
        <v>1110.8400000000001</v>
      </c>
      <c r="O271" s="3" t="str">
        <f>"Q"&amp;ROUNDUP(MONTH(Table1[[#This Row],[Order Date]])/3,0)</f>
        <v>Q2</v>
      </c>
      <c r="P271" s="3" t="str">
        <f>TEXT(Table1[[#This Row],[Order Date]],"MMM")</f>
        <v>Apr</v>
      </c>
      <c r="Q271" s="3">
        <f>MONTH(Table1[[#This Row],[Order Date]])</f>
        <v>4</v>
      </c>
    </row>
    <row r="272" spans="1:17" x14ac:dyDescent="0.3">
      <c r="A272" t="s">
        <v>633</v>
      </c>
      <c r="B272" s="7">
        <v>46260</v>
      </c>
      <c r="C272" s="5">
        <v>2026</v>
      </c>
      <c r="D272" s="5" t="s">
        <v>176</v>
      </c>
      <c r="E272" t="s">
        <v>116</v>
      </c>
      <c r="F272" s="3" t="s">
        <v>377</v>
      </c>
      <c r="G272" t="s">
        <v>378</v>
      </c>
      <c r="H272" t="s">
        <v>51</v>
      </c>
      <c r="I272" t="s">
        <v>25</v>
      </c>
      <c r="J272" s="5">
        <v>4</v>
      </c>
      <c r="K272">
        <v>309.83999999999997</v>
      </c>
      <c r="L272">
        <v>709.3</v>
      </c>
      <c r="M272">
        <f>Table1[[#This Row],[Quantity Sold]]*Table1[[#This Row],[Unit Price]]</f>
        <v>1239.3599999999999</v>
      </c>
      <c r="N272">
        <f>Table1[[#This Row],[Sales Amount]]-Table1[[#This Row],[Cost Amount]]</f>
        <v>530.05999999999995</v>
      </c>
      <c r="O272" s="3" t="str">
        <f>"Q"&amp;ROUNDUP(MONTH(Table1[[#This Row],[Order Date]])/3,0)</f>
        <v>Q3</v>
      </c>
      <c r="P272" s="3" t="str">
        <f>TEXT(Table1[[#This Row],[Order Date]],"MMM")</f>
        <v>Aug</v>
      </c>
      <c r="Q272" s="3">
        <f>MONTH(Table1[[#This Row],[Order Date]])</f>
        <v>8</v>
      </c>
    </row>
    <row r="273" spans="1:17" x14ac:dyDescent="0.3">
      <c r="A273" t="s">
        <v>634</v>
      </c>
      <c r="B273" s="7">
        <v>46030</v>
      </c>
      <c r="C273" s="5">
        <v>2026</v>
      </c>
      <c r="D273" s="5" t="s">
        <v>429</v>
      </c>
      <c r="E273" t="s">
        <v>635</v>
      </c>
      <c r="F273" s="3" t="s">
        <v>74</v>
      </c>
      <c r="G273" t="s">
        <v>75</v>
      </c>
      <c r="H273" t="s">
        <v>51</v>
      </c>
      <c r="I273" t="s">
        <v>12</v>
      </c>
      <c r="J273" s="5">
        <v>2</v>
      </c>
      <c r="K273">
        <v>187.75</v>
      </c>
      <c r="L273">
        <v>308.77</v>
      </c>
      <c r="M273">
        <f>Table1[[#This Row],[Quantity Sold]]*Table1[[#This Row],[Unit Price]]</f>
        <v>375.5</v>
      </c>
      <c r="N273">
        <f>Table1[[#This Row],[Sales Amount]]-Table1[[#This Row],[Cost Amount]]</f>
        <v>66.730000000000018</v>
      </c>
      <c r="O273" s="3" t="str">
        <f>"Q"&amp;ROUNDUP(MONTH(Table1[[#This Row],[Order Date]])/3,0)</f>
        <v>Q1</v>
      </c>
      <c r="P273" s="3" t="str">
        <f>TEXT(Table1[[#This Row],[Order Date]],"MMM")</f>
        <v>Jan</v>
      </c>
      <c r="Q273" s="3">
        <f>MONTH(Table1[[#This Row],[Order Date]])</f>
        <v>1</v>
      </c>
    </row>
    <row r="274" spans="1:17" x14ac:dyDescent="0.3">
      <c r="A274" t="s">
        <v>636</v>
      </c>
      <c r="B274" s="7">
        <v>46264</v>
      </c>
      <c r="C274" s="5">
        <v>2026</v>
      </c>
      <c r="D274" s="5" t="s">
        <v>27</v>
      </c>
      <c r="E274" t="s">
        <v>195</v>
      </c>
      <c r="F274" s="3" t="s">
        <v>198</v>
      </c>
      <c r="G274" t="s">
        <v>199</v>
      </c>
      <c r="H274" t="s">
        <v>34</v>
      </c>
      <c r="I274" t="s">
        <v>25</v>
      </c>
      <c r="J274" s="5">
        <v>6</v>
      </c>
      <c r="K274">
        <v>253.73</v>
      </c>
      <c r="L274">
        <v>853.37</v>
      </c>
      <c r="M274">
        <f>Table1[[#This Row],[Quantity Sold]]*Table1[[#This Row],[Unit Price]]</f>
        <v>1522.3799999999999</v>
      </c>
      <c r="N274">
        <f>Table1[[#This Row],[Sales Amount]]-Table1[[#This Row],[Cost Amount]]</f>
        <v>669.00999999999988</v>
      </c>
      <c r="O274" s="3" t="str">
        <f>"Q"&amp;ROUNDUP(MONTH(Table1[[#This Row],[Order Date]])/3,0)</f>
        <v>Q3</v>
      </c>
      <c r="P274" s="3" t="str">
        <f>TEXT(Table1[[#This Row],[Order Date]],"MMM")</f>
        <v>Aug</v>
      </c>
      <c r="Q274" s="3">
        <f>MONTH(Table1[[#This Row],[Order Date]])</f>
        <v>8</v>
      </c>
    </row>
    <row r="275" spans="1:17" x14ac:dyDescent="0.3">
      <c r="A275" t="s">
        <v>637</v>
      </c>
      <c r="B275" s="7">
        <v>46327</v>
      </c>
      <c r="C275" s="5">
        <v>2026</v>
      </c>
      <c r="D275" s="5" t="s">
        <v>20</v>
      </c>
      <c r="E275" t="s">
        <v>21</v>
      </c>
      <c r="F275" s="3" t="s">
        <v>201</v>
      </c>
      <c r="G275" t="s">
        <v>202</v>
      </c>
      <c r="H275" t="s">
        <v>203</v>
      </c>
      <c r="I275" t="s">
        <v>35</v>
      </c>
      <c r="J275" s="5">
        <v>12</v>
      </c>
      <c r="K275">
        <v>220.09</v>
      </c>
      <c r="L275">
        <v>2096.9499999999998</v>
      </c>
      <c r="M275">
        <f>Table1[[#This Row],[Quantity Sold]]*Table1[[#This Row],[Unit Price]]</f>
        <v>2641.08</v>
      </c>
      <c r="N275">
        <f>Table1[[#This Row],[Sales Amount]]-Table1[[#This Row],[Cost Amount]]</f>
        <v>544.13000000000011</v>
      </c>
      <c r="O275" s="3" t="str">
        <f>"Q"&amp;ROUNDUP(MONTH(Table1[[#This Row],[Order Date]])/3,0)</f>
        <v>Q4</v>
      </c>
      <c r="P275" s="3" t="str">
        <f>TEXT(Table1[[#This Row],[Order Date]],"MMM")</f>
        <v>Nov</v>
      </c>
      <c r="Q275" s="3">
        <f>MONTH(Table1[[#This Row],[Order Date]])</f>
        <v>11</v>
      </c>
    </row>
    <row r="276" spans="1:17" x14ac:dyDescent="0.3">
      <c r="A276" t="s">
        <v>638</v>
      </c>
      <c r="B276" s="7">
        <v>46379</v>
      </c>
      <c r="C276" s="5">
        <v>2026</v>
      </c>
      <c r="D276" s="5" t="s">
        <v>8</v>
      </c>
      <c r="E276" t="s">
        <v>402</v>
      </c>
      <c r="F276" s="3" t="s">
        <v>117</v>
      </c>
      <c r="G276" t="s">
        <v>118</v>
      </c>
      <c r="H276" t="s">
        <v>5</v>
      </c>
      <c r="I276" t="s">
        <v>6</v>
      </c>
      <c r="J276" s="5">
        <v>17</v>
      </c>
      <c r="K276">
        <v>113.1</v>
      </c>
      <c r="L276">
        <v>1170.98</v>
      </c>
      <c r="M276">
        <f>Table1[[#This Row],[Quantity Sold]]*Table1[[#This Row],[Unit Price]]</f>
        <v>1922.6999999999998</v>
      </c>
      <c r="N276">
        <f>Table1[[#This Row],[Sales Amount]]-Table1[[#This Row],[Cost Amount]]</f>
        <v>751.7199999999998</v>
      </c>
      <c r="O276" s="3" t="str">
        <f>"Q"&amp;ROUNDUP(MONTH(Table1[[#This Row],[Order Date]])/3,0)</f>
        <v>Q4</v>
      </c>
      <c r="P276" s="3" t="str">
        <f>TEXT(Table1[[#This Row],[Order Date]],"MMM")</f>
        <v>Dec</v>
      </c>
      <c r="Q276" s="3">
        <f>MONTH(Table1[[#This Row],[Order Date]])</f>
        <v>12</v>
      </c>
    </row>
    <row r="277" spans="1:17" x14ac:dyDescent="0.3">
      <c r="A277" t="s">
        <v>639</v>
      </c>
      <c r="B277" s="7">
        <v>46378</v>
      </c>
      <c r="C277" s="5">
        <v>2026</v>
      </c>
      <c r="D277" s="5" t="s">
        <v>167</v>
      </c>
      <c r="E277" t="s">
        <v>495</v>
      </c>
      <c r="F277" s="3" t="s">
        <v>74</v>
      </c>
      <c r="G277" t="s">
        <v>75</v>
      </c>
      <c r="H277" t="s">
        <v>51</v>
      </c>
      <c r="I277" t="s">
        <v>6</v>
      </c>
      <c r="J277" s="5">
        <v>17</v>
      </c>
      <c r="K277">
        <v>90.2</v>
      </c>
      <c r="L277">
        <v>1114.5899999999999</v>
      </c>
      <c r="M277">
        <f>Table1[[#This Row],[Quantity Sold]]*Table1[[#This Row],[Unit Price]]</f>
        <v>1533.4</v>
      </c>
      <c r="N277">
        <f>Table1[[#This Row],[Sales Amount]]-Table1[[#This Row],[Cost Amount]]</f>
        <v>418.81000000000017</v>
      </c>
      <c r="O277" s="3" t="str">
        <f>"Q"&amp;ROUNDUP(MONTH(Table1[[#This Row],[Order Date]])/3,0)</f>
        <v>Q4</v>
      </c>
      <c r="P277" s="3" t="str">
        <f>TEXT(Table1[[#This Row],[Order Date]],"MMM")</f>
        <v>Dec</v>
      </c>
      <c r="Q277" s="3">
        <f>MONTH(Table1[[#This Row],[Order Date]])</f>
        <v>12</v>
      </c>
    </row>
    <row r="278" spans="1:17" x14ac:dyDescent="0.3">
      <c r="A278" t="s">
        <v>640</v>
      </c>
      <c r="B278" s="7">
        <v>46083</v>
      </c>
      <c r="C278" s="5">
        <v>2026</v>
      </c>
      <c r="D278" s="5" t="s">
        <v>42</v>
      </c>
      <c r="E278" t="s">
        <v>440</v>
      </c>
      <c r="F278" s="3" t="s">
        <v>173</v>
      </c>
      <c r="G278" t="s">
        <v>174</v>
      </c>
      <c r="H278" t="s">
        <v>18</v>
      </c>
      <c r="I278" t="s">
        <v>6</v>
      </c>
      <c r="J278" s="5">
        <v>20</v>
      </c>
      <c r="K278">
        <v>255.26</v>
      </c>
      <c r="L278">
        <v>3099.87</v>
      </c>
      <c r="M278">
        <f>Table1[[#This Row],[Quantity Sold]]*Table1[[#This Row],[Unit Price]]</f>
        <v>5105.2</v>
      </c>
      <c r="N278">
        <f>Table1[[#This Row],[Sales Amount]]-Table1[[#This Row],[Cost Amount]]</f>
        <v>2005.33</v>
      </c>
      <c r="O278" s="3" t="str">
        <f>"Q"&amp;ROUNDUP(MONTH(Table1[[#This Row],[Order Date]])/3,0)</f>
        <v>Q1</v>
      </c>
      <c r="P278" s="3" t="str">
        <f>TEXT(Table1[[#This Row],[Order Date]],"MMM")</f>
        <v>Mar</v>
      </c>
      <c r="Q278" s="3">
        <f>MONTH(Table1[[#This Row],[Order Date]])</f>
        <v>3</v>
      </c>
    </row>
    <row r="279" spans="1:17" x14ac:dyDescent="0.3">
      <c r="A279" t="s">
        <v>641</v>
      </c>
      <c r="B279" s="7">
        <v>46222</v>
      </c>
      <c r="C279" s="5">
        <v>2026</v>
      </c>
      <c r="D279" s="5" t="s">
        <v>524</v>
      </c>
      <c r="E279" t="s">
        <v>249</v>
      </c>
      <c r="F279" s="3" t="s">
        <v>152</v>
      </c>
      <c r="G279" t="s">
        <v>153</v>
      </c>
      <c r="H279" t="s">
        <v>5</v>
      </c>
      <c r="I279" t="s">
        <v>35</v>
      </c>
      <c r="J279" s="5">
        <v>18</v>
      </c>
      <c r="K279">
        <v>245.96</v>
      </c>
      <c r="L279">
        <v>2545.2199999999998</v>
      </c>
      <c r="M279">
        <f>Table1[[#This Row],[Quantity Sold]]*Table1[[#This Row],[Unit Price]]</f>
        <v>4427.28</v>
      </c>
      <c r="N279">
        <f>Table1[[#This Row],[Sales Amount]]-Table1[[#This Row],[Cost Amount]]</f>
        <v>1882.06</v>
      </c>
      <c r="O279" s="3" t="str">
        <f>"Q"&amp;ROUNDUP(MONTH(Table1[[#This Row],[Order Date]])/3,0)</f>
        <v>Q3</v>
      </c>
      <c r="P279" s="3" t="str">
        <f>TEXT(Table1[[#This Row],[Order Date]],"MMM")</f>
        <v>Jul</v>
      </c>
      <c r="Q279" s="3">
        <f>MONTH(Table1[[#This Row],[Order Date]])</f>
        <v>7</v>
      </c>
    </row>
    <row r="280" spans="1:17" x14ac:dyDescent="0.3">
      <c r="A280" t="s">
        <v>642</v>
      </c>
      <c r="B280" s="7">
        <v>46341</v>
      </c>
      <c r="C280" s="5">
        <v>2026</v>
      </c>
      <c r="D280" s="5" t="s">
        <v>643</v>
      </c>
      <c r="E280" t="s">
        <v>644</v>
      </c>
      <c r="F280" s="3" t="s">
        <v>224</v>
      </c>
      <c r="G280" t="s">
        <v>225</v>
      </c>
      <c r="H280" t="s">
        <v>18</v>
      </c>
      <c r="I280" t="s">
        <v>12</v>
      </c>
      <c r="J280" s="5">
        <v>7</v>
      </c>
      <c r="K280">
        <v>122.15</v>
      </c>
      <c r="L280">
        <v>589.66999999999996</v>
      </c>
      <c r="M280">
        <f>Table1[[#This Row],[Quantity Sold]]*Table1[[#This Row],[Unit Price]]</f>
        <v>855.05000000000007</v>
      </c>
      <c r="N280">
        <f>Table1[[#This Row],[Sales Amount]]-Table1[[#This Row],[Cost Amount]]</f>
        <v>265.38000000000011</v>
      </c>
      <c r="O280" s="3" t="str">
        <f>"Q"&amp;ROUNDUP(MONTH(Table1[[#This Row],[Order Date]])/3,0)</f>
        <v>Q4</v>
      </c>
      <c r="P280" s="3" t="str">
        <f>TEXT(Table1[[#This Row],[Order Date]],"MMM")</f>
        <v>Nov</v>
      </c>
      <c r="Q280" s="3">
        <f>MONTH(Table1[[#This Row],[Order Date]])</f>
        <v>11</v>
      </c>
    </row>
    <row r="281" spans="1:17" x14ac:dyDescent="0.3">
      <c r="A281" t="s">
        <v>645</v>
      </c>
      <c r="B281" s="7">
        <v>46378</v>
      </c>
      <c r="C281" s="5">
        <v>2026</v>
      </c>
      <c r="D281" s="5" t="s">
        <v>643</v>
      </c>
      <c r="E281" t="s">
        <v>646</v>
      </c>
      <c r="F281" s="3" t="s">
        <v>423</v>
      </c>
      <c r="G281" t="s">
        <v>424</v>
      </c>
      <c r="H281" t="s">
        <v>80</v>
      </c>
      <c r="I281" t="s">
        <v>35</v>
      </c>
      <c r="J281" s="5">
        <v>9</v>
      </c>
      <c r="K281">
        <v>85.13</v>
      </c>
      <c r="L281">
        <v>528.9</v>
      </c>
      <c r="M281">
        <f>Table1[[#This Row],[Quantity Sold]]*Table1[[#This Row],[Unit Price]]</f>
        <v>766.17</v>
      </c>
      <c r="N281">
        <f>Table1[[#This Row],[Sales Amount]]-Table1[[#This Row],[Cost Amount]]</f>
        <v>237.26999999999998</v>
      </c>
      <c r="O281" s="3" t="str">
        <f>"Q"&amp;ROUNDUP(MONTH(Table1[[#This Row],[Order Date]])/3,0)</f>
        <v>Q4</v>
      </c>
      <c r="P281" s="3" t="str">
        <f>TEXT(Table1[[#This Row],[Order Date]],"MMM")</f>
        <v>Dec</v>
      </c>
      <c r="Q281" s="3">
        <f>MONTH(Table1[[#This Row],[Order Date]])</f>
        <v>12</v>
      </c>
    </row>
    <row r="282" spans="1:17" x14ac:dyDescent="0.3">
      <c r="A282" t="s">
        <v>647</v>
      </c>
      <c r="B282" s="7">
        <v>46357</v>
      </c>
      <c r="C282" s="5">
        <v>2026</v>
      </c>
      <c r="D282" s="5" t="s">
        <v>264</v>
      </c>
      <c r="E282" t="s">
        <v>648</v>
      </c>
      <c r="F282" s="3" t="s">
        <v>146</v>
      </c>
      <c r="G282" t="s">
        <v>147</v>
      </c>
      <c r="H282" t="s">
        <v>51</v>
      </c>
      <c r="I282" t="s">
        <v>25</v>
      </c>
      <c r="J282" s="5">
        <v>8</v>
      </c>
      <c r="K282">
        <v>428.91</v>
      </c>
      <c r="L282">
        <v>2342.89</v>
      </c>
      <c r="M282">
        <f>Table1[[#This Row],[Quantity Sold]]*Table1[[#This Row],[Unit Price]]</f>
        <v>3431.28</v>
      </c>
      <c r="N282">
        <f>Table1[[#This Row],[Sales Amount]]-Table1[[#This Row],[Cost Amount]]</f>
        <v>1088.3900000000003</v>
      </c>
      <c r="O282" s="3" t="str">
        <f>"Q"&amp;ROUNDUP(MONTH(Table1[[#This Row],[Order Date]])/3,0)</f>
        <v>Q4</v>
      </c>
      <c r="P282" s="3" t="str">
        <f>TEXT(Table1[[#This Row],[Order Date]],"MMM")</f>
        <v>Dec</v>
      </c>
      <c r="Q282" s="3">
        <f>MONTH(Table1[[#This Row],[Order Date]])</f>
        <v>12</v>
      </c>
    </row>
    <row r="283" spans="1:17" x14ac:dyDescent="0.3">
      <c r="A283" t="s">
        <v>649</v>
      </c>
      <c r="B283" s="7">
        <v>46356</v>
      </c>
      <c r="C283" s="5">
        <v>2026</v>
      </c>
      <c r="D283" s="5" t="s">
        <v>329</v>
      </c>
      <c r="E283" t="s">
        <v>102</v>
      </c>
      <c r="F283" s="3" t="s">
        <v>55</v>
      </c>
      <c r="G283" t="s">
        <v>56</v>
      </c>
      <c r="H283" t="s">
        <v>24</v>
      </c>
      <c r="I283" t="s">
        <v>12</v>
      </c>
      <c r="J283" s="5">
        <v>10</v>
      </c>
      <c r="K283">
        <v>430.8</v>
      </c>
      <c r="L283">
        <v>2733.52</v>
      </c>
      <c r="M283">
        <f>Table1[[#This Row],[Quantity Sold]]*Table1[[#This Row],[Unit Price]]</f>
        <v>4308</v>
      </c>
      <c r="N283">
        <f>Table1[[#This Row],[Sales Amount]]-Table1[[#This Row],[Cost Amount]]</f>
        <v>1574.48</v>
      </c>
      <c r="O283" s="3" t="str">
        <f>"Q"&amp;ROUNDUP(MONTH(Table1[[#This Row],[Order Date]])/3,0)</f>
        <v>Q4</v>
      </c>
      <c r="P283" s="3" t="str">
        <f>TEXT(Table1[[#This Row],[Order Date]],"MMM")</f>
        <v>Nov</v>
      </c>
      <c r="Q283" s="3">
        <f>MONTH(Table1[[#This Row],[Order Date]])</f>
        <v>11</v>
      </c>
    </row>
    <row r="284" spans="1:17" x14ac:dyDescent="0.3">
      <c r="A284" t="s">
        <v>650</v>
      </c>
      <c r="B284" s="7">
        <v>46197</v>
      </c>
      <c r="C284" s="5">
        <v>2026</v>
      </c>
      <c r="D284" s="5" t="s">
        <v>290</v>
      </c>
      <c r="E284" t="s">
        <v>651</v>
      </c>
      <c r="F284" s="3" t="s">
        <v>276</v>
      </c>
      <c r="G284" t="s">
        <v>277</v>
      </c>
      <c r="H284" t="s">
        <v>51</v>
      </c>
      <c r="I284" t="s">
        <v>12</v>
      </c>
      <c r="J284" s="5">
        <v>5</v>
      </c>
      <c r="K284">
        <v>141.44</v>
      </c>
      <c r="L284">
        <v>389.5</v>
      </c>
      <c r="M284">
        <f>Table1[[#This Row],[Quantity Sold]]*Table1[[#This Row],[Unit Price]]</f>
        <v>707.2</v>
      </c>
      <c r="N284">
        <f>Table1[[#This Row],[Sales Amount]]-Table1[[#This Row],[Cost Amount]]</f>
        <v>317.70000000000005</v>
      </c>
      <c r="O284" s="3" t="str">
        <f>"Q"&amp;ROUNDUP(MONTH(Table1[[#This Row],[Order Date]])/3,0)</f>
        <v>Q2</v>
      </c>
      <c r="P284" s="3" t="str">
        <f>TEXT(Table1[[#This Row],[Order Date]],"MMM")</f>
        <v>Jun</v>
      </c>
      <c r="Q284" s="3">
        <f>MONTH(Table1[[#This Row],[Order Date]])</f>
        <v>6</v>
      </c>
    </row>
    <row r="285" spans="1:17" x14ac:dyDescent="0.3">
      <c r="A285" t="s">
        <v>652</v>
      </c>
      <c r="B285" s="7">
        <v>46387</v>
      </c>
      <c r="C285" s="5">
        <v>2026</v>
      </c>
      <c r="D285" s="5" t="s">
        <v>274</v>
      </c>
      <c r="E285" t="s">
        <v>181</v>
      </c>
      <c r="F285" s="3" t="s">
        <v>296</v>
      </c>
      <c r="G285" t="s">
        <v>297</v>
      </c>
      <c r="H285" t="s">
        <v>51</v>
      </c>
      <c r="I285" t="s">
        <v>35</v>
      </c>
      <c r="J285" s="5">
        <v>3</v>
      </c>
      <c r="K285">
        <v>340.16</v>
      </c>
      <c r="L285">
        <v>751.38</v>
      </c>
      <c r="M285">
        <f>Table1[[#This Row],[Quantity Sold]]*Table1[[#This Row],[Unit Price]]</f>
        <v>1020.48</v>
      </c>
      <c r="N285">
        <f>Table1[[#This Row],[Sales Amount]]-Table1[[#This Row],[Cost Amount]]</f>
        <v>269.10000000000002</v>
      </c>
      <c r="O285" s="3" t="str">
        <f>"Q"&amp;ROUNDUP(MONTH(Table1[[#This Row],[Order Date]])/3,0)</f>
        <v>Q4</v>
      </c>
      <c r="P285" s="3" t="str">
        <f>TEXT(Table1[[#This Row],[Order Date]],"MMM")</f>
        <v>Dec</v>
      </c>
      <c r="Q285" s="3">
        <f>MONTH(Table1[[#This Row],[Order Date]])</f>
        <v>12</v>
      </c>
    </row>
    <row r="286" spans="1:17" x14ac:dyDescent="0.3">
      <c r="A286" t="s">
        <v>653</v>
      </c>
      <c r="B286" s="7">
        <v>46160</v>
      </c>
      <c r="C286" s="5">
        <v>2026</v>
      </c>
      <c r="D286" s="5" t="s">
        <v>222</v>
      </c>
      <c r="E286" t="s">
        <v>654</v>
      </c>
      <c r="F286" s="3" t="s">
        <v>261</v>
      </c>
      <c r="G286" t="s">
        <v>262</v>
      </c>
      <c r="H286" t="s">
        <v>203</v>
      </c>
      <c r="I286" t="s">
        <v>35</v>
      </c>
      <c r="J286" s="5">
        <v>16</v>
      </c>
      <c r="K286">
        <v>466.31</v>
      </c>
      <c r="L286">
        <v>4242.78</v>
      </c>
      <c r="M286">
        <f>Table1[[#This Row],[Quantity Sold]]*Table1[[#This Row],[Unit Price]]</f>
        <v>7460.96</v>
      </c>
      <c r="N286">
        <f>Table1[[#This Row],[Sales Amount]]-Table1[[#This Row],[Cost Amount]]</f>
        <v>3218.1800000000003</v>
      </c>
      <c r="O286" s="3" t="str">
        <f>"Q"&amp;ROUNDUP(MONTH(Table1[[#This Row],[Order Date]])/3,0)</f>
        <v>Q2</v>
      </c>
      <c r="P286" s="3" t="str">
        <f>TEXT(Table1[[#This Row],[Order Date]],"MMM")</f>
        <v>May</v>
      </c>
      <c r="Q286" s="3">
        <f>MONTH(Table1[[#This Row],[Order Date]])</f>
        <v>5</v>
      </c>
    </row>
    <row r="287" spans="1:17" x14ac:dyDescent="0.3">
      <c r="A287" t="s">
        <v>655</v>
      </c>
      <c r="B287" s="7">
        <v>46067</v>
      </c>
      <c r="C287" s="5">
        <v>2026</v>
      </c>
      <c r="D287" s="5" t="s">
        <v>345</v>
      </c>
      <c r="E287" t="s">
        <v>252</v>
      </c>
      <c r="F287" s="3" t="s">
        <v>137</v>
      </c>
      <c r="G287" t="s">
        <v>138</v>
      </c>
      <c r="H287" t="s">
        <v>51</v>
      </c>
      <c r="I287" t="s">
        <v>6</v>
      </c>
      <c r="J287" s="5">
        <v>8</v>
      </c>
      <c r="K287">
        <v>177.66</v>
      </c>
      <c r="L287">
        <v>771.7</v>
      </c>
      <c r="M287">
        <f>Table1[[#This Row],[Quantity Sold]]*Table1[[#This Row],[Unit Price]]</f>
        <v>1421.28</v>
      </c>
      <c r="N287">
        <f>Table1[[#This Row],[Sales Amount]]-Table1[[#This Row],[Cost Amount]]</f>
        <v>649.57999999999993</v>
      </c>
      <c r="O287" s="3" t="str">
        <f>"Q"&amp;ROUNDUP(MONTH(Table1[[#This Row],[Order Date]])/3,0)</f>
        <v>Q1</v>
      </c>
      <c r="P287" s="3" t="str">
        <f>TEXT(Table1[[#This Row],[Order Date]],"MMM")</f>
        <v>Feb</v>
      </c>
      <c r="Q287" s="3">
        <f>MONTH(Table1[[#This Row],[Order Date]])</f>
        <v>2</v>
      </c>
    </row>
    <row r="288" spans="1:17" x14ac:dyDescent="0.3">
      <c r="A288" t="s">
        <v>656</v>
      </c>
      <c r="B288" s="7">
        <v>46282</v>
      </c>
      <c r="C288" s="5">
        <v>2026</v>
      </c>
      <c r="D288" s="5" t="s">
        <v>620</v>
      </c>
      <c r="E288" t="s">
        <v>280</v>
      </c>
      <c r="F288" s="3" t="s">
        <v>164</v>
      </c>
      <c r="G288" t="s">
        <v>165</v>
      </c>
      <c r="H288" t="s">
        <v>34</v>
      </c>
      <c r="I288" t="s">
        <v>6</v>
      </c>
      <c r="J288" s="5">
        <v>12</v>
      </c>
      <c r="K288">
        <v>302.52999999999997</v>
      </c>
      <c r="L288">
        <v>2714.93</v>
      </c>
      <c r="M288">
        <f>Table1[[#This Row],[Quantity Sold]]*Table1[[#This Row],[Unit Price]]</f>
        <v>3630.3599999999997</v>
      </c>
      <c r="N288">
        <f>Table1[[#This Row],[Sales Amount]]-Table1[[#This Row],[Cost Amount]]</f>
        <v>915.42999999999984</v>
      </c>
      <c r="O288" s="3" t="str">
        <f>"Q"&amp;ROUNDUP(MONTH(Table1[[#This Row],[Order Date]])/3,0)</f>
        <v>Q3</v>
      </c>
      <c r="P288" s="3" t="str">
        <f>TEXT(Table1[[#This Row],[Order Date]],"MMM")</f>
        <v>Sep</v>
      </c>
      <c r="Q288" s="3">
        <f>MONTH(Table1[[#This Row],[Order Date]])</f>
        <v>9</v>
      </c>
    </row>
    <row r="289" spans="1:17" x14ac:dyDescent="0.3">
      <c r="A289" t="s">
        <v>657</v>
      </c>
      <c r="B289" s="7">
        <v>46096</v>
      </c>
      <c r="C289" s="5">
        <v>2026</v>
      </c>
      <c r="D289" s="5" t="s">
        <v>535</v>
      </c>
      <c r="E289" t="s">
        <v>533</v>
      </c>
      <c r="F289" s="3" t="s">
        <v>122</v>
      </c>
      <c r="G289" t="s">
        <v>123</v>
      </c>
      <c r="H289" t="s">
        <v>5</v>
      </c>
      <c r="I289" t="s">
        <v>6</v>
      </c>
      <c r="J289" s="5">
        <v>18</v>
      </c>
      <c r="K289">
        <v>159.83000000000001</v>
      </c>
      <c r="L289">
        <v>2395.36</v>
      </c>
      <c r="M289">
        <f>Table1[[#This Row],[Quantity Sold]]*Table1[[#This Row],[Unit Price]]</f>
        <v>2876.94</v>
      </c>
      <c r="N289">
        <f>Table1[[#This Row],[Sales Amount]]-Table1[[#This Row],[Cost Amount]]</f>
        <v>481.57999999999993</v>
      </c>
      <c r="O289" s="3" t="str">
        <f>"Q"&amp;ROUNDUP(MONTH(Table1[[#This Row],[Order Date]])/3,0)</f>
        <v>Q1</v>
      </c>
      <c r="P289" s="3" t="str">
        <f>TEXT(Table1[[#This Row],[Order Date]],"MMM")</f>
        <v>Mar</v>
      </c>
      <c r="Q289" s="3">
        <f>MONTH(Table1[[#This Row],[Order Date]])</f>
        <v>3</v>
      </c>
    </row>
    <row r="290" spans="1:17" x14ac:dyDescent="0.3">
      <c r="A290" t="s">
        <v>658</v>
      </c>
      <c r="B290" s="7">
        <v>46338</v>
      </c>
      <c r="C290" s="5">
        <v>2026</v>
      </c>
      <c r="D290" s="5" t="s">
        <v>335</v>
      </c>
      <c r="E290" t="s">
        <v>605</v>
      </c>
      <c r="F290" s="3" t="s">
        <v>137</v>
      </c>
      <c r="G290" t="s">
        <v>138</v>
      </c>
      <c r="H290" t="s">
        <v>51</v>
      </c>
      <c r="I290" t="s">
        <v>12</v>
      </c>
      <c r="J290" s="5">
        <v>7</v>
      </c>
      <c r="K290">
        <v>413.69</v>
      </c>
      <c r="L290">
        <v>1970.34</v>
      </c>
      <c r="M290">
        <f>Table1[[#This Row],[Quantity Sold]]*Table1[[#This Row],[Unit Price]]</f>
        <v>2895.83</v>
      </c>
      <c r="N290">
        <f>Table1[[#This Row],[Sales Amount]]-Table1[[#This Row],[Cost Amount]]</f>
        <v>925.49</v>
      </c>
      <c r="O290" s="3" t="str">
        <f>"Q"&amp;ROUNDUP(MONTH(Table1[[#This Row],[Order Date]])/3,0)</f>
        <v>Q4</v>
      </c>
      <c r="P290" s="3" t="str">
        <f>TEXT(Table1[[#This Row],[Order Date]],"MMM")</f>
        <v>Nov</v>
      </c>
      <c r="Q290" s="3">
        <f>MONTH(Table1[[#This Row],[Order Date]])</f>
        <v>11</v>
      </c>
    </row>
    <row r="291" spans="1:17" x14ac:dyDescent="0.3">
      <c r="A291" t="s">
        <v>659</v>
      </c>
      <c r="B291" s="7">
        <v>46309</v>
      </c>
      <c r="C291" s="5">
        <v>2026</v>
      </c>
      <c r="D291" s="5" t="s">
        <v>345</v>
      </c>
      <c r="E291" t="s">
        <v>38</v>
      </c>
      <c r="F291" s="3" t="s">
        <v>300</v>
      </c>
      <c r="G291" t="s">
        <v>301</v>
      </c>
      <c r="H291" t="s">
        <v>5</v>
      </c>
      <c r="I291" t="s">
        <v>25</v>
      </c>
      <c r="J291" s="5">
        <v>20</v>
      </c>
      <c r="K291">
        <v>334.19</v>
      </c>
      <c r="L291">
        <v>3852.72</v>
      </c>
      <c r="M291">
        <f>Table1[[#This Row],[Quantity Sold]]*Table1[[#This Row],[Unit Price]]</f>
        <v>6683.8</v>
      </c>
      <c r="N291">
        <f>Table1[[#This Row],[Sales Amount]]-Table1[[#This Row],[Cost Amount]]</f>
        <v>2831.0800000000004</v>
      </c>
      <c r="O291" s="3" t="str">
        <f>"Q"&amp;ROUNDUP(MONTH(Table1[[#This Row],[Order Date]])/3,0)</f>
        <v>Q4</v>
      </c>
      <c r="P291" s="3" t="str">
        <f>TEXT(Table1[[#This Row],[Order Date]],"MMM")</f>
        <v>Oct</v>
      </c>
      <c r="Q291" s="3">
        <f>MONTH(Table1[[#This Row],[Order Date]])</f>
        <v>10</v>
      </c>
    </row>
    <row r="292" spans="1:17" x14ac:dyDescent="0.3">
      <c r="A292" t="s">
        <v>660</v>
      </c>
      <c r="B292" s="7">
        <v>46194</v>
      </c>
      <c r="C292" s="5">
        <v>2026</v>
      </c>
      <c r="D292" s="5" t="s">
        <v>125</v>
      </c>
      <c r="E292" t="s">
        <v>155</v>
      </c>
      <c r="F292" s="3" t="s">
        <v>198</v>
      </c>
      <c r="G292" t="s">
        <v>199</v>
      </c>
      <c r="H292" t="s">
        <v>34</v>
      </c>
      <c r="I292" t="s">
        <v>6</v>
      </c>
      <c r="J292" s="5">
        <v>3</v>
      </c>
      <c r="K292">
        <v>391.07</v>
      </c>
      <c r="L292">
        <v>934.36</v>
      </c>
      <c r="M292">
        <f>Table1[[#This Row],[Quantity Sold]]*Table1[[#This Row],[Unit Price]]</f>
        <v>1173.21</v>
      </c>
      <c r="N292">
        <f>Table1[[#This Row],[Sales Amount]]-Table1[[#This Row],[Cost Amount]]</f>
        <v>238.85000000000002</v>
      </c>
      <c r="O292" s="3" t="str">
        <f>"Q"&amp;ROUNDUP(MONTH(Table1[[#This Row],[Order Date]])/3,0)</f>
        <v>Q2</v>
      </c>
      <c r="P292" s="3" t="str">
        <f>TEXT(Table1[[#This Row],[Order Date]],"MMM")</f>
        <v>Jun</v>
      </c>
      <c r="Q292" s="3">
        <f>MONTH(Table1[[#This Row],[Order Date]])</f>
        <v>6</v>
      </c>
    </row>
    <row r="293" spans="1:17" x14ac:dyDescent="0.3">
      <c r="A293" t="s">
        <v>661</v>
      </c>
      <c r="B293" s="7">
        <v>46056</v>
      </c>
      <c r="C293" s="5">
        <v>2026</v>
      </c>
      <c r="D293" s="5" t="s">
        <v>274</v>
      </c>
      <c r="E293" t="s">
        <v>155</v>
      </c>
      <c r="F293" s="3" t="s">
        <v>16</v>
      </c>
      <c r="G293" t="s">
        <v>17</v>
      </c>
      <c r="H293" t="s">
        <v>18</v>
      </c>
      <c r="I293" t="s">
        <v>35</v>
      </c>
      <c r="J293" s="5">
        <v>19</v>
      </c>
      <c r="K293">
        <v>205.8</v>
      </c>
      <c r="L293">
        <v>2989.97</v>
      </c>
      <c r="M293">
        <f>Table1[[#This Row],[Quantity Sold]]*Table1[[#This Row],[Unit Price]]</f>
        <v>3910.2000000000003</v>
      </c>
      <c r="N293">
        <f>Table1[[#This Row],[Sales Amount]]-Table1[[#This Row],[Cost Amount]]</f>
        <v>920.23000000000047</v>
      </c>
      <c r="O293" s="3" t="str">
        <f>"Q"&amp;ROUNDUP(MONTH(Table1[[#This Row],[Order Date]])/3,0)</f>
        <v>Q1</v>
      </c>
      <c r="P293" s="3" t="str">
        <f>TEXT(Table1[[#This Row],[Order Date]],"MMM")</f>
        <v>Feb</v>
      </c>
      <c r="Q293" s="3">
        <f>MONTH(Table1[[#This Row],[Order Date]])</f>
        <v>2</v>
      </c>
    </row>
    <row r="294" spans="1:17" x14ac:dyDescent="0.3">
      <c r="A294" t="s">
        <v>662</v>
      </c>
      <c r="B294" s="7">
        <v>46055</v>
      </c>
      <c r="C294" s="5">
        <v>2026</v>
      </c>
      <c r="D294" s="5" t="s">
        <v>481</v>
      </c>
      <c r="E294" t="s">
        <v>211</v>
      </c>
      <c r="F294" s="3" t="s">
        <v>224</v>
      </c>
      <c r="G294" t="s">
        <v>225</v>
      </c>
      <c r="H294" t="s">
        <v>18</v>
      </c>
      <c r="I294" t="s">
        <v>35</v>
      </c>
      <c r="J294" s="5">
        <v>10</v>
      </c>
      <c r="K294">
        <v>369.11</v>
      </c>
      <c r="L294">
        <v>2725.92</v>
      </c>
      <c r="M294">
        <f>Table1[[#This Row],[Quantity Sold]]*Table1[[#This Row],[Unit Price]]</f>
        <v>3691.1000000000004</v>
      </c>
      <c r="N294">
        <f>Table1[[#This Row],[Sales Amount]]-Table1[[#This Row],[Cost Amount]]</f>
        <v>965.18000000000029</v>
      </c>
      <c r="O294" s="3" t="str">
        <f>"Q"&amp;ROUNDUP(MONTH(Table1[[#This Row],[Order Date]])/3,0)</f>
        <v>Q1</v>
      </c>
      <c r="P294" s="3" t="str">
        <f>TEXT(Table1[[#This Row],[Order Date]],"MMM")</f>
        <v>Feb</v>
      </c>
      <c r="Q294" s="3">
        <f>MONTH(Table1[[#This Row],[Order Date]])</f>
        <v>2</v>
      </c>
    </row>
    <row r="295" spans="1:17" x14ac:dyDescent="0.3">
      <c r="A295" t="s">
        <v>663</v>
      </c>
      <c r="B295" s="7">
        <v>46027</v>
      </c>
      <c r="C295" s="5">
        <v>2026</v>
      </c>
      <c r="D295" s="5" t="s">
        <v>664</v>
      </c>
      <c r="E295" t="s">
        <v>168</v>
      </c>
      <c r="F295" s="3" t="s">
        <v>306</v>
      </c>
      <c r="G295" t="s">
        <v>307</v>
      </c>
      <c r="H295" t="s">
        <v>51</v>
      </c>
      <c r="I295" t="s">
        <v>35</v>
      </c>
      <c r="J295" s="5">
        <v>19</v>
      </c>
      <c r="K295">
        <v>299.12</v>
      </c>
      <c r="L295">
        <v>3492.09</v>
      </c>
      <c r="M295">
        <f>Table1[[#This Row],[Quantity Sold]]*Table1[[#This Row],[Unit Price]]</f>
        <v>5683.28</v>
      </c>
      <c r="N295">
        <f>Table1[[#This Row],[Sales Amount]]-Table1[[#This Row],[Cost Amount]]</f>
        <v>2191.1899999999996</v>
      </c>
      <c r="O295" s="3" t="str">
        <f>"Q"&amp;ROUNDUP(MONTH(Table1[[#This Row],[Order Date]])/3,0)</f>
        <v>Q1</v>
      </c>
      <c r="P295" s="3" t="str">
        <f>TEXT(Table1[[#This Row],[Order Date]],"MMM")</f>
        <v>Jan</v>
      </c>
      <c r="Q295" s="3">
        <f>MONTH(Table1[[#This Row],[Order Date]])</f>
        <v>1</v>
      </c>
    </row>
    <row r="296" spans="1:17" x14ac:dyDescent="0.3">
      <c r="A296" t="s">
        <v>665</v>
      </c>
      <c r="B296" s="7">
        <v>46028</v>
      </c>
      <c r="C296" s="5">
        <v>2026</v>
      </c>
      <c r="D296" s="5" t="s">
        <v>82</v>
      </c>
      <c r="E296" t="s">
        <v>83</v>
      </c>
      <c r="F296" s="3" t="s">
        <v>146</v>
      </c>
      <c r="G296" t="s">
        <v>147</v>
      </c>
      <c r="H296" t="s">
        <v>51</v>
      </c>
      <c r="I296" t="s">
        <v>25</v>
      </c>
      <c r="J296" s="5">
        <v>7</v>
      </c>
      <c r="K296">
        <v>87.34</v>
      </c>
      <c r="L296">
        <v>471.19</v>
      </c>
      <c r="M296">
        <f>Table1[[#This Row],[Quantity Sold]]*Table1[[#This Row],[Unit Price]]</f>
        <v>611.38</v>
      </c>
      <c r="N296">
        <f>Table1[[#This Row],[Sales Amount]]-Table1[[#This Row],[Cost Amount]]</f>
        <v>140.19</v>
      </c>
      <c r="O296" s="3" t="str">
        <f>"Q"&amp;ROUNDUP(MONTH(Table1[[#This Row],[Order Date]])/3,0)</f>
        <v>Q1</v>
      </c>
      <c r="P296" s="3" t="str">
        <f>TEXT(Table1[[#This Row],[Order Date]],"MMM")</f>
        <v>Jan</v>
      </c>
      <c r="Q296" s="3">
        <f>MONTH(Table1[[#This Row],[Order Date]])</f>
        <v>1</v>
      </c>
    </row>
    <row r="297" spans="1:17" x14ac:dyDescent="0.3">
      <c r="A297" t="s">
        <v>666</v>
      </c>
      <c r="B297" s="7">
        <v>46278</v>
      </c>
      <c r="C297" s="5">
        <v>2026</v>
      </c>
      <c r="D297" s="5" t="s">
        <v>230</v>
      </c>
      <c r="E297" t="s">
        <v>363</v>
      </c>
      <c r="F297" s="3" t="s">
        <v>173</v>
      </c>
      <c r="G297" t="s">
        <v>174</v>
      </c>
      <c r="H297" t="s">
        <v>18</v>
      </c>
      <c r="I297" t="s">
        <v>12</v>
      </c>
      <c r="J297" s="5">
        <v>18</v>
      </c>
      <c r="K297">
        <v>370.66</v>
      </c>
      <c r="L297">
        <v>4797.7299999999996</v>
      </c>
      <c r="M297">
        <f>Table1[[#This Row],[Quantity Sold]]*Table1[[#This Row],[Unit Price]]</f>
        <v>6671.88</v>
      </c>
      <c r="N297">
        <f>Table1[[#This Row],[Sales Amount]]-Table1[[#This Row],[Cost Amount]]</f>
        <v>1874.1500000000005</v>
      </c>
      <c r="O297" s="3" t="str">
        <f>"Q"&amp;ROUNDUP(MONTH(Table1[[#This Row],[Order Date]])/3,0)</f>
        <v>Q3</v>
      </c>
      <c r="P297" s="3" t="str">
        <f>TEXT(Table1[[#This Row],[Order Date]],"MMM")</f>
        <v>Sep</v>
      </c>
      <c r="Q297" s="3">
        <f>MONTH(Table1[[#This Row],[Order Date]])</f>
        <v>9</v>
      </c>
    </row>
    <row r="298" spans="1:17" x14ac:dyDescent="0.3">
      <c r="A298" t="s">
        <v>667</v>
      </c>
      <c r="B298" s="7">
        <v>46144</v>
      </c>
      <c r="C298" s="5">
        <v>2026</v>
      </c>
      <c r="D298" s="5" t="s">
        <v>264</v>
      </c>
      <c r="E298" t="s">
        <v>73</v>
      </c>
      <c r="F298" s="3" t="s">
        <v>296</v>
      </c>
      <c r="G298" t="s">
        <v>297</v>
      </c>
      <c r="H298" t="s">
        <v>51</v>
      </c>
      <c r="I298" t="s">
        <v>25</v>
      </c>
      <c r="J298" s="5">
        <v>12</v>
      </c>
      <c r="K298">
        <v>418.73</v>
      </c>
      <c r="L298">
        <v>3148.06</v>
      </c>
      <c r="M298">
        <f>Table1[[#This Row],[Quantity Sold]]*Table1[[#This Row],[Unit Price]]</f>
        <v>5024.76</v>
      </c>
      <c r="N298">
        <f>Table1[[#This Row],[Sales Amount]]-Table1[[#This Row],[Cost Amount]]</f>
        <v>1876.7000000000003</v>
      </c>
      <c r="O298" s="3" t="str">
        <f>"Q"&amp;ROUNDUP(MONTH(Table1[[#This Row],[Order Date]])/3,0)</f>
        <v>Q2</v>
      </c>
      <c r="P298" s="3" t="str">
        <f>TEXT(Table1[[#This Row],[Order Date]],"MMM")</f>
        <v>May</v>
      </c>
      <c r="Q298" s="3">
        <f>MONTH(Table1[[#This Row],[Order Date]])</f>
        <v>5</v>
      </c>
    </row>
    <row r="299" spans="1:17" x14ac:dyDescent="0.3">
      <c r="A299" t="s">
        <v>668</v>
      </c>
      <c r="B299" s="7">
        <v>46362</v>
      </c>
      <c r="C299" s="5">
        <v>2026</v>
      </c>
      <c r="D299" s="5" t="s">
        <v>491</v>
      </c>
      <c r="E299" t="s">
        <v>418</v>
      </c>
      <c r="F299" s="3" t="s">
        <v>169</v>
      </c>
      <c r="G299" t="s">
        <v>170</v>
      </c>
      <c r="H299" t="s">
        <v>80</v>
      </c>
      <c r="I299" t="s">
        <v>12</v>
      </c>
      <c r="J299" s="5">
        <v>13</v>
      </c>
      <c r="K299">
        <v>457.43</v>
      </c>
      <c r="L299">
        <v>4314.84</v>
      </c>
      <c r="M299">
        <f>Table1[[#This Row],[Quantity Sold]]*Table1[[#This Row],[Unit Price]]</f>
        <v>5946.59</v>
      </c>
      <c r="N299">
        <f>Table1[[#This Row],[Sales Amount]]-Table1[[#This Row],[Cost Amount]]</f>
        <v>1631.75</v>
      </c>
      <c r="O299" s="3" t="str">
        <f>"Q"&amp;ROUNDUP(MONTH(Table1[[#This Row],[Order Date]])/3,0)</f>
        <v>Q4</v>
      </c>
      <c r="P299" s="3" t="str">
        <f>TEXT(Table1[[#This Row],[Order Date]],"MMM")</f>
        <v>Dec</v>
      </c>
      <c r="Q299" s="3">
        <f>MONTH(Table1[[#This Row],[Order Date]])</f>
        <v>12</v>
      </c>
    </row>
    <row r="300" spans="1:17" x14ac:dyDescent="0.3">
      <c r="A300" t="s">
        <v>669</v>
      </c>
      <c r="B300" s="7">
        <v>46039</v>
      </c>
      <c r="C300" s="5">
        <v>2026</v>
      </c>
      <c r="D300" s="5" t="s">
        <v>320</v>
      </c>
      <c r="E300" t="s">
        <v>670</v>
      </c>
      <c r="F300" s="3" t="s">
        <v>39</v>
      </c>
      <c r="G300" t="s">
        <v>40</v>
      </c>
      <c r="H300" t="s">
        <v>34</v>
      </c>
      <c r="I300" t="s">
        <v>25</v>
      </c>
      <c r="J300" s="5">
        <v>18</v>
      </c>
      <c r="K300">
        <v>382.03</v>
      </c>
      <c r="L300">
        <v>4363.03</v>
      </c>
      <c r="M300">
        <f>Table1[[#This Row],[Quantity Sold]]*Table1[[#This Row],[Unit Price]]</f>
        <v>6876.5399999999991</v>
      </c>
      <c r="N300">
        <f>Table1[[#This Row],[Sales Amount]]-Table1[[#This Row],[Cost Amount]]</f>
        <v>2513.5099999999993</v>
      </c>
      <c r="O300" s="3" t="str">
        <f>"Q"&amp;ROUNDUP(MONTH(Table1[[#This Row],[Order Date]])/3,0)</f>
        <v>Q1</v>
      </c>
      <c r="P300" s="3" t="str">
        <f>TEXT(Table1[[#This Row],[Order Date]],"MMM")</f>
        <v>Jan</v>
      </c>
      <c r="Q300" s="3">
        <f>MONTH(Table1[[#This Row],[Order Date]])</f>
        <v>1</v>
      </c>
    </row>
    <row r="301" spans="1:17" x14ac:dyDescent="0.3">
      <c r="A301" t="s">
        <v>671</v>
      </c>
      <c r="B301" s="7">
        <v>46202</v>
      </c>
      <c r="C301" s="5">
        <v>2026</v>
      </c>
      <c r="D301" s="5" t="s">
        <v>30</v>
      </c>
      <c r="E301" t="s">
        <v>65</v>
      </c>
      <c r="F301" s="3" t="s">
        <v>500</v>
      </c>
      <c r="G301" t="s">
        <v>501</v>
      </c>
      <c r="H301" t="s">
        <v>203</v>
      </c>
      <c r="I301" t="s">
        <v>6</v>
      </c>
      <c r="J301" s="5">
        <v>20</v>
      </c>
      <c r="K301">
        <v>320.75</v>
      </c>
      <c r="L301">
        <v>4451.79</v>
      </c>
      <c r="M301">
        <f>Table1[[#This Row],[Quantity Sold]]*Table1[[#This Row],[Unit Price]]</f>
        <v>6415</v>
      </c>
      <c r="N301">
        <f>Table1[[#This Row],[Sales Amount]]-Table1[[#This Row],[Cost Amount]]</f>
        <v>1963.21</v>
      </c>
      <c r="O301" s="3" t="str">
        <f>"Q"&amp;ROUNDUP(MONTH(Table1[[#This Row],[Order Date]])/3,0)</f>
        <v>Q2</v>
      </c>
      <c r="P301" s="3" t="str">
        <f>TEXT(Table1[[#This Row],[Order Date]],"MMM")</f>
        <v>Jun</v>
      </c>
      <c r="Q301" s="3">
        <f>MONTH(Table1[[#This Row],[Order Date]])</f>
        <v>6</v>
      </c>
    </row>
    <row r="302" spans="1:17" x14ac:dyDescent="0.3">
      <c r="A302" t="s">
        <v>672</v>
      </c>
      <c r="B302" s="7">
        <v>46040</v>
      </c>
      <c r="C302" s="5">
        <v>2026</v>
      </c>
      <c r="D302" s="5" t="s">
        <v>210</v>
      </c>
      <c r="E302" t="s">
        <v>673</v>
      </c>
      <c r="F302" s="3" t="s">
        <v>377</v>
      </c>
      <c r="G302" t="s">
        <v>378</v>
      </c>
      <c r="H302" t="s">
        <v>51</v>
      </c>
      <c r="I302" t="s">
        <v>25</v>
      </c>
      <c r="J302" s="5">
        <v>17</v>
      </c>
      <c r="K302">
        <v>136.94</v>
      </c>
      <c r="L302">
        <v>1848.14</v>
      </c>
      <c r="M302">
        <f>Table1[[#This Row],[Quantity Sold]]*Table1[[#This Row],[Unit Price]]</f>
        <v>2327.98</v>
      </c>
      <c r="N302">
        <f>Table1[[#This Row],[Sales Amount]]-Table1[[#This Row],[Cost Amount]]</f>
        <v>479.83999999999992</v>
      </c>
      <c r="O302" s="3" t="str">
        <f>"Q"&amp;ROUNDUP(MONTH(Table1[[#This Row],[Order Date]])/3,0)</f>
        <v>Q1</v>
      </c>
      <c r="P302" s="3" t="str">
        <f>TEXT(Table1[[#This Row],[Order Date]],"MMM")</f>
        <v>Jan</v>
      </c>
      <c r="Q302" s="3">
        <f>MONTH(Table1[[#This Row],[Order Date]])</f>
        <v>1</v>
      </c>
    </row>
    <row r="303" spans="1:17" x14ac:dyDescent="0.3">
      <c r="A303" t="s">
        <v>674</v>
      </c>
      <c r="B303" s="7">
        <v>46356</v>
      </c>
      <c r="C303" s="5">
        <v>2026</v>
      </c>
      <c r="D303" s="5" t="s">
        <v>362</v>
      </c>
      <c r="E303" t="s">
        <v>504</v>
      </c>
      <c r="F303" s="3" t="s">
        <v>61</v>
      </c>
      <c r="G303" t="s">
        <v>62</v>
      </c>
      <c r="H303" t="s">
        <v>5</v>
      </c>
      <c r="I303" t="s">
        <v>25</v>
      </c>
      <c r="J303" s="5">
        <v>4</v>
      </c>
      <c r="K303">
        <v>414.65</v>
      </c>
      <c r="L303">
        <v>1069.78</v>
      </c>
      <c r="M303">
        <f>Table1[[#This Row],[Quantity Sold]]*Table1[[#This Row],[Unit Price]]</f>
        <v>1658.6</v>
      </c>
      <c r="N303">
        <f>Table1[[#This Row],[Sales Amount]]-Table1[[#This Row],[Cost Amount]]</f>
        <v>588.81999999999994</v>
      </c>
      <c r="O303" s="3" t="str">
        <f>"Q"&amp;ROUNDUP(MONTH(Table1[[#This Row],[Order Date]])/3,0)</f>
        <v>Q4</v>
      </c>
      <c r="P303" s="3" t="str">
        <f>TEXT(Table1[[#This Row],[Order Date]],"MMM")</f>
        <v>Nov</v>
      </c>
      <c r="Q303" s="3">
        <f>MONTH(Table1[[#This Row],[Order Date]])</f>
        <v>11</v>
      </c>
    </row>
    <row r="304" spans="1:17" x14ac:dyDescent="0.3">
      <c r="A304" t="s">
        <v>675</v>
      </c>
      <c r="B304" s="7">
        <v>46383</v>
      </c>
      <c r="C304" s="5">
        <v>2026</v>
      </c>
      <c r="D304" s="5" t="s">
        <v>205</v>
      </c>
      <c r="E304" t="s">
        <v>83</v>
      </c>
      <c r="F304" s="3" t="s">
        <v>212</v>
      </c>
      <c r="G304" t="s">
        <v>213</v>
      </c>
      <c r="H304" t="s">
        <v>18</v>
      </c>
      <c r="I304" t="s">
        <v>12</v>
      </c>
      <c r="J304" s="5">
        <v>5</v>
      </c>
      <c r="K304">
        <v>456.79</v>
      </c>
      <c r="L304">
        <v>1831.54</v>
      </c>
      <c r="M304">
        <f>Table1[[#This Row],[Quantity Sold]]*Table1[[#This Row],[Unit Price]]</f>
        <v>2283.9500000000003</v>
      </c>
      <c r="N304">
        <f>Table1[[#This Row],[Sales Amount]]-Table1[[#This Row],[Cost Amount]]</f>
        <v>452.41000000000031</v>
      </c>
      <c r="O304" s="3" t="str">
        <f>"Q"&amp;ROUNDUP(MONTH(Table1[[#This Row],[Order Date]])/3,0)</f>
        <v>Q4</v>
      </c>
      <c r="P304" s="3" t="str">
        <f>TEXT(Table1[[#This Row],[Order Date]],"MMM")</f>
        <v>Dec</v>
      </c>
      <c r="Q304" s="3">
        <f>MONTH(Table1[[#This Row],[Order Date]])</f>
        <v>12</v>
      </c>
    </row>
    <row r="305" spans="1:17" x14ac:dyDescent="0.3">
      <c r="A305" t="s">
        <v>676</v>
      </c>
      <c r="B305" s="7">
        <v>46136</v>
      </c>
      <c r="C305" s="5">
        <v>2026</v>
      </c>
      <c r="D305" s="5" t="s">
        <v>230</v>
      </c>
      <c r="E305" t="s">
        <v>677</v>
      </c>
      <c r="F305" s="3" t="s">
        <v>224</v>
      </c>
      <c r="G305" t="s">
        <v>225</v>
      </c>
      <c r="H305" t="s">
        <v>18</v>
      </c>
      <c r="I305" t="s">
        <v>35</v>
      </c>
      <c r="J305" s="5">
        <v>6</v>
      </c>
      <c r="K305">
        <v>258.42</v>
      </c>
      <c r="L305">
        <v>854.97</v>
      </c>
      <c r="M305">
        <f>Table1[[#This Row],[Quantity Sold]]*Table1[[#This Row],[Unit Price]]</f>
        <v>1550.52</v>
      </c>
      <c r="N305">
        <f>Table1[[#This Row],[Sales Amount]]-Table1[[#This Row],[Cost Amount]]</f>
        <v>695.55</v>
      </c>
      <c r="O305" s="3" t="str">
        <f>"Q"&amp;ROUNDUP(MONTH(Table1[[#This Row],[Order Date]])/3,0)</f>
        <v>Q2</v>
      </c>
      <c r="P305" s="3" t="str">
        <f>TEXT(Table1[[#This Row],[Order Date]],"MMM")</f>
        <v>Apr</v>
      </c>
      <c r="Q305" s="3">
        <f>MONTH(Table1[[#This Row],[Order Date]])</f>
        <v>4</v>
      </c>
    </row>
    <row r="306" spans="1:17" x14ac:dyDescent="0.3">
      <c r="A306" t="s">
        <v>678</v>
      </c>
      <c r="B306" s="7">
        <v>46067</v>
      </c>
      <c r="C306" s="5">
        <v>2026</v>
      </c>
      <c r="D306" s="5" t="s">
        <v>410</v>
      </c>
      <c r="E306" t="s">
        <v>679</v>
      </c>
      <c r="F306" s="3" t="s">
        <v>173</v>
      </c>
      <c r="G306" t="s">
        <v>174</v>
      </c>
      <c r="H306" t="s">
        <v>18</v>
      </c>
      <c r="I306" t="s">
        <v>12</v>
      </c>
      <c r="J306" s="5">
        <v>4</v>
      </c>
      <c r="K306">
        <v>395.98</v>
      </c>
      <c r="L306">
        <v>1183.24</v>
      </c>
      <c r="M306">
        <f>Table1[[#This Row],[Quantity Sold]]*Table1[[#This Row],[Unit Price]]</f>
        <v>1583.92</v>
      </c>
      <c r="N306">
        <f>Table1[[#This Row],[Sales Amount]]-Table1[[#This Row],[Cost Amount]]</f>
        <v>400.68000000000006</v>
      </c>
      <c r="O306" s="3" t="str">
        <f>"Q"&amp;ROUNDUP(MONTH(Table1[[#This Row],[Order Date]])/3,0)</f>
        <v>Q1</v>
      </c>
      <c r="P306" s="3" t="str">
        <f>TEXT(Table1[[#This Row],[Order Date]],"MMM")</f>
        <v>Feb</v>
      </c>
      <c r="Q306" s="3">
        <f>MONTH(Table1[[#This Row],[Order Date]])</f>
        <v>2</v>
      </c>
    </row>
    <row r="307" spans="1:17" x14ac:dyDescent="0.3">
      <c r="A307" t="s">
        <v>680</v>
      </c>
      <c r="B307" s="7">
        <v>46248</v>
      </c>
      <c r="C307" s="5">
        <v>2026</v>
      </c>
      <c r="D307" s="5" t="s">
        <v>248</v>
      </c>
      <c r="E307" t="s">
        <v>172</v>
      </c>
      <c r="F307" s="3" t="s">
        <v>366</v>
      </c>
      <c r="G307" t="s">
        <v>367</v>
      </c>
      <c r="H307" t="s">
        <v>203</v>
      </c>
      <c r="I307" t="s">
        <v>25</v>
      </c>
      <c r="J307" s="5">
        <v>7</v>
      </c>
      <c r="K307">
        <v>71.67</v>
      </c>
      <c r="L307">
        <v>406.51</v>
      </c>
      <c r="M307">
        <f>Table1[[#This Row],[Quantity Sold]]*Table1[[#This Row],[Unit Price]]</f>
        <v>501.69</v>
      </c>
      <c r="N307">
        <f>Table1[[#This Row],[Sales Amount]]-Table1[[#This Row],[Cost Amount]]</f>
        <v>95.18</v>
      </c>
      <c r="O307" s="3" t="str">
        <f>"Q"&amp;ROUNDUP(MONTH(Table1[[#This Row],[Order Date]])/3,0)</f>
        <v>Q3</v>
      </c>
      <c r="P307" s="3" t="str">
        <f>TEXT(Table1[[#This Row],[Order Date]],"MMM")</f>
        <v>Aug</v>
      </c>
      <c r="Q307" s="3">
        <f>MONTH(Table1[[#This Row],[Order Date]])</f>
        <v>8</v>
      </c>
    </row>
    <row r="308" spans="1:17" x14ac:dyDescent="0.3">
      <c r="A308" t="s">
        <v>681</v>
      </c>
      <c r="B308" s="7">
        <v>46161</v>
      </c>
      <c r="C308" s="5">
        <v>2026</v>
      </c>
      <c r="D308" s="5" t="s">
        <v>205</v>
      </c>
      <c r="E308" t="s">
        <v>193</v>
      </c>
      <c r="F308" s="3" t="s">
        <v>407</v>
      </c>
      <c r="G308" t="s">
        <v>408</v>
      </c>
      <c r="H308" t="s">
        <v>24</v>
      </c>
      <c r="I308" t="s">
        <v>35</v>
      </c>
      <c r="J308" s="5">
        <v>5</v>
      </c>
      <c r="K308">
        <v>51.84</v>
      </c>
      <c r="L308">
        <v>162.15</v>
      </c>
      <c r="M308">
        <f>Table1[[#This Row],[Quantity Sold]]*Table1[[#This Row],[Unit Price]]</f>
        <v>259.20000000000005</v>
      </c>
      <c r="N308">
        <f>Table1[[#This Row],[Sales Amount]]-Table1[[#This Row],[Cost Amount]]</f>
        <v>97.05000000000004</v>
      </c>
      <c r="O308" s="3" t="str">
        <f>"Q"&amp;ROUNDUP(MONTH(Table1[[#This Row],[Order Date]])/3,0)</f>
        <v>Q2</v>
      </c>
      <c r="P308" s="3" t="str">
        <f>TEXT(Table1[[#This Row],[Order Date]],"MMM")</f>
        <v>May</v>
      </c>
      <c r="Q308" s="3">
        <f>MONTH(Table1[[#This Row],[Order Date]])</f>
        <v>5</v>
      </c>
    </row>
    <row r="309" spans="1:17" x14ac:dyDescent="0.3">
      <c r="A309" t="s">
        <v>682</v>
      </c>
      <c r="B309" s="7">
        <v>46210</v>
      </c>
      <c r="C309" s="5">
        <v>2026</v>
      </c>
      <c r="D309" s="5" t="s">
        <v>186</v>
      </c>
      <c r="E309" t="s">
        <v>683</v>
      </c>
      <c r="F309" s="3" t="s">
        <v>164</v>
      </c>
      <c r="G309" t="s">
        <v>165</v>
      </c>
      <c r="H309" t="s">
        <v>34</v>
      </c>
      <c r="I309" t="s">
        <v>35</v>
      </c>
      <c r="J309" s="5">
        <v>7</v>
      </c>
      <c r="K309">
        <v>30.89</v>
      </c>
      <c r="L309">
        <v>143.11000000000001</v>
      </c>
      <c r="M309">
        <f>Table1[[#This Row],[Quantity Sold]]*Table1[[#This Row],[Unit Price]]</f>
        <v>216.23000000000002</v>
      </c>
      <c r="N309">
        <f>Table1[[#This Row],[Sales Amount]]-Table1[[#This Row],[Cost Amount]]</f>
        <v>73.12</v>
      </c>
      <c r="O309" s="3" t="str">
        <f>"Q"&amp;ROUNDUP(MONTH(Table1[[#This Row],[Order Date]])/3,0)</f>
        <v>Q3</v>
      </c>
      <c r="P309" s="3" t="str">
        <f>TEXT(Table1[[#This Row],[Order Date]],"MMM")</f>
        <v>Jul</v>
      </c>
      <c r="Q309" s="3">
        <f>MONTH(Table1[[#This Row],[Order Date]])</f>
        <v>7</v>
      </c>
    </row>
    <row r="310" spans="1:17" x14ac:dyDescent="0.3">
      <c r="A310" t="s">
        <v>684</v>
      </c>
      <c r="B310" s="7">
        <v>46116</v>
      </c>
      <c r="C310" s="5">
        <v>2026</v>
      </c>
      <c r="D310" s="5" t="s">
        <v>481</v>
      </c>
      <c r="E310" t="s">
        <v>371</v>
      </c>
      <c r="F310" s="3" t="s">
        <v>132</v>
      </c>
      <c r="G310" t="s">
        <v>133</v>
      </c>
      <c r="H310" t="s">
        <v>5</v>
      </c>
      <c r="I310" t="s">
        <v>12</v>
      </c>
      <c r="J310" s="5">
        <v>11</v>
      </c>
      <c r="K310">
        <v>451.43</v>
      </c>
      <c r="L310">
        <v>3179.85</v>
      </c>
      <c r="M310">
        <f>Table1[[#This Row],[Quantity Sold]]*Table1[[#This Row],[Unit Price]]</f>
        <v>4965.7300000000005</v>
      </c>
      <c r="N310">
        <f>Table1[[#This Row],[Sales Amount]]-Table1[[#This Row],[Cost Amount]]</f>
        <v>1785.8800000000006</v>
      </c>
      <c r="O310" s="3" t="str">
        <f>"Q"&amp;ROUNDUP(MONTH(Table1[[#This Row],[Order Date]])/3,0)</f>
        <v>Q2</v>
      </c>
      <c r="P310" s="3" t="str">
        <f>TEXT(Table1[[#This Row],[Order Date]],"MMM")</f>
        <v>Apr</v>
      </c>
      <c r="Q310" s="3">
        <f>MONTH(Table1[[#This Row],[Order Date]])</f>
        <v>4</v>
      </c>
    </row>
    <row r="311" spans="1:17" x14ac:dyDescent="0.3">
      <c r="A311" t="s">
        <v>685</v>
      </c>
      <c r="B311" s="7">
        <v>46058</v>
      </c>
      <c r="C311" s="5">
        <v>2026</v>
      </c>
      <c r="D311" s="5" t="s">
        <v>192</v>
      </c>
      <c r="E311" t="s">
        <v>283</v>
      </c>
      <c r="F311" s="3" t="s">
        <v>142</v>
      </c>
      <c r="G311" t="s">
        <v>143</v>
      </c>
      <c r="H311" t="s">
        <v>34</v>
      </c>
      <c r="I311" t="s">
        <v>12</v>
      </c>
      <c r="J311" s="5">
        <v>11</v>
      </c>
      <c r="K311">
        <v>201.22</v>
      </c>
      <c r="L311">
        <v>1682.68</v>
      </c>
      <c r="M311">
        <f>Table1[[#This Row],[Quantity Sold]]*Table1[[#This Row],[Unit Price]]</f>
        <v>2213.42</v>
      </c>
      <c r="N311">
        <f>Table1[[#This Row],[Sales Amount]]-Table1[[#This Row],[Cost Amount]]</f>
        <v>530.74</v>
      </c>
      <c r="O311" s="3" t="str">
        <f>"Q"&amp;ROUNDUP(MONTH(Table1[[#This Row],[Order Date]])/3,0)</f>
        <v>Q1</v>
      </c>
      <c r="P311" s="3" t="str">
        <f>TEXT(Table1[[#This Row],[Order Date]],"MMM")</f>
        <v>Feb</v>
      </c>
      <c r="Q311" s="3">
        <f>MONTH(Table1[[#This Row],[Order Date]])</f>
        <v>2</v>
      </c>
    </row>
    <row r="312" spans="1:17" x14ac:dyDescent="0.3">
      <c r="A312" t="s">
        <v>686</v>
      </c>
      <c r="B312" s="7">
        <v>46229</v>
      </c>
      <c r="C312" s="5">
        <v>2026</v>
      </c>
      <c r="D312" s="5" t="s">
        <v>316</v>
      </c>
      <c r="E312" t="s">
        <v>522</v>
      </c>
      <c r="F312" s="3" t="s">
        <v>132</v>
      </c>
      <c r="G312" t="s">
        <v>133</v>
      </c>
      <c r="H312" t="s">
        <v>5</v>
      </c>
      <c r="I312" t="s">
        <v>12</v>
      </c>
      <c r="J312" s="5">
        <v>2</v>
      </c>
      <c r="K312">
        <v>216</v>
      </c>
      <c r="L312">
        <v>240.41</v>
      </c>
      <c r="M312">
        <f>Table1[[#This Row],[Quantity Sold]]*Table1[[#This Row],[Unit Price]]</f>
        <v>432</v>
      </c>
      <c r="N312">
        <f>Table1[[#This Row],[Sales Amount]]-Table1[[#This Row],[Cost Amount]]</f>
        <v>191.59</v>
      </c>
      <c r="O312" s="3" t="str">
        <f>"Q"&amp;ROUNDUP(MONTH(Table1[[#This Row],[Order Date]])/3,0)</f>
        <v>Q3</v>
      </c>
      <c r="P312" s="3" t="str">
        <f>TEXT(Table1[[#This Row],[Order Date]],"MMM")</f>
        <v>Jul</v>
      </c>
      <c r="Q312" s="3">
        <f>MONTH(Table1[[#This Row],[Order Date]])</f>
        <v>7</v>
      </c>
    </row>
    <row r="313" spans="1:17" x14ac:dyDescent="0.3">
      <c r="A313" t="s">
        <v>687</v>
      </c>
      <c r="B313" s="7">
        <v>46227</v>
      </c>
      <c r="C313" s="5">
        <v>2026</v>
      </c>
      <c r="D313" s="5" t="s">
        <v>267</v>
      </c>
      <c r="E313" t="s">
        <v>346</v>
      </c>
      <c r="F313" s="3" t="s">
        <v>156</v>
      </c>
      <c r="G313" t="s">
        <v>157</v>
      </c>
      <c r="H313" t="s">
        <v>5</v>
      </c>
      <c r="I313" t="s">
        <v>25</v>
      </c>
      <c r="J313" s="5">
        <v>9</v>
      </c>
      <c r="K313">
        <v>424.67</v>
      </c>
      <c r="L313">
        <v>2260.39</v>
      </c>
      <c r="M313">
        <f>Table1[[#This Row],[Quantity Sold]]*Table1[[#This Row],[Unit Price]]</f>
        <v>3822.03</v>
      </c>
      <c r="N313">
        <f>Table1[[#This Row],[Sales Amount]]-Table1[[#This Row],[Cost Amount]]</f>
        <v>1561.6400000000003</v>
      </c>
      <c r="O313" s="3" t="str">
        <f>"Q"&amp;ROUNDUP(MONTH(Table1[[#This Row],[Order Date]])/3,0)</f>
        <v>Q3</v>
      </c>
      <c r="P313" s="3" t="str">
        <f>TEXT(Table1[[#This Row],[Order Date]],"MMM")</f>
        <v>Jul</v>
      </c>
      <c r="Q313" s="3">
        <f>MONTH(Table1[[#This Row],[Order Date]])</f>
        <v>7</v>
      </c>
    </row>
    <row r="314" spans="1:17" x14ac:dyDescent="0.3">
      <c r="A314" t="s">
        <v>688</v>
      </c>
      <c r="B314" s="7">
        <v>46212</v>
      </c>
      <c r="C314" s="5">
        <v>2026</v>
      </c>
      <c r="D314" s="5" t="s">
        <v>689</v>
      </c>
      <c r="E314" t="s">
        <v>527</v>
      </c>
      <c r="F314" s="3" t="s">
        <v>127</v>
      </c>
      <c r="G314" t="s">
        <v>128</v>
      </c>
      <c r="H314" t="s">
        <v>80</v>
      </c>
      <c r="I314" t="s">
        <v>25</v>
      </c>
      <c r="J314" s="5">
        <v>9</v>
      </c>
      <c r="K314">
        <v>417.78</v>
      </c>
      <c r="L314">
        <v>2178.06</v>
      </c>
      <c r="M314">
        <f>Table1[[#This Row],[Quantity Sold]]*Table1[[#This Row],[Unit Price]]</f>
        <v>3760.0199999999995</v>
      </c>
      <c r="N314">
        <f>Table1[[#This Row],[Sales Amount]]-Table1[[#This Row],[Cost Amount]]</f>
        <v>1581.9599999999996</v>
      </c>
      <c r="O314" s="3" t="str">
        <f>"Q"&amp;ROUNDUP(MONTH(Table1[[#This Row],[Order Date]])/3,0)</f>
        <v>Q3</v>
      </c>
      <c r="P314" s="3" t="str">
        <f>TEXT(Table1[[#This Row],[Order Date]],"MMM")</f>
        <v>Jul</v>
      </c>
      <c r="Q314" s="3">
        <f>MONTH(Table1[[#This Row],[Order Date]])</f>
        <v>7</v>
      </c>
    </row>
    <row r="315" spans="1:17" x14ac:dyDescent="0.3">
      <c r="A315" t="s">
        <v>690</v>
      </c>
      <c r="B315" s="7">
        <v>46203</v>
      </c>
      <c r="C315" s="5">
        <v>2026</v>
      </c>
      <c r="D315" s="5" t="s">
        <v>30</v>
      </c>
      <c r="E315" t="s">
        <v>504</v>
      </c>
      <c r="F315" s="3" t="s">
        <v>66</v>
      </c>
      <c r="G315" t="s">
        <v>67</v>
      </c>
      <c r="H315" t="s">
        <v>18</v>
      </c>
      <c r="I315" t="s">
        <v>6</v>
      </c>
      <c r="J315" s="5">
        <v>3</v>
      </c>
      <c r="K315">
        <v>58.51</v>
      </c>
      <c r="L315">
        <v>126.1</v>
      </c>
      <c r="M315">
        <f>Table1[[#This Row],[Quantity Sold]]*Table1[[#This Row],[Unit Price]]</f>
        <v>175.53</v>
      </c>
      <c r="N315">
        <f>Table1[[#This Row],[Sales Amount]]-Table1[[#This Row],[Cost Amount]]</f>
        <v>49.430000000000007</v>
      </c>
      <c r="O315" s="3" t="str">
        <f>"Q"&amp;ROUNDUP(MONTH(Table1[[#This Row],[Order Date]])/3,0)</f>
        <v>Q2</v>
      </c>
      <c r="P315" s="3" t="str">
        <f>TEXT(Table1[[#This Row],[Order Date]],"MMM")</f>
        <v>Jun</v>
      </c>
      <c r="Q315" s="3">
        <f>MONTH(Table1[[#This Row],[Order Date]])</f>
        <v>6</v>
      </c>
    </row>
    <row r="316" spans="1:17" x14ac:dyDescent="0.3">
      <c r="A316" t="s">
        <v>691</v>
      </c>
      <c r="B316" s="7">
        <v>46230</v>
      </c>
      <c r="C316" s="5">
        <v>2026</v>
      </c>
      <c r="D316" s="5" t="s">
        <v>186</v>
      </c>
      <c r="E316" t="s">
        <v>396</v>
      </c>
      <c r="F316" s="3" t="s">
        <v>66</v>
      </c>
      <c r="G316" t="s">
        <v>67</v>
      </c>
      <c r="H316" t="s">
        <v>18</v>
      </c>
      <c r="I316" t="s">
        <v>25</v>
      </c>
      <c r="J316" s="5">
        <v>9</v>
      </c>
      <c r="K316">
        <v>209.61</v>
      </c>
      <c r="L316">
        <v>1224.8599999999999</v>
      </c>
      <c r="M316">
        <f>Table1[[#This Row],[Quantity Sold]]*Table1[[#This Row],[Unit Price]]</f>
        <v>1886.4900000000002</v>
      </c>
      <c r="N316">
        <f>Table1[[#This Row],[Sales Amount]]-Table1[[#This Row],[Cost Amount]]</f>
        <v>661.63000000000034</v>
      </c>
      <c r="O316" s="3" t="str">
        <f>"Q"&amp;ROUNDUP(MONTH(Table1[[#This Row],[Order Date]])/3,0)</f>
        <v>Q3</v>
      </c>
      <c r="P316" s="3" t="str">
        <f>TEXT(Table1[[#This Row],[Order Date]],"MMM")</f>
        <v>Jul</v>
      </c>
      <c r="Q316" s="3">
        <f>MONTH(Table1[[#This Row],[Order Date]])</f>
        <v>7</v>
      </c>
    </row>
    <row r="317" spans="1:17" x14ac:dyDescent="0.3">
      <c r="A317" t="s">
        <v>692</v>
      </c>
      <c r="B317" s="7">
        <v>46159</v>
      </c>
      <c r="C317" s="5">
        <v>2026</v>
      </c>
      <c r="D317" s="5" t="s">
        <v>8</v>
      </c>
      <c r="E317" t="s">
        <v>693</v>
      </c>
      <c r="F317" s="3" t="s">
        <v>224</v>
      </c>
      <c r="G317" t="s">
        <v>225</v>
      </c>
      <c r="H317" t="s">
        <v>18</v>
      </c>
      <c r="I317" t="s">
        <v>6</v>
      </c>
      <c r="J317" s="5">
        <v>18</v>
      </c>
      <c r="K317">
        <v>438.68</v>
      </c>
      <c r="L317">
        <v>5201</v>
      </c>
      <c r="M317">
        <f>Table1[[#This Row],[Quantity Sold]]*Table1[[#This Row],[Unit Price]]</f>
        <v>7896.24</v>
      </c>
      <c r="N317">
        <f>Table1[[#This Row],[Sales Amount]]-Table1[[#This Row],[Cost Amount]]</f>
        <v>2695.24</v>
      </c>
      <c r="O317" s="3" t="str">
        <f>"Q"&amp;ROUNDUP(MONTH(Table1[[#This Row],[Order Date]])/3,0)</f>
        <v>Q2</v>
      </c>
      <c r="P317" s="3" t="str">
        <f>TEXT(Table1[[#This Row],[Order Date]],"MMM")</f>
        <v>May</v>
      </c>
      <c r="Q317" s="3">
        <f>MONTH(Table1[[#This Row],[Order Date]])</f>
        <v>5</v>
      </c>
    </row>
    <row r="318" spans="1:17" x14ac:dyDescent="0.3">
      <c r="A318" t="s">
        <v>694</v>
      </c>
      <c r="B318" s="7">
        <v>46227</v>
      </c>
      <c r="C318" s="5">
        <v>2026</v>
      </c>
      <c r="D318" s="5" t="s">
        <v>429</v>
      </c>
      <c r="E318" t="s">
        <v>673</v>
      </c>
      <c r="F318" s="3" t="s">
        <v>261</v>
      </c>
      <c r="G318" t="s">
        <v>262</v>
      </c>
      <c r="H318" t="s">
        <v>203</v>
      </c>
      <c r="I318" t="s">
        <v>12</v>
      </c>
      <c r="J318" s="5">
        <v>15</v>
      </c>
      <c r="K318">
        <v>130.05000000000001</v>
      </c>
      <c r="L318">
        <v>1188.31</v>
      </c>
      <c r="M318">
        <f>Table1[[#This Row],[Quantity Sold]]*Table1[[#This Row],[Unit Price]]</f>
        <v>1950.7500000000002</v>
      </c>
      <c r="N318">
        <f>Table1[[#This Row],[Sales Amount]]-Table1[[#This Row],[Cost Amount]]</f>
        <v>762.44000000000028</v>
      </c>
      <c r="O318" s="3" t="str">
        <f>"Q"&amp;ROUNDUP(MONTH(Table1[[#This Row],[Order Date]])/3,0)</f>
        <v>Q3</v>
      </c>
      <c r="P318" s="3" t="str">
        <f>TEXT(Table1[[#This Row],[Order Date]],"MMM")</f>
        <v>Jul</v>
      </c>
      <c r="Q318" s="3">
        <f>MONTH(Table1[[#This Row],[Order Date]])</f>
        <v>7</v>
      </c>
    </row>
    <row r="319" spans="1:17" x14ac:dyDescent="0.3">
      <c r="A319" t="s">
        <v>695</v>
      </c>
      <c r="B319" s="7">
        <v>46264</v>
      </c>
      <c r="C319" s="5">
        <v>2026</v>
      </c>
      <c r="D319" s="5" t="s">
        <v>251</v>
      </c>
      <c r="E319" t="s">
        <v>593</v>
      </c>
      <c r="F319" s="3" t="s">
        <v>89</v>
      </c>
      <c r="G319" t="s">
        <v>90</v>
      </c>
      <c r="H319" t="s">
        <v>18</v>
      </c>
      <c r="I319" t="s">
        <v>25</v>
      </c>
      <c r="J319" s="5">
        <v>1</v>
      </c>
      <c r="K319">
        <v>437.87</v>
      </c>
      <c r="L319">
        <v>279.17</v>
      </c>
      <c r="M319">
        <f>Table1[[#This Row],[Quantity Sold]]*Table1[[#This Row],[Unit Price]]</f>
        <v>437.87</v>
      </c>
      <c r="N319">
        <f>Table1[[#This Row],[Sales Amount]]-Table1[[#This Row],[Cost Amount]]</f>
        <v>158.69999999999999</v>
      </c>
      <c r="O319" s="3" t="str">
        <f>"Q"&amp;ROUNDUP(MONTH(Table1[[#This Row],[Order Date]])/3,0)</f>
        <v>Q3</v>
      </c>
      <c r="P319" s="3" t="str">
        <f>TEXT(Table1[[#This Row],[Order Date]],"MMM")</f>
        <v>Aug</v>
      </c>
      <c r="Q319" s="3">
        <f>MONTH(Table1[[#This Row],[Order Date]])</f>
        <v>8</v>
      </c>
    </row>
    <row r="320" spans="1:17" x14ac:dyDescent="0.3">
      <c r="A320" t="s">
        <v>696</v>
      </c>
      <c r="B320" s="7">
        <v>46248</v>
      </c>
      <c r="C320" s="5">
        <v>2026</v>
      </c>
      <c r="D320" s="5" t="s">
        <v>125</v>
      </c>
      <c r="E320" t="s">
        <v>422</v>
      </c>
      <c r="F320" s="3" t="s">
        <v>44</v>
      </c>
      <c r="G320" t="s">
        <v>45</v>
      </c>
      <c r="H320" t="s">
        <v>5</v>
      </c>
      <c r="I320" t="s">
        <v>6</v>
      </c>
      <c r="J320" s="5">
        <v>1</v>
      </c>
      <c r="K320">
        <v>294.76</v>
      </c>
      <c r="L320">
        <v>220.96</v>
      </c>
      <c r="M320">
        <f>Table1[[#This Row],[Quantity Sold]]*Table1[[#This Row],[Unit Price]]</f>
        <v>294.76</v>
      </c>
      <c r="N320">
        <f>Table1[[#This Row],[Sales Amount]]-Table1[[#This Row],[Cost Amount]]</f>
        <v>73.799999999999983</v>
      </c>
      <c r="O320" s="3" t="str">
        <f>"Q"&amp;ROUNDUP(MONTH(Table1[[#This Row],[Order Date]])/3,0)</f>
        <v>Q3</v>
      </c>
      <c r="P320" s="3" t="str">
        <f>TEXT(Table1[[#This Row],[Order Date]],"MMM")</f>
        <v>Aug</v>
      </c>
      <c r="Q320" s="3">
        <f>MONTH(Table1[[#This Row],[Order Date]])</f>
        <v>8</v>
      </c>
    </row>
    <row r="321" spans="1:17" x14ac:dyDescent="0.3">
      <c r="A321" t="s">
        <v>697</v>
      </c>
      <c r="B321" s="7">
        <v>46160</v>
      </c>
      <c r="C321" s="5">
        <v>2026</v>
      </c>
      <c r="D321" s="5" t="s">
        <v>524</v>
      </c>
      <c r="E321" t="s">
        <v>614</v>
      </c>
      <c r="F321" s="3" t="s">
        <v>296</v>
      </c>
      <c r="G321" t="s">
        <v>297</v>
      </c>
      <c r="H321" t="s">
        <v>51</v>
      </c>
      <c r="I321" t="s">
        <v>6</v>
      </c>
      <c r="J321" s="5">
        <v>4</v>
      </c>
      <c r="K321">
        <v>120.81</v>
      </c>
      <c r="L321">
        <v>258.5</v>
      </c>
      <c r="M321">
        <f>Table1[[#This Row],[Quantity Sold]]*Table1[[#This Row],[Unit Price]]</f>
        <v>483.24</v>
      </c>
      <c r="N321">
        <f>Table1[[#This Row],[Sales Amount]]-Table1[[#This Row],[Cost Amount]]</f>
        <v>224.74</v>
      </c>
      <c r="O321" s="3" t="str">
        <f>"Q"&amp;ROUNDUP(MONTH(Table1[[#This Row],[Order Date]])/3,0)</f>
        <v>Q2</v>
      </c>
      <c r="P321" s="3" t="str">
        <f>TEXT(Table1[[#This Row],[Order Date]],"MMM")</f>
        <v>May</v>
      </c>
      <c r="Q321" s="3">
        <f>MONTH(Table1[[#This Row],[Order Date]])</f>
        <v>5</v>
      </c>
    </row>
    <row r="322" spans="1:17" x14ac:dyDescent="0.3">
      <c r="A322" t="s">
        <v>698</v>
      </c>
      <c r="B322" s="7">
        <v>46291</v>
      </c>
      <c r="C322" s="5">
        <v>2026</v>
      </c>
      <c r="D322" s="5" t="s">
        <v>542</v>
      </c>
      <c r="E322" t="s">
        <v>508</v>
      </c>
      <c r="F322" s="3" t="s">
        <v>44</v>
      </c>
      <c r="G322" t="s">
        <v>45</v>
      </c>
      <c r="H322" t="s">
        <v>5</v>
      </c>
      <c r="I322" t="s">
        <v>25</v>
      </c>
      <c r="J322" s="5">
        <v>16</v>
      </c>
      <c r="K322">
        <v>260.06</v>
      </c>
      <c r="L322">
        <v>2550.31</v>
      </c>
      <c r="M322">
        <f>Table1[[#This Row],[Quantity Sold]]*Table1[[#This Row],[Unit Price]]</f>
        <v>4160.96</v>
      </c>
      <c r="N322">
        <f>Table1[[#This Row],[Sales Amount]]-Table1[[#This Row],[Cost Amount]]</f>
        <v>1610.65</v>
      </c>
      <c r="O322" s="3" t="str">
        <f>"Q"&amp;ROUNDUP(MONTH(Table1[[#This Row],[Order Date]])/3,0)</f>
        <v>Q3</v>
      </c>
      <c r="P322" s="3" t="str">
        <f>TEXT(Table1[[#This Row],[Order Date]],"MMM")</f>
        <v>Sep</v>
      </c>
      <c r="Q322" s="3">
        <f>MONTH(Table1[[#This Row],[Order Date]])</f>
        <v>9</v>
      </c>
    </row>
    <row r="323" spans="1:17" x14ac:dyDescent="0.3">
      <c r="A323" t="s">
        <v>699</v>
      </c>
      <c r="B323" s="7">
        <v>46141</v>
      </c>
      <c r="C323" s="5">
        <v>2026</v>
      </c>
      <c r="D323" s="5" t="s">
        <v>120</v>
      </c>
      <c r="E323" t="s">
        <v>272</v>
      </c>
      <c r="F323" s="3" t="s">
        <v>152</v>
      </c>
      <c r="G323" t="s">
        <v>153</v>
      </c>
      <c r="H323" t="s">
        <v>5</v>
      </c>
      <c r="I323" t="s">
        <v>35</v>
      </c>
      <c r="J323" s="5">
        <v>20</v>
      </c>
      <c r="K323">
        <v>302.88</v>
      </c>
      <c r="L323">
        <v>4212.5200000000004</v>
      </c>
      <c r="M323">
        <f>Table1[[#This Row],[Quantity Sold]]*Table1[[#This Row],[Unit Price]]</f>
        <v>6057.6</v>
      </c>
      <c r="N323">
        <f>Table1[[#This Row],[Sales Amount]]-Table1[[#This Row],[Cost Amount]]</f>
        <v>1845.08</v>
      </c>
      <c r="O323" s="3" t="str">
        <f>"Q"&amp;ROUNDUP(MONTH(Table1[[#This Row],[Order Date]])/3,0)</f>
        <v>Q2</v>
      </c>
      <c r="P323" s="3" t="str">
        <f>TEXT(Table1[[#This Row],[Order Date]],"MMM")</f>
        <v>Apr</v>
      </c>
      <c r="Q323" s="3">
        <f>MONTH(Table1[[#This Row],[Order Date]])</f>
        <v>4</v>
      </c>
    </row>
    <row r="324" spans="1:17" x14ac:dyDescent="0.3">
      <c r="A324" t="s">
        <v>700</v>
      </c>
      <c r="B324" s="7">
        <v>46385</v>
      </c>
      <c r="C324" s="5">
        <v>2026</v>
      </c>
      <c r="D324" s="5" t="s">
        <v>596</v>
      </c>
      <c r="E324" t="s">
        <v>516</v>
      </c>
      <c r="F324" s="3" t="s">
        <v>156</v>
      </c>
      <c r="G324" t="s">
        <v>157</v>
      </c>
      <c r="H324" t="s">
        <v>5</v>
      </c>
      <c r="I324" t="s">
        <v>12</v>
      </c>
      <c r="J324" s="5">
        <v>11</v>
      </c>
      <c r="K324">
        <v>368.9</v>
      </c>
      <c r="L324">
        <v>2709.36</v>
      </c>
      <c r="M324">
        <f>Table1[[#This Row],[Quantity Sold]]*Table1[[#This Row],[Unit Price]]</f>
        <v>4057.8999999999996</v>
      </c>
      <c r="N324">
        <f>Table1[[#This Row],[Sales Amount]]-Table1[[#This Row],[Cost Amount]]</f>
        <v>1348.5399999999995</v>
      </c>
      <c r="O324" s="3" t="str">
        <f>"Q"&amp;ROUNDUP(MONTH(Table1[[#This Row],[Order Date]])/3,0)</f>
        <v>Q4</v>
      </c>
      <c r="P324" s="3" t="str">
        <f>TEXT(Table1[[#This Row],[Order Date]],"MMM")</f>
        <v>Dec</v>
      </c>
      <c r="Q324" s="3">
        <f>MONTH(Table1[[#This Row],[Order Date]])</f>
        <v>12</v>
      </c>
    </row>
    <row r="325" spans="1:17" x14ac:dyDescent="0.3">
      <c r="A325" t="s">
        <v>701</v>
      </c>
      <c r="B325" s="7">
        <v>46382</v>
      </c>
      <c r="C325" s="5">
        <v>2026</v>
      </c>
      <c r="D325" s="5" t="s">
        <v>140</v>
      </c>
      <c r="E325" t="s">
        <v>702</v>
      </c>
      <c r="F325" s="3" t="s">
        <v>156</v>
      </c>
      <c r="G325" t="s">
        <v>157</v>
      </c>
      <c r="H325" t="s">
        <v>5</v>
      </c>
      <c r="I325" t="s">
        <v>6</v>
      </c>
      <c r="J325" s="5">
        <v>12</v>
      </c>
      <c r="K325">
        <v>115.44</v>
      </c>
      <c r="L325">
        <v>1003.02</v>
      </c>
      <c r="M325">
        <f>Table1[[#This Row],[Quantity Sold]]*Table1[[#This Row],[Unit Price]]</f>
        <v>1385.28</v>
      </c>
      <c r="N325">
        <f>Table1[[#This Row],[Sales Amount]]-Table1[[#This Row],[Cost Amount]]</f>
        <v>382.26</v>
      </c>
      <c r="O325" s="3" t="str">
        <f>"Q"&amp;ROUNDUP(MONTH(Table1[[#This Row],[Order Date]])/3,0)</f>
        <v>Q4</v>
      </c>
      <c r="P325" s="3" t="str">
        <f>TEXT(Table1[[#This Row],[Order Date]],"MMM")</f>
        <v>Dec</v>
      </c>
      <c r="Q325" s="3">
        <f>MONTH(Table1[[#This Row],[Order Date]])</f>
        <v>12</v>
      </c>
    </row>
    <row r="326" spans="1:17" x14ac:dyDescent="0.3">
      <c r="A326" t="s">
        <v>703</v>
      </c>
      <c r="B326" s="7">
        <v>46306</v>
      </c>
      <c r="C326" s="5">
        <v>2026</v>
      </c>
      <c r="D326" s="5" t="s">
        <v>104</v>
      </c>
      <c r="E326" t="s">
        <v>479</v>
      </c>
      <c r="F326" s="3" t="s">
        <v>224</v>
      </c>
      <c r="G326" t="s">
        <v>225</v>
      </c>
      <c r="H326" t="s">
        <v>18</v>
      </c>
      <c r="I326" t="s">
        <v>35</v>
      </c>
      <c r="J326" s="5">
        <v>6</v>
      </c>
      <c r="K326">
        <v>349.4</v>
      </c>
      <c r="L326">
        <v>1226.68</v>
      </c>
      <c r="M326">
        <f>Table1[[#This Row],[Quantity Sold]]*Table1[[#This Row],[Unit Price]]</f>
        <v>2096.3999999999996</v>
      </c>
      <c r="N326">
        <f>Table1[[#This Row],[Sales Amount]]-Table1[[#This Row],[Cost Amount]]</f>
        <v>869.71999999999957</v>
      </c>
      <c r="O326" s="3" t="str">
        <f>"Q"&amp;ROUNDUP(MONTH(Table1[[#This Row],[Order Date]])/3,0)</f>
        <v>Q4</v>
      </c>
      <c r="P326" s="3" t="str">
        <f>TEXT(Table1[[#This Row],[Order Date]],"MMM")</f>
        <v>Oct</v>
      </c>
      <c r="Q326" s="3">
        <f>MONTH(Table1[[#This Row],[Order Date]])</f>
        <v>10</v>
      </c>
    </row>
    <row r="327" spans="1:17" x14ac:dyDescent="0.3">
      <c r="A327" t="s">
        <v>704</v>
      </c>
      <c r="B327" s="7">
        <v>46157</v>
      </c>
      <c r="C327" s="5">
        <v>2026</v>
      </c>
      <c r="D327" s="5" t="s">
        <v>689</v>
      </c>
      <c r="E327" t="s">
        <v>249</v>
      </c>
      <c r="F327" s="3" t="s">
        <v>500</v>
      </c>
      <c r="G327" t="s">
        <v>501</v>
      </c>
      <c r="H327" t="s">
        <v>203</v>
      </c>
      <c r="I327" t="s">
        <v>25</v>
      </c>
      <c r="J327" s="5">
        <v>3</v>
      </c>
      <c r="K327">
        <v>457.27</v>
      </c>
      <c r="L327">
        <v>894.8</v>
      </c>
      <c r="M327">
        <f>Table1[[#This Row],[Quantity Sold]]*Table1[[#This Row],[Unit Price]]</f>
        <v>1371.81</v>
      </c>
      <c r="N327">
        <f>Table1[[#This Row],[Sales Amount]]-Table1[[#This Row],[Cost Amount]]</f>
        <v>477.01</v>
      </c>
      <c r="O327" s="3" t="str">
        <f>"Q"&amp;ROUNDUP(MONTH(Table1[[#This Row],[Order Date]])/3,0)</f>
        <v>Q2</v>
      </c>
      <c r="P327" s="3" t="str">
        <f>TEXT(Table1[[#This Row],[Order Date]],"MMM")</f>
        <v>May</v>
      </c>
      <c r="Q327" s="3">
        <f>MONTH(Table1[[#This Row],[Order Date]])</f>
        <v>5</v>
      </c>
    </row>
    <row r="328" spans="1:17" x14ac:dyDescent="0.3">
      <c r="A328" t="s">
        <v>705</v>
      </c>
      <c r="B328" s="7">
        <v>46377</v>
      </c>
      <c r="C328" s="5">
        <v>2026</v>
      </c>
      <c r="D328" s="5" t="s">
        <v>130</v>
      </c>
      <c r="E328" t="s">
        <v>706</v>
      </c>
      <c r="F328" s="3" t="s">
        <v>198</v>
      </c>
      <c r="G328" t="s">
        <v>199</v>
      </c>
      <c r="H328" t="s">
        <v>34</v>
      </c>
      <c r="I328" t="s">
        <v>6</v>
      </c>
      <c r="J328" s="5">
        <v>17</v>
      </c>
      <c r="K328">
        <v>359</v>
      </c>
      <c r="L328">
        <v>3402.63</v>
      </c>
      <c r="M328">
        <f>Table1[[#This Row],[Quantity Sold]]*Table1[[#This Row],[Unit Price]]</f>
        <v>6103</v>
      </c>
      <c r="N328">
        <f>Table1[[#This Row],[Sales Amount]]-Table1[[#This Row],[Cost Amount]]</f>
        <v>2700.37</v>
      </c>
      <c r="O328" s="3" t="str">
        <f>"Q"&amp;ROUNDUP(MONTH(Table1[[#This Row],[Order Date]])/3,0)</f>
        <v>Q4</v>
      </c>
      <c r="P328" s="3" t="str">
        <f>TEXT(Table1[[#This Row],[Order Date]],"MMM")</f>
        <v>Dec</v>
      </c>
      <c r="Q328" s="3">
        <f>MONTH(Table1[[#This Row],[Order Date]])</f>
        <v>12</v>
      </c>
    </row>
    <row r="329" spans="1:17" x14ac:dyDescent="0.3">
      <c r="A329" t="s">
        <v>707</v>
      </c>
      <c r="B329" s="7">
        <v>46283</v>
      </c>
      <c r="C329" s="5">
        <v>2026</v>
      </c>
      <c r="D329" s="5" t="s">
        <v>643</v>
      </c>
      <c r="E329" t="s">
        <v>487</v>
      </c>
      <c r="F329" s="3" t="s">
        <v>137</v>
      </c>
      <c r="G329" t="s">
        <v>138</v>
      </c>
      <c r="H329" t="s">
        <v>51</v>
      </c>
      <c r="I329" t="s">
        <v>25</v>
      </c>
      <c r="J329" s="5">
        <v>10</v>
      </c>
      <c r="K329">
        <v>230.58</v>
      </c>
      <c r="L329">
        <v>1543.13</v>
      </c>
      <c r="M329">
        <f>Table1[[#This Row],[Quantity Sold]]*Table1[[#This Row],[Unit Price]]</f>
        <v>2305.8000000000002</v>
      </c>
      <c r="N329">
        <f>Table1[[#This Row],[Sales Amount]]-Table1[[#This Row],[Cost Amount]]</f>
        <v>762.67000000000007</v>
      </c>
      <c r="O329" s="3" t="str">
        <f>"Q"&amp;ROUNDUP(MONTH(Table1[[#This Row],[Order Date]])/3,0)</f>
        <v>Q3</v>
      </c>
      <c r="P329" s="3" t="str">
        <f>TEXT(Table1[[#This Row],[Order Date]],"MMM")</f>
        <v>Sep</v>
      </c>
      <c r="Q329" s="3">
        <f>MONTH(Table1[[#This Row],[Order Date]])</f>
        <v>9</v>
      </c>
    </row>
    <row r="330" spans="1:17" x14ac:dyDescent="0.3">
      <c r="A330" t="s">
        <v>708</v>
      </c>
      <c r="B330" s="7">
        <v>46049</v>
      </c>
      <c r="C330" s="5">
        <v>2026</v>
      </c>
      <c r="D330" s="5" t="s">
        <v>192</v>
      </c>
      <c r="E330" t="s">
        <v>709</v>
      </c>
      <c r="F330" s="3" t="s">
        <v>106</v>
      </c>
      <c r="G330" t="s">
        <v>107</v>
      </c>
      <c r="H330" t="s">
        <v>24</v>
      </c>
      <c r="I330" t="s">
        <v>6</v>
      </c>
      <c r="J330" s="5">
        <v>16</v>
      </c>
      <c r="K330">
        <v>44.96</v>
      </c>
      <c r="L330">
        <v>549.46</v>
      </c>
      <c r="M330">
        <f>Table1[[#This Row],[Quantity Sold]]*Table1[[#This Row],[Unit Price]]</f>
        <v>719.36</v>
      </c>
      <c r="N330">
        <f>Table1[[#This Row],[Sales Amount]]-Table1[[#This Row],[Cost Amount]]</f>
        <v>169.89999999999998</v>
      </c>
      <c r="O330" s="3" t="str">
        <f>"Q"&amp;ROUNDUP(MONTH(Table1[[#This Row],[Order Date]])/3,0)</f>
        <v>Q1</v>
      </c>
      <c r="P330" s="3" t="str">
        <f>TEXT(Table1[[#This Row],[Order Date]],"MMM")</f>
        <v>Jan</v>
      </c>
      <c r="Q330" s="3">
        <f>MONTH(Table1[[#This Row],[Order Date]])</f>
        <v>1</v>
      </c>
    </row>
    <row r="331" spans="1:17" x14ac:dyDescent="0.3">
      <c r="A331" t="s">
        <v>710</v>
      </c>
      <c r="B331" s="7">
        <v>46030</v>
      </c>
      <c r="C331" s="5">
        <v>2026</v>
      </c>
      <c r="D331" s="5" t="s">
        <v>82</v>
      </c>
      <c r="E331" t="s">
        <v>295</v>
      </c>
      <c r="F331" s="3" t="s">
        <v>467</v>
      </c>
      <c r="G331" t="s">
        <v>468</v>
      </c>
      <c r="H331" t="s">
        <v>80</v>
      </c>
      <c r="I331" t="s">
        <v>35</v>
      </c>
      <c r="J331" s="5">
        <v>18</v>
      </c>
      <c r="K331">
        <v>489.6</v>
      </c>
      <c r="L331">
        <v>6403.04</v>
      </c>
      <c r="M331">
        <f>Table1[[#This Row],[Quantity Sold]]*Table1[[#This Row],[Unit Price]]</f>
        <v>8812.8000000000011</v>
      </c>
      <c r="N331">
        <f>Table1[[#This Row],[Sales Amount]]-Table1[[#This Row],[Cost Amount]]</f>
        <v>2409.7600000000011</v>
      </c>
      <c r="O331" s="3" t="str">
        <f>"Q"&amp;ROUNDUP(MONTH(Table1[[#This Row],[Order Date]])/3,0)</f>
        <v>Q1</v>
      </c>
      <c r="P331" s="3" t="str">
        <f>TEXT(Table1[[#This Row],[Order Date]],"MMM")</f>
        <v>Jan</v>
      </c>
      <c r="Q331" s="3">
        <f>MONTH(Table1[[#This Row],[Order Date]])</f>
        <v>1</v>
      </c>
    </row>
    <row r="332" spans="1:17" x14ac:dyDescent="0.3">
      <c r="A332" t="s">
        <v>711</v>
      </c>
      <c r="B332" s="7">
        <v>46151</v>
      </c>
      <c r="C332" s="5">
        <v>2026</v>
      </c>
      <c r="D332" s="5" t="s">
        <v>524</v>
      </c>
      <c r="E332" t="s">
        <v>712</v>
      </c>
      <c r="F332" s="3" t="s">
        <v>84</v>
      </c>
      <c r="G332" t="s">
        <v>85</v>
      </c>
      <c r="H332" t="s">
        <v>5</v>
      </c>
      <c r="I332" t="s">
        <v>12</v>
      </c>
      <c r="J332" s="5">
        <v>6</v>
      </c>
      <c r="K332">
        <v>260.3</v>
      </c>
      <c r="L332">
        <v>958.79</v>
      </c>
      <c r="M332">
        <f>Table1[[#This Row],[Quantity Sold]]*Table1[[#This Row],[Unit Price]]</f>
        <v>1561.8000000000002</v>
      </c>
      <c r="N332">
        <f>Table1[[#This Row],[Sales Amount]]-Table1[[#This Row],[Cost Amount]]</f>
        <v>603.01000000000022</v>
      </c>
      <c r="O332" s="3" t="str">
        <f>"Q"&amp;ROUNDUP(MONTH(Table1[[#This Row],[Order Date]])/3,0)</f>
        <v>Q2</v>
      </c>
      <c r="P332" s="3" t="str">
        <f>TEXT(Table1[[#This Row],[Order Date]],"MMM")</f>
        <v>May</v>
      </c>
      <c r="Q332" s="3">
        <f>MONTH(Table1[[#This Row],[Order Date]])</f>
        <v>5</v>
      </c>
    </row>
    <row r="333" spans="1:17" x14ac:dyDescent="0.3">
      <c r="A333" t="s">
        <v>713</v>
      </c>
      <c r="B333" s="7">
        <v>46343</v>
      </c>
      <c r="C333" s="5">
        <v>2026</v>
      </c>
      <c r="D333" s="5" t="s">
        <v>254</v>
      </c>
      <c r="E333" t="s">
        <v>714</v>
      </c>
      <c r="F333" s="3" t="s">
        <v>132</v>
      </c>
      <c r="G333" t="s">
        <v>133</v>
      </c>
      <c r="H333" t="s">
        <v>5</v>
      </c>
      <c r="I333" t="s">
        <v>35</v>
      </c>
      <c r="J333" s="5">
        <v>9</v>
      </c>
      <c r="K333">
        <v>472.84</v>
      </c>
      <c r="L333">
        <v>3615.86</v>
      </c>
      <c r="M333">
        <f>Table1[[#This Row],[Quantity Sold]]*Table1[[#This Row],[Unit Price]]</f>
        <v>4255.5599999999995</v>
      </c>
      <c r="N333">
        <f>Table1[[#This Row],[Sales Amount]]-Table1[[#This Row],[Cost Amount]]</f>
        <v>639.69999999999936</v>
      </c>
      <c r="O333" s="3" t="str">
        <f>"Q"&amp;ROUNDUP(MONTH(Table1[[#This Row],[Order Date]])/3,0)</f>
        <v>Q4</v>
      </c>
      <c r="P333" s="3" t="str">
        <f>TEXT(Table1[[#This Row],[Order Date]],"MMM")</f>
        <v>Nov</v>
      </c>
      <c r="Q333" s="3">
        <f>MONTH(Table1[[#This Row],[Order Date]])</f>
        <v>11</v>
      </c>
    </row>
    <row r="334" spans="1:17" x14ac:dyDescent="0.3">
      <c r="A334" t="s">
        <v>715</v>
      </c>
      <c r="B334" s="7">
        <v>46177</v>
      </c>
      <c r="C334" s="5">
        <v>2026</v>
      </c>
      <c r="D334" s="5" t="s">
        <v>299</v>
      </c>
      <c r="E334" t="s">
        <v>151</v>
      </c>
      <c r="F334" s="3" t="s">
        <v>66</v>
      </c>
      <c r="G334" t="s">
        <v>67</v>
      </c>
      <c r="H334" t="s">
        <v>18</v>
      </c>
      <c r="I334" t="s">
        <v>35</v>
      </c>
      <c r="J334" s="5">
        <v>17</v>
      </c>
      <c r="K334">
        <v>75.47</v>
      </c>
      <c r="L334">
        <v>841.3</v>
      </c>
      <c r="M334">
        <f>Table1[[#This Row],[Quantity Sold]]*Table1[[#This Row],[Unit Price]]</f>
        <v>1282.99</v>
      </c>
      <c r="N334">
        <f>Table1[[#This Row],[Sales Amount]]-Table1[[#This Row],[Cost Amount]]</f>
        <v>441.69000000000005</v>
      </c>
      <c r="O334" s="3" t="str">
        <f>"Q"&amp;ROUNDUP(MONTH(Table1[[#This Row],[Order Date]])/3,0)</f>
        <v>Q2</v>
      </c>
      <c r="P334" s="3" t="str">
        <f>TEXT(Table1[[#This Row],[Order Date]],"MMM")</f>
        <v>Jun</v>
      </c>
      <c r="Q334" s="3">
        <f>MONTH(Table1[[#This Row],[Order Date]])</f>
        <v>6</v>
      </c>
    </row>
    <row r="335" spans="1:17" x14ac:dyDescent="0.3">
      <c r="A335" t="s">
        <v>716</v>
      </c>
      <c r="B335" s="7">
        <v>46158</v>
      </c>
      <c r="C335" s="5">
        <v>2026</v>
      </c>
      <c r="D335" s="5" t="s">
        <v>230</v>
      </c>
      <c r="E335" t="s">
        <v>121</v>
      </c>
      <c r="F335" s="3" t="s">
        <v>32</v>
      </c>
      <c r="G335" t="s">
        <v>33</v>
      </c>
      <c r="H335" t="s">
        <v>34</v>
      </c>
      <c r="I335" t="s">
        <v>35</v>
      </c>
      <c r="J335" s="5">
        <v>6</v>
      </c>
      <c r="K335">
        <v>397.6</v>
      </c>
      <c r="L335">
        <v>1332.3</v>
      </c>
      <c r="M335">
        <f>Table1[[#This Row],[Quantity Sold]]*Table1[[#This Row],[Unit Price]]</f>
        <v>2385.6000000000004</v>
      </c>
      <c r="N335">
        <f>Table1[[#This Row],[Sales Amount]]-Table1[[#This Row],[Cost Amount]]</f>
        <v>1053.3000000000004</v>
      </c>
      <c r="O335" s="3" t="str">
        <f>"Q"&amp;ROUNDUP(MONTH(Table1[[#This Row],[Order Date]])/3,0)</f>
        <v>Q2</v>
      </c>
      <c r="P335" s="3" t="str">
        <f>TEXT(Table1[[#This Row],[Order Date]],"MMM")</f>
        <v>May</v>
      </c>
      <c r="Q335" s="3">
        <f>MONTH(Table1[[#This Row],[Order Date]])</f>
        <v>5</v>
      </c>
    </row>
    <row r="336" spans="1:17" x14ac:dyDescent="0.3">
      <c r="A336" t="s">
        <v>717</v>
      </c>
      <c r="B336" s="7">
        <v>46366</v>
      </c>
      <c r="C336" s="5">
        <v>2026</v>
      </c>
      <c r="D336" s="5" t="s">
        <v>689</v>
      </c>
      <c r="E336" t="s">
        <v>190</v>
      </c>
      <c r="F336" s="3" t="s">
        <v>276</v>
      </c>
      <c r="G336" t="s">
        <v>277</v>
      </c>
      <c r="H336" t="s">
        <v>51</v>
      </c>
      <c r="I336" t="s">
        <v>12</v>
      </c>
      <c r="J336" s="5">
        <v>10</v>
      </c>
      <c r="K336">
        <v>175.82</v>
      </c>
      <c r="L336">
        <v>1187.96</v>
      </c>
      <c r="M336">
        <f>Table1[[#This Row],[Quantity Sold]]*Table1[[#This Row],[Unit Price]]</f>
        <v>1758.1999999999998</v>
      </c>
      <c r="N336">
        <f>Table1[[#This Row],[Sales Amount]]-Table1[[#This Row],[Cost Amount]]</f>
        <v>570.23999999999978</v>
      </c>
      <c r="O336" s="3" t="str">
        <f>"Q"&amp;ROUNDUP(MONTH(Table1[[#This Row],[Order Date]])/3,0)</f>
        <v>Q4</v>
      </c>
      <c r="P336" s="3" t="str">
        <f>TEXT(Table1[[#This Row],[Order Date]],"MMM")</f>
        <v>Dec</v>
      </c>
      <c r="Q336" s="3">
        <f>MONTH(Table1[[#This Row],[Order Date]])</f>
        <v>12</v>
      </c>
    </row>
    <row r="337" spans="1:17" x14ac:dyDescent="0.3">
      <c r="A337" t="s">
        <v>718</v>
      </c>
      <c r="B337" s="7">
        <v>46188</v>
      </c>
      <c r="C337" s="5">
        <v>2026</v>
      </c>
      <c r="D337" s="5" t="s">
        <v>205</v>
      </c>
      <c r="E337" t="s">
        <v>96</v>
      </c>
      <c r="F337" s="3" t="s">
        <v>49</v>
      </c>
      <c r="G337" t="s">
        <v>50</v>
      </c>
      <c r="H337" t="s">
        <v>51</v>
      </c>
      <c r="I337" t="s">
        <v>6</v>
      </c>
      <c r="J337" s="5">
        <v>14</v>
      </c>
      <c r="K337">
        <v>139.07</v>
      </c>
      <c r="L337">
        <v>1287.98</v>
      </c>
      <c r="M337">
        <f>Table1[[#This Row],[Quantity Sold]]*Table1[[#This Row],[Unit Price]]</f>
        <v>1946.98</v>
      </c>
      <c r="N337">
        <f>Table1[[#This Row],[Sales Amount]]-Table1[[#This Row],[Cost Amount]]</f>
        <v>659</v>
      </c>
      <c r="O337" s="3" t="str">
        <f>"Q"&amp;ROUNDUP(MONTH(Table1[[#This Row],[Order Date]])/3,0)</f>
        <v>Q2</v>
      </c>
      <c r="P337" s="3" t="str">
        <f>TEXT(Table1[[#This Row],[Order Date]],"MMM")</f>
        <v>Jun</v>
      </c>
      <c r="Q337" s="3">
        <f>MONTH(Table1[[#This Row],[Order Date]])</f>
        <v>6</v>
      </c>
    </row>
    <row r="338" spans="1:17" x14ac:dyDescent="0.3">
      <c r="A338" t="s">
        <v>719</v>
      </c>
      <c r="B338" s="7">
        <v>46259</v>
      </c>
      <c r="C338" s="5">
        <v>2026</v>
      </c>
      <c r="D338" s="5" t="s">
        <v>535</v>
      </c>
      <c r="E338" t="s">
        <v>126</v>
      </c>
      <c r="F338" s="3" t="s">
        <v>407</v>
      </c>
      <c r="G338" t="s">
        <v>408</v>
      </c>
      <c r="H338" t="s">
        <v>24</v>
      </c>
      <c r="I338" t="s">
        <v>6</v>
      </c>
      <c r="J338" s="5">
        <v>3</v>
      </c>
      <c r="K338">
        <v>146.63</v>
      </c>
      <c r="L338">
        <v>297.39</v>
      </c>
      <c r="M338">
        <f>Table1[[#This Row],[Quantity Sold]]*Table1[[#This Row],[Unit Price]]</f>
        <v>439.89</v>
      </c>
      <c r="N338">
        <f>Table1[[#This Row],[Sales Amount]]-Table1[[#This Row],[Cost Amount]]</f>
        <v>142.5</v>
      </c>
      <c r="O338" s="3" t="str">
        <f>"Q"&amp;ROUNDUP(MONTH(Table1[[#This Row],[Order Date]])/3,0)</f>
        <v>Q3</v>
      </c>
      <c r="P338" s="3" t="str">
        <f>TEXT(Table1[[#This Row],[Order Date]],"MMM")</f>
        <v>Aug</v>
      </c>
      <c r="Q338" s="3">
        <f>MONTH(Table1[[#This Row],[Order Date]])</f>
        <v>8</v>
      </c>
    </row>
    <row r="339" spans="1:17" x14ac:dyDescent="0.3">
      <c r="A339" t="s">
        <v>720</v>
      </c>
      <c r="B339" s="7">
        <v>46367</v>
      </c>
      <c r="C339" s="5">
        <v>2026</v>
      </c>
      <c r="D339" s="5" t="s">
        <v>455</v>
      </c>
      <c r="E339" t="s">
        <v>504</v>
      </c>
      <c r="F339" s="3" t="s">
        <v>152</v>
      </c>
      <c r="G339" t="s">
        <v>153</v>
      </c>
      <c r="H339" t="s">
        <v>5</v>
      </c>
      <c r="I339" t="s">
        <v>35</v>
      </c>
      <c r="J339" s="5">
        <v>13</v>
      </c>
      <c r="K339">
        <v>359.21</v>
      </c>
      <c r="L339">
        <v>2853.15</v>
      </c>
      <c r="M339">
        <f>Table1[[#This Row],[Quantity Sold]]*Table1[[#This Row],[Unit Price]]</f>
        <v>4669.7299999999996</v>
      </c>
      <c r="N339">
        <f>Table1[[#This Row],[Sales Amount]]-Table1[[#This Row],[Cost Amount]]</f>
        <v>1816.5799999999995</v>
      </c>
      <c r="O339" s="3" t="str">
        <f>"Q"&amp;ROUNDUP(MONTH(Table1[[#This Row],[Order Date]])/3,0)</f>
        <v>Q4</v>
      </c>
      <c r="P339" s="3" t="str">
        <f>TEXT(Table1[[#This Row],[Order Date]],"MMM")</f>
        <v>Dec</v>
      </c>
      <c r="Q339" s="3">
        <f>MONTH(Table1[[#This Row],[Order Date]])</f>
        <v>12</v>
      </c>
    </row>
    <row r="340" spans="1:17" x14ac:dyDescent="0.3">
      <c r="A340" t="s">
        <v>721</v>
      </c>
      <c r="B340" s="7">
        <v>46063</v>
      </c>
      <c r="C340" s="5">
        <v>2026</v>
      </c>
      <c r="D340" s="5" t="s">
        <v>542</v>
      </c>
      <c r="E340" t="s">
        <v>683</v>
      </c>
      <c r="F340" s="3" t="s">
        <v>156</v>
      </c>
      <c r="G340" t="s">
        <v>157</v>
      </c>
      <c r="H340" t="s">
        <v>5</v>
      </c>
      <c r="I340" t="s">
        <v>35</v>
      </c>
      <c r="J340" s="5">
        <v>10</v>
      </c>
      <c r="K340">
        <v>480.68</v>
      </c>
      <c r="L340">
        <v>3956.1</v>
      </c>
      <c r="M340">
        <f>Table1[[#This Row],[Quantity Sold]]*Table1[[#This Row],[Unit Price]]</f>
        <v>4806.8</v>
      </c>
      <c r="N340">
        <f>Table1[[#This Row],[Sales Amount]]-Table1[[#This Row],[Cost Amount]]</f>
        <v>850.70000000000027</v>
      </c>
      <c r="O340" s="3" t="str">
        <f>"Q"&amp;ROUNDUP(MONTH(Table1[[#This Row],[Order Date]])/3,0)</f>
        <v>Q1</v>
      </c>
      <c r="P340" s="3" t="str">
        <f>TEXT(Table1[[#This Row],[Order Date]],"MMM")</f>
        <v>Feb</v>
      </c>
      <c r="Q340" s="3">
        <f>MONTH(Table1[[#This Row],[Order Date]])</f>
        <v>2</v>
      </c>
    </row>
    <row r="341" spans="1:17" x14ac:dyDescent="0.3">
      <c r="A341" t="s">
        <v>722</v>
      </c>
      <c r="B341" s="7">
        <v>46038</v>
      </c>
      <c r="C341" s="5">
        <v>2026</v>
      </c>
      <c r="D341" s="5" t="s">
        <v>230</v>
      </c>
      <c r="E341" t="s">
        <v>723</v>
      </c>
      <c r="F341" s="3" t="s">
        <v>49</v>
      </c>
      <c r="G341" t="s">
        <v>50</v>
      </c>
      <c r="H341" t="s">
        <v>51</v>
      </c>
      <c r="I341" t="s">
        <v>35</v>
      </c>
      <c r="J341" s="5">
        <v>16</v>
      </c>
      <c r="K341">
        <v>170.41</v>
      </c>
      <c r="L341">
        <v>1769</v>
      </c>
      <c r="M341">
        <f>Table1[[#This Row],[Quantity Sold]]*Table1[[#This Row],[Unit Price]]</f>
        <v>2726.56</v>
      </c>
      <c r="N341">
        <f>Table1[[#This Row],[Sales Amount]]-Table1[[#This Row],[Cost Amount]]</f>
        <v>957.56</v>
      </c>
      <c r="O341" s="3" t="str">
        <f>"Q"&amp;ROUNDUP(MONTH(Table1[[#This Row],[Order Date]])/3,0)</f>
        <v>Q1</v>
      </c>
      <c r="P341" s="3" t="str">
        <f>TEXT(Table1[[#This Row],[Order Date]],"MMM")</f>
        <v>Jan</v>
      </c>
      <c r="Q341" s="3">
        <f>MONTH(Table1[[#This Row],[Order Date]])</f>
        <v>1</v>
      </c>
    </row>
    <row r="342" spans="1:17" x14ac:dyDescent="0.3">
      <c r="A342" t="s">
        <v>724</v>
      </c>
      <c r="B342" s="7">
        <v>46351</v>
      </c>
      <c r="C342" s="5">
        <v>2026</v>
      </c>
      <c r="D342" s="5" t="s">
        <v>82</v>
      </c>
      <c r="E342" t="s">
        <v>725</v>
      </c>
      <c r="F342" s="3" t="s">
        <v>169</v>
      </c>
      <c r="G342" t="s">
        <v>170</v>
      </c>
      <c r="H342" t="s">
        <v>80</v>
      </c>
      <c r="I342" t="s">
        <v>35</v>
      </c>
      <c r="J342" s="5">
        <v>15</v>
      </c>
      <c r="K342">
        <v>391.6</v>
      </c>
      <c r="L342">
        <v>4234.84</v>
      </c>
      <c r="M342">
        <f>Table1[[#This Row],[Quantity Sold]]*Table1[[#This Row],[Unit Price]]</f>
        <v>5874</v>
      </c>
      <c r="N342">
        <f>Table1[[#This Row],[Sales Amount]]-Table1[[#This Row],[Cost Amount]]</f>
        <v>1639.1599999999999</v>
      </c>
      <c r="O342" s="3" t="str">
        <f>"Q"&amp;ROUNDUP(MONTH(Table1[[#This Row],[Order Date]])/3,0)</f>
        <v>Q4</v>
      </c>
      <c r="P342" s="3" t="str">
        <f>TEXT(Table1[[#This Row],[Order Date]],"MMM")</f>
        <v>Nov</v>
      </c>
      <c r="Q342" s="3">
        <f>MONTH(Table1[[#This Row],[Order Date]])</f>
        <v>11</v>
      </c>
    </row>
    <row r="343" spans="1:17" x14ac:dyDescent="0.3">
      <c r="A343" t="s">
        <v>726</v>
      </c>
      <c r="B343" s="7">
        <v>46115</v>
      </c>
      <c r="C343" s="5">
        <v>2026</v>
      </c>
      <c r="D343" s="5" t="s">
        <v>320</v>
      </c>
      <c r="E343" t="s">
        <v>727</v>
      </c>
      <c r="F343" s="3" t="s">
        <v>3</v>
      </c>
      <c r="G343" t="s">
        <v>4</v>
      </c>
      <c r="H343" t="s">
        <v>5</v>
      </c>
      <c r="I343" t="s">
        <v>6</v>
      </c>
      <c r="J343" s="5">
        <v>18</v>
      </c>
      <c r="K343">
        <v>231.04</v>
      </c>
      <c r="L343">
        <v>3119.07</v>
      </c>
      <c r="M343">
        <f>Table1[[#This Row],[Quantity Sold]]*Table1[[#This Row],[Unit Price]]</f>
        <v>4158.72</v>
      </c>
      <c r="N343">
        <f>Table1[[#This Row],[Sales Amount]]-Table1[[#This Row],[Cost Amount]]</f>
        <v>1039.6500000000001</v>
      </c>
      <c r="O343" s="3" t="str">
        <f>"Q"&amp;ROUNDUP(MONTH(Table1[[#This Row],[Order Date]])/3,0)</f>
        <v>Q2</v>
      </c>
      <c r="P343" s="3" t="str">
        <f>TEXT(Table1[[#This Row],[Order Date]],"MMM")</f>
        <v>Apr</v>
      </c>
      <c r="Q343" s="3">
        <f>MONTH(Table1[[#This Row],[Order Date]])</f>
        <v>4</v>
      </c>
    </row>
    <row r="344" spans="1:17" x14ac:dyDescent="0.3">
      <c r="A344" t="s">
        <v>728</v>
      </c>
      <c r="B344" s="7">
        <v>46107</v>
      </c>
      <c r="C344" s="5">
        <v>2026</v>
      </c>
      <c r="D344" s="5" t="s">
        <v>282</v>
      </c>
      <c r="E344" t="s">
        <v>77</v>
      </c>
      <c r="F344" s="3" t="s">
        <v>106</v>
      </c>
      <c r="G344" t="s">
        <v>107</v>
      </c>
      <c r="H344" t="s">
        <v>24</v>
      </c>
      <c r="I344" t="s">
        <v>6</v>
      </c>
      <c r="J344" s="5">
        <v>11</v>
      </c>
      <c r="K344">
        <v>235.87</v>
      </c>
      <c r="L344">
        <v>1749.93</v>
      </c>
      <c r="M344">
        <f>Table1[[#This Row],[Quantity Sold]]*Table1[[#This Row],[Unit Price]]</f>
        <v>2594.5700000000002</v>
      </c>
      <c r="N344">
        <f>Table1[[#This Row],[Sales Amount]]-Table1[[#This Row],[Cost Amount]]</f>
        <v>844.6400000000001</v>
      </c>
      <c r="O344" s="3" t="str">
        <f>"Q"&amp;ROUNDUP(MONTH(Table1[[#This Row],[Order Date]])/3,0)</f>
        <v>Q1</v>
      </c>
      <c r="P344" s="3" t="str">
        <f>TEXT(Table1[[#This Row],[Order Date]],"MMM")</f>
        <v>Mar</v>
      </c>
      <c r="Q344" s="3">
        <f>MONTH(Table1[[#This Row],[Order Date]])</f>
        <v>3</v>
      </c>
    </row>
    <row r="345" spans="1:17" x14ac:dyDescent="0.3">
      <c r="A345" t="s">
        <v>729</v>
      </c>
      <c r="B345" s="7">
        <v>46237</v>
      </c>
      <c r="C345" s="5">
        <v>2026</v>
      </c>
      <c r="D345" s="5" t="s">
        <v>64</v>
      </c>
      <c r="E345" t="s">
        <v>644</v>
      </c>
      <c r="F345" s="3" t="s">
        <v>232</v>
      </c>
      <c r="G345" t="s">
        <v>233</v>
      </c>
      <c r="H345" t="s">
        <v>34</v>
      </c>
      <c r="I345" t="s">
        <v>12</v>
      </c>
      <c r="J345" s="5">
        <v>15</v>
      </c>
      <c r="K345">
        <v>256.43</v>
      </c>
      <c r="L345">
        <v>3201.67</v>
      </c>
      <c r="M345">
        <f>Table1[[#This Row],[Quantity Sold]]*Table1[[#This Row],[Unit Price]]</f>
        <v>3846.4500000000003</v>
      </c>
      <c r="N345">
        <f>Table1[[#This Row],[Sales Amount]]-Table1[[#This Row],[Cost Amount]]</f>
        <v>644.7800000000002</v>
      </c>
      <c r="O345" s="3" t="str">
        <f>"Q"&amp;ROUNDUP(MONTH(Table1[[#This Row],[Order Date]])/3,0)</f>
        <v>Q3</v>
      </c>
      <c r="P345" s="3" t="str">
        <f>TEXT(Table1[[#This Row],[Order Date]],"MMM")</f>
        <v>Aug</v>
      </c>
      <c r="Q345" s="3">
        <f>MONTH(Table1[[#This Row],[Order Date]])</f>
        <v>8</v>
      </c>
    </row>
    <row r="346" spans="1:17" x14ac:dyDescent="0.3">
      <c r="A346" t="s">
        <v>730</v>
      </c>
      <c r="B346" s="7">
        <v>46137</v>
      </c>
      <c r="C346" s="5">
        <v>2026</v>
      </c>
      <c r="D346" s="5" t="s">
        <v>163</v>
      </c>
      <c r="E346" t="s">
        <v>731</v>
      </c>
      <c r="F346" s="3" t="s">
        <v>89</v>
      </c>
      <c r="G346" t="s">
        <v>90</v>
      </c>
      <c r="H346" t="s">
        <v>18</v>
      </c>
      <c r="I346" t="s">
        <v>6</v>
      </c>
      <c r="J346" s="5">
        <v>17</v>
      </c>
      <c r="K346">
        <v>457.85</v>
      </c>
      <c r="L346">
        <v>5670.66</v>
      </c>
      <c r="M346">
        <f>Table1[[#This Row],[Quantity Sold]]*Table1[[#This Row],[Unit Price]]</f>
        <v>7783.4500000000007</v>
      </c>
      <c r="N346">
        <f>Table1[[#This Row],[Sales Amount]]-Table1[[#This Row],[Cost Amount]]</f>
        <v>2112.7900000000009</v>
      </c>
      <c r="O346" s="3" t="str">
        <f>"Q"&amp;ROUNDUP(MONTH(Table1[[#This Row],[Order Date]])/3,0)</f>
        <v>Q2</v>
      </c>
      <c r="P346" s="3" t="str">
        <f>TEXT(Table1[[#This Row],[Order Date]],"MMM")</f>
        <v>Apr</v>
      </c>
      <c r="Q346" s="3">
        <f>MONTH(Table1[[#This Row],[Order Date]])</f>
        <v>4</v>
      </c>
    </row>
    <row r="347" spans="1:17" x14ac:dyDescent="0.3">
      <c r="A347" t="s">
        <v>732</v>
      </c>
      <c r="B347" s="7">
        <v>46081</v>
      </c>
      <c r="C347" s="5">
        <v>2026</v>
      </c>
      <c r="D347" s="5" t="s">
        <v>733</v>
      </c>
      <c r="E347" t="s">
        <v>102</v>
      </c>
      <c r="F347" s="3" t="s">
        <v>276</v>
      </c>
      <c r="G347" t="s">
        <v>277</v>
      </c>
      <c r="H347" t="s">
        <v>51</v>
      </c>
      <c r="I347" t="s">
        <v>35</v>
      </c>
      <c r="J347" s="5">
        <v>1</v>
      </c>
      <c r="K347">
        <v>272.36</v>
      </c>
      <c r="L347">
        <v>157.91</v>
      </c>
      <c r="M347">
        <f>Table1[[#This Row],[Quantity Sold]]*Table1[[#This Row],[Unit Price]]</f>
        <v>272.36</v>
      </c>
      <c r="N347">
        <f>Table1[[#This Row],[Sales Amount]]-Table1[[#This Row],[Cost Amount]]</f>
        <v>114.45000000000002</v>
      </c>
      <c r="O347" s="3" t="str">
        <f>"Q"&amp;ROUNDUP(MONTH(Table1[[#This Row],[Order Date]])/3,0)</f>
        <v>Q1</v>
      </c>
      <c r="P347" s="3" t="str">
        <f>TEXT(Table1[[#This Row],[Order Date]],"MMM")</f>
        <v>Feb</v>
      </c>
      <c r="Q347" s="3">
        <f>MONTH(Table1[[#This Row],[Order Date]])</f>
        <v>2</v>
      </c>
    </row>
    <row r="348" spans="1:17" x14ac:dyDescent="0.3">
      <c r="A348" t="s">
        <v>734</v>
      </c>
      <c r="B348" s="7">
        <v>46291</v>
      </c>
      <c r="C348" s="5">
        <v>2026</v>
      </c>
      <c r="D348" s="5" t="s">
        <v>243</v>
      </c>
      <c r="E348" t="s">
        <v>406</v>
      </c>
      <c r="F348" s="3" t="s">
        <v>306</v>
      </c>
      <c r="G348" t="s">
        <v>307</v>
      </c>
      <c r="H348" t="s">
        <v>51</v>
      </c>
      <c r="I348" t="s">
        <v>25</v>
      </c>
      <c r="J348" s="5">
        <v>1</v>
      </c>
      <c r="K348">
        <v>178.16</v>
      </c>
      <c r="L348">
        <v>96.75</v>
      </c>
      <c r="M348">
        <f>Table1[[#This Row],[Quantity Sold]]*Table1[[#This Row],[Unit Price]]</f>
        <v>178.16</v>
      </c>
      <c r="N348">
        <f>Table1[[#This Row],[Sales Amount]]-Table1[[#This Row],[Cost Amount]]</f>
        <v>81.41</v>
      </c>
      <c r="O348" s="3" t="str">
        <f>"Q"&amp;ROUNDUP(MONTH(Table1[[#This Row],[Order Date]])/3,0)</f>
        <v>Q3</v>
      </c>
      <c r="P348" s="3" t="str">
        <f>TEXT(Table1[[#This Row],[Order Date]],"MMM")</f>
        <v>Sep</v>
      </c>
      <c r="Q348" s="3">
        <f>MONTH(Table1[[#This Row],[Order Date]])</f>
        <v>9</v>
      </c>
    </row>
    <row r="349" spans="1:17" x14ac:dyDescent="0.3">
      <c r="A349" t="s">
        <v>735</v>
      </c>
      <c r="B349" s="7">
        <v>46133</v>
      </c>
      <c r="C349" s="5">
        <v>2026</v>
      </c>
      <c r="D349" s="5" t="s">
        <v>163</v>
      </c>
      <c r="E349" t="s">
        <v>448</v>
      </c>
      <c r="F349" s="3" t="s">
        <v>407</v>
      </c>
      <c r="G349" t="s">
        <v>408</v>
      </c>
      <c r="H349" t="s">
        <v>24</v>
      </c>
      <c r="I349" t="s">
        <v>6</v>
      </c>
      <c r="J349" s="5">
        <v>13</v>
      </c>
      <c r="K349">
        <v>191.28</v>
      </c>
      <c r="L349">
        <v>1634.68</v>
      </c>
      <c r="M349">
        <f>Table1[[#This Row],[Quantity Sold]]*Table1[[#This Row],[Unit Price]]</f>
        <v>2486.64</v>
      </c>
      <c r="N349">
        <f>Table1[[#This Row],[Sales Amount]]-Table1[[#This Row],[Cost Amount]]</f>
        <v>851.95999999999981</v>
      </c>
      <c r="O349" s="3" t="str">
        <f>"Q"&amp;ROUNDUP(MONTH(Table1[[#This Row],[Order Date]])/3,0)</f>
        <v>Q2</v>
      </c>
      <c r="P349" s="3" t="str">
        <f>TEXT(Table1[[#This Row],[Order Date]],"MMM")</f>
        <v>Apr</v>
      </c>
      <c r="Q349" s="3">
        <f>MONTH(Table1[[#This Row],[Order Date]])</f>
        <v>4</v>
      </c>
    </row>
    <row r="350" spans="1:17" x14ac:dyDescent="0.3">
      <c r="A350" t="s">
        <v>736</v>
      </c>
      <c r="B350" s="7">
        <v>46158</v>
      </c>
      <c r="C350" s="5">
        <v>2026</v>
      </c>
      <c r="D350" s="5" t="s">
        <v>58</v>
      </c>
      <c r="E350" t="s">
        <v>611</v>
      </c>
      <c r="F350" s="3" t="s">
        <v>22</v>
      </c>
      <c r="G350" t="s">
        <v>23</v>
      </c>
      <c r="H350" t="s">
        <v>24</v>
      </c>
      <c r="I350" t="s">
        <v>25</v>
      </c>
      <c r="J350" s="5">
        <v>8</v>
      </c>
      <c r="K350">
        <v>293.33999999999997</v>
      </c>
      <c r="L350">
        <v>1791.73</v>
      </c>
      <c r="M350">
        <f>Table1[[#This Row],[Quantity Sold]]*Table1[[#This Row],[Unit Price]]</f>
        <v>2346.7199999999998</v>
      </c>
      <c r="N350">
        <f>Table1[[#This Row],[Sales Amount]]-Table1[[#This Row],[Cost Amount]]</f>
        <v>554.98999999999978</v>
      </c>
      <c r="O350" s="3" t="str">
        <f>"Q"&amp;ROUNDUP(MONTH(Table1[[#This Row],[Order Date]])/3,0)</f>
        <v>Q2</v>
      </c>
      <c r="P350" s="3" t="str">
        <f>TEXT(Table1[[#This Row],[Order Date]],"MMM")</f>
        <v>May</v>
      </c>
      <c r="Q350" s="3">
        <f>MONTH(Table1[[#This Row],[Order Date]])</f>
        <v>5</v>
      </c>
    </row>
    <row r="351" spans="1:17" x14ac:dyDescent="0.3">
      <c r="A351" t="s">
        <v>737</v>
      </c>
      <c r="B351" s="7">
        <v>46163</v>
      </c>
      <c r="C351" s="5">
        <v>2026</v>
      </c>
      <c r="D351" s="5" t="s">
        <v>455</v>
      </c>
      <c r="E351" t="s">
        <v>272</v>
      </c>
      <c r="F351" s="3" t="s">
        <v>423</v>
      </c>
      <c r="G351" t="s">
        <v>424</v>
      </c>
      <c r="H351" t="s">
        <v>80</v>
      </c>
      <c r="I351" t="s">
        <v>12</v>
      </c>
      <c r="J351" s="5">
        <v>18</v>
      </c>
      <c r="K351">
        <v>380.07</v>
      </c>
      <c r="L351">
        <v>4777.1000000000004</v>
      </c>
      <c r="M351">
        <f>Table1[[#This Row],[Quantity Sold]]*Table1[[#This Row],[Unit Price]]</f>
        <v>6841.26</v>
      </c>
      <c r="N351">
        <f>Table1[[#This Row],[Sales Amount]]-Table1[[#This Row],[Cost Amount]]</f>
        <v>2064.16</v>
      </c>
      <c r="O351" s="3" t="str">
        <f>"Q"&amp;ROUNDUP(MONTH(Table1[[#This Row],[Order Date]])/3,0)</f>
        <v>Q2</v>
      </c>
      <c r="P351" s="3" t="str">
        <f>TEXT(Table1[[#This Row],[Order Date]],"MMM")</f>
        <v>May</v>
      </c>
      <c r="Q351" s="3">
        <f>MONTH(Table1[[#This Row],[Order Date]])</f>
        <v>5</v>
      </c>
    </row>
    <row r="352" spans="1:17" x14ac:dyDescent="0.3">
      <c r="A352" t="s">
        <v>738</v>
      </c>
      <c r="B352" s="7">
        <v>46361</v>
      </c>
      <c r="C352" s="5">
        <v>2026</v>
      </c>
      <c r="D352" s="5" t="s">
        <v>387</v>
      </c>
      <c r="E352" t="s">
        <v>739</v>
      </c>
      <c r="F352" s="3" t="s">
        <v>44</v>
      </c>
      <c r="G352" t="s">
        <v>45</v>
      </c>
      <c r="H352" t="s">
        <v>5</v>
      </c>
      <c r="I352" t="s">
        <v>6</v>
      </c>
      <c r="J352" s="5">
        <v>6</v>
      </c>
      <c r="K352">
        <v>81.86</v>
      </c>
      <c r="L352">
        <v>306.73</v>
      </c>
      <c r="M352">
        <f>Table1[[#This Row],[Quantity Sold]]*Table1[[#This Row],[Unit Price]]</f>
        <v>491.15999999999997</v>
      </c>
      <c r="N352">
        <f>Table1[[#This Row],[Sales Amount]]-Table1[[#This Row],[Cost Amount]]</f>
        <v>184.42999999999995</v>
      </c>
      <c r="O352" s="3" t="str">
        <f>"Q"&amp;ROUNDUP(MONTH(Table1[[#This Row],[Order Date]])/3,0)</f>
        <v>Q4</v>
      </c>
      <c r="P352" s="3" t="str">
        <f>TEXT(Table1[[#This Row],[Order Date]],"MMM")</f>
        <v>Dec</v>
      </c>
      <c r="Q352" s="3">
        <f>MONTH(Table1[[#This Row],[Order Date]])</f>
        <v>12</v>
      </c>
    </row>
    <row r="353" spans="1:17" x14ac:dyDescent="0.3">
      <c r="A353" t="s">
        <v>740</v>
      </c>
      <c r="B353" s="7">
        <v>46348</v>
      </c>
      <c r="C353" s="5">
        <v>2026</v>
      </c>
      <c r="D353" s="5" t="s">
        <v>227</v>
      </c>
      <c r="E353" t="s">
        <v>436</v>
      </c>
      <c r="F353" s="3" t="s">
        <v>3</v>
      </c>
      <c r="G353" t="s">
        <v>4</v>
      </c>
      <c r="H353" t="s">
        <v>5</v>
      </c>
      <c r="I353" t="s">
        <v>25</v>
      </c>
      <c r="J353" s="5">
        <v>15</v>
      </c>
      <c r="K353">
        <v>177.75</v>
      </c>
      <c r="L353">
        <v>1769.54</v>
      </c>
      <c r="M353">
        <f>Table1[[#This Row],[Quantity Sold]]*Table1[[#This Row],[Unit Price]]</f>
        <v>2666.25</v>
      </c>
      <c r="N353">
        <f>Table1[[#This Row],[Sales Amount]]-Table1[[#This Row],[Cost Amount]]</f>
        <v>896.71</v>
      </c>
      <c r="O353" s="3" t="str">
        <f>"Q"&amp;ROUNDUP(MONTH(Table1[[#This Row],[Order Date]])/3,0)</f>
        <v>Q4</v>
      </c>
      <c r="P353" s="3" t="str">
        <f>TEXT(Table1[[#This Row],[Order Date]],"MMM")</f>
        <v>Nov</v>
      </c>
      <c r="Q353" s="3">
        <f>MONTH(Table1[[#This Row],[Order Date]])</f>
        <v>11</v>
      </c>
    </row>
    <row r="354" spans="1:17" x14ac:dyDescent="0.3">
      <c r="A354" t="s">
        <v>741</v>
      </c>
      <c r="B354" s="7">
        <v>46230</v>
      </c>
      <c r="C354" s="5">
        <v>2026</v>
      </c>
      <c r="D354" s="5" t="s">
        <v>442</v>
      </c>
      <c r="E354" t="s">
        <v>291</v>
      </c>
      <c r="F354" s="3" t="s">
        <v>212</v>
      </c>
      <c r="G354" t="s">
        <v>213</v>
      </c>
      <c r="H354" t="s">
        <v>18</v>
      </c>
      <c r="I354" t="s">
        <v>35</v>
      </c>
      <c r="J354" s="5">
        <v>14</v>
      </c>
      <c r="K354">
        <v>468.71</v>
      </c>
      <c r="L354">
        <v>4203.43</v>
      </c>
      <c r="M354">
        <f>Table1[[#This Row],[Quantity Sold]]*Table1[[#This Row],[Unit Price]]</f>
        <v>6561.94</v>
      </c>
      <c r="N354">
        <f>Table1[[#This Row],[Sales Amount]]-Table1[[#This Row],[Cost Amount]]</f>
        <v>2358.5099999999993</v>
      </c>
      <c r="O354" s="3" t="str">
        <f>"Q"&amp;ROUNDUP(MONTH(Table1[[#This Row],[Order Date]])/3,0)</f>
        <v>Q3</v>
      </c>
      <c r="P354" s="3" t="str">
        <f>TEXT(Table1[[#This Row],[Order Date]],"MMM")</f>
        <v>Jul</v>
      </c>
      <c r="Q354" s="3">
        <f>MONTH(Table1[[#This Row],[Order Date]])</f>
        <v>7</v>
      </c>
    </row>
    <row r="355" spans="1:17" x14ac:dyDescent="0.3">
      <c r="A355" t="s">
        <v>742</v>
      </c>
      <c r="B355" s="7">
        <v>46296</v>
      </c>
      <c r="C355" s="5">
        <v>2026</v>
      </c>
      <c r="D355" s="5" t="s">
        <v>620</v>
      </c>
      <c r="E355" t="s">
        <v>456</v>
      </c>
      <c r="F355" s="3" t="s">
        <v>306</v>
      </c>
      <c r="G355" t="s">
        <v>307</v>
      </c>
      <c r="H355" t="s">
        <v>51</v>
      </c>
      <c r="I355" t="s">
        <v>35</v>
      </c>
      <c r="J355" s="5">
        <v>3</v>
      </c>
      <c r="K355">
        <v>486.92</v>
      </c>
      <c r="L355">
        <v>977.67</v>
      </c>
      <c r="M355">
        <f>Table1[[#This Row],[Quantity Sold]]*Table1[[#This Row],[Unit Price]]</f>
        <v>1460.76</v>
      </c>
      <c r="N355">
        <f>Table1[[#This Row],[Sales Amount]]-Table1[[#This Row],[Cost Amount]]</f>
        <v>483.09000000000003</v>
      </c>
      <c r="O355" s="3" t="str">
        <f>"Q"&amp;ROUNDUP(MONTH(Table1[[#This Row],[Order Date]])/3,0)</f>
        <v>Q4</v>
      </c>
      <c r="P355" s="3" t="str">
        <f>TEXT(Table1[[#This Row],[Order Date]],"MMM")</f>
        <v>Oct</v>
      </c>
      <c r="Q355" s="3">
        <f>MONTH(Table1[[#This Row],[Order Date]])</f>
        <v>10</v>
      </c>
    </row>
    <row r="356" spans="1:17" x14ac:dyDescent="0.3">
      <c r="A356" t="s">
        <v>743</v>
      </c>
      <c r="B356" s="7">
        <v>46170</v>
      </c>
      <c r="C356" s="5">
        <v>2026</v>
      </c>
      <c r="D356" s="5" t="s">
        <v>227</v>
      </c>
      <c r="E356" t="s">
        <v>99</v>
      </c>
      <c r="F356" s="3" t="s">
        <v>169</v>
      </c>
      <c r="G356" t="s">
        <v>170</v>
      </c>
      <c r="H356" t="s">
        <v>80</v>
      </c>
      <c r="I356" t="s">
        <v>25</v>
      </c>
      <c r="J356" s="5">
        <v>3</v>
      </c>
      <c r="K356">
        <v>262.91000000000003</v>
      </c>
      <c r="L356">
        <v>448.83</v>
      </c>
      <c r="M356">
        <f>Table1[[#This Row],[Quantity Sold]]*Table1[[#This Row],[Unit Price]]</f>
        <v>788.73</v>
      </c>
      <c r="N356">
        <f>Table1[[#This Row],[Sales Amount]]-Table1[[#This Row],[Cost Amount]]</f>
        <v>339.90000000000003</v>
      </c>
      <c r="O356" s="3" t="str">
        <f>"Q"&amp;ROUNDUP(MONTH(Table1[[#This Row],[Order Date]])/3,0)</f>
        <v>Q2</v>
      </c>
      <c r="P356" s="3" t="str">
        <f>TEXT(Table1[[#This Row],[Order Date]],"MMM")</f>
        <v>May</v>
      </c>
      <c r="Q356" s="3">
        <f>MONTH(Table1[[#This Row],[Order Date]])</f>
        <v>5</v>
      </c>
    </row>
    <row r="357" spans="1:17" x14ac:dyDescent="0.3">
      <c r="A357" t="s">
        <v>744</v>
      </c>
      <c r="B357" s="7">
        <v>46103</v>
      </c>
      <c r="C357" s="5">
        <v>2026</v>
      </c>
      <c r="D357" s="5" t="s">
        <v>555</v>
      </c>
      <c r="E357" t="s">
        <v>745</v>
      </c>
      <c r="F357" s="3" t="s">
        <v>224</v>
      </c>
      <c r="G357" t="s">
        <v>225</v>
      </c>
      <c r="H357" t="s">
        <v>18</v>
      </c>
      <c r="I357" t="s">
        <v>35</v>
      </c>
      <c r="J357" s="5">
        <v>9</v>
      </c>
      <c r="K357">
        <v>275.76</v>
      </c>
      <c r="L357">
        <v>1425.27</v>
      </c>
      <c r="M357">
        <f>Table1[[#This Row],[Quantity Sold]]*Table1[[#This Row],[Unit Price]]</f>
        <v>2481.84</v>
      </c>
      <c r="N357">
        <f>Table1[[#This Row],[Sales Amount]]-Table1[[#This Row],[Cost Amount]]</f>
        <v>1056.5700000000002</v>
      </c>
      <c r="O357" s="3" t="str">
        <f>"Q"&amp;ROUNDUP(MONTH(Table1[[#This Row],[Order Date]])/3,0)</f>
        <v>Q1</v>
      </c>
      <c r="P357" s="3" t="str">
        <f>TEXT(Table1[[#This Row],[Order Date]],"MMM")</f>
        <v>Mar</v>
      </c>
      <c r="Q357" s="3">
        <f>MONTH(Table1[[#This Row],[Order Date]])</f>
        <v>3</v>
      </c>
    </row>
    <row r="358" spans="1:17" x14ac:dyDescent="0.3">
      <c r="A358" t="s">
        <v>746</v>
      </c>
      <c r="B358" s="7">
        <v>46039</v>
      </c>
      <c r="C358" s="5">
        <v>2026</v>
      </c>
      <c r="D358" s="5" t="s">
        <v>248</v>
      </c>
      <c r="E358" t="s">
        <v>714</v>
      </c>
      <c r="F358" s="3" t="s">
        <v>232</v>
      </c>
      <c r="G358" t="s">
        <v>233</v>
      </c>
      <c r="H358" t="s">
        <v>34</v>
      </c>
      <c r="I358" t="s">
        <v>35</v>
      </c>
      <c r="J358" s="5">
        <v>20</v>
      </c>
      <c r="K358">
        <v>264.44</v>
      </c>
      <c r="L358">
        <v>3788.33</v>
      </c>
      <c r="M358">
        <f>Table1[[#This Row],[Quantity Sold]]*Table1[[#This Row],[Unit Price]]</f>
        <v>5288.8</v>
      </c>
      <c r="N358">
        <f>Table1[[#This Row],[Sales Amount]]-Table1[[#This Row],[Cost Amount]]</f>
        <v>1500.4700000000003</v>
      </c>
      <c r="O358" s="3" t="str">
        <f>"Q"&amp;ROUNDUP(MONTH(Table1[[#This Row],[Order Date]])/3,0)</f>
        <v>Q1</v>
      </c>
      <c r="P358" s="3" t="str">
        <f>TEXT(Table1[[#This Row],[Order Date]],"MMM")</f>
        <v>Jan</v>
      </c>
      <c r="Q358" s="3">
        <f>MONTH(Table1[[#This Row],[Order Date]])</f>
        <v>1</v>
      </c>
    </row>
    <row r="359" spans="1:17" x14ac:dyDescent="0.3">
      <c r="A359" t="s">
        <v>747</v>
      </c>
      <c r="B359" s="7">
        <v>46048</v>
      </c>
      <c r="C359" s="5">
        <v>2026</v>
      </c>
      <c r="D359" s="5" t="s">
        <v>643</v>
      </c>
      <c r="E359" t="s">
        <v>460</v>
      </c>
      <c r="F359" s="3" t="s">
        <v>117</v>
      </c>
      <c r="G359" t="s">
        <v>118</v>
      </c>
      <c r="H359" t="s">
        <v>5</v>
      </c>
      <c r="I359" t="s">
        <v>12</v>
      </c>
      <c r="J359" s="5">
        <v>13</v>
      </c>
      <c r="K359">
        <v>146.93</v>
      </c>
      <c r="L359">
        <v>1117.3</v>
      </c>
      <c r="M359">
        <f>Table1[[#This Row],[Quantity Sold]]*Table1[[#This Row],[Unit Price]]</f>
        <v>1910.0900000000001</v>
      </c>
      <c r="N359">
        <f>Table1[[#This Row],[Sales Amount]]-Table1[[#This Row],[Cost Amount]]</f>
        <v>792.79000000000019</v>
      </c>
      <c r="O359" s="3" t="str">
        <f>"Q"&amp;ROUNDUP(MONTH(Table1[[#This Row],[Order Date]])/3,0)</f>
        <v>Q1</v>
      </c>
      <c r="P359" s="3" t="str">
        <f>TEXT(Table1[[#This Row],[Order Date]],"MMM")</f>
        <v>Jan</v>
      </c>
      <c r="Q359" s="3">
        <f>MONTH(Table1[[#This Row],[Order Date]])</f>
        <v>1</v>
      </c>
    </row>
    <row r="360" spans="1:17" x14ac:dyDescent="0.3">
      <c r="A360" t="s">
        <v>748</v>
      </c>
      <c r="B360" s="7">
        <v>46282</v>
      </c>
      <c r="C360" s="5">
        <v>2026</v>
      </c>
      <c r="D360" s="5" t="s">
        <v>27</v>
      </c>
      <c r="E360" t="s">
        <v>310</v>
      </c>
      <c r="F360" s="3" t="s">
        <v>224</v>
      </c>
      <c r="G360" t="s">
        <v>225</v>
      </c>
      <c r="H360" t="s">
        <v>18</v>
      </c>
      <c r="I360" t="s">
        <v>25</v>
      </c>
      <c r="J360" s="5">
        <v>7</v>
      </c>
      <c r="K360">
        <v>250.67</v>
      </c>
      <c r="L360">
        <v>1022.28</v>
      </c>
      <c r="M360">
        <f>Table1[[#This Row],[Quantity Sold]]*Table1[[#This Row],[Unit Price]]</f>
        <v>1754.6899999999998</v>
      </c>
      <c r="N360">
        <f>Table1[[#This Row],[Sales Amount]]-Table1[[#This Row],[Cost Amount]]</f>
        <v>732.40999999999985</v>
      </c>
      <c r="O360" s="3" t="str">
        <f>"Q"&amp;ROUNDUP(MONTH(Table1[[#This Row],[Order Date]])/3,0)</f>
        <v>Q3</v>
      </c>
      <c r="P360" s="3" t="str">
        <f>TEXT(Table1[[#This Row],[Order Date]],"MMM")</f>
        <v>Sep</v>
      </c>
      <c r="Q360" s="3">
        <f>MONTH(Table1[[#This Row],[Order Date]])</f>
        <v>9</v>
      </c>
    </row>
    <row r="361" spans="1:17" x14ac:dyDescent="0.3">
      <c r="A361" t="s">
        <v>749</v>
      </c>
      <c r="B361" s="7">
        <v>46187</v>
      </c>
      <c r="C361" s="5">
        <v>2026</v>
      </c>
      <c r="D361" s="5" t="s">
        <v>689</v>
      </c>
      <c r="E361" t="s">
        <v>598</v>
      </c>
      <c r="F361" s="3" t="s">
        <v>22</v>
      </c>
      <c r="G361" t="s">
        <v>23</v>
      </c>
      <c r="H361" t="s">
        <v>24</v>
      </c>
      <c r="I361" t="s">
        <v>25</v>
      </c>
      <c r="J361" s="5">
        <v>8</v>
      </c>
      <c r="K361">
        <v>137.77000000000001</v>
      </c>
      <c r="L361">
        <v>865.42</v>
      </c>
      <c r="M361">
        <f>Table1[[#This Row],[Quantity Sold]]*Table1[[#This Row],[Unit Price]]</f>
        <v>1102.1600000000001</v>
      </c>
      <c r="N361">
        <f>Table1[[#This Row],[Sales Amount]]-Table1[[#This Row],[Cost Amount]]</f>
        <v>236.74000000000012</v>
      </c>
      <c r="O361" s="3" t="str">
        <f>"Q"&amp;ROUNDUP(MONTH(Table1[[#This Row],[Order Date]])/3,0)</f>
        <v>Q2</v>
      </c>
      <c r="P361" s="3" t="str">
        <f>TEXT(Table1[[#This Row],[Order Date]],"MMM")</f>
        <v>Jun</v>
      </c>
      <c r="Q361" s="3">
        <f>MONTH(Table1[[#This Row],[Order Date]])</f>
        <v>6</v>
      </c>
    </row>
    <row r="362" spans="1:17" x14ac:dyDescent="0.3">
      <c r="A362" t="s">
        <v>750</v>
      </c>
      <c r="B362" s="7">
        <v>46242</v>
      </c>
      <c r="C362" s="5">
        <v>2026</v>
      </c>
      <c r="D362" s="5" t="s">
        <v>186</v>
      </c>
      <c r="E362" t="s">
        <v>159</v>
      </c>
      <c r="F362" s="3" t="s">
        <v>39</v>
      </c>
      <c r="G362" t="s">
        <v>40</v>
      </c>
      <c r="H362" t="s">
        <v>34</v>
      </c>
      <c r="I362" t="s">
        <v>25</v>
      </c>
      <c r="J362" s="5">
        <v>17</v>
      </c>
      <c r="K362">
        <v>227.68</v>
      </c>
      <c r="L362">
        <v>2534.66</v>
      </c>
      <c r="M362">
        <f>Table1[[#This Row],[Quantity Sold]]*Table1[[#This Row],[Unit Price]]</f>
        <v>3870.56</v>
      </c>
      <c r="N362">
        <f>Table1[[#This Row],[Sales Amount]]-Table1[[#This Row],[Cost Amount]]</f>
        <v>1335.9</v>
      </c>
      <c r="O362" s="3" t="str">
        <f>"Q"&amp;ROUNDUP(MONTH(Table1[[#This Row],[Order Date]])/3,0)</f>
        <v>Q3</v>
      </c>
      <c r="P362" s="3" t="str">
        <f>TEXT(Table1[[#This Row],[Order Date]],"MMM")</f>
        <v>Aug</v>
      </c>
      <c r="Q362" s="3">
        <f>MONTH(Table1[[#This Row],[Order Date]])</f>
        <v>8</v>
      </c>
    </row>
    <row r="363" spans="1:17" x14ac:dyDescent="0.3">
      <c r="A363" t="s">
        <v>751</v>
      </c>
      <c r="B363" s="7">
        <v>46345</v>
      </c>
      <c r="C363" s="5">
        <v>2026</v>
      </c>
      <c r="D363" s="5" t="s">
        <v>450</v>
      </c>
      <c r="E363" t="s">
        <v>418</v>
      </c>
      <c r="F363" s="3" t="s">
        <v>276</v>
      </c>
      <c r="G363" t="s">
        <v>277</v>
      </c>
      <c r="H363" t="s">
        <v>51</v>
      </c>
      <c r="I363" t="s">
        <v>12</v>
      </c>
      <c r="J363" s="5">
        <v>14</v>
      </c>
      <c r="K363">
        <v>225.63</v>
      </c>
      <c r="L363">
        <v>2276.58</v>
      </c>
      <c r="M363">
        <f>Table1[[#This Row],[Quantity Sold]]*Table1[[#This Row],[Unit Price]]</f>
        <v>3158.8199999999997</v>
      </c>
      <c r="N363">
        <f>Table1[[#This Row],[Sales Amount]]-Table1[[#This Row],[Cost Amount]]</f>
        <v>882.23999999999978</v>
      </c>
      <c r="O363" s="3" t="str">
        <f>"Q"&amp;ROUNDUP(MONTH(Table1[[#This Row],[Order Date]])/3,0)</f>
        <v>Q4</v>
      </c>
      <c r="P363" s="3" t="str">
        <f>TEXT(Table1[[#This Row],[Order Date]],"MMM")</f>
        <v>Nov</v>
      </c>
      <c r="Q363" s="3">
        <f>MONTH(Table1[[#This Row],[Order Date]])</f>
        <v>11</v>
      </c>
    </row>
    <row r="364" spans="1:17" x14ac:dyDescent="0.3">
      <c r="A364" t="s">
        <v>752</v>
      </c>
      <c r="B364" s="7">
        <v>46055</v>
      </c>
      <c r="C364" s="5">
        <v>2026</v>
      </c>
      <c r="D364" s="5" t="s">
        <v>130</v>
      </c>
      <c r="E364" t="s">
        <v>211</v>
      </c>
      <c r="F364" s="3" t="s">
        <v>152</v>
      </c>
      <c r="G364" t="s">
        <v>153</v>
      </c>
      <c r="H364" t="s">
        <v>5</v>
      </c>
      <c r="I364" t="s">
        <v>25</v>
      </c>
      <c r="J364" s="5">
        <v>10</v>
      </c>
      <c r="K364">
        <v>117.79</v>
      </c>
      <c r="L364">
        <v>835.09</v>
      </c>
      <c r="M364">
        <f>Table1[[#This Row],[Quantity Sold]]*Table1[[#This Row],[Unit Price]]</f>
        <v>1177.9000000000001</v>
      </c>
      <c r="N364">
        <f>Table1[[#This Row],[Sales Amount]]-Table1[[#This Row],[Cost Amount]]</f>
        <v>342.81000000000006</v>
      </c>
      <c r="O364" s="3" t="str">
        <f>"Q"&amp;ROUNDUP(MONTH(Table1[[#This Row],[Order Date]])/3,0)</f>
        <v>Q1</v>
      </c>
      <c r="P364" s="3" t="str">
        <f>TEXT(Table1[[#This Row],[Order Date]],"MMM")</f>
        <v>Feb</v>
      </c>
      <c r="Q364" s="3">
        <f>MONTH(Table1[[#This Row],[Order Date]])</f>
        <v>2</v>
      </c>
    </row>
    <row r="365" spans="1:17" x14ac:dyDescent="0.3">
      <c r="A365" t="s">
        <v>753</v>
      </c>
      <c r="B365" s="7">
        <v>46165</v>
      </c>
      <c r="C365" s="5">
        <v>2026</v>
      </c>
      <c r="D365" s="5" t="s">
        <v>404</v>
      </c>
      <c r="E365" t="s">
        <v>141</v>
      </c>
      <c r="F365" s="3" t="s">
        <v>164</v>
      </c>
      <c r="G365" t="s">
        <v>165</v>
      </c>
      <c r="H365" t="s">
        <v>34</v>
      </c>
      <c r="I365" t="s">
        <v>35</v>
      </c>
      <c r="J365" s="5">
        <v>20</v>
      </c>
      <c r="K365">
        <v>461.39</v>
      </c>
      <c r="L365">
        <v>6447.22</v>
      </c>
      <c r="M365">
        <f>Table1[[#This Row],[Quantity Sold]]*Table1[[#This Row],[Unit Price]]</f>
        <v>9227.7999999999993</v>
      </c>
      <c r="N365">
        <f>Table1[[#This Row],[Sales Amount]]-Table1[[#This Row],[Cost Amount]]</f>
        <v>2780.579999999999</v>
      </c>
      <c r="O365" s="3" t="str">
        <f>"Q"&amp;ROUNDUP(MONTH(Table1[[#This Row],[Order Date]])/3,0)</f>
        <v>Q2</v>
      </c>
      <c r="P365" s="3" t="str">
        <f>TEXT(Table1[[#This Row],[Order Date]],"MMM")</f>
        <v>May</v>
      </c>
      <c r="Q365" s="3">
        <f>MONTH(Table1[[#This Row],[Order Date]])</f>
        <v>5</v>
      </c>
    </row>
    <row r="366" spans="1:17" x14ac:dyDescent="0.3">
      <c r="A366" t="s">
        <v>754</v>
      </c>
      <c r="B366" s="7">
        <v>46153</v>
      </c>
      <c r="C366" s="5">
        <v>2026</v>
      </c>
      <c r="D366" s="5" t="s">
        <v>189</v>
      </c>
      <c r="E366" t="s">
        <v>438</v>
      </c>
      <c r="F366" s="3" t="s">
        <v>178</v>
      </c>
      <c r="G366" t="s">
        <v>179</v>
      </c>
      <c r="H366" t="s">
        <v>18</v>
      </c>
      <c r="I366" t="s">
        <v>25</v>
      </c>
      <c r="J366" s="5">
        <v>14</v>
      </c>
      <c r="K366">
        <v>397.58</v>
      </c>
      <c r="L366">
        <v>4332.5600000000004</v>
      </c>
      <c r="M366">
        <f>Table1[[#This Row],[Quantity Sold]]*Table1[[#This Row],[Unit Price]]</f>
        <v>5566.12</v>
      </c>
      <c r="N366">
        <f>Table1[[#This Row],[Sales Amount]]-Table1[[#This Row],[Cost Amount]]</f>
        <v>1233.5599999999995</v>
      </c>
      <c r="O366" s="3" t="str">
        <f>"Q"&amp;ROUNDUP(MONTH(Table1[[#This Row],[Order Date]])/3,0)</f>
        <v>Q2</v>
      </c>
      <c r="P366" s="3" t="str">
        <f>TEXT(Table1[[#This Row],[Order Date]],"MMM")</f>
        <v>May</v>
      </c>
      <c r="Q366" s="3">
        <f>MONTH(Table1[[#This Row],[Order Date]])</f>
        <v>5</v>
      </c>
    </row>
    <row r="367" spans="1:17" x14ac:dyDescent="0.3">
      <c r="A367" t="s">
        <v>755</v>
      </c>
      <c r="B367" s="7">
        <v>46123</v>
      </c>
      <c r="C367" s="5">
        <v>2026</v>
      </c>
      <c r="D367" s="5" t="s">
        <v>104</v>
      </c>
      <c r="E367" t="s">
        <v>287</v>
      </c>
      <c r="F367" s="3" t="s">
        <v>232</v>
      </c>
      <c r="G367" t="s">
        <v>233</v>
      </c>
      <c r="H367" t="s">
        <v>34</v>
      </c>
      <c r="I367" t="s">
        <v>6</v>
      </c>
      <c r="J367" s="5">
        <v>20</v>
      </c>
      <c r="K367">
        <v>476.7</v>
      </c>
      <c r="L367">
        <v>6104.14</v>
      </c>
      <c r="M367">
        <f>Table1[[#This Row],[Quantity Sold]]*Table1[[#This Row],[Unit Price]]</f>
        <v>9534</v>
      </c>
      <c r="N367">
        <f>Table1[[#This Row],[Sales Amount]]-Table1[[#This Row],[Cost Amount]]</f>
        <v>3429.8599999999997</v>
      </c>
      <c r="O367" s="3" t="str">
        <f>"Q"&amp;ROUNDUP(MONTH(Table1[[#This Row],[Order Date]])/3,0)</f>
        <v>Q2</v>
      </c>
      <c r="P367" s="3" t="str">
        <f>TEXT(Table1[[#This Row],[Order Date]],"MMM")</f>
        <v>Apr</v>
      </c>
      <c r="Q367" s="3">
        <f>MONTH(Table1[[#This Row],[Order Date]])</f>
        <v>4</v>
      </c>
    </row>
    <row r="368" spans="1:17" x14ac:dyDescent="0.3">
      <c r="A368" t="s">
        <v>756</v>
      </c>
      <c r="B368" s="7">
        <v>46027</v>
      </c>
      <c r="C368" s="5">
        <v>2026</v>
      </c>
      <c r="D368" s="5" t="s">
        <v>429</v>
      </c>
      <c r="E368" t="s">
        <v>757</v>
      </c>
      <c r="F368" s="3" t="s">
        <v>49</v>
      </c>
      <c r="G368" t="s">
        <v>50</v>
      </c>
      <c r="H368" t="s">
        <v>51</v>
      </c>
      <c r="I368" t="s">
        <v>12</v>
      </c>
      <c r="J368" s="5">
        <v>5</v>
      </c>
      <c r="K368">
        <v>381.24</v>
      </c>
      <c r="L368">
        <v>1513.89</v>
      </c>
      <c r="M368">
        <f>Table1[[#This Row],[Quantity Sold]]*Table1[[#This Row],[Unit Price]]</f>
        <v>1906.2</v>
      </c>
      <c r="N368">
        <f>Table1[[#This Row],[Sales Amount]]-Table1[[#This Row],[Cost Amount]]</f>
        <v>392.30999999999995</v>
      </c>
      <c r="O368" s="3" t="str">
        <f>"Q"&amp;ROUNDUP(MONTH(Table1[[#This Row],[Order Date]])/3,0)</f>
        <v>Q1</v>
      </c>
      <c r="P368" s="3" t="str">
        <f>TEXT(Table1[[#This Row],[Order Date]],"MMM")</f>
        <v>Jan</v>
      </c>
      <c r="Q368" s="3">
        <f>MONTH(Table1[[#This Row],[Order Date]])</f>
        <v>1</v>
      </c>
    </row>
    <row r="369" spans="1:17" x14ac:dyDescent="0.3">
      <c r="A369" t="s">
        <v>758</v>
      </c>
      <c r="B369" s="7">
        <v>46159</v>
      </c>
      <c r="C369" s="5">
        <v>2026</v>
      </c>
      <c r="D369" s="5" t="s">
        <v>759</v>
      </c>
      <c r="E369" t="s">
        <v>102</v>
      </c>
      <c r="F369" s="3" t="s">
        <v>156</v>
      </c>
      <c r="G369" t="s">
        <v>157</v>
      </c>
      <c r="H369" t="s">
        <v>5</v>
      </c>
      <c r="I369" t="s">
        <v>35</v>
      </c>
      <c r="J369" s="5">
        <v>1</v>
      </c>
      <c r="K369">
        <v>67.150000000000006</v>
      </c>
      <c r="L369">
        <v>39.19</v>
      </c>
      <c r="M369">
        <f>Table1[[#This Row],[Quantity Sold]]*Table1[[#This Row],[Unit Price]]</f>
        <v>67.150000000000006</v>
      </c>
      <c r="N369">
        <f>Table1[[#This Row],[Sales Amount]]-Table1[[#This Row],[Cost Amount]]</f>
        <v>27.960000000000008</v>
      </c>
      <c r="O369" s="3" t="str">
        <f>"Q"&amp;ROUNDUP(MONTH(Table1[[#This Row],[Order Date]])/3,0)</f>
        <v>Q2</v>
      </c>
      <c r="P369" s="3" t="str">
        <f>TEXT(Table1[[#This Row],[Order Date]],"MMM")</f>
        <v>May</v>
      </c>
      <c r="Q369" s="3">
        <f>MONTH(Table1[[#This Row],[Order Date]])</f>
        <v>5</v>
      </c>
    </row>
    <row r="370" spans="1:17" x14ac:dyDescent="0.3">
      <c r="A370" t="s">
        <v>760</v>
      </c>
      <c r="B370" s="7">
        <v>46209</v>
      </c>
      <c r="C370" s="5">
        <v>2026</v>
      </c>
      <c r="D370" s="5" t="s">
        <v>30</v>
      </c>
      <c r="E370" t="s">
        <v>15</v>
      </c>
      <c r="F370" s="3" t="s">
        <v>152</v>
      </c>
      <c r="G370" t="s">
        <v>153</v>
      </c>
      <c r="H370" t="s">
        <v>5</v>
      </c>
      <c r="I370" t="s">
        <v>6</v>
      </c>
      <c r="J370" s="5">
        <v>4</v>
      </c>
      <c r="K370">
        <v>160.66999999999999</v>
      </c>
      <c r="L370">
        <v>492.91</v>
      </c>
      <c r="M370">
        <f>Table1[[#This Row],[Quantity Sold]]*Table1[[#This Row],[Unit Price]]</f>
        <v>642.67999999999995</v>
      </c>
      <c r="N370">
        <f>Table1[[#This Row],[Sales Amount]]-Table1[[#This Row],[Cost Amount]]</f>
        <v>149.76999999999992</v>
      </c>
      <c r="O370" s="3" t="str">
        <f>"Q"&amp;ROUNDUP(MONTH(Table1[[#This Row],[Order Date]])/3,0)</f>
        <v>Q3</v>
      </c>
      <c r="P370" s="3" t="str">
        <f>TEXT(Table1[[#This Row],[Order Date]],"MMM")</f>
        <v>Jul</v>
      </c>
      <c r="Q370" s="3">
        <f>MONTH(Table1[[#This Row],[Order Date]])</f>
        <v>7</v>
      </c>
    </row>
    <row r="371" spans="1:17" x14ac:dyDescent="0.3">
      <c r="A371" t="s">
        <v>761</v>
      </c>
      <c r="B371" s="7">
        <v>46053</v>
      </c>
      <c r="C371" s="5">
        <v>2026</v>
      </c>
      <c r="D371" s="5" t="s">
        <v>210</v>
      </c>
      <c r="E371" t="s">
        <v>762</v>
      </c>
      <c r="F371" s="3" t="s">
        <v>3</v>
      </c>
      <c r="G371" t="s">
        <v>4</v>
      </c>
      <c r="H371" t="s">
        <v>5</v>
      </c>
      <c r="I371" t="s">
        <v>12</v>
      </c>
      <c r="J371" s="5">
        <v>14</v>
      </c>
      <c r="K371">
        <v>472.01</v>
      </c>
      <c r="L371">
        <v>4733.74</v>
      </c>
      <c r="M371">
        <f>Table1[[#This Row],[Quantity Sold]]*Table1[[#This Row],[Unit Price]]</f>
        <v>6608.1399999999994</v>
      </c>
      <c r="N371">
        <f>Table1[[#This Row],[Sales Amount]]-Table1[[#This Row],[Cost Amount]]</f>
        <v>1874.3999999999996</v>
      </c>
      <c r="O371" s="3" t="str">
        <f>"Q"&amp;ROUNDUP(MONTH(Table1[[#This Row],[Order Date]])/3,0)</f>
        <v>Q1</v>
      </c>
      <c r="P371" s="3" t="str">
        <f>TEXT(Table1[[#This Row],[Order Date]],"MMM")</f>
        <v>Jan</v>
      </c>
      <c r="Q371" s="3">
        <f>MONTH(Table1[[#This Row],[Order Date]])</f>
        <v>1</v>
      </c>
    </row>
    <row r="372" spans="1:17" x14ac:dyDescent="0.3">
      <c r="A372" t="s">
        <v>763</v>
      </c>
      <c r="B372" s="7">
        <v>46314</v>
      </c>
      <c r="C372" s="5">
        <v>2026</v>
      </c>
      <c r="D372" s="5" t="s">
        <v>316</v>
      </c>
      <c r="E372" t="s">
        <v>231</v>
      </c>
      <c r="F372" s="3" t="s">
        <v>74</v>
      </c>
      <c r="G372" t="s">
        <v>75</v>
      </c>
      <c r="H372" t="s">
        <v>51</v>
      </c>
      <c r="I372" t="s">
        <v>12</v>
      </c>
      <c r="J372" s="5">
        <v>12</v>
      </c>
      <c r="K372">
        <v>44.17</v>
      </c>
      <c r="L372">
        <v>390.82</v>
      </c>
      <c r="M372">
        <f>Table1[[#This Row],[Quantity Sold]]*Table1[[#This Row],[Unit Price]]</f>
        <v>530.04</v>
      </c>
      <c r="N372">
        <f>Table1[[#This Row],[Sales Amount]]-Table1[[#This Row],[Cost Amount]]</f>
        <v>139.21999999999997</v>
      </c>
      <c r="O372" s="3" t="str">
        <f>"Q"&amp;ROUNDUP(MONTH(Table1[[#This Row],[Order Date]])/3,0)</f>
        <v>Q4</v>
      </c>
      <c r="P372" s="3" t="str">
        <f>TEXT(Table1[[#This Row],[Order Date]],"MMM")</f>
        <v>Oct</v>
      </c>
      <c r="Q372" s="3">
        <f>MONTH(Table1[[#This Row],[Order Date]])</f>
        <v>10</v>
      </c>
    </row>
    <row r="373" spans="1:17" x14ac:dyDescent="0.3">
      <c r="A373" t="s">
        <v>764</v>
      </c>
      <c r="B373" s="7">
        <v>46195</v>
      </c>
      <c r="C373" s="5">
        <v>2026</v>
      </c>
      <c r="D373" s="5" t="s">
        <v>340</v>
      </c>
      <c r="E373" t="s">
        <v>632</v>
      </c>
      <c r="F373" s="3" t="s">
        <v>112</v>
      </c>
      <c r="G373" t="s">
        <v>113</v>
      </c>
      <c r="H373" t="s">
        <v>18</v>
      </c>
      <c r="I373" t="s">
        <v>12</v>
      </c>
      <c r="J373" s="5">
        <v>19</v>
      </c>
      <c r="K373">
        <v>239.14</v>
      </c>
      <c r="L373">
        <v>3257.32</v>
      </c>
      <c r="M373">
        <f>Table1[[#This Row],[Quantity Sold]]*Table1[[#This Row],[Unit Price]]</f>
        <v>4543.66</v>
      </c>
      <c r="N373">
        <f>Table1[[#This Row],[Sales Amount]]-Table1[[#This Row],[Cost Amount]]</f>
        <v>1286.3399999999997</v>
      </c>
      <c r="O373" s="3" t="str">
        <f>"Q"&amp;ROUNDUP(MONTH(Table1[[#This Row],[Order Date]])/3,0)</f>
        <v>Q2</v>
      </c>
      <c r="P373" s="3" t="str">
        <f>TEXT(Table1[[#This Row],[Order Date]],"MMM")</f>
        <v>Jun</v>
      </c>
      <c r="Q373" s="3">
        <f>MONTH(Table1[[#This Row],[Order Date]])</f>
        <v>6</v>
      </c>
    </row>
    <row r="374" spans="1:17" x14ac:dyDescent="0.3">
      <c r="A374" t="s">
        <v>765</v>
      </c>
      <c r="B374" s="7">
        <v>46063</v>
      </c>
      <c r="C374" s="5">
        <v>2026</v>
      </c>
      <c r="D374" s="5" t="s">
        <v>8</v>
      </c>
      <c r="E374" t="s">
        <v>683</v>
      </c>
      <c r="F374" s="3" t="s">
        <v>3</v>
      </c>
      <c r="G374" t="s">
        <v>4</v>
      </c>
      <c r="H374" t="s">
        <v>5</v>
      </c>
      <c r="I374" t="s">
        <v>6</v>
      </c>
      <c r="J374" s="5">
        <v>14</v>
      </c>
      <c r="K374">
        <v>87.8</v>
      </c>
      <c r="L374">
        <v>814.17</v>
      </c>
      <c r="M374">
        <f>Table1[[#This Row],[Quantity Sold]]*Table1[[#This Row],[Unit Price]]</f>
        <v>1229.2</v>
      </c>
      <c r="N374">
        <f>Table1[[#This Row],[Sales Amount]]-Table1[[#This Row],[Cost Amount]]</f>
        <v>415.03000000000009</v>
      </c>
      <c r="O374" s="3" t="str">
        <f>"Q"&amp;ROUNDUP(MONTH(Table1[[#This Row],[Order Date]])/3,0)</f>
        <v>Q1</v>
      </c>
      <c r="P374" s="3" t="str">
        <f>TEXT(Table1[[#This Row],[Order Date]],"MMM")</f>
        <v>Feb</v>
      </c>
      <c r="Q374" s="3">
        <f>MONTH(Table1[[#This Row],[Order Date]])</f>
        <v>2</v>
      </c>
    </row>
    <row r="375" spans="1:17" x14ac:dyDescent="0.3">
      <c r="A375" t="s">
        <v>766</v>
      </c>
      <c r="B375" s="7">
        <v>46188</v>
      </c>
      <c r="C375" s="5">
        <v>2026</v>
      </c>
      <c r="D375" s="5" t="s">
        <v>140</v>
      </c>
      <c r="E375" t="s">
        <v>543</v>
      </c>
      <c r="F375" s="3" t="s">
        <v>300</v>
      </c>
      <c r="G375" t="s">
        <v>301</v>
      </c>
      <c r="H375" t="s">
        <v>5</v>
      </c>
      <c r="I375" t="s">
        <v>25</v>
      </c>
      <c r="J375" s="5">
        <v>7</v>
      </c>
      <c r="K375">
        <v>48.79</v>
      </c>
      <c r="L375">
        <v>226</v>
      </c>
      <c r="M375">
        <f>Table1[[#This Row],[Quantity Sold]]*Table1[[#This Row],[Unit Price]]</f>
        <v>341.53</v>
      </c>
      <c r="N375">
        <f>Table1[[#This Row],[Sales Amount]]-Table1[[#This Row],[Cost Amount]]</f>
        <v>115.52999999999997</v>
      </c>
      <c r="O375" s="3" t="str">
        <f>"Q"&amp;ROUNDUP(MONTH(Table1[[#This Row],[Order Date]])/3,0)</f>
        <v>Q2</v>
      </c>
      <c r="P375" s="3" t="str">
        <f>TEXT(Table1[[#This Row],[Order Date]],"MMM")</f>
        <v>Jun</v>
      </c>
      <c r="Q375" s="3">
        <f>MONTH(Table1[[#This Row],[Order Date]])</f>
        <v>6</v>
      </c>
    </row>
    <row r="376" spans="1:17" x14ac:dyDescent="0.3">
      <c r="A376" t="s">
        <v>767</v>
      </c>
      <c r="B376" s="7">
        <v>46369</v>
      </c>
      <c r="C376" s="5">
        <v>2026</v>
      </c>
      <c r="D376" s="5" t="s">
        <v>759</v>
      </c>
      <c r="E376" t="s">
        <v>346</v>
      </c>
      <c r="F376" s="3" t="s">
        <v>216</v>
      </c>
      <c r="G376" t="s">
        <v>217</v>
      </c>
      <c r="H376" t="s">
        <v>34</v>
      </c>
      <c r="I376" t="s">
        <v>6</v>
      </c>
      <c r="J376" s="5">
        <v>13</v>
      </c>
      <c r="K376">
        <v>108.9</v>
      </c>
      <c r="L376">
        <v>980.69</v>
      </c>
      <c r="M376">
        <f>Table1[[#This Row],[Quantity Sold]]*Table1[[#This Row],[Unit Price]]</f>
        <v>1415.7</v>
      </c>
      <c r="N376">
        <f>Table1[[#This Row],[Sales Amount]]-Table1[[#This Row],[Cost Amount]]</f>
        <v>435.01</v>
      </c>
      <c r="O376" s="3" t="str">
        <f>"Q"&amp;ROUNDUP(MONTH(Table1[[#This Row],[Order Date]])/3,0)</f>
        <v>Q4</v>
      </c>
      <c r="P376" s="3" t="str">
        <f>TEXT(Table1[[#This Row],[Order Date]],"MMM")</f>
        <v>Dec</v>
      </c>
      <c r="Q376" s="3">
        <f>MONTH(Table1[[#This Row],[Order Date]])</f>
        <v>12</v>
      </c>
    </row>
    <row r="377" spans="1:17" x14ac:dyDescent="0.3">
      <c r="A377" t="s">
        <v>768</v>
      </c>
      <c r="B377" s="7">
        <v>46170</v>
      </c>
      <c r="C377" s="5">
        <v>2026</v>
      </c>
      <c r="D377" s="5" t="s">
        <v>215</v>
      </c>
      <c r="E377" t="s">
        <v>769</v>
      </c>
      <c r="F377" s="3" t="s">
        <v>142</v>
      </c>
      <c r="G377" t="s">
        <v>143</v>
      </c>
      <c r="H377" t="s">
        <v>34</v>
      </c>
      <c r="I377" t="s">
        <v>6</v>
      </c>
      <c r="J377" s="5">
        <v>12</v>
      </c>
      <c r="K377">
        <v>322.32</v>
      </c>
      <c r="L377">
        <v>2733.81</v>
      </c>
      <c r="M377">
        <f>Table1[[#This Row],[Quantity Sold]]*Table1[[#This Row],[Unit Price]]</f>
        <v>3867.84</v>
      </c>
      <c r="N377">
        <f>Table1[[#This Row],[Sales Amount]]-Table1[[#This Row],[Cost Amount]]</f>
        <v>1134.0300000000002</v>
      </c>
      <c r="O377" s="3" t="str">
        <f>"Q"&amp;ROUNDUP(MONTH(Table1[[#This Row],[Order Date]])/3,0)</f>
        <v>Q2</v>
      </c>
      <c r="P377" s="3" t="str">
        <f>TEXT(Table1[[#This Row],[Order Date]],"MMM")</f>
        <v>May</v>
      </c>
      <c r="Q377" s="3">
        <f>MONTH(Table1[[#This Row],[Order Date]])</f>
        <v>5</v>
      </c>
    </row>
    <row r="378" spans="1:17" x14ac:dyDescent="0.3">
      <c r="A378" t="s">
        <v>770</v>
      </c>
      <c r="B378" s="7">
        <v>46128</v>
      </c>
      <c r="C378" s="5">
        <v>2026</v>
      </c>
      <c r="D378" s="5" t="s">
        <v>404</v>
      </c>
      <c r="E378" t="s">
        <v>771</v>
      </c>
      <c r="F378" s="3" t="s">
        <v>89</v>
      </c>
      <c r="G378" t="s">
        <v>90</v>
      </c>
      <c r="H378" t="s">
        <v>18</v>
      </c>
      <c r="I378" t="s">
        <v>25</v>
      </c>
      <c r="J378" s="5">
        <v>9</v>
      </c>
      <c r="K378">
        <v>444.4</v>
      </c>
      <c r="L378">
        <v>2827.71</v>
      </c>
      <c r="M378">
        <f>Table1[[#This Row],[Quantity Sold]]*Table1[[#This Row],[Unit Price]]</f>
        <v>3999.6</v>
      </c>
      <c r="N378">
        <f>Table1[[#This Row],[Sales Amount]]-Table1[[#This Row],[Cost Amount]]</f>
        <v>1171.8899999999999</v>
      </c>
      <c r="O378" s="3" t="str">
        <f>"Q"&amp;ROUNDUP(MONTH(Table1[[#This Row],[Order Date]])/3,0)</f>
        <v>Q2</v>
      </c>
      <c r="P378" s="3" t="str">
        <f>TEXT(Table1[[#This Row],[Order Date]],"MMM")</f>
        <v>Apr</v>
      </c>
      <c r="Q378" s="3">
        <f>MONTH(Table1[[#This Row],[Order Date]])</f>
        <v>4</v>
      </c>
    </row>
    <row r="379" spans="1:17" x14ac:dyDescent="0.3">
      <c r="A379" t="s">
        <v>772</v>
      </c>
      <c r="B379" s="7">
        <v>46214</v>
      </c>
      <c r="C379" s="5">
        <v>2026</v>
      </c>
      <c r="D379" s="5" t="s">
        <v>27</v>
      </c>
      <c r="E379" t="s">
        <v>99</v>
      </c>
      <c r="F379" s="3" t="s">
        <v>127</v>
      </c>
      <c r="G379" t="s">
        <v>128</v>
      </c>
      <c r="H379" t="s">
        <v>80</v>
      </c>
      <c r="I379" t="s">
        <v>35</v>
      </c>
      <c r="J379" s="5">
        <v>18</v>
      </c>
      <c r="K379">
        <v>392.96</v>
      </c>
      <c r="L379">
        <v>4833.18</v>
      </c>
      <c r="M379">
        <f>Table1[[#This Row],[Quantity Sold]]*Table1[[#This Row],[Unit Price]]</f>
        <v>7073.28</v>
      </c>
      <c r="N379">
        <f>Table1[[#This Row],[Sales Amount]]-Table1[[#This Row],[Cost Amount]]</f>
        <v>2240.0999999999995</v>
      </c>
      <c r="O379" s="3" t="str">
        <f>"Q"&amp;ROUNDUP(MONTH(Table1[[#This Row],[Order Date]])/3,0)</f>
        <v>Q3</v>
      </c>
      <c r="P379" s="3" t="str">
        <f>TEXT(Table1[[#This Row],[Order Date]],"MMM")</f>
        <v>Jul</v>
      </c>
      <c r="Q379" s="3">
        <f>MONTH(Table1[[#This Row],[Order Date]])</f>
        <v>7</v>
      </c>
    </row>
    <row r="380" spans="1:17" x14ac:dyDescent="0.3">
      <c r="A380" t="s">
        <v>773</v>
      </c>
      <c r="B380" s="7">
        <v>46130</v>
      </c>
      <c r="C380" s="5">
        <v>2026</v>
      </c>
      <c r="D380" s="5" t="s">
        <v>542</v>
      </c>
      <c r="E380" t="s">
        <v>774</v>
      </c>
      <c r="F380" s="3" t="s">
        <v>49</v>
      </c>
      <c r="G380" t="s">
        <v>50</v>
      </c>
      <c r="H380" t="s">
        <v>51</v>
      </c>
      <c r="I380" t="s">
        <v>12</v>
      </c>
      <c r="J380" s="5">
        <v>14</v>
      </c>
      <c r="K380">
        <v>48.61</v>
      </c>
      <c r="L380">
        <v>538.67999999999995</v>
      </c>
      <c r="M380">
        <f>Table1[[#This Row],[Quantity Sold]]*Table1[[#This Row],[Unit Price]]</f>
        <v>680.54</v>
      </c>
      <c r="N380">
        <f>Table1[[#This Row],[Sales Amount]]-Table1[[#This Row],[Cost Amount]]</f>
        <v>141.86000000000001</v>
      </c>
      <c r="O380" s="3" t="str">
        <f>"Q"&amp;ROUNDUP(MONTH(Table1[[#This Row],[Order Date]])/3,0)</f>
        <v>Q2</v>
      </c>
      <c r="P380" s="3" t="str">
        <f>TEXT(Table1[[#This Row],[Order Date]],"MMM")</f>
        <v>Apr</v>
      </c>
      <c r="Q380" s="3">
        <f>MONTH(Table1[[#This Row],[Order Date]])</f>
        <v>4</v>
      </c>
    </row>
    <row r="381" spans="1:17" x14ac:dyDescent="0.3">
      <c r="A381" t="s">
        <v>775</v>
      </c>
      <c r="B381" s="7">
        <v>46273</v>
      </c>
      <c r="C381" s="5">
        <v>2026</v>
      </c>
      <c r="D381" s="5" t="s">
        <v>442</v>
      </c>
      <c r="E381" t="s">
        <v>466</v>
      </c>
      <c r="F381" s="3" t="s">
        <v>16</v>
      </c>
      <c r="G381" t="s">
        <v>17</v>
      </c>
      <c r="H381" t="s">
        <v>18</v>
      </c>
      <c r="I381" t="s">
        <v>25</v>
      </c>
      <c r="J381" s="5">
        <v>1</v>
      </c>
      <c r="K381">
        <v>252.71</v>
      </c>
      <c r="L381">
        <v>145.18</v>
      </c>
      <c r="M381">
        <f>Table1[[#This Row],[Quantity Sold]]*Table1[[#This Row],[Unit Price]]</f>
        <v>252.71</v>
      </c>
      <c r="N381">
        <f>Table1[[#This Row],[Sales Amount]]-Table1[[#This Row],[Cost Amount]]</f>
        <v>107.53</v>
      </c>
      <c r="O381" s="3" t="str">
        <f>"Q"&amp;ROUNDUP(MONTH(Table1[[#This Row],[Order Date]])/3,0)</f>
        <v>Q3</v>
      </c>
      <c r="P381" s="3" t="str">
        <f>TEXT(Table1[[#This Row],[Order Date]],"MMM")</f>
        <v>Sep</v>
      </c>
      <c r="Q381" s="3">
        <f>MONTH(Table1[[#This Row],[Order Date]])</f>
        <v>9</v>
      </c>
    </row>
    <row r="382" spans="1:17" x14ac:dyDescent="0.3">
      <c r="A382" t="s">
        <v>776</v>
      </c>
      <c r="B382" s="7">
        <v>46337</v>
      </c>
      <c r="C382" s="5">
        <v>2026</v>
      </c>
      <c r="D382" s="5" t="s">
        <v>455</v>
      </c>
      <c r="E382" t="s">
        <v>155</v>
      </c>
      <c r="F382" s="3" t="s">
        <v>169</v>
      </c>
      <c r="G382" t="s">
        <v>170</v>
      </c>
      <c r="H382" t="s">
        <v>80</v>
      </c>
      <c r="I382" t="s">
        <v>6</v>
      </c>
      <c r="J382" s="5">
        <v>16</v>
      </c>
      <c r="K382">
        <v>189.88</v>
      </c>
      <c r="L382">
        <v>1938.21</v>
      </c>
      <c r="M382">
        <f>Table1[[#This Row],[Quantity Sold]]*Table1[[#This Row],[Unit Price]]</f>
        <v>3038.08</v>
      </c>
      <c r="N382">
        <f>Table1[[#This Row],[Sales Amount]]-Table1[[#This Row],[Cost Amount]]</f>
        <v>1099.8699999999999</v>
      </c>
      <c r="O382" s="3" t="str">
        <f>"Q"&amp;ROUNDUP(MONTH(Table1[[#This Row],[Order Date]])/3,0)</f>
        <v>Q4</v>
      </c>
      <c r="P382" s="3" t="str">
        <f>TEXT(Table1[[#This Row],[Order Date]],"MMM")</f>
        <v>Nov</v>
      </c>
      <c r="Q382" s="3">
        <f>MONTH(Table1[[#This Row],[Order Date]])</f>
        <v>11</v>
      </c>
    </row>
    <row r="383" spans="1:17" x14ac:dyDescent="0.3">
      <c r="A383" t="s">
        <v>777</v>
      </c>
      <c r="B383" s="7">
        <v>46110</v>
      </c>
      <c r="C383" s="5">
        <v>2026</v>
      </c>
      <c r="D383" s="5" t="s">
        <v>27</v>
      </c>
      <c r="E383" t="s">
        <v>497</v>
      </c>
      <c r="F383" s="3" t="s">
        <v>137</v>
      </c>
      <c r="G383" t="s">
        <v>138</v>
      </c>
      <c r="H383" t="s">
        <v>51</v>
      </c>
      <c r="I383" t="s">
        <v>6</v>
      </c>
      <c r="J383" s="5">
        <v>15</v>
      </c>
      <c r="K383">
        <v>382.8</v>
      </c>
      <c r="L383">
        <v>4407</v>
      </c>
      <c r="M383">
        <f>Table1[[#This Row],[Quantity Sold]]*Table1[[#This Row],[Unit Price]]</f>
        <v>5742</v>
      </c>
      <c r="N383">
        <f>Table1[[#This Row],[Sales Amount]]-Table1[[#This Row],[Cost Amount]]</f>
        <v>1335</v>
      </c>
      <c r="O383" s="3" t="str">
        <f>"Q"&amp;ROUNDUP(MONTH(Table1[[#This Row],[Order Date]])/3,0)</f>
        <v>Q1</v>
      </c>
      <c r="P383" s="3" t="str">
        <f>TEXT(Table1[[#This Row],[Order Date]],"MMM")</f>
        <v>Mar</v>
      </c>
      <c r="Q383" s="3">
        <f>MONTH(Table1[[#This Row],[Order Date]])</f>
        <v>3</v>
      </c>
    </row>
    <row r="384" spans="1:17" x14ac:dyDescent="0.3">
      <c r="A384" t="s">
        <v>778</v>
      </c>
      <c r="B384" s="7">
        <v>46157</v>
      </c>
      <c r="C384" s="5">
        <v>2026</v>
      </c>
      <c r="D384" s="5" t="s">
        <v>513</v>
      </c>
      <c r="E384" t="s">
        <v>96</v>
      </c>
      <c r="F384" s="3" t="s">
        <v>132</v>
      </c>
      <c r="G384" t="s">
        <v>133</v>
      </c>
      <c r="H384" t="s">
        <v>5</v>
      </c>
      <c r="I384" t="s">
        <v>6</v>
      </c>
      <c r="J384" s="5">
        <v>9</v>
      </c>
      <c r="K384">
        <v>115.23</v>
      </c>
      <c r="L384">
        <v>634.88</v>
      </c>
      <c r="M384">
        <f>Table1[[#This Row],[Quantity Sold]]*Table1[[#This Row],[Unit Price]]</f>
        <v>1037.07</v>
      </c>
      <c r="N384">
        <f>Table1[[#This Row],[Sales Amount]]-Table1[[#This Row],[Cost Amount]]</f>
        <v>402.18999999999994</v>
      </c>
      <c r="O384" s="3" t="str">
        <f>"Q"&amp;ROUNDUP(MONTH(Table1[[#This Row],[Order Date]])/3,0)</f>
        <v>Q2</v>
      </c>
      <c r="P384" s="3" t="str">
        <f>TEXT(Table1[[#This Row],[Order Date]],"MMM")</f>
        <v>May</v>
      </c>
      <c r="Q384" s="3">
        <f>MONTH(Table1[[#This Row],[Order Date]])</f>
        <v>5</v>
      </c>
    </row>
    <row r="385" spans="1:17" x14ac:dyDescent="0.3">
      <c r="A385" t="s">
        <v>779</v>
      </c>
      <c r="B385" s="7">
        <v>46139</v>
      </c>
      <c r="C385" s="5">
        <v>2026</v>
      </c>
      <c r="D385" s="5" t="s">
        <v>417</v>
      </c>
      <c r="E385" t="s">
        <v>356</v>
      </c>
      <c r="F385" s="3" t="s">
        <v>3</v>
      </c>
      <c r="G385" t="s">
        <v>4</v>
      </c>
      <c r="H385" t="s">
        <v>5</v>
      </c>
      <c r="I385" t="s">
        <v>35</v>
      </c>
      <c r="J385" s="5">
        <v>13</v>
      </c>
      <c r="K385">
        <v>151.27000000000001</v>
      </c>
      <c r="L385">
        <v>1320.47</v>
      </c>
      <c r="M385">
        <f>Table1[[#This Row],[Quantity Sold]]*Table1[[#This Row],[Unit Price]]</f>
        <v>1966.5100000000002</v>
      </c>
      <c r="N385">
        <f>Table1[[#This Row],[Sales Amount]]-Table1[[#This Row],[Cost Amount]]</f>
        <v>646.04000000000019</v>
      </c>
      <c r="O385" s="3" t="str">
        <f>"Q"&amp;ROUNDUP(MONTH(Table1[[#This Row],[Order Date]])/3,0)</f>
        <v>Q2</v>
      </c>
      <c r="P385" s="3" t="str">
        <f>TEXT(Table1[[#This Row],[Order Date]],"MMM")</f>
        <v>Apr</v>
      </c>
      <c r="Q385" s="3">
        <f>MONTH(Table1[[#This Row],[Order Date]])</f>
        <v>4</v>
      </c>
    </row>
    <row r="386" spans="1:17" x14ac:dyDescent="0.3">
      <c r="A386" t="s">
        <v>780</v>
      </c>
      <c r="B386" s="7">
        <v>46069</v>
      </c>
      <c r="C386" s="5">
        <v>2026</v>
      </c>
      <c r="D386" s="5" t="s">
        <v>574</v>
      </c>
      <c r="E386" t="s">
        <v>365</v>
      </c>
      <c r="F386" s="3" t="s">
        <v>212</v>
      </c>
      <c r="G386" t="s">
        <v>213</v>
      </c>
      <c r="H386" t="s">
        <v>18</v>
      </c>
      <c r="I386" t="s">
        <v>35</v>
      </c>
      <c r="J386" s="5">
        <v>1</v>
      </c>
      <c r="K386">
        <v>283.81</v>
      </c>
      <c r="L386">
        <v>160.80000000000001</v>
      </c>
      <c r="M386">
        <f>Table1[[#This Row],[Quantity Sold]]*Table1[[#This Row],[Unit Price]]</f>
        <v>283.81</v>
      </c>
      <c r="N386">
        <f>Table1[[#This Row],[Sales Amount]]-Table1[[#This Row],[Cost Amount]]</f>
        <v>123.00999999999999</v>
      </c>
      <c r="O386" s="3" t="str">
        <f>"Q"&amp;ROUNDUP(MONTH(Table1[[#This Row],[Order Date]])/3,0)</f>
        <v>Q1</v>
      </c>
      <c r="P386" s="3" t="str">
        <f>TEXT(Table1[[#This Row],[Order Date]],"MMM")</f>
        <v>Feb</v>
      </c>
      <c r="Q386" s="3">
        <f>MONTH(Table1[[#This Row],[Order Date]])</f>
        <v>2</v>
      </c>
    </row>
    <row r="387" spans="1:17" x14ac:dyDescent="0.3">
      <c r="A387" t="s">
        <v>781</v>
      </c>
      <c r="B387" s="7">
        <v>46308</v>
      </c>
      <c r="C387" s="5">
        <v>2026</v>
      </c>
      <c r="D387" s="5" t="s">
        <v>574</v>
      </c>
      <c r="E387" t="s">
        <v>782</v>
      </c>
      <c r="F387" s="3" t="s">
        <v>500</v>
      </c>
      <c r="G387" t="s">
        <v>501</v>
      </c>
      <c r="H387" t="s">
        <v>203</v>
      </c>
      <c r="I387" t="s">
        <v>25</v>
      </c>
      <c r="J387" s="5">
        <v>14</v>
      </c>
      <c r="K387">
        <v>121.21</v>
      </c>
      <c r="L387">
        <v>1211.8499999999999</v>
      </c>
      <c r="M387">
        <f>Table1[[#This Row],[Quantity Sold]]*Table1[[#This Row],[Unit Price]]</f>
        <v>1696.9399999999998</v>
      </c>
      <c r="N387">
        <f>Table1[[#This Row],[Sales Amount]]-Table1[[#This Row],[Cost Amount]]</f>
        <v>485.08999999999992</v>
      </c>
      <c r="O387" s="3" t="str">
        <f>"Q"&amp;ROUNDUP(MONTH(Table1[[#This Row],[Order Date]])/3,0)</f>
        <v>Q4</v>
      </c>
      <c r="P387" s="3" t="str">
        <f>TEXT(Table1[[#This Row],[Order Date]],"MMM")</f>
        <v>Oct</v>
      </c>
      <c r="Q387" s="3">
        <f>MONTH(Table1[[#This Row],[Order Date]])</f>
        <v>10</v>
      </c>
    </row>
    <row r="388" spans="1:17" x14ac:dyDescent="0.3">
      <c r="A388" t="s">
        <v>783</v>
      </c>
      <c r="B388" s="7">
        <v>46163</v>
      </c>
      <c r="C388" s="5">
        <v>2026</v>
      </c>
      <c r="D388" s="5" t="s">
        <v>643</v>
      </c>
      <c r="E388" t="s">
        <v>516</v>
      </c>
      <c r="F388" s="3" t="s">
        <v>10</v>
      </c>
      <c r="G388" t="s">
        <v>11</v>
      </c>
      <c r="H388" t="s">
        <v>5</v>
      </c>
      <c r="I388" t="s">
        <v>35</v>
      </c>
      <c r="J388" s="5">
        <v>17</v>
      </c>
      <c r="K388">
        <v>497.75</v>
      </c>
      <c r="L388">
        <v>6090.12</v>
      </c>
      <c r="M388">
        <f>Table1[[#This Row],[Quantity Sold]]*Table1[[#This Row],[Unit Price]]</f>
        <v>8461.75</v>
      </c>
      <c r="N388">
        <f>Table1[[#This Row],[Sales Amount]]-Table1[[#This Row],[Cost Amount]]</f>
        <v>2371.63</v>
      </c>
      <c r="O388" s="3" t="str">
        <f>"Q"&amp;ROUNDUP(MONTH(Table1[[#This Row],[Order Date]])/3,0)</f>
        <v>Q2</v>
      </c>
      <c r="P388" s="3" t="str">
        <f>TEXT(Table1[[#This Row],[Order Date]],"MMM")</f>
        <v>May</v>
      </c>
      <c r="Q388" s="3">
        <f>MONTH(Table1[[#This Row],[Order Date]])</f>
        <v>5</v>
      </c>
    </row>
    <row r="389" spans="1:17" x14ac:dyDescent="0.3">
      <c r="A389" t="s">
        <v>784</v>
      </c>
      <c r="B389" s="7">
        <v>46271</v>
      </c>
      <c r="C389" s="5">
        <v>2026</v>
      </c>
      <c r="D389" s="5" t="s">
        <v>524</v>
      </c>
      <c r="E389" t="s">
        <v>396</v>
      </c>
      <c r="F389" s="3" t="s">
        <v>198</v>
      </c>
      <c r="G389" t="s">
        <v>199</v>
      </c>
      <c r="H389" t="s">
        <v>34</v>
      </c>
      <c r="I389" t="s">
        <v>12</v>
      </c>
      <c r="J389" s="5">
        <v>17</v>
      </c>
      <c r="K389">
        <v>242.35</v>
      </c>
      <c r="L389">
        <v>2899.06</v>
      </c>
      <c r="M389">
        <f>Table1[[#This Row],[Quantity Sold]]*Table1[[#This Row],[Unit Price]]</f>
        <v>4119.95</v>
      </c>
      <c r="N389">
        <f>Table1[[#This Row],[Sales Amount]]-Table1[[#This Row],[Cost Amount]]</f>
        <v>1220.8899999999999</v>
      </c>
      <c r="O389" s="3" t="str">
        <f>"Q"&amp;ROUNDUP(MONTH(Table1[[#This Row],[Order Date]])/3,0)</f>
        <v>Q3</v>
      </c>
      <c r="P389" s="3" t="str">
        <f>TEXT(Table1[[#This Row],[Order Date]],"MMM")</f>
        <v>Sep</v>
      </c>
      <c r="Q389" s="3">
        <f>MONTH(Table1[[#This Row],[Order Date]])</f>
        <v>9</v>
      </c>
    </row>
    <row r="390" spans="1:17" x14ac:dyDescent="0.3">
      <c r="A390" t="s">
        <v>785</v>
      </c>
      <c r="B390" s="7">
        <v>46024</v>
      </c>
      <c r="C390" s="5">
        <v>2026</v>
      </c>
      <c r="D390" s="5" t="s">
        <v>98</v>
      </c>
      <c r="E390" t="s">
        <v>88</v>
      </c>
      <c r="F390" s="3" t="s">
        <v>467</v>
      </c>
      <c r="G390" t="s">
        <v>468</v>
      </c>
      <c r="H390" t="s">
        <v>80</v>
      </c>
      <c r="I390" t="s">
        <v>12</v>
      </c>
      <c r="J390" s="5">
        <v>18</v>
      </c>
      <c r="K390">
        <v>386.69</v>
      </c>
      <c r="L390">
        <v>4524.3500000000004</v>
      </c>
      <c r="M390">
        <f>Table1[[#This Row],[Quantity Sold]]*Table1[[#This Row],[Unit Price]]</f>
        <v>6960.42</v>
      </c>
      <c r="N390">
        <f>Table1[[#This Row],[Sales Amount]]-Table1[[#This Row],[Cost Amount]]</f>
        <v>2436.0699999999997</v>
      </c>
      <c r="O390" s="3" t="str">
        <f>"Q"&amp;ROUNDUP(MONTH(Table1[[#This Row],[Order Date]])/3,0)</f>
        <v>Q1</v>
      </c>
      <c r="P390" s="3" t="str">
        <f>TEXT(Table1[[#This Row],[Order Date]],"MMM")</f>
        <v>Jan</v>
      </c>
      <c r="Q390" s="3">
        <f>MONTH(Table1[[#This Row],[Order Date]])</f>
        <v>1</v>
      </c>
    </row>
    <row r="391" spans="1:17" x14ac:dyDescent="0.3">
      <c r="A391" t="s">
        <v>786</v>
      </c>
      <c r="B391" s="7">
        <v>46367</v>
      </c>
      <c r="C391" s="5">
        <v>2026</v>
      </c>
      <c r="D391" s="5" t="s">
        <v>20</v>
      </c>
      <c r="E391" t="s">
        <v>59</v>
      </c>
      <c r="F391" s="3" t="s">
        <v>137</v>
      </c>
      <c r="G391" t="s">
        <v>138</v>
      </c>
      <c r="H391" t="s">
        <v>51</v>
      </c>
      <c r="I391" t="s">
        <v>6</v>
      </c>
      <c r="J391" s="5">
        <v>3</v>
      </c>
      <c r="K391">
        <v>280.52999999999997</v>
      </c>
      <c r="L391">
        <v>573.45000000000005</v>
      </c>
      <c r="M391">
        <f>Table1[[#This Row],[Quantity Sold]]*Table1[[#This Row],[Unit Price]]</f>
        <v>841.58999999999992</v>
      </c>
      <c r="N391">
        <f>Table1[[#This Row],[Sales Amount]]-Table1[[#This Row],[Cost Amount]]</f>
        <v>268.13999999999987</v>
      </c>
      <c r="O391" s="3" t="str">
        <f>"Q"&amp;ROUNDUP(MONTH(Table1[[#This Row],[Order Date]])/3,0)</f>
        <v>Q4</v>
      </c>
      <c r="P391" s="3" t="str">
        <f>TEXT(Table1[[#This Row],[Order Date]],"MMM")</f>
        <v>Dec</v>
      </c>
      <c r="Q391" s="3">
        <f>MONTH(Table1[[#This Row],[Order Date]])</f>
        <v>12</v>
      </c>
    </row>
    <row r="392" spans="1:17" x14ac:dyDescent="0.3">
      <c r="A392" t="s">
        <v>787</v>
      </c>
      <c r="B392" s="7">
        <v>46300</v>
      </c>
      <c r="C392" s="5">
        <v>2026</v>
      </c>
      <c r="D392" s="5" t="s">
        <v>429</v>
      </c>
      <c r="E392" t="s">
        <v>312</v>
      </c>
      <c r="F392" s="3" t="s">
        <v>112</v>
      </c>
      <c r="G392" t="s">
        <v>113</v>
      </c>
      <c r="H392" t="s">
        <v>18</v>
      </c>
      <c r="I392" t="s">
        <v>6</v>
      </c>
      <c r="J392" s="5">
        <v>13</v>
      </c>
      <c r="K392">
        <v>213.24</v>
      </c>
      <c r="L392">
        <v>1734.92</v>
      </c>
      <c r="M392">
        <f>Table1[[#This Row],[Quantity Sold]]*Table1[[#This Row],[Unit Price]]</f>
        <v>2772.12</v>
      </c>
      <c r="N392">
        <f>Table1[[#This Row],[Sales Amount]]-Table1[[#This Row],[Cost Amount]]</f>
        <v>1037.1999999999998</v>
      </c>
      <c r="O392" s="3" t="str">
        <f>"Q"&amp;ROUNDUP(MONTH(Table1[[#This Row],[Order Date]])/3,0)</f>
        <v>Q4</v>
      </c>
      <c r="P392" s="3" t="str">
        <f>TEXT(Table1[[#This Row],[Order Date]],"MMM")</f>
        <v>Oct</v>
      </c>
      <c r="Q392" s="3">
        <f>MONTH(Table1[[#This Row],[Order Date]])</f>
        <v>10</v>
      </c>
    </row>
    <row r="393" spans="1:17" x14ac:dyDescent="0.3">
      <c r="A393" t="s">
        <v>788</v>
      </c>
      <c r="B393" s="7">
        <v>46365</v>
      </c>
      <c r="C393" s="5">
        <v>2026</v>
      </c>
      <c r="D393" s="5" t="s">
        <v>453</v>
      </c>
      <c r="E393" t="s">
        <v>314</v>
      </c>
      <c r="F393" s="3" t="s">
        <v>74</v>
      </c>
      <c r="G393" t="s">
        <v>75</v>
      </c>
      <c r="H393" t="s">
        <v>51</v>
      </c>
      <c r="I393" t="s">
        <v>12</v>
      </c>
      <c r="J393" s="5">
        <v>10</v>
      </c>
      <c r="K393">
        <v>370.04</v>
      </c>
      <c r="L393">
        <v>2727.9</v>
      </c>
      <c r="M393">
        <f>Table1[[#This Row],[Quantity Sold]]*Table1[[#This Row],[Unit Price]]</f>
        <v>3700.4</v>
      </c>
      <c r="N393">
        <f>Table1[[#This Row],[Sales Amount]]-Table1[[#This Row],[Cost Amount]]</f>
        <v>972.5</v>
      </c>
      <c r="O393" s="3" t="str">
        <f>"Q"&amp;ROUNDUP(MONTH(Table1[[#This Row],[Order Date]])/3,0)</f>
        <v>Q4</v>
      </c>
      <c r="P393" s="3" t="str">
        <f>TEXT(Table1[[#This Row],[Order Date]],"MMM")</f>
        <v>Dec</v>
      </c>
      <c r="Q393" s="3">
        <f>MONTH(Table1[[#This Row],[Order Date]])</f>
        <v>12</v>
      </c>
    </row>
    <row r="394" spans="1:17" x14ac:dyDescent="0.3">
      <c r="A394" t="s">
        <v>789</v>
      </c>
      <c r="B394" s="7">
        <v>46072</v>
      </c>
      <c r="C394" s="5">
        <v>2026</v>
      </c>
      <c r="D394" s="5" t="s">
        <v>115</v>
      </c>
      <c r="E394" t="s">
        <v>603</v>
      </c>
      <c r="F394" s="3" t="s">
        <v>216</v>
      </c>
      <c r="G394" t="s">
        <v>217</v>
      </c>
      <c r="H394" t="s">
        <v>34</v>
      </c>
      <c r="I394" t="s">
        <v>25</v>
      </c>
      <c r="J394" s="5">
        <v>13</v>
      </c>
      <c r="K394">
        <v>346.41</v>
      </c>
      <c r="L394">
        <v>2977.38</v>
      </c>
      <c r="M394">
        <f>Table1[[#This Row],[Quantity Sold]]*Table1[[#This Row],[Unit Price]]</f>
        <v>4503.33</v>
      </c>
      <c r="N394">
        <f>Table1[[#This Row],[Sales Amount]]-Table1[[#This Row],[Cost Amount]]</f>
        <v>1525.9499999999998</v>
      </c>
      <c r="O394" s="3" t="str">
        <f>"Q"&amp;ROUNDUP(MONTH(Table1[[#This Row],[Order Date]])/3,0)</f>
        <v>Q1</v>
      </c>
      <c r="P394" s="3" t="str">
        <f>TEXT(Table1[[#This Row],[Order Date]],"MMM")</f>
        <v>Feb</v>
      </c>
      <c r="Q394" s="3">
        <f>MONTH(Table1[[#This Row],[Order Date]])</f>
        <v>2</v>
      </c>
    </row>
    <row r="395" spans="1:17" x14ac:dyDescent="0.3">
      <c r="A395" t="s">
        <v>790</v>
      </c>
      <c r="B395" s="7">
        <v>46168</v>
      </c>
      <c r="C395" s="5">
        <v>2026</v>
      </c>
      <c r="D395" s="5" t="s">
        <v>555</v>
      </c>
      <c r="E395" t="s">
        <v>336</v>
      </c>
      <c r="F395" s="3" t="s">
        <v>178</v>
      </c>
      <c r="G395" t="s">
        <v>179</v>
      </c>
      <c r="H395" t="s">
        <v>18</v>
      </c>
      <c r="I395" t="s">
        <v>35</v>
      </c>
      <c r="J395" s="5">
        <v>8</v>
      </c>
      <c r="K395">
        <v>90.05</v>
      </c>
      <c r="L395">
        <v>411.07</v>
      </c>
      <c r="M395">
        <f>Table1[[#This Row],[Quantity Sold]]*Table1[[#This Row],[Unit Price]]</f>
        <v>720.4</v>
      </c>
      <c r="N395">
        <f>Table1[[#This Row],[Sales Amount]]-Table1[[#This Row],[Cost Amount]]</f>
        <v>309.33</v>
      </c>
      <c r="O395" s="3" t="str">
        <f>"Q"&amp;ROUNDUP(MONTH(Table1[[#This Row],[Order Date]])/3,0)</f>
        <v>Q2</v>
      </c>
      <c r="P395" s="3" t="str">
        <f>TEXT(Table1[[#This Row],[Order Date]],"MMM")</f>
        <v>May</v>
      </c>
      <c r="Q395" s="3">
        <f>MONTH(Table1[[#This Row],[Order Date]])</f>
        <v>5</v>
      </c>
    </row>
    <row r="396" spans="1:17" x14ac:dyDescent="0.3">
      <c r="A396" t="s">
        <v>791</v>
      </c>
      <c r="B396" s="7">
        <v>46139</v>
      </c>
      <c r="C396" s="5">
        <v>2026</v>
      </c>
      <c r="D396" s="5" t="s">
        <v>264</v>
      </c>
      <c r="E396" t="s">
        <v>792</v>
      </c>
      <c r="F396" s="3" t="s">
        <v>10</v>
      </c>
      <c r="G396" t="s">
        <v>11</v>
      </c>
      <c r="H396" t="s">
        <v>5</v>
      </c>
      <c r="I396" t="s">
        <v>25</v>
      </c>
      <c r="J396" s="5">
        <v>12</v>
      </c>
      <c r="K396">
        <v>79.34</v>
      </c>
      <c r="L396">
        <v>499.35</v>
      </c>
      <c r="M396">
        <f>Table1[[#This Row],[Quantity Sold]]*Table1[[#This Row],[Unit Price]]</f>
        <v>952.08</v>
      </c>
      <c r="N396">
        <f>Table1[[#This Row],[Sales Amount]]-Table1[[#This Row],[Cost Amount]]</f>
        <v>452.73</v>
      </c>
      <c r="O396" s="3" t="str">
        <f>"Q"&amp;ROUNDUP(MONTH(Table1[[#This Row],[Order Date]])/3,0)</f>
        <v>Q2</v>
      </c>
      <c r="P396" s="3" t="str">
        <f>TEXT(Table1[[#This Row],[Order Date]],"MMM")</f>
        <v>Apr</v>
      </c>
      <c r="Q396" s="3">
        <f>MONTH(Table1[[#This Row],[Order Date]])</f>
        <v>4</v>
      </c>
    </row>
    <row r="397" spans="1:17" x14ac:dyDescent="0.3">
      <c r="A397" t="s">
        <v>793</v>
      </c>
      <c r="B397" s="7">
        <v>46050</v>
      </c>
      <c r="C397" s="5">
        <v>2026</v>
      </c>
      <c r="D397" s="5" t="s">
        <v>251</v>
      </c>
      <c r="E397" t="s">
        <v>537</v>
      </c>
      <c r="F397" s="3" t="s">
        <v>201</v>
      </c>
      <c r="G397" t="s">
        <v>202</v>
      </c>
      <c r="H397" t="s">
        <v>203</v>
      </c>
      <c r="I397" t="s">
        <v>25</v>
      </c>
      <c r="J397" s="5">
        <v>19</v>
      </c>
      <c r="K397">
        <v>307.5</v>
      </c>
      <c r="L397">
        <v>4815.2700000000004</v>
      </c>
      <c r="M397">
        <f>Table1[[#This Row],[Quantity Sold]]*Table1[[#This Row],[Unit Price]]</f>
        <v>5842.5</v>
      </c>
      <c r="N397">
        <f>Table1[[#This Row],[Sales Amount]]-Table1[[#This Row],[Cost Amount]]</f>
        <v>1027.2299999999996</v>
      </c>
      <c r="O397" s="3" t="str">
        <f>"Q"&amp;ROUNDUP(MONTH(Table1[[#This Row],[Order Date]])/3,0)</f>
        <v>Q1</v>
      </c>
      <c r="P397" s="3" t="str">
        <f>TEXT(Table1[[#This Row],[Order Date]],"MMM")</f>
        <v>Jan</v>
      </c>
      <c r="Q397" s="3">
        <f>MONTH(Table1[[#This Row],[Order Date]])</f>
        <v>1</v>
      </c>
    </row>
    <row r="398" spans="1:17" x14ac:dyDescent="0.3">
      <c r="A398" t="s">
        <v>794</v>
      </c>
      <c r="B398" s="7">
        <v>46387</v>
      </c>
      <c r="C398" s="5">
        <v>2026</v>
      </c>
      <c r="D398" s="5" t="s">
        <v>462</v>
      </c>
      <c r="E398" t="s">
        <v>795</v>
      </c>
      <c r="F398" s="3" t="s">
        <v>44</v>
      </c>
      <c r="G398" t="s">
        <v>45</v>
      </c>
      <c r="H398" t="s">
        <v>5</v>
      </c>
      <c r="I398" t="s">
        <v>12</v>
      </c>
      <c r="J398" s="5">
        <v>2</v>
      </c>
      <c r="K398">
        <v>87.64</v>
      </c>
      <c r="L398">
        <v>108.57</v>
      </c>
      <c r="M398">
        <f>Table1[[#This Row],[Quantity Sold]]*Table1[[#This Row],[Unit Price]]</f>
        <v>175.28</v>
      </c>
      <c r="N398">
        <f>Table1[[#This Row],[Sales Amount]]-Table1[[#This Row],[Cost Amount]]</f>
        <v>66.710000000000008</v>
      </c>
      <c r="O398" s="3" t="str">
        <f>"Q"&amp;ROUNDUP(MONTH(Table1[[#This Row],[Order Date]])/3,0)</f>
        <v>Q4</v>
      </c>
      <c r="P398" s="3" t="str">
        <f>TEXT(Table1[[#This Row],[Order Date]],"MMM")</f>
        <v>Dec</v>
      </c>
      <c r="Q398" s="3">
        <f>MONTH(Table1[[#This Row],[Order Date]])</f>
        <v>12</v>
      </c>
    </row>
    <row r="399" spans="1:17" x14ac:dyDescent="0.3">
      <c r="A399" t="s">
        <v>796</v>
      </c>
      <c r="B399" s="7">
        <v>46158</v>
      </c>
      <c r="C399" s="5">
        <v>2026</v>
      </c>
      <c r="D399" s="5" t="s">
        <v>410</v>
      </c>
      <c r="E399" t="s">
        <v>483</v>
      </c>
      <c r="F399" s="3" t="s">
        <v>296</v>
      </c>
      <c r="G399" t="s">
        <v>297</v>
      </c>
      <c r="H399" t="s">
        <v>51</v>
      </c>
      <c r="I399" t="s">
        <v>6</v>
      </c>
      <c r="J399" s="5">
        <v>16</v>
      </c>
      <c r="K399">
        <v>111.25</v>
      </c>
      <c r="L399">
        <v>1003.15</v>
      </c>
      <c r="M399">
        <f>Table1[[#This Row],[Quantity Sold]]*Table1[[#This Row],[Unit Price]]</f>
        <v>1780</v>
      </c>
      <c r="N399">
        <f>Table1[[#This Row],[Sales Amount]]-Table1[[#This Row],[Cost Amount]]</f>
        <v>776.85</v>
      </c>
      <c r="O399" s="3" t="str">
        <f>"Q"&amp;ROUNDUP(MONTH(Table1[[#This Row],[Order Date]])/3,0)</f>
        <v>Q2</v>
      </c>
      <c r="P399" s="3" t="str">
        <f>TEXT(Table1[[#This Row],[Order Date]],"MMM")</f>
        <v>May</v>
      </c>
      <c r="Q399" s="3">
        <f>MONTH(Table1[[#This Row],[Order Date]])</f>
        <v>5</v>
      </c>
    </row>
    <row r="400" spans="1:17" x14ac:dyDescent="0.3">
      <c r="A400" t="s">
        <v>797</v>
      </c>
      <c r="B400" s="7">
        <v>46038</v>
      </c>
      <c r="C400" s="5">
        <v>2026</v>
      </c>
      <c r="D400" s="5" t="s">
        <v>271</v>
      </c>
      <c r="E400" t="s">
        <v>394</v>
      </c>
      <c r="F400" s="3" t="s">
        <v>306</v>
      </c>
      <c r="G400" t="s">
        <v>307</v>
      </c>
      <c r="H400" t="s">
        <v>51</v>
      </c>
      <c r="I400" t="s">
        <v>6</v>
      </c>
      <c r="J400" s="5">
        <v>11</v>
      </c>
      <c r="K400">
        <v>227.9</v>
      </c>
      <c r="L400">
        <v>1736.6</v>
      </c>
      <c r="M400">
        <f>Table1[[#This Row],[Quantity Sold]]*Table1[[#This Row],[Unit Price]]</f>
        <v>2506.9</v>
      </c>
      <c r="N400">
        <f>Table1[[#This Row],[Sales Amount]]-Table1[[#This Row],[Cost Amount]]</f>
        <v>770.30000000000018</v>
      </c>
      <c r="O400" s="3" t="str">
        <f>"Q"&amp;ROUNDUP(MONTH(Table1[[#This Row],[Order Date]])/3,0)</f>
        <v>Q1</v>
      </c>
      <c r="P400" s="3" t="str">
        <f>TEXT(Table1[[#This Row],[Order Date]],"MMM")</f>
        <v>Jan</v>
      </c>
      <c r="Q400" s="3">
        <f>MONTH(Table1[[#This Row],[Order Date]])</f>
        <v>1</v>
      </c>
    </row>
    <row r="401" spans="1:17" x14ac:dyDescent="0.3">
      <c r="A401" t="s">
        <v>798</v>
      </c>
      <c r="B401" s="7">
        <v>46131</v>
      </c>
      <c r="C401" s="5">
        <v>2026</v>
      </c>
      <c r="D401" s="5" t="s">
        <v>446</v>
      </c>
      <c r="E401" t="s">
        <v>208</v>
      </c>
      <c r="F401" s="3" t="s">
        <v>198</v>
      </c>
      <c r="G401" t="s">
        <v>199</v>
      </c>
      <c r="H401" t="s">
        <v>34</v>
      </c>
      <c r="I401" t="s">
        <v>35</v>
      </c>
      <c r="J401" s="5">
        <v>10</v>
      </c>
      <c r="K401">
        <v>478.47</v>
      </c>
      <c r="L401">
        <v>2850.86</v>
      </c>
      <c r="M401">
        <f>Table1[[#This Row],[Quantity Sold]]*Table1[[#This Row],[Unit Price]]</f>
        <v>4784.7000000000007</v>
      </c>
      <c r="N401">
        <f>Table1[[#This Row],[Sales Amount]]-Table1[[#This Row],[Cost Amount]]</f>
        <v>1933.8400000000006</v>
      </c>
      <c r="O401" s="3" t="str">
        <f>"Q"&amp;ROUNDUP(MONTH(Table1[[#This Row],[Order Date]])/3,0)</f>
        <v>Q2</v>
      </c>
      <c r="P401" s="3" t="str">
        <f>TEXT(Table1[[#This Row],[Order Date]],"MMM")</f>
        <v>Apr</v>
      </c>
      <c r="Q401" s="3">
        <f>MONTH(Table1[[#This Row],[Order Date]])</f>
        <v>4</v>
      </c>
    </row>
    <row r="402" spans="1:17" x14ac:dyDescent="0.3">
      <c r="A402" t="s">
        <v>799</v>
      </c>
      <c r="B402" s="7">
        <v>46106</v>
      </c>
      <c r="C402" s="5">
        <v>2026</v>
      </c>
      <c r="D402" s="5" t="s">
        <v>1</v>
      </c>
      <c r="E402" t="s">
        <v>800</v>
      </c>
      <c r="F402" s="3" t="s">
        <v>216</v>
      </c>
      <c r="G402" t="s">
        <v>217</v>
      </c>
      <c r="H402" t="s">
        <v>34</v>
      </c>
      <c r="I402" t="s">
        <v>12</v>
      </c>
      <c r="J402" s="5">
        <v>1</v>
      </c>
      <c r="K402">
        <v>412.77</v>
      </c>
      <c r="L402">
        <v>265.69</v>
      </c>
      <c r="M402">
        <f>Table1[[#This Row],[Quantity Sold]]*Table1[[#This Row],[Unit Price]]</f>
        <v>412.77</v>
      </c>
      <c r="N402">
        <f>Table1[[#This Row],[Sales Amount]]-Table1[[#This Row],[Cost Amount]]</f>
        <v>147.07999999999998</v>
      </c>
      <c r="O402" s="3" t="str">
        <f>"Q"&amp;ROUNDUP(MONTH(Table1[[#This Row],[Order Date]])/3,0)</f>
        <v>Q1</v>
      </c>
      <c r="P402" s="3" t="str">
        <f>TEXT(Table1[[#This Row],[Order Date]],"MMM")</f>
        <v>Mar</v>
      </c>
      <c r="Q402" s="3">
        <f>MONTH(Table1[[#This Row],[Order Date]])</f>
        <v>3</v>
      </c>
    </row>
    <row r="403" spans="1:17" x14ac:dyDescent="0.3">
      <c r="A403" t="s">
        <v>801</v>
      </c>
      <c r="B403" s="7">
        <v>46144</v>
      </c>
      <c r="C403" s="5">
        <v>2026</v>
      </c>
      <c r="D403" s="5" t="s">
        <v>429</v>
      </c>
      <c r="E403" t="s">
        <v>168</v>
      </c>
      <c r="F403" s="3" t="s">
        <v>330</v>
      </c>
      <c r="G403" t="s">
        <v>331</v>
      </c>
      <c r="H403" t="s">
        <v>51</v>
      </c>
      <c r="I403" t="s">
        <v>25</v>
      </c>
      <c r="J403" s="5">
        <v>10</v>
      </c>
      <c r="K403">
        <v>180.01</v>
      </c>
      <c r="L403">
        <v>1096.32</v>
      </c>
      <c r="M403">
        <f>Table1[[#This Row],[Quantity Sold]]*Table1[[#This Row],[Unit Price]]</f>
        <v>1800.1</v>
      </c>
      <c r="N403">
        <f>Table1[[#This Row],[Sales Amount]]-Table1[[#This Row],[Cost Amount]]</f>
        <v>703.78</v>
      </c>
      <c r="O403" s="3" t="str">
        <f>"Q"&amp;ROUNDUP(MONTH(Table1[[#This Row],[Order Date]])/3,0)</f>
        <v>Q2</v>
      </c>
      <c r="P403" s="3" t="str">
        <f>TEXT(Table1[[#This Row],[Order Date]],"MMM")</f>
        <v>May</v>
      </c>
      <c r="Q403" s="3">
        <f>MONTH(Table1[[#This Row],[Order Date]])</f>
        <v>5</v>
      </c>
    </row>
    <row r="404" spans="1:17" x14ac:dyDescent="0.3">
      <c r="A404" t="s">
        <v>802</v>
      </c>
      <c r="B404" s="7">
        <v>46314</v>
      </c>
      <c r="C404" s="5">
        <v>2026</v>
      </c>
      <c r="D404" s="5" t="s">
        <v>251</v>
      </c>
      <c r="E404" t="s">
        <v>508</v>
      </c>
      <c r="F404" s="3" t="s">
        <v>74</v>
      </c>
      <c r="G404" t="s">
        <v>75</v>
      </c>
      <c r="H404" t="s">
        <v>51</v>
      </c>
      <c r="I404" t="s">
        <v>12</v>
      </c>
      <c r="J404" s="5">
        <v>15</v>
      </c>
      <c r="K404">
        <v>464.76</v>
      </c>
      <c r="L404">
        <v>3971.18</v>
      </c>
      <c r="M404">
        <f>Table1[[#This Row],[Quantity Sold]]*Table1[[#This Row],[Unit Price]]</f>
        <v>6971.4</v>
      </c>
      <c r="N404">
        <f>Table1[[#This Row],[Sales Amount]]-Table1[[#This Row],[Cost Amount]]</f>
        <v>3000.22</v>
      </c>
      <c r="O404" s="3" t="str">
        <f>"Q"&amp;ROUNDUP(MONTH(Table1[[#This Row],[Order Date]])/3,0)</f>
        <v>Q4</v>
      </c>
      <c r="P404" s="3" t="str">
        <f>TEXT(Table1[[#This Row],[Order Date]],"MMM")</f>
        <v>Oct</v>
      </c>
      <c r="Q404" s="3">
        <f>MONTH(Table1[[#This Row],[Order Date]])</f>
        <v>10</v>
      </c>
    </row>
    <row r="405" spans="1:17" x14ac:dyDescent="0.3">
      <c r="A405" t="s">
        <v>803</v>
      </c>
      <c r="B405" s="7">
        <v>46234</v>
      </c>
      <c r="C405" s="5">
        <v>2026</v>
      </c>
      <c r="D405" s="5" t="s">
        <v>205</v>
      </c>
      <c r="E405" t="s">
        <v>220</v>
      </c>
      <c r="F405" s="3" t="s">
        <v>330</v>
      </c>
      <c r="G405" t="s">
        <v>331</v>
      </c>
      <c r="H405" t="s">
        <v>51</v>
      </c>
      <c r="I405" t="s">
        <v>35</v>
      </c>
      <c r="J405" s="5">
        <v>4</v>
      </c>
      <c r="K405">
        <v>332.17</v>
      </c>
      <c r="L405">
        <v>865.37</v>
      </c>
      <c r="M405">
        <f>Table1[[#This Row],[Quantity Sold]]*Table1[[#This Row],[Unit Price]]</f>
        <v>1328.68</v>
      </c>
      <c r="N405">
        <f>Table1[[#This Row],[Sales Amount]]-Table1[[#This Row],[Cost Amount]]</f>
        <v>463.31000000000006</v>
      </c>
      <c r="O405" s="3" t="str">
        <f>"Q"&amp;ROUNDUP(MONTH(Table1[[#This Row],[Order Date]])/3,0)</f>
        <v>Q3</v>
      </c>
      <c r="P405" s="3" t="str">
        <f>TEXT(Table1[[#This Row],[Order Date]],"MMM")</f>
        <v>Jul</v>
      </c>
      <c r="Q405" s="3">
        <f>MONTH(Table1[[#This Row],[Order Date]])</f>
        <v>7</v>
      </c>
    </row>
    <row r="406" spans="1:17" x14ac:dyDescent="0.3">
      <c r="A406" t="s">
        <v>804</v>
      </c>
      <c r="B406" s="7">
        <v>46259</v>
      </c>
      <c r="C406" s="5">
        <v>2026</v>
      </c>
      <c r="D406" s="5" t="s">
        <v>251</v>
      </c>
      <c r="E406" t="s">
        <v>585</v>
      </c>
      <c r="F406" s="3" t="s">
        <v>78</v>
      </c>
      <c r="G406" t="s">
        <v>79</v>
      </c>
      <c r="H406" t="s">
        <v>80</v>
      </c>
      <c r="I406" t="s">
        <v>12</v>
      </c>
      <c r="J406" s="5">
        <v>8</v>
      </c>
      <c r="K406">
        <v>439.12</v>
      </c>
      <c r="L406">
        <v>2010.79</v>
      </c>
      <c r="M406">
        <f>Table1[[#This Row],[Quantity Sold]]*Table1[[#This Row],[Unit Price]]</f>
        <v>3512.96</v>
      </c>
      <c r="N406">
        <f>Table1[[#This Row],[Sales Amount]]-Table1[[#This Row],[Cost Amount]]</f>
        <v>1502.17</v>
      </c>
      <c r="O406" s="3" t="str">
        <f>"Q"&amp;ROUNDUP(MONTH(Table1[[#This Row],[Order Date]])/3,0)</f>
        <v>Q3</v>
      </c>
      <c r="P406" s="3" t="str">
        <f>TEXT(Table1[[#This Row],[Order Date]],"MMM")</f>
        <v>Aug</v>
      </c>
      <c r="Q406" s="3">
        <f>MONTH(Table1[[#This Row],[Order Date]])</f>
        <v>8</v>
      </c>
    </row>
    <row r="407" spans="1:17" x14ac:dyDescent="0.3">
      <c r="A407" t="s">
        <v>805</v>
      </c>
      <c r="B407" s="7">
        <v>46307</v>
      </c>
      <c r="C407" s="5">
        <v>2026</v>
      </c>
      <c r="D407" s="5" t="s">
        <v>72</v>
      </c>
      <c r="E407" t="s">
        <v>806</v>
      </c>
      <c r="F407" s="3" t="s">
        <v>173</v>
      </c>
      <c r="G407" t="s">
        <v>174</v>
      </c>
      <c r="H407" t="s">
        <v>18</v>
      </c>
      <c r="I407" t="s">
        <v>35</v>
      </c>
      <c r="J407" s="5">
        <v>6</v>
      </c>
      <c r="K407">
        <v>486.94</v>
      </c>
      <c r="L407">
        <v>2221.14</v>
      </c>
      <c r="M407">
        <f>Table1[[#This Row],[Quantity Sold]]*Table1[[#This Row],[Unit Price]]</f>
        <v>2921.64</v>
      </c>
      <c r="N407">
        <f>Table1[[#This Row],[Sales Amount]]-Table1[[#This Row],[Cost Amount]]</f>
        <v>700.5</v>
      </c>
      <c r="O407" s="3" t="str">
        <f>"Q"&amp;ROUNDUP(MONTH(Table1[[#This Row],[Order Date]])/3,0)</f>
        <v>Q4</v>
      </c>
      <c r="P407" s="3" t="str">
        <f>TEXT(Table1[[#This Row],[Order Date]],"MMM")</f>
        <v>Oct</v>
      </c>
      <c r="Q407" s="3">
        <f>MONTH(Table1[[#This Row],[Order Date]])</f>
        <v>10</v>
      </c>
    </row>
    <row r="408" spans="1:17" x14ac:dyDescent="0.3">
      <c r="A408" t="s">
        <v>807</v>
      </c>
      <c r="B408" s="7">
        <v>46335</v>
      </c>
      <c r="C408" s="5">
        <v>2026</v>
      </c>
      <c r="D408" s="5" t="s">
        <v>219</v>
      </c>
      <c r="E408" t="s">
        <v>93</v>
      </c>
      <c r="F408" s="3" t="s">
        <v>55</v>
      </c>
      <c r="G408" t="s">
        <v>56</v>
      </c>
      <c r="H408" t="s">
        <v>24</v>
      </c>
      <c r="I408" t="s">
        <v>25</v>
      </c>
      <c r="J408" s="5">
        <v>7</v>
      </c>
      <c r="K408">
        <v>336.86</v>
      </c>
      <c r="L408">
        <v>1327.76</v>
      </c>
      <c r="M408">
        <f>Table1[[#This Row],[Quantity Sold]]*Table1[[#This Row],[Unit Price]]</f>
        <v>2358.02</v>
      </c>
      <c r="N408">
        <f>Table1[[#This Row],[Sales Amount]]-Table1[[#This Row],[Cost Amount]]</f>
        <v>1030.26</v>
      </c>
      <c r="O408" s="3" t="str">
        <f>"Q"&amp;ROUNDUP(MONTH(Table1[[#This Row],[Order Date]])/3,0)</f>
        <v>Q4</v>
      </c>
      <c r="P408" s="3" t="str">
        <f>TEXT(Table1[[#This Row],[Order Date]],"MMM")</f>
        <v>Nov</v>
      </c>
      <c r="Q408" s="3">
        <f>MONTH(Table1[[#This Row],[Order Date]])</f>
        <v>11</v>
      </c>
    </row>
    <row r="409" spans="1:17" x14ac:dyDescent="0.3">
      <c r="A409" t="s">
        <v>808</v>
      </c>
      <c r="B409" s="7">
        <v>46386</v>
      </c>
      <c r="C409" s="5">
        <v>2026</v>
      </c>
      <c r="D409" s="5" t="s">
        <v>643</v>
      </c>
      <c r="E409" t="s">
        <v>537</v>
      </c>
      <c r="F409" s="3" t="s">
        <v>296</v>
      </c>
      <c r="G409" t="s">
        <v>297</v>
      </c>
      <c r="H409" t="s">
        <v>51</v>
      </c>
      <c r="I409" t="s">
        <v>12</v>
      </c>
      <c r="J409" s="5">
        <v>17</v>
      </c>
      <c r="K409">
        <v>61.13</v>
      </c>
      <c r="L409">
        <v>679.37</v>
      </c>
      <c r="M409">
        <f>Table1[[#This Row],[Quantity Sold]]*Table1[[#This Row],[Unit Price]]</f>
        <v>1039.21</v>
      </c>
      <c r="N409">
        <f>Table1[[#This Row],[Sales Amount]]-Table1[[#This Row],[Cost Amount]]</f>
        <v>359.84000000000003</v>
      </c>
      <c r="O409" s="3" t="str">
        <f>"Q"&amp;ROUNDUP(MONTH(Table1[[#This Row],[Order Date]])/3,0)</f>
        <v>Q4</v>
      </c>
      <c r="P409" s="3" t="str">
        <f>TEXT(Table1[[#This Row],[Order Date]],"MMM")</f>
        <v>Dec</v>
      </c>
      <c r="Q409" s="3">
        <f>MONTH(Table1[[#This Row],[Order Date]])</f>
        <v>12</v>
      </c>
    </row>
    <row r="410" spans="1:17" x14ac:dyDescent="0.3">
      <c r="A410" t="s">
        <v>809</v>
      </c>
      <c r="B410" s="7">
        <v>46310</v>
      </c>
      <c r="C410" s="5">
        <v>2026</v>
      </c>
      <c r="D410" s="5" t="s">
        <v>491</v>
      </c>
      <c r="E410" t="s">
        <v>522</v>
      </c>
      <c r="F410" s="3" t="s">
        <v>117</v>
      </c>
      <c r="G410" t="s">
        <v>118</v>
      </c>
      <c r="H410" t="s">
        <v>5</v>
      </c>
      <c r="I410" t="s">
        <v>6</v>
      </c>
      <c r="J410" s="5">
        <v>11</v>
      </c>
      <c r="K410">
        <v>58.38</v>
      </c>
      <c r="L410">
        <v>506.39</v>
      </c>
      <c r="M410">
        <f>Table1[[#This Row],[Quantity Sold]]*Table1[[#This Row],[Unit Price]]</f>
        <v>642.18000000000006</v>
      </c>
      <c r="N410">
        <f>Table1[[#This Row],[Sales Amount]]-Table1[[#This Row],[Cost Amount]]</f>
        <v>135.79000000000008</v>
      </c>
      <c r="O410" s="3" t="str">
        <f>"Q"&amp;ROUNDUP(MONTH(Table1[[#This Row],[Order Date]])/3,0)</f>
        <v>Q4</v>
      </c>
      <c r="P410" s="3" t="str">
        <f>TEXT(Table1[[#This Row],[Order Date]],"MMM")</f>
        <v>Oct</v>
      </c>
      <c r="Q410" s="3">
        <f>MONTH(Table1[[#This Row],[Order Date]])</f>
        <v>10</v>
      </c>
    </row>
    <row r="411" spans="1:17" x14ac:dyDescent="0.3">
      <c r="A411" t="s">
        <v>810</v>
      </c>
      <c r="B411" s="7">
        <v>46320</v>
      </c>
      <c r="C411" s="5">
        <v>2026</v>
      </c>
      <c r="D411" s="5" t="s">
        <v>163</v>
      </c>
      <c r="E411" t="s">
        <v>444</v>
      </c>
      <c r="F411" s="3" t="s">
        <v>423</v>
      </c>
      <c r="G411" t="s">
        <v>424</v>
      </c>
      <c r="H411" t="s">
        <v>80</v>
      </c>
      <c r="I411" t="s">
        <v>25</v>
      </c>
      <c r="J411" s="5">
        <v>14</v>
      </c>
      <c r="K411">
        <v>393.95</v>
      </c>
      <c r="L411">
        <v>3223.9</v>
      </c>
      <c r="M411">
        <f>Table1[[#This Row],[Quantity Sold]]*Table1[[#This Row],[Unit Price]]</f>
        <v>5515.3</v>
      </c>
      <c r="N411">
        <f>Table1[[#This Row],[Sales Amount]]-Table1[[#This Row],[Cost Amount]]</f>
        <v>2291.4</v>
      </c>
      <c r="O411" s="3" t="str">
        <f>"Q"&amp;ROUNDUP(MONTH(Table1[[#This Row],[Order Date]])/3,0)</f>
        <v>Q4</v>
      </c>
      <c r="P411" s="3" t="str">
        <f>TEXT(Table1[[#This Row],[Order Date]],"MMM")</f>
        <v>Oct</v>
      </c>
      <c r="Q411" s="3">
        <f>MONTH(Table1[[#This Row],[Order Date]])</f>
        <v>10</v>
      </c>
    </row>
    <row r="412" spans="1:17" x14ac:dyDescent="0.3">
      <c r="A412" t="s">
        <v>811</v>
      </c>
      <c r="B412" s="7">
        <v>46211</v>
      </c>
      <c r="C412" s="5">
        <v>2026</v>
      </c>
      <c r="D412" s="5" t="s">
        <v>812</v>
      </c>
      <c r="E412" t="s">
        <v>422</v>
      </c>
      <c r="F412" s="3" t="s">
        <v>178</v>
      </c>
      <c r="G412" t="s">
        <v>179</v>
      </c>
      <c r="H412" t="s">
        <v>18</v>
      </c>
      <c r="I412" t="s">
        <v>6</v>
      </c>
      <c r="J412" s="5">
        <v>17</v>
      </c>
      <c r="K412">
        <v>40.25</v>
      </c>
      <c r="L412">
        <v>563.83000000000004</v>
      </c>
      <c r="M412">
        <f>Table1[[#This Row],[Quantity Sold]]*Table1[[#This Row],[Unit Price]]</f>
        <v>684.25</v>
      </c>
      <c r="N412">
        <f>Table1[[#This Row],[Sales Amount]]-Table1[[#This Row],[Cost Amount]]</f>
        <v>120.41999999999996</v>
      </c>
      <c r="O412" s="3" t="str">
        <f>"Q"&amp;ROUNDUP(MONTH(Table1[[#This Row],[Order Date]])/3,0)</f>
        <v>Q3</v>
      </c>
      <c r="P412" s="3" t="str">
        <f>TEXT(Table1[[#This Row],[Order Date]],"MMM")</f>
        <v>Jul</v>
      </c>
      <c r="Q412" s="3">
        <f>MONTH(Table1[[#This Row],[Order Date]])</f>
        <v>7</v>
      </c>
    </row>
    <row r="413" spans="1:17" x14ac:dyDescent="0.3">
      <c r="A413" t="s">
        <v>813</v>
      </c>
      <c r="B413" s="7">
        <v>46062</v>
      </c>
      <c r="C413" s="5">
        <v>2026</v>
      </c>
      <c r="D413" s="5" t="s">
        <v>417</v>
      </c>
      <c r="E413" t="s">
        <v>814</v>
      </c>
      <c r="F413" s="3" t="s">
        <v>152</v>
      </c>
      <c r="G413" t="s">
        <v>153</v>
      </c>
      <c r="H413" t="s">
        <v>5</v>
      </c>
      <c r="I413" t="s">
        <v>12</v>
      </c>
      <c r="J413" s="5">
        <v>10</v>
      </c>
      <c r="K413">
        <v>69.89</v>
      </c>
      <c r="L413">
        <v>420.11</v>
      </c>
      <c r="M413">
        <f>Table1[[#This Row],[Quantity Sold]]*Table1[[#This Row],[Unit Price]]</f>
        <v>698.9</v>
      </c>
      <c r="N413">
        <f>Table1[[#This Row],[Sales Amount]]-Table1[[#This Row],[Cost Amount]]</f>
        <v>278.78999999999996</v>
      </c>
      <c r="O413" s="3" t="str">
        <f>"Q"&amp;ROUNDUP(MONTH(Table1[[#This Row],[Order Date]])/3,0)</f>
        <v>Q1</v>
      </c>
      <c r="P413" s="3" t="str">
        <f>TEXT(Table1[[#This Row],[Order Date]],"MMM")</f>
        <v>Feb</v>
      </c>
      <c r="Q413" s="3">
        <f>MONTH(Table1[[#This Row],[Order Date]])</f>
        <v>2</v>
      </c>
    </row>
    <row r="414" spans="1:17" x14ac:dyDescent="0.3">
      <c r="A414" t="s">
        <v>815</v>
      </c>
      <c r="B414" s="7">
        <v>46296</v>
      </c>
      <c r="C414" s="5">
        <v>2026</v>
      </c>
      <c r="D414" s="5" t="s">
        <v>8</v>
      </c>
      <c r="E414" t="s">
        <v>816</v>
      </c>
      <c r="F414" s="3" t="s">
        <v>137</v>
      </c>
      <c r="G414" t="s">
        <v>138</v>
      </c>
      <c r="H414" t="s">
        <v>51</v>
      </c>
      <c r="I414" t="s">
        <v>6</v>
      </c>
      <c r="J414" s="5">
        <v>11</v>
      </c>
      <c r="K414">
        <v>145.1</v>
      </c>
      <c r="L414">
        <v>1180.55</v>
      </c>
      <c r="M414">
        <f>Table1[[#This Row],[Quantity Sold]]*Table1[[#This Row],[Unit Price]]</f>
        <v>1596.1</v>
      </c>
      <c r="N414">
        <f>Table1[[#This Row],[Sales Amount]]-Table1[[#This Row],[Cost Amount]]</f>
        <v>415.54999999999995</v>
      </c>
      <c r="O414" s="3" t="str">
        <f>"Q"&amp;ROUNDUP(MONTH(Table1[[#This Row],[Order Date]])/3,0)</f>
        <v>Q4</v>
      </c>
      <c r="P414" s="3" t="str">
        <f>TEXT(Table1[[#This Row],[Order Date]],"MMM")</f>
        <v>Oct</v>
      </c>
      <c r="Q414" s="3">
        <f>MONTH(Table1[[#This Row],[Order Date]])</f>
        <v>10</v>
      </c>
    </row>
    <row r="415" spans="1:17" x14ac:dyDescent="0.3">
      <c r="A415" t="s">
        <v>817</v>
      </c>
      <c r="B415" s="7">
        <v>46350</v>
      </c>
      <c r="C415" s="5">
        <v>2026</v>
      </c>
      <c r="D415" s="5" t="s">
        <v>37</v>
      </c>
      <c r="E415" t="s">
        <v>585</v>
      </c>
      <c r="F415" s="3" t="s">
        <v>423</v>
      </c>
      <c r="G415" t="s">
        <v>424</v>
      </c>
      <c r="H415" t="s">
        <v>80</v>
      </c>
      <c r="I415" t="s">
        <v>25</v>
      </c>
      <c r="J415" s="5">
        <v>5</v>
      </c>
      <c r="K415">
        <v>156.69999999999999</v>
      </c>
      <c r="L415">
        <v>578.53</v>
      </c>
      <c r="M415">
        <f>Table1[[#This Row],[Quantity Sold]]*Table1[[#This Row],[Unit Price]]</f>
        <v>783.5</v>
      </c>
      <c r="N415">
        <f>Table1[[#This Row],[Sales Amount]]-Table1[[#This Row],[Cost Amount]]</f>
        <v>204.97000000000003</v>
      </c>
      <c r="O415" s="3" t="str">
        <f>"Q"&amp;ROUNDUP(MONTH(Table1[[#This Row],[Order Date]])/3,0)</f>
        <v>Q4</v>
      </c>
      <c r="P415" s="3" t="str">
        <f>TEXT(Table1[[#This Row],[Order Date]],"MMM")</f>
        <v>Nov</v>
      </c>
      <c r="Q415" s="3">
        <f>MONTH(Table1[[#This Row],[Order Date]])</f>
        <v>11</v>
      </c>
    </row>
    <row r="416" spans="1:17" x14ac:dyDescent="0.3">
      <c r="A416" t="s">
        <v>818</v>
      </c>
      <c r="B416" s="7">
        <v>46223</v>
      </c>
      <c r="C416" s="5">
        <v>2026</v>
      </c>
      <c r="D416" s="5" t="s">
        <v>192</v>
      </c>
      <c r="E416" t="s">
        <v>806</v>
      </c>
      <c r="F416" s="3" t="s">
        <v>224</v>
      </c>
      <c r="G416" t="s">
        <v>225</v>
      </c>
      <c r="H416" t="s">
        <v>18</v>
      </c>
      <c r="I416" t="s">
        <v>35</v>
      </c>
      <c r="J416" s="5">
        <v>8</v>
      </c>
      <c r="K416">
        <v>344.5</v>
      </c>
      <c r="L416">
        <v>1598.47</v>
      </c>
      <c r="M416">
        <f>Table1[[#This Row],[Quantity Sold]]*Table1[[#This Row],[Unit Price]]</f>
        <v>2756</v>
      </c>
      <c r="N416">
        <f>Table1[[#This Row],[Sales Amount]]-Table1[[#This Row],[Cost Amount]]</f>
        <v>1157.53</v>
      </c>
      <c r="O416" s="3" t="str">
        <f>"Q"&amp;ROUNDUP(MONTH(Table1[[#This Row],[Order Date]])/3,0)</f>
        <v>Q3</v>
      </c>
      <c r="P416" s="3" t="str">
        <f>TEXT(Table1[[#This Row],[Order Date]],"MMM")</f>
        <v>Jul</v>
      </c>
      <c r="Q416" s="3">
        <f>MONTH(Table1[[#This Row],[Order Date]])</f>
        <v>7</v>
      </c>
    </row>
    <row r="417" spans="1:17" x14ac:dyDescent="0.3">
      <c r="A417" t="s">
        <v>819</v>
      </c>
      <c r="B417" s="7">
        <v>46358</v>
      </c>
      <c r="C417" s="5">
        <v>2026</v>
      </c>
      <c r="D417" s="5" t="s">
        <v>92</v>
      </c>
      <c r="E417" t="s">
        <v>369</v>
      </c>
      <c r="F417" s="3" t="s">
        <v>467</v>
      </c>
      <c r="G417" t="s">
        <v>468</v>
      </c>
      <c r="H417" t="s">
        <v>80</v>
      </c>
      <c r="I417" t="s">
        <v>12</v>
      </c>
      <c r="J417" s="5">
        <v>10</v>
      </c>
      <c r="K417">
        <v>184.53</v>
      </c>
      <c r="L417">
        <v>1402.27</v>
      </c>
      <c r="M417">
        <f>Table1[[#This Row],[Quantity Sold]]*Table1[[#This Row],[Unit Price]]</f>
        <v>1845.3</v>
      </c>
      <c r="N417">
        <f>Table1[[#This Row],[Sales Amount]]-Table1[[#This Row],[Cost Amount]]</f>
        <v>443.03</v>
      </c>
      <c r="O417" s="3" t="str">
        <f>"Q"&amp;ROUNDUP(MONTH(Table1[[#This Row],[Order Date]])/3,0)</f>
        <v>Q4</v>
      </c>
      <c r="P417" s="3" t="str">
        <f>TEXT(Table1[[#This Row],[Order Date]],"MMM")</f>
        <v>Dec</v>
      </c>
      <c r="Q417" s="3">
        <f>MONTH(Table1[[#This Row],[Order Date]])</f>
        <v>12</v>
      </c>
    </row>
    <row r="418" spans="1:17" x14ac:dyDescent="0.3">
      <c r="A418" t="s">
        <v>820</v>
      </c>
      <c r="B418" s="7">
        <v>46336</v>
      </c>
      <c r="C418" s="5">
        <v>2026</v>
      </c>
      <c r="D418" s="5" t="s">
        <v>140</v>
      </c>
      <c r="E418" t="s">
        <v>96</v>
      </c>
      <c r="F418" s="3" t="s">
        <v>10</v>
      </c>
      <c r="G418" t="s">
        <v>11</v>
      </c>
      <c r="H418" t="s">
        <v>5</v>
      </c>
      <c r="I418" t="s">
        <v>6</v>
      </c>
      <c r="J418" s="5">
        <v>12</v>
      </c>
      <c r="K418">
        <v>199.98</v>
      </c>
      <c r="L418">
        <v>1647.19</v>
      </c>
      <c r="M418">
        <f>Table1[[#This Row],[Quantity Sold]]*Table1[[#This Row],[Unit Price]]</f>
        <v>2399.7599999999998</v>
      </c>
      <c r="N418">
        <f>Table1[[#This Row],[Sales Amount]]-Table1[[#This Row],[Cost Amount]]</f>
        <v>752.56999999999971</v>
      </c>
      <c r="O418" s="3" t="str">
        <f>"Q"&amp;ROUNDUP(MONTH(Table1[[#This Row],[Order Date]])/3,0)</f>
        <v>Q4</v>
      </c>
      <c r="P418" s="3" t="str">
        <f>TEXT(Table1[[#This Row],[Order Date]],"MMM")</f>
        <v>Nov</v>
      </c>
      <c r="Q418" s="3">
        <f>MONTH(Table1[[#This Row],[Order Date]])</f>
        <v>11</v>
      </c>
    </row>
    <row r="419" spans="1:17" x14ac:dyDescent="0.3">
      <c r="A419" t="s">
        <v>821</v>
      </c>
      <c r="B419" s="7">
        <v>46095</v>
      </c>
      <c r="C419" s="5">
        <v>2026</v>
      </c>
      <c r="D419" s="5" t="s">
        <v>812</v>
      </c>
      <c r="E419" t="s">
        <v>822</v>
      </c>
      <c r="F419" s="3" t="s">
        <v>146</v>
      </c>
      <c r="G419" t="s">
        <v>147</v>
      </c>
      <c r="H419" t="s">
        <v>51</v>
      </c>
      <c r="I419" t="s">
        <v>6</v>
      </c>
      <c r="J419" s="5">
        <v>12</v>
      </c>
      <c r="K419">
        <v>245.29</v>
      </c>
      <c r="L419">
        <v>2053.31</v>
      </c>
      <c r="M419">
        <f>Table1[[#This Row],[Quantity Sold]]*Table1[[#This Row],[Unit Price]]</f>
        <v>2943.48</v>
      </c>
      <c r="N419">
        <f>Table1[[#This Row],[Sales Amount]]-Table1[[#This Row],[Cost Amount]]</f>
        <v>890.17000000000007</v>
      </c>
      <c r="O419" s="3" t="str">
        <f>"Q"&amp;ROUNDUP(MONTH(Table1[[#This Row],[Order Date]])/3,0)</f>
        <v>Q1</v>
      </c>
      <c r="P419" s="3" t="str">
        <f>TEXT(Table1[[#This Row],[Order Date]],"MMM")</f>
        <v>Mar</v>
      </c>
      <c r="Q419" s="3">
        <f>MONTH(Table1[[#This Row],[Order Date]])</f>
        <v>3</v>
      </c>
    </row>
    <row r="420" spans="1:17" x14ac:dyDescent="0.3">
      <c r="A420" t="s">
        <v>823</v>
      </c>
      <c r="B420" s="7">
        <v>46135</v>
      </c>
      <c r="C420" s="5">
        <v>2026</v>
      </c>
      <c r="D420" s="5" t="s">
        <v>140</v>
      </c>
      <c r="E420" t="s">
        <v>272</v>
      </c>
      <c r="F420" s="3" t="s">
        <v>276</v>
      </c>
      <c r="G420" t="s">
        <v>277</v>
      </c>
      <c r="H420" t="s">
        <v>51</v>
      </c>
      <c r="I420" t="s">
        <v>35</v>
      </c>
      <c r="J420" s="5">
        <v>12</v>
      </c>
      <c r="K420">
        <v>91.77</v>
      </c>
      <c r="L420">
        <v>634.57000000000005</v>
      </c>
      <c r="M420">
        <f>Table1[[#This Row],[Quantity Sold]]*Table1[[#This Row],[Unit Price]]</f>
        <v>1101.24</v>
      </c>
      <c r="N420">
        <f>Table1[[#This Row],[Sales Amount]]-Table1[[#This Row],[Cost Amount]]</f>
        <v>466.66999999999996</v>
      </c>
      <c r="O420" s="3" t="str">
        <f>"Q"&amp;ROUNDUP(MONTH(Table1[[#This Row],[Order Date]])/3,0)</f>
        <v>Q2</v>
      </c>
      <c r="P420" s="3" t="str">
        <f>TEXT(Table1[[#This Row],[Order Date]],"MMM")</f>
        <v>Apr</v>
      </c>
      <c r="Q420" s="3">
        <f>MONTH(Table1[[#This Row],[Order Date]])</f>
        <v>4</v>
      </c>
    </row>
    <row r="421" spans="1:17" x14ac:dyDescent="0.3">
      <c r="A421" t="s">
        <v>824</v>
      </c>
      <c r="B421" s="7">
        <v>46165</v>
      </c>
      <c r="C421" s="5">
        <v>2026</v>
      </c>
      <c r="D421" s="5" t="s">
        <v>14</v>
      </c>
      <c r="E421" t="s">
        <v>654</v>
      </c>
      <c r="F421" s="3" t="s">
        <v>146</v>
      </c>
      <c r="G421" t="s">
        <v>147</v>
      </c>
      <c r="H421" t="s">
        <v>51</v>
      </c>
      <c r="I421" t="s">
        <v>35</v>
      </c>
      <c r="J421" s="5">
        <v>20</v>
      </c>
      <c r="K421">
        <v>255.87</v>
      </c>
      <c r="L421">
        <v>3067.13</v>
      </c>
      <c r="M421">
        <f>Table1[[#This Row],[Quantity Sold]]*Table1[[#This Row],[Unit Price]]</f>
        <v>5117.3999999999996</v>
      </c>
      <c r="N421">
        <f>Table1[[#This Row],[Sales Amount]]-Table1[[#This Row],[Cost Amount]]</f>
        <v>2050.2699999999995</v>
      </c>
      <c r="O421" s="3" t="str">
        <f>"Q"&amp;ROUNDUP(MONTH(Table1[[#This Row],[Order Date]])/3,0)</f>
        <v>Q2</v>
      </c>
      <c r="P421" s="3" t="str">
        <f>TEXT(Table1[[#This Row],[Order Date]],"MMM")</f>
        <v>May</v>
      </c>
      <c r="Q421" s="3">
        <f>MONTH(Table1[[#This Row],[Order Date]])</f>
        <v>5</v>
      </c>
    </row>
    <row r="422" spans="1:17" x14ac:dyDescent="0.3">
      <c r="A422" t="s">
        <v>825</v>
      </c>
      <c r="B422" s="7">
        <v>46271</v>
      </c>
      <c r="C422" s="5">
        <v>2026</v>
      </c>
      <c r="D422" s="5" t="s">
        <v>95</v>
      </c>
      <c r="E422" t="s">
        <v>206</v>
      </c>
      <c r="F422" s="3" t="s">
        <v>382</v>
      </c>
      <c r="G422" t="s">
        <v>383</v>
      </c>
      <c r="H422" t="s">
        <v>5</v>
      </c>
      <c r="I422" t="s">
        <v>6</v>
      </c>
      <c r="J422" s="5">
        <v>2</v>
      </c>
      <c r="K422">
        <v>187.76</v>
      </c>
      <c r="L422">
        <v>246.69</v>
      </c>
      <c r="M422">
        <f>Table1[[#This Row],[Quantity Sold]]*Table1[[#This Row],[Unit Price]]</f>
        <v>375.52</v>
      </c>
      <c r="N422">
        <f>Table1[[#This Row],[Sales Amount]]-Table1[[#This Row],[Cost Amount]]</f>
        <v>128.82999999999998</v>
      </c>
      <c r="O422" s="3" t="str">
        <f>"Q"&amp;ROUNDUP(MONTH(Table1[[#This Row],[Order Date]])/3,0)</f>
        <v>Q3</v>
      </c>
      <c r="P422" s="3" t="str">
        <f>TEXT(Table1[[#This Row],[Order Date]],"MMM")</f>
        <v>Sep</v>
      </c>
      <c r="Q422" s="3">
        <f>MONTH(Table1[[#This Row],[Order Date]])</f>
        <v>9</v>
      </c>
    </row>
    <row r="423" spans="1:17" x14ac:dyDescent="0.3">
      <c r="A423" t="s">
        <v>826</v>
      </c>
      <c r="B423" s="7">
        <v>46379</v>
      </c>
      <c r="C423" s="5">
        <v>2026</v>
      </c>
      <c r="D423" s="5" t="s">
        <v>387</v>
      </c>
      <c r="E423" t="s">
        <v>111</v>
      </c>
      <c r="F423" s="3" t="s">
        <v>74</v>
      </c>
      <c r="G423" t="s">
        <v>75</v>
      </c>
      <c r="H423" t="s">
        <v>51</v>
      </c>
      <c r="I423" t="s">
        <v>25</v>
      </c>
      <c r="J423" s="5">
        <v>15</v>
      </c>
      <c r="K423">
        <v>150.11000000000001</v>
      </c>
      <c r="L423">
        <v>1497.83</v>
      </c>
      <c r="M423">
        <f>Table1[[#This Row],[Quantity Sold]]*Table1[[#This Row],[Unit Price]]</f>
        <v>2251.65</v>
      </c>
      <c r="N423">
        <f>Table1[[#This Row],[Sales Amount]]-Table1[[#This Row],[Cost Amount]]</f>
        <v>753.82000000000016</v>
      </c>
      <c r="O423" s="3" t="str">
        <f>"Q"&amp;ROUNDUP(MONTH(Table1[[#This Row],[Order Date]])/3,0)</f>
        <v>Q4</v>
      </c>
      <c r="P423" s="3" t="str">
        <f>TEXT(Table1[[#This Row],[Order Date]],"MMM")</f>
        <v>Dec</v>
      </c>
      <c r="Q423" s="3">
        <f>MONTH(Table1[[#This Row],[Order Date]])</f>
        <v>12</v>
      </c>
    </row>
    <row r="424" spans="1:17" x14ac:dyDescent="0.3">
      <c r="A424" t="s">
        <v>827</v>
      </c>
      <c r="B424" s="7">
        <v>46250</v>
      </c>
      <c r="C424" s="5">
        <v>2026</v>
      </c>
      <c r="D424" s="5" t="s">
        <v>267</v>
      </c>
      <c r="E424" t="s">
        <v>415</v>
      </c>
      <c r="F424" s="3" t="s">
        <v>3</v>
      </c>
      <c r="G424" t="s">
        <v>4</v>
      </c>
      <c r="H424" t="s">
        <v>5</v>
      </c>
      <c r="I424" t="s">
        <v>25</v>
      </c>
      <c r="J424" s="5">
        <v>15</v>
      </c>
      <c r="K424">
        <v>150.97999999999999</v>
      </c>
      <c r="L424">
        <v>1297.3</v>
      </c>
      <c r="M424">
        <f>Table1[[#This Row],[Quantity Sold]]*Table1[[#This Row],[Unit Price]]</f>
        <v>2264.6999999999998</v>
      </c>
      <c r="N424">
        <f>Table1[[#This Row],[Sales Amount]]-Table1[[#This Row],[Cost Amount]]</f>
        <v>967.39999999999986</v>
      </c>
      <c r="O424" s="3" t="str">
        <f>"Q"&amp;ROUNDUP(MONTH(Table1[[#This Row],[Order Date]])/3,0)</f>
        <v>Q3</v>
      </c>
      <c r="P424" s="3" t="str">
        <f>TEXT(Table1[[#This Row],[Order Date]],"MMM")</f>
        <v>Aug</v>
      </c>
      <c r="Q424" s="3">
        <f>MONTH(Table1[[#This Row],[Order Date]])</f>
        <v>8</v>
      </c>
    </row>
    <row r="425" spans="1:17" x14ac:dyDescent="0.3">
      <c r="A425" t="s">
        <v>828</v>
      </c>
      <c r="B425" s="7">
        <v>46210</v>
      </c>
      <c r="C425" s="5">
        <v>2026</v>
      </c>
      <c r="D425" s="5" t="s">
        <v>340</v>
      </c>
      <c r="E425" t="s">
        <v>235</v>
      </c>
      <c r="F425" s="3" t="s">
        <v>330</v>
      </c>
      <c r="G425" t="s">
        <v>331</v>
      </c>
      <c r="H425" t="s">
        <v>51</v>
      </c>
      <c r="I425" t="s">
        <v>12</v>
      </c>
      <c r="J425" s="5">
        <v>3</v>
      </c>
      <c r="K425">
        <v>284.04000000000002</v>
      </c>
      <c r="L425">
        <v>613.94000000000005</v>
      </c>
      <c r="M425">
        <f>Table1[[#This Row],[Quantity Sold]]*Table1[[#This Row],[Unit Price]]</f>
        <v>852.12000000000012</v>
      </c>
      <c r="N425">
        <f>Table1[[#This Row],[Sales Amount]]-Table1[[#This Row],[Cost Amount]]</f>
        <v>238.18000000000006</v>
      </c>
      <c r="O425" s="3" t="str">
        <f>"Q"&amp;ROUNDUP(MONTH(Table1[[#This Row],[Order Date]])/3,0)</f>
        <v>Q3</v>
      </c>
      <c r="P425" s="3" t="str">
        <f>TEXT(Table1[[#This Row],[Order Date]],"MMM")</f>
        <v>Jul</v>
      </c>
      <c r="Q425" s="3">
        <f>MONTH(Table1[[#This Row],[Order Date]])</f>
        <v>7</v>
      </c>
    </row>
    <row r="426" spans="1:17" x14ac:dyDescent="0.3">
      <c r="A426" t="s">
        <v>829</v>
      </c>
      <c r="B426" s="7">
        <v>46144</v>
      </c>
      <c r="C426" s="5">
        <v>2026</v>
      </c>
      <c r="D426" s="5" t="s">
        <v>227</v>
      </c>
      <c r="E426" t="s">
        <v>280</v>
      </c>
      <c r="F426" s="3" t="s">
        <v>216</v>
      </c>
      <c r="G426" t="s">
        <v>217</v>
      </c>
      <c r="H426" t="s">
        <v>34</v>
      </c>
      <c r="I426" t="s">
        <v>6</v>
      </c>
      <c r="J426" s="5">
        <v>13</v>
      </c>
      <c r="K426">
        <v>379.63</v>
      </c>
      <c r="L426">
        <v>3950.52</v>
      </c>
      <c r="M426">
        <f>Table1[[#This Row],[Quantity Sold]]*Table1[[#This Row],[Unit Price]]</f>
        <v>4935.1899999999996</v>
      </c>
      <c r="N426">
        <f>Table1[[#This Row],[Sales Amount]]-Table1[[#This Row],[Cost Amount]]</f>
        <v>984.66999999999962</v>
      </c>
      <c r="O426" s="3" t="str">
        <f>"Q"&amp;ROUNDUP(MONTH(Table1[[#This Row],[Order Date]])/3,0)</f>
        <v>Q2</v>
      </c>
      <c r="P426" s="3" t="str">
        <f>TEXT(Table1[[#This Row],[Order Date]],"MMM")</f>
        <v>May</v>
      </c>
      <c r="Q426" s="3">
        <f>MONTH(Table1[[#This Row],[Order Date]])</f>
        <v>5</v>
      </c>
    </row>
    <row r="427" spans="1:17" x14ac:dyDescent="0.3">
      <c r="A427" t="s">
        <v>830</v>
      </c>
      <c r="B427" s="7">
        <v>46352</v>
      </c>
      <c r="C427" s="5">
        <v>2026</v>
      </c>
      <c r="D427" s="5" t="s">
        <v>240</v>
      </c>
      <c r="E427" t="s">
        <v>287</v>
      </c>
      <c r="F427" s="3" t="s">
        <v>306</v>
      </c>
      <c r="G427" t="s">
        <v>307</v>
      </c>
      <c r="H427" t="s">
        <v>51</v>
      </c>
      <c r="I427" t="s">
        <v>6</v>
      </c>
      <c r="J427" s="5">
        <v>15</v>
      </c>
      <c r="K427">
        <v>485.71</v>
      </c>
      <c r="L427">
        <v>5115.3599999999997</v>
      </c>
      <c r="M427">
        <f>Table1[[#This Row],[Quantity Sold]]*Table1[[#This Row],[Unit Price]]</f>
        <v>7285.65</v>
      </c>
      <c r="N427">
        <f>Table1[[#This Row],[Sales Amount]]-Table1[[#This Row],[Cost Amount]]</f>
        <v>2170.29</v>
      </c>
      <c r="O427" s="3" t="str">
        <f>"Q"&amp;ROUNDUP(MONTH(Table1[[#This Row],[Order Date]])/3,0)</f>
        <v>Q4</v>
      </c>
      <c r="P427" s="3" t="str">
        <f>TEXT(Table1[[#This Row],[Order Date]],"MMM")</f>
        <v>Nov</v>
      </c>
      <c r="Q427" s="3">
        <f>MONTH(Table1[[#This Row],[Order Date]])</f>
        <v>11</v>
      </c>
    </row>
    <row r="428" spans="1:17" x14ac:dyDescent="0.3">
      <c r="A428" t="s">
        <v>831</v>
      </c>
      <c r="B428" s="7">
        <v>46327</v>
      </c>
      <c r="C428" s="5">
        <v>2026</v>
      </c>
      <c r="D428" s="5" t="s">
        <v>274</v>
      </c>
      <c r="E428" t="s">
        <v>762</v>
      </c>
      <c r="F428" s="3" t="s">
        <v>22</v>
      </c>
      <c r="G428" t="s">
        <v>23</v>
      </c>
      <c r="H428" t="s">
        <v>24</v>
      </c>
      <c r="I428" t="s">
        <v>35</v>
      </c>
      <c r="J428" s="5">
        <v>6</v>
      </c>
      <c r="K428">
        <v>452.93</v>
      </c>
      <c r="L428">
        <v>1660.7</v>
      </c>
      <c r="M428">
        <f>Table1[[#This Row],[Quantity Sold]]*Table1[[#This Row],[Unit Price]]</f>
        <v>2717.58</v>
      </c>
      <c r="N428">
        <f>Table1[[#This Row],[Sales Amount]]-Table1[[#This Row],[Cost Amount]]</f>
        <v>1056.8799999999999</v>
      </c>
      <c r="O428" s="3" t="str">
        <f>"Q"&amp;ROUNDUP(MONTH(Table1[[#This Row],[Order Date]])/3,0)</f>
        <v>Q4</v>
      </c>
      <c r="P428" s="3" t="str">
        <f>TEXT(Table1[[#This Row],[Order Date]],"MMM")</f>
        <v>Nov</v>
      </c>
      <c r="Q428" s="3">
        <f>MONTH(Table1[[#This Row],[Order Date]])</f>
        <v>11</v>
      </c>
    </row>
    <row r="429" spans="1:17" x14ac:dyDescent="0.3">
      <c r="A429" t="s">
        <v>832</v>
      </c>
      <c r="B429" s="7">
        <v>46234</v>
      </c>
      <c r="C429" s="5">
        <v>2026</v>
      </c>
      <c r="D429" s="5" t="s">
        <v>47</v>
      </c>
      <c r="E429" t="s">
        <v>363</v>
      </c>
      <c r="F429" s="3" t="s">
        <v>10</v>
      </c>
      <c r="G429" t="s">
        <v>11</v>
      </c>
      <c r="H429" t="s">
        <v>5</v>
      </c>
      <c r="I429" t="s">
        <v>6</v>
      </c>
      <c r="J429" s="5">
        <v>12</v>
      </c>
      <c r="K429">
        <v>384.68</v>
      </c>
      <c r="L429">
        <v>2669.8</v>
      </c>
      <c r="M429">
        <f>Table1[[#This Row],[Quantity Sold]]*Table1[[#This Row],[Unit Price]]</f>
        <v>4616.16</v>
      </c>
      <c r="N429">
        <f>Table1[[#This Row],[Sales Amount]]-Table1[[#This Row],[Cost Amount]]</f>
        <v>1946.3599999999997</v>
      </c>
      <c r="O429" s="3" t="str">
        <f>"Q"&amp;ROUNDUP(MONTH(Table1[[#This Row],[Order Date]])/3,0)</f>
        <v>Q3</v>
      </c>
      <c r="P429" s="3" t="str">
        <f>TEXT(Table1[[#This Row],[Order Date]],"MMM")</f>
        <v>Jul</v>
      </c>
      <c r="Q429" s="3">
        <f>MONTH(Table1[[#This Row],[Order Date]])</f>
        <v>7</v>
      </c>
    </row>
    <row r="430" spans="1:17" x14ac:dyDescent="0.3">
      <c r="A430" t="s">
        <v>833</v>
      </c>
      <c r="B430" s="7">
        <v>46056</v>
      </c>
      <c r="C430" s="5">
        <v>2026</v>
      </c>
      <c r="D430" s="5" t="s">
        <v>613</v>
      </c>
      <c r="E430" t="s">
        <v>731</v>
      </c>
      <c r="F430" s="3" t="s">
        <v>201</v>
      </c>
      <c r="G430" t="s">
        <v>202</v>
      </c>
      <c r="H430" t="s">
        <v>203</v>
      </c>
      <c r="I430" t="s">
        <v>6</v>
      </c>
      <c r="J430" s="5">
        <v>15</v>
      </c>
      <c r="K430">
        <v>75.790000000000006</v>
      </c>
      <c r="L430">
        <v>842.76</v>
      </c>
      <c r="M430">
        <f>Table1[[#This Row],[Quantity Sold]]*Table1[[#This Row],[Unit Price]]</f>
        <v>1136.8500000000001</v>
      </c>
      <c r="N430">
        <f>Table1[[#This Row],[Sales Amount]]-Table1[[#This Row],[Cost Amount]]</f>
        <v>294.09000000000015</v>
      </c>
      <c r="O430" s="3" t="str">
        <f>"Q"&amp;ROUNDUP(MONTH(Table1[[#This Row],[Order Date]])/3,0)</f>
        <v>Q1</v>
      </c>
      <c r="P430" s="3" t="str">
        <f>TEXT(Table1[[#This Row],[Order Date]],"MMM")</f>
        <v>Feb</v>
      </c>
      <c r="Q430" s="3">
        <f>MONTH(Table1[[#This Row],[Order Date]])</f>
        <v>2</v>
      </c>
    </row>
    <row r="431" spans="1:17" x14ac:dyDescent="0.3">
      <c r="A431" t="s">
        <v>834</v>
      </c>
      <c r="B431" s="7">
        <v>46094</v>
      </c>
      <c r="C431" s="5">
        <v>2026</v>
      </c>
      <c r="D431" s="5" t="s">
        <v>20</v>
      </c>
      <c r="E431" t="s">
        <v>611</v>
      </c>
      <c r="F431" s="3" t="s">
        <v>300</v>
      </c>
      <c r="G431" t="s">
        <v>301</v>
      </c>
      <c r="H431" t="s">
        <v>5</v>
      </c>
      <c r="I431" t="s">
        <v>6</v>
      </c>
      <c r="J431" s="5">
        <v>1</v>
      </c>
      <c r="K431">
        <v>199.87</v>
      </c>
      <c r="L431">
        <v>142.29</v>
      </c>
      <c r="M431">
        <f>Table1[[#This Row],[Quantity Sold]]*Table1[[#This Row],[Unit Price]]</f>
        <v>199.87</v>
      </c>
      <c r="N431">
        <f>Table1[[#This Row],[Sales Amount]]-Table1[[#This Row],[Cost Amount]]</f>
        <v>57.580000000000013</v>
      </c>
      <c r="O431" s="3" t="str">
        <f>"Q"&amp;ROUNDUP(MONTH(Table1[[#This Row],[Order Date]])/3,0)</f>
        <v>Q1</v>
      </c>
      <c r="P431" s="3" t="str">
        <f>TEXT(Table1[[#This Row],[Order Date]],"MMM")</f>
        <v>Mar</v>
      </c>
      <c r="Q431" s="3">
        <f>MONTH(Table1[[#This Row],[Order Date]])</f>
        <v>3</v>
      </c>
    </row>
    <row r="432" spans="1:17" x14ac:dyDescent="0.3">
      <c r="A432" t="s">
        <v>835</v>
      </c>
      <c r="B432" s="7">
        <v>46301</v>
      </c>
      <c r="C432" s="5">
        <v>2026</v>
      </c>
      <c r="D432" s="5" t="s">
        <v>27</v>
      </c>
      <c r="E432" t="s">
        <v>614</v>
      </c>
      <c r="F432" s="3" t="s">
        <v>330</v>
      </c>
      <c r="G432" t="s">
        <v>331</v>
      </c>
      <c r="H432" t="s">
        <v>51</v>
      </c>
      <c r="I432" t="s">
        <v>25</v>
      </c>
      <c r="J432" s="5">
        <v>9</v>
      </c>
      <c r="K432">
        <v>84.24</v>
      </c>
      <c r="L432">
        <v>534.59</v>
      </c>
      <c r="M432">
        <f>Table1[[#This Row],[Quantity Sold]]*Table1[[#This Row],[Unit Price]]</f>
        <v>758.16</v>
      </c>
      <c r="N432">
        <f>Table1[[#This Row],[Sales Amount]]-Table1[[#This Row],[Cost Amount]]</f>
        <v>223.56999999999994</v>
      </c>
      <c r="O432" s="3" t="str">
        <f>"Q"&amp;ROUNDUP(MONTH(Table1[[#This Row],[Order Date]])/3,0)</f>
        <v>Q4</v>
      </c>
      <c r="P432" s="3" t="str">
        <f>TEXT(Table1[[#This Row],[Order Date]],"MMM")</f>
        <v>Oct</v>
      </c>
      <c r="Q432" s="3">
        <f>MONTH(Table1[[#This Row],[Order Date]])</f>
        <v>10</v>
      </c>
    </row>
    <row r="433" spans="1:17" x14ac:dyDescent="0.3">
      <c r="A433" t="s">
        <v>836</v>
      </c>
      <c r="B433" s="7">
        <v>46122</v>
      </c>
      <c r="C433" s="5">
        <v>2026</v>
      </c>
      <c r="D433" s="5" t="s">
        <v>215</v>
      </c>
      <c r="E433" t="s">
        <v>774</v>
      </c>
      <c r="F433" s="3" t="s">
        <v>198</v>
      </c>
      <c r="G433" t="s">
        <v>199</v>
      </c>
      <c r="H433" t="s">
        <v>34</v>
      </c>
      <c r="I433" t="s">
        <v>35</v>
      </c>
      <c r="J433" s="5">
        <v>8</v>
      </c>
      <c r="K433">
        <v>407.55</v>
      </c>
      <c r="L433">
        <v>1955.54</v>
      </c>
      <c r="M433">
        <f>Table1[[#This Row],[Quantity Sold]]*Table1[[#This Row],[Unit Price]]</f>
        <v>3260.4</v>
      </c>
      <c r="N433">
        <f>Table1[[#This Row],[Sales Amount]]-Table1[[#This Row],[Cost Amount]]</f>
        <v>1304.8600000000001</v>
      </c>
      <c r="O433" s="3" t="str">
        <f>"Q"&amp;ROUNDUP(MONTH(Table1[[#This Row],[Order Date]])/3,0)</f>
        <v>Q2</v>
      </c>
      <c r="P433" s="3" t="str">
        <f>TEXT(Table1[[#This Row],[Order Date]],"MMM")</f>
        <v>Apr</v>
      </c>
      <c r="Q433" s="3">
        <f>MONTH(Table1[[#This Row],[Order Date]])</f>
        <v>4</v>
      </c>
    </row>
    <row r="434" spans="1:17" x14ac:dyDescent="0.3">
      <c r="A434" t="s">
        <v>837</v>
      </c>
      <c r="B434" s="7">
        <v>46331</v>
      </c>
      <c r="C434" s="5">
        <v>2026</v>
      </c>
      <c r="D434" s="5" t="s">
        <v>535</v>
      </c>
      <c r="E434" t="s">
        <v>184</v>
      </c>
      <c r="F434" s="3" t="s">
        <v>146</v>
      </c>
      <c r="G434" t="s">
        <v>147</v>
      </c>
      <c r="H434" t="s">
        <v>51</v>
      </c>
      <c r="I434" t="s">
        <v>12</v>
      </c>
      <c r="J434" s="5">
        <v>13</v>
      </c>
      <c r="K434">
        <v>246.01</v>
      </c>
      <c r="L434">
        <v>2619.58</v>
      </c>
      <c r="M434">
        <f>Table1[[#This Row],[Quantity Sold]]*Table1[[#This Row],[Unit Price]]</f>
        <v>3198.13</v>
      </c>
      <c r="N434">
        <f>Table1[[#This Row],[Sales Amount]]-Table1[[#This Row],[Cost Amount]]</f>
        <v>578.55000000000018</v>
      </c>
      <c r="O434" s="3" t="str">
        <f>"Q"&amp;ROUNDUP(MONTH(Table1[[#This Row],[Order Date]])/3,0)</f>
        <v>Q4</v>
      </c>
      <c r="P434" s="3" t="str">
        <f>TEXT(Table1[[#This Row],[Order Date]],"MMM")</f>
        <v>Nov</v>
      </c>
      <c r="Q434" s="3">
        <f>MONTH(Table1[[#This Row],[Order Date]])</f>
        <v>11</v>
      </c>
    </row>
    <row r="435" spans="1:17" x14ac:dyDescent="0.3">
      <c r="A435" t="s">
        <v>838</v>
      </c>
      <c r="B435" s="7">
        <v>46306</v>
      </c>
      <c r="C435" s="5">
        <v>2026</v>
      </c>
      <c r="D435" s="5" t="s">
        <v>733</v>
      </c>
      <c r="E435" t="s">
        <v>105</v>
      </c>
      <c r="F435" s="3" t="s">
        <v>173</v>
      </c>
      <c r="G435" t="s">
        <v>174</v>
      </c>
      <c r="H435" t="s">
        <v>18</v>
      </c>
      <c r="I435" t="s">
        <v>6</v>
      </c>
      <c r="J435" s="5">
        <v>6</v>
      </c>
      <c r="K435">
        <v>277</v>
      </c>
      <c r="L435">
        <v>1179.8800000000001</v>
      </c>
      <c r="M435">
        <f>Table1[[#This Row],[Quantity Sold]]*Table1[[#This Row],[Unit Price]]</f>
        <v>1662</v>
      </c>
      <c r="N435">
        <f>Table1[[#This Row],[Sales Amount]]-Table1[[#This Row],[Cost Amount]]</f>
        <v>482.11999999999989</v>
      </c>
      <c r="O435" s="3" t="str">
        <f>"Q"&amp;ROUNDUP(MONTH(Table1[[#This Row],[Order Date]])/3,0)</f>
        <v>Q4</v>
      </c>
      <c r="P435" s="3" t="str">
        <f>TEXT(Table1[[#This Row],[Order Date]],"MMM")</f>
        <v>Oct</v>
      </c>
      <c r="Q435" s="3">
        <f>MONTH(Table1[[#This Row],[Order Date]])</f>
        <v>10</v>
      </c>
    </row>
    <row r="436" spans="1:17" x14ac:dyDescent="0.3">
      <c r="A436" t="s">
        <v>839</v>
      </c>
      <c r="B436" s="7">
        <v>46152</v>
      </c>
      <c r="C436" s="5">
        <v>2026</v>
      </c>
      <c r="D436" s="5" t="s">
        <v>542</v>
      </c>
      <c r="E436" t="s">
        <v>725</v>
      </c>
      <c r="F436" s="3" t="s">
        <v>276</v>
      </c>
      <c r="G436" t="s">
        <v>277</v>
      </c>
      <c r="H436" t="s">
        <v>51</v>
      </c>
      <c r="I436" t="s">
        <v>25</v>
      </c>
      <c r="J436" s="5">
        <v>17</v>
      </c>
      <c r="K436">
        <v>443.24</v>
      </c>
      <c r="L436">
        <v>5410.22</v>
      </c>
      <c r="M436">
        <f>Table1[[#This Row],[Quantity Sold]]*Table1[[#This Row],[Unit Price]]</f>
        <v>7535.08</v>
      </c>
      <c r="N436">
        <f>Table1[[#This Row],[Sales Amount]]-Table1[[#This Row],[Cost Amount]]</f>
        <v>2124.8599999999997</v>
      </c>
      <c r="O436" s="3" t="str">
        <f>"Q"&amp;ROUNDUP(MONTH(Table1[[#This Row],[Order Date]])/3,0)</f>
        <v>Q2</v>
      </c>
      <c r="P436" s="3" t="str">
        <f>TEXT(Table1[[#This Row],[Order Date]],"MMM")</f>
        <v>May</v>
      </c>
      <c r="Q436" s="3">
        <f>MONTH(Table1[[#This Row],[Order Date]])</f>
        <v>5</v>
      </c>
    </row>
    <row r="437" spans="1:17" x14ac:dyDescent="0.3">
      <c r="A437" t="s">
        <v>840</v>
      </c>
      <c r="B437" s="7">
        <v>46075</v>
      </c>
      <c r="C437" s="5">
        <v>2026</v>
      </c>
      <c r="D437" s="5" t="s">
        <v>733</v>
      </c>
      <c r="E437" t="s">
        <v>151</v>
      </c>
      <c r="F437" s="3" t="s">
        <v>117</v>
      </c>
      <c r="G437" t="s">
        <v>118</v>
      </c>
      <c r="H437" t="s">
        <v>5</v>
      </c>
      <c r="I437" t="s">
        <v>25</v>
      </c>
      <c r="J437" s="5">
        <v>4</v>
      </c>
      <c r="K437">
        <v>499.07</v>
      </c>
      <c r="L437">
        <v>1506.94</v>
      </c>
      <c r="M437">
        <f>Table1[[#This Row],[Quantity Sold]]*Table1[[#This Row],[Unit Price]]</f>
        <v>1996.28</v>
      </c>
      <c r="N437">
        <f>Table1[[#This Row],[Sales Amount]]-Table1[[#This Row],[Cost Amount]]</f>
        <v>489.33999999999992</v>
      </c>
      <c r="O437" s="3" t="str">
        <f>"Q"&amp;ROUNDUP(MONTH(Table1[[#This Row],[Order Date]])/3,0)</f>
        <v>Q1</v>
      </c>
      <c r="P437" s="3" t="str">
        <f>TEXT(Table1[[#This Row],[Order Date]],"MMM")</f>
        <v>Feb</v>
      </c>
      <c r="Q437" s="3">
        <f>MONTH(Table1[[#This Row],[Order Date]])</f>
        <v>2</v>
      </c>
    </row>
    <row r="438" spans="1:17" x14ac:dyDescent="0.3">
      <c r="A438" t="s">
        <v>841</v>
      </c>
      <c r="B438" s="7">
        <v>46209</v>
      </c>
      <c r="C438" s="5">
        <v>2026</v>
      </c>
      <c r="D438" s="5" t="s">
        <v>163</v>
      </c>
      <c r="E438" t="s">
        <v>88</v>
      </c>
      <c r="F438" s="3" t="s">
        <v>49</v>
      </c>
      <c r="G438" t="s">
        <v>50</v>
      </c>
      <c r="H438" t="s">
        <v>51</v>
      </c>
      <c r="I438" t="s">
        <v>35</v>
      </c>
      <c r="J438" s="5">
        <v>7</v>
      </c>
      <c r="K438">
        <v>431.12</v>
      </c>
      <c r="L438">
        <v>2003.11</v>
      </c>
      <c r="M438">
        <f>Table1[[#This Row],[Quantity Sold]]*Table1[[#This Row],[Unit Price]]</f>
        <v>3017.84</v>
      </c>
      <c r="N438">
        <f>Table1[[#This Row],[Sales Amount]]-Table1[[#This Row],[Cost Amount]]</f>
        <v>1014.7300000000002</v>
      </c>
      <c r="O438" s="3" t="str">
        <f>"Q"&amp;ROUNDUP(MONTH(Table1[[#This Row],[Order Date]])/3,0)</f>
        <v>Q3</v>
      </c>
      <c r="P438" s="3" t="str">
        <f>TEXT(Table1[[#This Row],[Order Date]],"MMM")</f>
        <v>Jul</v>
      </c>
      <c r="Q438" s="3">
        <f>MONTH(Table1[[#This Row],[Order Date]])</f>
        <v>7</v>
      </c>
    </row>
    <row r="439" spans="1:17" x14ac:dyDescent="0.3">
      <c r="A439" t="s">
        <v>842</v>
      </c>
      <c r="B439" s="7">
        <v>46215</v>
      </c>
      <c r="C439" s="5">
        <v>2026</v>
      </c>
      <c r="D439" s="5" t="s">
        <v>210</v>
      </c>
      <c r="E439" t="s">
        <v>373</v>
      </c>
      <c r="F439" s="3" t="s">
        <v>66</v>
      </c>
      <c r="G439" t="s">
        <v>67</v>
      </c>
      <c r="H439" t="s">
        <v>18</v>
      </c>
      <c r="I439" t="s">
        <v>25</v>
      </c>
      <c r="J439" s="5">
        <v>5</v>
      </c>
      <c r="K439">
        <v>81.93</v>
      </c>
      <c r="L439">
        <v>315.45999999999998</v>
      </c>
      <c r="M439">
        <f>Table1[[#This Row],[Quantity Sold]]*Table1[[#This Row],[Unit Price]]</f>
        <v>409.65000000000003</v>
      </c>
      <c r="N439">
        <f>Table1[[#This Row],[Sales Amount]]-Table1[[#This Row],[Cost Amount]]</f>
        <v>94.190000000000055</v>
      </c>
      <c r="O439" s="3" t="str">
        <f>"Q"&amp;ROUNDUP(MONTH(Table1[[#This Row],[Order Date]])/3,0)</f>
        <v>Q3</v>
      </c>
      <c r="P439" s="3" t="str">
        <f>TEXT(Table1[[#This Row],[Order Date]],"MMM")</f>
        <v>Jul</v>
      </c>
      <c r="Q439" s="3">
        <f>MONTH(Table1[[#This Row],[Order Date]])</f>
        <v>7</v>
      </c>
    </row>
    <row r="440" spans="1:17" x14ac:dyDescent="0.3">
      <c r="A440" t="s">
        <v>843</v>
      </c>
      <c r="B440" s="7">
        <v>46301</v>
      </c>
      <c r="C440" s="5">
        <v>2026</v>
      </c>
      <c r="D440" s="5" t="s">
        <v>398</v>
      </c>
      <c r="E440" t="s">
        <v>238</v>
      </c>
      <c r="F440" s="3" t="s">
        <v>156</v>
      </c>
      <c r="G440" t="s">
        <v>157</v>
      </c>
      <c r="H440" t="s">
        <v>5</v>
      </c>
      <c r="I440" t="s">
        <v>35</v>
      </c>
      <c r="J440" s="5">
        <v>17</v>
      </c>
      <c r="K440">
        <v>201.68</v>
      </c>
      <c r="L440">
        <v>2471.94</v>
      </c>
      <c r="M440">
        <f>Table1[[#This Row],[Quantity Sold]]*Table1[[#This Row],[Unit Price]]</f>
        <v>3428.56</v>
      </c>
      <c r="N440">
        <f>Table1[[#This Row],[Sales Amount]]-Table1[[#This Row],[Cost Amount]]</f>
        <v>956.61999999999989</v>
      </c>
      <c r="O440" s="3" t="str">
        <f>"Q"&amp;ROUNDUP(MONTH(Table1[[#This Row],[Order Date]])/3,0)</f>
        <v>Q4</v>
      </c>
      <c r="P440" s="3" t="str">
        <f>TEXT(Table1[[#This Row],[Order Date]],"MMM")</f>
        <v>Oct</v>
      </c>
      <c r="Q440" s="3">
        <f>MONTH(Table1[[#This Row],[Order Date]])</f>
        <v>10</v>
      </c>
    </row>
    <row r="441" spans="1:17" x14ac:dyDescent="0.3">
      <c r="A441" t="s">
        <v>844</v>
      </c>
      <c r="B441" s="7">
        <v>46186</v>
      </c>
      <c r="C441" s="5">
        <v>2026</v>
      </c>
      <c r="D441" s="5" t="s">
        <v>381</v>
      </c>
      <c r="E441" t="s">
        <v>566</v>
      </c>
      <c r="F441" s="3" t="s">
        <v>117</v>
      </c>
      <c r="G441" t="s">
        <v>118</v>
      </c>
      <c r="H441" t="s">
        <v>5</v>
      </c>
      <c r="I441" t="s">
        <v>12</v>
      </c>
      <c r="J441" s="5">
        <v>10</v>
      </c>
      <c r="K441">
        <v>448.58</v>
      </c>
      <c r="L441">
        <v>3340.35</v>
      </c>
      <c r="M441">
        <f>Table1[[#This Row],[Quantity Sold]]*Table1[[#This Row],[Unit Price]]</f>
        <v>4485.8</v>
      </c>
      <c r="N441">
        <f>Table1[[#This Row],[Sales Amount]]-Table1[[#This Row],[Cost Amount]]</f>
        <v>1145.4500000000003</v>
      </c>
      <c r="O441" s="3" t="str">
        <f>"Q"&amp;ROUNDUP(MONTH(Table1[[#This Row],[Order Date]])/3,0)</f>
        <v>Q2</v>
      </c>
      <c r="P441" s="3" t="str">
        <f>TEXT(Table1[[#This Row],[Order Date]],"MMM")</f>
        <v>Jun</v>
      </c>
      <c r="Q441" s="3">
        <f>MONTH(Table1[[#This Row],[Order Date]])</f>
        <v>6</v>
      </c>
    </row>
    <row r="442" spans="1:17" x14ac:dyDescent="0.3">
      <c r="A442" t="s">
        <v>845</v>
      </c>
      <c r="B442" s="7">
        <v>46248</v>
      </c>
      <c r="C442" s="5">
        <v>2026</v>
      </c>
      <c r="D442" s="5" t="s">
        <v>400</v>
      </c>
      <c r="E442" t="s">
        <v>99</v>
      </c>
      <c r="F442" s="3" t="s">
        <v>216</v>
      </c>
      <c r="G442" t="s">
        <v>217</v>
      </c>
      <c r="H442" t="s">
        <v>34</v>
      </c>
      <c r="I442" t="s">
        <v>25</v>
      </c>
      <c r="J442" s="5">
        <v>16</v>
      </c>
      <c r="K442">
        <v>435.02</v>
      </c>
      <c r="L442">
        <v>4877.8999999999996</v>
      </c>
      <c r="M442">
        <f>Table1[[#This Row],[Quantity Sold]]*Table1[[#This Row],[Unit Price]]</f>
        <v>6960.32</v>
      </c>
      <c r="N442">
        <f>Table1[[#This Row],[Sales Amount]]-Table1[[#This Row],[Cost Amount]]</f>
        <v>2082.42</v>
      </c>
      <c r="O442" s="3" t="str">
        <f>"Q"&amp;ROUNDUP(MONTH(Table1[[#This Row],[Order Date]])/3,0)</f>
        <v>Q3</v>
      </c>
      <c r="P442" s="3" t="str">
        <f>TEXT(Table1[[#This Row],[Order Date]],"MMM")</f>
        <v>Aug</v>
      </c>
      <c r="Q442" s="3">
        <f>MONTH(Table1[[#This Row],[Order Date]])</f>
        <v>8</v>
      </c>
    </row>
    <row r="443" spans="1:17" x14ac:dyDescent="0.3">
      <c r="A443" t="s">
        <v>846</v>
      </c>
      <c r="B443" s="7">
        <v>46121</v>
      </c>
      <c r="C443" s="5">
        <v>2026</v>
      </c>
      <c r="D443" s="5" t="s">
        <v>362</v>
      </c>
      <c r="E443" t="s">
        <v>673</v>
      </c>
      <c r="F443" s="3" t="s">
        <v>330</v>
      </c>
      <c r="G443" t="s">
        <v>331</v>
      </c>
      <c r="H443" t="s">
        <v>51</v>
      </c>
      <c r="I443" t="s">
        <v>25</v>
      </c>
      <c r="J443" s="5">
        <v>12</v>
      </c>
      <c r="K443">
        <v>238.68</v>
      </c>
      <c r="L443">
        <v>1837.93</v>
      </c>
      <c r="M443">
        <f>Table1[[#This Row],[Quantity Sold]]*Table1[[#This Row],[Unit Price]]</f>
        <v>2864.16</v>
      </c>
      <c r="N443">
        <f>Table1[[#This Row],[Sales Amount]]-Table1[[#This Row],[Cost Amount]]</f>
        <v>1026.2299999999998</v>
      </c>
      <c r="O443" s="3" t="str">
        <f>"Q"&amp;ROUNDUP(MONTH(Table1[[#This Row],[Order Date]])/3,0)</f>
        <v>Q2</v>
      </c>
      <c r="P443" s="3" t="str">
        <f>TEXT(Table1[[#This Row],[Order Date]],"MMM")</f>
        <v>Apr</v>
      </c>
      <c r="Q443" s="3">
        <f>MONTH(Table1[[#This Row],[Order Date]])</f>
        <v>4</v>
      </c>
    </row>
    <row r="444" spans="1:17" x14ac:dyDescent="0.3">
      <c r="A444" t="s">
        <v>847</v>
      </c>
      <c r="B444" s="7">
        <v>46080</v>
      </c>
      <c r="C444" s="5">
        <v>2026</v>
      </c>
      <c r="D444" s="5" t="s">
        <v>848</v>
      </c>
      <c r="E444" t="s">
        <v>849</v>
      </c>
      <c r="F444" s="3" t="s">
        <v>55</v>
      </c>
      <c r="G444" t="s">
        <v>56</v>
      </c>
      <c r="H444" t="s">
        <v>24</v>
      </c>
      <c r="I444" t="s">
        <v>12</v>
      </c>
      <c r="J444" s="5">
        <v>15</v>
      </c>
      <c r="K444">
        <v>267.85000000000002</v>
      </c>
      <c r="L444">
        <v>2735.93</v>
      </c>
      <c r="M444">
        <f>Table1[[#This Row],[Quantity Sold]]*Table1[[#This Row],[Unit Price]]</f>
        <v>4017.7500000000005</v>
      </c>
      <c r="N444">
        <f>Table1[[#This Row],[Sales Amount]]-Table1[[#This Row],[Cost Amount]]</f>
        <v>1281.8200000000006</v>
      </c>
      <c r="O444" s="3" t="str">
        <f>"Q"&amp;ROUNDUP(MONTH(Table1[[#This Row],[Order Date]])/3,0)</f>
        <v>Q1</v>
      </c>
      <c r="P444" s="3" t="str">
        <f>TEXT(Table1[[#This Row],[Order Date]],"MMM")</f>
        <v>Feb</v>
      </c>
      <c r="Q444" s="3">
        <f>MONTH(Table1[[#This Row],[Order Date]])</f>
        <v>2</v>
      </c>
    </row>
    <row r="445" spans="1:17" x14ac:dyDescent="0.3">
      <c r="A445" t="s">
        <v>850</v>
      </c>
      <c r="B445" s="7">
        <v>46089</v>
      </c>
      <c r="C445" s="5">
        <v>2026</v>
      </c>
      <c r="D445" s="5" t="s">
        <v>360</v>
      </c>
      <c r="E445" t="s">
        <v>497</v>
      </c>
      <c r="F445" s="3" t="s">
        <v>137</v>
      </c>
      <c r="G445" t="s">
        <v>138</v>
      </c>
      <c r="H445" t="s">
        <v>51</v>
      </c>
      <c r="I445" t="s">
        <v>35</v>
      </c>
      <c r="J445" s="5">
        <v>1</v>
      </c>
      <c r="K445">
        <v>412.86</v>
      </c>
      <c r="L445">
        <v>212.96</v>
      </c>
      <c r="M445">
        <f>Table1[[#This Row],[Quantity Sold]]*Table1[[#This Row],[Unit Price]]</f>
        <v>412.86</v>
      </c>
      <c r="N445">
        <f>Table1[[#This Row],[Sales Amount]]-Table1[[#This Row],[Cost Amount]]</f>
        <v>199.9</v>
      </c>
      <c r="O445" s="3" t="str">
        <f>"Q"&amp;ROUNDUP(MONTH(Table1[[#This Row],[Order Date]])/3,0)</f>
        <v>Q1</v>
      </c>
      <c r="P445" s="3" t="str">
        <f>TEXT(Table1[[#This Row],[Order Date]],"MMM")</f>
        <v>Mar</v>
      </c>
      <c r="Q445" s="3">
        <f>MONTH(Table1[[#This Row],[Order Date]])</f>
        <v>3</v>
      </c>
    </row>
    <row r="446" spans="1:17" x14ac:dyDescent="0.3">
      <c r="A446" t="s">
        <v>851</v>
      </c>
      <c r="B446" s="7">
        <v>46267</v>
      </c>
      <c r="C446" s="5">
        <v>2026</v>
      </c>
      <c r="D446" s="5" t="s">
        <v>345</v>
      </c>
      <c r="E446" t="s">
        <v>220</v>
      </c>
      <c r="F446" s="3" t="s">
        <v>423</v>
      </c>
      <c r="G446" t="s">
        <v>424</v>
      </c>
      <c r="H446" t="s">
        <v>80</v>
      </c>
      <c r="I446" t="s">
        <v>6</v>
      </c>
      <c r="J446" s="5">
        <v>11</v>
      </c>
      <c r="K446">
        <v>35.880000000000003</v>
      </c>
      <c r="L446">
        <v>275.92</v>
      </c>
      <c r="M446">
        <f>Table1[[#This Row],[Quantity Sold]]*Table1[[#This Row],[Unit Price]]</f>
        <v>394.68</v>
      </c>
      <c r="N446">
        <f>Table1[[#This Row],[Sales Amount]]-Table1[[#This Row],[Cost Amount]]</f>
        <v>118.75999999999999</v>
      </c>
      <c r="O446" s="3" t="str">
        <f>"Q"&amp;ROUNDUP(MONTH(Table1[[#This Row],[Order Date]])/3,0)</f>
        <v>Q3</v>
      </c>
      <c r="P446" s="3" t="str">
        <f>TEXT(Table1[[#This Row],[Order Date]],"MMM")</f>
        <v>Sep</v>
      </c>
      <c r="Q446" s="3">
        <f>MONTH(Table1[[#This Row],[Order Date]])</f>
        <v>9</v>
      </c>
    </row>
    <row r="447" spans="1:17" x14ac:dyDescent="0.3">
      <c r="A447" t="s">
        <v>852</v>
      </c>
      <c r="B447" s="7">
        <v>46153</v>
      </c>
      <c r="C447" s="5">
        <v>2026</v>
      </c>
      <c r="D447" s="5" t="s">
        <v>135</v>
      </c>
      <c r="E447" t="s">
        <v>252</v>
      </c>
      <c r="F447" s="3" t="s">
        <v>84</v>
      </c>
      <c r="G447" t="s">
        <v>85</v>
      </c>
      <c r="H447" t="s">
        <v>5</v>
      </c>
      <c r="I447" t="s">
        <v>25</v>
      </c>
      <c r="J447" s="5">
        <v>2</v>
      </c>
      <c r="K447">
        <v>81.92</v>
      </c>
      <c r="L447">
        <v>97.14</v>
      </c>
      <c r="M447">
        <f>Table1[[#This Row],[Quantity Sold]]*Table1[[#This Row],[Unit Price]]</f>
        <v>163.84</v>
      </c>
      <c r="N447">
        <f>Table1[[#This Row],[Sales Amount]]-Table1[[#This Row],[Cost Amount]]</f>
        <v>66.7</v>
      </c>
      <c r="O447" s="3" t="str">
        <f>"Q"&amp;ROUNDUP(MONTH(Table1[[#This Row],[Order Date]])/3,0)</f>
        <v>Q2</v>
      </c>
      <c r="P447" s="3" t="str">
        <f>TEXT(Table1[[#This Row],[Order Date]],"MMM")</f>
        <v>May</v>
      </c>
      <c r="Q447" s="3">
        <f>MONTH(Table1[[#This Row],[Order Date]])</f>
        <v>5</v>
      </c>
    </row>
    <row r="448" spans="1:17" x14ac:dyDescent="0.3">
      <c r="A448" t="s">
        <v>853</v>
      </c>
      <c r="B448" s="7">
        <v>46193</v>
      </c>
      <c r="C448" s="5">
        <v>2026</v>
      </c>
      <c r="D448" s="5" t="s">
        <v>542</v>
      </c>
      <c r="E448" t="s">
        <v>136</v>
      </c>
      <c r="F448" s="3" t="s">
        <v>84</v>
      </c>
      <c r="G448" t="s">
        <v>85</v>
      </c>
      <c r="H448" t="s">
        <v>5</v>
      </c>
      <c r="I448" t="s">
        <v>6</v>
      </c>
      <c r="J448" s="5">
        <v>15</v>
      </c>
      <c r="K448">
        <v>62.8</v>
      </c>
      <c r="L448">
        <v>587.92999999999995</v>
      </c>
      <c r="M448">
        <f>Table1[[#This Row],[Quantity Sold]]*Table1[[#This Row],[Unit Price]]</f>
        <v>942</v>
      </c>
      <c r="N448">
        <f>Table1[[#This Row],[Sales Amount]]-Table1[[#This Row],[Cost Amount]]</f>
        <v>354.07000000000005</v>
      </c>
      <c r="O448" s="3" t="str">
        <f>"Q"&amp;ROUNDUP(MONTH(Table1[[#This Row],[Order Date]])/3,0)</f>
        <v>Q2</v>
      </c>
      <c r="P448" s="3" t="str">
        <f>TEXT(Table1[[#This Row],[Order Date]],"MMM")</f>
        <v>Jun</v>
      </c>
      <c r="Q448" s="3">
        <f>MONTH(Table1[[#This Row],[Order Date]])</f>
        <v>6</v>
      </c>
    </row>
    <row r="449" spans="1:17" x14ac:dyDescent="0.3">
      <c r="A449" t="s">
        <v>854</v>
      </c>
      <c r="B449" s="7">
        <v>46062</v>
      </c>
      <c r="C449" s="5">
        <v>2026</v>
      </c>
      <c r="D449" s="5" t="s">
        <v>282</v>
      </c>
      <c r="E449" t="s">
        <v>693</v>
      </c>
      <c r="F449" s="3" t="s">
        <v>423</v>
      </c>
      <c r="G449" t="s">
        <v>424</v>
      </c>
      <c r="H449" t="s">
        <v>80</v>
      </c>
      <c r="I449" t="s">
        <v>12</v>
      </c>
      <c r="J449" s="5">
        <v>3</v>
      </c>
      <c r="K449">
        <v>44.22</v>
      </c>
      <c r="L449">
        <v>96.68</v>
      </c>
      <c r="M449">
        <f>Table1[[#This Row],[Quantity Sold]]*Table1[[#This Row],[Unit Price]]</f>
        <v>132.66</v>
      </c>
      <c r="N449">
        <f>Table1[[#This Row],[Sales Amount]]-Table1[[#This Row],[Cost Amount]]</f>
        <v>35.97999999999999</v>
      </c>
      <c r="O449" s="3" t="str">
        <f>"Q"&amp;ROUNDUP(MONTH(Table1[[#This Row],[Order Date]])/3,0)</f>
        <v>Q1</v>
      </c>
      <c r="P449" s="3" t="str">
        <f>TEXT(Table1[[#This Row],[Order Date]],"MMM")</f>
        <v>Feb</v>
      </c>
      <c r="Q449" s="3">
        <f>MONTH(Table1[[#This Row],[Order Date]])</f>
        <v>2</v>
      </c>
    </row>
    <row r="450" spans="1:17" x14ac:dyDescent="0.3">
      <c r="A450" t="s">
        <v>855</v>
      </c>
      <c r="B450" s="7">
        <v>46171</v>
      </c>
      <c r="C450" s="5">
        <v>2026</v>
      </c>
      <c r="D450" s="5" t="s">
        <v>542</v>
      </c>
      <c r="E450" t="s">
        <v>603</v>
      </c>
      <c r="F450" s="3" t="s">
        <v>132</v>
      </c>
      <c r="G450" t="s">
        <v>133</v>
      </c>
      <c r="H450" t="s">
        <v>5</v>
      </c>
      <c r="I450" t="s">
        <v>6</v>
      </c>
      <c r="J450" s="5">
        <v>19</v>
      </c>
      <c r="K450">
        <v>304.41000000000003</v>
      </c>
      <c r="L450">
        <v>3243.05</v>
      </c>
      <c r="M450">
        <f>Table1[[#This Row],[Quantity Sold]]*Table1[[#This Row],[Unit Price]]</f>
        <v>5783.7900000000009</v>
      </c>
      <c r="N450">
        <f>Table1[[#This Row],[Sales Amount]]-Table1[[#This Row],[Cost Amount]]</f>
        <v>2540.7400000000007</v>
      </c>
      <c r="O450" s="3" t="str">
        <f>"Q"&amp;ROUNDUP(MONTH(Table1[[#This Row],[Order Date]])/3,0)</f>
        <v>Q2</v>
      </c>
      <c r="P450" s="3" t="str">
        <f>TEXT(Table1[[#This Row],[Order Date]],"MMM")</f>
        <v>May</v>
      </c>
      <c r="Q450" s="3">
        <f>MONTH(Table1[[#This Row],[Order Date]])</f>
        <v>5</v>
      </c>
    </row>
    <row r="451" spans="1:17" x14ac:dyDescent="0.3">
      <c r="A451" t="s">
        <v>856</v>
      </c>
      <c r="B451" s="7">
        <v>46171</v>
      </c>
      <c r="C451" s="5">
        <v>2026</v>
      </c>
      <c r="D451" s="5" t="s">
        <v>246</v>
      </c>
      <c r="E451" t="s">
        <v>402</v>
      </c>
      <c r="F451" s="3" t="s">
        <v>306</v>
      </c>
      <c r="G451" t="s">
        <v>307</v>
      </c>
      <c r="H451" t="s">
        <v>51</v>
      </c>
      <c r="I451" t="s">
        <v>25</v>
      </c>
      <c r="J451" s="5">
        <v>2</v>
      </c>
      <c r="K451">
        <v>421.01</v>
      </c>
      <c r="L451">
        <v>545.1</v>
      </c>
      <c r="M451">
        <f>Table1[[#This Row],[Quantity Sold]]*Table1[[#This Row],[Unit Price]]</f>
        <v>842.02</v>
      </c>
      <c r="N451">
        <f>Table1[[#This Row],[Sales Amount]]-Table1[[#This Row],[Cost Amount]]</f>
        <v>296.91999999999996</v>
      </c>
      <c r="O451" s="3" t="str">
        <f>"Q"&amp;ROUNDUP(MONTH(Table1[[#This Row],[Order Date]])/3,0)</f>
        <v>Q2</v>
      </c>
      <c r="P451" s="3" t="str">
        <f>TEXT(Table1[[#This Row],[Order Date]],"MMM")</f>
        <v>May</v>
      </c>
      <c r="Q451" s="3">
        <f>MONTH(Table1[[#This Row],[Order Date]])</f>
        <v>5</v>
      </c>
    </row>
    <row r="452" spans="1:17" x14ac:dyDescent="0.3">
      <c r="A452" t="s">
        <v>857</v>
      </c>
      <c r="B452" s="7">
        <v>46285</v>
      </c>
      <c r="C452" s="5">
        <v>2026</v>
      </c>
      <c r="D452" s="5" t="s">
        <v>664</v>
      </c>
      <c r="E452" t="s">
        <v>651</v>
      </c>
      <c r="F452" s="3" t="s">
        <v>382</v>
      </c>
      <c r="G452" t="s">
        <v>383</v>
      </c>
      <c r="H452" t="s">
        <v>5</v>
      </c>
      <c r="I452" t="s">
        <v>35</v>
      </c>
      <c r="J452" s="5">
        <v>3</v>
      </c>
      <c r="K452">
        <v>184.97</v>
      </c>
      <c r="L452">
        <v>444.06</v>
      </c>
      <c r="M452">
        <f>Table1[[#This Row],[Quantity Sold]]*Table1[[#This Row],[Unit Price]]</f>
        <v>554.91</v>
      </c>
      <c r="N452">
        <f>Table1[[#This Row],[Sales Amount]]-Table1[[#This Row],[Cost Amount]]</f>
        <v>110.84999999999997</v>
      </c>
      <c r="O452" s="3" t="str">
        <f>"Q"&amp;ROUNDUP(MONTH(Table1[[#This Row],[Order Date]])/3,0)</f>
        <v>Q3</v>
      </c>
      <c r="P452" s="3" t="str">
        <f>TEXT(Table1[[#This Row],[Order Date]],"MMM")</f>
        <v>Sep</v>
      </c>
      <c r="Q452" s="3">
        <f>MONTH(Table1[[#This Row],[Order Date]])</f>
        <v>9</v>
      </c>
    </row>
    <row r="453" spans="1:17" x14ac:dyDescent="0.3">
      <c r="A453" t="s">
        <v>858</v>
      </c>
      <c r="B453" s="7">
        <v>46342</v>
      </c>
      <c r="C453" s="5">
        <v>2026</v>
      </c>
      <c r="D453" s="5" t="s">
        <v>345</v>
      </c>
      <c r="E453" t="s">
        <v>483</v>
      </c>
      <c r="F453" s="3" t="s">
        <v>382</v>
      </c>
      <c r="G453" t="s">
        <v>383</v>
      </c>
      <c r="H453" t="s">
        <v>5</v>
      </c>
      <c r="I453" t="s">
        <v>12</v>
      </c>
      <c r="J453" s="5">
        <v>5</v>
      </c>
      <c r="K453">
        <v>376.81</v>
      </c>
      <c r="L453">
        <v>1289.8900000000001</v>
      </c>
      <c r="M453">
        <f>Table1[[#This Row],[Quantity Sold]]*Table1[[#This Row],[Unit Price]]</f>
        <v>1884.05</v>
      </c>
      <c r="N453">
        <f>Table1[[#This Row],[Sales Amount]]-Table1[[#This Row],[Cost Amount]]</f>
        <v>594.15999999999985</v>
      </c>
      <c r="O453" s="3" t="str">
        <f>"Q"&amp;ROUNDUP(MONTH(Table1[[#This Row],[Order Date]])/3,0)</f>
        <v>Q4</v>
      </c>
      <c r="P453" s="3" t="str">
        <f>TEXT(Table1[[#This Row],[Order Date]],"MMM")</f>
        <v>Nov</v>
      </c>
      <c r="Q453" s="3">
        <f>MONTH(Table1[[#This Row],[Order Date]])</f>
        <v>11</v>
      </c>
    </row>
    <row r="454" spans="1:17" x14ac:dyDescent="0.3">
      <c r="A454" t="s">
        <v>859</v>
      </c>
      <c r="B454" s="7">
        <v>46073</v>
      </c>
      <c r="C454" s="5">
        <v>2026</v>
      </c>
      <c r="D454" s="5" t="s">
        <v>400</v>
      </c>
      <c r="E454" t="s">
        <v>816</v>
      </c>
      <c r="F454" s="3" t="s">
        <v>224</v>
      </c>
      <c r="G454" t="s">
        <v>225</v>
      </c>
      <c r="H454" t="s">
        <v>18</v>
      </c>
      <c r="I454" t="s">
        <v>12</v>
      </c>
      <c r="J454" s="5">
        <v>4</v>
      </c>
      <c r="K454">
        <v>182.05</v>
      </c>
      <c r="L454">
        <v>481.49</v>
      </c>
      <c r="M454">
        <f>Table1[[#This Row],[Quantity Sold]]*Table1[[#This Row],[Unit Price]]</f>
        <v>728.2</v>
      </c>
      <c r="N454">
        <f>Table1[[#This Row],[Sales Amount]]-Table1[[#This Row],[Cost Amount]]</f>
        <v>246.71000000000004</v>
      </c>
      <c r="O454" s="3" t="str">
        <f>"Q"&amp;ROUNDUP(MONTH(Table1[[#This Row],[Order Date]])/3,0)</f>
        <v>Q1</v>
      </c>
      <c r="P454" s="3" t="str">
        <f>TEXT(Table1[[#This Row],[Order Date]],"MMM")</f>
        <v>Feb</v>
      </c>
      <c r="Q454" s="3">
        <f>MONTH(Table1[[#This Row],[Order Date]])</f>
        <v>2</v>
      </c>
    </row>
    <row r="455" spans="1:17" x14ac:dyDescent="0.3">
      <c r="A455" t="s">
        <v>860</v>
      </c>
      <c r="B455" s="7">
        <v>46050</v>
      </c>
      <c r="C455" s="5">
        <v>2026</v>
      </c>
      <c r="D455" s="5" t="s">
        <v>264</v>
      </c>
      <c r="E455" t="s">
        <v>504</v>
      </c>
      <c r="F455" s="3" t="s">
        <v>216</v>
      </c>
      <c r="G455" t="s">
        <v>217</v>
      </c>
      <c r="H455" t="s">
        <v>34</v>
      </c>
      <c r="I455" t="s">
        <v>35</v>
      </c>
      <c r="J455" s="5">
        <v>17</v>
      </c>
      <c r="K455">
        <v>424.2</v>
      </c>
      <c r="L455">
        <v>4515</v>
      </c>
      <c r="M455">
        <f>Table1[[#This Row],[Quantity Sold]]*Table1[[#This Row],[Unit Price]]</f>
        <v>7211.4</v>
      </c>
      <c r="N455">
        <f>Table1[[#This Row],[Sales Amount]]-Table1[[#This Row],[Cost Amount]]</f>
        <v>2696.3999999999996</v>
      </c>
      <c r="O455" s="3" t="str">
        <f>"Q"&amp;ROUNDUP(MONTH(Table1[[#This Row],[Order Date]])/3,0)</f>
        <v>Q1</v>
      </c>
      <c r="P455" s="3" t="str">
        <f>TEXT(Table1[[#This Row],[Order Date]],"MMM")</f>
        <v>Jan</v>
      </c>
      <c r="Q455" s="3">
        <f>MONTH(Table1[[#This Row],[Order Date]])</f>
        <v>1</v>
      </c>
    </row>
    <row r="456" spans="1:17" x14ac:dyDescent="0.3">
      <c r="A456" t="s">
        <v>861</v>
      </c>
      <c r="B456" s="7">
        <v>46110</v>
      </c>
      <c r="C456" s="5">
        <v>2026</v>
      </c>
      <c r="D456" s="5" t="s">
        <v>481</v>
      </c>
      <c r="E456" t="s">
        <v>479</v>
      </c>
      <c r="F456" s="3" t="s">
        <v>300</v>
      </c>
      <c r="G456" t="s">
        <v>301</v>
      </c>
      <c r="H456" t="s">
        <v>5</v>
      </c>
      <c r="I456" t="s">
        <v>12</v>
      </c>
      <c r="J456" s="5">
        <v>20</v>
      </c>
      <c r="K456">
        <v>261.88</v>
      </c>
      <c r="L456">
        <v>3292.08</v>
      </c>
      <c r="M456">
        <f>Table1[[#This Row],[Quantity Sold]]*Table1[[#This Row],[Unit Price]]</f>
        <v>5237.6000000000004</v>
      </c>
      <c r="N456">
        <f>Table1[[#This Row],[Sales Amount]]-Table1[[#This Row],[Cost Amount]]</f>
        <v>1945.5200000000004</v>
      </c>
      <c r="O456" s="3" t="str">
        <f>"Q"&amp;ROUNDUP(MONTH(Table1[[#This Row],[Order Date]])/3,0)</f>
        <v>Q1</v>
      </c>
      <c r="P456" s="3" t="str">
        <f>TEXT(Table1[[#This Row],[Order Date]],"MMM")</f>
        <v>Mar</v>
      </c>
      <c r="Q456" s="3">
        <f>MONTH(Table1[[#This Row],[Order Date]])</f>
        <v>3</v>
      </c>
    </row>
    <row r="457" spans="1:17" x14ac:dyDescent="0.3">
      <c r="A457" t="s">
        <v>862</v>
      </c>
      <c r="B457" s="7">
        <v>46318</v>
      </c>
      <c r="C457" s="5">
        <v>2026</v>
      </c>
      <c r="D457" s="5" t="s">
        <v>360</v>
      </c>
      <c r="E457" t="s">
        <v>540</v>
      </c>
      <c r="F457" s="3" t="s">
        <v>366</v>
      </c>
      <c r="G457" t="s">
        <v>367</v>
      </c>
      <c r="H457" t="s">
        <v>203</v>
      </c>
      <c r="I457" t="s">
        <v>25</v>
      </c>
      <c r="J457" s="5">
        <v>12</v>
      </c>
      <c r="K457">
        <v>269.75</v>
      </c>
      <c r="L457">
        <v>1852.24</v>
      </c>
      <c r="M457">
        <f>Table1[[#This Row],[Quantity Sold]]*Table1[[#This Row],[Unit Price]]</f>
        <v>3237</v>
      </c>
      <c r="N457">
        <f>Table1[[#This Row],[Sales Amount]]-Table1[[#This Row],[Cost Amount]]</f>
        <v>1384.76</v>
      </c>
      <c r="O457" s="3" t="str">
        <f>"Q"&amp;ROUNDUP(MONTH(Table1[[#This Row],[Order Date]])/3,0)</f>
        <v>Q4</v>
      </c>
      <c r="P457" s="3" t="str">
        <f>TEXT(Table1[[#This Row],[Order Date]],"MMM")</f>
        <v>Oct</v>
      </c>
      <c r="Q457" s="3">
        <f>MONTH(Table1[[#This Row],[Order Date]])</f>
        <v>10</v>
      </c>
    </row>
    <row r="458" spans="1:17" x14ac:dyDescent="0.3">
      <c r="A458" t="s">
        <v>863</v>
      </c>
      <c r="B458" s="7">
        <v>46027</v>
      </c>
      <c r="C458" s="5">
        <v>2026</v>
      </c>
      <c r="D458" s="5" t="s">
        <v>513</v>
      </c>
      <c r="E458" t="s">
        <v>321</v>
      </c>
      <c r="F458" s="3" t="s">
        <v>74</v>
      </c>
      <c r="G458" t="s">
        <v>75</v>
      </c>
      <c r="H458" t="s">
        <v>51</v>
      </c>
      <c r="I458" t="s">
        <v>12</v>
      </c>
      <c r="J458" s="5">
        <v>8</v>
      </c>
      <c r="K458">
        <v>419.86</v>
      </c>
      <c r="L458">
        <v>2222.79</v>
      </c>
      <c r="M458">
        <f>Table1[[#This Row],[Quantity Sold]]*Table1[[#This Row],[Unit Price]]</f>
        <v>3358.88</v>
      </c>
      <c r="N458">
        <f>Table1[[#This Row],[Sales Amount]]-Table1[[#This Row],[Cost Amount]]</f>
        <v>1136.0900000000001</v>
      </c>
      <c r="O458" s="3" t="str">
        <f>"Q"&amp;ROUNDUP(MONTH(Table1[[#This Row],[Order Date]])/3,0)</f>
        <v>Q1</v>
      </c>
      <c r="P458" s="3" t="str">
        <f>TEXT(Table1[[#This Row],[Order Date]],"MMM")</f>
        <v>Jan</v>
      </c>
      <c r="Q458" s="3">
        <f>MONTH(Table1[[#This Row],[Order Date]])</f>
        <v>1</v>
      </c>
    </row>
    <row r="459" spans="1:17" x14ac:dyDescent="0.3">
      <c r="A459" t="s">
        <v>864</v>
      </c>
      <c r="B459" s="7">
        <v>46370</v>
      </c>
      <c r="C459" s="5">
        <v>2026</v>
      </c>
      <c r="D459" s="5" t="s">
        <v>596</v>
      </c>
      <c r="E459" t="s">
        <v>385</v>
      </c>
      <c r="F459" s="3" t="s">
        <v>216</v>
      </c>
      <c r="G459" t="s">
        <v>217</v>
      </c>
      <c r="H459" t="s">
        <v>34</v>
      </c>
      <c r="I459" t="s">
        <v>35</v>
      </c>
      <c r="J459" s="5">
        <v>15</v>
      </c>
      <c r="K459">
        <v>323.7</v>
      </c>
      <c r="L459">
        <v>2883.48</v>
      </c>
      <c r="M459">
        <f>Table1[[#This Row],[Quantity Sold]]*Table1[[#This Row],[Unit Price]]</f>
        <v>4855.5</v>
      </c>
      <c r="N459">
        <f>Table1[[#This Row],[Sales Amount]]-Table1[[#This Row],[Cost Amount]]</f>
        <v>1972.02</v>
      </c>
      <c r="O459" s="3" t="str">
        <f>"Q"&amp;ROUNDUP(MONTH(Table1[[#This Row],[Order Date]])/3,0)</f>
        <v>Q4</v>
      </c>
      <c r="P459" s="3" t="str">
        <f>TEXT(Table1[[#This Row],[Order Date]],"MMM")</f>
        <v>Dec</v>
      </c>
      <c r="Q459" s="3">
        <f>MONTH(Table1[[#This Row],[Order Date]])</f>
        <v>12</v>
      </c>
    </row>
    <row r="460" spans="1:17" x14ac:dyDescent="0.3">
      <c r="A460" t="s">
        <v>865</v>
      </c>
      <c r="B460" s="7">
        <v>46306</v>
      </c>
      <c r="C460" s="5">
        <v>2026</v>
      </c>
      <c r="D460" s="5" t="s">
        <v>613</v>
      </c>
      <c r="E460" t="s">
        <v>866</v>
      </c>
      <c r="F460" s="3" t="s">
        <v>146</v>
      </c>
      <c r="G460" t="s">
        <v>147</v>
      </c>
      <c r="H460" t="s">
        <v>51</v>
      </c>
      <c r="I460" t="s">
        <v>25</v>
      </c>
      <c r="J460" s="5">
        <v>6</v>
      </c>
      <c r="K460">
        <v>196.21</v>
      </c>
      <c r="L460">
        <v>713.83</v>
      </c>
      <c r="M460">
        <f>Table1[[#This Row],[Quantity Sold]]*Table1[[#This Row],[Unit Price]]</f>
        <v>1177.26</v>
      </c>
      <c r="N460">
        <f>Table1[[#This Row],[Sales Amount]]-Table1[[#This Row],[Cost Amount]]</f>
        <v>463.42999999999995</v>
      </c>
      <c r="O460" s="3" t="str">
        <f>"Q"&amp;ROUNDUP(MONTH(Table1[[#This Row],[Order Date]])/3,0)</f>
        <v>Q4</v>
      </c>
      <c r="P460" s="3" t="str">
        <f>TEXT(Table1[[#This Row],[Order Date]],"MMM")</f>
        <v>Oct</v>
      </c>
      <c r="Q460" s="3">
        <f>MONTH(Table1[[#This Row],[Order Date]])</f>
        <v>10</v>
      </c>
    </row>
    <row r="461" spans="1:17" x14ac:dyDescent="0.3">
      <c r="A461" t="s">
        <v>867</v>
      </c>
      <c r="B461" s="7">
        <v>46257</v>
      </c>
      <c r="C461" s="5">
        <v>2026</v>
      </c>
      <c r="D461" s="5" t="s">
        <v>733</v>
      </c>
      <c r="E461" t="s">
        <v>683</v>
      </c>
      <c r="F461" s="3" t="s">
        <v>173</v>
      </c>
      <c r="G461" t="s">
        <v>174</v>
      </c>
      <c r="H461" t="s">
        <v>18</v>
      </c>
      <c r="I461" t="s">
        <v>25</v>
      </c>
      <c r="J461" s="5">
        <v>18</v>
      </c>
      <c r="K461">
        <v>179.1</v>
      </c>
      <c r="L461">
        <v>2122.4</v>
      </c>
      <c r="M461">
        <f>Table1[[#This Row],[Quantity Sold]]*Table1[[#This Row],[Unit Price]]</f>
        <v>3223.7999999999997</v>
      </c>
      <c r="N461">
        <f>Table1[[#This Row],[Sales Amount]]-Table1[[#This Row],[Cost Amount]]</f>
        <v>1101.3999999999996</v>
      </c>
      <c r="O461" s="3" t="str">
        <f>"Q"&amp;ROUNDUP(MONTH(Table1[[#This Row],[Order Date]])/3,0)</f>
        <v>Q3</v>
      </c>
      <c r="P461" s="3" t="str">
        <f>TEXT(Table1[[#This Row],[Order Date]],"MMM")</f>
        <v>Aug</v>
      </c>
      <c r="Q461" s="3">
        <f>MONTH(Table1[[#This Row],[Order Date]])</f>
        <v>8</v>
      </c>
    </row>
    <row r="462" spans="1:17" x14ac:dyDescent="0.3">
      <c r="A462" t="s">
        <v>868</v>
      </c>
      <c r="B462" s="7">
        <v>46142</v>
      </c>
      <c r="C462" s="5">
        <v>2026</v>
      </c>
      <c r="D462" s="5" t="s">
        <v>72</v>
      </c>
      <c r="E462" t="s">
        <v>869</v>
      </c>
      <c r="F462" s="3" t="s">
        <v>467</v>
      </c>
      <c r="G462" t="s">
        <v>468</v>
      </c>
      <c r="H462" t="s">
        <v>80</v>
      </c>
      <c r="I462" t="s">
        <v>12</v>
      </c>
      <c r="J462" s="5">
        <v>3</v>
      </c>
      <c r="K462">
        <v>311.81</v>
      </c>
      <c r="L462">
        <v>515.79</v>
      </c>
      <c r="M462">
        <f>Table1[[#This Row],[Quantity Sold]]*Table1[[#This Row],[Unit Price]]</f>
        <v>935.43000000000006</v>
      </c>
      <c r="N462">
        <f>Table1[[#This Row],[Sales Amount]]-Table1[[#This Row],[Cost Amount]]</f>
        <v>419.6400000000001</v>
      </c>
      <c r="O462" s="3" t="str">
        <f>"Q"&amp;ROUNDUP(MONTH(Table1[[#This Row],[Order Date]])/3,0)</f>
        <v>Q2</v>
      </c>
      <c r="P462" s="3" t="str">
        <f>TEXT(Table1[[#This Row],[Order Date]],"MMM")</f>
        <v>Apr</v>
      </c>
      <c r="Q462" s="3">
        <f>MONTH(Table1[[#This Row],[Order Date]])</f>
        <v>4</v>
      </c>
    </row>
    <row r="463" spans="1:17" x14ac:dyDescent="0.3">
      <c r="A463" t="s">
        <v>870</v>
      </c>
      <c r="B463" s="7">
        <v>46089</v>
      </c>
      <c r="C463" s="5">
        <v>2026</v>
      </c>
      <c r="D463" s="5" t="s">
        <v>210</v>
      </c>
      <c r="E463" t="s">
        <v>529</v>
      </c>
      <c r="F463" s="3" t="s">
        <v>10</v>
      </c>
      <c r="G463" t="s">
        <v>11</v>
      </c>
      <c r="H463" t="s">
        <v>5</v>
      </c>
      <c r="I463" t="s">
        <v>35</v>
      </c>
      <c r="J463" s="5">
        <v>3</v>
      </c>
      <c r="K463">
        <v>459.32</v>
      </c>
      <c r="L463">
        <v>931.25</v>
      </c>
      <c r="M463">
        <f>Table1[[#This Row],[Quantity Sold]]*Table1[[#This Row],[Unit Price]]</f>
        <v>1377.96</v>
      </c>
      <c r="N463">
        <f>Table1[[#This Row],[Sales Amount]]-Table1[[#This Row],[Cost Amount]]</f>
        <v>446.71000000000004</v>
      </c>
      <c r="O463" s="3" t="str">
        <f>"Q"&amp;ROUNDUP(MONTH(Table1[[#This Row],[Order Date]])/3,0)</f>
        <v>Q1</v>
      </c>
      <c r="P463" s="3" t="str">
        <f>TEXT(Table1[[#This Row],[Order Date]],"MMM")</f>
        <v>Mar</v>
      </c>
      <c r="Q463" s="3">
        <f>MONTH(Table1[[#This Row],[Order Date]])</f>
        <v>3</v>
      </c>
    </row>
    <row r="464" spans="1:17" x14ac:dyDescent="0.3">
      <c r="A464" t="s">
        <v>871</v>
      </c>
      <c r="B464" s="7">
        <v>46075</v>
      </c>
      <c r="C464" s="5">
        <v>2026</v>
      </c>
      <c r="D464" s="5" t="s">
        <v>69</v>
      </c>
      <c r="E464" t="s">
        <v>607</v>
      </c>
      <c r="F464" s="3" t="s">
        <v>366</v>
      </c>
      <c r="G464" t="s">
        <v>367</v>
      </c>
      <c r="H464" t="s">
        <v>203</v>
      </c>
      <c r="I464" t="s">
        <v>6</v>
      </c>
      <c r="J464" s="5">
        <v>14</v>
      </c>
      <c r="K464">
        <v>121.62</v>
      </c>
      <c r="L464">
        <v>1102.17</v>
      </c>
      <c r="M464">
        <f>Table1[[#This Row],[Quantity Sold]]*Table1[[#This Row],[Unit Price]]</f>
        <v>1702.68</v>
      </c>
      <c r="N464">
        <f>Table1[[#This Row],[Sales Amount]]-Table1[[#This Row],[Cost Amount]]</f>
        <v>600.51</v>
      </c>
      <c r="O464" s="3" t="str">
        <f>"Q"&amp;ROUNDUP(MONTH(Table1[[#This Row],[Order Date]])/3,0)</f>
        <v>Q1</v>
      </c>
      <c r="P464" s="3" t="str">
        <f>TEXT(Table1[[#This Row],[Order Date]],"MMM")</f>
        <v>Feb</v>
      </c>
      <c r="Q464" s="3">
        <f>MONTH(Table1[[#This Row],[Order Date]])</f>
        <v>2</v>
      </c>
    </row>
    <row r="465" spans="1:17" x14ac:dyDescent="0.3">
      <c r="A465" t="s">
        <v>872</v>
      </c>
      <c r="B465" s="7">
        <v>46170</v>
      </c>
      <c r="C465" s="5">
        <v>2026</v>
      </c>
      <c r="D465" s="5" t="s">
        <v>381</v>
      </c>
      <c r="E465" t="s">
        <v>673</v>
      </c>
      <c r="F465" s="3" t="s">
        <v>132</v>
      </c>
      <c r="G465" t="s">
        <v>133</v>
      </c>
      <c r="H465" t="s">
        <v>5</v>
      </c>
      <c r="I465" t="s">
        <v>35</v>
      </c>
      <c r="J465" s="5">
        <v>13</v>
      </c>
      <c r="K465">
        <v>397.78</v>
      </c>
      <c r="L465">
        <v>3531.68</v>
      </c>
      <c r="M465">
        <f>Table1[[#This Row],[Quantity Sold]]*Table1[[#This Row],[Unit Price]]</f>
        <v>5171.1399999999994</v>
      </c>
      <c r="N465">
        <f>Table1[[#This Row],[Sales Amount]]-Table1[[#This Row],[Cost Amount]]</f>
        <v>1639.4599999999996</v>
      </c>
      <c r="O465" s="3" t="str">
        <f>"Q"&amp;ROUNDUP(MONTH(Table1[[#This Row],[Order Date]])/3,0)</f>
        <v>Q2</v>
      </c>
      <c r="P465" s="3" t="str">
        <f>TEXT(Table1[[#This Row],[Order Date]],"MMM")</f>
        <v>May</v>
      </c>
      <c r="Q465" s="3">
        <f>MONTH(Table1[[#This Row],[Order Date]])</f>
        <v>5</v>
      </c>
    </row>
    <row r="466" spans="1:17" x14ac:dyDescent="0.3">
      <c r="A466" t="s">
        <v>873</v>
      </c>
      <c r="B466" s="7">
        <v>46267</v>
      </c>
      <c r="C466" s="5">
        <v>2026</v>
      </c>
      <c r="D466" s="5" t="s">
        <v>400</v>
      </c>
      <c r="E466" t="s">
        <v>648</v>
      </c>
      <c r="F466" s="3" t="s">
        <v>160</v>
      </c>
      <c r="G466" t="s">
        <v>161</v>
      </c>
      <c r="H466" t="s">
        <v>24</v>
      </c>
      <c r="I466" t="s">
        <v>35</v>
      </c>
      <c r="J466" s="5">
        <v>17</v>
      </c>
      <c r="K466">
        <v>426.36</v>
      </c>
      <c r="L466">
        <v>4312.93</v>
      </c>
      <c r="M466">
        <f>Table1[[#This Row],[Quantity Sold]]*Table1[[#This Row],[Unit Price]]</f>
        <v>7248.12</v>
      </c>
      <c r="N466">
        <f>Table1[[#This Row],[Sales Amount]]-Table1[[#This Row],[Cost Amount]]</f>
        <v>2935.1899999999996</v>
      </c>
      <c r="O466" s="3" t="str">
        <f>"Q"&amp;ROUNDUP(MONTH(Table1[[#This Row],[Order Date]])/3,0)</f>
        <v>Q3</v>
      </c>
      <c r="P466" s="3" t="str">
        <f>TEXT(Table1[[#This Row],[Order Date]],"MMM")</f>
        <v>Sep</v>
      </c>
      <c r="Q466" s="3">
        <f>MONTH(Table1[[#This Row],[Order Date]])</f>
        <v>9</v>
      </c>
    </row>
    <row r="467" spans="1:17" x14ac:dyDescent="0.3">
      <c r="A467" t="s">
        <v>874</v>
      </c>
      <c r="B467" s="7">
        <v>46250</v>
      </c>
      <c r="C467" s="5">
        <v>2026</v>
      </c>
      <c r="D467" s="5" t="s">
        <v>398</v>
      </c>
      <c r="E467" t="s">
        <v>420</v>
      </c>
      <c r="F467" s="3" t="s">
        <v>66</v>
      </c>
      <c r="G467" t="s">
        <v>67</v>
      </c>
      <c r="H467" t="s">
        <v>18</v>
      </c>
      <c r="I467" t="s">
        <v>35</v>
      </c>
      <c r="J467" s="5">
        <v>15</v>
      </c>
      <c r="K467">
        <v>181.75</v>
      </c>
      <c r="L467">
        <v>1555.33</v>
      </c>
      <c r="M467">
        <f>Table1[[#This Row],[Quantity Sold]]*Table1[[#This Row],[Unit Price]]</f>
        <v>2726.25</v>
      </c>
      <c r="N467">
        <f>Table1[[#This Row],[Sales Amount]]-Table1[[#This Row],[Cost Amount]]</f>
        <v>1170.92</v>
      </c>
      <c r="O467" s="3" t="str">
        <f>"Q"&amp;ROUNDUP(MONTH(Table1[[#This Row],[Order Date]])/3,0)</f>
        <v>Q3</v>
      </c>
      <c r="P467" s="3" t="str">
        <f>TEXT(Table1[[#This Row],[Order Date]],"MMM")</f>
        <v>Aug</v>
      </c>
      <c r="Q467" s="3">
        <f>MONTH(Table1[[#This Row],[Order Date]])</f>
        <v>8</v>
      </c>
    </row>
    <row r="468" spans="1:17" x14ac:dyDescent="0.3">
      <c r="A468" t="s">
        <v>875</v>
      </c>
      <c r="B468" s="7">
        <v>46296</v>
      </c>
      <c r="C468" s="5">
        <v>2026</v>
      </c>
      <c r="D468" s="5" t="s">
        <v>453</v>
      </c>
      <c r="E468" t="s">
        <v>876</v>
      </c>
      <c r="F468" s="3" t="s">
        <v>106</v>
      </c>
      <c r="G468" t="s">
        <v>107</v>
      </c>
      <c r="H468" t="s">
        <v>24</v>
      </c>
      <c r="I468" t="s">
        <v>35</v>
      </c>
      <c r="J468" s="5">
        <v>9</v>
      </c>
      <c r="K468">
        <v>426.54</v>
      </c>
      <c r="L468">
        <v>2239.88</v>
      </c>
      <c r="M468">
        <f>Table1[[#This Row],[Quantity Sold]]*Table1[[#This Row],[Unit Price]]</f>
        <v>3838.86</v>
      </c>
      <c r="N468">
        <f>Table1[[#This Row],[Sales Amount]]-Table1[[#This Row],[Cost Amount]]</f>
        <v>1598.98</v>
      </c>
      <c r="O468" s="3" t="str">
        <f>"Q"&amp;ROUNDUP(MONTH(Table1[[#This Row],[Order Date]])/3,0)</f>
        <v>Q4</v>
      </c>
      <c r="P468" s="3" t="str">
        <f>TEXT(Table1[[#This Row],[Order Date]],"MMM")</f>
        <v>Oct</v>
      </c>
      <c r="Q468" s="3">
        <f>MONTH(Table1[[#This Row],[Order Date]])</f>
        <v>10</v>
      </c>
    </row>
    <row r="469" spans="1:17" x14ac:dyDescent="0.3">
      <c r="A469" t="s">
        <v>877</v>
      </c>
      <c r="B469" s="7">
        <v>46369</v>
      </c>
      <c r="C469" s="5">
        <v>2026</v>
      </c>
      <c r="D469" s="5" t="s">
        <v>733</v>
      </c>
      <c r="E469" t="s">
        <v>190</v>
      </c>
      <c r="F469" s="3" t="s">
        <v>84</v>
      </c>
      <c r="G469" t="s">
        <v>85</v>
      </c>
      <c r="H469" t="s">
        <v>5</v>
      </c>
      <c r="I469" t="s">
        <v>25</v>
      </c>
      <c r="J469" s="5">
        <v>1</v>
      </c>
      <c r="K469">
        <v>261.58999999999997</v>
      </c>
      <c r="L469">
        <v>163.04</v>
      </c>
      <c r="M469">
        <f>Table1[[#This Row],[Quantity Sold]]*Table1[[#This Row],[Unit Price]]</f>
        <v>261.58999999999997</v>
      </c>
      <c r="N469">
        <f>Table1[[#This Row],[Sales Amount]]-Table1[[#This Row],[Cost Amount]]</f>
        <v>98.549999999999983</v>
      </c>
      <c r="O469" s="3" t="str">
        <f>"Q"&amp;ROUNDUP(MONTH(Table1[[#This Row],[Order Date]])/3,0)</f>
        <v>Q4</v>
      </c>
      <c r="P469" s="3" t="str">
        <f>TEXT(Table1[[#This Row],[Order Date]],"MMM")</f>
        <v>Dec</v>
      </c>
      <c r="Q469" s="3">
        <f>MONTH(Table1[[#This Row],[Order Date]])</f>
        <v>12</v>
      </c>
    </row>
    <row r="470" spans="1:17" x14ac:dyDescent="0.3">
      <c r="A470" t="s">
        <v>878</v>
      </c>
      <c r="B470" s="7">
        <v>46123</v>
      </c>
      <c r="C470" s="5">
        <v>2026</v>
      </c>
      <c r="D470" s="5" t="s">
        <v>664</v>
      </c>
      <c r="E470" t="s">
        <v>879</v>
      </c>
      <c r="F470" s="3" t="s">
        <v>106</v>
      </c>
      <c r="G470" t="s">
        <v>107</v>
      </c>
      <c r="H470" t="s">
        <v>24</v>
      </c>
      <c r="I470" t="s">
        <v>35</v>
      </c>
      <c r="J470" s="5">
        <v>6</v>
      </c>
      <c r="K470">
        <v>207.84</v>
      </c>
      <c r="L470">
        <v>677.26</v>
      </c>
      <c r="M470">
        <f>Table1[[#This Row],[Quantity Sold]]*Table1[[#This Row],[Unit Price]]</f>
        <v>1247.04</v>
      </c>
      <c r="N470">
        <f>Table1[[#This Row],[Sales Amount]]-Table1[[#This Row],[Cost Amount]]</f>
        <v>569.78</v>
      </c>
      <c r="O470" s="3" t="str">
        <f>"Q"&amp;ROUNDUP(MONTH(Table1[[#This Row],[Order Date]])/3,0)</f>
        <v>Q2</v>
      </c>
      <c r="P470" s="3" t="str">
        <f>TEXT(Table1[[#This Row],[Order Date]],"MMM")</f>
        <v>Apr</v>
      </c>
      <c r="Q470" s="3">
        <f>MONTH(Table1[[#This Row],[Order Date]])</f>
        <v>4</v>
      </c>
    </row>
    <row r="471" spans="1:17" x14ac:dyDescent="0.3">
      <c r="A471" t="s">
        <v>880</v>
      </c>
      <c r="B471" s="7">
        <v>46157</v>
      </c>
      <c r="C471" s="5">
        <v>2026</v>
      </c>
      <c r="D471" s="5" t="s">
        <v>362</v>
      </c>
      <c r="E471" t="s">
        <v>543</v>
      </c>
      <c r="F471" s="3" t="s">
        <v>117</v>
      </c>
      <c r="G471" t="s">
        <v>118</v>
      </c>
      <c r="H471" t="s">
        <v>5</v>
      </c>
      <c r="I471" t="s">
        <v>25</v>
      </c>
      <c r="J471" s="5">
        <v>12</v>
      </c>
      <c r="K471">
        <v>413.57</v>
      </c>
      <c r="L471">
        <v>3054.8</v>
      </c>
      <c r="M471">
        <f>Table1[[#This Row],[Quantity Sold]]*Table1[[#This Row],[Unit Price]]</f>
        <v>4962.84</v>
      </c>
      <c r="N471">
        <f>Table1[[#This Row],[Sales Amount]]-Table1[[#This Row],[Cost Amount]]</f>
        <v>1908.04</v>
      </c>
      <c r="O471" s="3" t="str">
        <f>"Q"&amp;ROUNDUP(MONTH(Table1[[#This Row],[Order Date]])/3,0)</f>
        <v>Q2</v>
      </c>
      <c r="P471" s="3" t="str">
        <f>TEXT(Table1[[#This Row],[Order Date]],"MMM")</f>
        <v>May</v>
      </c>
      <c r="Q471" s="3">
        <f>MONTH(Table1[[#This Row],[Order Date]])</f>
        <v>5</v>
      </c>
    </row>
    <row r="472" spans="1:17" x14ac:dyDescent="0.3">
      <c r="A472" t="s">
        <v>881</v>
      </c>
      <c r="B472" s="7">
        <v>46310</v>
      </c>
      <c r="C472" s="5">
        <v>2026</v>
      </c>
      <c r="D472" s="5" t="s">
        <v>442</v>
      </c>
      <c r="E472" t="s">
        <v>151</v>
      </c>
      <c r="F472" s="3" t="s">
        <v>216</v>
      </c>
      <c r="G472" t="s">
        <v>217</v>
      </c>
      <c r="H472" t="s">
        <v>34</v>
      </c>
      <c r="I472" t="s">
        <v>35</v>
      </c>
      <c r="J472" s="5">
        <v>17</v>
      </c>
      <c r="K472">
        <v>20.350000000000001</v>
      </c>
      <c r="L472">
        <v>247.25</v>
      </c>
      <c r="M472">
        <f>Table1[[#This Row],[Quantity Sold]]*Table1[[#This Row],[Unit Price]]</f>
        <v>345.95000000000005</v>
      </c>
      <c r="N472">
        <f>Table1[[#This Row],[Sales Amount]]-Table1[[#This Row],[Cost Amount]]</f>
        <v>98.700000000000045</v>
      </c>
      <c r="O472" s="3" t="str">
        <f>"Q"&amp;ROUNDUP(MONTH(Table1[[#This Row],[Order Date]])/3,0)</f>
        <v>Q4</v>
      </c>
      <c r="P472" s="3" t="str">
        <f>TEXT(Table1[[#This Row],[Order Date]],"MMM")</f>
        <v>Oct</v>
      </c>
      <c r="Q472" s="3">
        <f>MONTH(Table1[[#This Row],[Order Date]])</f>
        <v>10</v>
      </c>
    </row>
    <row r="473" spans="1:17" x14ac:dyDescent="0.3">
      <c r="A473" t="s">
        <v>882</v>
      </c>
      <c r="B473" s="7">
        <v>46025</v>
      </c>
      <c r="C473" s="5">
        <v>2026</v>
      </c>
      <c r="D473" s="5" t="s">
        <v>192</v>
      </c>
      <c r="E473" t="s">
        <v>635</v>
      </c>
      <c r="F473" s="3" t="s">
        <v>178</v>
      </c>
      <c r="G473" t="s">
        <v>179</v>
      </c>
      <c r="H473" t="s">
        <v>18</v>
      </c>
      <c r="I473" t="s">
        <v>6</v>
      </c>
      <c r="J473" s="5">
        <v>17</v>
      </c>
      <c r="K473">
        <v>344.9</v>
      </c>
      <c r="L473">
        <v>3533.35</v>
      </c>
      <c r="M473">
        <f>Table1[[#This Row],[Quantity Sold]]*Table1[[#This Row],[Unit Price]]</f>
        <v>5863.2999999999993</v>
      </c>
      <c r="N473">
        <f>Table1[[#This Row],[Sales Amount]]-Table1[[#This Row],[Cost Amount]]</f>
        <v>2329.9499999999994</v>
      </c>
      <c r="O473" s="3" t="str">
        <f>"Q"&amp;ROUNDUP(MONTH(Table1[[#This Row],[Order Date]])/3,0)</f>
        <v>Q1</v>
      </c>
      <c r="P473" s="3" t="str">
        <f>TEXT(Table1[[#This Row],[Order Date]],"MMM")</f>
        <v>Jan</v>
      </c>
      <c r="Q473" s="3">
        <f>MONTH(Table1[[#This Row],[Order Date]])</f>
        <v>1</v>
      </c>
    </row>
    <row r="474" spans="1:17" x14ac:dyDescent="0.3">
      <c r="A474" t="s">
        <v>883</v>
      </c>
      <c r="B474" s="7">
        <v>46224</v>
      </c>
      <c r="C474" s="5">
        <v>2026</v>
      </c>
      <c r="D474" s="5" t="s">
        <v>27</v>
      </c>
      <c r="E474" t="s">
        <v>321</v>
      </c>
      <c r="F474" s="3" t="s">
        <v>106</v>
      </c>
      <c r="G474" t="s">
        <v>107</v>
      </c>
      <c r="H474" t="s">
        <v>24</v>
      </c>
      <c r="I474" t="s">
        <v>12</v>
      </c>
      <c r="J474" s="5">
        <v>3</v>
      </c>
      <c r="K474">
        <v>45.67</v>
      </c>
      <c r="L474">
        <v>93.69</v>
      </c>
      <c r="M474">
        <f>Table1[[#This Row],[Quantity Sold]]*Table1[[#This Row],[Unit Price]]</f>
        <v>137.01</v>
      </c>
      <c r="N474">
        <f>Table1[[#This Row],[Sales Amount]]-Table1[[#This Row],[Cost Amount]]</f>
        <v>43.319999999999993</v>
      </c>
      <c r="O474" s="3" t="str">
        <f>"Q"&amp;ROUNDUP(MONTH(Table1[[#This Row],[Order Date]])/3,0)</f>
        <v>Q3</v>
      </c>
      <c r="P474" s="3" t="str">
        <f>TEXT(Table1[[#This Row],[Order Date]],"MMM")</f>
        <v>Jul</v>
      </c>
      <c r="Q474" s="3">
        <f>MONTH(Table1[[#This Row],[Order Date]])</f>
        <v>7</v>
      </c>
    </row>
    <row r="475" spans="1:17" x14ac:dyDescent="0.3">
      <c r="A475" t="s">
        <v>884</v>
      </c>
      <c r="B475" s="7">
        <v>46341</v>
      </c>
      <c r="C475" s="5">
        <v>2026</v>
      </c>
      <c r="D475" s="5" t="s">
        <v>125</v>
      </c>
      <c r="E475" t="s">
        <v>126</v>
      </c>
      <c r="F475" s="3" t="s">
        <v>132</v>
      </c>
      <c r="G475" t="s">
        <v>133</v>
      </c>
      <c r="H475" t="s">
        <v>5</v>
      </c>
      <c r="I475" t="s">
        <v>35</v>
      </c>
      <c r="J475" s="5">
        <v>3</v>
      </c>
      <c r="K475">
        <v>257.87</v>
      </c>
      <c r="L475">
        <v>473.79</v>
      </c>
      <c r="M475">
        <f>Table1[[#This Row],[Quantity Sold]]*Table1[[#This Row],[Unit Price]]</f>
        <v>773.61</v>
      </c>
      <c r="N475">
        <f>Table1[[#This Row],[Sales Amount]]-Table1[[#This Row],[Cost Amount]]</f>
        <v>299.82</v>
      </c>
      <c r="O475" s="3" t="str">
        <f>"Q"&amp;ROUNDUP(MONTH(Table1[[#This Row],[Order Date]])/3,0)</f>
        <v>Q4</v>
      </c>
      <c r="P475" s="3" t="str">
        <f>TEXT(Table1[[#This Row],[Order Date]],"MMM")</f>
        <v>Nov</v>
      </c>
      <c r="Q475" s="3">
        <f>MONTH(Table1[[#This Row],[Order Date]])</f>
        <v>11</v>
      </c>
    </row>
    <row r="476" spans="1:17" x14ac:dyDescent="0.3">
      <c r="A476" t="s">
        <v>885</v>
      </c>
      <c r="B476" s="7">
        <v>46240</v>
      </c>
      <c r="C476" s="5">
        <v>2026</v>
      </c>
      <c r="D476" s="5" t="s">
        <v>240</v>
      </c>
      <c r="E476" t="s">
        <v>886</v>
      </c>
      <c r="F476" s="3" t="s">
        <v>201</v>
      </c>
      <c r="G476" t="s">
        <v>202</v>
      </c>
      <c r="H476" t="s">
        <v>203</v>
      </c>
      <c r="I476" t="s">
        <v>12</v>
      </c>
      <c r="J476" s="5">
        <v>11</v>
      </c>
      <c r="K476">
        <v>35.28</v>
      </c>
      <c r="L476">
        <v>215.32</v>
      </c>
      <c r="M476">
        <f>Table1[[#This Row],[Quantity Sold]]*Table1[[#This Row],[Unit Price]]</f>
        <v>388.08000000000004</v>
      </c>
      <c r="N476">
        <f>Table1[[#This Row],[Sales Amount]]-Table1[[#This Row],[Cost Amount]]</f>
        <v>172.76000000000005</v>
      </c>
      <c r="O476" s="3" t="str">
        <f>"Q"&amp;ROUNDUP(MONTH(Table1[[#This Row],[Order Date]])/3,0)</f>
        <v>Q3</v>
      </c>
      <c r="P476" s="3" t="str">
        <f>TEXT(Table1[[#This Row],[Order Date]],"MMM")</f>
        <v>Aug</v>
      </c>
      <c r="Q476" s="3">
        <f>MONTH(Table1[[#This Row],[Order Date]])</f>
        <v>8</v>
      </c>
    </row>
    <row r="477" spans="1:17" x14ac:dyDescent="0.3">
      <c r="A477" t="s">
        <v>887</v>
      </c>
      <c r="B477" s="7">
        <v>46336</v>
      </c>
      <c r="C477" s="5">
        <v>2026</v>
      </c>
      <c r="D477" s="5" t="s">
        <v>381</v>
      </c>
      <c r="E477" t="s">
        <v>654</v>
      </c>
      <c r="F477" s="3" t="s">
        <v>10</v>
      </c>
      <c r="G477" t="s">
        <v>11</v>
      </c>
      <c r="H477" t="s">
        <v>5</v>
      </c>
      <c r="I477" t="s">
        <v>25</v>
      </c>
      <c r="J477" s="5">
        <v>16</v>
      </c>
      <c r="K477">
        <v>366.1</v>
      </c>
      <c r="L477">
        <v>3576.89</v>
      </c>
      <c r="M477">
        <f>Table1[[#This Row],[Quantity Sold]]*Table1[[#This Row],[Unit Price]]</f>
        <v>5857.6</v>
      </c>
      <c r="N477">
        <f>Table1[[#This Row],[Sales Amount]]-Table1[[#This Row],[Cost Amount]]</f>
        <v>2280.7100000000005</v>
      </c>
      <c r="O477" s="3" t="str">
        <f>"Q"&amp;ROUNDUP(MONTH(Table1[[#This Row],[Order Date]])/3,0)</f>
        <v>Q4</v>
      </c>
      <c r="P477" s="3" t="str">
        <f>TEXT(Table1[[#This Row],[Order Date]],"MMM")</f>
        <v>Nov</v>
      </c>
      <c r="Q477" s="3">
        <f>MONTH(Table1[[#This Row],[Order Date]])</f>
        <v>11</v>
      </c>
    </row>
    <row r="478" spans="1:17" x14ac:dyDescent="0.3">
      <c r="A478" t="s">
        <v>888</v>
      </c>
      <c r="B478" s="7">
        <v>46229</v>
      </c>
      <c r="C478" s="5">
        <v>2026</v>
      </c>
      <c r="D478" s="5" t="s">
        <v>205</v>
      </c>
      <c r="E478" t="s">
        <v>601</v>
      </c>
      <c r="F478" s="3" t="s">
        <v>423</v>
      </c>
      <c r="G478" t="s">
        <v>424</v>
      </c>
      <c r="H478" t="s">
        <v>80</v>
      </c>
      <c r="I478" t="s">
        <v>35</v>
      </c>
      <c r="J478" s="5">
        <v>2</v>
      </c>
      <c r="K478">
        <v>140.81</v>
      </c>
      <c r="L478">
        <v>237.34</v>
      </c>
      <c r="M478">
        <f>Table1[[#This Row],[Quantity Sold]]*Table1[[#This Row],[Unit Price]]</f>
        <v>281.62</v>
      </c>
      <c r="N478">
        <f>Table1[[#This Row],[Sales Amount]]-Table1[[#This Row],[Cost Amount]]</f>
        <v>44.28</v>
      </c>
      <c r="O478" s="3" t="str">
        <f>"Q"&amp;ROUNDUP(MONTH(Table1[[#This Row],[Order Date]])/3,0)</f>
        <v>Q3</v>
      </c>
      <c r="P478" s="3" t="str">
        <f>TEXT(Table1[[#This Row],[Order Date]],"MMM")</f>
        <v>Jul</v>
      </c>
      <c r="Q478" s="3">
        <f>MONTH(Table1[[#This Row],[Order Date]])</f>
        <v>7</v>
      </c>
    </row>
    <row r="479" spans="1:17" x14ac:dyDescent="0.3">
      <c r="A479" t="s">
        <v>889</v>
      </c>
      <c r="B479" s="7">
        <v>46233</v>
      </c>
      <c r="C479" s="5">
        <v>2026</v>
      </c>
      <c r="D479" s="5" t="s">
        <v>183</v>
      </c>
      <c r="E479" t="s">
        <v>546</v>
      </c>
      <c r="F479" s="3" t="s">
        <v>382</v>
      </c>
      <c r="G479" t="s">
        <v>383</v>
      </c>
      <c r="H479" t="s">
        <v>5</v>
      </c>
      <c r="I479" t="s">
        <v>25</v>
      </c>
      <c r="J479" s="5">
        <v>7</v>
      </c>
      <c r="K479">
        <v>334.45</v>
      </c>
      <c r="L479">
        <v>1939.83</v>
      </c>
      <c r="M479">
        <f>Table1[[#This Row],[Quantity Sold]]*Table1[[#This Row],[Unit Price]]</f>
        <v>2341.15</v>
      </c>
      <c r="N479">
        <f>Table1[[#This Row],[Sales Amount]]-Table1[[#This Row],[Cost Amount]]</f>
        <v>401.32000000000016</v>
      </c>
      <c r="O479" s="3" t="str">
        <f>"Q"&amp;ROUNDUP(MONTH(Table1[[#This Row],[Order Date]])/3,0)</f>
        <v>Q3</v>
      </c>
      <c r="P479" s="3" t="str">
        <f>TEXT(Table1[[#This Row],[Order Date]],"MMM")</f>
        <v>Jul</v>
      </c>
      <c r="Q479" s="3">
        <f>MONTH(Table1[[#This Row],[Order Date]])</f>
        <v>7</v>
      </c>
    </row>
    <row r="480" spans="1:17" x14ac:dyDescent="0.3">
      <c r="A480" t="s">
        <v>890</v>
      </c>
      <c r="B480" s="7">
        <v>46381</v>
      </c>
      <c r="C480" s="5">
        <v>2026</v>
      </c>
      <c r="D480" s="5" t="s">
        <v>58</v>
      </c>
      <c r="E480" t="s">
        <v>540</v>
      </c>
      <c r="F480" s="3" t="s">
        <v>142</v>
      </c>
      <c r="G480" t="s">
        <v>143</v>
      </c>
      <c r="H480" t="s">
        <v>34</v>
      </c>
      <c r="I480" t="s">
        <v>12</v>
      </c>
      <c r="J480" s="5">
        <v>5</v>
      </c>
      <c r="K480">
        <v>224.07</v>
      </c>
      <c r="L480">
        <v>621.99</v>
      </c>
      <c r="M480">
        <f>Table1[[#This Row],[Quantity Sold]]*Table1[[#This Row],[Unit Price]]</f>
        <v>1120.3499999999999</v>
      </c>
      <c r="N480">
        <f>Table1[[#This Row],[Sales Amount]]-Table1[[#This Row],[Cost Amount]]</f>
        <v>498.3599999999999</v>
      </c>
      <c r="O480" s="3" t="str">
        <f>"Q"&amp;ROUNDUP(MONTH(Table1[[#This Row],[Order Date]])/3,0)</f>
        <v>Q4</v>
      </c>
      <c r="P480" s="3" t="str">
        <f>TEXT(Table1[[#This Row],[Order Date]],"MMM")</f>
        <v>Dec</v>
      </c>
      <c r="Q480" s="3">
        <f>MONTH(Table1[[#This Row],[Order Date]])</f>
        <v>12</v>
      </c>
    </row>
    <row r="481" spans="1:17" x14ac:dyDescent="0.3">
      <c r="A481" t="s">
        <v>891</v>
      </c>
      <c r="B481" s="7">
        <v>46281</v>
      </c>
      <c r="C481" s="5">
        <v>2026</v>
      </c>
      <c r="D481" s="5" t="s">
        <v>892</v>
      </c>
      <c r="E481" t="s">
        <v>111</v>
      </c>
      <c r="F481" s="3" t="s">
        <v>224</v>
      </c>
      <c r="G481" t="s">
        <v>225</v>
      </c>
      <c r="H481" t="s">
        <v>18</v>
      </c>
      <c r="I481" t="s">
        <v>6</v>
      </c>
      <c r="J481" s="5">
        <v>3</v>
      </c>
      <c r="K481">
        <v>237.43</v>
      </c>
      <c r="L481">
        <v>490.56</v>
      </c>
      <c r="M481">
        <f>Table1[[#This Row],[Quantity Sold]]*Table1[[#This Row],[Unit Price]]</f>
        <v>712.29</v>
      </c>
      <c r="N481">
        <f>Table1[[#This Row],[Sales Amount]]-Table1[[#This Row],[Cost Amount]]</f>
        <v>221.72999999999996</v>
      </c>
      <c r="O481" s="3" t="str">
        <f>"Q"&amp;ROUNDUP(MONTH(Table1[[#This Row],[Order Date]])/3,0)</f>
        <v>Q3</v>
      </c>
      <c r="P481" s="3" t="str">
        <f>TEXT(Table1[[#This Row],[Order Date]],"MMM")</f>
        <v>Sep</v>
      </c>
      <c r="Q481" s="3">
        <f>MONTH(Table1[[#This Row],[Order Date]])</f>
        <v>9</v>
      </c>
    </row>
    <row r="482" spans="1:17" x14ac:dyDescent="0.3">
      <c r="A482" t="s">
        <v>893</v>
      </c>
      <c r="B482" s="7">
        <v>46352</v>
      </c>
      <c r="C482" s="5">
        <v>2026</v>
      </c>
      <c r="D482" s="5" t="s">
        <v>892</v>
      </c>
      <c r="E482" t="s">
        <v>670</v>
      </c>
      <c r="F482" s="3" t="s">
        <v>160</v>
      </c>
      <c r="G482" t="s">
        <v>161</v>
      </c>
      <c r="H482" t="s">
        <v>24</v>
      </c>
      <c r="I482" t="s">
        <v>35</v>
      </c>
      <c r="J482" s="5">
        <v>14</v>
      </c>
      <c r="K482">
        <v>388.92</v>
      </c>
      <c r="L482">
        <v>3238.34</v>
      </c>
      <c r="M482">
        <f>Table1[[#This Row],[Quantity Sold]]*Table1[[#This Row],[Unit Price]]</f>
        <v>5444.88</v>
      </c>
      <c r="N482">
        <f>Table1[[#This Row],[Sales Amount]]-Table1[[#This Row],[Cost Amount]]</f>
        <v>2206.54</v>
      </c>
      <c r="O482" s="3" t="str">
        <f>"Q"&amp;ROUNDUP(MONTH(Table1[[#This Row],[Order Date]])/3,0)</f>
        <v>Q4</v>
      </c>
      <c r="P482" s="3" t="str">
        <f>TEXT(Table1[[#This Row],[Order Date]],"MMM")</f>
        <v>Nov</v>
      </c>
      <c r="Q482" s="3">
        <f>MONTH(Table1[[#This Row],[Order Date]])</f>
        <v>11</v>
      </c>
    </row>
    <row r="483" spans="1:17" x14ac:dyDescent="0.3">
      <c r="A483" t="s">
        <v>894</v>
      </c>
      <c r="B483" s="7">
        <v>46259</v>
      </c>
      <c r="C483" s="5">
        <v>2026</v>
      </c>
      <c r="D483" s="5" t="s">
        <v>274</v>
      </c>
      <c r="E483" t="s">
        <v>598</v>
      </c>
      <c r="F483" s="3" t="s">
        <v>44</v>
      </c>
      <c r="G483" t="s">
        <v>45</v>
      </c>
      <c r="H483" t="s">
        <v>5</v>
      </c>
      <c r="I483" t="s">
        <v>25</v>
      </c>
      <c r="J483" s="5">
        <v>6</v>
      </c>
      <c r="K483">
        <v>171.38</v>
      </c>
      <c r="L483">
        <v>639.76</v>
      </c>
      <c r="M483">
        <f>Table1[[#This Row],[Quantity Sold]]*Table1[[#This Row],[Unit Price]]</f>
        <v>1028.28</v>
      </c>
      <c r="N483">
        <f>Table1[[#This Row],[Sales Amount]]-Table1[[#This Row],[Cost Amount]]</f>
        <v>388.52</v>
      </c>
      <c r="O483" s="3" t="str">
        <f>"Q"&amp;ROUNDUP(MONTH(Table1[[#This Row],[Order Date]])/3,0)</f>
        <v>Q3</v>
      </c>
      <c r="P483" s="3" t="str">
        <f>TEXT(Table1[[#This Row],[Order Date]],"MMM")</f>
        <v>Aug</v>
      </c>
      <c r="Q483" s="3">
        <f>MONTH(Table1[[#This Row],[Order Date]])</f>
        <v>8</v>
      </c>
    </row>
    <row r="484" spans="1:17" x14ac:dyDescent="0.3">
      <c r="A484" t="s">
        <v>895</v>
      </c>
      <c r="B484" s="7">
        <v>46053</v>
      </c>
      <c r="C484" s="5">
        <v>2026</v>
      </c>
      <c r="D484" s="5" t="s">
        <v>340</v>
      </c>
      <c r="E484" t="s">
        <v>333</v>
      </c>
      <c r="F484" s="3" t="s">
        <v>74</v>
      </c>
      <c r="G484" t="s">
        <v>75</v>
      </c>
      <c r="H484" t="s">
        <v>51</v>
      </c>
      <c r="I484" t="s">
        <v>35</v>
      </c>
      <c r="J484" s="5">
        <v>8</v>
      </c>
      <c r="K484">
        <v>222.57</v>
      </c>
      <c r="L484">
        <v>1163.6300000000001</v>
      </c>
      <c r="M484">
        <f>Table1[[#This Row],[Quantity Sold]]*Table1[[#This Row],[Unit Price]]</f>
        <v>1780.56</v>
      </c>
      <c r="N484">
        <f>Table1[[#This Row],[Sales Amount]]-Table1[[#This Row],[Cost Amount]]</f>
        <v>616.92999999999984</v>
      </c>
      <c r="O484" s="3" t="str">
        <f>"Q"&amp;ROUNDUP(MONTH(Table1[[#This Row],[Order Date]])/3,0)</f>
        <v>Q1</v>
      </c>
      <c r="P484" s="3" t="str">
        <f>TEXT(Table1[[#This Row],[Order Date]],"MMM")</f>
        <v>Jan</v>
      </c>
      <c r="Q484" s="3">
        <f>MONTH(Table1[[#This Row],[Order Date]])</f>
        <v>1</v>
      </c>
    </row>
    <row r="485" spans="1:17" x14ac:dyDescent="0.3">
      <c r="A485" t="s">
        <v>896</v>
      </c>
      <c r="B485" s="7">
        <v>46092</v>
      </c>
      <c r="C485" s="5">
        <v>2026</v>
      </c>
      <c r="D485" s="5" t="s">
        <v>125</v>
      </c>
      <c r="E485" t="s">
        <v>712</v>
      </c>
      <c r="F485" s="3" t="s">
        <v>117</v>
      </c>
      <c r="G485" t="s">
        <v>118</v>
      </c>
      <c r="H485" t="s">
        <v>5</v>
      </c>
      <c r="I485" t="s">
        <v>35</v>
      </c>
      <c r="J485" s="5">
        <v>15</v>
      </c>
      <c r="K485">
        <v>418.09</v>
      </c>
      <c r="L485">
        <v>3341.77</v>
      </c>
      <c r="M485">
        <f>Table1[[#This Row],[Quantity Sold]]*Table1[[#This Row],[Unit Price]]</f>
        <v>6271.3499999999995</v>
      </c>
      <c r="N485">
        <f>Table1[[#This Row],[Sales Amount]]-Table1[[#This Row],[Cost Amount]]</f>
        <v>2929.5799999999995</v>
      </c>
      <c r="O485" s="3" t="str">
        <f>"Q"&amp;ROUNDUP(MONTH(Table1[[#This Row],[Order Date]])/3,0)</f>
        <v>Q1</v>
      </c>
      <c r="P485" s="3" t="str">
        <f>TEXT(Table1[[#This Row],[Order Date]],"MMM")</f>
        <v>Mar</v>
      </c>
      <c r="Q485" s="3">
        <f>MONTH(Table1[[#This Row],[Order Date]])</f>
        <v>3</v>
      </c>
    </row>
    <row r="486" spans="1:17" x14ac:dyDescent="0.3">
      <c r="A486" t="s">
        <v>897</v>
      </c>
      <c r="B486" s="7">
        <v>46061</v>
      </c>
      <c r="C486" s="5">
        <v>2026</v>
      </c>
      <c r="D486" s="5" t="s">
        <v>120</v>
      </c>
      <c r="E486" t="s">
        <v>774</v>
      </c>
      <c r="F486" s="3" t="s">
        <v>216</v>
      </c>
      <c r="G486" t="s">
        <v>217</v>
      </c>
      <c r="H486" t="s">
        <v>34</v>
      </c>
      <c r="I486" t="s">
        <v>6</v>
      </c>
      <c r="J486" s="5">
        <v>18</v>
      </c>
      <c r="K486">
        <v>453.87</v>
      </c>
      <c r="L486">
        <v>4522.51</v>
      </c>
      <c r="M486">
        <f>Table1[[#This Row],[Quantity Sold]]*Table1[[#This Row],[Unit Price]]</f>
        <v>8169.66</v>
      </c>
      <c r="N486">
        <f>Table1[[#This Row],[Sales Amount]]-Table1[[#This Row],[Cost Amount]]</f>
        <v>3647.1499999999996</v>
      </c>
      <c r="O486" s="3" t="str">
        <f>"Q"&amp;ROUNDUP(MONTH(Table1[[#This Row],[Order Date]])/3,0)</f>
        <v>Q1</v>
      </c>
      <c r="P486" s="3" t="str">
        <f>TEXT(Table1[[#This Row],[Order Date]],"MMM")</f>
        <v>Feb</v>
      </c>
      <c r="Q486" s="3">
        <f>MONTH(Table1[[#This Row],[Order Date]])</f>
        <v>2</v>
      </c>
    </row>
    <row r="487" spans="1:17" x14ac:dyDescent="0.3">
      <c r="A487" t="s">
        <v>898</v>
      </c>
      <c r="B487" s="7">
        <v>46043</v>
      </c>
      <c r="C487" s="5">
        <v>2026</v>
      </c>
      <c r="D487" s="5" t="s">
        <v>759</v>
      </c>
      <c r="E487" t="s">
        <v>77</v>
      </c>
      <c r="F487" s="3" t="s">
        <v>74</v>
      </c>
      <c r="G487" t="s">
        <v>75</v>
      </c>
      <c r="H487" t="s">
        <v>51</v>
      </c>
      <c r="I487" t="s">
        <v>12</v>
      </c>
      <c r="J487" s="5">
        <v>10</v>
      </c>
      <c r="K487">
        <v>488.89</v>
      </c>
      <c r="L487">
        <v>3375.15</v>
      </c>
      <c r="M487">
        <f>Table1[[#This Row],[Quantity Sold]]*Table1[[#This Row],[Unit Price]]</f>
        <v>4888.8999999999996</v>
      </c>
      <c r="N487">
        <f>Table1[[#This Row],[Sales Amount]]-Table1[[#This Row],[Cost Amount]]</f>
        <v>1513.7499999999995</v>
      </c>
      <c r="O487" s="3" t="str">
        <f>"Q"&amp;ROUNDUP(MONTH(Table1[[#This Row],[Order Date]])/3,0)</f>
        <v>Q1</v>
      </c>
      <c r="P487" s="3" t="str">
        <f>TEXT(Table1[[#This Row],[Order Date]],"MMM")</f>
        <v>Jan</v>
      </c>
      <c r="Q487" s="3">
        <f>MONTH(Table1[[#This Row],[Order Date]])</f>
        <v>1</v>
      </c>
    </row>
    <row r="488" spans="1:17" x14ac:dyDescent="0.3">
      <c r="A488" t="s">
        <v>899</v>
      </c>
      <c r="B488" s="7">
        <v>46277</v>
      </c>
      <c r="C488" s="5">
        <v>2026</v>
      </c>
      <c r="D488" s="5" t="s">
        <v>30</v>
      </c>
      <c r="E488" t="s">
        <v>448</v>
      </c>
      <c r="F488" s="3" t="s">
        <v>3</v>
      </c>
      <c r="G488" t="s">
        <v>4</v>
      </c>
      <c r="H488" t="s">
        <v>5</v>
      </c>
      <c r="I488" t="s">
        <v>35</v>
      </c>
      <c r="J488" s="5">
        <v>8</v>
      </c>
      <c r="K488">
        <v>313.47000000000003</v>
      </c>
      <c r="L488">
        <v>1494.66</v>
      </c>
      <c r="M488">
        <f>Table1[[#This Row],[Quantity Sold]]*Table1[[#This Row],[Unit Price]]</f>
        <v>2507.7600000000002</v>
      </c>
      <c r="N488">
        <f>Table1[[#This Row],[Sales Amount]]-Table1[[#This Row],[Cost Amount]]</f>
        <v>1013.1000000000001</v>
      </c>
      <c r="O488" s="3" t="str">
        <f>"Q"&amp;ROUNDUP(MONTH(Table1[[#This Row],[Order Date]])/3,0)</f>
        <v>Q3</v>
      </c>
      <c r="P488" s="3" t="str">
        <f>TEXT(Table1[[#This Row],[Order Date]],"MMM")</f>
        <v>Sep</v>
      </c>
      <c r="Q488" s="3">
        <f>MONTH(Table1[[#This Row],[Order Date]])</f>
        <v>9</v>
      </c>
    </row>
    <row r="489" spans="1:17" x14ac:dyDescent="0.3">
      <c r="A489" t="s">
        <v>900</v>
      </c>
      <c r="B489" s="7">
        <v>46203</v>
      </c>
      <c r="C489" s="5">
        <v>2026</v>
      </c>
      <c r="D489" s="5" t="s">
        <v>47</v>
      </c>
      <c r="E489" t="s">
        <v>451</v>
      </c>
      <c r="F489" s="3" t="s">
        <v>173</v>
      </c>
      <c r="G489" t="s">
        <v>174</v>
      </c>
      <c r="H489" t="s">
        <v>18</v>
      </c>
      <c r="I489" t="s">
        <v>35</v>
      </c>
      <c r="J489" s="5">
        <v>20</v>
      </c>
      <c r="K489">
        <v>375.08</v>
      </c>
      <c r="L489">
        <v>4722.93</v>
      </c>
      <c r="M489">
        <f>Table1[[#This Row],[Quantity Sold]]*Table1[[#This Row],[Unit Price]]</f>
        <v>7501.5999999999995</v>
      </c>
      <c r="N489">
        <f>Table1[[#This Row],[Sales Amount]]-Table1[[#This Row],[Cost Amount]]</f>
        <v>2778.6699999999992</v>
      </c>
      <c r="O489" s="3" t="str">
        <f>"Q"&amp;ROUNDUP(MONTH(Table1[[#This Row],[Order Date]])/3,0)</f>
        <v>Q2</v>
      </c>
      <c r="P489" s="3" t="str">
        <f>TEXT(Table1[[#This Row],[Order Date]],"MMM")</f>
        <v>Jun</v>
      </c>
      <c r="Q489" s="3">
        <f>MONTH(Table1[[#This Row],[Order Date]])</f>
        <v>6</v>
      </c>
    </row>
    <row r="490" spans="1:17" x14ac:dyDescent="0.3">
      <c r="A490" t="s">
        <v>901</v>
      </c>
      <c r="B490" s="7">
        <v>46355</v>
      </c>
      <c r="C490" s="5">
        <v>2026</v>
      </c>
      <c r="D490" s="5" t="s">
        <v>481</v>
      </c>
      <c r="E490" t="s">
        <v>343</v>
      </c>
      <c r="F490" s="3" t="s">
        <v>306</v>
      </c>
      <c r="G490" t="s">
        <v>307</v>
      </c>
      <c r="H490" t="s">
        <v>51</v>
      </c>
      <c r="I490" t="s">
        <v>35</v>
      </c>
      <c r="J490" s="5">
        <v>3</v>
      </c>
      <c r="K490">
        <v>237.43</v>
      </c>
      <c r="L490">
        <v>455.96</v>
      </c>
      <c r="M490">
        <f>Table1[[#This Row],[Quantity Sold]]*Table1[[#This Row],[Unit Price]]</f>
        <v>712.29</v>
      </c>
      <c r="N490">
        <f>Table1[[#This Row],[Sales Amount]]-Table1[[#This Row],[Cost Amount]]</f>
        <v>256.33</v>
      </c>
      <c r="O490" s="3" t="str">
        <f>"Q"&amp;ROUNDUP(MONTH(Table1[[#This Row],[Order Date]])/3,0)</f>
        <v>Q4</v>
      </c>
      <c r="P490" s="3" t="str">
        <f>TEXT(Table1[[#This Row],[Order Date]],"MMM")</f>
        <v>Nov</v>
      </c>
      <c r="Q490" s="3">
        <f>MONTH(Table1[[#This Row],[Order Date]])</f>
        <v>11</v>
      </c>
    </row>
    <row r="491" spans="1:17" x14ac:dyDescent="0.3">
      <c r="A491" t="s">
        <v>902</v>
      </c>
      <c r="B491" s="7">
        <v>46380</v>
      </c>
      <c r="C491" s="5">
        <v>2026</v>
      </c>
      <c r="D491" s="5" t="s">
        <v>215</v>
      </c>
      <c r="E491" t="s">
        <v>415</v>
      </c>
      <c r="F491" s="3" t="s">
        <v>178</v>
      </c>
      <c r="G491" t="s">
        <v>179</v>
      </c>
      <c r="H491" t="s">
        <v>18</v>
      </c>
      <c r="I491" t="s">
        <v>35</v>
      </c>
      <c r="J491" s="5">
        <v>7</v>
      </c>
      <c r="K491">
        <v>480.11</v>
      </c>
      <c r="L491">
        <v>2360.8000000000002</v>
      </c>
      <c r="M491">
        <f>Table1[[#This Row],[Quantity Sold]]*Table1[[#This Row],[Unit Price]]</f>
        <v>3360.77</v>
      </c>
      <c r="N491">
        <f>Table1[[#This Row],[Sales Amount]]-Table1[[#This Row],[Cost Amount]]</f>
        <v>999.9699999999998</v>
      </c>
      <c r="O491" s="3" t="str">
        <f>"Q"&amp;ROUNDUP(MONTH(Table1[[#This Row],[Order Date]])/3,0)</f>
        <v>Q4</v>
      </c>
      <c r="P491" s="3" t="str">
        <f>TEXT(Table1[[#This Row],[Order Date]],"MMM")</f>
        <v>Dec</v>
      </c>
      <c r="Q491" s="3">
        <f>MONTH(Table1[[#This Row],[Order Date]])</f>
        <v>12</v>
      </c>
    </row>
    <row r="492" spans="1:17" x14ac:dyDescent="0.3">
      <c r="A492" t="s">
        <v>903</v>
      </c>
      <c r="B492" s="7">
        <v>46224</v>
      </c>
      <c r="C492" s="5">
        <v>2026</v>
      </c>
      <c r="D492" s="5" t="s">
        <v>360</v>
      </c>
      <c r="E492" t="s">
        <v>54</v>
      </c>
      <c r="F492" s="3" t="s">
        <v>198</v>
      </c>
      <c r="G492" t="s">
        <v>199</v>
      </c>
      <c r="H492" t="s">
        <v>34</v>
      </c>
      <c r="I492" t="s">
        <v>35</v>
      </c>
      <c r="J492" s="5">
        <v>15</v>
      </c>
      <c r="K492">
        <v>150.84</v>
      </c>
      <c r="L492">
        <v>1615.99</v>
      </c>
      <c r="M492">
        <f>Table1[[#This Row],[Quantity Sold]]*Table1[[#This Row],[Unit Price]]</f>
        <v>2262.6</v>
      </c>
      <c r="N492">
        <f>Table1[[#This Row],[Sales Amount]]-Table1[[#This Row],[Cost Amount]]</f>
        <v>646.6099999999999</v>
      </c>
      <c r="O492" s="3" t="str">
        <f>"Q"&amp;ROUNDUP(MONTH(Table1[[#This Row],[Order Date]])/3,0)</f>
        <v>Q3</v>
      </c>
      <c r="P492" s="3" t="str">
        <f>TEXT(Table1[[#This Row],[Order Date]],"MMM")</f>
        <v>Jul</v>
      </c>
      <c r="Q492" s="3">
        <f>MONTH(Table1[[#This Row],[Order Date]])</f>
        <v>7</v>
      </c>
    </row>
    <row r="493" spans="1:17" x14ac:dyDescent="0.3">
      <c r="A493" t="s">
        <v>904</v>
      </c>
      <c r="B493" s="7">
        <v>46293</v>
      </c>
      <c r="C493" s="5">
        <v>2026</v>
      </c>
      <c r="D493" s="5" t="s">
        <v>274</v>
      </c>
      <c r="E493" t="s">
        <v>268</v>
      </c>
      <c r="F493" s="3" t="s">
        <v>78</v>
      </c>
      <c r="G493" t="s">
        <v>79</v>
      </c>
      <c r="H493" t="s">
        <v>80</v>
      </c>
      <c r="I493" t="s">
        <v>25</v>
      </c>
      <c r="J493" s="5">
        <v>3</v>
      </c>
      <c r="K493">
        <v>66.319999999999993</v>
      </c>
      <c r="L493">
        <v>164.8</v>
      </c>
      <c r="M493">
        <f>Table1[[#This Row],[Quantity Sold]]*Table1[[#This Row],[Unit Price]]</f>
        <v>198.95999999999998</v>
      </c>
      <c r="N493">
        <f>Table1[[#This Row],[Sales Amount]]-Table1[[#This Row],[Cost Amount]]</f>
        <v>34.159999999999968</v>
      </c>
      <c r="O493" s="3" t="str">
        <f>"Q"&amp;ROUNDUP(MONTH(Table1[[#This Row],[Order Date]])/3,0)</f>
        <v>Q3</v>
      </c>
      <c r="P493" s="3" t="str">
        <f>TEXT(Table1[[#This Row],[Order Date]],"MMM")</f>
        <v>Sep</v>
      </c>
      <c r="Q493" s="3">
        <f>MONTH(Table1[[#This Row],[Order Date]])</f>
        <v>9</v>
      </c>
    </row>
    <row r="494" spans="1:17" x14ac:dyDescent="0.3">
      <c r="A494" t="s">
        <v>905</v>
      </c>
      <c r="B494" s="7">
        <v>46082</v>
      </c>
      <c r="C494" s="5">
        <v>2026</v>
      </c>
      <c r="D494" s="5" t="s">
        <v>1</v>
      </c>
      <c r="E494" t="s">
        <v>552</v>
      </c>
      <c r="F494" s="3" t="s">
        <v>164</v>
      </c>
      <c r="G494" t="s">
        <v>165</v>
      </c>
      <c r="H494" t="s">
        <v>34</v>
      </c>
      <c r="I494" t="s">
        <v>25</v>
      </c>
      <c r="J494" s="5">
        <v>10</v>
      </c>
      <c r="K494">
        <v>73.599999999999994</v>
      </c>
      <c r="L494">
        <v>504.78</v>
      </c>
      <c r="M494">
        <f>Table1[[#This Row],[Quantity Sold]]*Table1[[#This Row],[Unit Price]]</f>
        <v>736</v>
      </c>
      <c r="N494">
        <f>Table1[[#This Row],[Sales Amount]]-Table1[[#This Row],[Cost Amount]]</f>
        <v>231.22000000000003</v>
      </c>
      <c r="O494" s="3" t="str">
        <f>"Q"&amp;ROUNDUP(MONTH(Table1[[#This Row],[Order Date]])/3,0)</f>
        <v>Q1</v>
      </c>
      <c r="P494" s="3" t="str">
        <f>TEXT(Table1[[#This Row],[Order Date]],"MMM")</f>
        <v>Mar</v>
      </c>
      <c r="Q494" s="3">
        <f>MONTH(Table1[[#This Row],[Order Date]])</f>
        <v>3</v>
      </c>
    </row>
    <row r="495" spans="1:17" x14ac:dyDescent="0.3">
      <c r="A495" t="s">
        <v>906</v>
      </c>
      <c r="B495" s="7">
        <v>46076</v>
      </c>
      <c r="C495" s="5">
        <v>2026</v>
      </c>
      <c r="D495" s="5" t="s">
        <v>1</v>
      </c>
      <c r="E495" t="s">
        <v>907</v>
      </c>
      <c r="F495" s="3" t="s">
        <v>152</v>
      </c>
      <c r="G495" t="s">
        <v>153</v>
      </c>
      <c r="H495" t="s">
        <v>5</v>
      </c>
      <c r="I495" t="s">
        <v>25</v>
      </c>
      <c r="J495" s="5">
        <v>20</v>
      </c>
      <c r="K495">
        <v>59.78</v>
      </c>
      <c r="L495">
        <v>655.77</v>
      </c>
      <c r="M495">
        <f>Table1[[#This Row],[Quantity Sold]]*Table1[[#This Row],[Unit Price]]</f>
        <v>1195.5999999999999</v>
      </c>
      <c r="N495">
        <f>Table1[[#This Row],[Sales Amount]]-Table1[[#This Row],[Cost Amount]]</f>
        <v>539.82999999999993</v>
      </c>
      <c r="O495" s="3" t="str">
        <f>"Q"&amp;ROUNDUP(MONTH(Table1[[#This Row],[Order Date]])/3,0)</f>
        <v>Q1</v>
      </c>
      <c r="P495" s="3" t="str">
        <f>TEXT(Table1[[#This Row],[Order Date]],"MMM")</f>
        <v>Feb</v>
      </c>
      <c r="Q495" s="3">
        <f>MONTH(Table1[[#This Row],[Order Date]])</f>
        <v>2</v>
      </c>
    </row>
    <row r="496" spans="1:17" x14ac:dyDescent="0.3">
      <c r="A496" t="s">
        <v>908</v>
      </c>
      <c r="B496" s="7">
        <v>46265</v>
      </c>
      <c r="C496" s="5">
        <v>2026</v>
      </c>
      <c r="D496" s="5" t="s">
        <v>345</v>
      </c>
      <c r="E496" t="s">
        <v>909</v>
      </c>
      <c r="F496" s="3" t="s">
        <v>164</v>
      </c>
      <c r="G496" t="s">
        <v>165</v>
      </c>
      <c r="H496" t="s">
        <v>34</v>
      </c>
      <c r="I496" t="s">
        <v>35</v>
      </c>
      <c r="J496" s="5">
        <v>15</v>
      </c>
      <c r="K496">
        <v>334.8</v>
      </c>
      <c r="L496">
        <v>3221.49</v>
      </c>
      <c r="M496">
        <f>Table1[[#This Row],[Quantity Sold]]*Table1[[#This Row],[Unit Price]]</f>
        <v>5022</v>
      </c>
      <c r="N496">
        <f>Table1[[#This Row],[Sales Amount]]-Table1[[#This Row],[Cost Amount]]</f>
        <v>1800.5100000000002</v>
      </c>
      <c r="O496" s="3" t="str">
        <f>"Q"&amp;ROUNDUP(MONTH(Table1[[#This Row],[Order Date]])/3,0)</f>
        <v>Q3</v>
      </c>
      <c r="P496" s="3" t="str">
        <f>TEXT(Table1[[#This Row],[Order Date]],"MMM")</f>
        <v>Aug</v>
      </c>
      <c r="Q496" s="3">
        <f>MONTH(Table1[[#This Row],[Order Date]])</f>
        <v>8</v>
      </c>
    </row>
    <row r="497" spans="1:17" x14ac:dyDescent="0.3">
      <c r="A497" t="s">
        <v>910</v>
      </c>
      <c r="B497" s="7">
        <v>46386</v>
      </c>
      <c r="C497" s="5">
        <v>2026</v>
      </c>
      <c r="D497" s="5" t="s">
        <v>47</v>
      </c>
      <c r="E497" t="s">
        <v>879</v>
      </c>
      <c r="F497" s="3" t="s">
        <v>127</v>
      </c>
      <c r="G497" t="s">
        <v>128</v>
      </c>
      <c r="H497" t="s">
        <v>80</v>
      </c>
      <c r="I497" t="s">
        <v>12</v>
      </c>
      <c r="J497" s="5">
        <v>2</v>
      </c>
      <c r="K497">
        <v>67.33</v>
      </c>
      <c r="L497">
        <v>99.49</v>
      </c>
      <c r="M497">
        <f>Table1[[#This Row],[Quantity Sold]]*Table1[[#This Row],[Unit Price]]</f>
        <v>134.66</v>
      </c>
      <c r="N497">
        <f>Table1[[#This Row],[Sales Amount]]-Table1[[#This Row],[Cost Amount]]</f>
        <v>35.17</v>
      </c>
      <c r="O497" s="3" t="str">
        <f>"Q"&amp;ROUNDUP(MONTH(Table1[[#This Row],[Order Date]])/3,0)</f>
        <v>Q4</v>
      </c>
      <c r="P497" s="3" t="str">
        <f>TEXT(Table1[[#This Row],[Order Date]],"MMM")</f>
        <v>Dec</v>
      </c>
      <c r="Q497" s="3">
        <f>MONTH(Table1[[#This Row],[Order Date]])</f>
        <v>12</v>
      </c>
    </row>
    <row r="498" spans="1:17" x14ac:dyDescent="0.3">
      <c r="A498" t="s">
        <v>911</v>
      </c>
      <c r="B498" s="7">
        <v>46235</v>
      </c>
      <c r="C498" s="5">
        <v>2026</v>
      </c>
      <c r="D498" s="5" t="s">
        <v>400</v>
      </c>
      <c r="E498" t="s">
        <v>714</v>
      </c>
      <c r="F498" s="3" t="s">
        <v>132</v>
      </c>
      <c r="G498" t="s">
        <v>133</v>
      </c>
      <c r="H498" t="s">
        <v>5</v>
      </c>
      <c r="I498" t="s">
        <v>35</v>
      </c>
      <c r="J498" s="5">
        <v>15</v>
      </c>
      <c r="K498">
        <v>30.32</v>
      </c>
      <c r="L498">
        <v>336.55</v>
      </c>
      <c r="M498">
        <f>Table1[[#This Row],[Quantity Sold]]*Table1[[#This Row],[Unit Price]]</f>
        <v>454.8</v>
      </c>
      <c r="N498">
        <f>Table1[[#This Row],[Sales Amount]]-Table1[[#This Row],[Cost Amount]]</f>
        <v>118.25</v>
      </c>
      <c r="O498" s="3" t="str">
        <f>"Q"&amp;ROUNDUP(MONTH(Table1[[#This Row],[Order Date]])/3,0)</f>
        <v>Q3</v>
      </c>
      <c r="P498" s="3" t="str">
        <f>TEXT(Table1[[#This Row],[Order Date]],"MMM")</f>
        <v>Aug</v>
      </c>
      <c r="Q498" s="3">
        <f>MONTH(Table1[[#This Row],[Order Date]])</f>
        <v>8</v>
      </c>
    </row>
    <row r="499" spans="1:17" x14ac:dyDescent="0.3">
      <c r="A499" t="s">
        <v>912</v>
      </c>
      <c r="B499" s="7">
        <v>46281</v>
      </c>
      <c r="C499" s="5">
        <v>2026</v>
      </c>
      <c r="D499" s="5" t="s">
        <v>340</v>
      </c>
      <c r="E499" t="s">
        <v>525</v>
      </c>
      <c r="F499" s="3" t="s">
        <v>137</v>
      </c>
      <c r="G499" t="s">
        <v>138</v>
      </c>
      <c r="H499" t="s">
        <v>51</v>
      </c>
      <c r="I499" t="s">
        <v>35</v>
      </c>
      <c r="J499" s="5">
        <v>14</v>
      </c>
      <c r="K499">
        <v>26.8</v>
      </c>
      <c r="L499">
        <v>291.69</v>
      </c>
      <c r="M499">
        <f>Table1[[#This Row],[Quantity Sold]]*Table1[[#This Row],[Unit Price]]</f>
        <v>375.2</v>
      </c>
      <c r="N499">
        <f>Table1[[#This Row],[Sales Amount]]-Table1[[#This Row],[Cost Amount]]</f>
        <v>83.509999999999991</v>
      </c>
      <c r="O499" s="3" t="str">
        <f>"Q"&amp;ROUNDUP(MONTH(Table1[[#This Row],[Order Date]])/3,0)</f>
        <v>Q3</v>
      </c>
      <c r="P499" s="3" t="str">
        <f>TEXT(Table1[[#This Row],[Order Date]],"MMM")</f>
        <v>Sep</v>
      </c>
      <c r="Q499" s="3">
        <f>MONTH(Table1[[#This Row],[Order Date]])</f>
        <v>9</v>
      </c>
    </row>
    <row r="500" spans="1:17" x14ac:dyDescent="0.3">
      <c r="A500" t="s">
        <v>913</v>
      </c>
      <c r="B500" s="7">
        <v>46282</v>
      </c>
      <c r="C500" s="5">
        <v>2026</v>
      </c>
      <c r="D500" s="5" t="s">
        <v>282</v>
      </c>
      <c r="E500" t="s">
        <v>714</v>
      </c>
      <c r="F500" s="3" t="s">
        <v>212</v>
      </c>
      <c r="G500" t="s">
        <v>213</v>
      </c>
      <c r="H500" t="s">
        <v>18</v>
      </c>
      <c r="I500" t="s">
        <v>35</v>
      </c>
      <c r="J500" s="5">
        <v>15</v>
      </c>
      <c r="K500">
        <v>448.07</v>
      </c>
      <c r="L500">
        <v>5303.89</v>
      </c>
      <c r="M500">
        <f>Table1[[#This Row],[Quantity Sold]]*Table1[[#This Row],[Unit Price]]</f>
        <v>6721.05</v>
      </c>
      <c r="N500">
        <f>Table1[[#This Row],[Sales Amount]]-Table1[[#This Row],[Cost Amount]]</f>
        <v>1417.1599999999999</v>
      </c>
      <c r="O500" s="3" t="str">
        <f>"Q"&amp;ROUNDUP(MONTH(Table1[[#This Row],[Order Date]])/3,0)</f>
        <v>Q3</v>
      </c>
      <c r="P500" s="3" t="str">
        <f>TEXT(Table1[[#This Row],[Order Date]],"MMM")</f>
        <v>Sep</v>
      </c>
      <c r="Q500" s="3">
        <f>MONTH(Table1[[#This Row],[Order Date]])</f>
        <v>9</v>
      </c>
    </row>
    <row r="501" spans="1:17" x14ac:dyDescent="0.3">
      <c r="A501" t="s">
        <v>914</v>
      </c>
      <c r="B501" s="7">
        <v>46204</v>
      </c>
      <c r="C501" s="5">
        <v>2026</v>
      </c>
      <c r="D501" s="5" t="s">
        <v>120</v>
      </c>
      <c r="E501" t="s">
        <v>909</v>
      </c>
      <c r="F501" s="3" t="s">
        <v>276</v>
      </c>
      <c r="G501" t="s">
        <v>277</v>
      </c>
      <c r="H501" t="s">
        <v>51</v>
      </c>
      <c r="I501" t="s">
        <v>6</v>
      </c>
      <c r="J501" s="5">
        <v>5</v>
      </c>
      <c r="K501">
        <v>107.92</v>
      </c>
      <c r="L501">
        <v>364.7</v>
      </c>
      <c r="M501">
        <f>Table1[[#This Row],[Quantity Sold]]*Table1[[#This Row],[Unit Price]]</f>
        <v>539.6</v>
      </c>
      <c r="N501">
        <f>Table1[[#This Row],[Sales Amount]]-Table1[[#This Row],[Cost Amount]]</f>
        <v>174.90000000000003</v>
      </c>
      <c r="O501" s="3" t="str">
        <f>"Q"&amp;ROUNDUP(MONTH(Table1[[#This Row],[Order Date]])/3,0)</f>
        <v>Q3</v>
      </c>
      <c r="P501" s="3" t="str">
        <f>TEXT(Table1[[#This Row],[Order Date]],"MMM")</f>
        <v>Jul</v>
      </c>
      <c r="Q501" s="3">
        <f>MONTH(Table1[[#This Row],[Order Date]])</f>
        <v>7</v>
      </c>
    </row>
    <row r="502" spans="1:17" x14ac:dyDescent="0.3">
      <c r="A502" t="s">
        <v>915</v>
      </c>
      <c r="B502" s="7">
        <v>46219</v>
      </c>
      <c r="C502" s="5">
        <v>2026</v>
      </c>
      <c r="D502" s="5" t="s">
        <v>72</v>
      </c>
      <c r="E502" t="s">
        <v>256</v>
      </c>
      <c r="F502" s="3" t="s">
        <v>117</v>
      </c>
      <c r="G502" t="s">
        <v>118</v>
      </c>
      <c r="H502" t="s">
        <v>5</v>
      </c>
      <c r="I502" t="s">
        <v>12</v>
      </c>
      <c r="J502" s="5">
        <v>18</v>
      </c>
      <c r="K502">
        <v>425.48</v>
      </c>
      <c r="L502">
        <v>5131.3900000000003</v>
      </c>
      <c r="M502">
        <f>Table1[[#This Row],[Quantity Sold]]*Table1[[#This Row],[Unit Price]]</f>
        <v>7658.64</v>
      </c>
      <c r="N502">
        <f>Table1[[#This Row],[Sales Amount]]-Table1[[#This Row],[Cost Amount]]</f>
        <v>2527.25</v>
      </c>
      <c r="O502" s="3" t="str">
        <f>"Q"&amp;ROUNDUP(MONTH(Table1[[#This Row],[Order Date]])/3,0)</f>
        <v>Q3</v>
      </c>
      <c r="P502" s="3" t="str">
        <f>TEXT(Table1[[#This Row],[Order Date]],"MMM")</f>
        <v>Jul</v>
      </c>
      <c r="Q502" s="3">
        <f>MONTH(Table1[[#This Row],[Order Date]])</f>
        <v>7</v>
      </c>
    </row>
    <row r="503" spans="1:17" x14ac:dyDescent="0.3">
      <c r="A503" t="s">
        <v>916</v>
      </c>
      <c r="B503" s="7">
        <v>46072</v>
      </c>
      <c r="C503" s="5">
        <v>2026</v>
      </c>
      <c r="D503" s="5" t="s">
        <v>14</v>
      </c>
      <c r="E503" t="s">
        <v>59</v>
      </c>
      <c r="F503" s="3" t="s">
        <v>39</v>
      </c>
      <c r="G503" t="s">
        <v>40</v>
      </c>
      <c r="H503" t="s">
        <v>34</v>
      </c>
      <c r="I503" t="s">
        <v>35</v>
      </c>
      <c r="J503" s="5">
        <v>8</v>
      </c>
      <c r="K503">
        <v>296.11</v>
      </c>
      <c r="L503">
        <v>1932.97</v>
      </c>
      <c r="M503">
        <f>Table1[[#This Row],[Quantity Sold]]*Table1[[#This Row],[Unit Price]]</f>
        <v>2368.88</v>
      </c>
      <c r="N503">
        <f>Table1[[#This Row],[Sales Amount]]-Table1[[#This Row],[Cost Amount]]</f>
        <v>435.91000000000008</v>
      </c>
      <c r="O503" s="3" t="str">
        <f>"Q"&amp;ROUNDUP(MONTH(Table1[[#This Row],[Order Date]])/3,0)</f>
        <v>Q1</v>
      </c>
      <c r="P503" s="3" t="str">
        <f>TEXT(Table1[[#This Row],[Order Date]],"MMM")</f>
        <v>Feb</v>
      </c>
      <c r="Q503" s="3">
        <f>MONTH(Table1[[#This Row],[Order Date]])</f>
        <v>2</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1892C40E-93E1-4B5F-833A-00FA6EBEC083}">
  <ds:schemaRefs/>
</ds:datastoreItem>
</file>

<file path=customXml/itemProps2.xml><?xml version="1.0" encoding="utf-8"?>
<ds:datastoreItem xmlns:ds="http://schemas.openxmlformats.org/officeDocument/2006/customXml" ds:itemID="{DF4A1D3E-EB4A-4390-AF3E-70B77966B2F2}">
  <ds:schemaRefs/>
</ds:datastoreItem>
</file>

<file path=customXml/itemProps3.xml><?xml version="1.0" encoding="utf-8"?>
<ds:datastoreItem xmlns:ds="http://schemas.openxmlformats.org/officeDocument/2006/customXml" ds:itemID="{FFFACCFA-062F-408A-B3DF-DE79DD4D7C89}">
  <ds:schemaRefs/>
</ds:datastoreItem>
</file>

<file path=customXml/itemProps4.xml><?xml version="1.0" encoding="utf-8"?>
<ds:datastoreItem xmlns:ds="http://schemas.openxmlformats.org/officeDocument/2006/customXml" ds:itemID="{8C1E3B67-9693-4419-8EB6-F504530E873F}">
  <ds:schemaRefs/>
</ds:datastoreItem>
</file>

<file path=customXml/itemProps5.xml><?xml version="1.0" encoding="utf-8"?>
<ds:datastoreItem xmlns:ds="http://schemas.openxmlformats.org/officeDocument/2006/customXml" ds:itemID="{827B5A8A-1065-409F-83F7-0069FFD5DBAB}">
  <ds:schemaRefs/>
</ds:datastoreItem>
</file>

<file path=customXml/itemProps6.xml><?xml version="1.0" encoding="utf-8"?>
<ds:datastoreItem xmlns:ds="http://schemas.openxmlformats.org/officeDocument/2006/customXml" ds:itemID="{2D3DA9E3-0383-41F2-893E-4C4943C87E72}">
  <ds:schemaRefs/>
</ds:datastoreItem>
</file>

<file path=customXml/itemProps7.xml><?xml version="1.0" encoding="utf-8"?>
<ds:datastoreItem xmlns:ds="http://schemas.openxmlformats.org/officeDocument/2006/customXml" ds:itemID="{5EDC18C0-6474-4A16-8296-F8205E8D817A}">
  <ds:schemaRefs/>
</ds:datastoreItem>
</file>

<file path=customXml/itemProps8.xml><?xml version="1.0" encoding="utf-8"?>
<ds:datastoreItem xmlns:ds="http://schemas.openxmlformats.org/officeDocument/2006/customXml" ds:itemID="{A9FBE8CD-4264-484E-BE8D-ECEDFA9577CF}">
  <ds:schemaRefs/>
</ds:datastoreItem>
</file>

<file path=customXml/itemProps9.xml><?xml version="1.0" encoding="utf-8"?>
<ds:datastoreItem xmlns:ds="http://schemas.openxmlformats.org/officeDocument/2006/customXml" ds:itemID="{AE65EA0B-9398-4C27-A174-C1F843D00253}">
  <ds:schemaRefs/>
</ds:datastoreItem>
</file>

<file path=customXml/itemProps10.xml><?xml version="1.0" encoding="utf-8"?>
<ds:datastoreItem xmlns:ds="http://schemas.openxmlformats.org/officeDocument/2006/customXml" ds:itemID="{075A02A1-F824-403A-86AB-D9DEAA3EFC60}">
  <ds:schemaRefs/>
</ds:datastoreItem>
</file>

<file path=customXml/itemProps11.xml><?xml version="1.0" encoding="utf-8"?>
<ds:datastoreItem xmlns:ds="http://schemas.openxmlformats.org/officeDocument/2006/customXml" ds:itemID="{B8014567-CF3A-48DD-BD52-414818BDC342}">
  <ds:schemaRefs/>
</ds:datastoreItem>
</file>

<file path=customXml/itemProps12.xml><?xml version="1.0" encoding="utf-8"?>
<ds:datastoreItem xmlns:ds="http://schemas.openxmlformats.org/officeDocument/2006/customXml" ds:itemID="{F053F85A-E8EB-42EA-9802-6A6566977D48}">
  <ds:schemaRefs/>
</ds:datastoreItem>
</file>

<file path=customXml/itemProps13.xml><?xml version="1.0" encoding="utf-8"?>
<ds:datastoreItem xmlns:ds="http://schemas.openxmlformats.org/officeDocument/2006/customXml" ds:itemID="{E3793CF0-429B-403B-A9C3-446B7860446A}">
  <ds:schemaRefs/>
</ds:datastoreItem>
</file>

<file path=customXml/itemProps14.xml><?xml version="1.0" encoding="utf-8"?>
<ds:datastoreItem xmlns:ds="http://schemas.openxmlformats.org/officeDocument/2006/customXml" ds:itemID="{1716FB03-49E8-46E5-A0C7-448C5C8E544C}">
  <ds:schemaRefs/>
</ds:datastoreItem>
</file>

<file path=customXml/itemProps15.xml><?xml version="1.0" encoding="utf-8"?>
<ds:datastoreItem xmlns:ds="http://schemas.openxmlformats.org/officeDocument/2006/customXml" ds:itemID="{94E965BA-FF61-4CEC-BC6E-1BEFD9E8BCC9}">
  <ds:schemaRefs/>
</ds:datastoreItem>
</file>

<file path=customXml/itemProps16.xml><?xml version="1.0" encoding="utf-8"?>
<ds:datastoreItem xmlns:ds="http://schemas.openxmlformats.org/officeDocument/2006/customXml" ds:itemID="{C93C824D-FA02-40C3-94BC-023AAFDD07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Anjum Binta Abdul kyser</dc:creator>
  <cp:lastModifiedBy>Anjum Binta Abdul kyser</cp:lastModifiedBy>
  <dcterms:created xsi:type="dcterms:W3CDTF">2026-08-28T09:45:52Z</dcterms:created>
  <dcterms:modified xsi:type="dcterms:W3CDTF">2026-09-21T08:38:13Z</dcterms:modified>
</cp:coreProperties>
</file>