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tsclient\ankaa\Downloads\"/>
    </mc:Choice>
  </mc:AlternateContent>
  <bookViews>
    <workbookView xWindow="0" yWindow="0" windowWidth="19680" windowHeight="5715" tabRatio="916" firstSheet="1" activeTab="2"/>
  </bookViews>
  <sheets>
    <sheet name="CB_DATA_" sheetId="11" state="hidden" r:id="rId1"/>
    <sheet name="Assumptions" sheetId="15" r:id="rId2"/>
    <sheet name="StockPriceModel" sheetId="12" r:id="rId3"/>
  </sheets>
  <definedNames>
    <definedName name="CB_a9ad79ecd4754f66b3ad33260e82b0ce" localSheetId="1" hidden="1">Assumptions!#REF!</definedName>
    <definedName name="CB_a9ad79ecd4754f66b3ad33260e82b0ce" localSheetId="2" hidden="1">StockPriceModel!$E$141</definedName>
    <definedName name="CB_ac83e91917974599bee3d55470769000" localSheetId="2" hidden="1">StockPriceModel!$H$2</definedName>
    <definedName name="CB_b508f91cb11346e99bfdcf3a72bec36e" localSheetId="0" hidden="1">#N/A</definedName>
    <definedName name="CB_Block_00000000000000000000000000000000" localSheetId="0" hidden="1">"'7.0.0.0"</definedName>
    <definedName name="CB_Block_00000000000000000000000000000000" localSheetId="2" hidden="1">"'7.0.0.0"</definedName>
    <definedName name="CB_Block_00000000000000000000000000000001" localSheetId="0" hidden="1">"'637091681303253143"</definedName>
    <definedName name="CB_Block_00000000000000000000000000000001" localSheetId="2" hidden="1">"'637091681303721890"</definedName>
    <definedName name="CB_Block_00000000000000000000000000000003" localSheetId="0" hidden="1">"'11.1.4512.0"</definedName>
    <definedName name="CB_Block_00000000000000000000000000000003" localSheetId="2" hidden="1">"'11.1.4512.0"</definedName>
    <definedName name="CB_BlockExt_00000000000000000000000000000003" localSheetId="0" hidden="1">"'11.1.2.4.600"</definedName>
    <definedName name="CB_BlockExt_00000000000000000000000000000003" localSheetId="2" hidden="1">"'11.1.2.4.600"</definedName>
    <definedName name="CBWorkbookPriority" localSheetId="0" hidden="1">-1595722876562570</definedName>
    <definedName name="CBWorkbookPriority" hidden="1">-1695837118</definedName>
    <definedName name="CBx_1b3ecb12366246b7b6df5a4da3e63362" localSheetId="0" hidden="1">"'ChartData'!$A$1"</definedName>
    <definedName name="CBx_69385ae5e6704b8ca6eb07f0245c95e6" localSheetId="0" hidden="1">"'StockPriceModel'!$A$1"</definedName>
    <definedName name="CBx_cbde0bc9d80d4f49956665d4e51e55df" localSheetId="0" hidden="1">"'CB_DATA_'!$A$1"</definedName>
    <definedName name="CBx_f7ce6db8651345e0b81a0936571b3324" localSheetId="0" hidden="1">"'15.29'!$A$1"</definedName>
    <definedName name="CBx_Sheet_Guid" localSheetId="1" hidden="1">"'69385ae5e6704b8ca6eb07f0245c95e6"</definedName>
    <definedName name="CBx_Sheet_Guid" localSheetId="0" hidden="1">"'cbde0bc9-d80d-4f49-9566-65d4e51e55df"</definedName>
    <definedName name="CBx_Sheet_Guid" localSheetId="2" hidden="1">"'69385ae5-e670-4b8c-a6eb-07f0245c95e6"</definedName>
    <definedName name="CBx_SheetRef" localSheetId="0" hidden="1">CB_DATA_!$A$14</definedName>
    <definedName name="CBx_SheetRef" localSheetId="2" hidden="1">CB_DATA_!$B$14</definedName>
    <definedName name="CBx_StorageType" localSheetId="0" hidden="1">2</definedName>
    <definedName name="CBx_StorageType" localSheetId="2" hidden="1">2</definedName>
  </definedNames>
  <calcPr calcId="162913" concurrentCalc="0" concurrentManualCount="2"/>
</workbook>
</file>

<file path=xl/calcChain.xml><?xml version="1.0" encoding="utf-8"?>
<calcChain xmlns="http://schemas.openxmlformats.org/spreadsheetml/2006/main">
  <c r="B11" i="11" l="1"/>
  <c r="A11" i="11"/>
  <c r="C12" i="15"/>
  <c r="C11" i="15"/>
  <c r="C11" i="12"/>
  <c r="C17" i="12"/>
  <c r="C12" i="12"/>
  <c r="D19" i="12"/>
  <c r="D21" i="12"/>
  <c r="D23" i="12"/>
  <c r="D25" i="12"/>
  <c r="D27" i="12"/>
  <c r="D29" i="12"/>
  <c r="D31" i="12"/>
  <c r="D33" i="12"/>
  <c r="D35" i="12"/>
  <c r="D37" i="12"/>
  <c r="D39" i="12"/>
  <c r="D41" i="12"/>
  <c r="D43" i="12"/>
  <c r="D45" i="12"/>
  <c r="D47" i="12"/>
  <c r="D49" i="12"/>
  <c r="D51" i="12"/>
  <c r="D53" i="12"/>
  <c r="D55" i="12"/>
  <c r="D57" i="12"/>
  <c r="D59" i="12"/>
  <c r="D61" i="12"/>
  <c r="D63" i="12"/>
  <c r="D65" i="12"/>
  <c r="D67" i="12"/>
  <c r="D69" i="12"/>
  <c r="D71" i="12"/>
  <c r="D73" i="12"/>
  <c r="D75" i="12"/>
  <c r="D77" i="12"/>
  <c r="D79" i="12"/>
  <c r="D81" i="12"/>
  <c r="D83" i="12"/>
  <c r="D85" i="12"/>
  <c r="D87" i="12"/>
  <c r="D89" i="12"/>
  <c r="D91" i="12"/>
  <c r="D93" i="12"/>
  <c r="D95" i="12"/>
  <c r="D97" i="12"/>
  <c r="D99" i="12"/>
  <c r="D101" i="12"/>
  <c r="D103" i="12"/>
  <c r="D105" i="12"/>
  <c r="D107" i="12"/>
  <c r="D109" i="12"/>
  <c r="D111" i="12"/>
  <c r="D113" i="12"/>
  <c r="D115" i="12"/>
  <c r="D117" i="12"/>
  <c r="D119" i="12"/>
  <c r="D121" i="12"/>
  <c r="D123" i="12"/>
  <c r="D125" i="12"/>
  <c r="D127" i="12"/>
  <c r="D129" i="12"/>
  <c r="D131" i="12"/>
  <c r="D133" i="12"/>
  <c r="D135" i="12"/>
  <c r="D137" i="12"/>
  <c r="D139" i="12"/>
  <c r="D141" i="12"/>
  <c r="D18" i="12"/>
  <c r="D20" i="12"/>
  <c r="D22" i="12"/>
  <c r="D24" i="12"/>
  <c r="D26" i="12"/>
  <c r="D28" i="12"/>
  <c r="D30" i="12"/>
  <c r="D32" i="12"/>
  <c r="D34" i="12"/>
  <c r="D36" i="12"/>
  <c r="D38" i="12"/>
  <c r="D40" i="12"/>
  <c r="D42" i="12"/>
  <c r="D44" i="12"/>
  <c r="D46" i="12"/>
  <c r="D48" i="12"/>
  <c r="D50" i="12"/>
  <c r="D52" i="12"/>
  <c r="D54" i="12"/>
  <c r="D56" i="12"/>
  <c r="D58" i="12"/>
  <c r="D60" i="12"/>
  <c r="D62" i="12"/>
  <c r="D64" i="12"/>
  <c r="D66" i="12"/>
  <c r="D68" i="12"/>
  <c r="D70" i="12"/>
  <c r="D72" i="12"/>
  <c r="D74" i="12"/>
  <c r="D76" i="12"/>
  <c r="D78" i="12"/>
  <c r="D80" i="12"/>
  <c r="D82" i="12"/>
  <c r="D84" i="12"/>
  <c r="D86" i="12"/>
  <c r="D88" i="12"/>
  <c r="D90" i="12"/>
  <c r="D92" i="12"/>
  <c r="D94" i="12"/>
  <c r="D96" i="12"/>
  <c r="D98" i="12"/>
  <c r="D100" i="12"/>
  <c r="D102" i="12"/>
  <c r="D104" i="12"/>
  <c r="D106" i="12"/>
  <c r="D108" i="12"/>
  <c r="D110" i="12"/>
  <c r="D112" i="12"/>
  <c r="D114" i="12"/>
  <c r="D116" i="12"/>
  <c r="D118" i="12"/>
  <c r="D120" i="12"/>
  <c r="D122" i="12"/>
  <c r="D124" i="12"/>
  <c r="D126" i="12"/>
  <c r="D128" i="12"/>
  <c r="D130" i="12"/>
  <c r="D132" i="12"/>
  <c r="D134" i="12"/>
  <c r="D136" i="12"/>
  <c r="D138" i="12"/>
  <c r="D140" i="12"/>
  <c r="D17" i="12"/>
  <c r="E17" i="12"/>
  <c r="C18" i="12"/>
  <c r="E18" i="12"/>
  <c r="C19" i="12"/>
  <c r="E19" i="12"/>
  <c r="C20" i="12"/>
  <c r="E20" i="12"/>
  <c r="C21" i="12"/>
  <c r="E21" i="12"/>
  <c r="C22" i="12"/>
  <c r="E22" i="12"/>
  <c r="C23" i="12"/>
  <c r="E23" i="12"/>
  <c r="C24" i="12"/>
  <c r="E24" i="12"/>
  <c r="C25" i="12"/>
  <c r="E25" i="12"/>
  <c r="C26" i="12"/>
  <c r="E26" i="12"/>
  <c r="C27" i="12"/>
  <c r="E27" i="12"/>
  <c r="C28" i="12"/>
  <c r="E28" i="12"/>
  <c r="C29" i="12"/>
  <c r="E29" i="12"/>
  <c r="C30" i="12"/>
  <c r="E30" i="12"/>
  <c r="C31" i="12"/>
  <c r="E31" i="12"/>
  <c r="C32" i="12"/>
  <c r="E32" i="12"/>
  <c r="C33" i="12"/>
  <c r="E33" i="12"/>
  <c r="C34" i="12"/>
  <c r="E34" i="12"/>
  <c r="C35" i="12"/>
  <c r="E35" i="12"/>
  <c r="C36" i="12"/>
  <c r="E36" i="12"/>
  <c r="C37" i="12"/>
  <c r="E37" i="12"/>
  <c r="C38" i="12"/>
  <c r="E38" i="12"/>
  <c r="C39" i="12"/>
  <c r="E39" i="12"/>
  <c r="C40" i="12"/>
  <c r="E40" i="12"/>
  <c r="C41" i="12"/>
  <c r="E41" i="12"/>
  <c r="C42" i="12"/>
  <c r="E42" i="12"/>
  <c r="C43" i="12"/>
  <c r="E43" i="12"/>
  <c r="C44" i="12"/>
  <c r="E44" i="12"/>
  <c r="C45" i="12"/>
  <c r="E45" i="12"/>
  <c r="C46" i="12"/>
  <c r="E46" i="12"/>
  <c r="C47" i="12"/>
  <c r="E47" i="12"/>
  <c r="C48" i="12"/>
  <c r="E48" i="12"/>
  <c r="C49" i="12"/>
  <c r="E49" i="12"/>
  <c r="C50" i="12"/>
  <c r="E50" i="12"/>
  <c r="C51" i="12"/>
  <c r="E51" i="12"/>
  <c r="C52" i="12"/>
  <c r="E52" i="12"/>
  <c r="C53" i="12"/>
  <c r="E53" i="12"/>
  <c r="C54" i="12"/>
  <c r="E54" i="12"/>
  <c r="C55" i="12"/>
  <c r="E55" i="12"/>
  <c r="C56" i="12"/>
  <c r="E56" i="12"/>
  <c r="C57" i="12"/>
  <c r="E57" i="12"/>
  <c r="C58" i="12"/>
  <c r="E58" i="12"/>
  <c r="C59" i="12"/>
  <c r="E59" i="12"/>
  <c r="C60" i="12"/>
  <c r="E60" i="12"/>
  <c r="C61" i="12"/>
  <c r="E61" i="12"/>
  <c r="C62" i="12"/>
  <c r="E62" i="12"/>
  <c r="C63" i="12"/>
  <c r="E63" i="12"/>
  <c r="C64" i="12"/>
  <c r="E64" i="12"/>
  <c r="C65" i="12"/>
  <c r="E65" i="12"/>
  <c r="C66" i="12"/>
  <c r="E66" i="12"/>
  <c r="C67" i="12"/>
  <c r="E67" i="12"/>
  <c r="C68" i="12"/>
  <c r="E68" i="12"/>
  <c r="C69" i="12"/>
  <c r="E69" i="12"/>
  <c r="C70" i="12"/>
  <c r="E70" i="12"/>
  <c r="C71" i="12"/>
  <c r="E71" i="12"/>
  <c r="C72" i="12"/>
  <c r="E72" i="12"/>
  <c r="C73" i="12"/>
  <c r="E73" i="12"/>
  <c r="C74" i="12"/>
  <c r="E74" i="12"/>
  <c r="C75" i="12"/>
  <c r="E75" i="12"/>
  <c r="C76" i="12"/>
  <c r="E76" i="12"/>
  <c r="C77" i="12"/>
  <c r="E77" i="12"/>
  <c r="C78" i="12"/>
  <c r="E78" i="12"/>
  <c r="C79" i="12"/>
  <c r="E79" i="12"/>
  <c r="C80" i="12"/>
  <c r="E80" i="12"/>
  <c r="C81" i="12"/>
  <c r="E81" i="12"/>
  <c r="C82" i="12"/>
  <c r="E82" i="12"/>
  <c r="C83" i="12"/>
  <c r="E83" i="12"/>
  <c r="C84" i="12"/>
  <c r="E84" i="12"/>
  <c r="C85" i="12"/>
  <c r="E85" i="12"/>
  <c r="C86" i="12"/>
  <c r="E86" i="12"/>
  <c r="C87" i="12"/>
  <c r="E87" i="12"/>
  <c r="C88" i="12"/>
  <c r="E88" i="12"/>
  <c r="C89" i="12"/>
  <c r="E89" i="12"/>
  <c r="C90" i="12"/>
  <c r="E90" i="12"/>
  <c r="C91" i="12"/>
  <c r="E91" i="12"/>
  <c r="C92" i="12"/>
  <c r="E92" i="12"/>
  <c r="C93" i="12"/>
  <c r="E93" i="12"/>
  <c r="C94" i="12"/>
  <c r="E94" i="12"/>
  <c r="C95" i="12"/>
  <c r="E95" i="12"/>
  <c r="C96" i="12"/>
  <c r="E96" i="12"/>
  <c r="C97" i="12"/>
  <c r="E97" i="12"/>
  <c r="C98" i="12"/>
  <c r="E98" i="12"/>
  <c r="C99" i="12"/>
  <c r="E99" i="12"/>
  <c r="C100" i="12"/>
  <c r="E100" i="12"/>
  <c r="C101" i="12"/>
  <c r="E101" i="12"/>
  <c r="C102" i="12"/>
  <c r="E102" i="12"/>
  <c r="C103" i="12"/>
  <c r="E103" i="12"/>
  <c r="C104" i="12"/>
  <c r="E104" i="12"/>
  <c r="C105" i="12"/>
  <c r="E105" i="12"/>
  <c r="C106" i="12"/>
  <c r="E106" i="12"/>
  <c r="C107" i="12"/>
  <c r="E107" i="12"/>
  <c r="C108" i="12"/>
  <c r="E108" i="12"/>
  <c r="C109" i="12"/>
  <c r="E109" i="12"/>
  <c r="C110" i="12"/>
  <c r="E110" i="12"/>
  <c r="C111" i="12"/>
  <c r="E111" i="12"/>
  <c r="C112" i="12"/>
  <c r="E112" i="12"/>
  <c r="C113" i="12"/>
  <c r="E113" i="12"/>
  <c r="C114" i="12"/>
  <c r="E114" i="12"/>
  <c r="C115" i="12"/>
  <c r="E115" i="12"/>
  <c r="C116" i="12"/>
  <c r="E116" i="12"/>
  <c r="C117" i="12"/>
  <c r="E117" i="12"/>
  <c r="C118" i="12"/>
  <c r="E118" i="12"/>
  <c r="C119" i="12"/>
  <c r="E119" i="12"/>
  <c r="C120" i="12"/>
  <c r="E120" i="12"/>
  <c r="C121" i="12"/>
  <c r="E121" i="12"/>
  <c r="C122" i="12"/>
  <c r="E122" i="12"/>
  <c r="C123" i="12"/>
  <c r="E123" i="12"/>
  <c r="C124" i="12"/>
  <c r="E124" i="12"/>
  <c r="C125" i="12"/>
  <c r="E125" i="12"/>
  <c r="C126" i="12"/>
  <c r="E126" i="12"/>
  <c r="C127" i="12"/>
  <c r="E127" i="12"/>
  <c r="C128" i="12"/>
  <c r="E128" i="12"/>
  <c r="C129" i="12"/>
  <c r="E129" i="12"/>
  <c r="C130" i="12"/>
  <c r="E130" i="12"/>
  <c r="C131" i="12"/>
  <c r="E131" i="12"/>
  <c r="C132" i="12"/>
  <c r="E132" i="12"/>
  <c r="C133" i="12"/>
  <c r="E133" i="12"/>
  <c r="C134" i="12"/>
  <c r="E134" i="12"/>
  <c r="C135" i="12"/>
  <c r="E135" i="12"/>
  <c r="C136" i="12"/>
  <c r="E136" i="12"/>
  <c r="C137" i="12"/>
  <c r="E137" i="12"/>
  <c r="C138" i="12"/>
  <c r="E138" i="12"/>
  <c r="C139" i="12"/>
  <c r="E139" i="12"/>
  <c r="C140" i="12"/>
  <c r="E140" i="12"/>
  <c r="C141" i="12"/>
  <c r="E141" i="12"/>
  <c r="E2" i="12"/>
  <c r="F2" i="12"/>
  <c r="G2" i="12"/>
  <c r="H2" i="12"/>
</calcChain>
</file>

<file path=xl/comments1.xml><?xml version="1.0" encoding="utf-8"?>
<comments xmlns="http://schemas.openxmlformats.org/spreadsheetml/2006/main">
  <authors>
    <author>Steve.Powell</author>
  </authors>
  <commentList>
    <comment ref="C11" authorId="0" shapeId="0">
      <text>
        <r>
          <rPr>
            <b/>
            <sz val="8"/>
            <color indexed="81"/>
            <rFont val="Tahoma"/>
            <family val="2"/>
          </rPr>
          <t xml:space="preserve">The effective mean return is the annual mean less one-half the standard deviation. </t>
        </r>
        <r>
          <rPr>
            <sz val="8"/>
            <color indexed="81"/>
            <rFont val="Tahoma"/>
            <family val="2"/>
          </rPr>
          <t xml:space="preserve">
</t>
        </r>
      </text>
    </comment>
  </commentList>
</comments>
</file>

<file path=xl/comments2.xml><?xml version="1.0" encoding="utf-8"?>
<comments xmlns="http://schemas.openxmlformats.org/spreadsheetml/2006/main">
  <authors>
    <author>Steve.Powell</author>
  </authors>
  <commentList>
    <comment ref="C11" authorId="0" shapeId="0">
      <text>
        <r>
          <rPr>
            <b/>
            <sz val="8"/>
            <color indexed="81"/>
            <rFont val="Tahoma"/>
            <family val="2"/>
          </rPr>
          <t xml:space="preserve">The effective mean return is the annual mean less one-half the standard deviation. </t>
        </r>
        <r>
          <rPr>
            <sz val="8"/>
            <color indexed="81"/>
            <rFont val="Tahoma"/>
            <family val="2"/>
          </rPr>
          <t xml:space="preserve">
</t>
        </r>
      </text>
    </comment>
  </commentList>
</comments>
</file>

<file path=xl/sharedStrings.xml><?xml version="1.0" encoding="utf-8"?>
<sst xmlns="http://schemas.openxmlformats.org/spreadsheetml/2006/main" count="57" uniqueCount="40">
  <si>
    <t>Average annual growth</t>
  </si>
  <si>
    <t>Annual volatility</t>
  </si>
  <si>
    <t>Assumptions</t>
  </si>
  <si>
    <t>Day</t>
  </si>
  <si>
    <t>Current price</t>
  </si>
  <si>
    <t>Strike price</t>
  </si>
  <si>
    <t>Price</t>
  </si>
  <si>
    <t>Expiration (days)</t>
  </si>
  <si>
    <t>Growth</t>
  </si>
  <si>
    <t>Initial</t>
  </si>
  <si>
    <t>Factor</t>
  </si>
  <si>
    <t>Ending</t>
  </si>
  <si>
    <t>Stock Price Model</t>
  </si>
  <si>
    <t>NA</t>
  </si>
  <si>
    <t>Risk-free rate</t>
  </si>
  <si>
    <t>Daily mean</t>
  </si>
  <si>
    <t>Daily standard deviation</t>
  </si>
  <si>
    <t>Stock Price E141</t>
  </si>
  <si>
    <t>Option Exercise</t>
  </si>
  <si>
    <t>Profit</t>
  </si>
  <si>
    <t>PV of profit</t>
  </si>
  <si>
    <t>Crystal Ball Data</t>
  </si>
  <si>
    <t>Workbook Variables</t>
  </si>
  <si>
    <t>Last Var Column</t>
  </si>
  <si>
    <t xml:space="preserve">    Name:</t>
  </si>
  <si>
    <t xml:space="preserve">    Value:</t>
  </si>
  <si>
    <t>Worksheet Data</t>
  </si>
  <si>
    <t>Last Data Column Used</t>
  </si>
  <si>
    <t>Sheet Ref</t>
  </si>
  <si>
    <t>Sheet Guid</t>
  </si>
  <si>
    <t>Deleted sheet count</t>
  </si>
  <si>
    <t>Last row used</t>
  </si>
  <si>
    <t>Data blocks</t>
  </si>
  <si>
    <t>cbde0bc9-d80d-4f49-9566-65d4e51e55df</t>
  </si>
  <si>
    <t>CB_Block_0</t>
  </si>
  <si>
    <t>㜸〱敤㕣㙢㙣ㅣ㐷ㅤ扦㍤摦㥤㙦捦扥搸㡤昳㘸㐲㈹㉥㝤㠲愳㙢㥣㈶搰㔲㠵搴㡦㍣㥢挴㑥散愴㈰ㅥ捥晡㙥㌶摥收㜶搷搹摤㜳㘲愸㘸㜹搳㈲愰攴㕢〱昱愸㔰〵㕦㤰攰〳㙡㜹〸㈱㤰㐰愸㈰㠴㄰㠸て㐸愵㐲昰愱〸㐵㐲㐲晤㔰愹晣㝥㌳扢㜷㝢㜷扥戵㝢㘹挱㐱ㅥ挷攳搹㤹晦捣捥捣晦㌹晦晦㙣㔲㕡㉡㤵㝡ㄵ㠹㝦㤹㌲㉣摣㌴戳散〷挲㉥㑤戸搵慡㈸〷㤶敢昸愵㌱捦㌳㤶㡦㕢㝥搰〳㠰摣㥣㠵㜶㍦㍢攷㕢ㅦㄲ昹戹㈵攱昹〰捡愶㔲昹扣㥥㐶㍢〷攱敦㘰昴愰戳㔷㝦〶搹散挴昸搴晣挳ㄸ㜵㈶㜰㍤戱㙢昸慣敡扢㝦㜴戴㌴㕡摡扢㙦㜴㑦㘹昷慥攱㠹㕡㌵愸㜹㘲扦㈳㙡㠱㘷㔴㜷つ㑦搷收慢㔶昹㐱戱㍣敢㕥㄰捥㝥㌱扦晢㥥㜹㘳敦扤愳㝢昷敤㌳敦扢敦摥㝥扣㍡㜵㜲㘲㝣摡ㄳ愶晦㍡㡤㤹攵㤴昷㑥㡡戲挵戵〹攱㔹捥昹搲挴㌸晥挵收㡦愷㜷㤶㘶ㄶ㠴〸昸㙡攱〹愷㉣㝣ㅤㅤ晢散㌱摦慦搹㡢摣㍣摤㍥㠴愵㤶つ㍦挸摡ㄳ愲㕡搵敤㘸搴扣㍤㠵扤慢ㅡ换晤昶㡣㜰㝣㉢戰㤶慣㘰㌹㘷捦㘲愰㑡搱㍥攳㡢搳㠶㜳㕥㥣㌴㙣㤱戵て搷慣㑡㐶愵㔴捦㥤搱㄰昱㠹挹攵㤷挶㝣㝢㘲挱昰攴㡣㝣㙥㑣〲散㈱慦摣っ㝢㙢攷㜱㌹㜵昹〶㡥㜹㝢㘷㌸戴㥣㌵扣㍡攴㐸㘷挸㜰昱捤㌳戸扢㌳㝣㙣㡦㥡晢扣慤㜳ㅦ戹㤵捤搰㕡㕦㐸摦㜲㐷戱ㄸ㍤挷慣㤷㔹㥥ㄹㄱ愸ㄷ㤸昵㌱敢㐷愶㘵晥〵㉥㠹㜷㘴㔳㝡捥㐸捦捤愷攷捡改戹㑡㝡㑥愴攷捣昴摣昹昴摣㐲㝡捥㑡捦㍤㥣㥥扢〰㤸㈸攵㝢㝢搳㘱㉡㕤㜹改摦攲㘷㝦㍣昶〵攳㠱愹㙤扦昳㝥搲扦〹㐰愷挲㐹㑤㝡挶㈵㤰㕡㠳㡡挱ㄱ晣㔹㥤㉢挰ㄴ收㍥昳㥤收攸㘸㘵摦㙥攳ㅥ㈳换㘵㈵㈰扦㠹㔰〶〱摢㙦㍥㘴㌹ㄵ昷㤲挴摤㑤攳㠶㉦ㅡㅢ㌷ㄲ戶㡤扢㌵愷攲扦㘹攵挶㤹挰〸挴捥搶戶挶㈰㙤摤㘶挰㔶挲㤷敦扢戹戵摢㔹愳㕡ㄳ㘳㤷㉤搵晣收㤶㘶㝢摡㜳攷㍢户ㅥ昲挴挵㝡㙢摢㡣挶㈰搴㤶攴搸㙤慢㔴㑤㙡㕥挳ㄳぢ慥㉦ㅣ㌹扤ㄱ㝢摡㉡㕦㄰摥㡣愰㐸ㄴㄵ戹搴慤㙣ち戹㝥㘴捡挱㐲挱慤㤵户挶㙢捤㠳㤷〳㌰戳愸㘰扥㡢挲ぢ㤶㘷㡤昹慡搸搶〴愲摥㠹㠶ㅤ㑤搵㠷摣㜲捤㥦㜰㥤挰㜳慢捤㉤㘳㤵㈵〳㤲愶㜲挲慤㠸㑣㈶㈵㠵〲〴㙥㑦㡦愶愵摥摥㤹ㄷ㈴㈲㘲㈸㈶㈳摦搸㑣㜶愵搳㔸ㅤ㔶㔱ㄵ愴挹昴㙤慢っ挶昹㑡ㄹ㤳挰㠱戱㌵㔱㝦昰愵㜷慤㌲㙣ㅤ㜳㙦㉣㜰㍡㍤ㄴ慥晥攰㤲㜰㠲㈳㠶㔳愹ち㉦㔱晢㘹㥣㤱㍥㠰㉣㝢ㄵ〲愱攳敥㔱搵㘹㤷戵攵散㈵慢ㄲ㉣攴ㄶ㠴㜵㝥㈱㐰ㅤ㌴㘴㍥捦慤㙤㑢晡つ愸搲㌷㌳ㅢ㐲㔶㈸愴㜲㕢〸㤴㉢㈰愵戲㤴㑥〹扣摣㈴挸搹慦㠹㤷晢捤㐳㔶㌵㄰㑡㈸て㤸挰㠸搲㙡ㄲ㝤㐵㤲愸㘷㤴㤵挲搸㘲㑥㠰㑡つ换〹㤶ㅢ㝣摢挶㈵㡡㠸㌶㘴挱扡㤳〵ㄴ〵捤昲㈰㠱搷㐰㌴㉤搲㈰ㄹ㌸㐶㐴㘴㠳〴捤㡥㤱㥢㠹㡣昰〹㌲〲昰㜱㈲㈴昴敥捥㌲㠲挴摥㑥愴散搴㤱ㅦ㌷愴搹㑡戶扣㤲㘶㕢戱㜱晡㌶㘶摢㤹摤挸㙣〷㌲敤㙦㤰㜰㤴㜲㈸㌷㈷晤㑤㜸搶㙦㘲昶㘶㘴㤰㑦㍡㘵㑥㈸慡㘸㐳慤挵㡥㈴㕣ㄱ㜶戲㌴㡡㤵㈸愲㘵㕣户㌳㡢戶㐴㜴㘸㜵慥て㕤㥢㤱㍡昶㡥捥戴ㄹ㕦づ㈹㌲〱㌴扥搶㔵㐰攳ㅢ㐱搰㉥昵搶㕢搰㔵ㅦ㘶㜶ぢ㌲愵㔸㘸散慥捤㥡愷㌹㜹㕤㤸㐴捡㄰敡㔲戹㠷㐴㑣昳㍦㐱挰戵ㅤ㕤㌶散㘷㥡㠲㈳收㜵㙦㍦敦敡捣摢㈱搲㕢㜴收㠶捥愱慦攸㌵㕡搰㙦〵㝢㘹㝦敥愸㕦㙥㐳戳㝥㍢戳㍢㤰戵攸ㄷ㥥扣㕦慢㤷㐰㥡挴㜶っ㜳㥢改㜱㤱ㄶ敥散昲愲㤰摡愷摦㥣㌵扣昳㈲㠰昷攲攸㈴散㘰搷昳㐴ㄵ〷摡㡡慣攰搹㘵㝢㜳愵㝦挸㜳㙤搶㙦搸挷晥㜵愱ㄸ㌲㤹㜴㑦慡挵㍥㑥戰㌳㘳晥愶ㄸ攵㔰晦摥搳㔹㐸挴㍡㌵㤳ㄷ晢㈵㥦㉤㌷㈴㐹ㄷ㤲攴㉥㙣慢晥㌶㘴㤰ㄲ摡ㅦ㍡㑡㤴ㄱ㠲敤㤲㘰捤搶㉡扤㝢〹㈷㤳ㄶ晦㘱㥢ㅣ改㔳捥摡㜱昸づ晣愲㍤㘳搹㜵㘱搱㘷㑦ぢ慦っ扦㠲㔵ㄵ〵攵㤲愵愸搹㤰ㄵ搷㠹慣攸改㘹㍢㑢㈷昸搶㈴㥤戴㐸㠹㐴㙥㑦㙣㑣㌸㠷㌷㠸㡡㉥㐸ち㤵〴户㔰㕤〲㤱昲〸扢㈱㘲扡㄰㌱㈵㙣㥣㝥㌷戳摤捣㐶㤱㘵㝦〳㐹戳搶㡤㘷㈸慣㜷㠹敥散戹戹㔴㥥㘸㤰敥挱㕦㜷ㄴ㔶㝢昹㥡㝤捣摥㠱慣挵晣愱昳㌱㠱㄰㈵捡㘳㠴㐸㙢㐹㌷捦㕡攲ㄲ㘹㘰㤳㠹愰搲㐴捤て㕣㥢㔱愵愲㌹改㥥㜴㠳㐹换㕦㐴ㄴ㙡挸っぢて㉤〸〷搴攵挱昶㘹愹㜳ㄷㄷ㐵㐵㌷㘷摣ㅡ㐴摢搱挹昵㜰㈸挷晡㘰㑢捡㜳㜹㕡㐳敡敥㙣㡣㈱㌴㜹㈲㠶慦㤵㥥搸㌵㜹扥㜹攸ㅢ㘸散攸慣ㄵ㔴㐵㥦愹㤸㡥攵扣㠹㕤㐴搴愰搲㙢捥㉥㜸㐲㑣ㄶ捤挳㥥㔵愹㕡㡥㈰㌲㘰㘳㌲㔰㜷㕣㥣㐷㠴㘰摡㘵晣捦㜵㡡收慣㘷㌸晥愲挱㘰攲昲收愶㈷ㄹㄲ挹㥡攳㤶攳攳㌵ㄲ㡢㉣て㤸㌳ぢ敥㈵㐴㙢㙢戶㜳搸㔸昴搷〵㔶㐸昴㉡㐹搴㘸㘹㉤㥤搶昲改㝣户昸攱㠱㍣㤵摡㠳摦っ㌳㠹慢㔴㤶晥昲〴敤㑤扢㍥㡣捦搰㑥攷㥣晡ㄱ㌹慡㔷昶㈴㑡㘱㜲慡㝥㉦晢摣㠷散搸攱㌳㐷ㅢ㔱戹㙢㡡㔷㘷改攱㑦㤰昱㤲㉣敡㐱㄰晡攷㌶㈹㔲㘱ㅤ㈹〷ㅣ〸㡣昳愹㤵晣ち愶㠴㈱昵㙤㙡ㄴて㈱㡡搴㙦ㅥ㌷收㐵ㄵ戱㘸摢〸㌶愹〷㥡戱戶㔱昵挳戶〹搷戶つ㤲ㄶ挹㜲愶㙣㤰㠲挷㙡㠱㝢挲㜲㜴ㄳ㤹愴扦戰捡戸㡣㉡攳戲慣敡㌷㑦㌳㉣㈸换ㅣ换㍤㙦㜸㔶戰㘰㕢攵㍣ㅦㄸ扡㕢ㄷ㌴〹㈶愷攴㡤㔲㈴㌳㠶㕢慣昹㌳㌰搹晣ㄲ搰㕤㠲ㅣ攵搶ㄱ晤愰摣戴㤶挳㡦搶愵㘳〹〲㐶㝡㐹昵晢㌱㕡㔶摥㡣㠰挸㤱改㙡㜴晦攲敡愳愸㔱㝥㌹㘲㍤㠱㐴攰ㄱ㡣〹㜹扡户㜳收ㄹ挷ち㠰㍤㘲散㤰ㄵ㑣晡㐰㌹㌲ㄴ攵昱㜶愷挴㙡慣搳㐸㕤㉢扣愵扤愹㐹㑤摣摣摥ㅥ搷ㅢ户慤搰慣㌴㑡㑣㤱慣〶㈴㌵换ち㜳㕣㑦慡㐶㤳㡡㍢搲㌶㕡㤲摢戴戱敦㤴㈲搷愰㤸㈴捤愴昴晤㤲㔰㄰攴㈵㜵㐰㐷搱㕦㥦㑣ㅥ戱㘸つ㙤㠰〲昵㤴慡㉢㠶攱挰愳戸㜲㔲ㄱ㠵昰〹晣扤㈹㉣㑥搵㠲愶ㄶ攳昲㔰搸㌲㔶慤㑥㌹戰ㄲ捡㠶㔷㔹㈷㉣㡤戵㈹つ㈳戹戳㕢敤慦戶㌷挶㠸㈱ㅢ㌲㈴㤲攰〷〶ㅢ㠲戹㘲搱㔴㕡㘷㐵㙥㜵扤㍡捦愷ㄳ挲㜰㈴〶㘶㠲捡愴㔸㤲㘶㔸挳㤲ㅦ㤲ㅤ敡愷㐵㈹㐷㜵㜳㙣摥㠷㑡て㈸挷挳㤲㘴㜰摤㍣㑤户ㄴ㉥㌰㐰散㠶愵改㜲㠰戰㙥㝤〰㥥っ搶て㜶戰㈳㉡㙣㐲敢㡣ㄲ㌴㤷㐰戸捤㡢㈰敦㜴㠹㔱〸㔲㔳愶㝦ㅥ搰扥昴ㄴ搳户て愴愲㐲挸㐴っ㜵㈵㔸て㐰㙥㍣㉡㐹㉥ㅡ㡡㠲攵㑡戲㐹愱搵ㅦ搵搱挴㈸搲攴昳〲摣攰㘱ㅣ㙢㠰㙣㔳挵ㅤ户挰㠲㌶慤㉥㙦㌲㡦㍡攵㙡慤㈲愴㉡㡥㘴戵搴挸敢〲㕦昲晡㥦攲愶㠴㝤〹㌷攵㈸㡥㔲㕣㌲㤱搴扤摤慤扦ㅢ摤愵㤰挳ㄸ㑡戶㌱昸㤸攰㤶㤳挱戰戶㍢ち戴て㌷㌷㉥㉦挸㡢㜳㄰㘹㙤㔵㤴㘵挷㜱ㄷ慦ㅥ㐱㤶摣ㄶ〳㍢敥ㅥ㜷㘹戳挷慡㡥㔸慡㙡㕤攰〸敢㔴〲㉦㤷㠳㌱搲㈵㜷㜰㤰搴搵㌰戲㝢昵㔱昹㤸扡㝡㈰㌴㍥㌴挶㜷㜹ち㑡㘱㔷挱㐸㌴戸搳つ慢㕢㘳攴㤷㤶户晥〰㌲㡤㈱㘰ㅡ戴㠰㔴〶捥㌸捡慢ㅢ㌸っ㐶㈶㐴㐷攳㠱㔴挶㈸㠷攰戰〷搲挰㑤㍣㐸捦扡㔰㐲挱ㄶ㜹㈹㉣扡㤷㌸㘲攳〸攴㝡摢㕡㉡愷㡤〰㔷㕦㥣ㅤ㉤搵㘳㤵ち捤㕤昸攷搶〵㔶㜱㙤㐳㤹愳㕢㕡㉥㘴挹㌵搱扥扢戵愵㈱扣㈸戸㘷戲㜴挴〸捡ぢ㌳挱戲扡戴搵㉤㐹㘴㝦っ㝦挴㡡㙦愷捤㥣㜱㜸〹㜵㠹㝢㕦戸攰戸㤷ㅣ㌹慦慣捦ㅢ㝦戴㘲昵摥㕥㑥戲㤰㝡ㄵ㍦㌲愵㔳搹ㅦ㘱挴戵㑣㥢〳㌴ㅣ㈴ㅣ㐷㈶㈵つ㠶㔱㑥愰ㄳ搸敥昵ㅢ〳愴㤳㉤㉤㜴㈲〵挱〶愱㌸攷㕦㌷㐲搱㝥〸戴㤲㔸搴㤱ㅣ㝢晥っ㔸㕦晢〱㙡㠸㜰㍣㠷㘲㈴㝢ぢ㑡〹愸㤳㠲㍣扣摥挱换㈰晦㍦㔸㡡戸㜹㐵㜶晡㉦㌰戳昶㕣㉢㡡㙥㈶㡡㥥㙤㐷ㄱ〳戱慦㈹攴捤搹㙦ㅣ㌵摦昰㙢扤晦挳愳收㌱㘰㤸㐹㕡㘳〸慡㌱ㄸ㕦㌷〶搲㙤挶挰敤㘸㤶挶挰㠳散挳㜸扤㌲〶㐲㙦挷〹㔴慣㙥っ㌰㡡㤷㘰昲挵㠲慡㌱〷〶捦㕡摢㙣㝡挲㡥攰㝡慤昰ㄱ戹㠷㝡昲㈷攰㝢摡摥㕥㍤㙤㜸㠶扤㐳搶ㅦ昶〴搴㤶㌷㡢晢摡戲ぢ㝢散㕣戱㐵㜶㕡挱㉢ㄱ昹搳㌷㍣㈷㙢扢愵づ㑣愹愴ㅣ昵㕡㕥换㕤㠳㑦㐴攳〹㈱昵攱㉤摦㌹晣㤷て㝤攲〰敦愵㠵戴㥡㘵㈰戸㥢攰㍣㉤〷㠴㙦㘳㔷㐲戶昲昳㥢ㄳ昸㄰挹㕡慣㡡㜱挳㤳昶㡥慦摢㔱㔱ㄱ㕥㡣㌰ㄵ昱慤〷㘳ㄲ㌷ㅣ㤴㌱㔹㙡㜱㙣捡捦㤷愴㌳戰ㄴ㥢戸昴摥㐵〱㐲慤愳捡敡搲慥捣㝥て㑡攷㌵㑥愴搹ㅥ攴昹㤲㐹搳扥摢慡搵昶㔱慢㐹㌳㔱ㅢ〱㐴㈴愵㄰㘹㈰㠵挴㡦㉣っ晤㑢㈹㌵㡤㐲戶㠴㉣㈱㠶搶ㅡ捣攵挹㝦㐳〸㠸晡昵扥㉥㍦㔵挱㉥〲㡢㤱搷扤摢戳㉢慤捥㐸㌵㌱㈸㉢㑦ㅦ愷㔰㤰挷ㄴ㔶㌰㑡㉢㙢㑦愳㄰愵散㈸㑡㙢㜶㍣昱㈵㐵㕢㠵搸ㄴ㘳㘷㙤㝡搵ち昶㐱愷㠶㍢ㅥ搰㌳㌹愹㌰㥣捤慣挶搱㔳㐶攳ㄴ㘸㐱㔵㌱ㅦ㔰挵㝡愷扥戰〹㍡换搹㠱昳㈷挲㝣晣ㅥ㠸敤㈳㡤愱户戶戶㔰挷㌹扤㔸㈰㝦㘱㝦摤㥣挰搸㜸㉢㌹〶ㄲ㜶㑤㔰㜹㜵〹㝣〶㕤愴㍤慦改㡤㈲摦愵㘹㡣㐶㐷㥣搵搳慥晦ㄹ愷㤶㥣㌵㑢㘸〶慣㥢昴晦㔹㔴慣慡晦㌵㐶搹㈴捡ㅥちぢ㝣挸㌲㔲戲㙡㜰㠶㍢〲ㅦ㌶挲㌴昲〸慣换㈲㠳摢慡㌴㠳㑦㔴㔵戳㤴攰昰㜰㘵㕡㉦㐱搴晢搲戶敤敢㈸〰ㄹ〵捡㝥ぢ㈲愸㘳㝦㑥扡晤ㅣ㥢㝢㉦慡户㥣戰捡㥥敢扢㘶㌰㍣㠳昰敥㌰扦㌰㌳㘱昳㡣㘹捦戴ち戵㕢戱ㄳ晤敦㐳㥦㤳㔳㄰搸㈷㐵昰㝡㐵ㅤㄹ㐳㔸㕢捣㠲㕦ㅢつ挶〲㐹搴づ晥つ收愹㥡㔱挵〷慡㔳昰㙡〶慣㕡ㄷ捡㑥昹㤶㕢敦㘲㜰敢㜰ㅢ敢㐱㜸㝥㐴戵㠴㌰㤸㕣挲晢㍥挰㝤㙤摤㠳㘶搸㜰㙤㍥㈱扢昳慥ㄵ戲摦〴㑥搷昶㤶㘶㤲攱㍢昹摤㜱㐱晦〰㜳挴㜹攸ㅤ㕤扢㉢㤶愳つ㠱捥挳捦戶改昲ㅡ愹挲㔱戶㝡㥣扢愰㍤㠰扥散慦㝦㌰㉣昰㐱愳㉦敦㝥ㄶ扥㠱㈵㤱昸㔱㑥攵捥㈱敢㑣搱㕦〳㔸㤳㝦㠰ㄴ慤昱㔸㐱ち㉣㘸㕦㐵㍢㜷㐸慤戴捣㍡ㅣ㌳攴昱〱㘵扤㠲㉣㑡ㅡ㡦て昲晤㕦㐶㠷晡晢挱㌹〹敦㝦㙡挵昷㔳昱换昵㉤㐴㠳攳敦㘰愴㌸㜴ぢ㑦晡挳捣㉥㌰慢戲㌱搲ㅦ〳ㄴ㠹㤴㌳㌹ㄵ㐰㜸敥〰捡㐸扦つ晦扥㜰攰搷捦㌳晤攳㠰㈶㠵㈰㥡㜴㕢㐲愸㑣愳㄰㤴慢戸ㄲ㕦㠵㡢摡捥扢昸攴㑡慢ㄸ愴㝣攴戵ㄳ晤㈲戲攲㠰㐶㍡㤱慢昲挲〲ㅦ〶㠹㐲〹攵愳〰㈸敥戱㠴ち挲㠲㠴攲㐶ㄳ慡㌸㌸挸㍤㔱挵㉣㌷㈲攱昳ㅤ㘹ㅢ昱扡㈳㍤㌶㌹攵㜲捤㈹㡤㤸户㐳㕦敢扡㤰ぢ愱㤷扣愳㌸捦㜵ㄹ挷搷㍥ㅢ㈱收挸㤱攸摢愸㜴ㄸ㔹〲㘱㈸㙢㤴㠴挴㡤搴㥥㠸㠰扦晢晤㠶㘳ㄴつ㐸愰ㅥ〵㑣㠲㤳挰㡦㐷挰㝢昰摤㤵㠴㐹昱㥥〰搳ぢㄱ㌰〹㔳〲㝦㈶〲㝥㘹捦㡥㍡㜰㐴㠷㙡攴㐱ㄲ㘱㠸㔶搲㑢㠲挹㉢て〱戱捦戱㜹戶捥㥡㔴愳㝤愶慡愶〰㤵戱攲慡㔴愴晤戸晤攱攱㠳攸攳戸捣㠴㍢ㅦ㤰戵敡晦㐵㌸㡡㑢㑥㤳㐶㘰攰㝢攷㈵㐴㤷㍤㕤㍥戱㜳捥㥣昲㔰搱㙢ㅥ昵㜱戴慡慣㉢㙡㠱㔵㤰㔱㕢扤㡡ㄷ㍥挱㠲㙣散㐷ㄴㄵ㑢昳搲㐸㜷㍡㐴㐶㔲㌲摡愷㈲㈴愷ㅥ㙢㤰㡦晥㘱㈰〷ㄲㄳ㌹ぢ晡㈳挸㔵攴㘵ぢ㉢〶㈹ち㈸慤昴㡦㈰㉢昶㘸ㄴ〲㐴㝦敥㔱㘴〳搱㝦㐶㌱扣㈴扤㈵㘹敤戱攸ㅤ㜱㐲搲㍦捡づㅦ㐳搶〳㌷慤ㄶ㤲㘱㐱晦㌸㙡攲敦愲㐰㤱敦晡㈴ち挵㥥㉣愷戶收㍤攲ち扡㔳㔷晡愷搰㔵攳挲㌹㠶晥改戰挰㠷㉣㔷㝤㝦㘷〳㤹攷摦攸㥢㝤㐴㌲㥢㍥捥㍦㠸㡦敤㤷戹搶ㅥ晣㕦㈳㔹㘹捤㘷搲敦敡㙥㉣㤲㍣つ㜱昹㝢ㄹ㝢㝣つ攳㜰㕤つ挳㤲㈳㔲昳攸㡦㈳搳㍥㡡㡣扢慥㍦挱㈷攲㐷㙥挹㘷挳〲ㅦ㌴㈲㠷摢愲〵㤸〷攷㈲扢㝦㡥㌵㜲㈳㔱搰㍦㡦㉣㑡㠳摣㔰㠹搶㉦愰㔰散ㄹ攰㥢愸㝡搲㤷戵昲戹捡戹㜳㉦て㘴㠶㜷㘶摥昳㐰晦㔳㉦晣敡挵㉢扦㝦晦晥扦扦昲㤵慦晣晥慦㔷㥥㝦攵㐷昳晢㝦昱昴搳㍦㍦昶戵攷㕦摣㙣㝥㍤晤晤㤷㡦㝦晤㤱搱ぢ㡦㕣㌴捦扣晤昰㈳敦㝤昸搴攸昴つ㈳㍤㍤扤扤㜷づ晤昲挶扢〶ㅦ扢昸慣昶搳㍦㙤㜷㌴㌹㜹扣㐰㝦ㄲ㔹㤴〶戹〸㌹㡤㉦愲㠰㘹㜰挶㙦攴㌴〶愳㑤搰戸㙥戹㘳㑥戸㘳攳愸挸㙢愹㐱捥㑦㠹㔴㡤㤳㤲㌰㜶㌳㑣摦㝦〰㙥㠳㤲㠰</t>
  </si>
  <si>
    <t>Decisioneering:7.0.0.0</t>
  </si>
  <si>
    <t>69385ae5-e670-4b8c-a6eb-07f0245c95e6</t>
  </si>
  <si>
    <t>CB_Block_7.0.0.0:1</t>
  </si>
  <si>
    <t>㜸〱捤㕡㘹㙣ㅣ㔷ㅤ㥦户摥ㄹ敦慣㜷敤㑤搲㉢愵戴愶愴戴攰㘰挵㑤愲愶㤴㔰㝣挴㠹㕢㈷㜶㘲㍢㠵㐲搹㡣㜷摦挴㔳捦攱捥捣㍡㌶㉡ㄴ㈸㠷㄰攵㔰㈵㠴㡡㠰㠶㡡㐳㐵ㄴ捡㡤㄰㠷㤰㤰㐰愸㈰㤰捡〷扥㈱㑥㈱㉡㔴昸挴〷㈴昸晤摥捣慥㜷搷敢㑤㌰愹攴㘷敤摦敦㥡晦扣昷扦摦晦㡤㈶㌴㑤晢てち晦戳㘴㔹戹㘱㙥㍤㡡愵㌷㍣ㅥ戸慥慣挴㑥攰㐷挳愳㘱㘸慤㑦㍢㔱摣㠳〹㐶搹挱㜸愴㤷㈳攷敤㌲㔷㕥㤵㘱㠴㐹扡愶攵㜲㘶〶攳昵㕦愹㕥㌱昹㤴㤹〵㈸㘰㤶㌶㍦㍥㌶戳昸㈰㔰捦挵㐱㈸昷て㥥㑤㄰ㅣㅤㄹㄹㅥㄹ㍥㜴㜸攴昶攱〳晢〷挷㙢㙥㕣ぢ攵㔱㕦搶攲搰㜲昷て捥搶ㄶ㕤愷㜲慦㕣㥦て㤶愵㝦㔴㉥ㅥ㌸戸㘸ㅤ㍡㌲㜲攸昰㘱晢捥㍢㡦ㄴっ㘰㍥㌵㍥㌶ㅢ㑡㍢扡㔲㌸㝢㠹㜳㘶㝣㙣昸㤴㡣慦ㄴ捥ㅣ㜰〲攵㐴攰㔹㡥㝦㠵㤰敡㈴昰挱〹㔹㜱挸〹㈹㐳挷㍦㍦㡣㘵户㄰ㅡ慤㍢㠶㈷㐱昱㡡ㄵ挵攳搲㜵捦㐸㥢ㅢ㉣㜸愴㤹っ愵㕦㤱㔱扦㜷㙣慤㈲摤㜴㌸捡㜹㘷慤昰㤴攵挹㉣㉢〳㕥挲户愹慡昴㘳㈷㕥㉦㝡ぢ㤱㍣㘳昹攷㈵愷攸摥昱㥡㔳捤㘶㐵㌶慢昵摣摡㘹㌱㡡㌷挳㤳㘱㘵㝣挹ち㘳搵㈲搷㐶㍡捤㙤㤲㄰戵昰㤶㘵㔱㡡〶摢㥥㈲㥢收ㅣ敦㕥ㄹ晡搲攵㑢戸户愱戶㐹㡡㈶〹改ㅢ挴愹敦㠶㡣ㄱ㝤愹昰㜳㉢㝣㡢㘹ㄲ攴〱㡣㍥㠰㍥㠸㙣㘵㜹㜰㌶㜴㉡搲㉣㜰愸〸㈰戲晦㠴ㄲ㌵㍦捡戹㤹戲㤵㈹㉦㘶捡㤵㑣戹㥡㈹换㑣搹捥㤴捦㘷捡㑢㤹戲㤳㈹㍦㤸㈹㉦㘳㑥扤攴㝡㝢㌳㘹㜹㘱晤㤹愷㙢捦摢㌳摦㜸收攰慢晡摦昳散㉦〵昵㐶㈹搰〰㉡㘶〹挰搸〵㔰㤸㍤㍢ㄸ搸㠳㉢㘱㘰㍢戱戹㥢㘳㝢〰㠴㜸〱㙢攱㝡昶晥昵搱㉦㝦攲摡㈷㡥晤昰て扦㤹㕦㔹晤㤸㔶戸ㅡ挳愷搳晤㑤㠴搶〵〸挹㠶晣㐱改昸㜷㘹挵㠳摥搹㠷敤㍢散㤱㤱敡攱〳搶㐱㑢㈷㠵㉥㤷摤㔷㘱㙥挱扥捦昱慢挱〵挵晦㠲㍤改戸戱っ㔵㘳挰挶扦㐴㠶㔵扢㘸ㅦ㕢㠳昲㔷ㄲ㔱戹捡ㅥ㤷㘱っ愵㠹搷㌷攴攷㠶㌱㉢㤲ㅢ捤愱ㄴ昷㔸㔰昳慢搱换㍡て捥挵㔶㉣慦㙦ㅦ摢㐰戲改戱㌹㈸㤴㡣搴㤲㙥㙣㝦散慣攵搶攴攸㥡㤳っ扦扣㙤ㄸ慡ㄵ㉣㙥㍤㍡ㄹ捡㠷ㅡ愳㥢㔶㌴ち攳扢慡㜰㙦摡㘵㌲㤴慣㙢㜰㝣㈹㠸愴慦㤶㌷攴捤㍡㤵㘵ㄹ捥㐹㥡㙥㔹㔵㕢扤㥡㐳愹㝥て捤昸搸㈸㌴戶㝡㜳㜳㉦〹㉤晤慡慣㘲扤㉢愰昲晡扣戵攸捡㙢㕡愶㈴敦挴挰摥㤶敥挹愰㔲㡢挶〳㍦づ〳户㜵㘴戴扡㙡挱愶㔴㑦〶㔵㤹㔵㐵㑢愰搰㝡㝡㠴搰㙥敢愴㥣挴ㅤ㔱㝤㥢㠴㠴㐶愲晢攴㈶㈱攲攴㡥㙡摦挰㡣㑡㤳㤰㜱晥慢扢慥愴㔹〸㌹晢㐰搷搹ㅤ㠴㤴て㕤搷慡㜸挳㘷挰ㅦ昰挱㤵搴捡捣扥慤㔱㙥挸攵㈵㔶摡挴ㄵ㝡㙡捥敥㐲㌴㠵戶㈱㝢㉦敤攴㑣㘶㑦扡晢㘳慢昰ㅣ㈷㉣扦敡捡戰㙢㥣㈱戸㈲昳ㅡ㠲㙢〹慥㈳搸㑢㜰㍤㠰晥㈷搸户㉤㈹㑡㠳㈹搶挴扡㝥挱愹挶㑢挶㤲㜴捥㉦挵攸㐳㝣㤲换㤱摣敦㐲㤸㌳㠵摦慢㄰愰㝣㤴㈱㡦㜹〳挱换〹㙥〴挸攷㌵攳㈶晣搷㡣扣㌹挸㝦慦〰搰〷㐹慤扣搰改っ晥㜷㤷挵㔸挸㔴ㅥㄲ㈱㑣愴㝢㜰挴㔱㑦㑦㈷ㅡ㥣戰愲愵㤸敡搷㜵㔰㌹愷㥢㠹昴㤵〰㠵㝤〰愷㑥㐸ㄷ捡㝢愵愲ㅦ㥤晥敤㤲㕥㤶㡥攷ㅡ㙦㙥摤慦㉣㠵㠱㡦㠰㜰挲㡡慤搱ち㐲㠹㐸㔸㠶㌷ㅤ㡣搷㘲挳㍢攱攰㕦挱㍢㈳㔷愴ㄵ㡦挳㌸挷㐵㙦ㅡ㘱㠸戲㥥㔳搵㌵摤㑢㈲㠸〹ㄹ㔵㑣㠶ㅡ㔳㌰㐶㙢〶㙡戰慥〵㡦收㐵慥挵㐴摤敢捤㕡〸㔵㘲ㄳ㤳㠶搴㔳㐹㡤㑦ㄶ㔵㕦晤改㝣摡〲㠶㤲慡㌶㘱改㔳ㅤ〹㈶㡤昲〲扦〹㉦㥢㑤㘱扢摥㉣挴㡥ㅢつ愷攴ㅤ㥥〸㄰㡡㑡ㄵㄲ㤳散㠶〱戱㌲扡㌲慢㕤扤ㄹ慢捣㔴ㄶㄳ戴㔸捡昱㌰愸慤㌰㕥戹㔲㜸㠸㑢㌳㙦〱㜸昲ㅦ㕦扡敢㤶㑦㝦昵㍦改晦㐷愰㌸慡㤸っ㔱㑣㑡㌹㥢昸愷㡡㜹ㅢ晥攵扢㡤改っ㜸㍡摡搷㉤挲㉡ち㙡挱挳㙥攷㐳愹攲挴㥣㙡慣慦挸愲㜷㕦㄰㉥㉦〶挱㌲㤹摦慦㕡搱㤲㤴㌱㠳慦扥㌴搶㘴㕤〸搱搳搳ㄲ㕥㌵㐵㘹っ摢㡣晤〰挵㔱搷ㅤ慣㘳㡣㡣搷愲慢〷㝥挴ㄸ㐶攵㥡㤹ㄵ㜵㤰㈹㉦㈲㕣昰攰㡦摣攱㌵㌷㕡ㄳ扦挶摥ㄹ㉢晤改晥㈳捥捡㥦ㅦ扢昷ぢ㝦敢㝤㜱摦㕢㍦晥㘷昱慢㜴㘰㔳㌴愶㠲㌰㘰㌴㐷〸㙥㈷㌸㐸㜰㠸攰㌰㠰昸㌹昱攱㠷㝡㙢㌱敦㐰摢㍣㐲㜰㈷〰慣㡣愲㍦㡣捣㕤㘸ㅡ慦〷ㄸ愸挷攷㠳㠹晢换㙢㠲〱ㅦ㑤㡥㜹㤴攰つ〰㠲㍡㐷攵搴捣扢〱戶攴㌰愳挴捤ㅣㅥ㐳㙦摥散㌲㈶ㄸ㐶㤲换㈶愹㙡㤲㡥㈶㘹㈸扥㤳搲㘴ㄳ戱扥㥤づ戴㐷㥣㍡敤㜷扢㉥愹㄰扣攱㡢㥢扣㝣㍦㈶ㅢ昶㠲敦挴㔱㥦㍤㕡㡢㠳㐹㈷㥥㠸攲㠲つ㠰慡㝡攴㝡攵戶㥡ㅥㅡ戲捦㍡昲挲㍣愴改愶捤㐳㌸㥤㡣搷愲㌸㔰㘶攲挶捤攳ㄳ挱愹㈰㥥㜰愲ㄵ搷㕡摦搷㘱㌸ㄹ戹㙦㐹晡㠸愳㐲㠴㔳㤷㥡ㄴ慣慣挸㙡㠷㌵捥〵戵戰㈲愷㈶㜶㐲㈴㈶ㄲ㝢愷㐱愵㘰敤挴㉤㕢㐷ㅥ㑤㜴愷㌷捥㐰つ挵㌶ㅤ㌹敤㡣㘶㑥ㄳ攲㥤㄰㝤ㄴ㑤愷㘷敦㉥ㅥ㑤㜱ㅤ敤㔵摥〶㑢㤳扥㘲㝡㜰㤸昲㈳愷㉡昳㘹敢愴攳昷愷搵㤹㕡摣㌲㘲慤敤㐹㐷㘰㈷㘶㝣戰扤㘲㠵搵㥤挰ㄱ㔲〵戶㑡戱㐳ㄸ昸摢ㅥ㤱ㄳ㌴㥡昶㘲㍤㥤昳攲㈳㡡搰㥡捥攰愹愳挹㙥愸㈱㉡㑤㈱㌱㙤㕣㤱愴㙥㜴攷搸㍡㈹㉤㕦㜱㘰㉥慥㑥挸搵㝥㌵㐳㐲戰㤱っ㜰攵㥥搶愶昲摣愶㍤扡ㄸ〵㙥㉤㤶晤㡤㥡㔲㜰搳㍥㈳㕤㡢挷㥢㐲愳㌶㕢㠹㜱〰㙣攰攳搱㘵攷㜰〷ㄴ挹愶ㅣㄲ㡡㐷㐶ㄷ挱㙤摤〴㜵㘷㥢ㅣ㐵㑣㘲慢昲昷扢挵㈷㥦㘰㜹晡㙥慤㕥㐹㤵㠸㐱昱攵㥦㕦愸㐵㝢敡挷敡挴戲㈹愳㔵愸昷昱攸㔰戴㤵扤㐳㝥㠰㜹愰〱慡㡤㡢㈴㕤散㔴㉣搷㕤敦户愷晣㡡㕢慢捡㘹㙢㔱扡㜵㕢ㅤ㠴摥づ攱㤷㑡㘲㈶扣敡㐲㤷昴㔰㌷㠵㑣㘶晤戴戴㙤昳愶㤹㈷㐱㔶攵㙡㠱㈳戱㙤㍣愶晣捦〷㐵晡昹摤ㅢ㘹づ㤵㕡㠳㐹摢搴㐵㕢挶昰戹㜱搶㔴摡搶㌴㙤㍡㤸㐶㥥㑡㔶㥢扡㑥㌸㐹搷㡥搱㈹挵㈲挳㌰戶敢㔴㐰㉢㤴ㄷ搳㌸ぢ挶㉥㘹㈳㈴㑡㌸挰㌳㕤㝢攰摤ㄴ㝣㈸㝦慦っ㈰㈳慣〱㕡慦㈴㔸㤸㜷㘲㔷昶搹㙡㕣搵㜳㔴〷㔲戳搷㥥㕦㐲㄰㍢㔱戴㡦㠷㑥搵㜵㝣挹挰〳㜹㈹愶㌳愷攵㜹㘴㔰㘶㠳挸㘱愴㔹戴攷㐳换㡦㔶㜸㔶愹慣敦㙥㘹㈹㘶改昶㤸攳㐳㜹㤲㜷戲㍥㘰捦㉤〵ㄷ㤰㜵慦㜹晥㜱㙢㈵摡ㄱ㡣攲改㌸㈹㠹㐶㘵㐴㈶㈳㜲㤹摣㜶㝤㤴㍡㕡㌰〸搰ㄸ㍡㘷〸㔲㜶昱昴摤㐵㕦挹愹㌴㠷㐵㝤攵扡㕡ㄲ搷ㅤ㡦搲㡤㙢ぢ㤵㑤㤸攵㌳愷〱敥㌹扥㌰戵㤱昹晣扦慥ㅤ㜴收ぢ扡戸〲㈵ㅡ㡤㌴ぢ㤳て晤㠹戸戰㡦搲㘳㉡慥戳搵㉥㠲㜹㕢捤愱㌴挲㝢㜲㍡慢㤳㌸ちㄷ愰晣㌰扤㌸㉢挰收昶㈷つ㠶㜱㥥攵㐶改搸㜸攰㜹ㄶ挵㡢愲㌹〷扢㉤㜳㉡愶㠶㌵㌱㙤〰㈵㠳㘹㤷戵㠶㉥㙢㑤㜵挱ㅤ㌳㜵慡敡挴ㄵ㥣户㐲㈷㕥昲㥣㑡㡥つ愶㌷㜷㠴㕣㐲㠴搴戱ㅤ〴㘵㔱挲㠹〰戵㍤㕤㤱㥣戰挱敥㘱㥣ㄹ㐸㍡戲ㅦ搲㥢㔱㍥㕣㙣㌳㉦〵昱㔵挶摥㥣〳㌶㥤㤹ㅤ㈰〴㐴㘹ち扥搰愳っ㤱ㄸ㐴㍦㠷捤昹戴挲㐶㤶戹㥢慥㐹〳㥥攱昳搳㠱㔵㥤㐴〶㍣〸㝢搳㙢戲ㅣ㔸㑢戳ㄲ㤶㤸㈸ㅡ挷㔹ㄶ㌹摢㔵挴挰㘱㡥ㅤ㜳㐸挱㘴㤹㘲㌲ㄲㅥ㤲㌶㥡慥昷攵㍡扤㙢慡㡥㙢㕦㝡愰㙥扥昳㥢摡㠴晦㠵搳㐷㘰㕤戹㉤㤵㍣㔸㐰搵㍣ぢ㈰㤸㠲攲㝥摡㈶摣挷〹㙦〲搰㤹㠹㘸搷㤲㉤㤳㉡扣散搰㍤㈶㝢㜲ㅥ户㠳㜰挳㐰ち〸㐹㈳㤰挴攸换㌱改㘲扥ㄹ攰ㄷ捦㍤挷㐳戱㈶㤸戵愸扦㕦㤱㉤㔹攰晤攸㌶摦挲〹㈳〰㉡㤹㜸ㄳ㉡㥡昹〰㘱㜲㄰㌱摦㠶㉡づ㈳㠲愶㠸〷㤲㝡㘹攲㈴捥换㘵㜴㜳ㄶ捦晡っ愷挹搰㑢㠵㘶㠲㌹〱㠶㘷㥡㜹㡥㠰敦㘶㝣㘰㉥愲㐲㘴㑣ㄷ㌰㑥㐸捡㤶㥥㑣㌰㙦㐰㙦挶㍣〰摥摢㘶㌹〵㌳ち戴㥥㘶〵㐰㌰戵㐰愳㠴㤹㠹㤰㑡搴ㄳ㈱㘵㜶㡢愵㘹㙢攸㐹㠴㤴㈹〸づ㥢㌶㘷愴㐵㤰扣㜵挲戲㉦㥦㈷㜳捣昳〴㑢〰㠲昹㠸づㄳㅣ㑥㜸㤰ㄳ㈸㌰攴扥戹っ搰㘰搸ㄸㅡ昵挷㤸㈰捡攷挹㌶搳㈵昰〰㜴ㅥㄵ㉦敦㘸捡〷㑢㑤昹〲ㅡ搵㘸㤷㝤扡㘶戹戸愲㥣㐱昰ㅡ戳㙢㈷㔸慤㙣㜲㠴㘸扦㉣㙢扤戹挴愹㕢㙤攱㉤て㜰㘷敤㌴㘸㥤㥢敥㉤攲捣敤ㅤ㌱昲晡攳㐸摥㕣摥㕢㈸ㅥ扤慢捣挸㤶换㕡㡥敦愴㌰攴捤㠰㄰挷㜹〶挱㕤㍣㜸㕢挴㑤㙣㝢㌶散つ㍤换㤰换㉦っ㍡ㄹ慡㔶㐷扥㠲㐷〵扤戹ㄲ搸㠷搲ち攵㐸愷㐵扥愴ㄳ愰攷㐰挶〰敥㘰㉥㕥㜷攱㠲㔹㘵づ㌲愹搱收㈴挳㔸㕥㄰攲㍣㤱㙤扦㙢㘸㍣㑢㡦摥㜷㔵摢摤㡥㝡㡣㈳昴㌶晡㐷㐰攰㉤㥦㙦愵㈹㥦㘱㌱㈲㠰慢㑥㍡㤵㌰㠸〲㍢ㅥ㥣㐳㈸㌹挸摢㍥㈸攷㠱㔱晤㌱㘰散昸㑥㙥㉣敢昳㉥㕥戱㈹扦散〷ㄷ㝣戵ㅡ㍤攲愵愷愲㔷㙦㉦㕦挳愳㠶㉡慦〴ㄵ㑢昴㑣っ㠳捤ㅡ㐰㜱愰戴愰㠶搰㐷昳捥㔲愲㉤㘷㈹搱㥥戳っ搰〲ㄳぢ㘳慢㉢㕡㑡戴摢ㄴ㉤㘳ㄵ愰㝦㝣慣摣ㄴ晣ㄹㄷ搰户ぢ㝤慤㥦㈲ㄸ㙢攸㉥愰㕢㜹扤㌳戸㐳㉣搱昰㉢㙢愵慥昰摦㡥㤶扡挷ㄷ㌴晥㌴㉦㜹昱㕥搰㤱攲㥦㠸昱㍢搸〷慢㑣㠷愰〸搵㘲〹改〰㌶昷㥥㐳慦㍡晢㍤挲攱挵㡥㜳㉡昵摥㜷愷ㄵ扥㑥搰㉡㔳㔸挵㍢戱〰㡡〸敡㥡昱㈸挰㤶㝣ㄷて㘳ㅡ㜹摦捡扢晡㌲㑢攷㠹〲愵㐴换捣㔲愲ㄹ㘶㈹搱ㄴ戳っ搰ち扦㌴㑣愳敤收捥㡣昷〱戴㜰挲㜸㍦㝡㍡戰散〳攸㙥攳㙥㠹挶㥦㔸搴㜷づ收〷㔹㘳㌶㑡搰挶㈸昲㝦㈸慤戰㈱㤴㈱㐰挵㝣っ㠰㠵扤㈵ㅡ〴㈵捣ㅦ㐶愵㌸愰㔳愶敦摡㍡捤搹㈴㕣㐳戰㔱㉤搷攰挷㜰慤扤㥥挱昳㍤〸愹㜴㈵㕢搹捣敢戶㠷㡢㔶㥤扡挲㥦ㅥ㠲㡤晦〷ㅥ敥㜳挳ㄴㄳ攳㑤昸㤹ㅦ〵㄰㤴昴㈲㕢晢〹㕥㑢愰搲昷ㅥ㕥搹昱慥挳㑤〷㌶摤㜵㔰㈳ㄴ搱㍦㥥㔶ㄴ搱㤵愸ㄳ慢つ挰愲㠸晥㙥㔴㘸㝥捣㑦〰ㄴ㝢〴㔹搷㘹ㄵ㜲慢㔵㔴搳㠱昶㑢㠴ㄲ㌹慥㌰㝦㕡㘱㉥㤱搷㘴㙦戱愴㤳挱慦搹㥡ㅢ挹攱㘷攳攳つ㑡㤲㙥搳搰昷搹挹户ㄳ攴㠹捡ㅤ扢捡㑡ㄶ㜰づち昱昹挴㌴㡥昶㌸晤攰㜳愲搴捡攰挸捦㜸戴ㅥ㘹㥢慡愵ㄸ㙡捦㠴〸扤㝢敤愹〸〹㠴㙡づ户㤳㌱㍥㘷昱㜷㐲戸〱扦㤵愵散㐲㝡㤹㕢捥㜴㜴ㄹ㔷㘳戸㍤㌲㙦捡㤲㙣搰愳㥥㈵换昰昸戴扤㘰挳昸っ㕥戶㜱挵愵㝣㔴㤴ㄱㄶ㌸慦捣摡摦㙥摦慢捣㈰㡥㘸㥡㜹ㄱ㜳㡤捦〲昰ㄲ㑦愸㝤攰攲挰㝣ち㍤㐹㕣㑢㠹搷㜴㡡㝣晢挶攸挰㈷昹㐴摢ㄷ〰㝤㝤摣敤挲ㄳ摦㝢愳㜶攸㠱搱ㄲ愵㕡〹搶攷㔰㠱挸㔲㜲㈹㔱挶攷〱㌶㉦昳晥㡥换晣㈲收㉡㈵㑢㤶〸敢㙡㍥捤㉥愵㡦㙡㠹㠲㜲㕢挳㑦㉣〰〳ㄵ晦㙥㑥昸㌲㠰㝥ㄱ攰戲愹㑦㍤摢㘶挴昴っㅥㄵ㈴ㅤ㜱㤸㕦〱㈰㜹昸ㄳ摣扣㕡摤改收搵㍤换㈱敥敤㈲㝥收搷搸攲戶搴攳㕦㑦㉢㙣っ㜰ㅢ㡣つ㌲㙢愲㜲慥㝡敥摣扦〶戲㠳搷㘷摦昴挶挲ㄳ扦晢昹敦ㅦ㝦晥慤㐷晦昲敦㑦㝤敡昹㍦㍥晥摣扦扦扦㜸昴愷㑦㍤昵㤳㝢㥥㝣敥昷扢敤㡢㤹㙦晦㙢晡攲挳㈳换て㍦㘴㉦扣收昸挳㙦㝥昰昴挸散慥愱㥥㥥摥摥㕢昷晣散扡摢㑡敦㝡攸扢攲挷扦扤搶ㄷ㙡改㜸㠱昹つ〰扥㤲敥愱挴㉤㈸ㅢ晦㑤㔴捣㙦〱ㄴ晢〷戸攸㤷㜴㉤㡡づ㝣㘱摤昴愱慥㤵㐸て㈵㐷摦㐱愵搸㔳攲㐲搵摡扥换昶㠰攰ㄲㄵ㠵㡦愷ㄴ㔶㠳摦㐳慦攰挲搵搰戱㜴㘸っㅤ㌹㥣㑣㠹㑡つ㑣戴づ攸挴搹㈵慢戹愱慦扣ㄷ㌷㍤摥愲㔰㜳昳摥㌱扦㤶㝣㑥㘱㜸捣㌳晡扢搲㜸㝣愸㌱㘷㜷愳愷㌱户扦搱愵㥥搹㥢攴ぢ昸㜱ち愷っ㙤㈰扤扡㝤㐴捤〷㔵㐸ㄸ敤收慤㙤㜴㝤㠱昴㘱㌹㜱搹ㄳ㜳挹〷㐲㍦㈰㜶ㄴ㘱㌶㙡慡㈹㐸摤㡢昸㤹㍦〴搰㌹㜸ㄹ愸㈹㕤摢㔳戰扣攰㝢㤴㜶晣〸ㄵㄶ㈵愶㙣㤰摢挵㔲摦㝦〱昴㤲㉤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</si>
</sst>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6" formatCode="&quot;$&quot;#,##0_);[Red]\(&quot;$&quot;#,##0\)"/>
    <numFmt numFmtId="8" formatCode="&quot;$&quot;#,##0.00_);[Red]\(&quot;$&quot;#,##0.00\)"/>
    <numFmt numFmtId="43" formatCode="_(* #,##0.00_);_(* \(#,##0.00\);_(* &quot;-&quot;??_);_(@_)"/>
    <numFmt numFmtId="164" formatCode="_(* #,##0.00000_);_(* \(#,##0.00000\);_(* &quot;-&quot;??_);_(@_)"/>
  </numFmts>
  <fonts count="6" x14ac:knownFonts="1">
    <font>
      <sz val="10"/>
      <name val="Arial"/>
    </font>
    <font>
      <sz val="10"/>
      <name val="Arial"/>
      <family val="2"/>
    </font>
    <font>
      <b/>
      <sz val="10"/>
      <name val="Arial"/>
      <family val="2"/>
    </font>
    <font>
      <sz val="8"/>
      <name val="Arial"/>
      <family val="2"/>
    </font>
    <font>
      <sz val="8"/>
      <color indexed="81"/>
      <name val="Tahoma"/>
      <family val="2"/>
    </font>
    <font>
      <b/>
      <sz val="8"/>
      <color indexed="81"/>
      <name val="Tahoma"/>
      <family val="2"/>
    </font>
  </fonts>
  <fills count="3">
    <fill>
      <patternFill patternType="none"/>
    </fill>
    <fill>
      <patternFill patternType="gray125"/>
    </fill>
    <fill>
      <patternFill patternType="solid">
        <fgColor rgb="FF00FFFF"/>
        <bgColor indexed="64"/>
      </patternFill>
    </fill>
  </fills>
  <borders count="9">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s>
  <cellStyleXfs count="2">
    <xf numFmtId="0" fontId="0" fillId="0" borderId="0"/>
    <xf numFmtId="43" fontId="1" fillId="0" borderId="0" applyFont="0" applyFill="0" applyBorder="0" applyAlignment="0" applyProtection="0"/>
  </cellStyleXfs>
  <cellXfs count="29">
    <xf numFmtId="0" fontId="0" fillId="0" borderId="0" xfId="0"/>
    <xf numFmtId="0" fontId="2" fillId="0" borderId="0" xfId="0" applyFont="1"/>
    <xf numFmtId="16" fontId="2" fillId="0" borderId="0" xfId="0" applyNumberFormat="1" applyFont="1" applyAlignment="1">
      <alignment horizontal="left"/>
    </xf>
    <xf numFmtId="0" fontId="0" fillId="0" borderId="1" xfId="0" applyBorder="1"/>
    <xf numFmtId="6" fontId="0" fillId="0" borderId="2" xfId="0" applyNumberFormat="1" applyBorder="1"/>
    <xf numFmtId="0" fontId="0" fillId="0" borderId="3" xfId="0" applyBorder="1"/>
    <xf numFmtId="6" fontId="0" fillId="0" borderId="4" xfId="0" applyNumberFormat="1" applyBorder="1"/>
    <xf numFmtId="0" fontId="0" fillId="0" borderId="4" xfId="0" applyBorder="1"/>
    <xf numFmtId="9" fontId="0" fillId="0" borderId="4" xfId="0" applyNumberFormat="1" applyBorder="1"/>
    <xf numFmtId="9" fontId="0" fillId="0" borderId="4" xfId="0" applyNumberFormat="1" applyFill="1" applyBorder="1"/>
    <xf numFmtId="164" fontId="0" fillId="0" borderId="4" xfId="1" applyNumberFormat="1" applyFont="1" applyBorder="1"/>
    <xf numFmtId="0" fontId="0" fillId="0" borderId="5" xfId="0" applyBorder="1"/>
    <xf numFmtId="164" fontId="0" fillId="0" borderId="6" xfId="1" applyNumberFormat="1" applyFont="1" applyBorder="1"/>
    <xf numFmtId="0" fontId="0" fillId="0" borderId="5" xfId="0" applyBorder="1" applyAlignment="1">
      <alignment horizontal="center"/>
    </xf>
    <xf numFmtId="0" fontId="0" fillId="0" borderId="3" xfId="0" applyBorder="1" applyAlignment="1">
      <alignment horizontal="center"/>
    </xf>
    <xf numFmtId="0" fontId="0" fillId="0" borderId="0" xfId="0" applyBorder="1"/>
    <xf numFmtId="8" fontId="0" fillId="0" borderId="4" xfId="0" applyNumberFormat="1" applyBorder="1"/>
    <xf numFmtId="8" fontId="0" fillId="0" borderId="0" xfId="0" applyNumberFormat="1" applyBorder="1"/>
    <xf numFmtId="43" fontId="0" fillId="0" borderId="0" xfId="1" applyFont="1" applyFill="1" applyBorder="1"/>
    <xf numFmtId="0" fontId="2" fillId="0" borderId="1" xfId="0" applyFont="1" applyBorder="1" applyAlignment="1">
      <alignment horizontal="center"/>
    </xf>
    <xf numFmtId="0" fontId="2" fillId="0" borderId="8" xfId="0" applyFont="1" applyBorder="1" applyAlignment="1">
      <alignment horizontal="center"/>
    </xf>
    <xf numFmtId="0" fontId="2" fillId="0" borderId="2" xfId="0" applyFont="1" applyBorder="1" applyAlignment="1">
      <alignment horizontal="center"/>
    </xf>
    <xf numFmtId="0" fontId="2" fillId="0" borderId="5" xfId="0" applyFont="1" applyBorder="1" applyAlignment="1">
      <alignment horizontal="center"/>
    </xf>
    <xf numFmtId="0" fontId="2" fillId="0" borderId="7" xfId="0" applyFont="1" applyBorder="1" applyAlignment="1">
      <alignment horizontal="center"/>
    </xf>
    <xf numFmtId="0" fontId="2" fillId="0" borderId="6" xfId="0" applyFont="1" applyBorder="1" applyAlignment="1">
      <alignment horizontal="center"/>
    </xf>
    <xf numFmtId="8" fontId="0" fillId="0" borderId="0" xfId="0" applyNumberFormat="1"/>
    <xf numFmtId="9" fontId="0" fillId="0" borderId="0" xfId="0" applyNumberFormat="1"/>
    <xf numFmtId="0" fontId="0" fillId="2" borderId="0" xfId="0" applyFill="1"/>
    <xf numFmtId="0" fontId="0" fillId="0" borderId="0" xfId="0" quotePrefix="1"/>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8672199170124482"/>
          <c:y val="6.8241644730265574E-2"/>
          <c:w val="0.78423236514522821"/>
          <c:h val="0.75590744931986475"/>
        </c:manualLayout>
      </c:layout>
      <c:lineChart>
        <c:grouping val="standard"/>
        <c:varyColors val="0"/>
        <c:ser>
          <c:idx val="1"/>
          <c:order val="0"/>
          <c:spPr>
            <a:ln w="12700">
              <a:solidFill>
                <a:srgbClr val="FF00FF"/>
              </a:solidFill>
              <a:prstDash val="solid"/>
            </a:ln>
          </c:spPr>
          <c:marker>
            <c:symbol val="square"/>
            <c:size val="5"/>
            <c:spPr>
              <a:solidFill>
                <a:srgbClr val="FF00FF"/>
              </a:solidFill>
              <a:ln>
                <a:solidFill>
                  <a:srgbClr val="FF00FF"/>
                </a:solidFill>
                <a:prstDash val="solid"/>
              </a:ln>
            </c:spPr>
          </c:marker>
          <c:cat>
            <c:numRef>
              <c:f>StockPriceModel!$B$16:$B$141</c:f>
              <c:numCache>
                <c:formatCode>General</c:formatCode>
                <c:ptCount val="12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numCache>
            </c:numRef>
          </c:cat>
          <c:val>
            <c:numRef>
              <c:f>StockPriceModel!$E$16:$E$141</c:f>
              <c:numCache>
                <c:formatCode>"$"#,##0.00_);[Red]\("$"#,##0.00\)</c:formatCode>
                <c:ptCount val="126"/>
                <c:pt idx="0">
                  <c:v>35</c:v>
                </c:pt>
                <c:pt idx="1">
                  <c:v>35.010501575157512</c:v>
                </c:pt>
                <c:pt idx="2">
                  <c:v>35.021006301260186</c:v>
                </c:pt>
                <c:pt idx="3">
                  <c:v>35.031514179253456</c:v>
                </c:pt>
                <c:pt idx="4">
                  <c:v>35.042025210083025</c:v>
                </c:pt>
                <c:pt idx="5">
                  <c:v>35.052539394694882</c:v>
                </c:pt>
                <c:pt idx="6">
                  <c:v>35.063056734035314</c:v>
                </c:pt>
                <c:pt idx="7">
                  <c:v>35.073577229050869</c:v>
                </c:pt>
                <c:pt idx="8">
                  <c:v>35.084100880688403</c:v>
                </c:pt>
                <c:pt idx="9">
                  <c:v>35.094627689895042</c:v>
                </c:pt>
                <c:pt idx="10">
                  <c:v>35.105157657618193</c:v>
                </c:pt>
                <c:pt idx="11">
                  <c:v>35.115690784805558</c:v>
                </c:pt>
                <c:pt idx="12">
                  <c:v>35.126227072405115</c:v>
                </c:pt>
                <c:pt idx="13">
                  <c:v>35.136766521365132</c:v>
                </c:pt>
                <c:pt idx="14">
                  <c:v>35.147309132634163</c:v>
                </c:pt>
                <c:pt idx="15">
                  <c:v>35.157854907161038</c:v>
                </c:pt>
                <c:pt idx="16">
                  <c:v>35.168403845894879</c:v>
                </c:pt>
                <c:pt idx="17">
                  <c:v>35.178955949785092</c:v>
                </c:pt>
                <c:pt idx="18">
                  <c:v>35.189511219781359</c:v>
                </c:pt>
                <c:pt idx="19">
                  <c:v>35.200069656833662</c:v>
                </c:pt>
                <c:pt idx="20">
                  <c:v>35.21063126189226</c:v>
                </c:pt>
                <c:pt idx="21">
                  <c:v>35.221196035907695</c:v>
                </c:pt>
                <c:pt idx="22">
                  <c:v>35.231763979830795</c:v>
                </c:pt>
                <c:pt idx="23">
                  <c:v>35.242335094612677</c:v>
                </c:pt>
                <c:pt idx="24">
                  <c:v>35.252909381204745</c:v>
                </c:pt>
                <c:pt idx="25">
                  <c:v>35.263486840558677</c:v>
                </c:pt>
                <c:pt idx="26">
                  <c:v>35.274067473626452</c:v>
                </c:pt>
                <c:pt idx="27">
                  <c:v>35.284651281360318</c:v>
                </c:pt>
                <c:pt idx="28">
                  <c:v>35.295238264712829</c:v>
                </c:pt>
                <c:pt idx="29">
                  <c:v>35.305828424636807</c:v>
                </c:pt>
                <c:pt idx="30">
                  <c:v>35.316421762085362</c:v>
                </c:pt>
                <c:pt idx="31">
                  <c:v>35.327018278011899</c:v>
                </c:pt>
                <c:pt idx="32">
                  <c:v>35.337617973370108</c:v>
                </c:pt>
                <c:pt idx="33">
                  <c:v>35.348220849113957</c:v>
                </c:pt>
                <c:pt idx="34">
                  <c:v>35.358826906197706</c:v>
                </c:pt>
                <c:pt idx="35">
                  <c:v>35.369436145575904</c:v>
                </c:pt>
                <c:pt idx="36">
                  <c:v>35.380048568203378</c:v>
                </c:pt>
                <c:pt idx="37">
                  <c:v>35.390664175035248</c:v>
                </c:pt>
                <c:pt idx="38">
                  <c:v>35.401282967026916</c:v>
                </c:pt>
                <c:pt idx="39">
                  <c:v>35.411904945134076</c:v>
                </c:pt>
                <c:pt idx="40">
                  <c:v>35.422530110312707</c:v>
                </c:pt>
                <c:pt idx="41">
                  <c:v>35.433158463519071</c:v>
                </c:pt>
                <c:pt idx="42">
                  <c:v>35.443790005709715</c:v>
                </c:pt>
                <c:pt idx="43">
                  <c:v>35.454424737841485</c:v>
                </c:pt>
                <c:pt idx="44">
                  <c:v>35.46506266087151</c:v>
                </c:pt>
                <c:pt idx="45">
                  <c:v>35.475703775757196</c:v>
                </c:pt>
                <c:pt idx="46">
                  <c:v>35.486348083456242</c:v>
                </c:pt>
                <c:pt idx="47">
                  <c:v>35.496995584926644</c:v>
                </c:pt>
                <c:pt idx="48">
                  <c:v>35.507646281126668</c:v>
                </c:pt>
                <c:pt idx="49">
                  <c:v>35.518300173014886</c:v>
                </c:pt>
                <c:pt idx="50">
                  <c:v>35.52895726155014</c:v>
                </c:pt>
                <c:pt idx="51">
                  <c:v>35.53961754769157</c:v>
                </c:pt>
                <c:pt idx="52">
                  <c:v>35.550281032398608</c:v>
                </c:pt>
                <c:pt idx="53">
                  <c:v>35.560947716630963</c:v>
                </c:pt>
                <c:pt idx="54">
                  <c:v>35.571617601348635</c:v>
                </c:pt>
                <c:pt idx="55">
                  <c:v>35.582290687511914</c:v>
                </c:pt>
                <c:pt idx="56">
                  <c:v>35.592966976081378</c:v>
                </c:pt>
                <c:pt idx="57">
                  <c:v>35.603646468017899</c:v>
                </c:pt>
                <c:pt idx="58">
                  <c:v>35.614329164282623</c:v>
                </c:pt>
                <c:pt idx="59">
                  <c:v>35.625015065836998</c:v>
                </c:pt>
                <c:pt idx="60">
                  <c:v>35.63570417364275</c:v>
                </c:pt>
                <c:pt idx="61">
                  <c:v>35.6463964886619</c:v>
                </c:pt>
                <c:pt idx="62">
                  <c:v>35.657092011856761</c:v>
                </c:pt>
                <c:pt idx="63">
                  <c:v>35.667790744189929</c:v>
                </c:pt>
                <c:pt idx="64">
                  <c:v>35.678492686624288</c:v>
                </c:pt>
                <c:pt idx="65">
                  <c:v>35.689197840123008</c:v>
                </c:pt>
                <c:pt idx="66">
                  <c:v>35.699906205649562</c:v>
                </c:pt>
                <c:pt idx="67">
                  <c:v>35.710617784167695</c:v>
                </c:pt>
                <c:pt idx="68">
                  <c:v>35.721332576641458</c:v>
                </c:pt>
                <c:pt idx="69">
                  <c:v>35.732050584035171</c:v>
                </c:pt>
                <c:pt idx="70">
                  <c:v>35.742771807313467</c:v>
                </c:pt>
                <c:pt idx="71">
                  <c:v>35.753496247441248</c:v>
                </c:pt>
                <c:pt idx="72">
                  <c:v>35.764223905383716</c:v>
                </c:pt>
                <c:pt idx="73">
                  <c:v>35.774954782106356</c:v>
                </c:pt>
                <c:pt idx="74">
                  <c:v>35.785688878574952</c:v>
                </c:pt>
                <c:pt idx="75">
                  <c:v>35.796426195755572</c:v>
                </c:pt>
                <c:pt idx="76">
                  <c:v>35.807166734614576</c:v>
                </c:pt>
                <c:pt idx="77">
                  <c:v>35.817910496118607</c:v>
                </c:pt>
                <c:pt idx="78">
                  <c:v>35.828657481234607</c:v>
                </c:pt>
                <c:pt idx="79">
                  <c:v>35.839407690929804</c:v>
                </c:pt>
                <c:pt idx="80">
                  <c:v>35.85016112617172</c:v>
                </c:pt>
                <c:pt idx="81">
                  <c:v>35.860917787928159</c:v>
                </c:pt>
                <c:pt idx="82">
                  <c:v>35.87167767716722</c:v>
                </c:pt>
                <c:pt idx="83">
                  <c:v>35.882440794857303</c:v>
                </c:pt>
                <c:pt idx="84">
                  <c:v>35.893207141967075</c:v>
                </c:pt>
                <c:pt idx="85">
                  <c:v>35.903976719465518</c:v>
                </c:pt>
                <c:pt idx="86">
                  <c:v>35.914749528321892</c:v>
                </c:pt>
                <c:pt idx="87">
                  <c:v>35.925525569505744</c:v>
                </c:pt>
                <c:pt idx="88">
                  <c:v>35.936304843986925</c:v>
                </c:pt>
                <c:pt idx="89">
                  <c:v>35.947087352735565</c:v>
                </c:pt>
                <c:pt idx="90">
                  <c:v>35.957873096722089</c:v>
                </c:pt>
                <c:pt idx="91">
                  <c:v>35.968662076917219</c:v>
                </c:pt>
                <c:pt idx="92">
                  <c:v>35.979454294291955</c:v>
                </c:pt>
                <c:pt idx="93">
                  <c:v>35.990249749817607</c:v>
                </c:pt>
                <c:pt idx="94">
                  <c:v>36.001048444465759</c:v>
                </c:pt>
                <c:pt idx="95">
                  <c:v>36.011850379208298</c:v>
                </c:pt>
                <c:pt idx="96">
                  <c:v>36.022655555017394</c:v>
                </c:pt>
                <c:pt idx="97">
                  <c:v>36.033463972865512</c:v>
                </c:pt>
                <c:pt idx="98">
                  <c:v>36.044275633725412</c:v>
                </c:pt>
                <c:pt idx="99">
                  <c:v>36.055090538570141</c:v>
                </c:pt>
                <c:pt idx="100">
                  <c:v>36.065908688373042</c:v>
                </c:pt>
                <c:pt idx="101">
                  <c:v>36.076730084107751</c:v>
                </c:pt>
                <c:pt idx="102">
                  <c:v>36.087554726748195</c:v>
                </c:pt>
                <c:pt idx="103">
                  <c:v>36.098382617268591</c:v>
                </c:pt>
                <c:pt idx="104">
                  <c:v>36.109213756643442</c:v>
                </c:pt>
                <c:pt idx="105">
                  <c:v>36.120048145847555</c:v>
                </c:pt>
                <c:pt idx="106">
                  <c:v>36.13088578585603</c:v>
                </c:pt>
                <c:pt idx="107">
                  <c:v>36.14172667764425</c:v>
                </c:pt>
                <c:pt idx="108">
                  <c:v>36.15257082218789</c:v>
                </c:pt>
                <c:pt idx="109">
                  <c:v>36.16341822046293</c:v>
                </c:pt>
                <c:pt idx="110">
                  <c:v>36.174268873445634</c:v>
                </c:pt>
                <c:pt idx="111">
                  <c:v>36.185122782112565</c:v>
                </c:pt>
                <c:pt idx="112">
                  <c:v>36.19597994744057</c:v>
                </c:pt>
                <c:pt idx="113">
                  <c:v>36.206840370406795</c:v>
                </c:pt>
                <c:pt idx="114">
                  <c:v>36.217704051988676</c:v>
                </c:pt>
                <c:pt idx="115">
                  <c:v>36.228570993163949</c:v>
                </c:pt>
                <c:pt idx="116">
                  <c:v>36.239441194910633</c:v>
                </c:pt>
                <c:pt idx="117">
                  <c:v>36.250314658207046</c:v>
                </c:pt>
                <c:pt idx="118">
                  <c:v>36.261191384031804</c:v>
                </c:pt>
                <c:pt idx="119">
                  <c:v>36.272071373363815</c:v>
                </c:pt>
                <c:pt idx="120">
                  <c:v>36.282954627182271</c:v>
                </c:pt>
                <c:pt idx="121">
                  <c:v>36.293841146466669</c:v>
                </c:pt>
                <c:pt idx="122">
                  <c:v>36.304730932196797</c:v>
                </c:pt>
                <c:pt idx="123">
                  <c:v>36.31562398535273</c:v>
                </c:pt>
                <c:pt idx="124">
                  <c:v>36.326520306914844</c:v>
                </c:pt>
                <c:pt idx="125">
                  <c:v>36.337419897863811</c:v>
                </c:pt>
              </c:numCache>
            </c:numRef>
          </c:val>
          <c:smooth val="0"/>
          <c:extLst>
            <c:ext xmlns:c16="http://schemas.microsoft.com/office/drawing/2014/chart" uri="{C3380CC4-5D6E-409C-BE32-E72D297353CC}">
              <c16:uniqueId val="{00000000-D30F-4EBF-9206-7FD59254F558}"/>
            </c:ext>
          </c:extLst>
        </c:ser>
        <c:dLbls>
          <c:showLegendKey val="0"/>
          <c:showVal val="0"/>
          <c:showCatName val="0"/>
          <c:showSerName val="0"/>
          <c:showPercent val="0"/>
          <c:showBubbleSize val="0"/>
        </c:dLbls>
        <c:marker val="1"/>
        <c:smooth val="0"/>
        <c:axId val="240486544"/>
        <c:axId val="240487104"/>
      </c:lineChart>
      <c:catAx>
        <c:axId val="240486544"/>
        <c:scaling>
          <c:orientation val="minMax"/>
        </c:scaling>
        <c:delete val="0"/>
        <c:axPos val="b"/>
        <c:title>
          <c:tx>
            <c:rich>
              <a:bodyPr/>
              <a:lstStyle/>
              <a:p>
                <a:pPr>
                  <a:defRPr sz="925" b="1" i="0" u="none" strike="noStrike" baseline="0">
                    <a:solidFill>
                      <a:srgbClr val="000000"/>
                    </a:solidFill>
                    <a:latin typeface="Times New Roman"/>
                    <a:ea typeface="Times New Roman"/>
                    <a:cs typeface="Times New Roman"/>
                  </a:defRPr>
                </a:pPr>
                <a:r>
                  <a:rPr lang="en-US"/>
                  <a:t>Day</a:t>
                </a:r>
              </a:p>
            </c:rich>
          </c:tx>
          <c:layout>
            <c:manualLayout>
              <c:xMode val="edge"/>
              <c:yMode val="edge"/>
              <c:x val="0.55394190871369298"/>
              <c:y val="0.90288934355646477"/>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5400000" vert="horz"/>
          <a:lstStyle/>
          <a:p>
            <a:pPr>
              <a:defRPr sz="925" b="0" i="0" u="none" strike="noStrike" baseline="0">
                <a:solidFill>
                  <a:srgbClr val="000000"/>
                </a:solidFill>
                <a:latin typeface="Times New Roman"/>
                <a:ea typeface="Times New Roman"/>
                <a:cs typeface="Times New Roman"/>
              </a:defRPr>
            </a:pPr>
            <a:endParaRPr lang="en-US"/>
          </a:p>
        </c:txPr>
        <c:crossAx val="240487104"/>
        <c:crosses val="autoZero"/>
        <c:auto val="1"/>
        <c:lblAlgn val="ctr"/>
        <c:lblOffset val="100"/>
        <c:tickLblSkip val="8"/>
        <c:tickMarkSkip val="1"/>
        <c:noMultiLvlLbl val="0"/>
      </c:catAx>
      <c:valAx>
        <c:axId val="240487104"/>
        <c:scaling>
          <c:orientation val="minMax"/>
          <c:min val="30"/>
        </c:scaling>
        <c:delete val="0"/>
        <c:axPos val="l"/>
        <c:majorGridlines>
          <c:spPr>
            <a:ln w="3175">
              <a:solidFill>
                <a:srgbClr val="000000"/>
              </a:solidFill>
              <a:prstDash val="solid"/>
            </a:ln>
          </c:spPr>
        </c:majorGridlines>
        <c:title>
          <c:tx>
            <c:rich>
              <a:bodyPr/>
              <a:lstStyle/>
              <a:p>
                <a:pPr>
                  <a:defRPr sz="925" b="1" i="0" u="none" strike="noStrike" baseline="0">
                    <a:solidFill>
                      <a:srgbClr val="000000"/>
                    </a:solidFill>
                    <a:latin typeface="Times New Roman"/>
                    <a:ea typeface="Times New Roman"/>
                    <a:cs typeface="Times New Roman"/>
                  </a:defRPr>
                </a:pPr>
                <a:r>
                  <a:rPr lang="en-US"/>
                  <a:t>Stock Price</a:t>
                </a:r>
              </a:p>
            </c:rich>
          </c:tx>
          <c:layout>
            <c:manualLayout>
              <c:xMode val="edge"/>
              <c:yMode val="edge"/>
              <c:x val="3.3195020746887967E-2"/>
              <c:y val="0.37532891065782131"/>
            </c:manualLayout>
          </c:layout>
          <c:overlay val="0"/>
          <c:spPr>
            <a:noFill/>
            <a:ln w="25400">
              <a:noFill/>
            </a:ln>
          </c:spPr>
        </c:title>
        <c:numFmt formatCode="&quot;$&quot;#,##0.00_);[Red]\(&quot;$&quot;#,##0.00\)" sourceLinked="1"/>
        <c:majorTickMark val="out"/>
        <c:minorTickMark val="none"/>
        <c:tickLblPos val="nextTo"/>
        <c:spPr>
          <a:ln w="3175">
            <a:solidFill>
              <a:srgbClr val="000000"/>
            </a:solidFill>
            <a:prstDash val="solid"/>
          </a:ln>
        </c:spPr>
        <c:txPr>
          <a:bodyPr rot="0" vert="horz"/>
          <a:lstStyle/>
          <a:p>
            <a:pPr>
              <a:defRPr sz="925" b="0" i="0" u="none" strike="noStrike" baseline="0">
                <a:solidFill>
                  <a:srgbClr val="000000"/>
                </a:solidFill>
                <a:latin typeface="Times New Roman"/>
                <a:ea typeface="Times New Roman"/>
                <a:cs typeface="Times New Roman"/>
              </a:defRPr>
            </a:pPr>
            <a:endParaRPr lang="en-US"/>
          </a:p>
        </c:txPr>
        <c:crossAx val="240486544"/>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25" b="0" i="0" u="none" strike="noStrike" baseline="0">
          <a:solidFill>
            <a:srgbClr val="000000"/>
          </a:solidFill>
          <a:latin typeface="Times New Roman"/>
          <a:ea typeface="Times New Roman"/>
          <a:cs typeface="Times New Roman"/>
        </a:defRPr>
      </a:pPr>
      <a:endParaRPr lang="en-US"/>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304800</xdr:colOff>
      <xdr:row>12</xdr:row>
      <xdr:rowOff>152400</xdr:rowOff>
    </xdr:from>
    <xdr:to>
      <xdr:col>12</xdr:col>
      <xdr:colOff>361950</xdr:colOff>
      <xdr:row>35</xdr:row>
      <xdr:rowOff>57150</xdr:rowOff>
    </xdr:to>
    <xdr:graphicFrame macro="">
      <xdr:nvGraphicFramePr>
        <xdr:cNvPr id="9234"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3.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C31"/>
  <sheetViews>
    <sheetView workbookViewId="0"/>
  </sheetViews>
  <sheetFormatPr defaultRowHeight="12.75" x14ac:dyDescent="0.2"/>
  <cols>
    <col min="1" max="2" width="36.7109375" customWidth="1"/>
  </cols>
  <sheetData>
    <row r="1" spans="1:3" x14ac:dyDescent="0.2">
      <c r="A1" s="1" t="s">
        <v>21</v>
      </c>
    </row>
    <row r="3" spans="1:3" x14ac:dyDescent="0.2">
      <c r="A3" t="s">
        <v>22</v>
      </c>
      <c r="B3" t="s">
        <v>23</v>
      </c>
      <c r="C3">
        <v>0</v>
      </c>
    </row>
    <row r="4" spans="1:3" x14ac:dyDescent="0.2">
      <c r="A4" t="s">
        <v>24</v>
      </c>
    </row>
    <row r="5" spans="1:3" x14ac:dyDescent="0.2">
      <c r="A5" t="s">
        <v>25</v>
      </c>
    </row>
    <row r="7" spans="1:3" x14ac:dyDescent="0.2">
      <c r="A7" s="1" t="s">
        <v>26</v>
      </c>
      <c r="B7" t="s">
        <v>27</v>
      </c>
    </row>
    <row r="8" spans="1:3" x14ac:dyDescent="0.2">
      <c r="B8">
        <v>2</v>
      </c>
    </row>
    <row r="10" spans="1:3" x14ac:dyDescent="0.2">
      <c r="A10" t="s">
        <v>28</v>
      </c>
    </row>
    <row r="11" spans="1:3" x14ac:dyDescent="0.2">
      <c r="A11" t="e">
        <f>CB_DATA_!#REF!</f>
        <v>#REF!</v>
      </c>
      <c r="B11" t="e">
        <f>StockPriceModel!#REF!</f>
        <v>#REF!</v>
      </c>
    </row>
    <row r="13" spans="1:3" x14ac:dyDescent="0.2">
      <c r="A13" t="s">
        <v>29</v>
      </c>
    </row>
    <row r="14" spans="1:3" x14ac:dyDescent="0.2">
      <c r="A14" t="s">
        <v>33</v>
      </c>
      <c r="B14" t="s">
        <v>37</v>
      </c>
    </row>
    <row r="16" spans="1:3" x14ac:dyDescent="0.2">
      <c r="A16" t="s">
        <v>30</v>
      </c>
    </row>
    <row r="19" spans="1:2" x14ac:dyDescent="0.2">
      <c r="A19" t="s">
        <v>31</v>
      </c>
    </row>
    <row r="20" spans="1:2" x14ac:dyDescent="0.2">
      <c r="A20">
        <v>28</v>
      </c>
      <c r="B20">
        <v>31</v>
      </c>
    </row>
    <row r="25" spans="1:2" x14ac:dyDescent="0.2">
      <c r="A25" s="1" t="s">
        <v>32</v>
      </c>
    </row>
    <row r="26" spans="1:2" x14ac:dyDescent="0.2">
      <c r="A26" s="28" t="s">
        <v>34</v>
      </c>
      <c r="B26" s="28" t="s">
        <v>34</v>
      </c>
    </row>
    <row r="27" spans="1:2" x14ac:dyDescent="0.2">
      <c r="A27" t="s">
        <v>35</v>
      </c>
      <c r="B27" t="s">
        <v>35</v>
      </c>
    </row>
    <row r="28" spans="1:2" x14ac:dyDescent="0.2">
      <c r="A28" s="28" t="s">
        <v>36</v>
      </c>
      <c r="B28" s="28" t="s">
        <v>36</v>
      </c>
    </row>
    <row r="29" spans="1:2" x14ac:dyDescent="0.2">
      <c r="B29" s="28" t="s">
        <v>38</v>
      </c>
    </row>
    <row r="30" spans="1:2" x14ac:dyDescent="0.2">
      <c r="B30" t="s">
        <v>39</v>
      </c>
    </row>
    <row r="31" spans="1:2" x14ac:dyDescent="0.2">
      <c r="B31" s="28" t="s">
        <v>36</v>
      </c>
    </row>
  </sheetData>
  <phoneticPr fontId="3" type="noConversion"/>
  <pageMargins left="0.75" right="0.75" top="1" bottom="1" header="0.5" footer="0.5"/>
  <pageSetup orientation="portrait" horizontalDpi="1200" verticalDpi="1200"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2"/>
  <sheetViews>
    <sheetView workbookViewId="0">
      <selection activeCell="C4" sqref="C4"/>
    </sheetView>
  </sheetViews>
  <sheetFormatPr defaultRowHeight="12.75" x14ac:dyDescent="0.2"/>
  <cols>
    <col min="1" max="1" width="19.85546875" customWidth="1"/>
    <col min="2" max="2" width="19.140625" customWidth="1"/>
    <col min="3" max="3" width="11.85546875" customWidth="1"/>
    <col min="4" max="5" width="9.42578125" customWidth="1"/>
    <col min="6" max="6" width="12" customWidth="1"/>
    <col min="7" max="10" width="9.42578125" customWidth="1"/>
  </cols>
  <sheetData>
    <row r="1" spans="1:3" x14ac:dyDescent="0.2">
      <c r="A1" s="1" t="s">
        <v>12</v>
      </c>
      <c r="B1" s="1"/>
    </row>
    <row r="2" spans="1:3" x14ac:dyDescent="0.2">
      <c r="A2" s="2"/>
      <c r="B2" s="2"/>
    </row>
    <row r="3" spans="1:3" x14ac:dyDescent="0.2">
      <c r="A3" s="1" t="s">
        <v>2</v>
      </c>
    </row>
    <row r="4" spans="1:3" x14ac:dyDescent="0.2">
      <c r="B4" s="3" t="s">
        <v>4</v>
      </c>
      <c r="C4" s="4">
        <v>35</v>
      </c>
    </row>
    <row r="5" spans="1:3" x14ac:dyDescent="0.2">
      <c r="B5" s="5" t="s">
        <v>5</v>
      </c>
      <c r="C5" s="6">
        <v>40</v>
      </c>
    </row>
    <row r="6" spans="1:3" x14ac:dyDescent="0.2">
      <c r="B6" s="5" t="s">
        <v>7</v>
      </c>
      <c r="C6" s="7">
        <v>250</v>
      </c>
    </row>
    <row r="7" spans="1:3" x14ac:dyDescent="0.2">
      <c r="B7" s="5" t="s">
        <v>0</v>
      </c>
      <c r="C7" s="8">
        <v>0.12</v>
      </c>
    </row>
    <row r="8" spans="1:3" x14ac:dyDescent="0.2">
      <c r="B8" s="5" t="s">
        <v>1</v>
      </c>
      <c r="C8" s="9">
        <v>0.3</v>
      </c>
    </row>
    <row r="9" spans="1:3" x14ac:dyDescent="0.2">
      <c r="B9" s="5" t="s">
        <v>14</v>
      </c>
      <c r="C9" s="8">
        <v>7.0000000000000007E-2</v>
      </c>
    </row>
    <row r="10" spans="1:3" x14ac:dyDescent="0.2">
      <c r="B10" s="5"/>
      <c r="C10" s="8"/>
    </row>
    <row r="11" spans="1:3" x14ac:dyDescent="0.2">
      <c r="B11" s="5" t="s">
        <v>15</v>
      </c>
      <c r="C11" s="10">
        <f>(C7-(C8^2)/2)/C6</f>
        <v>2.9999999999999997E-4</v>
      </c>
    </row>
    <row r="12" spans="1:3" x14ac:dyDescent="0.2">
      <c r="B12" s="11" t="s">
        <v>16</v>
      </c>
      <c r="C12" s="12">
        <f>C8/SQRT(C6)</f>
        <v>1.8973665961010275E-2</v>
      </c>
    </row>
  </sheetData>
  <pageMargins left="0.75" right="0.75" top="1" bottom="1" header="0.5" footer="0.5"/>
  <headerFooter alignWithMargins="0"/>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H141"/>
  <sheetViews>
    <sheetView tabSelected="1" workbookViewId="0">
      <selection activeCell="F3" sqref="F3"/>
    </sheetView>
  </sheetViews>
  <sheetFormatPr defaultRowHeight="12.75" x14ac:dyDescent="0.2"/>
  <cols>
    <col min="1" max="1" width="19.85546875" customWidth="1"/>
    <col min="2" max="2" width="19.140625" customWidth="1"/>
    <col min="3" max="3" width="11.85546875" customWidth="1"/>
    <col min="4" max="5" width="9.42578125" customWidth="1"/>
    <col min="6" max="6" width="12" customWidth="1"/>
    <col min="7" max="10" width="9.42578125" customWidth="1"/>
  </cols>
  <sheetData>
    <row r="1" spans="1:8" x14ac:dyDescent="0.2">
      <c r="A1" s="1" t="s">
        <v>12</v>
      </c>
      <c r="B1" s="1"/>
      <c r="E1" t="s">
        <v>17</v>
      </c>
      <c r="F1" t="s">
        <v>18</v>
      </c>
      <c r="G1" t="s">
        <v>19</v>
      </c>
      <c r="H1" t="s">
        <v>20</v>
      </c>
    </row>
    <row r="2" spans="1:8" x14ac:dyDescent="0.2">
      <c r="A2" s="2"/>
      <c r="B2" s="2"/>
      <c r="E2" s="25">
        <f ca="1">E141</f>
        <v>36.337419897863811</v>
      </c>
      <c r="F2">
        <f ca="1">IF(E2&gt;C5,1,0)</f>
        <v>0</v>
      </c>
      <c r="G2" s="25">
        <f ca="1">F2*(E2-C5)</f>
        <v>0</v>
      </c>
      <c r="H2" s="27">
        <f ca="1">G2/(1+C9/2)</f>
        <v>0</v>
      </c>
    </row>
    <row r="3" spans="1:8" x14ac:dyDescent="0.2">
      <c r="A3" s="1" t="s">
        <v>2</v>
      </c>
    </row>
    <row r="4" spans="1:8" x14ac:dyDescent="0.2">
      <c r="B4" s="3" t="s">
        <v>4</v>
      </c>
      <c r="C4" s="4">
        <v>35</v>
      </c>
    </row>
    <row r="5" spans="1:8" x14ac:dyDescent="0.2">
      <c r="B5" s="5" t="s">
        <v>5</v>
      </c>
      <c r="C5" s="6">
        <v>40</v>
      </c>
    </row>
    <row r="6" spans="1:8" x14ac:dyDescent="0.2">
      <c r="B6" s="5" t="s">
        <v>7</v>
      </c>
      <c r="C6" s="7">
        <v>250</v>
      </c>
      <c r="E6" s="26"/>
    </row>
    <row r="7" spans="1:8" x14ac:dyDescent="0.2">
      <c r="B7" s="5" t="s">
        <v>0</v>
      </c>
      <c r="C7" s="8">
        <v>0.12</v>
      </c>
    </row>
    <row r="8" spans="1:8" x14ac:dyDescent="0.2">
      <c r="B8" s="5" t="s">
        <v>1</v>
      </c>
      <c r="C8" s="9">
        <v>0.3</v>
      </c>
    </row>
    <row r="9" spans="1:8" x14ac:dyDescent="0.2">
      <c r="B9" s="5" t="s">
        <v>14</v>
      </c>
      <c r="C9" s="8">
        <v>7.0000000000000007E-2</v>
      </c>
    </row>
    <row r="10" spans="1:8" x14ac:dyDescent="0.2">
      <c r="B10" s="5"/>
      <c r="C10" s="8"/>
    </row>
    <row r="11" spans="1:8" x14ac:dyDescent="0.2">
      <c r="B11" s="5" t="s">
        <v>15</v>
      </c>
      <c r="C11" s="10">
        <f>(C7-(C8^2)/2)/C6</f>
        <v>2.9999999999999997E-4</v>
      </c>
    </row>
    <row r="12" spans="1:8" x14ac:dyDescent="0.2">
      <c r="B12" s="11" t="s">
        <v>16</v>
      </c>
      <c r="C12" s="12">
        <f>C8/SQRT(C6)</f>
        <v>1.8973665961010275E-2</v>
      </c>
    </row>
    <row r="13" spans="1:8" x14ac:dyDescent="0.2">
      <c r="A13" s="1" t="s">
        <v>12</v>
      </c>
    </row>
    <row r="14" spans="1:8" x14ac:dyDescent="0.2">
      <c r="B14" s="19"/>
      <c r="C14" s="20" t="s">
        <v>9</v>
      </c>
      <c r="D14" s="20" t="s">
        <v>8</v>
      </c>
      <c r="E14" s="21" t="s">
        <v>11</v>
      </c>
    </row>
    <row r="15" spans="1:8" x14ac:dyDescent="0.2">
      <c r="B15" s="22" t="s">
        <v>3</v>
      </c>
      <c r="C15" s="23" t="s">
        <v>6</v>
      </c>
      <c r="D15" s="23" t="s">
        <v>10</v>
      </c>
      <c r="E15" s="24" t="s">
        <v>6</v>
      </c>
    </row>
    <row r="16" spans="1:8" x14ac:dyDescent="0.2">
      <c r="B16" s="14">
        <v>0</v>
      </c>
      <c r="C16" s="15" t="s">
        <v>13</v>
      </c>
      <c r="D16" s="15" t="s">
        <v>13</v>
      </c>
      <c r="E16" s="16">
        <v>35</v>
      </c>
    </row>
    <row r="17" spans="2:5" x14ac:dyDescent="0.2">
      <c r="B17" s="14">
        <v>1</v>
      </c>
      <c r="C17" s="17">
        <f>E16</f>
        <v>35</v>
      </c>
      <c r="D17" s="18">
        <f ca="1">EXP(_xll.CB.Normal(C$11,C$12))</f>
        <v>1.0003000450045003</v>
      </c>
      <c r="E17" s="16">
        <f ca="1">C17*D17</f>
        <v>35.010501575157512</v>
      </c>
    </row>
    <row r="18" spans="2:5" x14ac:dyDescent="0.2">
      <c r="B18" s="14">
        <v>2</v>
      </c>
      <c r="C18" s="17">
        <f ca="1">E17</f>
        <v>35.010501575157512</v>
      </c>
      <c r="D18" s="18">
        <f ca="1">EXP(_xll.CB.Normal(C$11,C$12))</f>
        <v>1.0003000450045003</v>
      </c>
      <c r="E18" s="16">
        <f t="shared" ref="E18:E81" ca="1" si="0">C18*D18</f>
        <v>35.021006301260186</v>
      </c>
    </row>
    <row r="19" spans="2:5" x14ac:dyDescent="0.2">
      <c r="B19" s="14">
        <v>3</v>
      </c>
      <c r="C19" s="17">
        <f t="shared" ref="C19:C82" ca="1" si="1">E18</f>
        <v>35.021006301260186</v>
      </c>
      <c r="D19" s="18">
        <f ca="1">EXP(_xll.CB.Normal(C$11,C$12))</f>
        <v>1.0003000450045003</v>
      </c>
      <c r="E19" s="16">
        <f t="shared" ca="1" si="0"/>
        <v>35.031514179253456</v>
      </c>
    </row>
    <row r="20" spans="2:5" x14ac:dyDescent="0.2">
      <c r="B20" s="14">
        <v>4</v>
      </c>
      <c r="C20" s="17">
        <f t="shared" ca="1" si="1"/>
        <v>35.031514179253456</v>
      </c>
      <c r="D20" s="18">
        <f ca="1">EXP(_xll.CB.Normal(C$11,C$12))</f>
        <v>1.0003000450045003</v>
      </c>
      <c r="E20" s="16">
        <f t="shared" ca="1" si="0"/>
        <v>35.042025210083025</v>
      </c>
    </row>
    <row r="21" spans="2:5" x14ac:dyDescent="0.2">
      <c r="B21" s="14">
        <v>5</v>
      </c>
      <c r="C21" s="17">
        <f t="shared" ca="1" si="1"/>
        <v>35.042025210083025</v>
      </c>
      <c r="D21" s="18">
        <f ca="1">EXP(_xll.CB.Normal(C$11,C$12))</f>
        <v>1.0003000450045003</v>
      </c>
      <c r="E21" s="16">
        <f t="shared" ca="1" si="0"/>
        <v>35.052539394694882</v>
      </c>
    </row>
    <row r="22" spans="2:5" x14ac:dyDescent="0.2">
      <c r="B22" s="14">
        <v>6</v>
      </c>
      <c r="C22" s="17">
        <f t="shared" ca="1" si="1"/>
        <v>35.052539394694882</v>
      </c>
      <c r="D22" s="18">
        <f ca="1">EXP(_xll.CB.Normal(C$11,C$12))</f>
        <v>1.0003000450045003</v>
      </c>
      <c r="E22" s="16">
        <f t="shared" ca="1" si="0"/>
        <v>35.063056734035314</v>
      </c>
    </row>
    <row r="23" spans="2:5" x14ac:dyDescent="0.2">
      <c r="B23" s="14">
        <v>7</v>
      </c>
      <c r="C23" s="17">
        <f t="shared" ca="1" si="1"/>
        <v>35.063056734035314</v>
      </c>
      <c r="D23" s="18">
        <f ca="1">EXP(_xll.CB.Normal(C$11,C$12))</f>
        <v>1.0003000450045003</v>
      </c>
      <c r="E23" s="16">
        <f t="shared" ca="1" si="0"/>
        <v>35.073577229050869</v>
      </c>
    </row>
    <row r="24" spans="2:5" x14ac:dyDescent="0.2">
      <c r="B24" s="14">
        <v>8</v>
      </c>
      <c r="C24" s="17">
        <f t="shared" ca="1" si="1"/>
        <v>35.073577229050869</v>
      </c>
      <c r="D24" s="18">
        <f ca="1">EXP(_xll.CB.Normal(C$11,C$12))</f>
        <v>1.0003000450045003</v>
      </c>
      <c r="E24" s="16">
        <f t="shared" ca="1" si="0"/>
        <v>35.084100880688403</v>
      </c>
    </row>
    <row r="25" spans="2:5" x14ac:dyDescent="0.2">
      <c r="B25" s="14">
        <v>9</v>
      </c>
      <c r="C25" s="17">
        <f t="shared" ca="1" si="1"/>
        <v>35.084100880688403</v>
      </c>
      <c r="D25" s="18">
        <f ca="1">EXP(_xll.CB.Normal(C$11,C$12))</f>
        <v>1.0003000450045003</v>
      </c>
      <c r="E25" s="16">
        <f t="shared" ca="1" si="0"/>
        <v>35.094627689895042</v>
      </c>
    </row>
    <row r="26" spans="2:5" x14ac:dyDescent="0.2">
      <c r="B26" s="14">
        <v>10</v>
      </c>
      <c r="C26" s="17">
        <f t="shared" ca="1" si="1"/>
        <v>35.094627689895042</v>
      </c>
      <c r="D26" s="18">
        <f ca="1">EXP(_xll.CB.Normal(C$11,C$12))</f>
        <v>1.0003000450045003</v>
      </c>
      <c r="E26" s="16">
        <f t="shared" ca="1" si="0"/>
        <v>35.105157657618193</v>
      </c>
    </row>
    <row r="27" spans="2:5" x14ac:dyDescent="0.2">
      <c r="B27" s="14">
        <v>11</v>
      </c>
      <c r="C27" s="17">
        <f t="shared" ca="1" si="1"/>
        <v>35.105157657618193</v>
      </c>
      <c r="D27" s="18">
        <f ca="1">EXP(_xll.CB.Normal(C$11,C$12))</f>
        <v>1.0003000450045003</v>
      </c>
      <c r="E27" s="16">
        <f t="shared" ca="1" si="0"/>
        <v>35.115690784805558</v>
      </c>
    </row>
    <row r="28" spans="2:5" x14ac:dyDescent="0.2">
      <c r="B28" s="14">
        <v>12</v>
      </c>
      <c r="C28" s="17">
        <f t="shared" ca="1" si="1"/>
        <v>35.115690784805558</v>
      </c>
      <c r="D28" s="18">
        <f ca="1">EXP(_xll.CB.Normal(C$11,C$12))</f>
        <v>1.0003000450045003</v>
      </c>
      <c r="E28" s="16">
        <f t="shared" ca="1" si="0"/>
        <v>35.126227072405115</v>
      </c>
    </row>
    <row r="29" spans="2:5" x14ac:dyDescent="0.2">
      <c r="B29" s="14">
        <v>13</v>
      </c>
      <c r="C29" s="17">
        <f t="shared" ca="1" si="1"/>
        <v>35.126227072405115</v>
      </c>
      <c r="D29" s="18">
        <f ca="1">EXP(_xll.CB.Normal(C$11,C$12))</f>
        <v>1.0003000450045003</v>
      </c>
      <c r="E29" s="16">
        <f t="shared" ca="1" si="0"/>
        <v>35.136766521365132</v>
      </c>
    </row>
    <row r="30" spans="2:5" x14ac:dyDescent="0.2">
      <c r="B30" s="14">
        <v>14</v>
      </c>
      <c r="C30" s="17">
        <f t="shared" ca="1" si="1"/>
        <v>35.136766521365132</v>
      </c>
      <c r="D30" s="18">
        <f ca="1">EXP(_xll.CB.Normal(C$11,C$12))</f>
        <v>1.0003000450045003</v>
      </c>
      <c r="E30" s="16">
        <f t="shared" ca="1" si="0"/>
        <v>35.147309132634163</v>
      </c>
    </row>
    <row r="31" spans="2:5" x14ac:dyDescent="0.2">
      <c r="B31" s="14">
        <v>15</v>
      </c>
      <c r="C31" s="17">
        <f t="shared" ca="1" si="1"/>
        <v>35.147309132634163</v>
      </c>
      <c r="D31" s="18">
        <f ca="1">EXP(_xll.CB.Normal(C$11,C$12))</f>
        <v>1.0003000450045003</v>
      </c>
      <c r="E31" s="16">
        <f t="shared" ca="1" si="0"/>
        <v>35.157854907161038</v>
      </c>
    </row>
    <row r="32" spans="2:5" x14ac:dyDescent="0.2">
      <c r="B32" s="14">
        <v>16</v>
      </c>
      <c r="C32" s="17">
        <f t="shared" ca="1" si="1"/>
        <v>35.157854907161038</v>
      </c>
      <c r="D32" s="18">
        <f ca="1">EXP(_xll.CB.Normal(C$11,C$12))</f>
        <v>1.0003000450045003</v>
      </c>
      <c r="E32" s="16">
        <f t="shared" ca="1" si="0"/>
        <v>35.168403845894879</v>
      </c>
    </row>
    <row r="33" spans="2:5" x14ac:dyDescent="0.2">
      <c r="B33" s="14">
        <v>17</v>
      </c>
      <c r="C33" s="17">
        <f t="shared" ca="1" si="1"/>
        <v>35.168403845894879</v>
      </c>
      <c r="D33" s="18">
        <f ca="1">EXP(_xll.CB.Normal(C$11,C$12))</f>
        <v>1.0003000450045003</v>
      </c>
      <c r="E33" s="16">
        <f t="shared" ca="1" si="0"/>
        <v>35.178955949785092</v>
      </c>
    </row>
    <row r="34" spans="2:5" x14ac:dyDescent="0.2">
      <c r="B34" s="14">
        <v>18</v>
      </c>
      <c r="C34" s="17">
        <f t="shared" ca="1" si="1"/>
        <v>35.178955949785092</v>
      </c>
      <c r="D34" s="18">
        <f ca="1">EXP(_xll.CB.Normal(C$11,C$12))</f>
        <v>1.0003000450045003</v>
      </c>
      <c r="E34" s="16">
        <f t="shared" ca="1" si="0"/>
        <v>35.189511219781359</v>
      </c>
    </row>
    <row r="35" spans="2:5" x14ac:dyDescent="0.2">
      <c r="B35" s="14">
        <v>19</v>
      </c>
      <c r="C35" s="17">
        <f t="shared" ca="1" si="1"/>
        <v>35.189511219781359</v>
      </c>
      <c r="D35" s="18">
        <f ca="1">EXP(_xll.CB.Normal(C$11,C$12))</f>
        <v>1.0003000450045003</v>
      </c>
      <c r="E35" s="16">
        <f t="shared" ca="1" si="0"/>
        <v>35.200069656833662</v>
      </c>
    </row>
    <row r="36" spans="2:5" x14ac:dyDescent="0.2">
      <c r="B36" s="14">
        <v>20</v>
      </c>
      <c r="C36" s="17">
        <f t="shared" ca="1" si="1"/>
        <v>35.200069656833662</v>
      </c>
      <c r="D36" s="18">
        <f ca="1">EXP(_xll.CB.Normal(C$11,C$12))</f>
        <v>1.0003000450045003</v>
      </c>
      <c r="E36" s="16">
        <f t="shared" ca="1" si="0"/>
        <v>35.21063126189226</v>
      </c>
    </row>
    <row r="37" spans="2:5" x14ac:dyDescent="0.2">
      <c r="B37" s="14">
        <v>21</v>
      </c>
      <c r="C37" s="17">
        <f t="shared" ca="1" si="1"/>
        <v>35.21063126189226</v>
      </c>
      <c r="D37" s="18">
        <f ca="1">EXP(_xll.CB.Normal(C$11,C$12))</f>
        <v>1.0003000450045003</v>
      </c>
      <c r="E37" s="16">
        <f t="shared" ca="1" si="0"/>
        <v>35.221196035907695</v>
      </c>
    </row>
    <row r="38" spans="2:5" x14ac:dyDescent="0.2">
      <c r="B38" s="14">
        <v>22</v>
      </c>
      <c r="C38" s="17">
        <f t="shared" ca="1" si="1"/>
        <v>35.221196035907695</v>
      </c>
      <c r="D38" s="18">
        <f ca="1">EXP(_xll.CB.Normal(C$11,C$12))</f>
        <v>1.0003000450045003</v>
      </c>
      <c r="E38" s="16">
        <f t="shared" ca="1" si="0"/>
        <v>35.231763979830795</v>
      </c>
    </row>
    <row r="39" spans="2:5" x14ac:dyDescent="0.2">
      <c r="B39" s="14">
        <v>23</v>
      </c>
      <c r="C39" s="17">
        <f t="shared" ca="1" si="1"/>
        <v>35.231763979830795</v>
      </c>
      <c r="D39" s="18">
        <f ca="1">EXP(_xll.CB.Normal(C$11,C$12))</f>
        <v>1.0003000450045003</v>
      </c>
      <c r="E39" s="16">
        <f t="shared" ca="1" si="0"/>
        <v>35.242335094612677</v>
      </c>
    </row>
    <row r="40" spans="2:5" x14ac:dyDescent="0.2">
      <c r="B40" s="14">
        <v>24</v>
      </c>
      <c r="C40" s="17">
        <f t="shared" ca="1" si="1"/>
        <v>35.242335094612677</v>
      </c>
      <c r="D40" s="18">
        <f ca="1">EXP(_xll.CB.Normal(C$11,C$12))</f>
        <v>1.0003000450045003</v>
      </c>
      <c r="E40" s="16">
        <f t="shared" ca="1" si="0"/>
        <v>35.252909381204745</v>
      </c>
    </row>
    <row r="41" spans="2:5" x14ac:dyDescent="0.2">
      <c r="B41" s="14">
        <v>25</v>
      </c>
      <c r="C41" s="17">
        <f t="shared" ca="1" si="1"/>
        <v>35.252909381204745</v>
      </c>
      <c r="D41" s="18">
        <f ca="1">EXP(_xll.CB.Normal(C$11,C$12))</f>
        <v>1.0003000450045003</v>
      </c>
      <c r="E41" s="16">
        <f t="shared" ca="1" si="0"/>
        <v>35.263486840558677</v>
      </c>
    </row>
    <row r="42" spans="2:5" x14ac:dyDescent="0.2">
      <c r="B42" s="14">
        <v>26</v>
      </c>
      <c r="C42" s="17">
        <f t="shared" ca="1" si="1"/>
        <v>35.263486840558677</v>
      </c>
      <c r="D42" s="18">
        <f ca="1">EXP(_xll.CB.Normal(C$11,C$12))</f>
        <v>1.0003000450045003</v>
      </c>
      <c r="E42" s="16">
        <f t="shared" ca="1" si="0"/>
        <v>35.274067473626452</v>
      </c>
    </row>
    <row r="43" spans="2:5" x14ac:dyDescent="0.2">
      <c r="B43" s="14">
        <v>27</v>
      </c>
      <c r="C43" s="17">
        <f t="shared" ca="1" si="1"/>
        <v>35.274067473626452</v>
      </c>
      <c r="D43" s="18">
        <f ca="1">EXP(_xll.CB.Normal(C$11,C$12))</f>
        <v>1.0003000450045003</v>
      </c>
      <c r="E43" s="16">
        <f t="shared" ca="1" si="0"/>
        <v>35.284651281360318</v>
      </c>
    </row>
    <row r="44" spans="2:5" x14ac:dyDescent="0.2">
      <c r="B44" s="14">
        <v>28</v>
      </c>
      <c r="C44" s="17">
        <f t="shared" ca="1" si="1"/>
        <v>35.284651281360318</v>
      </c>
      <c r="D44" s="18">
        <f ca="1">EXP(_xll.CB.Normal(C$11,C$12))</f>
        <v>1.0003000450045003</v>
      </c>
      <c r="E44" s="16">
        <f t="shared" ca="1" si="0"/>
        <v>35.295238264712829</v>
      </c>
    </row>
    <row r="45" spans="2:5" x14ac:dyDescent="0.2">
      <c r="B45" s="14">
        <v>29</v>
      </c>
      <c r="C45" s="17">
        <f t="shared" ca="1" si="1"/>
        <v>35.295238264712829</v>
      </c>
      <c r="D45" s="18">
        <f ca="1">EXP(_xll.CB.Normal(C$11,C$12))</f>
        <v>1.0003000450045003</v>
      </c>
      <c r="E45" s="16">
        <f t="shared" ca="1" si="0"/>
        <v>35.305828424636807</v>
      </c>
    </row>
    <row r="46" spans="2:5" x14ac:dyDescent="0.2">
      <c r="B46" s="14">
        <v>30</v>
      </c>
      <c r="C46" s="17">
        <f t="shared" ca="1" si="1"/>
        <v>35.305828424636807</v>
      </c>
      <c r="D46" s="18">
        <f ca="1">EXP(_xll.CB.Normal(C$11,C$12))</f>
        <v>1.0003000450045003</v>
      </c>
      <c r="E46" s="16">
        <f t="shared" ca="1" si="0"/>
        <v>35.316421762085362</v>
      </c>
    </row>
    <row r="47" spans="2:5" x14ac:dyDescent="0.2">
      <c r="B47" s="14">
        <v>31</v>
      </c>
      <c r="C47" s="17">
        <f t="shared" ca="1" si="1"/>
        <v>35.316421762085362</v>
      </c>
      <c r="D47" s="18">
        <f ca="1">EXP(_xll.CB.Normal(C$11,C$12))</f>
        <v>1.0003000450045003</v>
      </c>
      <c r="E47" s="16">
        <f t="shared" ca="1" si="0"/>
        <v>35.327018278011899</v>
      </c>
    </row>
    <row r="48" spans="2:5" x14ac:dyDescent="0.2">
      <c r="B48" s="14">
        <v>32</v>
      </c>
      <c r="C48" s="17">
        <f t="shared" ca="1" si="1"/>
        <v>35.327018278011899</v>
      </c>
      <c r="D48" s="18">
        <f ca="1">EXP(_xll.CB.Normal(C$11,C$12))</f>
        <v>1.0003000450045003</v>
      </c>
      <c r="E48" s="16">
        <f t="shared" ca="1" si="0"/>
        <v>35.337617973370108</v>
      </c>
    </row>
    <row r="49" spans="2:5" x14ac:dyDescent="0.2">
      <c r="B49" s="14">
        <v>33</v>
      </c>
      <c r="C49" s="17">
        <f t="shared" ca="1" si="1"/>
        <v>35.337617973370108</v>
      </c>
      <c r="D49" s="18">
        <f ca="1">EXP(_xll.CB.Normal(C$11,C$12))</f>
        <v>1.0003000450045003</v>
      </c>
      <c r="E49" s="16">
        <f t="shared" ca="1" si="0"/>
        <v>35.348220849113957</v>
      </c>
    </row>
    <row r="50" spans="2:5" x14ac:dyDescent="0.2">
      <c r="B50" s="14">
        <v>34</v>
      </c>
      <c r="C50" s="17">
        <f t="shared" ca="1" si="1"/>
        <v>35.348220849113957</v>
      </c>
      <c r="D50" s="18">
        <f ca="1">EXP(_xll.CB.Normal(C$11,C$12))</f>
        <v>1.0003000450045003</v>
      </c>
      <c r="E50" s="16">
        <f t="shared" ca="1" si="0"/>
        <v>35.358826906197706</v>
      </c>
    </row>
    <row r="51" spans="2:5" x14ac:dyDescent="0.2">
      <c r="B51" s="14">
        <v>35</v>
      </c>
      <c r="C51" s="17">
        <f t="shared" ca="1" si="1"/>
        <v>35.358826906197706</v>
      </c>
      <c r="D51" s="18">
        <f ca="1">EXP(_xll.CB.Normal(C$11,C$12))</f>
        <v>1.0003000450045003</v>
      </c>
      <c r="E51" s="16">
        <f t="shared" ca="1" si="0"/>
        <v>35.369436145575904</v>
      </c>
    </row>
    <row r="52" spans="2:5" x14ac:dyDescent="0.2">
      <c r="B52" s="14">
        <v>36</v>
      </c>
      <c r="C52" s="17">
        <f t="shared" ca="1" si="1"/>
        <v>35.369436145575904</v>
      </c>
      <c r="D52" s="18">
        <f ca="1">EXP(_xll.CB.Normal(C$11,C$12))</f>
        <v>1.0003000450045003</v>
      </c>
      <c r="E52" s="16">
        <f t="shared" ca="1" si="0"/>
        <v>35.380048568203378</v>
      </c>
    </row>
    <row r="53" spans="2:5" x14ac:dyDescent="0.2">
      <c r="B53" s="14">
        <v>37</v>
      </c>
      <c r="C53" s="17">
        <f t="shared" ca="1" si="1"/>
        <v>35.380048568203378</v>
      </c>
      <c r="D53" s="18">
        <f ca="1">EXP(_xll.CB.Normal(C$11,C$12))</f>
        <v>1.0003000450045003</v>
      </c>
      <c r="E53" s="16">
        <f t="shared" ca="1" si="0"/>
        <v>35.390664175035248</v>
      </c>
    </row>
    <row r="54" spans="2:5" x14ac:dyDescent="0.2">
      <c r="B54" s="14">
        <v>38</v>
      </c>
      <c r="C54" s="17">
        <f t="shared" ca="1" si="1"/>
        <v>35.390664175035248</v>
      </c>
      <c r="D54" s="18">
        <f ca="1">EXP(_xll.CB.Normal(C$11,C$12))</f>
        <v>1.0003000450045003</v>
      </c>
      <c r="E54" s="16">
        <f t="shared" ca="1" si="0"/>
        <v>35.401282967026916</v>
      </c>
    </row>
    <row r="55" spans="2:5" x14ac:dyDescent="0.2">
      <c r="B55" s="14">
        <v>39</v>
      </c>
      <c r="C55" s="17">
        <f t="shared" ca="1" si="1"/>
        <v>35.401282967026916</v>
      </c>
      <c r="D55" s="18">
        <f ca="1">EXP(_xll.CB.Normal(C$11,C$12))</f>
        <v>1.0003000450045003</v>
      </c>
      <c r="E55" s="16">
        <f t="shared" ca="1" si="0"/>
        <v>35.411904945134076</v>
      </c>
    </row>
    <row r="56" spans="2:5" x14ac:dyDescent="0.2">
      <c r="B56" s="14">
        <v>40</v>
      </c>
      <c r="C56" s="17">
        <f t="shared" ca="1" si="1"/>
        <v>35.411904945134076</v>
      </c>
      <c r="D56" s="18">
        <f ca="1">EXP(_xll.CB.Normal(C$11,C$12))</f>
        <v>1.0003000450045003</v>
      </c>
      <c r="E56" s="16">
        <f t="shared" ca="1" si="0"/>
        <v>35.422530110312707</v>
      </c>
    </row>
    <row r="57" spans="2:5" x14ac:dyDescent="0.2">
      <c r="B57" s="14">
        <v>41</v>
      </c>
      <c r="C57" s="17">
        <f t="shared" ca="1" si="1"/>
        <v>35.422530110312707</v>
      </c>
      <c r="D57" s="18">
        <f ca="1">EXP(_xll.CB.Normal(C$11,C$12))</f>
        <v>1.0003000450045003</v>
      </c>
      <c r="E57" s="16">
        <f t="shared" ca="1" si="0"/>
        <v>35.433158463519071</v>
      </c>
    </row>
    <row r="58" spans="2:5" x14ac:dyDescent="0.2">
      <c r="B58" s="14">
        <v>42</v>
      </c>
      <c r="C58" s="17">
        <f t="shared" ca="1" si="1"/>
        <v>35.433158463519071</v>
      </c>
      <c r="D58" s="18">
        <f ca="1">EXP(_xll.CB.Normal(C$11,C$12))</f>
        <v>1.0003000450045003</v>
      </c>
      <c r="E58" s="16">
        <f t="shared" ca="1" si="0"/>
        <v>35.443790005709715</v>
      </c>
    </row>
    <row r="59" spans="2:5" x14ac:dyDescent="0.2">
      <c r="B59" s="14">
        <v>43</v>
      </c>
      <c r="C59" s="17">
        <f t="shared" ca="1" si="1"/>
        <v>35.443790005709715</v>
      </c>
      <c r="D59" s="18">
        <f ca="1">EXP(_xll.CB.Normal(C$11,C$12))</f>
        <v>1.0003000450045003</v>
      </c>
      <c r="E59" s="16">
        <f t="shared" ca="1" si="0"/>
        <v>35.454424737841485</v>
      </c>
    </row>
    <row r="60" spans="2:5" x14ac:dyDescent="0.2">
      <c r="B60" s="14">
        <v>44</v>
      </c>
      <c r="C60" s="17">
        <f t="shared" ca="1" si="1"/>
        <v>35.454424737841485</v>
      </c>
      <c r="D60" s="18">
        <f ca="1">EXP(_xll.CB.Normal(C$11,C$12))</f>
        <v>1.0003000450045003</v>
      </c>
      <c r="E60" s="16">
        <f t="shared" ca="1" si="0"/>
        <v>35.46506266087151</v>
      </c>
    </row>
    <row r="61" spans="2:5" x14ac:dyDescent="0.2">
      <c r="B61" s="14">
        <v>45</v>
      </c>
      <c r="C61" s="17">
        <f t="shared" ca="1" si="1"/>
        <v>35.46506266087151</v>
      </c>
      <c r="D61" s="18">
        <f ca="1">EXP(_xll.CB.Normal(C$11,C$12))</f>
        <v>1.0003000450045003</v>
      </c>
      <c r="E61" s="16">
        <f t="shared" ca="1" si="0"/>
        <v>35.475703775757196</v>
      </c>
    </row>
    <row r="62" spans="2:5" x14ac:dyDescent="0.2">
      <c r="B62" s="14">
        <v>46</v>
      </c>
      <c r="C62" s="17">
        <f t="shared" ca="1" si="1"/>
        <v>35.475703775757196</v>
      </c>
      <c r="D62" s="18">
        <f ca="1">EXP(_xll.CB.Normal(C$11,C$12))</f>
        <v>1.0003000450045003</v>
      </c>
      <c r="E62" s="16">
        <f t="shared" ca="1" si="0"/>
        <v>35.486348083456242</v>
      </c>
    </row>
    <row r="63" spans="2:5" x14ac:dyDescent="0.2">
      <c r="B63" s="14">
        <v>47</v>
      </c>
      <c r="C63" s="17">
        <f t="shared" ca="1" si="1"/>
        <v>35.486348083456242</v>
      </c>
      <c r="D63" s="18">
        <f ca="1">EXP(_xll.CB.Normal(C$11,C$12))</f>
        <v>1.0003000450045003</v>
      </c>
      <c r="E63" s="16">
        <f t="shared" ca="1" si="0"/>
        <v>35.496995584926644</v>
      </c>
    </row>
    <row r="64" spans="2:5" x14ac:dyDescent="0.2">
      <c r="B64" s="14">
        <v>48</v>
      </c>
      <c r="C64" s="17">
        <f t="shared" ca="1" si="1"/>
        <v>35.496995584926644</v>
      </c>
      <c r="D64" s="18">
        <f ca="1">EXP(_xll.CB.Normal(C$11,C$12))</f>
        <v>1.0003000450045003</v>
      </c>
      <c r="E64" s="16">
        <f t="shared" ca="1" si="0"/>
        <v>35.507646281126668</v>
      </c>
    </row>
    <row r="65" spans="2:5" x14ac:dyDescent="0.2">
      <c r="B65" s="14">
        <v>49</v>
      </c>
      <c r="C65" s="17">
        <f t="shared" ca="1" si="1"/>
        <v>35.507646281126668</v>
      </c>
      <c r="D65" s="18">
        <f ca="1">EXP(_xll.CB.Normal(C$11,C$12))</f>
        <v>1.0003000450045003</v>
      </c>
      <c r="E65" s="16">
        <f t="shared" ca="1" si="0"/>
        <v>35.518300173014886</v>
      </c>
    </row>
    <row r="66" spans="2:5" x14ac:dyDescent="0.2">
      <c r="B66" s="14">
        <v>50</v>
      </c>
      <c r="C66" s="17">
        <f t="shared" ca="1" si="1"/>
        <v>35.518300173014886</v>
      </c>
      <c r="D66" s="18">
        <f ca="1">EXP(_xll.CB.Normal(C$11,C$12))</f>
        <v>1.0003000450045003</v>
      </c>
      <c r="E66" s="16">
        <f t="shared" ca="1" si="0"/>
        <v>35.52895726155014</v>
      </c>
    </row>
    <row r="67" spans="2:5" x14ac:dyDescent="0.2">
      <c r="B67" s="14">
        <v>51</v>
      </c>
      <c r="C67" s="17">
        <f t="shared" ca="1" si="1"/>
        <v>35.52895726155014</v>
      </c>
      <c r="D67" s="18">
        <f ca="1">EXP(_xll.CB.Normal(C$11,C$12))</f>
        <v>1.0003000450045003</v>
      </c>
      <c r="E67" s="16">
        <f t="shared" ca="1" si="0"/>
        <v>35.53961754769157</v>
      </c>
    </row>
    <row r="68" spans="2:5" x14ac:dyDescent="0.2">
      <c r="B68" s="14">
        <v>52</v>
      </c>
      <c r="C68" s="17">
        <f t="shared" ca="1" si="1"/>
        <v>35.53961754769157</v>
      </c>
      <c r="D68" s="18">
        <f ca="1">EXP(_xll.CB.Normal(C$11,C$12))</f>
        <v>1.0003000450045003</v>
      </c>
      <c r="E68" s="16">
        <f t="shared" ca="1" si="0"/>
        <v>35.550281032398608</v>
      </c>
    </row>
    <row r="69" spans="2:5" x14ac:dyDescent="0.2">
      <c r="B69" s="14">
        <v>53</v>
      </c>
      <c r="C69" s="17">
        <f t="shared" ca="1" si="1"/>
        <v>35.550281032398608</v>
      </c>
      <c r="D69" s="18">
        <f ca="1">EXP(_xll.CB.Normal(C$11,C$12))</f>
        <v>1.0003000450045003</v>
      </c>
      <c r="E69" s="16">
        <f t="shared" ca="1" si="0"/>
        <v>35.560947716630963</v>
      </c>
    </row>
    <row r="70" spans="2:5" x14ac:dyDescent="0.2">
      <c r="B70" s="14">
        <v>54</v>
      </c>
      <c r="C70" s="17">
        <f t="shared" ca="1" si="1"/>
        <v>35.560947716630963</v>
      </c>
      <c r="D70" s="18">
        <f ca="1">EXP(_xll.CB.Normal(C$11,C$12))</f>
        <v>1.0003000450045003</v>
      </c>
      <c r="E70" s="16">
        <f t="shared" ca="1" si="0"/>
        <v>35.571617601348635</v>
      </c>
    </row>
    <row r="71" spans="2:5" x14ac:dyDescent="0.2">
      <c r="B71" s="14">
        <v>55</v>
      </c>
      <c r="C71" s="17">
        <f t="shared" ca="1" si="1"/>
        <v>35.571617601348635</v>
      </c>
      <c r="D71" s="18">
        <f ca="1">EXP(_xll.CB.Normal(C$11,C$12))</f>
        <v>1.0003000450045003</v>
      </c>
      <c r="E71" s="16">
        <f t="shared" ca="1" si="0"/>
        <v>35.582290687511914</v>
      </c>
    </row>
    <row r="72" spans="2:5" x14ac:dyDescent="0.2">
      <c r="B72" s="14">
        <v>56</v>
      </c>
      <c r="C72" s="17">
        <f t="shared" ca="1" si="1"/>
        <v>35.582290687511914</v>
      </c>
      <c r="D72" s="18">
        <f ca="1">EXP(_xll.CB.Normal(C$11,C$12))</f>
        <v>1.0003000450045003</v>
      </c>
      <c r="E72" s="16">
        <f t="shared" ca="1" si="0"/>
        <v>35.592966976081378</v>
      </c>
    </row>
    <row r="73" spans="2:5" x14ac:dyDescent="0.2">
      <c r="B73" s="14">
        <v>57</v>
      </c>
      <c r="C73" s="17">
        <f t="shared" ca="1" si="1"/>
        <v>35.592966976081378</v>
      </c>
      <c r="D73" s="18">
        <f ca="1">EXP(_xll.CB.Normal(C$11,C$12))</f>
        <v>1.0003000450045003</v>
      </c>
      <c r="E73" s="16">
        <f t="shared" ca="1" si="0"/>
        <v>35.603646468017899</v>
      </c>
    </row>
    <row r="74" spans="2:5" x14ac:dyDescent="0.2">
      <c r="B74" s="14">
        <v>58</v>
      </c>
      <c r="C74" s="17">
        <f t="shared" ca="1" si="1"/>
        <v>35.603646468017899</v>
      </c>
      <c r="D74" s="18">
        <f ca="1">EXP(_xll.CB.Normal(C$11,C$12))</f>
        <v>1.0003000450045003</v>
      </c>
      <c r="E74" s="16">
        <f t="shared" ca="1" si="0"/>
        <v>35.614329164282623</v>
      </c>
    </row>
    <row r="75" spans="2:5" x14ac:dyDescent="0.2">
      <c r="B75" s="14">
        <v>59</v>
      </c>
      <c r="C75" s="17">
        <f t="shared" ca="1" si="1"/>
        <v>35.614329164282623</v>
      </c>
      <c r="D75" s="18">
        <f ca="1">EXP(_xll.CB.Normal(C$11,C$12))</f>
        <v>1.0003000450045003</v>
      </c>
      <c r="E75" s="16">
        <f t="shared" ca="1" si="0"/>
        <v>35.625015065836998</v>
      </c>
    </row>
    <row r="76" spans="2:5" x14ac:dyDescent="0.2">
      <c r="B76" s="14">
        <v>60</v>
      </c>
      <c r="C76" s="17">
        <f t="shared" ca="1" si="1"/>
        <v>35.625015065836998</v>
      </c>
      <c r="D76" s="18">
        <f ca="1">EXP(_xll.CB.Normal(C$11,C$12))</f>
        <v>1.0003000450045003</v>
      </c>
      <c r="E76" s="16">
        <f t="shared" ca="1" si="0"/>
        <v>35.63570417364275</v>
      </c>
    </row>
    <row r="77" spans="2:5" x14ac:dyDescent="0.2">
      <c r="B77" s="14">
        <v>61</v>
      </c>
      <c r="C77" s="17">
        <f t="shared" ca="1" si="1"/>
        <v>35.63570417364275</v>
      </c>
      <c r="D77" s="18">
        <f ca="1">EXP(_xll.CB.Normal(C$11,C$12))</f>
        <v>1.0003000450045003</v>
      </c>
      <c r="E77" s="16">
        <f t="shared" ca="1" si="0"/>
        <v>35.6463964886619</v>
      </c>
    </row>
    <row r="78" spans="2:5" x14ac:dyDescent="0.2">
      <c r="B78" s="14">
        <v>62</v>
      </c>
      <c r="C78" s="17">
        <f t="shared" ca="1" si="1"/>
        <v>35.6463964886619</v>
      </c>
      <c r="D78" s="18">
        <f ca="1">EXP(_xll.CB.Normal(C$11,C$12))</f>
        <v>1.0003000450045003</v>
      </c>
      <c r="E78" s="16">
        <f t="shared" ca="1" si="0"/>
        <v>35.657092011856761</v>
      </c>
    </row>
    <row r="79" spans="2:5" x14ac:dyDescent="0.2">
      <c r="B79" s="14">
        <v>63</v>
      </c>
      <c r="C79" s="17">
        <f t="shared" ca="1" si="1"/>
        <v>35.657092011856761</v>
      </c>
      <c r="D79" s="18">
        <f ca="1">EXP(_xll.CB.Normal(C$11,C$12))</f>
        <v>1.0003000450045003</v>
      </c>
      <c r="E79" s="16">
        <f t="shared" ca="1" si="0"/>
        <v>35.667790744189929</v>
      </c>
    </row>
    <row r="80" spans="2:5" x14ac:dyDescent="0.2">
      <c r="B80" s="14">
        <v>64</v>
      </c>
      <c r="C80" s="17">
        <f t="shared" ca="1" si="1"/>
        <v>35.667790744189929</v>
      </c>
      <c r="D80" s="18">
        <f ca="1">EXP(_xll.CB.Normal(C$11,C$12))</f>
        <v>1.0003000450045003</v>
      </c>
      <c r="E80" s="16">
        <f t="shared" ca="1" si="0"/>
        <v>35.678492686624288</v>
      </c>
    </row>
    <row r="81" spans="2:5" x14ac:dyDescent="0.2">
      <c r="B81" s="14">
        <v>65</v>
      </c>
      <c r="C81" s="17">
        <f t="shared" ca="1" si="1"/>
        <v>35.678492686624288</v>
      </c>
      <c r="D81" s="18">
        <f ca="1">EXP(_xll.CB.Normal(C$11,C$12))</f>
        <v>1.0003000450045003</v>
      </c>
      <c r="E81" s="16">
        <f t="shared" ca="1" si="0"/>
        <v>35.689197840123008</v>
      </c>
    </row>
    <row r="82" spans="2:5" x14ac:dyDescent="0.2">
      <c r="B82" s="14">
        <v>66</v>
      </c>
      <c r="C82" s="17">
        <f t="shared" ca="1" si="1"/>
        <v>35.689197840123008</v>
      </c>
      <c r="D82" s="18">
        <f ca="1">EXP(_xll.CB.Normal(C$11,C$12))</f>
        <v>1.0003000450045003</v>
      </c>
      <c r="E82" s="16">
        <f t="shared" ref="E82:E141" ca="1" si="2">C82*D82</f>
        <v>35.699906205649562</v>
      </c>
    </row>
    <row r="83" spans="2:5" x14ac:dyDescent="0.2">
      <c r="B83" s="14">
        <v>67</v>
      </c>
      <c r="C83" s="17">
        <f t="shared" ref="C83:C141" ca="1" si="3">E82</f>
        <v>35.699906205649562</v>
      </c>
      <c r="D83" s="18">
        <f ca="1">EXP(_xll.CB.Normal(C$11,C$12))</f>
        <v>1.0003000450045003</v>
      </c>
      <c r="E83" s="16">
        <f t="shared" ca="1" si="2"/>
        <v>35.710617784167695</v>
      </c>
    </row>
    <row r="84" spans="2:5" x14ac:dyDescent="0.2">
      <c r="B84" s="14">
        <v>68</v>
      </c>
      <c r="C84" s="17">
        <f t="shared" ca="1" si="3"/>
        <v>35.710617784167695</v>
      </c>
      <c r="D84" s="18">
        <f ca="1">EXP(_xll.CB.Normal(C$11,C$12))</f>
        <v>1.0003000450045003</v>
      </c>
      <c r="E84" s="16">
        <f t="shared" ca="1" si="2"/>
        <v>35.721332576641458</v>
      </c>
    </row>
    <row r="85" spans="2:5" x14ac:dyDescent="0.2">
      <c r="B85" s="14">
        <v>69</v>
      </c>
      <c r="C85" s="17">
        <f t="shared" ca="1" si="3"/>
        <v>35.721332576641458</v>
      </c>
      <c r="D85" s="18">
        <f ca="1">EXP(_xll.CB.Normal(C$11,C$12))</f>
        <v>1.0003000450045003</v>
      </c>
      <c r="E85" s="16">
        <f t="shared" ca="1" si="2"/>
        <v>35.732050584035171</v>
      </c>
    </row>
    <row r="86" spans="2:5" x14ac:dyDescent="0.2">
      <c r="B86" s="14">
        <v>70</v>
      </c>
      <c r="C86" s="17">
        <f t="shared" ca="1" si="3"/>
        <v>35.732050584035171</v>
      </c>
      <c r="D86" s="18">
        <f ca="1">EXP(_xll.CB.Normal(C$11,C$12))</f>
        <v>1.0003000450045003</v>
      </c>
      <c r="E86" s="16">
        <f t="shared" ca="1" si="2"/>
        <v>35.742771807313467</v>
      </c>
    </row>
    <row r="87" spans="2:5" x14ac:dyDescent="0.2">
      <c r="B87" s="14">
        <v>71</v>
      </c>
      <c r="C87" s="17">
        <f t="shared" ca="1" si="3"/>
        <v>35.742771807313467</v>
      </c>
      <c r="D87" s="18">
        <f ca="1">EXP(_xll.CB.Normal(C$11,C$12))</f>
        <v>1.0003000450045003</v>
      </c>
      <c r="E87" s="16">
        <f t="shared" ca="1" si="2"/>
        <v>35.753496247441248</v>
      </c>
    </row>
    <row r="88" spans="2:5" x14ac:dyDescent="0.2">
      <c r="B88" s="14">
        <v>72</v>
      </c>
      <c r="C88" s="17">
        <f t="shared" ca="1" si="3"/>
        <v>35.753496247441248</v>
      </c>
      <c r="D88" s="18">
        <f ca="1">EXP(_xll.CB.Normal(C$11,C$12))</f>
        <v>1.0003000450045003</v>
      </c>
      <c r="E88" s="16">
        <f t="shared" ca="1" si="2"/>
        <v>35.764223905383716</v>
      </c>
    </row>
    <row r="89" spans="2:5" x14ac:dyDescent="0.2">
      <c r="B89" s="14">
        <v>73</v>
      </c>
      <c r="C89" s="17">
        <f t="shared" ca="1" si="3"/>
        <v>35.764223905383716</v>
      </c>
      <c r="D89" s="18">
        <f ca="1">EXP(_xll.CB.Normal(C$11,C$12))</f>
        <v>1.0003000450045003</v>
      </c>
      <c r="E89" s="16">
        <f t="shared" ca="1" si="2"/>
        <v>35.774954782106356</v>
      </c>
    </row>
    <row r="90" spans="2:5" x14ac:dyDescent="0.2">
      <c r="B90" s="14">
        <v>74</v>
      </c>
      <c r="C90" s="17">
        <f t="shared" ca="1" si="3"/>
        <v>35.774954782106356</v>
      </c>
      <c r="D90" s="18">
        <f ca="1">EXP(_xll.CB.Normal(C$11,C$12))</f>
        <v>1.0003000450045003</v>
      </c>
      <c r="E90" s="16">
        <f t="shared" ca="1" si="2"/>
        <v>35.785688878574952</v>
      </c>
    </row>
    <row r="91" spans="2:5" x14ac:dyDescent="0.2">
      <c r="B91" s="14">
        <v>75</v>
      </c>
      <c r="C91" s="17">
        <f t="shared" ca="1" si="3"/>
        <v>35.785688878574952</v>
      </c>
      <c r="D91" s="18">
        <f ca="1">EXP(_xll.CB.Normal(C$11,C$12))</f>
        <v>1.0003000450045003</v>
      </c>
      <c r="E91" s="16">
        <f t="shared" ca="1" si="2"/>
        <v>35.796426195755572</v>
      </c>
    </row>
    <row r="92" spans="2:5" x14ac:dyDescent="0.2">
      <c r="B92" s="14">
        <v>76</v>
      </c>
      <c r="C92" s="17">
        <f t="shared" ca="1" si="3"/>
        <v>35.796426195755572</v>
      </c>
      <c r="D92" s="18">
        <f ca="1">EXP(_xll.CB.Normal(C$11,C$12))</f>
        <v>1.0003000450045003</v>
      </c>
      <c r="E92" s="16">
        <f t="shared" ca="1" si="2"/>
        <v>35.807166734614576</v>
      </c>
    </row>
    <row r="93" spans="2:5" x14ac:dyDescent="0.2">
      <c r="B93" s="14">
        <v>77</v>
      </c>
      <c r="C93" s="17">
        <f t="shared" ca="1" si="3"/>
        <v>35.807166734614576</v>
      </c>
      <c r="D93" s="18">
        <f ca="1">EXP(_xll.CB.Normal(C$11,C$12))</f>
        <v>1.0003000450045003</v>
      </c>
      <c r="E93" s="16">
        <f t="shared" ca="1" si="2"/>
        <v>35.817910496118607</v>
      </c>
    </row>
    <row r="94" spans="2:5" x14ac:dyDescent="0.2">
      <c r="B94" s="14">
        <v>78</v>
      </c>
      <c r="C94" s="17">
        <f t="shared" ca="1" si="3"/>
        <v>35.817910496118607</v>
      </c>
      <c r="D94" s="18">
        <f ca="1">EXP(_xll.CB.Normal(C$11,C$12))</f>
        <v>1.0003000450045003</v>
      </c>
      <c r="E94" s="16">
        <f t="shared" ca="1" si="2"/>
        <v>35.828657481234607</v>
      </c>
    </row>
    <row r="95" spans="2:5" x14ac:dyDescent="0.2">
      <c r="B95" s="14">
        <v>79</v>
      </c>
      <c r="C95" s="17">
        <f t="shared" ca="1" si="3"/>
        <v>35.828657481234607</v>
      </c>
      <c r="D95" s="18">
        <f ca="1">EXP(_xll.CB.Normal(C$11,C$12))</f>
        <v>1.0003000450045003</v>
      </c>
      <c r="E95" s="16">
        <f t="shared" ca="1" si="2"/>
        <v>35.839407690929804</v>
      </c>
    </row>
    <row r="96" spans="2:5" x14ac:dyDescent="0.2">
      <c r="B96" s="14">
        <v>80</v>
      </c>
      <c r="C96" s="17">
        <f t="shared" ca="1" si="3"/>
        <v>35.839407690929804</v>
      </c>
      <c r="D96" s="18">
        <f ca="1">EXP(_xll.CB.Normal(C$11,C$12))</f>
        <v>1.0003000450045003</v>
      </c>
      <c r="E96" s="16">
        <f t="shared" ca="1" si="2"/>
        <v>35.85016112617172</v>
      </c>
    </row>
    <row r="97" spans="2:5" x14ac:dyDescent="0.2">
      <c r="B97" s="14">
        <v>81</v>
      </c>
      <c r="C97" s="17">
        <f t="shared" ca="1" si="3"/>
        <v>35.85016112617172</v>
      </c>
      <c r="D97" s="18">
        <f ca="1">EXP(_xll.CB.Normal(C$11,C$12))</f>
        <v>1.0003000450045003</v>
      </c>
      <c r="E97" s="16">
        <f t="shared" ca="1" si="2"/>
        <v>35.860917787928159</v>
      </c>
    </row>
    <row r="98" spans="2:5" x14ac:dyDescent="0.2">
      <c r="B98" s="14">
        <v>82</v>
      </c>
      <c r="C98" s="17">
        <f t="shared" ca="1" si="3"/>
        <v>35.860917787928159</v>
      </c>
      <c r="D98" s="18">
        <f ca="1">EXP(_xll.CB.Normal(C$11,C$12))</f>
        <v>1.0003000450045003</v>
      </c>
      <c r="E98" s="16">
        <f t="shared" ca="1" si="2"/>
        <v>35.87167767716722</v>
      </c>
    </row>
    <row r="99" spans="2:5" x14ac:dyDescent="0.2">
      <c r="B99" s="14">
        <v>83</v>
      </c>
      <c r="C99" s="17">
        <f t="shared" ca="1" si="3"/>
        <v>35.87167767716722</v>
      </c>
      <c r="D99" s="18">
        <f ca="1">EXP(_xll.CB.Normal(C$11,C$12))</f>
        <v>1.0003000450045003</v>
      </c>
      <c r="E99" s="16">
        <f t="shared" ca="1" si="2"/>
        <v>35.882440794857303</v>
      </c>
    </row>
    <row r="100" spans="2:5" x14ac:dyDescent="0.2">
      <c r="B100" s="14">
        <v>84</v>
      </c>
      <c r="C100" s="17">
        <f t="shared" ca="1" si="3"/>
        <v>35.882440794857303</v>
      </c>
      <c r="D100" s="18">
        <f ca="1">EXP(_xll.CB.Normal(C$11,C$12))</f>
        <v>1.0003000450045003</v>
      </c>
      <c r="E100" s="16">
        <f t="shared" ca="1" si="2"/>
        <v>35.893207141967075</v>
      </c>
    </row>
    <row r="101" spans="2:5" x14ac:dyDescent="0.2">
      <c r="B101" s="14">
        <v>85</v>
      </c>
      <c r="C101" s="17">
        <f t="shared" ca="1" si="3"/>
        <v>35.893207141967075</v>
      </c>
      <c r="D101" s="18">
        <f ca="1">EXP(_xll.CB.Normal(C$11,C$12))</f>
        <v>1.0003000450045003</v>
      </c>
      <c r="E101" s="16">
        <f t="shared" ca="1" si="2"/>
        <v>35.903976719465518</v>
      </c>
    </row>
    <row r="102" spans="2:5" x14ac:dyDescent="0.2">
      <c r="B102" s="14">
        <v>86</v>
      </c>
      <c r="C102" s="17">
        <f t="shared" ca="1" si="3"/>
        <v>35.903976719465518</v>
      </c>
      <c r="D102" s="18">
        <f ca="1">EXP(_xll.CB.Normal(C$11,C$12))</f>
        <v>1.0003000450045003</v>
      </c>
      <c r="E102" s="16">
        <f t="shared" ca="1" si="2"/>
        <v>35.914749528321892</v>
      </c>
    </row>
    <row r="103" spans="2:5" x14ac:dyDescent="0.2">
      <c r="B103" s="14">
        <v>87</v>
      </c>
      <c r="C103" s="17">
        <f t="shared" ca="1" si="3"/>
        <v>35.914749528321892</v>
      </c>
      <c r="D103" s="18">
        <f ca="1">EXP(_xll.CB.Normal(C$11,C$12))</f>
        <v>1.0003000450045003</v>
      </c>
      <c r="E103" s="16">
        <f t="shared" ca="1" si="2"/>
        <v>35.925525569505744</v>
      </c>
    </row>
    <row r="104" spans="2:5" x14ac:dyDescent="0.2">
      <c r="B104" s="14">
        <v>88</v>
      </c>
      <c r="C104" s="17">
        <f t="shared" ca="1" si="3"/>
        <v>35.925525569505744</v>
      </c>
      <c r="D104" s="18">
        <f ca="1">EXP(_xll.CB.Normal(C$11,C$12))</f>
        <v>1.0003000450045003</v>
      </c>
      <c r="E104" s="16">
        <f t="shared" ca="1" si="2"/>
        <v>35.936304843986925</v>
      </c>
    </row>
    <row r="105" spans="2:5" x14ac:dyDescent="0.2">
      <c r="B105" s="14">
        <v>89</v>
      </c>
      <c r="C105" s="17">
        <f t="shared" ca="1" si="3"/>
        <v>35.936304843986925</v>
      </c>
      <c r="D105" s="18">
        <f ca="1">EXP(_xll.CB.Normal(C$11,C$12))</f>
        <v>1.0003000450045003</v>
      </c>
      <c r="E105" s="16">
        <f t="shared" ca="1" si="2"/>
        <v>35.947087352735565</v>
      </c>
    </row>
    <row r="106" spans="2:5" x14ac:dyDescent="0.2">
      <c r="B106" s="14">
        <v>90</v>
      </c>
      <c r="C106" s="17">
        <f t="shared" ca="1" si="3"/>
        <v>35.947087352735565</v>
      </c>
      <c r="D106" s="18">
        <f ca="1">EXP(_xll.CB.Normal(C$11,C$12))</f>
        <v>1.0003000450045003</v>
      </c>
      <c r="E106" s="16">
        <f t="shared" ca="1" si="2"/>
        <v>35.957873096722089</v>
      </c>
    </row>
    <row r="107" spans="2:5" x14ac:dyDescent="0.2">
      <c r="B107" s="14">
        <v>91</v>
      </c>
      <c r="C107" s="17">
        <f t="shared" ca="1" si="3"/>
        <v>35.957873096722089</v>
      </c>
      <c r="D107" s="18">
        <f ca="1">EXP(_xll.CB.Normal(C$11,C$12))</f>
        <v>1.0003000450045003</v>
      </c>
      <c r="E107" s="16">
        <f t="shared" ca="1" si="2"/>
        <v>35.968662076917219</v>
      </c>
    </row>
    <row r="108" spans="2:5" x14ac:dyDescent="0.2">
      <c r="B108" s="14">
        <v>92</v>
      </c>
      <c r="C108" s="17">
        <f t="shared" ca="1" si="3"/>
        <v>35.968662076917219</v>
      </c>
      <c r="D108" s="18">
        <f ca="1">EXP(_xll.CB.Normal(C$11,C$12))</f>
        <v>1.0003000450045003</v>
      </c>
      <c r="E108" s="16">
        <f t="shared" ca="1" si="2"/>
        <v>35.979454294291955</v>
      </c>
    </row>
    <row r="109" spans="2:5" x14ac:dyDescent="0.2">
      <c r="B109" s="14">
        <v>93</v>
      </c>
      <c r="C109" s="17">
        <f t="shared" ca="1" si="3"/>
        <v>35.979454294291955</v>
      </c>
      <c r="D109" s="18">
        <f ca="1">EXP(_xll.CB.Normal(C$11,C$12))</f>
        <v>1.0003000450045003</v>
      </c>
      <c r="E109" s="16">
        <f t="shared" ca="1" si="2"/>
        <v>35.990249749817607</v>
      </c>
    </row>
    <row r="110" spans="2:5" x14ac:dyDescent="0.2">
      <c r="B110" s="14">
        <v>94</v>
      </c>
      <c r="C110" s="17">
        <f t="shared" ca="1" si="3"/>
        <v>35.990249749817607</v>
      </c>
      <c r="D110" s="18">
        <f ca="1">EXP(_xll.CB.Normal(C$11,C$12))</f>
        <v>1.0003000450045003</v>
      </c>
      <c r="E110" s="16">
        <f t="shared" ca="1" si="2"/>
        <v>36.001048444465759</v>
      </c>
    </row>
    <row r="111" spans="2:5" x14ac:dyDescent="0.2">
      <c r="B111" s="14">
        <v>95</v>
      </c>
      <c r="C111" s="17">
        <f t="shared" ca="1" si="3"/>
        <v>36.001048444465759</v>
      </c>
      <c r="D111" s="18">
        <f ca="1">EXP(_xll.CB.Normal(C$11,C$12))</f>
        <v>1.0003000450045003</v>
      </c>
      <c r="E111" s="16">
        <f t="shared" ca="1" si="2"/>
        <v>36.011850379208298</v>
      </c>
    </row>
    <row r="112" spans="2:5" x14ac:dyDescent="0.2">
      <c r="B112" s="14">
        <v>96</v>
      </c>
      <c r="C112" s="17">
        <f t="shared" ca="1" si="3"/>
        <v>36.011850379208298</v>
      </c>
      <c r="D112" s="18">
        <f ca="1">EXP(_xll.CB.Normal(C$11,C$12))</f>
        <v>1.0003000450045003</v>
      </c>
      <c r="E112" s="16">
        <f t="shared" ca="1" si="2"/>
        <v>36.022655555017394</v>
      </c>
    </row>
    <row r="113" spans="2:5" x14ac:dyDescent="0.2">
      <c r="B113" s="14">
        <v>97</v>
      </c>
      <c r="C113" s="17">
        <f t="shared" ca="1" si="3"/>
        <v>36.022655555017394</v>
      </c>
      <c r="D113" s="18">
        <f ca="1">EXP(_xll.CB.Normal(C$11,C$12))</f>
        <v>1.0003000450045003</v>
      </c>
      <c r="E113" s="16">
        <f t="shared" ca="1" si="2"/>
        <v>36.033463972865512</v>
      </c>
    </row>
    <row r="114" spans="2:5" x14ac:dyDescent="0.2">
      <c r="B114" s="14">
        <v>98</v>
      </c>
      <c r="C114" s="17">
        <f t="shared" ca="1" si="3"/>
        <v>36.033463972865512</v>
      </c>
      <c r="D114" s="18">
        <f ca="1">EXP(_xll.CB.Normal(C$11,C$12))</f>
        <v>1.0003000450045003</v>
      </c>
      <c r="E114" s="16">
        <f t="shared" ca="1" si="2"/>
        <v>36.044275633725412</v>
      </c>
    </row>
    <row r="115" spans="2:5" x14ac:dyDescent="0.2">
      <c r="B115" s="14">
        <v>99</v>
      </c>
      <c r="C115" s="17">
        <f t="shared" ca="1" si="3"/>
        <v>36.044275633725412</v>
      </c>
      <c r="D115" s="18">
        <f ca="1">EXP(_xll.CB.Normal(C$11,C$12))</f>
        <v>1.0003000450045003</v>
      </c>
      <c r="E115" s="16">
        <f t="shared" ca="1" si="2"/>
        <v>36.055090538570141</v>
      </c>
    </row>
    <row r="116" spans="2:5" x14ac:dyDescent="0.2">
      <c r="B116" s="14">
        <v>100</v>
      </c>
      <c r="C116" s="17">
        <f t="shared" ca="1" si="3"/>
        <v>36.055090538570141</v>
      </c>
      <c r="D116" s="18">
        <f ca="1">EXP(_xll.CB.Normal(C$11,C$12))</f>
        <v>1.0003000450045003</v>
      </c>
      <c r="E116" s="16">
        <f t="shared" ca="1" si="2"/>
        <v>36.065908688373042</v>
      </c>
    </row>
    <row r="117" spans="2:5" x14ac:dyDescent="0.2">
      <c r="B117" s="14">
        <v>101</v>
      </c>
      <c r="C117" s="17">
        <f t="shared" ca="1" si="3"/>
        <v>36.065908688373042</v>
      </c>
      <c r="D117" s="18">
        <f ca="1">EXP(_xll.CB.Normal(C$11,C$12))</f>
        <v>1.0003000450045003</v>
      </c>
      <c r="E117" s="16">
        <f t="shared" ca="1" si="2"/>
        <v>36.076730084107751</v>
      </c>
    </row>
    <row r="118" spans="2:5" x14ac:dyDescent="0.2">
      <c r="B118" s="14">
        <v>102</v>
      </c>
      <c r="C118" s="17">
        <f t="shared" ca="1" si="3"/>
        <v>36.076730084107751</v>
      </c>
      <c r="D118" s="18">
        <f ca="1">EXP(_xll.CB.Normal(C$11,C$12))</f>
        <v>1.0003000450045003</v>
      </c>
      <c r="E118" s="16">
        <f t="shared" ca="1" si="2"/>
        <v>36.087554726748195</v>
      </c>
    </row>
    <row r="119" spans="2:5" x14ac:dyDescent="0.2">
      <c r="B119" s="14">
        <v>103</v>
      </c>
      <c r="C119" s="17">
        <f t="shared" ca="1" si="3"/>
        <v>36.087554726748195</v>
      </c>
      <c r="D119" s="18">
        <f ca="1">EXP(_xll.CB.Normal(C$11,C$12))</f>
        <v>1.0003000450045003</v>
      </c>
      <c r="E119" s="16">
        <f t="shared" ca="1" si="2"/>
        <v>36.098382617268591</v>
      </c>
    </row>
    <row r="120" spans="2:5" x14ac:dyDescent="0.2">
      <c r="B120" s="14">
        <v>104</v>
      </c>
      <c r="C120" s="17">
        <f t="shared" ca="1" si="3"/>
        <v>36.098382617268591</v>
      </c>
      <c r="D120" s="18">
        <f ca="1">EXP(_xll.CB.Normal(C$11,C$12))</f>
        <v>1.0003000450045003</v>
      </c>
      <c r="E120" s="16">
        <f t="shared" ca="1" si="2"/>
        <v>36.109213756643442</v>
      </c>
    </row>
    <row r="121" spans="2:5" x14ac:dyDescent="0.2">
      <c r="B121" s="14">
        <v>105</v>
      </c>
      <c r="C121" s="17">
        <f t="shared" ca="1" si="3"/>
        <v>36.109213756643442</v>
      </c>
      <c r="D121" s="18">
        <f ca="1">EXP(_xll.CB.Normal(C$11,C$12))</f>
        <v>1.0003000450045003</v>
      </c>
      <c r="E121" s="16">
        <f t="shared" ca="1" si="2"/>
        <v>36.120048145847555</v>
      </c>
    </row>
    <row r="122" spans="2:5" x14ac:dyDescent="0.2">
      <c r="B122" s="14">
        <v>106</v>
      </c>
      <c r="C122" s="17">
        <f t="shared" ca="1" si="3"/>
        <v>36.120048145847555</v>
      </c>
      <c r="D122" s="18">
        <f ca="1">EXP(_xll.CB.Normal(C$11,C$12))</f>
        <v>1.0003000450045003</v>
      </c>
      <c r="E122" s="16">
        <f t="shared" ca="1" si="2"/>
        <v>36.13088578585603</v>
      </c>
    </row>
    <row r="123" spans="2:5" x14ac:dyDescent="0.2">
      <c r="B123" s="14">
        <v>107</v>
      </c>
      <c r="C123" s="17">
        <f t="shared" ca="1" si="3"/>
        <v>36.13088578585603</v>
      </c>
      <c r="D123" s="18">
        <f ca="1">EXP(_xll.CB.Normal(C$11,C$12))</f>
        <v>1.0003000450045003</v>
      </c>
      <c r="E123" s="16">
        <f t="shared" ca="1" si="2"/>
        <v>36.14172667764425</v>
      </c>
    </row>
    <row r="124" spans="2:5" x14ac:dyDescent="0.2">
      <c r="B124" s="14">
        <v>108</v>
      </c>
      <c r="C124" s="17">
        <f t="shared" ca="1" si="3"/>
        <v>36.14172667764425</v>
      </c>
      <c r="D124" s="18">
        <f ca="1">EXP(_xll.CB.Normal(C$11,C$12))</f>
        <v>1.0003000450045003</v>
      </c>
      <c r="E124" s="16">
        <f t="shared" ca="1" si="2"/>
        <v>36.15257082218789</v>
      </c>
    </row>
    <row r="125" spans="2:5" x14ac:dyDescent="0.2">
      <c r="B125" s="14">
        <v>109</v>
      </c>
      <c r="C125" s="17">
        <f t="shared" ca="1" si="3"/>
        <v>36.15257082218789</v>
      </c>
      <c r="D125" s="18">
        <f ca="1">EXP(_xll.CB.Normal(C$11,C$12))</f>
        <v>1.0003000450045003</v>
      </c>
      <c r="E125" s="16">
        <f t="shared" ca="1" si="2"/>
        <v>36.16341822046293</v>
      </c>
    </row>
    <row r="126" spans="2:5" x14ac:dyDescent="0.2">
      <c r="B126" s="14">
        <v>110</v>
      </c>
      <c r="C126" s="17">
        <f t="shared" ca="1" si="3"/>
        <v>36.16341822046293</v>
      </c>
      <c r="D126" s="18">
        <f ca="1">EXP(_xll.CB.Normal(C$11,C$12))</f>
        <v>1.0003000450045003</v>
      </c>
      <c r="E126" s="16">
        <f t="shared" ca="1" si="2"/>
        <v>36.174268873445634</v>
      </c>
    </row>
    <row r="127" spans="2:5" x14ac:dyDescent="0.2">
      <c r="B127" s="14">
        <v>111</v>
      </c>
      <c r="C127" s="17">
        <f t="shared" ca="1" si="3"/>
        <v>36.174268873445634</v>
      </c>
      <c r="D127" s="18">
        <f ca="1">EXP(_xll.CB.Normal(C$11,C$12))</f>
        <v>1.0003000450045003</v>
      </c>
      <c r="E127" s="16">
        <f t="shared" ca="1" si="2"/>
        <v>36.185122782112565</v>
      </c>
    </row>
    <row r="128" spans="2:5" x14ac:dyDescent="0.2">
      <c r="B128" s="14">
        <v>112</v>
      </c>
      <c r="C128" s="17">
        <f t="shared" ca="1" si="3"/>
        <v>36.185122782112565</v>
      </c>
      <c r="D128" s="18">
        <f ca="1">EXP(_xll.CB.Normal(C$11,C$12))</f>
        <v>1.0003000450045003</v>
      </c>
      <c r="E128" s="16">
        <f t="shared" ca="1" si="2"/>
        <v>36.19597994744057</v>
      </c>
    </row>
    <row r="129" spans="2:5" x14ac:dyDescent="0.2">
      <c r="B129" s="14">
        <v>113</v>
      </c>
      <c r="C129" s="17">
        <f t="shared" ca="1" si="3"/>
        <v>36.19597994744057</v>
      </c>
      <c r="D129" s="18">
        <f ca="1">EXP(_xll.CB.Normal(C$11,C$12))</f>
        <v>1.0003000450045003</v>
      </c>
      <c r="E129" s="16">
        <f t="shared" ca="1" si="2"/>
        <v>36.206840370406795</v>
      </c>
    </row>
    <row r="130" spans="2:5" x14ac:dyDescent="0.2">
      <c r="B130" s="14">
        <v>114</v>
      </c>
      <c r="C130" s="17">
        <f t="shared" ca="1" si="3"/>
        <v>36.206840370406795</v>
      </c>
      <c r="D130" s="18">
        <f ca="1">EXP(_xll.CB.Normal(C$11,C$12))</f>
        <v>1.0003000450045003</v>
      </c>
      <c r="E130" s="16">
        <f t="shared" ca="1" si="2"/>
        <v>36.217704051988676</v>
      </c>
    </row>
    <row r="131" spans="2:5" x14ac:dyDescent="0.2">
      <c r="B131" s="14">
        <v>115</v>
      </c>
      <c r="C131" s="17">
        <f t="shared" ca="1" si="3"/>
        <v>36.217704051988676</v>
      </c>
      <c r="D131" s="18">
        <f ca="1">EXP(_xll.CB.Normal(C$11,C$12))</f>
        <v>1.0003000450045003</v>
      </c>
      <c r="E131" s="16">
        <f t="shared" ca="1" si="2"/>
        <v>36.228570993163949</v>
      </c>
    </row>
    <row r="132" spans="2:5" x14ac:dyDescent="0.2">
      <c r="B132" s="14">
        <v>116</v>
      </c>
      <c r="C132" s="17">
        <f t="shared" ca="1" si="3"/>
        <v>36.228570993163949</v>
      </c>
      <c r="D132" s="18">
        <f ca="1">EXP(_xll.CB.Normal(C$11,C$12))</f>
        <v>1.0003000450045003</v>
      </c>
      <c r="E132" s="16">
        <f t="shared" ca="1" si="2"/>
        <v>36.239441194910633</v>
      </c>
    </row>
    <row r="133" spans="2:5" x14ac:dyDescent="0.2">
      <c r="B133" s="14">
        <v>117</v>
      </c>
      <c r="C133" s="17">
        <f t="shared" ca="1" si="3"/>
        <v>36.239441194910633</v>
      </c>
      <c r="D133" s="18">
        <f ca="1">EXP(_xll.CB.Normal(C$11,C$12))</f>
        <v>1.0003000450045003</v>
      </c>
      <c r="E133" s="16">
        <f t="shared" ca="1" si="2"/>
        <v>36.250314658207046</v>
      </c>
    </row>
    <row r="134" spans="2:5" x14ac:dyDescent="0.2">
      <c r="B134" s="14">
        <v>118</v>
      </c>
      <c r="C134" s="17">
        <f t="shared" ca="1" si="3"/>
        <v>36.250314658207046</v>
      </c>
      <c r="D134" s="18">
        <f ca="1">EXP(_xll.CB.Normal(C$11,C$12))</f>
        <v>1.0003000450045003</v>
      </c>
      <c r="E134" s="16">
        <f t="shared" ca="1" si="2"/>
        <v>36.261191384031804</v>
      </c>
    </row>
    <row r="135" spans="2:5" x14ac:dyDescent="0.2">
      <c r="B135" s="14">
        <v>119</v>
      </c>
      <c r="C135" s="17">
        <f t="shared" ca="1" si="3"/>
        <v>36.261191384031804</v>
      </c>
      <c r="D135" s="18">
        <f ca="1">EXP(_xll.CB.Normal(C$11,C$12))</f>
        <v>1.0003000450045003</v>
      </c>
      <c r="E135" s="16">
        <f t="shared" ca="1" si="2"/>
        <v>36.272071373363815</v>
      </c>
    </row>
    <row r="136" spans="2:5" x14ac:dyDescent="0.2">
      <c r="B136" s="14">
        <v>120</v>
      </c>
      <c r="C136" s="17">
        <f t="shared" ca="1" si="3"/>
        <v>36.272071373363815</v>
      </c>
      <c r="D136" s="18">
        <f ca="1">EXP(_xll.CB.Normal(C$11,C$12))</f>
        <v>1.0003000450045003</v>
      </c>
      <c r="E136" s="16">
        <f t="shared" ca="1" si="2"/>
        <v>36.282954627182271</v>
      </c>
    </row>
    <row r="137" spans="2:5" x14ac:dyDescent="0.2">
      <c r="B137" s="14">
        <v>121</v>
      </c>
      <c r="C137" s="17">
        <f t="shared" ca="1" si="3"/>
        <v>36.282954627182271</v>
      </c>
      <c r="D137" s="18">
        <f ca="1">EXP(_xll.CB.Normal(C$11,C$12))</f>
        <v>1.0003000450045003</v>
      </c>
      <c r="E137" s="16">
        <f t="shared" ca="1" si="2"/>
        <v>36.293841146466669</v>
      </c>
    </row>
    <row r="138" spans="2:5" x14ac:dyDescent="0.2">
      <c r="B138" s="14">
        <v>122</v>
      </c>
      <c r="C138" s="17">
        <f t="shared" ca="1" si="3"/>
        <v>36.293841146466669</v>
      </c>
      <c r="D138" s="18">
        <f ca="1">EXP(_xll.CB.Normal(C$11,C$12))</f>
        <v>1.0003000450045003</v>
      </c>
      <c r="E138" s="16">
        <f t="shared" ca="1" si="2"/>
        <v>36.304730932196797</v>
      </c>
    </row>
    <row r="139" spans="2:5" x14ac:dyDescent="0.2">
      <c r="B139" s="14">
        <v>123</v>
      </c>
      <c r="C139" s="17">
        <f t="shared" ca="1" si="3"/>
        <v>36.304730932196797</v>
      </c>
      <c r="D139" s="18">
        <f ca="1">EXP(_xll.CB.Normal(C$11,C$12))</f>
        <v>1.0003000450045003</v>
      </c>
      <c r="E139" s="16">
        <f t="shared" ca="1" si="2"/>
        <v>36.31562398535273</v>
      </c>
    </row>
    <row r="140" spans="2:5" x14ac:dyDescent="0.2">
      <c r="B140" s="14">
        <v>124</v>
      </c>
      <c r="C140" s="17">
        <f t="shared" ca="1" si="3"/>
        <v>36.31562398535273</v>
      </c>
      <c r="D140" s="18">
        <f ca="1">EXP(_xll.CB.Normal(C$11,C$12))</f>
        <v>1.0003000450045003</v>
      </c>
      <c r="E140" s="16">
        <f t="shared" ca="1" si="2"/>
        <v>36.326520306914844</v>
      </c>
    </row>
    <row r="141" spans="2:5" x14ac:dyDescent="0.2">
      <c r="B141" s="13">
        <v>125</v>
      </c>
      <c r="C141" s="17">
        <f t="shared" ca="1" si="3"/>
        <v>36.326520306914844</v>
      </c>
      <c r="D141" s="18">
        <f ca="1">EXP(_xll.CB.Normal(C$11,C$12))</f>
        <v>1.0003000450045003</v>
      </c>
      <c r="E141" s="16">
        <f t="shared" ca="1" si="2"/>
        <v>36.337419897863811</v>
      </c>
    </row>
  </sheetData>
  <phoneticPr fontId="3" type="noConversion"/>
  <pageMargins left="0.75" right="0.75" top="1" bottom="1" header="0.5" footer="0.5"/>
  <headerFooter alignWithMargins="0"/>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CB_DATA_</vt:lpstr>
      <vt:lpstr>Assumptions</vt:lpstr>
      <vt:lpstr>StockPriceModel</vt:lpstr>
    </vt:vector>
  </TitlesOfParts>
  <Company>Dartmouth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Rajeev.Parlikar</dc:creator>
  <cp:lastModifiedBy>Liu, Chengjun</cp:lastModifiedBy>
  <cp:lastPrinted>2005-12-12T19:15:28Z</cp:lastPrinted>
  <dcterms:created xsi:type="dcterms:W3CDTF">2002-05-30T15:16:36Z</dcterms:created>
  <dcterms:modified xsi:type="dcterms:W3CDTF">2019-11-12T23:08:50Z</dcterms:modified>
</cp:coreProperties>
</file>