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61688\Desktop\DSO562\Project3\"/>
    </mc:Choice>
  </mc:AlternateContent>
  <xr:revisionPtr revIDLastSave="0" documentId="13_ncr:1_{46681AE8-9CF8-4C09-96E9-7E39D8A1443C}" xr6:coauthVersionLast="45" xr6:coauthVersionMax="45" xr10:uidLastSave="{00000000-0000-0000-0000-000000000000}"/>
  <bookViews>
    <workbookView xWindow="-96" yWindow="-96" windowWidth="23232" windowHeight="12552" activeTab="4" xr2:uid="{00000000-000D-0000-FFFF-FFFF00000000}"/>
  </bookViews>
  <sheets>
    <sheet name="OOT" sheetId="1" r:id="rId1"/>
    <sheet name="Testing" sheetId="4" r:id="rId2"/>
    <sheet name="Training" sheetId="6" r:id="rId3"/>
    <sheet name="Model Parameter" sheetId="8" r:id="rId4"/>
    <sheet name="Cutoff" sheetId="10" r:id="rId5"/>
  </sheets>
  <externalReferences>
    <externalReference r:id="rId6"/>
  </externalReference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10" l="1"/>
  <c r="J7" i="10"/>
  <c r="I7" i="10"/>
  <c r="I3" i="10"/>
  <c r="E3" i="10"/>
  <c r="I52" i="10"/>
  <c r="C52" i="10"/>
  <c r="E52" i="10"/>
  <c r="J52" i="10"/>
  <c r="K52" i="10"/>
  <c r="I51" i="10"/>
  <c r="C51" i="10"/>
  <c r="E51" i="10"/>
  <c r="J51" i="10"/>
  <c r="K51" i="10"/>
  <c r="I50" i="10"/>
  <c r="C50" i="10"/>
  <c r="E50" i="10"/>
  <c r="J50" i="10"/>
  <c r="K50" i="10"/>
  <c r="I49" i="10"/>
  <c r="C49" i="10"/>
  <c r="E49" i="10"/>
  <c r="J49" i="10"/>
  <c r="K49" i="10"/>
  <c r="I48" i="10"/>
  <c r="C48" i="10"/>
  <c r="E48" i="10"/>
  <c r="J48" i="10"/>
  <c r="K48" i="10"/>
  <c r="I47" i="10"/>
  <c r="C47" i="10"/>
  <c r="E47" i="10"/>
  <c r="J47" i="10"/>
  <c r="K47" i="10"/>
  <c r="I46" i="10"/>
  <c r="C46" i="10"/>
  <c r="E46" i="10"/>
  <c r="J46" i="10"/>
  <c r="K46" i="10"/>
  <c r="I45" i="10"/>
  <c r="C45" i="10"/>
  <c r="E45" i="10"/>
  <c r="J45" i="10"/>
  <c r="K45" i="10"/>
  <c r="I44" i="10"/>
  <c r="C44" i="10"/>
  <c r="E44" i="10"/>
  <c r="J44" i="10"/>
  <c r="K44" i="10"/>
  <c r="I43" i="10"/>
  <c r="C43" i="10"/>
  <c r="E43" i="10"/>
  <c r="J43" i="10"/>
  <c r="K43" i="10"/>
  <c r="I42" i="10"/>
  <c r="C42" i="10"/>
  <c r="E42" i="10"/>
  <c r="J42" i="10"/>
  <c r="K42" i="10"/>
  <c r="I41" i="10"/>
  <c r="C41" i="10"/>
  <c r="E41" i="10"/>
  <c r="J41" i="10"/>
  <c r="K41" i="10"/>
  <c r="I40" i="10"/>
  <c r="C40" i="10"/>
  <c r="E40" i="10"/>
  <c r="J40" i="10"/>
  <c r="K40" i="10"/>
  <c r="I39" i="10"/>
  <c r="C39" i="10"/>
  <c r="E39" i="10"/>
  <c r="J39" i="10"/>
  <c r="K39" i="10"/>
  <c r="I38" i="10"/>
  <c r="C38" i="10"/>
  <c r="E38" i="10"/>
  <c r="J38" i="10"/>
  <c r="K38" i="10"/>
  <c r="I37" i="10"/>
  <c r="C37" i="10"/>
  <c r="E37" i="10"/>
  <c r="J37" i="10"/>
  <c r="K37" i="10"/>
  <c r="I36" i="10"/>
  <c r="C36" i="10"/>
  <c r="E36" i="10"/>
  <c r="J36" i="10"/>
  <c r="K36" i="10"/>
  <c r="I35" i="10"/>
  <c r="C35" i="10"/>
  <c r="E35" i="10"/>
  <c r="J35" i="10"/>
  <c r="K35" i="10"/>
  <c r="I34" i="10"/>
  <c r="C34" i="10"/>
  <c r="E34" i="10"/>
  <c r="J34" i="10"/>
  <c r="K34" i="10"/>
  <c r="I33" i="10"/>
  <c r="C33" i="10"/>
  <c r="E33" i="10"/>
  <c r="J33" i="10"/>
  <c r="K33" i="10"/>
  <c r="I32" i="10"/>
  <c r="C32" i="10"/>
  <c r="E32" i="10"/>
  <c r="J32" i="10"/>
  <c r="K32" i="10"/>
  <c r="I31" i="10"/>
  <c r="C31" i="10"/>
  <c r="E31" i="10"/>
  <c r="J31" i="10"/>
  <c r="K31" i="10"/>
  <c r="I30" i="10"/>
  <c r="C30" i="10"/>
  <c r="E30" i="10"/>
  <c r="J30" i="10"/>
  <c r="K30" i="10"/>
  <c r="I29" i="10"/>
  <c r="C29" i="10"/>
  <c r="E29" i="10"/>
  <c r="J29" i="10"/>
  <c r="K29" i="10"/>
  <c r="I28" i="10"/>
  <c r="C28" i="10"/>
  <c r="E28" i="10"/>
  <c r="J28" i="10"/>
  <c r="K28" i="10"/>
  <c r="I27" i="10"/>
  <c r="C27" i="10"/>
  <c r="E27" i="10"/>
  <c r="J27" i="10"/>
  <c r="K27" i="10"/>
  <c r="I26" i="10"/>
  <c r="C26" i="10"/>
  <c r="E26" i="10"/>
  <c r="J26" i="10"/>
  <c r="K26" i="10"/>
  <c r="I25" i="10"/>
  <c r="C25" i="10"/>
  <c r="E25" i="10"/>
  <c r="J25" i="10"/>
  <c r="K25" i="10"/>
  <c r="I24" i="10"/>
  <c r="C24" i="10"/>
  <c r="E24" i="10"/>
  <c r="J24" i="10"/>
  <c r="K24" i="10"/>
  <c r="I23" i="10"/>
  <c r="C23" i="10"/>
  <c r="E23" i="10"/>
  <c r="J23" i="10"/>
  <c r="K23" i="10"/>
  <c r="I22" i="10"/>
  <c r="C22" i="10"/>
  <c r="E22" i="10"/>
  <c r="J22" i="10"/>
  <c r="K22" i="10"/>
  <c r="I21" i="10"/>
  <c r="C21" i="10"/>
  <c r="E21" i="10"/>
  <c r="J21" i="10"/>
  <c r="K21" i="10"/>
  <c r="I20" i="10"/>
  <c r="C20" i="10"/>
  <c r="E20" i="10"/>
  <c r="J20" i="10"/>
  <c r="K20" i="10"/>
  <c r="I19" i="10"/>
  <c r="C19" i="10"/>
  <c r="E19" i="10"/>
  <c r="J19" i="10"/>
  <c r="K19" i="10"/>
  <c r="I18" i="10"/>
  <c r="C18" i="10"/>
  <c r="E18" i="10"/>
  <c r="J18" i="10"/>
  <c r="K18" i="10"/>
  <c r="I17" i="10"/>
  <c r="C17" i="10"/>
  <c r="E17" i="10"/>
  <c r="J17" i="10"/>
  <c r="K17" i="10"/>
  <c r="I16" i="10"/>
  <c r="C16" i="10"/>
  <c r="E16" i="10"/>
  <c r="J16" i="10"/>
  <c r="K16" i="10"/>
  <c r="I15" i="10"/>
  <c r="C15" i="10"/>
  <c r="E15" i="10"/>
  <c r="J15" i="10"/>
  <c r="K15" i="10"/>
  <c r="I14" i="10"/>
  <c r="C14" i="10"/>
  <c r="E14" i="10"/>
  <c r="J14" i="10"/>
  <c r="K14" i="10"/>
  <c r="I13" i="10"/>
  <c r="C13" i="10"/>
  <c r="E13" i="10"/>
  <c r="J13" i="10"/>
  <c r="K13" i="10"/>
  <c r="I12" i="10"/>
  <c r="C12" i="10"/>
  <c r="E12" i="10"/>
  <c r="J12" i="10"/>
  <c r="K12" i="10"/>
  <c r="I11" i="10"/>
  <c r="C11" i="10"/>
  <c r="E11" i="10"/>
  <c r="J11" i="10"/>
  <c r="K11" i="10"/>
  <c r="I10" i="10"/>
  <c r="C10" i="10"/>
  <c r="E10" i="10"/>
  <c r="J10" i="10"/>
  <c r="K10" i="10"/>
  <c r="I9" i="10"/>
  <c r="C9" i="10"/>
  <c r="E9" i="10"/>
  <c r="J9" i="10"/>
  <c r="K9" i="10"/>
  <c r="I8" i="10"/>
  <c r="C8" i="10"/>
  <c r="E8" i="10"/>
  <c r="J8" i="10"/>
  <c r="K8" i="10"/>
  <c r="C7" i="10"/>
  <c r="E7" i="10"/>
  <c r="I6" i="10"/>
  <c r="C6" i="10"/>
  <c r="E6" i="10"/>
  <c r="J6" i="10"/>
  <c r="K6" i="10"/>
  <c r="I5" i="10"/>
  <c r="C5" i="10"/>
  <c r="E5" i="10"/>
  <c r="J5" i="10"/>
  <c r="K5" i="10"/>
  <c r="I4" i="10"/>
  <c r="C4" i="10"/>
  <c r="E4" i="10"/>
  <c r="J4" i="10"/>
  <c r="K4" i="10"/>
  <c r="C3" i="10"/>
  <c r="J3" i="10"/>
  <c r="K3" i="10"/>
  <c r="G7" i="6"/>
  <c r="G6" i="6"/>
  <c r="D6" i="6"/>
  <c r="H6" i="6"/>
  <c r="H5" i="6"/>
  <c r="C6" i="6"/>
  <c r="D5" i="6"/>
  <c r="F5" i="6"/>
  <c r="C5" i="6"/>
  <c r="E5" i="6"/>
  <c r="H5" i="4"/>
  <c r="J5" i="4"/>
  <c r="K5" i="4"/>
  <c r="L5" i="4"/>
  <c r="M5" i="4"/>
  <c r="H2" i="6"/>
  <c r="H2" i="4"/>
  <c r="G5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H24" i="6"/>
  <c r="M24" i="6"/>
  <c r="K24" i="6"/>
  <c r="J24" i="6"/>
  <c r="L24" i="6"/>
  <c r="D24" i="6"/>
  <c r="F24" i="6"/>
  <c r="H23" i="6"/>
  <c r="C24" i="6"/>
  <c r="E24" i="6"/>
  <c r="M23" i="6"/>
  <c r="K23" i="6"/>
  <c r="J23" i="6"/>
  <c r="L23" i="6"/>
  <c r="D23" i="6"/>
  <c r="F23" i="6"/>
  <c r="H22" i="6"/>
  <c r="C23" i="6"/>
  <c r="E23" i="6"/>
  <c r="M22" i="6"/>
  <c r="K22" i="6"/>
  <c r="J22" i="6"/>
  <c r="L22" i="6"/>
  <c r="D22" i="6"/>
  <c r="F22" i="6"/>
  <c r="H21" i="6"/>
  <c r="C22" i="6"/>
  <c r="E22" i="6"/>
  <c r="M21" i="6"/>
  <c r="K21" i="6"/>
  <c r="J21" i="6"/>
  <c r="L21" i="6"/>
  <c r="D21" i="6"/>
  <c r="F21" i="6"/>
  <c r="H20" i="6"/>
  <c r="C21" i="6"/>
  <c r="E21" i="6"/>
  <c r="M20" i="6"/>
  <c r="K20" i="6"/>
  <c r="J20" i="6"/>
  <c r="L20" i="6"/>
  <c r="D20" i="6"/>
  <c r="F20" i="6"/>
  <c r="H19" i="6"/>
  <c r="C20" i="6"/>
  <c r="E20" i="6"/>
  <c r="M19" i="6"/>
  <c r="K19" i="6"/>
  <c r="J19" i="6"/>
  <c r="L19" i="6"/>
  <c r="D19" i="6"/>
  <c r="F19" i="6"/>
  <c r="H18" i="6"/>
  <c r="C19" i="6"/>
  <c r="E19" i="6"/>
  <c r="M18" i="6"/>
  <c r="K18" i="6"/>
  <c r="J18" i="6"/>
  <c r="L18" i="6"/>
  <c r="D18" i="6"/>
  <c r="F18" i="6"/>
  <c r="H17" i="6"/>
  <c r="C18" i="6"/>
  <c r="E18" i="6"/>
  <c r="M17" i="6"/>
  <c r="K17" i="6"/>
  <c r="J17" i="6"/>
  <c r="L17" i="6"/>
  <c r="D17" i="6"/>
  <c r="F17" i="6"/>
  <c r="H16" i="6"/>
  <c r="C17" i="6"/>
  <c r="E17" i="6"/>
  <c r="M16" i="6"/>
  <c r="K16" i="6"/>
  <c r="J16" i="6"/>
  <c r="L16" i="6"/>
  <c r="D16" i="6"/>
  <c r="F16" i="6"/>
  <c r="H15" i="6"/>
  <c r="C16" i="6"/>
  <c r="E16" i="6"/>
  <c r="M15" i="6"/>
  <c r="K15" i="6"/>
  <c r="J15" i="6"/>
  <c r="L15" i="6"/>
  <c r="D15" i="6"/>
  <c r="F15" i="6"/>
  <c r="H14" i="6"/>
  <c r="C15" i="6"/>
  <c r="E15" i="6"/>
  <c r="M14" i="6"/>
  <c r="K14" i="6"/>
  <c r="J14" i="6"/>
  <c r="L14" i="6"/>
  <c r="D14" i="6"/>
  <c r="F14" i="6"/>
  <c r="H13" i="6"/>
  <c r="C14" i="6"/>
  <c r="E14" i="6"/>
  <c r="M13" i="6"/>
  <c r="K13" i="6"/>
  <c r="J13" i="6"/>
  <c r="L13" i="6"/>
  <c r="D13" i="6"/>
  <c r="F13" i="6"/>
  <c r="H12" i="6"/>
  <c r="C13" i="6"/>
  <c r="E13" i="6"/>
  <c r="M12" i="6"/>
  <c r="K12" i="6"/>
  <c r="J12" i="6"/>
  <c r="L12" i="6"/>
  <c r="D12" i="6"/>
  <c r="F12" i="6"/>
  <c r="H11" i="6"/>
  <c r="C12" i="6"/>
  <c r="E12" i="6"/>
  <c r="M11" i="6"/>
  <c r="K11" i="6"/>
  <c r="J11" i="6"/>
  <c r="L11" i="6"/>
  <c r="D11" i="6"/>
  <c r="F11" i="6"/>
  <c r="H10" i="6"/>
  <c r="C11" i="6"/>
  <c r="E11" i="6"/>
  <c r="M10" i="6"/>
  <c r="K10" i="6"/>
  <c r="J10" i="6"/>
  <c r="L10" i="6"/>
  <c r="D10" i="6"/>
  <c r="F10" i="6"/>
  <c r="H9" i="6"/>
  <c r="C10" i="6"/>
  <c r="E10" i="6"/>
  <c r="M9" i="6"/>
  <c r="K9" i="6"/>
  <c r="J9" i="6"/>
  <c r="L9" i="6"/>
  <c r="D9" i="6"/>
  <c r="F9" i="6"/>
  <c r="H8" i="6"/>
  <c r="C9" i="6"/>
  <c r="E9" i="6"/>
  <c r="M8" i="6"/>
  <c r="K8" i="6"/>
  <c r="J8" i="6"/>
  <c r="L8" i="6"/>
  <c r="D8" i="6"/>
  <c r="F8" i="6"/>
  <c r="H7" i="6"/>
  <c r="C8" i="6"/>
  <c r="E8" i="6"/>
  <c r="M7" i="6"/>
  <c r="K7" i="6"/>
  <c r="J7" i="6"/>
  <c r="L7" i="6"/>
  <c r="D7" i="6"/>
  <c r="F7" i="6"/>
  <c r="C7" i="6"/>
  <c r="E7" i="6"/>
  <c r="M6" i="6"/>
  <c r="K6" i="6"/>
  <c r="J6" i="6"/>
  <c r="L6" i="6"/>
  <c r="F6" i="6"/>
  <c r="E6" i="6"/>
  <c r="M5" i="6"/>
  <c r="K5" i="6"/>
  <c r="J5" i="6"/>
  <c r="L5" i="6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H24" i="4"/>
  <c r="M24" i="4"/>
  <c r="K24" i="4"/>
  <c r="J24" i="4"/>
  <c r="L24" i="4"/>
  <c r="D24" i="4"/>
  <c r="F24" i="4"/>
  <c r="H23" i="4"/>
  <c r="C24" i="4"/>
  <c r="E24" i="4"/>
  <c r="M23" i="4"/>
  <c r="K23" i="4"/>
  <c r="J23" i="4"/>
  <c r="L23" i="4"/>
  <c r="D23" i="4"/>
  <c r="F23" i="4"/>
  <c r="H22" i="4"/>
  <c r="C23" i="4"/>
  <c r="E23" i="4"/>
  <c r="M22" i="4"/>
  <c r="K22" i="4"/>
  <c r="J22" i="4"/>
  <c r="L22" i="4"/>
  <c r="D22" i="4"/>
  <c r="F22" i="4"/>
  <c r="H21" i="4"/>
  <c r="C22" i="4"/>
  <c r="E22" i="4"/>
  <c r="M21" i="4"/>
  <c r="K21" i="4"/>
  <c r="J21" i="4"/>
  <c r="L21" i="4"/>
  <c r="D21" i="4"/>
  <c r="F21" i="4"/>
  <c r="H20" i="4"/>
  <c r="C21" i="4"/>
  <c r="E21" i="4"/>
  <c r="M20" i="4"/>
  <c r="K20" i="4"/>
  <c r="J20" i="4"/>
  <c r="L20" i="4"/>
  <c r="D20" i="4"/>
  <c r="F20" i="4"/>
  <c r="H19" i="4"/>
  <c r="C20" i="4"/>
  <c r="E20" i="4"/>
  <c r="M19" i="4"/>
  <c r="K19" i="4"/>
  <c r="J19" i="4"/>
  <c r="L19" i="4"/>
  <c r="D19" i="4"/>
  <c r="F19" i="4"/>
  <c r="H18" i="4"/>
  <c r="C19" i="4"/>
  <c r="E19" i="4"/>
  <c r="M18" i="4"/>
  <c r="K18" i="4"/>
  <c r="J18" i="4"/>
  <c r="L18" i="4"/>
  <c r="D18" i="4"/>
  <c r="F18" i="4"/>
  <c r="H17" i="4"/>
  <c r="C18" i="4"/>
  <c r="E18" i="4"/>
  <c r="M17" i="4"/>
  <c r="K17" i="4"/>
  <c r="J17" i="4"/>
  <c r="L17" i="4"/>
  <c r="D17" i="4"/>
  <c r="F17" i="4"/>
  <c r="H16" i="4"/>
  <c r="C17" i="4"/>
  <c r="E17" i="4"/>
  <c r="M16" i="4"/>
  <c r="K16" i="4"/>
  <c r="J16" i="4"/>
  <c r="L16" i="4"/>
  <c r="D16" i="4"/>
  <c r="F16" i="4"/>
  <c r="H15" i="4"/>
  <c r="C16" i="4"/>
  <c r="E16" i="4"/>
  <c r="M15" i="4"/>
  <c r="K15" i="4"/>
  <c r="J15" i="4"/>
  <c r="L15" i="4"/>
  <c r="D15" i="4"/>
  <c r="F15" i="4"/>
  <c r="H14" i="4"/>
  <c r="C15" i="4"/>
  <c r="E15" i="4"/>
  <c r="M14" i="4"/>
  <c r="K14" i="4"/>
  <c r="J14" i="4"/>
  <c r="L14" i="4"/>
  <c r="D14" i="4"/>
  <c r="F14" i="4"/>
  <c r="H13" i="4"/>
  <c r="C14" i="4"/>
  <c r="E14" i="4"/>
  <c r="M13" i="4"/>
  <c r="K13" i="4"/>
  <c r="J13" i="4"/>
  <c r="L13" i="4"/>
  <c r="D13" i="4"/>
  <c r="F13" i="4"/>
  <c r="H12" i="4"/>
  <c r="C13" i="4"/>
  <c r="E13" i="4"/>
  <c r="M12" i="4"/>
  <c r="K12" i="4"/>
  <c r="J12" i="4"/>
  <c r="L12" i="4"/>
  <c r="D12" i="4"/>
  <c r="F12" i="4"/>
  <c r="H11" i="4"/>
  <c r="C12" i="4"/>
  <c r="E12" i="4"/>
  <c r="M11" i="4"/>
  <c r="K11" i="4"/>
  <c r="J11" i="4"/>
  <c r="L11" i="4"/>
  <c r="D11" i="4"/>
  <c r="F11" i="4"/>
  <c r="H10" i="4"/>
  <c r="C11" i="4"/>
  <c r="E11" i="4"/>
  <c r="M10" i="4"/>
  <c r="K10" i="4"/>
  <c r="J10" i="4"/>
  <c r="L10" i="4"/>
  <c r="D10" i="4"/>
  <c r="F10" i="4"/>
  <c r="H9" i="4"/>
  <c r="C10" i="4"/>
  <c r="E10" i="4"/>
  <c r="M9" i="4"/>
  <c r="K9" i="4"/>
  <c r="J9" i="4"/>
  <c r="L9" i="4"/>
  <c r="D9" i="4"/>
  <c r="F9" i="4"/>
  <c r="H8" i="4"/>
  <c r="C9" i="4"/>
  <c r="E9" i="4"/>
  <c r="M8" i="4"/>
  <c r="K8" i="4"/>
  <c r="J8" i="4"/>
  <c r="L8" i="4"/>
  <c r="D8" i="4"/>
  <c r="F8" i="4"/>
  <c r="H7" i="4"/>
  <c r="C8" i="4"/>
  <c r="E8" i="4"/>
  <c r="M7" i="4"/>
  <c r="K7" i="4"/>
  <c r="J7" i="4"/>
  <c r="L7" i="4"/>
  <c r="D7" i="4"/>
  <c r="F7" i="4"/>
  <c r="H6" i="4"/>
  <c r="C7" i="4"/>
  <c r="E7" i="4"/>
  <c r="M6" i="4"/>
  <c r="K6" i="4"/>
  <c r="J6" i="4"/>
  <c r="L6" i="4"/>
  <c r="D6" i="4"/>
  <c r="F6" i="4"/>
  <c r="C6" i="4"/>
  <c r="E6" i="4"/>
  <c r="D5" i="4"/>
  <c r="F5" i="4"/>
  <c r="C5" i="4"/>
  <c r="E5" i="4"/>
  <c r="H5" i="1"/>
  <c r="M5" i="1"/>
  <c r="K5" i="1"/>
  <c r="J5" i="1"/>
  <c r="L5" i="1"/>
  <c r="K6" i="1"/>
  <c r="G5" i="1"/>
  <c r="G6" i="1"/>
  <c r="H6" i="1"/>
  <c r="J6" i="1"/>
  <c r="L6" i="1"/>
  <c r="K7" i="1"/>
  <c r="G7" i="1"/>
  <c r="H7" i="1"/>
  <c r="J7" i="1"/>
  <c r="L7" i="1"/>
  <c r="K8" i="1"/>
  <c r="G8" i="1"/>
  <c r="H8" i="1"/>
  <c r="J8" i="1"/>
  <c r="L8" i="1"/>
  <c r="K9" i="1"/>
  <c r="G9" i="1"/>
  <c r="H9" i="1"/>
  <c r="J9" i="1"/>
  <c r="L9" i="1"/>
  <c r="K10" i="1"/>
  <c r="G10" i="1"/>
  <c r="H10" i="1"/>
  <c r="J10" i="1"/>
  <c r="L10" i="1"/>
  <c r="K11" i="1"/>
  <c r="G11" i="1"/>
  <c r="H11" i="1"/>
  <c r="J11" i="1"/>
  <c r="L11" i="1"/>
  <c r="K12" i="1"/>
  <c r="G12" i="1"/>
  <c r="H12" i="1"/>
  <c r="J12" i="1"/>
  <c r="L12" i="1"/>
  <c r="K13" i="1"/>
  <c r="G13" i="1"/>
  <c r="H13" i="1"/>
  <c r="J13" i="1"/>
  <c r="L13" i="1"/>
  <c r="K14" i="1"/>
  <c r="G14" i="1"/>
  <c r="H14" i="1"/>
  <c r="J14" i="1"/>
  <c r="L14" i="1"/>
  <c r="K15" i="1"/>
  <c r="G15" i="1"/>
  <c r="H15" i="1"/>
  <c r="J15" i="1"/>
  <c r="L15" i="1"/>
  <c r="K16" i="1"/>
  <c r="G16" i="1"/>
  <c r="H16" i="1"/>
  <c r="J16" i="1"/>
  <c r="L16" i="1"/>
  <c r="K17" i="1"/>
  <c r="G17" i="1"/>
  <c r="H17" i="1"/>
  <c r="J17" i="1"/>
  <c r="L17" i="1"/>
  <c r="K18" i="1"/>
  <c r="G18" i="1"/>
  <c r="H18" i="1"/>
  <c r="J18" i="1"/>
  <c r="L18" i="1"/>
  <c r="K19" i="1"/>
  <c r="G19" i="1"/>
  <c r="H19" i="1"/>
  <c r="J19" i="1"/>
  <c r="L19" i="1"/>
  <c r="K20" i="1"/>
  <c r="G20" i="1"/>
  <c r="H20" i="1"/>
  <c r="J20" i="1"/>
  <c r="L20" i="1"/>
  <c r="K21" i="1"/>
  <c r="G21" i="1"/>
  <c r="H21" i="1"/>
  <c r="J21" i="1"/>
  <c r="L21" i="1"/>
  <c r="K22" i="1"/>
  <c r="G22" i="1"/>
  <c r="H22" i="1"/>
  <c r="J22" i="1"/>
  <c r="L22" i="1"/>
  <c r="K23" i="1"/>
  <c r="G23" i="1"/>
  <c r="H23" i="1"/>
  <c r="J23" i="1"/>
  <c r="L23" i="1"/>
  <c r="K24" i="1"/>
  <c r="G24" i="1"/>
  <c r="H24" i="1"/>
  <c r="J24" i="1"/>
  <c r="L24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D6" i="1"/>
  <c r="F6" i="1"/>
  <c r="D7" i="1"/>
  <c r="F7" i="1"/>
  <c r="D8" i="1"/>
  <c r="F8" i="1"/>
  <c r="D9" i="1"/>
  <c r="F9" i="1"/>
  <c r="D10" i="1"/>
  <c r="F10" i="1"/>
  <c r="D11" i="1"/>
  <c r="F11" i="1"/>
  <c r="D12" i="1"/>
  <c r="F12" i="1"/>
  <c r="D13" i="1"/>
  <c r="F13" i="1"/>
  <c r="D14" i="1"/>
  <c r="F14" i="1"/>
  <c r="D15" i="1"/>
  <c r="F15" i="1"/>
  <c r="D16" i="1"/>
  <c r="F16" i="1"/>
  <c r="D17" i="1"/>
  <c r="F17" i="1"/>
  <c r="D18" i="1"/>
  <c r="F18" i="1"/>
  <c r="D19" i="1"/>
  <c r="F19" i="1"/>
  <c r="D20" i="1"/>
  <c r="F20" i="1"/>
  <c r="D21" i="1"/>
  <c r="F21" i="1"/>
  <c r="D22" i="1"/>
  <c r="F22" i="1"/>
  <c r="D23" i="1"/>
  <c r="F23" i="1"/>
  <c r="D24" i="1"/>
  <c r="F24" i="1"/>
  <c r="C6" i="1"/>
  <c r="E6" i="1"/>
  <c r="C7" i="1"/>
  <c r="E7" i="1"/>
  <c r="C8" i="1"/>
  <c r="E8" i="1"/>
  <c r="C9" i="1"/>
  <c r="E9" i="1"/>
  <c r="C10" i="1"/>
  <c r="E10" i="1"/>
  <c r="C11" i="1"/>
  <c r="E11" i="1"/>
  <c r="C12" i="1"/>
  <c r="E12" i="1"/>
  <c r="C13" i="1"/>
  <c r="E13" i="1"/>
  <c r="C14" i="1"/>
  <c r="E14" i="1"/>
  <c r="C15" i="1"/>
  <c r="E15" i="1"/>
  <c r="C16" i="1"/>
  <c r="E16" i="1"/>
  <c r="C17" i="1"/>
  <c r="E17" i="1"/>
  <c r="C18" i="1"/>
  <c r="E18" i="1"/>
  <c r="C19" i="1"/>
  <c r="E19" i="1"/>
  <c r="C20" i="1"/>
  <c r="E20" i="1"/>
  <c r="C21" i="1"/>
  <c r="E21" i="1"/>
  <c r="C22" i="1"/>
  <c r="E22" i="1"/>
  <c r="C23" i="1"/>
  <c r="E23" i="1"/>
  <c r="C24" i="1"/>
  <c r="E24" i="1"/>
  <c r="D5" i="1"/>
  <c r="F5" i="1"/>
  <c r="C5" i="1"/>
  <c r="E5" i="1"/>
  <c r="H2" i="1"/>
</calcChain>
</file>

<file path=xl/sharedStrings.xml><?xml version="1.0" encoding="utf-8"?>
<sst xmlns="http://schemas.openxmlformats.org/spreadsheetml/2006/main" count="97" uniqueCount="45">
  <si>
    <t>OOT</t>
  </si>
  <si>
    <t>Population Bin%</t>
  </si>
  <si>
    <t>#Records</t>
  </si>
  <si>
    <t>#Goods</t>
  </si>
  <si>
    <t>#Bads</t>
  </si>
  <si>
    <t>%Goods</t>
  </si>
  <si>
    <t>%Bads</t>
  </si>
  <si>
    <t>Total# Records</t>
  </si>
  <si>
    <t>Cumulative Goods</t>
  </si>
  <si>
    <t>Cumulative bads</t>
  </si>
  <si>
    <t>KS</t>
  </si>
  <si>
    <t>Bin Statistics</t>
  </si>
  <si>
    <t>Cumulative Statistics</t>
  </si>
  <si>
    <t>Fraud Rate</t>
  </si>
  <si>
    <t>%Bads (FDR)</t>
  </si>
  <si>
    <t>FPR</t>
  </si>
  <si>
    <t>Testing</t>
  </si>
  <si>
    <t>Model</t>
  </si>
  <si>
    <t>Parameter</t>
  </si>
  <si>
    <t>Average FDR at 3%</t>
  </si>
  <si>
    <t>Train</t>
  </si>
  <si>
    <t>Test</t>
  </si>
  <si>
    <t>Logistic Regression</t>
  </si>
  <si>
    <t>Neural Net</t>
  </si>
  <si>
    <t>hidden_layer_sizes</t>
  </si>
  <si>
    <t>alpha</t>
  </si>
  <si>
    <t>Random Forest</t>
  </si>
  <si>
    <t>n_estimators</t>
  </si>
  <si>
    <t>min_samples_leaf</t>
  </si>
  <si>
    <t>max_depth</t>
  </si>
  <si>
    <t>learning_rate</t>
  </si>
  <si>
    <t>Training</t>
  </si>
  <si>
    <t>Boosted Tree</t>
  </si>
  <si>
    <t>bin</t>
    <phoneticPr fontId="2" type="noConversion"/>
  </si>
  <si>
    <t>Total</t>
    <phoneticPr fontId="2" type="noConversion"/>
  </si>
  <si>
    <t>Cum Bads</t>
    <phoneticPr fontId="2" type="noConversion"/>
  </si>
  <si>
    <t>Cum Goods</t>
    <phoneticPr fontId="2" type="noConversion"/>
  </si>
  <si>
    <t>OOT Population Bins%</t>
    <phoneticPr fontId="2" type="noConversion"/>
  </si>
  <si>
    <t>Fraud Savings</t>
    <phoneticPr fontId="2" type="noConversion"/>
  </si>
  <si>
    <t>Lost Sales</t>
    <phoneticPr fontId="2" type="noConversion"/>
  </si>
  <si>
    <t>Overall Savings</t>
    <phoneticPr fontId="2" type="noConversion"/>
  </si>
  <si>
    <t>cv</t>
  </si>
  <si>
    <t>min_split_loss</t>
  </si>
  <si>
    <t>-</t>
    <phoneticPr fontId="7" type="noConversion"/>
  </si>
  <si>
    <t>max_features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</si>
</sst>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%"/>
    <numFmt numFmtId="177" formatCode="0.0"/>
    <numFmt numFmtId="178" formatCode="0.0000"/>
    <numFmt numFmtId="179" formatCode="0.00_);[Red]\(0.00\)"/>
  </numFmts>
  <fonts count="9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178" fontId="1" fillId="0" borderId="0" xfId="0" applyNumberFormat="1" applyFont="1"/>
    <xf numFmtId="178" fontId="0" fillId="0" borderId="0" xfId="0" applyNumberFormat="1"/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176" fontId="4" fillId="4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76" fontId="4" fillId="3" borderId="1" xfId="0" applyNumberFormat="1" applyFont="1" applyFill="1" applyBorder="1" applyAlignment="1">
      <alignment horizontal="center"/>
    </xf>
    <xf numFmtId="177" fontId="4" fillId="3" borderId="1" xfId="0" applyNumberFormat="1" applyFont="1" applyFill="1" applyBorder="1" applyAlignment="1">
      <alignment horizontal="center"/>
    </xf>
    <xf numFmtId="179" fontId="5" fillId="8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179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179" fontId="5" fillId="7" borderId="1" xfId="0" applyNumberFormat="1" applyFont="1" applyFill="1" applyBorder="1" applyAlignment="1">
      <alignment horizontal="center" vertical="center" wrapText="1"/>
    </xf>
    <xf numFmtId="179" fontId="5" fillId="6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9" fontId="5" fillId="8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179" fontId="5" fillId="0" borderId="1" xfId="0" applyNumberFormat="1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78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B8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Fraud Savings Calculation 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[1]Cutoff!$I$2</c:f>
              <c:strCache>
                <c:ptCount val="1"/>
                <c:pt idx="0">
                  <c:v>Fraud Savings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[1]Cutoff!$H$3:$H$52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[1]Cutoff!$I$3:$I$52</c:f>
              <c:numCache>
                <c:formatCode>General</c:formatCode>
                <c:ptCount val="50"/>
                <c:pt idx="0">
                  <c:v>78000</c:v>
                </c:pt>
                <c:pt idx="1">
                  <c:v>108000</c:v>
                </c:pt>
                <c:pt idx="2">
                  <c:v>118000</c:v>
                </c:pt>
                <c:pt idx="3">
                  <c:v>142000</c:v>
                </c:pt>
                <c:pt idx="4">
                  <c:v>154000</c:v>
                </c:pt>
                <c:pt idx="5">
                  <c:v>160000</c:v>
                </c:pt>
                <c:pt idx="6">
                  <c:v>172000</c:v>
                </c:pt>
                <c:pt idx="7">
                  <c:v>178000</c:v>
                </c:pt>
                <c:pt idx="8">
                  <c:v>182000</c:v>
                </c:pt>
                <c:pt idx="9">
                  <c:v>192000</c:v>
                </c:pt>
                <c:pt idx="10">
                  <c:v>196000</c:v>
                </c:pt>
                <c:pt idx="11">
                  <c:v>204000</c:v>
                </c:pt>
                <c:pt idx="12">
                  <c:v>212000</c:v>
                </c:pt>
                <c:pt idx="13">
                  <c:v>222000</c:v>
                </c:pt>
                <c:pt idx="14">
                  <c:v>224000</c:v>
                </c:pt>
                <c:pt idx="15">
                  <c:v>232000</c:v>
                </c:pt>
                <c:pt idx="16">
                  <c:v>236000</c:v>
                </c:pt>
                <c:pt idx="17">
                  <c:v>240000</c:v>
                </c:pt>
                <c:pt idx="18">
                  <c:v>242000</c:v>
                </c:pt>
                <c:pt idx="19">
                  <c:v>244000</c:v>
                </c:pt>
                <c:pt idx="20">
                  <c:v>244000</c:v>
                </c:pt>
                <c:pt idx="21">
                  <c:v>246000</c:v>
                </c:pt>
                <c:pt idx="22">
                  <c:v>246000</c:v>
                </c:pt>
                <c:pt idx="23">
                  <c:v>248000</c:v>
                </c:pt>
                <c:pt idx="24">
                  <c:v>252000</c:v>
                </c:pt>
                <c:pt idx="25">
                  <c:v>252000</c:v>
                </c:pt>
                <c:pt idx="26">
                  <c:v>252000</c:v>
                </c:pt>
                <c:pt idx="27">
                  <c:v>254000</c:v>
                </c:pt>
                <c:pt idx="28">
                  <c:v>260000</c:v>
                </c:pt>
                <c:pt idx="29">
                  <c:v>260000</c:v>
                </c:pt>
                <c:pt idx="30">
                  <c:v>260000</c:v>
                </c:pt>
                <c:pt idx="31">
                  <c:v>260000</c:v>
                </c:pt>
                <c:pt idx="32">
                  <c:v>264000</c:v>
                </c:pt>
                <c:pt idx="33">
                  <c:v>264000</c:v>
                </c:pt>
                <c:pt idx="34">
                  <c:v>266000</c:v>
                </c:pt>
                <c:pt idx="35">
                  <c:v>266000</c:v>
                </c:pt>
                <c:pt idx="36">
                  <c:v>266000</c:v>
                </c:pt>
                <c:pt idx="37">
                  <c:v>266000</c:v>
                </c:pt>
                <c:pt idx="38">
                  <c:v>270000</c:v>
                </c:pt>
                <c:pt idx="39">
                  <c:v>272000</c:v>
                </c:pt>
                <c:pt idx="40">
                  <c:v>272000</c:v>
                </c:pt>
                <c:pt idx="41">
                  <c:v>272000</c:v>
                </c:pt>
                <c:pt idx="42">
                  <c:v>272000</c:v>
                </c:pt>
                <c:pt idx="43">
                  <c:v>272000</c:v>
                </c:pt>
                <c:pt idx="44">
                  <c:v>276000</c:v>
                </c:pt>
                <c:pt idx="45">
                  <c:v>276000</c:v>
                </c:pt>
                <c:pt idx="46">
                  <c:v>276000</c:v>
                </c:pt>
                <c:pt idx="47">
                  <c:v>276000</c:v>
                </c:pt>
                <c:pt idx="48">
                  <c:v>276000</c:v>
                </c:pt>
                <c:pt idx="49">
                  <c:v>278000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35-457F-9430-819DFCD475EF}"/>
            </c:ext>
          </c:extLst>
        </c:ser>
        <c:ser>
          <c:idx val="1"/>
          <c:order val="1"/>
          <c:tx>
            <c:strRef>
              <c:f>[1]Cutoff!$J$2</c:f>
              <c:strCache>
                <c:ptCount val="1"/>
                <c:pt idx="0">
                  <c:v>Lost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[1]Cutoff!$H$3:$H$52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[1]Cutoff!$J$3:$J$52</c:f>
              <c:numCache>
                <c:formatCode>General</c:formatCode>
                <c:ptCount val="50"/>
                <c:pt idx="0">
                  <c:v>4250</c:v>
                </c:pt>
                <c:pt idx="1">
                  <c:v>9700</c:v>
                </c:pt>
                <c:pt idx="2">
                  <c:v>15650</c:v>
                </c:pt>
                <c:pt idx="3">
                  <c:v>21250</c:v>
                </c:pt>
                <c:pt idx="4">
                  <c:v>27150</c:v>
                </c:pt>
                <c:pt idx="5">
                  <c:v>33200</c:v>
                </c:pt>
                <c:pt idx="6">
                  <c:v>39100</c:v>
                </c:pt>
                <c:pt idx="7">
                  <c:v>45150</c:v>
                </c:pt>
                <c:pt idx="8">
                  <c:v>51250</c:v>
                </c:pt>
                <c:pt idx="9">
                  <c:v>57200</c:v>
                </c:pt>
                <c:pt idx="10">
                  <c:v>63300</c:v>
                </c:pt>
                <c:pt idx="11">
                  <c:v>69300</c:v>
                </c:pt>
                <c:pt idx="12">
                  <c:v>75300</c:v>
                </c:pt>
                <c:pt idx="13">
                  <c:v>81250</c:v>
                </c:pt>
                <c:pt idx="14">
                  <c:v>87400</c:v>
                </c:pt>
                <c:pt idx="15">
                  <c:v>93400</c:v>
                </c:pt>
                <c:pt idx="16">
                  <c:v>99500</c:v>
                </c:pt>
                <c:pt idx="17">
                  <c:v>105600</c:v>
                </c:pt>
                <c:pt idx="18">
                  <c:v>111750</c:v>
                </c:pt>
                <c:pt idx="19">
                  <c:v>117900</c:v>
                </c:pt>
                <c:pt idx="20">
                  <c:v>124100</c:v>
                </c:pt>
                <c:pt idx="21">
                  <c:v>130250</c:v>
                </c:pt>
                <c:pt idx="22">
                  <c:v>136450</c:v>
                </c:pt>
                <c:pt idx="23">
                  <c:v>142600</c:v>
                </c:pt>
                <c:pt idx="24">
                  <c:v>148700</c:v>
                </c:pt>
                <c:pt idx="25">
                  <c:v>154900</c:v>
                </c:pt>
                <c:pt idx="26">
                  <c:v>161100</c:v>
                </c:pt>
                <c:pt idx="27">
                  <c:v>167250</c:v>
                </c:pt>
                <c:pt idx="28">
                  <c:v>173300</c:v>
                </c:pt>
                <c:pt idx="29">
                  <c:v>179500</c:v>
                </c:pt>
                <c:pt idx="30">
                  <c:v>185700</c:v>
                </c:pt>
                <c:pt idx="31">
                  <c:v>191900</c:v>
                </c:pt>
                <c:pt idx="32">
                  <c:v>198000</c:v>
                </c:pt>
                <c:pt idx="33">
                  <c:v>204200</c:v>
                </c:pt>
                <c:pt idx="34">
                  <c:v>210350</c:v>
                </c:pt>
                <c:pt idx="35">
                  <c:v>216550</c:v>
                </c:pt>
                <c:pt idx="36">
                  <c:v>222750</c:v>
                </c:pt>
                <c:pt idx="37">
                  <c:v>228950</c:v>
                </c:pt>
                <c:pt idx="38">
                  <c:v>235050</c:v>
                </c:pt>
                <c:pt idx="39">
                  <c:v>241200</c:v>
                </c:pt>
                <c:pt idx="40">
                  <c:v>247400</c:v>
                </c:pt>
                <c:pt idx="41">
                  <c:v>253600</c:v>
                </c:pt>
                <c:pt idx="42">
                  <c:v>259800</c:v>
                </c:pt>
                <c:pt idx="43">
                  <c:v>266000</c:v>
                </c:pt>
                <c:pt idx="44">
                  <c:v>272100</c:v>
                </c:pt>
                <c:pt idx="45">
                  <c:v>278300</c:v>
                </c:pt>
                <c:pt idx="46">
                  <c:v>284500</c:v>
                </c:pt>
                <c:pt idx="47">
                  <c:v>290700</c:v>
                </c:pt>
                <c:pt idx="48">
                  <c:v>296900</c:v>
                </c:pt>
                <c:pt idx="49">
                  <c:v>303050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35-457F-9430-819DFCD475EF}"/>
            </c:ext>
          </c:extLst>
        </c:ser>
        <c:ser>
          <c:idx val="2"/>
          <c:order val="2"/>
          <c:tx>
            <c:strRef>
              <c:f>[1]Cutoff!$K$2</c:f>
              <c:strCache>
                <c:ptCount val="1"/>
                <c:pt idx="0">
                  <c:v>Overall Savings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[1]Cutoff!$H$3:$H$52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[1]Cutoff!$K$3:$K$52</c:f>
              <c:numCache>
                <c:formatCode>General</c:formatCode>
                <c:ptCount val="50"/>
                <c:pt idx="0">
                  <c:v>73750</c:v>
                </c:pt>
                <c:pt idx="1">
                  <c:v>98300</c:v>
                </c:pt>
                <c:pt idx="2">
                  <c:v>102350</c:v>
                </c:pt>
                <c:pt idx="3">
                  <c:v>120750</c:v>
                </c:pt>
                <c:pt idx="4">
                  <c:v>126850</c:v>
                </c:pt>
                <c:pt idx="5">
                  <c:v>126800</c:v>
                </c:pt>
                <c:pt idx="6">
                  <c:v>132900</c:v>
                </c:pt>
                <c:pt idx="7">
                  <c:v>132850</c:v>
                </c:pt>
                <c:pt idx="8">
                  <c:v>130750</c:v>
                </c:pt>
                <c:pt idx="9">
                  <c:v>134800</c:v>
                </c:pt>
                <c:pt idx="10">
                  <c:v>132700</c:v>
                </c:pt>
                <c:pt idx="11">
                  <c:v>134700</c:v>
                </c:pt>
                <c:pt idx="12">
                  <c:v>136700</c:v>
                </c:pt>
                <c:pt idx="13">
                  <c:v>140750</c:v>
                </c:pt>
                <c:pt idx="14">
                  <c:v>136600</c:v>
                </c:pt>
                <c:pt idx="15">
                  <c:v>138600</c:v>
                </c:pt>
                <c:pt idx="16">
                  <c:v>136500</c:v>
                </c:pt>
                <c:pt idx="17">
                  <c:v>134400</c:v>
                </c:pt>
                <c:pt idx="18">
                  <c:v>130250</c:v>
                </c:pt>
                <c:pt idx="19">
                  <c:v>126100</c:v>
                </c:pt>
                <c:pt idx="20">
                  <c:v>119900</c:v>
                </c:pt>
                <c:pt idx="21">
                  <c:v>115750</c:v>
                </c:pt>
                <c:pt idx="22">
                  <c:v>109550</c:v>
                </c:pt>
                <c:pt idx="23">
                  <c:v>105400</c:v>
                </c:pt>
                <c:pt idx="24">
                  <c:v>103300</c:v>
                </c:pt>
                <c:pt idx="25">
                  <c:v>97100</c:v>
                </c:pt>
                <c:pt idx="26">
                  <c:v>90900</c:v>
                </c:pt>
                <c:pt idx="27">
                  <c:v>86750</c:v>
                </c:pt>
                <c:pt idx="28">
                  <c:v>86700</c:v>
                </c:pt>
                <c:pt idx="29">
                  <c:v>80500</c:v>
                </c:pt>
                <c:pt idx="30">
                  <c:v>74300</c:v>
                </c:pt>
                <c:pt idx="31">
                  <c:v>68100</c:v>
                </c:pt>
                <c:pt idx="32">
                  <c:v>66000</c:v>
                </c:pt>
                <c:pt idx="33">
                  <c:v>59800</c:v>
                </c:pt>
                <c:pt idx="34">
                  <c:v>55650</c:v>
                </c:pt>
                <c:pt idx="35">
                  <c:v>49450</c:v>
                </c:pt>
                <c:pt idx="36">
                  <c:v>43250</c:v>
                </c:pt>
                <c:pt idx="37">
                  <c:v>37050</c:v>
                </c:pt>
                <c:pt idx="38">
                  <c:v>34950</c:v>
                </c:pt>
                <c:pt idx="39">
                  <c:v>30800</c:v>
                </c:pt>
                <c:pt idx="40">
                  <c:v>24600</c:v>
                </c:pt>
                <c:pt idx="41">
                  <c:v>18400</c:v>
                </c:pt>
                <c:pt idx="42">
                  <c:v>12200</c:v>
                </c:pt>
                <c:pt idx="43">
                  <c:v>6000</c:v>
                </c:pt>
                <c:pt idx="44">
                  <c:v>3900</c:v>
                </c:pt>
                <c:pt idx="45">
                  <c:v>-2300</c:v>
                </c:pt>
                <c:pt idx="46">
                  <c:v>-8500</c:v>
                </c:pt>
                <c:pt idx="47">
                  <c:v>-14700</c:v>
                </c:pt>
                <c:pt idx="48">
                  <c:v>-20900</c:v>
                </c:pt>
                <c:pt idx="49">
                  <c:v>-25050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35-457F-9430-819DFCD47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083648"/>
        <c:axId val="591771328"/>
      </c:lineChart>
      <c:catAx>
        <c:axId val="26108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771328"/>
        <c:crosses val="autoZero"/>
        <c:auto val="1"/>
        <c:lblAlgn val="ctr"/>
        <c:lblOffset val="100"/>
        <c:tickMarkSkip val="1"/>
        <c:noMultiLvlLbl val="0"/>
      </c:catAx>
      <c:valAx>
        <c:axId val="5917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108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308610</xdr:colOff>
      <xdr:row>1</xdr:row>
      <xdr:rowOff>110490</xdr:rowOff>
    </xdr:from>
    <xdr:to>
      <xdr:col>18</xdr:col>
      <xdr:colOff>400050</xdr:colOff>
      <xdr:row>16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BB309D-D3E2-4CFC-88EF-B8A1F38334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1688/Desktop/Model%20Perform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OT"/>
      <sheetName val="Testing"/>
      <sheetName val="Training"/>
      <sheetName val="Cutoff"/>
      <sheetName val="Sheet1"/>
    </sheetNames>
    <sheetDataSet>
      <sheetData sheetId="0" refreshError="1"/>
      <sheetData sheetId="1" refreshError="1"/>
      <sheetData sheetId="2" refreshError="1"/>
      <sheetData sheetId="3">
        <row r="2">
          <cell r="I2" t="str">
            <v>Fraud Savings</v>
          </cell>
          <cell r="J2" t="str">
            <v>Lost Sales</v>
          </cell>
          <cell r="K2" t="str">
            <v>Overall Savings</v>
          </cell>
        </row>
        <row r="3">
          <cell r="H3">
            <v>1</v>
          </cell>
          <cell r="I3">
            <v>78000</v>
          </cell>
          <cell r="J3">
            <v>4250</v>
          </cell>
          <cell r="K3">
            <v>73750</v>
          </cell>
        </row>
        <row r="4">
          <cell r="H4">
            <v>2</v>
          </cell>
          <cell r="I4">
            <v>108000</v>
          </cell>
          <cell r="J4">
            <v>9700</v>
          </cell>
          <cell r="K4">
            <v>98300</v>
          </cell>
        </row>
        <row r="5">
          <cell r="H5">
            <v>3</v>
          </cell>
          <cell r="I5">
            <v>118000</v>
          </cell>
          <cell r="J5">
            <v>15650</v>
          </cell>
          <cell r="K5">
            <v>102350</v>
          </cell>
        </row>
        <row r="6">
          <cell r="H6">
            <v>4</v>
          </cell>
          <cell r="I6">
            <v>142000</v>
          </cell>
          <cell r="J6">
            <v>21250</v>
          </cell>
          <cell r="K6">
            <v>120750</v>
          </cell>
        </row>
        <row r="7">
          <cell r="H7">
            <v>5</v>
          </cell>
          <cell r="I7">
            <v>154000</v>
          </cell>
          <cell r="J7">
            <v>27150</v>
          </cell>
          <cell r="K7">
            <v>126850</v>
          </cell>
        </row>
        <row r="8">
          <cell r="H8">
            <v>6</v>
          </cell>
          <cell r="I8">
            <v>160000</v>
          </cell>
          <cell r="J8">
            <v>33200</v>
          </cell>
          <cell r="K8">
            <v>126800</v>
          </cell>
        </row>
        <row r="9">
          <cell r="H9">
            <v>7</v>
          </cell>
          <cell r="I9">
            <v>172000</v>
          </cell>
          <cell r="J9">
            <v>39100</v>
          </cell>
          <cell r="K9">
            <v>132900</v>
          </cell>
        </row>
        <row r="10">
          <cell r="H10">
            <v>8</v>
          </cell>
          <cell r="I10">
            <v>178000</v>
          </cell>
          <cell r="J10">
            <v>45150</v>
          </cell>
          <cell r="K10">
            <v>132850</v>
          </cell>
        </row>
        <row r="11">
          <cell r="H11">
            <v>9</v>
          </cell>
          <cell r="I11">
            <v>182000</v>
          </cell>
          <cell r="J11">
            <v>51250</v>
          </cell>
          <cell r="K11">
            <v>130750</v>
          </cell>
        </row>
        <row r="12">
          <cell r="H12">
            <v>10</v>
          </cell>
          <cell r="I12">
            <v>192000</v>
          </cell>
          <cell r="J12">
            <v>57200</v>
          </cell>
          <cell r="K12">
            <v>134800</v>
          </cell>
        </row>
        <row r="13">
          <cell r="H13">
            <v>11</v>
          </cell>
          <cell r="I13">
            <v>196000</v>
          </cell>
          <cell r="J13">
            <v>63300</v>
          </cell>
          <cell r="K13">
            <v>132700</v>
          </cell>
        </row>
        <row r="14">
          <cell r="H14">
            <v>12</v>
          </cell>
          <cell r="I14">
            <v>204000</v>
          </cell>
          <cell r="J14">
            <v>69300</v>
          </cell>
          <cell r="K14">
            <v>134700</v>
          </cell>
        </row>
        <row r="15">
          <cell r="H15">
            <v>13</v>
          </cell>
          <cell r="I15">
            <v>212000</v>
          </cell>
          <cell r="J15">
            <v>75300</v>
          </cell>
          <cell r="K15">
            <v>136700</v>
          </cell>
        </row>
        <row r="16">
          <cell r="H16">
            <v>14</v>
          </cell>
          <cell r="I16">
            <v>222000</v>
          </cell>
          <cell r="J16">
            <v>81250</v>
          </cell>
          <cell r="K16">
            <v>140750</v>
          </cell>
        </row>
        <row r="17">
          <cell r="H17">
            <v>15</v>
          </cell>
          <cell r="I17">
            <v>224000</v>
          </cell>
          <cell r="J17">
            <v>87400</v>
          </cell>
          <cell r="K17">
            <v>136600</v>
          </cell>
        </row>
        <row r="18">
          <cell r="H18">
            <v>16</v>
          </cell>
          <cell r="I18">
            <v>232000</v>
          </cell>
          <cell r="J18">
            <v>93400</v>
          </cell>
          <cell r="K18">
            <v>138600</v>
          </cell>
        </row>
        <row r="19">
          <cell r="H19">
            <v>17</v>
          </cell>
          <cell r="I19">
            <v>236000</v>
          </cell>
          <cell r="J19">
            <v>99500</v>
          </cell>
          <cell r="K19">
            <v>136500</v>
          </cell>
        </row>
        <row r="20">
          <cell r="H20">
            <v>18</v>
          </cell>
          <cell r="I20">
            <v>240000</v>
          </cell>
          <cell r="J20">
            <v>105600</v>
          </cell>
          <cell r="K20">
            <v>134400</v>
          </cell>
        </row>
        <row r="21">
          <cell r="H21">
            <v>19</v>
          </cell>
          <cell r="I21">
            <v>242000</v>
          </cell>
          <cell r="J21">
            <v>111750</v>
          </cell>
          <cell r="K21">
            <v>130250</v>
          </cell>
        </row>
        <row r="22">
          <cell r="H22">
            <v>20</v>
          </cell>
          <cell r="I22">
            <v>244000</v>
          </cell>
          <cell r="J22">
            <v>117900</v>
          </cell>
          <cell r="K22">
            <v>126100</v>
          </cell>
        </row>
        <row r="23">
          <cell r="H23">
            <v>21</v>
          </cell>
          <cell r="I23">
            <v>244000</v>
          </cell>
          <cell r="J23">
            <v>124100</v>
          </cell>
          <cell r="K23">
            <v>119900</v>
          </cell>
        </row>
        <row r="24">
          <cell r="H24">
            <v>22</v>
          </cell>
          <cell r="I24">
            <v>246000</v>
          </cell>
          <cell r="J24">
            <v>130250</v>
          </cell>
          <cell r="K24">
            <v>115750</v>
          </cell>
        </row>
        <row r="25">
          <cell r="H25">
            <v>23</v>
          </cell>
          <cell r="I25">
            <v>246000</v>
          </cell>
          <cell r="J25">
            <v>136450</v>
          </cell>
          <cell r="K25">
            <v>109550</v>
          </cell>
        </row>
        <row r="26">
          <cell r="H26">
            <v>24</v>
          </cell>
          <cell r="I26">
            <v>248000</v>
          </cell>
          <cell r="J26">
            <v>142600</v>
          </cell>
          <cell r="K26">
            <v>105400</v>
          </cell>
        </row>
        <row r="27">
          <cell r="H27">
            <v>25</v>
          </cell>
          <cell r="I27">
            <v>252000</v>
          </cell>
          <cell r="J27">
            <v>148700</v>
          </cell>
          <cell r="K27">
            <v>103300</v>
          </cell>
        </row>
        <row r="28">
          <cell r="H28">
            <v>26</v>
          </cell>
          <cell r="I28">
            <v>252000</v>
          </cell>
          <cell r="J28">
            <v>154900</v>
          </cell>
          <cell r="K28">
            <v>97100</v>
          </cell>
        </row>
        <row r="29">
          <cell r="H29">
            <v>27</v>
          </cell>
          <cell r="I29">
            <v>252000</v>
          </cell>
          <cell r="J29">
            <v>161100</v>
          </cell>
          <cell r="K29">
            <v>90900</v>
          </cell>
        </row>
        <row r="30">
          <cell r="H30">
            <v>28</v>
          </cell>
          <cell r="I30">
            <v>254000</v>
          </cell>
          <cell r="J30">
            <v>167250</v>
          </cell>
          <cell r="K30">
            <v>86750</v>
          </cell>
        </row>
        <row r="31">
          <cell r="H31">
            <v>29</v>
          </cell>
          <cell r="I31">
            <v>260000</v>
          </cell>
          <cell r="J31">
            <v>173300</v>
          </cell>
          <cell r="K31">
            <v>86700</v>
          </cell>
        </row>
        <row r="32">
          <cell r="H32">
            <v>30</v>
          </cell>
          <cell r="I32">
            <v>260000</v>
          </cell>
          <cell r="J32">
            <v>179500</v>
          </cell>
          <cell r="K32">
            <v>80500</v>
          </cell>
        </row>
        <row r="33">
          <cell r="H33">
            <v>31</v>
          </cell>
          <cell r="I33">
            <v>260000</v>
          </cell>
          <cell r="J33">
            <v>185700</v>
          </cell>
          <cell r="K33">
            <v>74300</v>
          </cell>
        </row>
        <row r="34">
          <cell r="H34">
            <v>32</v>
          </cell>
          <cell r="I34">
            <v>260000</v>
          </cell>
          <cell r="J34">
            <v>191900</v>
          </cell>
          <cell r="K34">
            <v>68100</v>
          </cell>
        </row>
        <row r="35">
          <cell r="H35">
            <v>33</v>
          </cell>
          <cell r="I35">
            <v>264000</v>
          </cell>
          <cell r="J35">
            <v>198000</v>
          </cell>
          <cell r="K35">
            <v>66000</v>
          </cell>
        </row>
        <row r="36">
          <cell r="H36">
            <v>34</v>
          </cell>
          <cell r="I36">
            <v>264000</v>
          </cell>
          <cell r="J36">
            <v>204200</v>
          </cell>
          <cell r="K36">
            <v>59800</v>
          </cell>
        </row>
        <row r="37">
          <cell r="H37">
            <v>35</v>
          </cell>
          <cell r="I37">
            <v>266000</v>
          </cell>
          <cell r="J37">
            <v>210350</v>
          </cell>
          <cell r="K37">
            <v>55650</v>
          </cell>
        </row>
        <row r="38">
          <cell r="H38">
            <v>36</v>
          </cell>
          <cell r="I38">
            <v>266000</v>
          </cell>
          <cell r="J38">
            <v>216550</v>
          </cell>
          <cell r="K38">
            <v>49450</v>
          </cell>
        </row>
        <row r="39">
          <cell r="H39">
            <v>37</v>
          </cell>
          <cell r="I39">
            <v>266000</v>
          </cell>
          <cell r="J39">
            <v>222750</v>
          </cell>
          <cell r="K39">
            <v>43250</v>
          </cell>
        </row>
        <row r="40">
          <cell r="H40">
            <v>38</v>
          </cell>
          <cell r="I40">
            <v>266000</v>
          </cell>
          <cell r="J40">
            <v>228950</v>
          </cell>
          <cell r="K40">
            <v>37050</v>
          </cell>
        </row>
        <row r="41">
          <cell r="H41">
            <v>39</v>
          </cell>
          <cell r="I41">
            <v>270000</v>
          </cell>
          <cell r="J41">
            <v>235050</v>
          </cell>
          <cell r="K41">
            <v>34950</v>
          </cell>
        </row>
        <row r="42">
          <cell r="H42">
            <v>40</v>
          </cell>
          <cell r="I42">
            <v>272000</v>
          </cell>
          <cell r="J42">
            <v>241200</v>
          </cell>
          <cell r="K42">
            <v>30800</v>
          </cell>
        </row>
        <row r="43">
          <cell r="H43">
            <v>41</v>
          </cell>
          <cell r="I43">
            <v>272000</v>
          </cell>
          <cell r="J43">
            <v>247400</v>
          </cell>
          <cell r="K43">
            <v>24600</v>
          </cell>
        </row>
        <row r="44">
          <cell r="H44">
            <v>42</v>
          </cell>
          <cell r="I44">
            <v>272000</v>
          </cell>
          <cell r="J44">
            <v>253600</v>
          </cell>
          <cell r="K44">
            <v>18400</v>
          </cell>
        </row>
        <row r="45">
          <cell r="H45">
            <v>43</v>
          </cell>
          <cell r="I45">
            <v>272000</v>
          </cell>
          <cell r="J45">
            <v>259800</v>
          </cell>
          <cell r="K45">
            <v>12200</v>
          </cell>
        </row>
        <row r="46">
          <cell r="H46">
            <v>44</v>
          </cell>
          <cell r="I46">
            <v>272000</v>
          </cell>
          <cell r="J46">
            <v>266000</v>
          </cell>
          <cell r="K46">
            <v>6000</v>
          </cell>
        </row>
        <row r="47">
          <cell r="H47">
            <v>45</v>
          </cell>
          <cell r="I47">
            <v>276000</v>
          </cell>
          <cell r="J47">
            <v>272100</v>
          </cell>
          <cell r="K47">
            <v>3900</v>
          </cell>
        </row>
        <row r="48">
          <cell r="H48">
            <v>46</v>
          </cell>
          <cell r="I48">
            <v>276000</v>
          </cell>
          <cell r="J48">
            <v>278300</v>
          </cell>
          <cell r="K48">
            <v>-2300</v>
          </cell>
        </row>
        <row r="49">
          <cell r="H49">
            <v>47</v>
          </cell>
          <cell r="I49">
            <v>276000</v>
          </cell>
          <cell r="J49">
            <v>284500</v>
          </cell>
          <cell r="K49">
            <v>-8500</v>
          </cell>
        </row>
        <row r="50">
          <cell r="H50">
            <v>48</v>
          </cell>
          <cell r="I50">
            <v>276000</v>
          </cell>
          <cell r="J50">
            <v>290700</v>
          </cell>
          <cell r="K50">
            <v>-14700</v>
          </cell>
        </row>
        <row r="51">
          <cell r="H51">
            <v>49</v>
          </cell>
          <cell r="I51">
            <v>276000</v>
          </cell>
          <cell r="J51">
            <v>296900</v>
          </cell>
          <cell r="K51">
            <v>-20900</v>
          </cell>
        </row>
        <row r="52">
          <cell r="H52">
            <v>50</v>
          </cell>
          <cell r="I52">
            <v>278000</v>
          </cell>
          <cell r="J52">
            <v>303050</v>
          </cell>
          <cell r="K52">
            <v>-25050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selection activeCell="M24" sqref="A1:M24"/>
    </sheetView>
  </sheetViews>
  <sheetFormatPr defaultRowHeight="14.1"/>
  <cols>
    <col min="1" max="1" width="11.83984375" customWidth="1"/>
    <col min="8" max="8" width="10.83984375" customWidth="1"/>
    <col min="9" max="9" width="11.68359375" customWidth="1"/>
  </cols>
  <sheetData>
    <row r="1" spans="1:13" ht="15">
      <c r="A1" s="4" t="s">
        <v>0</v>
      </c>
      <c r="B1" s="25" t="s">
        <v>2</v>
      </c>
      <c r="C1" s="25"/>
      <c r="D1" s="25" t="s">
        <v>3</v>
      </c>
      <c r="E1" s="25"/>
      <c r="F1" s="25" t="s">
        <v>4</v>
      </c>
      <c r="G1" s="25"/>
      <c r="H1" s="25" t="s">
        <v>13</v>
      </c>
      <c r="I1" s="25"/>
      <c r="J1" s="5"/>
      <c r="K1" s="5"/>
      <c r="L1" s="5"/>
      <c r="M1" s="5"/>
    </row>
    <row r="2" spans="1:13" ht="15">
      <c r="A2" s="6"/>
      <c r="B2" s="25">
        <v>12427</v>
      </c>
      <c r="C2" s="25"/>
      <c r="D2" s="25">
        <v>12248</v>
      </c>
      <c r="E2" s="25"/>
      <c r="F2" s="25">
        <v>179</v>
      </c>
      <c r="G2" s="25"/>
      <c r="H2" s="26">
        <f>F2/B2</f>
        <v>1.4404120061157159E-2</v>
      </c>
      <c r="I2" s="26"/>
      <c r="J2" s="5"/>
      <c r="K2" s="5"/>
      <c r="L2" s="5"/>
      <c r="M2" s="5"/>
    </row>
    <row r="3" spans="1:13" ht="15">
      <c r="A3" s="6"/>
      <c r="B3" s="25" t="s">
        <v>11</v>
      </c>
      <c r="C3" s="25"/>
      <c r="D3" s="25"/>
      <c r="E3" s="25"/>
      <c r="F3" s="25"/>
      <c r="G3" s="25" t="s">
        <v>12</v>
      </c>
      <c r="H3" s="25"/>
      <c r="I3" s="25"/>
      <c r="J3" s="25"/>
      <c r="K3" s="25"/>
      <c r="L3" s="25"/>
      <c r="M3" s="25"/>
    </row>
    <row r="4" spans="1:13" s="1" customFormat="1" ht="28.8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5</v>
      </c>
      <c r="K4" s="7" t="s">
        <v>14</v>
      </c>
      <c r="L4" s="7" t="s">
        <v>10</v>
      </c>
      <c r="M4" s="7" t="s">
        <v>15</v>
      </c>
    </row>
    <row r="5" spans="1:13" ht="15">
      <c r="A5" s="4">
        <v>1</v>
      </c>
      <c r="B5" s="8">
        <v>124</v>
      </c>
      <c r="C5" s="8">
        <f>H5</f>
        <v>64</v>
      </c>
      <c r="D5" s="8">
        <f>I5</f>
        <v>60</v>
      </c>
      <c r="E5" s="9">
        <f>C5/B5</f>
        <v>0.5161290322580645</v>
      </c>
      <c r="F5" s="9">
        <f>D5/B5</f>
        <v>0.4838709677419355</v>
      </c>
      <c r="G5" s="10">
        <f>B5</f>
        <v>124</v>
      </c>
      <c r="H5" s="10">
        <f>B5-I5</f>
        <v>64</v>
      </c>
      <c r="I5" s="10">
        <v>60</v>
      </c>
      <c r="J5" s="11">
        <f>H5/D$2</f>
        <v>5.2253429131286742E-3</v>
      </c>
      <c r="K5" s="11">
        <f>I5/F$2</f>
        <v>0.33519553072625696</v>
      </c>
      <c r="L5" s="12">
        <f>(K5-J5)*100</f>
        <v>32.997018781312832</v>
      </c>
      <c r="M5" s="12">
        <f>H5/I5</f>
        <v>1.0666666666666667</v>
      </c>
    </row>
    <row r="6" spans="1:13" ht="15">
      <c r="A6" s="4">
        <v>2</v>
      </c>
      <c r="B6" s="8">
        <v>124</v>
      </c>
      <c r="C6" s="8">
        <f>H6-H5</f>
        <v>90</v>
      </c>
      <c r="D6" s="8">
        <f>I6-I5</f>
        <v>34</v>
      </c>
      <c r="E6" s="9">
        <f t="shared" ref="E6:E24" si="0">C6/B6</f>
        <v>0.72580645161290325</v>
      </c>
      <c r="F6" s="9">
        <f t="shared" ref="F6:F24" si="1">D6/B6</f>
        <v>0.27419354838709675</v>
      </c>
      <c r="G6" s="10">
        <f>G5+B6</f>
        <v>248</v>
      </c>
      <c r="H6" s="10">
        <f>G6-I6</f>
        <v>154</v>
      </c>
      <c r="I6" s="10">
        <v>94</v>
      </c>
      <c r="J6" s="11">
        <f t="shared" ref="J6:J24" si="2">H6/D$2</f>
        <v>1.2573481384715871E-2</v>
      </c>
      <c r="K6" s="11">
        <f t="shared" ref="K6:K24" si="3">I6/F$2</f>
        <v>0.52513966480446927</v>
      </c>
      <c r="L6" s="12">
        <f t="shared" ref="L6:L24" si="4">(K6-J6)*100</f>
        <v>51.256618341975333</v>
      </c>
      <c r="M6" s="12">
        <f t="shared" ref="M6:M24" si="5">H6/I6</f>
        <v>1.6382978723404256</v>
      </c>
    </row>
    <row r="7" spans="1:13" ht="15">
      <c r="A7" s="4">
        <v>3</v>
      </c>
      <c r="B7" s="8">
        <v>124</v>
      </c>
      <c r="C7" s="8">
        <f>H7-H6</f>
        <v>120</v>
      </c>
      <c r="D7" s="8">
        <f>I7-I6</f>
        <v>4</v>
      </c>
      <c r="E7" s="9">
        <f t="shared" si="0"/>
        <v>0.967741935483871</v>
      </c>
      <c r="F7" s="9">
        <f t="shared" si="1"/>
        <v>3.2258064516129031E-2</v>
      </c>
      <c r="G7" s="10">
        <f t="shared" ref="G7:G24" si="6">G6+B7</f>
        <v>372</v>
      </c>
      <c r="H7" s="10">
        <f>G7-I7</f>
        <v>274</v>
      </c>
      <c r="I7" s="10">
        <v>98</v>
      </c>
      <c r="J7" s="11">
        <f t="shared" si="2"/>
        <v>2.2370999346832135E-2</v>
      </c>
      <c r="K7" s="11">
        <f t="shared" si="3"/>
        <v>0.54748603351955305</v>
      </c>
      <c r="L7" s="12">
        <f t="shared" si="4"/>
        <v>52.511503417272088</v>
      </c>
      <c r="M7" s="12">
        <f t="shared" si="5"/>
        <v>2.795918367346939</v>
      </c>
    </row>
    <row r="8" spans="1:13" ht="15">
      <c r="A8" s="4">
        <v>4</v>
      </c>
      <c r="B8" s="8">
        <v>124</v>
      </c>
      <c r="C8" s="8">
        <f t="shared" ref="C8:C24" si="7">H8-H7</f>
        <v>117</v>
      </c>
      <c r="D8" s="8">
        <f t="shared" ref="D8:D24" si="8">I8-I7</f>
        <v>7</v>
      </c>
      <c r="E8" s="9">
        <f t="shared" si="0"/>
        <v>0.94354838709677424</v>
      </c>
      <c r="F8" s="9">
        <f t="shared" si="1"/>
        <v>5.6451612903225805E-2</v>
      </c>
      <c r="G8" s="10">
        <f t="shared" si="6"/>
        <v>496</v>
      </c>
      <c r="H8" s="10">
        <f t="shared" ref="H8:H24" si="9">G8-I8</f>
        <v>391</v>
      </c>
      <c r="I8" s="10">
        <v>105</v>
      </c>
      <c r="J8" s="11">
        <f t="shared" si="2"/>
        <v>3.1923579359895496E-2</v>
      </c>
      <c r="K8" s="11">
        <f t="shared" si="3"/>
        <v>0.58659217877094971</v>
      </c>
      <c r="L8" s="12">
        <f t="shared" si="4"/>
        <v>55.466859941105419</v>
      </c>
      <c r="M8" s="12">
        <f t="shared" si="5"/>
        <v>3.7238095238095239</v>
      </c>
    </row>
    <row r="9" spans="1:13" ht="15">
      <c r="A9" s="4">
        <v>5</v>
      </c>
      <c r="B9" s="8">
        <v>124</v>
      </c>
      <c r="C9" s="8">
        <f t="shared" si="7"/>
        <v>121</v>
      </c>
      <c r="D9" s="8">
        <f t="shared" si="8"/>
        <v>3</v>
      </c>
      <c r="E9" s="9">
        <f t="shared" si="0"/>
        <v>0.97580645161290325</v>
      </c>
      <c r="F9" s="9">
        <f t="shared" si="1"/>
        <v>2.4193548387096774E-2</v>
      </c>
      <c r="G9" s="10">
        <f t="shared" si="6"/>
        <v>620</v>
      </c>
      <c r="H9" s="10">
        <f t="shared" si="9"/>
        <v>512</v>
      </c>
      <c r="I9" s="10">
        <v>108</v>
      </c>
      <c r="J9" s="11">
        <f t="shared" si="2"/>
        <v>4.1802743305029394E-2</v>
      </c>
      <c r="K9" s="11">
        <f t="shared" si="3"/>
        <v>0.6033519553072626</v>
      </c>
      <c r="L9" s="12">
        <f t="shared" si="4"/>
        <v>56.15492120022332</v>
      </c>
      <c r="M9" s="12">
        <f t="shared" si="5"/>
        <v>4.7407407407407405</v>
      </c>
    </row>
    <row r="10" spans="1:13" ht="15">
      <c r="A10" s="4">
        <v>6</v>
      </c>
      <c r="B10" s="8">
        <v>124</v>
      </c>
      <c r="C10" s="8">
        <f t="shared" si="7"/>
        <v>121</v>
      </c>
      <c r="D10" s="8">
        <f t="shared" si="8"/>
        <v>3</v>
      </c>
      <c r="E10" s="9">
        <f t="shared" si="0"/>
        <v>0.97580645161290325</v>
      </c>
      <c r="F10" s="9">
        <f t="shared" si="1"/>
        <v>2.4193548387096774E-2</v>
      </c>
      <c r="G10" s="10">
        <f t="shared" si="6"/>
        <v>744</v>
      </c>
      <c r="H10" s="10">
        <f t="shared" si="9"/>
        <v>633</v>
      </c>
      <c r="I10" s="10">
        <v>111</v>
      </c>
      <c r="J10" s="11">
        <f t="shared" si="2"/>
        <v>5.1681907250163292E-2</v>
      </c>
      <c r="K10" s="11">
        <f t="shared" si="3"/>
        <v>0.62011173184357538</v>
      </c>
      <c r="L10" s="12">
        <f t="shared" si="4"/>
        <v>56.842982459341208</v>
      </c>
      <c r="M10" s="12">
        <f t="shared" si="5"/>
        <v>5.7027027027027026</v>
      </c>
    </row>
    <row r="11" spans="1:13" ht="15">
      <c r="A11" s="4">
        <v>7</v>
      </c>
      <c r="B11" s="8">
        <v>124</v>
      </c>
      <c r="C11" s="8">
        <f t="shared" si="7"/>
        <v>119</v>
      </c>
      <c r="D11" s="8">
        <f t="shared" si="8"/>
        <v>5</v>
      </c>
      <c r="E11" s="9">
        <f t="shared" si="0"/>
        <v>0.95967741935483875</v>
      </c>
      <c r="F11" s="9">
        <f t="shared" si="1"/>
        <v>4.0322580645161289E-2</v>
      </c>
      <c r="G11" s="10">
        <f t="shared" si="6"/>
        <v>868</v>
      </c>
      <c r="H11" s="10">
        <f t="shared" si="9"/>
        <v>752</v>
      </c>
      <c r="I11" s="10">
        <v>116</v>
      </c>
      <c r="J11" s="11">
        <f t="shared" si="2"/>
        <v>6.1397779229261921E-2</v>
      </c>
      <c r="K11" s="11">
        <f t="shared" si="3"/>
        <v>0.64804469273743015</v>
      </c>
      <c r="L11" s="12">
        <f t="shared" si="4"/>
        <v>58.664691350816824</v>
      </c>
      <c r="M11" s="12">
        <f t="shared" si="5"/>
        <v>6.4827586206896548</v>
      </c>
    </row>
    <row r="12" spans="1:13" ht="15">
      <c r="A12" s="4">
        <v>8</v>
      </c>
      <c r="B12" s="8">
        <v>124</v>
      </c>
      <c r="C12" s="8">
        <f t="shared" si="7"/>
        <v>119</v>
      </c>
      <c r="D12" s="8">
        <f t="shared" si="8"/>
        <v>5</v>
      </c>
      <c r="E12" s="9">
        <f t="shared" si="0"/>
        <v>0.95967741935483875</v>
      </c>
      <c r="F12" s="9">
        <f t="shared" si="1"/>
        <v>4.0322580645161289E-2</v>
      </c>
      <c r="G12" s="10">
        <f t="shared" si="6"/>
        <v>992</v>
      </c>
      <c r="H12" s="10">
        <f t="shared" si="9"/>
        <v>871</v>
      </c>
      <c r="I12" s="10">
        <v>121</v>
      </c>
      <c r="J12" s="11">
        <f t="shared" si="2"/>
        <v>7.1113651208360551E-2</v>
      </c>
      <c r="K12" s="11">
        <f t="shared" si="3"/>
        <v>0.67597765363128492</v>
      </c>
      <c r="L12" s="12">
        <f t="shared" si="4"/>
        <v>60.48640024229244</v>
      </c>
      <c r="M12" s="12">
        <f t="shared" si="5"/>
        <v>7.1983471074380168</v>
      </c>
    </row>
    <row r="13" spans="1:13" ht="15">
      <c r="A13" s="4">
        <v>9</v>
      </c>
      <c r="B13" s="8">
        <v>124</v>
      </c>
      <c r="C13" s="8">
        <f t="shared" si="7"/>
        <v>117</v>
      </c>
      <c r="D13" s="8">
        <f t="shared" si="8"/>
        <v>7</v>
      </c>
      <c r="E13" s="9">
        <f t="shared" si="0"/>
        <v>0.94354838709677424</v>
      </c>
      <c r="F13" s="9">
        <f t="shared" si="1"/>
        <v>5.6451612903225805E-2</v>
      </c>
      <c r="G13" s="10">
        <f t="shared" si="6"/>
        <v>1116</v>
      </c>
      <c r="H13" s="10">
        <f t="shared" si="9"/>
        <v>988</v>
      </c>
      <c r="I13" s="10">
        <v>128</v>
      </c>
      <c r="J13" s="11">
        <f t="shared" si="2"/>
        <v>8.0666231221423912E-2</v>
      </c>
      <c r="K13" s="11">
        <f t="shared" si="3"/>
        <v>0.71508379888268159</v>
      </c>
      <c r="L13" s="12">
        <f t="shared" si="4"/>
        <v>63.441756766125771</v>
      </c>
      <c r="M13" s="12">
        <f t="shared" si="5"/>
        <v>7.71875</v>
      </c>
    </row>
    <row r="14" spans="1:13" ht="15">
      <c r="A14" s="4">
        <v>10</v>
      </c>
      <c r="B14" s="8">
        <v>124</v>
      </c>
      <c r="C14" s="8">
        <f t="shared" si="7"/>
        <v>122</v>
      </c>
      <c r="D14" s="8">
        <f t="shared" si="8"/>
        <v>2</v>
      </c>
      <c r="E14" s="9">
        <f t="shared" si="0"/>
        <v>0.9838709677419355</v>
      </c>
      <c r="F14" s="9">
        <f t="shared" si="1"/>
        <v>1.6129032258064516E-2</v>
      </c>
      <c r="G14" s="10">
        <f t="shared" si="6"/>
        <v>1240</v>
      </c>
      <c r="H14" s="10">
        <f t="shared" si="9"/>
        <v>1110</v>
      </c>
      <c r="I14" s="10">
        <v>130</v>
      </c>
      <c r="J14" s="11">
        <f t="shared" si="2"/>
        <v>9.0627041149575441E-2</v>
      </c>
      <c r="K14" s="11">
        <f t="shared" si="3"/>
        <v>0.72625698324022347</v>
      </c>
      <c r="L14" s="12">
        <f t="shared" si="4"/>
        <v>63.562994209064804</v>
      </c>
      <c r="M14" s="12">
        <f t="shared" si="5"/>
        <v>8.5384615384615383</v>
      </c>
    </row>
    <row r="15" spans="1:13" ht="15">
      <c r="A15" s="4">
        <v>11</v>
      </c>
      <c r="B15" s="8">
        <v>124</v>
      </c>
      <c r="C15" s="8">
        <f t="shared" si="7"/>
        <v>122</v>
      </c>
      <c r="D15" s="8">
        <f t="shared" si="8"/>
        <v>2</v>
      </c>
      <c r="E15" s="9">
        <f t="shared" si="0"/>
        <v>0.9838709677419355</v>
      </c>
      <c r="F15" s="9">
        <f t="shared" si="1"/>
        <v>1.6129032258064516E-2</v>
      </c>
      <c r="G15" s="10">
        <f t="shared" si="6"/>
        <v>1364</v>
      </c>
      <c r="H15" s="10">
        <f t="shared" si="9"/>
        <v>1232</v>
      </c>
      <c r="I15" s="10">
        <v>132</v>
      </c>
      <c r="J15" s="11">
        <f t="shared" si="2"/>
        <v>0.10058785107772697</v>
      </c>
      <c r="K15" s="11">
        <f t="shared" si="3"/>
        <v>0.73743016759776536</v>
      </c>
      <c r="L15" s="12">
        <f t="shared" si="4"/>
        <v>63.684231652003845</v>
      </c>
      <c r="M15" s="12">
        <f t="shared" si="5"/>
        <v>9.3333333333333339</v>
      </c>
    </row>
    <row r="16" spans="1:13" ht="15">
      <c r="A16" s="4">
        <v>12</v>
      </c>
      <c r="B16" s="8">
        <v>124</v>
      </c>
      <c r="C16" s="8">
        <f t="shared" si="7"/>
        <v>120</v>
      </c>
      <c r="D16" s="8">
        <f t="shared" si="8"/>
        <v>4</v>
      </c>
      <c r="E16" s="9">
        <f t="shared" si="0"/>
        <v>0.967741935483871</v>
      </c>
      <c r="F16" s="9">
        <f t="shared" si="1"/>
        <v>3.2258064516129031E-2</v>
      </c>
      <c r="G16" s="10">
        <f t="shared" si="6"/>
        <v>1488</v>
      </c>
      <c r="H16" s="10">
        <f t="shared" si="9"/>
        <v>1352</v>
      </c>
      <c r="I16" s="10">
        <v>136</v>
      </c>
      <c r="J16" s="11">
        <f t="shared" si="2"/>
        <v>0.11038536903984324</v>
      </c>
      <c r="K16" s="11">
        <f t="shared" si="3"/>
        <v>0.75977653631284914</v>
      </c>
      <c r="L16" s="12">
        <f t="shared" si="4"/>
        <v>64.9391167273006</v>
      </c>
      <c r="M16" s="12">
        <f t="shared" si="5"/>
        <v>9.9411764705882355</v>
      </c>
    </row>
    <row r="17" spans="1:13" ht="15">
      <c r="A17" s="4">
        <v>13</v>
      </c>
      <c r="B17" s="8">
        <v>124</v>
      </c>
      <c r="C17" s="8">
        <f t="shared" si="7"/>
        <v>120</v>
      </c>
      <c r="D17" s="8">
        <f t="shared" si="8"/>
        <v>4</v>
      </c>
      <c r="E17" s="9">
        <f t="shared" si="0"/>
        <v>0.967741935483871</v>
      </c>
      <c r="F17" s="9">
        <f t="shared" si="1"/>
        <v>3.2258064516129031E-2</v>
      </c>
      <c r="G17" s="10">
        <f t="shared" si="6"/>
        <v>1612</v>
      </c>
      <c r="H17" s="10">
        <f t="shared" si="9"/>
        <v>1472</v>
      </c>
      <c r="I17" s="10">
        <v>140</v>
      </c>
      <c r="J17" s="11">
        <f t="shared" si="2"/>
        <v>0.1201828870019595</v>
      </c>
      <c r="K17" s="11">
        <f t="shared" si="3"/>
        <v>0.78212290502793291</v>
      </c>
      <c r="L17" s="12">
        <f t="shared" si="4"/>
        <v>66.194001802597342</v>
      </c>
      <c r="M17" s="12">
        <f t="shared" si="5"/>
        <v>10.514285714285714</v>
      </c>
    </row>
    <row r="18" spans="1:13" ht="15">
      <c r="A18" s="4">
        <v>14</v>
      </c>
      <c r="B18" s="8">
        <v>124</v>
      </c>
      <c r="C18" s="8">
        <f t="shared" si="7"/>
        <v>123</v>
      </c>
      <c r="D18" s="8">
        <f t="shared" si="8"/>
        <v>1</v>
      </c>
      <c r="E18" s="9">
        <f t="shared" si="0"/>
        <v>0.99193548387096775</v>
      </c>
      <c r="F18" s="9">
        <f t="shared" si="1"/>
        <v>8.0645161290322578E-3</v>
      </c>
      <c r="G18" s="10">
        <f t="shared" si="6"/>
        <v>1736</v>
      </c>
      <c r="H18" s="10">
        <f t="shared" si="9"/>
        <v>1595</v>
      </c>
      <c r="I18" s="10">
        <v>141</v>
      </c>
      <c r="J18" s="11">
        <f t="shared" si="2"/>
        <v>0.13022534291312868</v>
      </c>
      <c r="K18" s="11">
        <f t="shared" si="3"/>
        <v>0.78770949720670391</v>
      </c>
      <c r="L18" s="12">
        <f t="shared" si="4"/>
        <v>65.748415429357522</v>
      </c>
      <c r="M18" s="12">
        <f t="shared" si="5"/>
        <v>11.312056737588652</v>
      </c>
    </row>
    <row r="19" spans="1:13" ht="15">
      <c r="A19" s="4">
        <v>15</v>
      </c>
      <c r="B19" s="8">
        <v>124</v>
      </c>
      <c r="C19" s="8">
        <f t="shared" si="7"/>
        <v>122</v>
      </c>
      <c r="D19" s="8">
        <f t="shared" si="8"/>
        <v>2</v>
      </c>
      <c r="E19" s="9">
        <f t="shared" si="0"/>
        <v>0.9838709677419355</v>
      </c>
      <c r="F19" s="9">
        <f t="shared" si="1"/>
        <v>1.6129032258064516E-2</v>
      </c>
      <c r="G19" s="10">
        <f t="shared" si="6"/>
        <v>1860</v>
      </c>
      <c r="H19" s="10">
        <f t="shared" si="9"/>
        <v>1717</v>
      </c>
      <c r="I19" s="10">
        <v>143</v>
      </c>
      <c r="J19" s="11">
        <f t="shared" si="2"/>
        <v>0.14018615284128022</v>
      </c>
      <c r="K19" s="11">
        <f t="shared" si="3"/>
        <v>0.7988826815642458</v>
      </c>
      <c r="L19" s="12">
        <f t="shared" si="4"/>
        <v>65.869652872296555</v>
      </c>
      <c r="M19" s="12">
        <f t="shared" si="5"/>
        <v>12.006993006993007</v>
      </c>
    </row>
    <row r="20" spans="1:13" ht="15">
      <c r="A20" s="4">
        <v>16</v>
      </c>
      <c r="B20" s="8">
        <v>124</v>
      </c>
      <c r="C20" s="8">
        <f t="shared" si="7"/>
        <v>123</v>
      </c>
      <c r="D20" s="8">
        <f t="shared" si="8"/>
        <v>1</v>
      </c>
      <c r="E20" s="9">
        <f t="shared" si="0"/>
        <v>0.99193548387096775</v>
      </c>
      <c r="F20" s="9">
        <f t="shared" si="1"/>
        <v>8.0645161290322578E-3</v>
      </c>
      <c r="G20" s="10">
        <f t="shared" si="6"/>
        <v>1984</v>
      </c>
      <c r="H20" s="10">
        <f t="shared" si="9"/>
        <v>1840</v>
      </c>
      <c r="I20" s="10">
        <v>144</v>
      </c>
      <c r="J20" s="11">
        <f t="shared" si="2"/>
        <v>0.15022860875244937</v>
      </c>
      <c r="K20" s="11">
        <f t="shared" si="3"/>
        <v>0.8044692737430168</v>
      </c>
      <c r="L20" s="12">
        <f t="shared" si="4"/>
        <v>65.42406649905675</v>
      </c>
      <c r="M20" s="12">
        <f t="shared" si="5"/>
        <v>12.777777777777779</v>
      </c>
    </row>
    <row r="21" spans="1:13" ht="15">
      <c r="A21" s="4">
        <v>17</v>
      </c>
      <c r="B21" s="8">
        <v>124</v>
      </c>
      <c r="C21" s="8">
        <f t="shared" si="7"/>
        <v>123</v>
      </c>
      <c r="D21" s="8">
        <f t="shared" si="8"/>
        <v>1</v>
      </c>
      <c r="E21" s="9">
        <f t="shared" si="0"/>
        <v>0.99193548387096775</v>
      </c>
      <c r="F21" s="9">
        <f t="shared" si="1"/>
        <v>8.0645161290322578E-3</v>
      </c>
      <c r="G21" s="10">
        <f t="shared" si="6"/>
        <v>2108</v>
      </c>
      <c r="H21" s="10">
        <f t="shared" si="9"/>
        <v>1963</v>
      </c>
      <c r="I21" s="10">
        <v>145</v>
      </c>
      <c r="J21" s="11">
        <f t="shared" si="2"/>
        <v>0.16027106466361854</v>
      </c>
      <c r="K21" s="11">
        <f t="shared" si="3"/>
        <v>0.81005586592178769</v>
      </c>
      <c r="L21" s="12">
        <f t="shared" si="4"/>
        <v>64.978480125816915</v>
      </c>
      <c r="M21" s="12">
        <f t="shared" si="5"/>
        <v>13.537931034482758</v>
      </c>
    </row>
    <row r="22" spans="1:13" ht="15">
      <c r="A22" s="4">
        <v>18</v>
      </c>
      <c r="B22" s="8">
        <v>124</v>
      </c>
      <c r="C22" s="8">
        <f t="shared" si="7"/>
        <v>121</v>
      </c>
      <c r="D22" s="8">
        <f t="shared" si="8"/>
        <v>3</v>
      </c>
      <c r="E22" s="9">
        <f t="shared" si="0"/>
        <v>0.97580645161290325</v>
      </c>
      <c r="F22" s="9">
        <f t="shared" si="1"/>
        <v>2.4193548387096774E-2</v>
      </c>
      <c r="G22" s="10">
        <f t="shared" si="6"/>
        <v>2232</v>
      </c>
      <c r="H22" s="10">
        <f t="shared" si="9"/>
        <v>2084</v>
      </c>
      <c r="I22" s="10">
        <v>148</v>
      </c>
      <c r="J22" s="11">
        <f t="shared" si="2"/>
        <v>0.17015022860875245</v>
      </c>
      <c r="K22" s="11">
        <f t="shared" si="3"/>
        <v>0.82681564245810057</v>
      </c>
      <c r="L22" s="12">
        <f t="shared" si="4"/>
        <v>65.666541384934817</v>
      </c>
      <c r="M22" s="12">
        <f t="shared" si="5"/>
        <v>14.081081081081081</v>
      </c>
    </row>
    <row r="23" spans="1:13" ht="15">
      <c r="A23" s="4">
        <v>19</v>
      </c>
      <c r="B23" s="8">
        <v>124</v>
      </c>
      <c r="C23" s="8">
        <f t="shared" si="7"/>
        <v>122</v>
      </c>
      <c r="D23" s="8">
        <f t="shared" si="8"/>
        <v>2</v>
      </c>
      <c r="E23" s="9">
        <f t="shared" si="0"/>
        <v>0.9838709677419355</v>
      </c>
      <c r="F23" s="9">
        <f t="shared" si="1"/>
        <v>1.6129032258064516E-2</v>
      </c>
      <c r="G23" s="10">
        <f t="shared" si="6"/>
        <v>2356</v>
      </c>
      <c r="H23" s="10">
        <f t="shared" si="9"/>
        <v>2206</v>
      </c>
      <c r="I23" s="10">
        <v>150</v>
      </c>
      <c r="J23" s="11">
        <f t="shared" si="2"/>
        <v>0.18011103853690399</v>
      </c>
      <c r="K23" s="11">
        <f t="shared" si="3"/>
        <v>0.83798882681564246</v>
      </c>
      <c r="L23" s="12">
        <f t="shared" si="4"/>
        <v>65.787778827873851</v>
      </c>
      <c r="M23" s="12">
        <f t="shared" si="5"/>
        <v>14.706666666666667</v>
      </c>
    </row>
    <row r="24" spans="1:13" ht="15">
      <c r="A24" s="4">
        <v>20</v>
      </c>
      <c r="B24" s="8">
        <v>124</v>
      </c>
      <c r="C24" s="8">
        <f t="shared" si="7"/>
        <v>123</v>
      </c>
      <c r="D24" s="8">
        <f t="shared" si="8"/>
        <v>1</v>
      </c>
      <c r="E24" s="9">
        <f t="shared" si="0"/>
        <v>0.99193548387096775</v>
      </c>
      <c r="F24" s="9">
        <f t="shared" si="1"/>
        <v>8.0645161290322578E-3</v>
      </c>
      <c r="G24" s="10">
        <f t="shared" si="6"/>
        <v>2480</v>
      </c>
      <c r="H24" s="10">
        <f t="shared" si="9"/>
        <v>2329</v>
      </c>
      <c r="I24" s="10">
        <v>151</v>
      </c>
      <c r="J24" s="11">
        <f t="shared" si="2"/>
        <v>0.19015349444807317</v>
      </c>
      <c r="K24" s="11">
        <f t="shared" si="3"/>
        <v>0.84357541899441346</v>
      </c>
      <c r="L24" s="12">
        <f t="shared" si="4"/>
        <v>65.342192454634031</v>
      </c>
      <c r="M24" s="12">
        <f t="shared" si="5"/>
        <v>15.423841059602649</v>
      </c>
    </row>
  </sheetData>
  <mergeCells count="10">
    <mergeCell ref="B3:F3"/>
    <mergeCell ref="G3:M3"/>
    <mergeCell ref="B1:C1"/>
    <mergeCell ref="D1:E1"/>
    <mergeCell ref="F1:G1"/>
    <mergeCell ref="H1:I1"/>
    <mergeCell ref="B2:C2"/>
    <mergeCell ref="D2:E2"/>
    <mergeCell ref="F2:G2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workbookViewId="0">
      <selection activeCell="M24" sqref="A1:M24"/>
    </sheetView>
  </sheetViews>
  <sheetFormatPr defaultRowHeight="14.1"/>
  <cols>
    <col min="1" max="1" width="11.83984375" customWidth="1"/>
    <col min="8" max="8" width="10.83984375" customWidth="1"/>
    <col min="9" max="9" width="11.68359375" customWidth="1"/>
  </cols>
  <sheetData>
    <row r="1" spans="1:13" ht="15">
      <c r="A1" s="4" t="s">
        <v>16</v>
      </c>
      <c r="B1" s="25" t="s">
        <v>2</v>
      </c>
      <c r="C1" s="25"/>
      <c r="D1" s="25" t="s">
        <v>3</v>
      </c>
      <c r="E1" s="25"/>
      <c r="F1" s="25" t="s">
        <v>4</v>
      </c>
      <c r="G1" s="25"/>
      <c r="H1" s="25" t="s">
        <v>13</v>
      </c>
      <c r="I1" s="25"/>
      <c r="J1" s="5"/>
      <c r="K1" s="5"/>
      <c r="L1" s="5"/>
      <c r="M1" s="5"/>
    </row>
    <row r="2" spans="1:13" ht="15">
      <c r="A2" s="6"/>
      <c r="B2" s="25">
        <v>16127</v>
      </c>
      <c r="C2" s="25"/>
      <c r="D2" s="25">
        <v>15953</v>
      </c>
      <c r="E2" s="25"/>
      <c r="F2" s="25">
        <v>174</v>
      </c>
      <c r="G2" s="25"/>
      <c r="H2" s="26">
        <f>F2/B2</f>
        <v>1.078935945929187E-2</v>
      </c>
      <c r="I2" s="26"/>
      <c r="J2" s="5"/>
      <c r="K2" s="5"/>
      <c r="L2" s="5"/>
      <c r="M2" s="5"/>
    </row>
    <row r="3" spans="1:13" ht="15">
      <c r="A3" s="6"/>
      <c r="B3" s="25" t="s">
        <v>11</v>
      </c>
      <c r="C3" s="25"/>
      <c r="D3" s="25"/>
      <c r="E3" s="25"/>
      <c r="F3" s="25"/>
      <c r="G3" s="25" t="s">
        <v>12</v>
      </c>
      <c r="H3" s="25"/>
      <c r="I3" s="25"/>
      <c r="J3" s="25"/>
      <c r="K3" s="25"/>
      <c r="L3" s="25"/>
      <c r="M3" s="25"/>
    </row>
    <row r="4" spans="1:13" s="1" customFormat="1" ht="28.8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5</v>
      </c>
      <c r="K4" s="7" t="s">
        <v>14</v>
      </c>
      <c r="L4" s="7" t="s">
        <v>10</v>
      </c>
      <c r="M4" s="7" t="s">
        <v>15</v>
      </c>
    </row>
    <row r="5" spans="1:13" ht="15">
      <c r="A5" s="4">
        <v>1</v>
      </c>
      <c r="B5" s="8">
        <v>161</v>
      </c>
      <c r="C5" s="8">
        <f>H5</f>
        <v>67</v>
      </c>
      <c r="D5" s="8">
        <f>I5</f>
        <v>94</v>
      </c>
      <c r="E5" s="9">
        <f>C5/B5</f>
        <v>0.41614906832298137</v>
      </c>
      <c r="F5" s="9">
        <f>D5/B5</f>
        <v>0.58385093167701863</v>
      </c>
      <c r="G5" s="10">
        <f>B5</f>
        <v>161</v>
      </c>
      <c r="H5" s="10">
        <f>B5-I5</f>
        <v>67</v>
      </c>
      <c r="I5" s="10">
        <v>94</v>
      </c>
      <c r="J5" s="11">
        <f>H5/D$2</f>
        <v>4.1998370212499216E-3</v>
      </c>
      <c r="K5" s="11">
        <f>I5/F$2</f>
        <v>0.54022988505747127</v>
      </c>
      <c r="L5" s="12">
        <f>(K5-J5)*100</f>
        <v>53.603004803622134</v>
      </c>
      <c r="M5" s="12">
        <f>H5/I5</f>
        <v>0.71276595744680848</v>
      </c>
    </row>
    <row r="6" spans="1:13" ht="15">
      <c r="A6" s="4">
        <v>2</v>
      </c>
      <c r="B6" s="8">
        <v>161</v>
      </c>
      <c r="C6" s="8">
        <f>H6-H5</f>
        <v>135</v>
      </c>
      <c r="D6" s="8">
        <f>I6-I5</f>
        <v>26</v>
      </c>
      <c r="E6" s="9">
        <f t="shared" ref="E6:E24" si="0">C6/B6</f>
        <v>0.83850931677018636</v>
      </c>
      <c r="F6" s="9">
        <f t="shared" ref="F6:F24" si="1">D6/B6</f>
        <v>0.16149068322981366</v>
      </c>
      <c r="G6" s="10">
        <f>G5+B6</f>
        <v>322</v>
      </c>
      <c r="H6" s="10">
        <f>G6-I6</f>
        <v>202</v>
      </c>
      <c r="I6" s="10">
        <v>120</v>
      </c>
      <c r="J6" s="11">
        <f t="shared" ref="J6:J24" si="2">H6/D$2</f>
        <v>1.2662195198395286E-2</v>
      </c>
      <c r="K6" s="11">
        <f t="shared" ref="K6:K24" si="3">I6/F$2</f>
        <v>0.68965517241379315</v>
      </c>
      <c r="L6" s="12">
        <f t="shared" ref="L6:L24" si="4">(K6-J6)*100</f>
        <v>67.699297721539793</v>
      </c>
      <c r="M6" s="12">
        <f t="shared" ref="M6:M24" si="5">H6/I6</f>
        <v>1.6833333333333333</v>
      </c>
    </row>
    <row r="7" spans="1:13" ht="15">
      <c r="A7" s="4">
        <v>3</v>
      </c>
      <c r="B7" s="8">
        <v>161</v>
      </c>
      <c r="C7" s="8">
        <f>H7-H6</f>
        <v>151</v>
      </c>
      <c r="D7" s="8">
        <f>I7-I6</f>
        <v>10</v>
      </c>
      <c r="E7" s="9">
        <f t="shared" si="0"/>
        <v>0.93788819875776397</v>
      </c>
      <c r="F7" s="9">
        <f t="shared" si="1"/>
        <v>6.2111801242236024E-2</v>
      </c>
      <c r="G7" s="10">
        <f t="shared" ref="G7:G24" si="6">G6+B7</f>
        <v>483</v>
      </c>
      <c r="H7" s="10">
        <f>G7-I7</f>
        <v>353</v>
      </c>
      <c r="I7" s="10">
        <v>130</v>
      </c>
      <c r="J7" s="11">
        <f t="shared" si="2"/>
        <v>2.2127499529868991E-2</v>
      </c>
      <c r="K7" s="11">
        <f t="shared" si="3"/>
        <v>0.74712643678160917</v>
      </c>
      <c r="L7" s="12">
        <f t="shared" si="4"/>
        <v>72.499893725174019</v>
      </c>
      <c r="M7" s="12">
        <f t="shared" si="5"/>
        <v>2.7153846153846155</v>
      </c>
    </row>
    <row r="8" spans="1:13" ht="15">
      <c r="A8" s="4">
        <v>4</v>
      </c>
      <c r="B8" s="8">
        <v>161</v>
      </c>
      <c r="C8" s="8">
        <f t="shared" ref="C8:D24" si="7">H8-H7</f>
        <v>157</v>
      </c>
      <c r="D8" s="8">
        <f t="shared" si="7"/>
        <v>4</v>
      </c>
      <c r="E8" s="9">
        <f t="shared" si="0"/>
        <v>0.97515527950310554</v>
      </c>
      <c r="F8" s="9">
        <f t="shared" si="1"/>
        <v>2.4844720496894408E-2</v>
      </c>
      <c r="G8" s="10">
        <f t="shared" si="6"/>
        <v>644</v>
      </c>
      <c r="H8" s="10">
        <f t="shared" ref="H8:H24" si="8">G8-I8</f>
        <v>510</v>
      </c>
      <c r="I8" s="10">
        <v>134</v>
      </c>
      <c r="J8" s="11">
        <f t="shared" si="2"/>
        <v>3.1968908669215819E-2</v>
      </c>
      <c r="K8" s="11">
        <f t="shared" si="3"/>
        <v>0.77011494252873558</v>
      </c>
      <c r="L8" s="12">
        <f t="shared" si="4"/>
        <v>73.814603385951969</v>
      </c>
      <c r="M8" s="12">
        <f t="shared" si="5"/>
        <v>3.8059701492537314</v>
      </c>
    </row>
    <row r="9" spans="1:13" ht="15">
      <c r="A9" s="4">
        <v>5</v>
      </c>
      <c r="B9" s="8">
        <v>161</v>
      </c>
      <c r="C9" s="8">
        <f t="shared" si="7"/>
        <v>158</v>
      </c>
      <c r="D9" s="8">
        <f t="shared" si="7"/>
        <v>3</v>
      </c>
      <c r="E9" s="9">
        <f t="shared" si="0"/>
        <v>0.98136645962732916</v>
      </c>
      <c r="F9" s="9">
        <f t="shared" si="1"/>
        <v>1.8633540372670808E-2</v>
      </c>
      <c r="G9" s="10">
        <f t="shared" si="6"/>
        <v>805</v>
      </c>
      <c r="H9" s="10">
        <f t="shared" si="8"/>
        <v>668</v>
      </c>
      <c r="I9" s="10">
        <v>137</v>
      </c>
      <c r="J9" s="11">
        <f t="shared" si="2"/>
        <v>4.1873001943208171E-2</v>
      </c>
      <c r="K9" s="11">
        <f t="shared" si="3"/>
        <v>0.78735632183908044</v>
      </c>
      <c r="L9" s="12">
        <f t="shared" si="4"/>
        <v>74.548331989587226</v>
      </c>
      <c r="M9" s="12">
        <f t="shared" si="5"/>
        <v>4.8759124087591239</v>
      </c>
    </row>
    <row r="10" spans="1:13" ht="15">
      <c r="A10" s="4">
        <v>6</v>
      </c>
      <c r="B10" s="8">
        <v>161</v>
      </c>
      <c r="C10" s="8">
        <f t="shared" si="7"/>
        <v>158</v>
      </c>
      <c r="D10" s="8">
        <f t="shared" si="7"/>
        <v>3</v>
      </c>
      <c r="E10" s="9">
        <f t="shared" si="0"/>
        <v>0.98136645962732916</v>
      </c>
      <c r="F10" s="9">
        <f t="shared" si="1"/>
        <v>1.8633540372670808E-2</v>
      </c>
      <c r="G10" s="10">
        <f t="shared" si="6"/>
        <v>966</v>
      </c>
      <c r="H10" s="10">
        <f t="shared" si="8"/>
        <v>826</v>
      </c>
      <c r="I10" s="10">
        <v>140</v>
      </c>
      <c r="J10" s="11">
        <f t="shared" si="2"/>
        <v>5.1777095217200524E-2</v>
      </c>
      <c r="K10" s="11">
        <f t="shared" si="3"/>
        <v>0.8045977011494253</v>
      </c>
      <c r="L10" s="12">
        <f t="shared" si="4"/>
        <v>75.282060593222482</v>
      </c>
      <c r="M10" s="12">
        <f t="shared" si="5"/>
        <v>5.9</v>
      </c>
    </row>
    <row r="11" spans="1:13" ht="15">
      <c r="A11" s="4">
        <v>7</v>
      </c>
      <c r="B11" s="8">
        <v>161</v>
      </c>
      <c r="C11" s="8">
        <f t="shared" si="7"/>
        <v>161</v>
      </c>
      <c r="D11" s="8">
        <f t="shared" si="7"/>
        <v>0</v>
      </c>
      <c r="E11" s="9">
        <f t="shared" si="0"/>
        <v>1</v>
      </c>
      <c r="F11" s="9">
        <f t="shared" si="1"/>
        <v>0</v>
      </c>
      <c r="G11" s="10">
        <f t="shared" si="6"/>
        <v>1127</v>
      </c>
      <c r="H11" s="10">
        <f t="shared" si="8"/>
        <v>987</v>
      </c>
      <c r="I11" s="10">
        <v>140</v>
      </c>
      <c r="J11" s="11">
        <f t="shared" si="2"/>
        <v>6.1869240895129442E-2</v>
      </c>
      <c r="K11" s="11">
        <f t="shared" si="3"/>
        <v>0.8045977011494253</v>
      </c>
      <c r="L11" s="12">
        <f t="shared" si="4"/>
        <v>74.272846025429587</v>
      </c>
      <c r="M11" s="12">
        <f t="shared" si="5"/>
        <v>7.05</v>
      </c>
    </row>
    <row r="12" spans="1:13" ht="15">
      <c r="A12" s="4">
        <v>8</v>
      </c>
      <c r="B12" s="8">
        <v>161</v>
      </c>
      <c r="C12" s="8">
        <f t="shared" si="7"/>
        <v>161</v>
      </c>
      <c r="D12" s="8">
        <f t="shared" si="7"/>
        <v>0</v>
      </c>
      <c r="E12" s="9">
        <f t="shared" si="0"/>
        <v>1</v>
      </c>
      <c r="F12" s="9">
        <f t="shared" si="1"/>
        <v>0</v>
      </c>
      <c r="G12" s="10">
        <f t="shared" si="6"/>
        <v>1288</v>
      </c>
      <c r="H12" s="10">
        <f t="shared" si="8"/>
        <v>1148</v>
      </c>
      <c r="I12" s="10">
        <v>140</v>
      </c>
      <c r="J12" s="11">
        <f t="shared" si="2"/>
        <v>7.1961386573058353E-2</v>
      </c>
      <c r="K12" s="11">
        <f t="shared" si="3"/>
        <v>0.8045977011494253</v>
      </c>
      <c r="L12" s="12">
        <f t="shared" si="4"/>
        <v>73.263631457636691</v>
      </c>
      <c r="M12" s="12">
        <f t="shared" si="5"/>
        <v>8.1999999999999993</v>
      </c>
    </row>
    <row r="13" spans="1:13" ht="15">
      <c r="A13" s="4">
        <v>9</v>
      </c>
      <c r="B13" s="8">
        <v>161</v>
      </c>
      <c r="C13" s="8">
        <f t="shared" si="7"/>
        <v>160</v>
      </c>
      <c r="D13" s="8">
        <f t="shared" si="7"/>
        <v>1</v>
      </c>
      <c r="E13" s="9">
        <f t="shared" si="0"/>
        <v>0.99378881987577639</v>
      </c>
      <c r="F13" s="9">
        <f t="shared" si="1"/>
        <v>6.2111801242236021E-3</v>
      </c>
      <c r="G13" s="10">
        <f t="shared" si="6"/>
        <v>1449</v>
      </c>
      <c r="H13" s="10">
        <f t="shared" si="8"/>
        <v>1308</v>
      </c>
      <c r="I13" s="10">
        <v>141</v>
      </c>
      <c r="J13" s="11">
        <f t="shared" si="2"/>
        <v>8.1990848116341761E-2</v>
      </c>
      <c r="K13" s="11">
        <f t="shared" si="3"/>
        <v>0.81034482758620685</v>
      </c>
      <c r="L13" s="12">
        <f t="shared" si="4"/>
        <v>72.835397946986518</v>
      </c>
      <c r="M13" s="12">
        <f t="shared" si="5"/>
        <v>9.2765957446808507</v>
      </c>
    </row>
    <row r="14" spans="1:13" ht="15">
      <c r="A14" s="4">
        <v>10</v>
      </c>
      <c r="B14" s="8">
        <v>161</v>
      </c>
      <c r="C14" s="8">
        <f t="shared" si="7"/>
        <v>160</v>
      </c>
      <c r="D14" s="8">
        <f t="shared" si="7"/>
        <v>1</v>
      </c>
      <c r="E14" s="9">
        <f t="shared" si="0"/>
        <v>0.99378881987577639</v>
      </c>
      <c r="F14" s="9">
        <f t="shared" si="1"/>
        <v>6.2111801242236021E-3</v>
      </c>
      <c r="G14" s="10">
        <f t="shared" si="6"/>
        <v>1610</v>
      </c>
      <c r="H14" s="10">
        <f t="shared" si="8"/>
        <v>1468</v>
      </c>
      <c r="I14" s="10">
        <v>142</v>
      </c>
      <c r="J14" s="11">
        <f t="shared" si="2"/>
        <v>9.2020309659625155E-2</v>
      </c>
      <c r="K14" s="11">
        <f t="shared" si="3"/>
        <v>0.81609195402298851</v>
      </c>
      <c r="L14" s="12">
        <f t="shared" si="4"/>
        <v>72.40716443633633</v>
      </c>
      <c r="M14" s="12">
        <f t="shared" si="5"/>
        <v>10.338028169014084</v>
      </c>
    </row>
    <row r="15" spans="1:13" ht="15">
      <c r="A15" s="4">
        <v>11</v>
      </c>
      <c r="B15" s="8">
        <v>161</v>
      </c>
      <c r="C15" s="8">
        <f t="shared" si="7"/>
        <v>160</v>
      </c>
      <c r="D15" s="8">
        <f t="shared" si="7"/>
        <v>1</v>
      </c>
      <c r="E15" s="9">
        <f t="shared" si="0"/>
        <v>0.99378881987577639</v>
      </c>
      <c r="F15" s="9">
        <f t="shared" si="1"/>
        <v>6.2111801242236021E-3</v>
      </c>
      <c r="G15" s="10">
        <f t="shared" si="6"/>
        <v>1771</v>
      </c>
      <c r="H15" s="10">
        <f t="shared" si="8"/>
        <v>1628</v>
      </c>
      <c r="I15" s="10">
        <v>143</v>
      </c>
      <c r="J15" s="11">
        <f t="shared" si="2"/>
        <v>0.10204977120290855</v>
      </c>
      <c r="K15" s="11">
        <f t="shared" si="3"/>
        <v>0.82183908045977017</v>
      </c>
      <c r="L15" s="12">
        <f t="shared" si="4"/>
        <v>71.978930925686157</v>
      </c>
      <c r="M15" s="12">
        <f t="shared" si="5"/>
        <v>11.384615384615385</v>
      </c>
    </row>
    <row r="16" spans="1:13" ht="15">
      <c r="A16" s="4">
        <v>12</v>
      </c>
      <c r="B16" s="8">
        <v>161</v>
      </c>
      <c r="C16" s="8">
        <f t="shared" si="7"/>
        <v>161</v>
      </c>
      <c r="D16" s="8">
        <f t="shared" si="7"/>
        <v>0</v>
      </c>
      <c r="E16" s="9">
        <f t="shared" si="0"/>
        <v>1</v>
      </c>
      <c r="F16" s="9">
        <f t="shared" si="1"/>
        <v>0</v>
      </c>
      <c r="G16" s="10">
        <f t="shared" si="6"/>
        <v>1932</v>
      </c>
      <c r="H16" s="10">
        <f t="shared" si="8"/>
        <v>1789</v>
      </c>
      <c r="I16" s="10">
        <v>143</v>
      </c>
      <c r="J16" s="11">
        <f t="shared" si="2"/>
        <v>0.11214191688083747</v>
      </c>
      <c r="K16" s="11">
        <f t="shared" si="3"/>
        <v>0.82183908045977017</v>
      </c>
      <c r="L16" s="12">
        <f t="shared" si="4"/>
        <v>70.969716357893262</v>
      </c>
      <c r="M16" s="12">
        <f t="shared" si="5"/>
        <v>12.51048951048951</v>
      </c>
    </row>
    <row r="17" spans="1:13" ht="15">
      <c r="A17" s="4">
        <v>13</v>
      </c>
      <c r="B17" s="8">
        <v>161</v>
      </c>
      <c r="C17" s="8">
        <f t="shared" si="7"/>
        <v>160</v>
      </c>
      <c r="D17" s="8">
        <f t="shared" si="7"/>
        <v>1</v>
      </c>
      <c r="E17" s="9">
        <f t="shared" si="0"/>
        <v>0.99378881987577639</v>
      </c>
      <c r="F17" s="9">
        <f t="shared" si="1"/>
        <v>6.2111801242236021E-3</v>
      </c>
      <c r="G17" s="10">
        <f t="shared" si="6"/>
        <v>2093</v>
      </c>
      <c r="H17" s="10">
        <f t="shared" si="8"/>
        <v>1949</v>
      </c>
      <c r="I17" s="10">
        <v>144</v>
      </c>
      <c r="J17" s="11">
        <f t="shared" si="2"/>
        <v>0.12217137842412086</v>
      </c>
      <c r="K17" s="11">
        <f t="shared" si="3"/>
        <v>0.82758620689655171</v>
      </c>
      <c r="L17" s="12">
        <f t="shared" si="4"/>
        <v>70.541482847243088</v>
      </c>
      <c r="M17" s="12">
        <f t="shared" si="5"/>
        <v>13.534722222222221</v>
      </c>
    </row>
    <row r="18" spans="1:13" ht="15">
      <c r="A18" s="4">
        <v>14</v>
      </c>
      <c r="B18" s="8">
        <v>161</v>
      </c>
      <c r="C18" s="8">
        <f t="shared" si="7"/>
        <v>159</v>
      </c>
      <c r="D18" s="8">
        <f t="shared" si="7"/>
        <v>2</v>
      </c>
      <c r="E18" s="9">
        <f t="shared" si="0"/>
        <v>0.98757763975155277</v>
      </c>
      <c r="F18" s="9">
        <f t="shared" si="1"/>
        <v>1.2422360248447204E-2</v>
      </c>
      <c r="G18" s="10">
        <f t="shared" si="6"/>
        <v>2254</v>
      </c>
      <c r="H18" s="10">
        <f t="shared" si="8"/>
        <v>2108</v>
      </c>
      <c r="I18" s="10">
        <v>146</v>
      </c>
      <c r="J18" s="11">
        <f t="shared" si="2"/>
        <v>0.13213815583275873</v>
      </c>
      <c r="K18" s="11">
        <f t="shared" si="3"/>
        <v>0.83908045977011492</v>
      </c>
      <c r="L18" s="12">
        <f t="shared" si="4"/>
        <v>70.694230393735609</v>
      </c>
      <c r="M18" s="12">
        <f t="shared" si="5"/>
        <v>14.438356164383562</v>
      </c>
    </row>
    <row r="19" spans="1:13" ht="15">
      <c r="A19" s="4">
        <v>15</v>
      </c>
      <c r="B19" s="8">
        <v>161</v>
      </c>
      <c r="C19" s="8">
        <f t="shared" si="7"/>
        <v>161</v>
      </c>
      <c r="D19" s="8">
        <f t="shared" si="7"/>
        <v>0</v>
      </c>
      <c r="E19" s="9">
        <f t="shared" si="0"/>
        <v>1</v>
      </c>
      <c r="F19" s="9">
        <f t="shared" si="1"/>
        <v>0</v>
      </c>
      <c r="G19" s="10">
        <f t="shared" si="6"/>
        <v>2415</v>
      </c>
      <c r="H19" s="10">
        <f t="shared" si="8"/>
        <v>2269</v>
      </c>
      <c r="I19" s="10">
        <v>146</v>
      </c>
      <c r="J19" s="11">
        <f t="shared" si="2"/>
        <v>0.14223030151068763</v>
      </c>
      <c r="K19" s="11">
        <f t="shared" si="3"/>
        <v>0.83908045977011492</v>
      </c>
      <c r="L19" s="12">
        <f t="shared" si="4"/>
        <v>69.685015825942727</v>
      </c>
      <c r="M19" s="12">
        <f t="shared" si="5"/>
        <v>15.54109589041096</v>
      </c>
    </row>
    <row r="20" spans="1:13" ht="15">
      <c r="A20" s="4">
        <v>16</v>
      </c>
      <c r="B20" s="8">
        <v>161</v>
      </c>
      <c r="C20" s="8">
        <f t="shared" si="7"/>
        <v>161</v>
      </c>
      <c r="D20" s="8">
        <f t="shared" si="7"/>
        <v>0</v>
      </c>
      <c r="E20" s="9">
        <f t="shared" si="0"/>
        <v>1</v>
      </c>
      <c r="F20" s="9">
        <f t="shared" si="1"/>
        <v>0</v>
      </c>
      <c r="G20" s="10">
        <f t="shared" si="6"/>
        <v>2576</v>
      </c>
      <c r="H20" s="10">
        <f t="shared" si="8"/>
        <v>2430</v>
      </c>
      <c r="I20" s="10">
        <v>146</v>
      </c>
      <c r="J20" s="11">
        <f t="shared" si="2"/>
        <v>0.15232244718861657</v>
      </c>
      <c r="K20" s="11">
        <f t="shared" si="3"/>
        <v>0.83908045977011492</v>
      </c>
      <c r="L20" s="12">
        <f t="shared" si="4"/>
        <v>68.675801258149832</v>
      </c>
      <c r="M20" s="12">
        <f t="shared" si="5"/>
        <v>16.643835616438356</v>
      </c>
    </row>
    <row r="21" spans="1:13" ht="15">
      <c r="A21" s="4">
        <v>17</v>
      </c>
      <c r="B21" s="8">
        <v>161</v>
      </c>
      <c r="C21" s="8">
        <f t="shared" si="7"/>
        <v>161</v>
      </c>
      <c r="D21" s="8">
        <f t="shared" si="7"/>
        <v>0</v>
      </c>
      <c r="E21" s="9">
        <f t="shared" si="0"/>
        <v>1</v>
      </c>
      <c r="F21" s="9">
        <f t="shared" si="1"/>
        <v>0</v>
      </c>
      <c r="G21" s="10">
        <f t="shared" si="6"/>
        <v>2737</v>
      </c>
      <c r="H21" s="10">
        <f t="shared" si="8"/>
        <v>2591</v>
      </c>
      <c r="I21" s="10">
        <v>146</v>
      </c>
      <c r="J21" s="11">
        <f t="shared" si="2"/>
        <v>0.16241459286654547</v>
      </c>
      <c r="K21" s="11">
        <f t="shared" si="3"/>
        <v>0.83908045977011492</v>
      </c>
      <c r="L21" s="12">
        <f t="shared" si="4"/>
        <v>67.666586690356951</v>
      </c>
      <c r="M21" s="12">
        <f t="shared" si="5"/>
        <v>17.746575342465754</v>
      </c>
    </row>
    <row r="22" spans="1:13" ht="15">
      <c r="A22" s="4">
        <v>18</v>
      </c>
      <c r="B22" s="8">
        <v>161</v>
      </c>
      <c r="C22" s="8">
        <f t="shared" si="7"/>
        <v>159</v>
      </c>
      <c r="D22" s="8">
        <f t="shared" si="7"/>
        <v>2</v>
      </c>
      <c r="E22" s="9">
        <f t="shared" si="0"/>
        <v>0.98757763975155277</v>
      </c>
      <c r="F22" s="9">
        <f t="shared" si="1"/>
        <v>1.2422360248447204E-2</v>
      </c>
      <c r="G22" s="10">
        <f t="shared" si="6"/>
        <v>2898</v>
      </c>
      <c r="H22" s="10">
        <f t="shared" si="8"/>
        <v>2750</v>
      </c>
      <c r="I22" s="10">
        <v>148</v>
      </c>
      <c r="J22" s="11">
        <f t="shared" si="2"/>
        <v>0.17238137027518335</v>
      </c>
      <c r="K22" s="11">
        <f t="shared" si="3"/>
        <v>0.85057471264367812</v>
      </c>
      <c r="L22" s="12">
        <f t="shared" si="4"/>
        <v>67.819334236849471</v>
      </c>
      <c r="M22" s="12">
        <f t="shared" si="5"/>
        <v>18.581081081081081</v>
      </c>
    </row>
    <row r="23" spans="1:13" ht="15">
      <c r="A23" s="4">
        <v>19</v>
      </c>
      <c r="B23" s="8">
        <v>161</v>
      </c>
      <c r="C23" s="8">
        <f t="shared" si="7"/>
        <v>160</v>
      </c>
      <c r="D23" s="8">
        <f t="shared" si="7"/>
        <v>1</v>
      </c>
      <c r="E23" s="9">
        <f t="shared" si="0"/>
        <v>0.99378881987577639</v>
      </c>
      <c r="F23" s="9">
        <f t="shared" si="1"/>
        <v>6.2111801242236021E-3</v>
      </c>
      <c r="G23" s="10">
        <f t="shared" si="6"/>
        <v>3059</v>
      </c>
      <c r="H23" s="10">
        <f t="shared" si="8"/>
        <v>2910</v>
      </c>
      <c r="I23" s="10">
        <v>149</v>
      </c>
      <c r="J23" s="11">
        <f t="shared" si="2"/>
        <v>0.18241083181846673</v>
      </c>
      <c r="K23" s="11">
        <f t="shared" si="3"/>
        <v>0.85632183908045978</v>
      </c>
      <c r="L23" s="12">
        <f t="shared" si="4"/>
        <v>67.391100726199298</v>
      </c>
      <c r="M23" s="12">
        <f t="shared" si="5"/>
        <v>19.530201342281877</v>
      </c>
    </row>
    <row r="24" spans="1:13" ht="15">
      <c r="A24" s="4">
        <v>20</v>
      </c>
      <c r="B24" s="8">
        <v>161</v>
      </c>
      <c r="C24" s="8">
        <f t="shared" si="7"/>
        <v>159</v>
      </c>
      <c r="D24" s="8">
        <f t="shared" si="7"/>
        <v>2</v>
      </c>
      <c r="E24" s="9">
        <f t="shared" si="0"/>
        <v>0.98757763975155277</v>
      </c>
      <c r="F24" s="9">
        <f t="shared" si="1"/>
        <v>1.2422360248447204E-2</v>
      </c>
      <c r="G24" s="10">
        <f t="shared" si="6"/>
        <v>3220</v>
      </c>
      <c r="H24" s="10">
        <f t="shared" si="8"/>
        <v>3069</v>
      </c>
      <c r="I24" s="10">
        <v>151</v>
      </c>
      <c r="J24" s="11">
        <f t="shared" si="2"/>
        <v>0.19237760922710462</v>
      </c>
      <c r="K24" s="11">
        <f t="shared" si="3"/>
        <v>0.86781609195402298</v>
      </c>
      <c r="L24" s="12">
        <f t="shared" si="4"/>
        <v>67.543848272691847</v>
      </c>
      <c r="M24" s="12">
        <f t="shared" si="5"/>
        <v>20.32450331125828</v>
      </c>
    </row>
  </sheetData>
  <mergeCells count="10">
    <mergeCell ref="B3:F3"/>
    <mergeCell ref="G3:M3"/>
    <mergeCell ref="B1:C1"/>
    <mergeCell ref="D1:E1"/>
    <mergeCell ref="F1:G1"/>
    <mergeCell ref="H1:I1"/>
    <mergeCell ref="B2:C2"/>
    <mergeCell ref="D2:E2"/>
    <mergeCell ref="F2:G2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workbookViewId="0">
      <selection activeCell="M24" sqref="A1:M24"/>
    </sheetView>
  </sheetViews>
  <sheetFormatPr defaultRowHeight="14.1"/>
  <cols>
    <col min="1" max="1" width="11.83984375" customWidth="1"/>
    <col min="8" max="8" width="10.83984375" customWidth="1"/>
    <col min="9" max="9" width="11.68359375" customWidth="1"/>
  </cols>
  <sheetData>
    <row r="1" spans="1:13" ht="15">
      <c r="A1" s="4" t="s">
        <v>31</v>
      </c>
      <c r="B1" s="25" t="s">
        <v>2</v>
      </c>
      <c r="C1" s="25"/>
      <c r="D1" s="25" t="s">
        <v>3</v>
      </c>
      <c r="E1" s="25"/>
      <c r="F1" s="25" t="s">
        <v>4</v>
      </c>
      <c r="G1" s="25"/>
      <c r="H1" s="25" t="s">
        <v>13</v>
      </c>
      <c r="I1" s="25"/>
      <c r="J1" s="5"/>
      <c r="K1" s="5"/>
      <c r="L1" s="5"/>
      <c r="M1" s="5"/>
    </row>
    <row r="2" spans="1:13" ht="15">
      <c r="A2" s="6"/>
      <c r="B2" s="25">
        <v>64505</v>
      </c>
      <c r="C2" s="25"/>
      <c r="D2" s="25">
        <v>63811</v>
      </c>
      <c r="E2" s="25"/>
      <c r="F2" s="25">
        <v>694</v>
      </c>
      <c r="G2" s="25"/>
      <c r="H2" s="26">
        <f>F2/B2</f>
        <v>1.0758855902643206E-2</v>
      </c>
      <c r="I2" s="26"/>
      <c r="J2" s="5"/>
      <c r="K2" s="5"/>
      <c r="L2" s="5"/>
      <c r="M2" s="5"/>
    </row>
    <row r="3" spans="1:13" ht="15">
      <c r="A3" s="6"/>
      <c r="B3" s="25" t="s">
        <v>11</v>
      </c>
      <c r="C3" s="25"/>
      <c r="D3" s="25"/>
      <c r="E3" s="25"/>
      <c r="F3" s="25"/>
      <c r="G3" s="25" t="s">
        <v>12</v>
      </c>
      <c r="H3" s="25"/>
      <c r="I3" s="25"/>
      <c r="J3" s="25"/>
      <c r="K3" s="25"/>
      <c r="L3" s="25"/>
      <c r="M3" s="25"/>
    </row>
    <row r="4" spans="1:13" s="1" customFormat="1" ht="28.8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5</v>
      </c>
      <c r="K4" s="7" t="s">
        <v>14</v>
      </c>
      <c r="L4" s="7" t="s">
        <v>10</v>
      </c>
      <c r="M4" s="7" t="s">
        <v>15</v>
      </c>
    </row>
    <row r="5" spans="1:13" ht="15">
      <c r="A5" s="4">
        <v>1</v>
      </c>
      <c r="B5" s="8">
        <v>645</v>
      </c>
      <c r="C5" s="8">
        <f>H5</f>
        <v>218</v>
      </c>
      <c r="D5" s="8">
        <f>I5</f>
        <v>427</v>
      </c>
      <c r="E5" s="9">
        <f>C5/B5</f>
        <v>0.33798449612403103</v>
      </c>
      <c r="F5" s="9">
        <f>D5/B5</f>
        <v>0.66201550387596897</v>
      </c>
      <c r="G5" s="10">
        <f>B5</f>
        <v>645</v>
      </c>
      <c r="H5" s="10">
        <f>B5-I5</f>
        <v>218</v>
      </c>
      <c r="I5" s="10">
        <v>427</v>
      </c>
      <c r="J5" s="11">
        <f>H5/D$2</f>
        <v>3.416338875742427E-3</v>
      </c>
      <c r="K5" s="11">
        <f>I5/F$2</f>
        <v>0.61527377521613835</v>
      </c>
      <c r="L5" s="12">
        <f>(K5-J5)*100</f>
        <v>61.185743634039589</v>
      </c>
      <c r="M5" s="12">
        <f>H5/I5</f>
        <v>0.51053864168618268</v>
      </c>
    </row>
    <row r="6" spans="1:13" ht="15">
      <c r="A6" s="4">
        <v>2</v>
      </c>
      <c r="B6" s="8">
        <v>645</v>
      </c>
      <c r="C6" s="8">
        <f>H6-H5</f>
        <v>553</v>
      </c>
      <c r="D6" s="8">
        <f>I6-I5</f>
        <v>92</v>
      </c>
      <c r="E6" s="9">
        <f t="shared" ref="E6:E24" si="0">C6/B6</f>
        <v>0.85736434108527126</v>
      </c>
      <c r="F6" s="9">
        <f t="shared" ref="F6:F24" si="1">D6/B6</f>
        <v>0.14263565891472868</v>
      </c>
      <c r="G6" s="10">
        <f>G5+B6</f>
        <v>1290</v>
      </c>
      <c r="H6" s="10">
        <f>G6-I6</f>
        <v>771</v>
      </c>
      <c r="I6" s="10">
        <v>519</v>
      </c>
      <c r="J6" s="11">
        <f t="shared" ref="J6:J24" si="2">H6/D$2</f>
        <v>1.2082556299070693E-2</v>
      </c>
      <c r="K6" s="11">
        <f t="shared" ref="K6:K24" si="3">I6/F$2</f>
        <v>0.74783861671469742</v>
      </c>
      <c r="L6" s="12">
        <f t="shared" ref="L6:L24" si="4">(K6-J6)*100</f>
        <v>73.575606041562665</v>
      </c>
      <c r="M6" s="12">
        <f t="shared" ref="M6:M24" si="5">H6/I6</f>
        <v>1.4855491329479769</v>
      </c>
    </row>
    <row r="7" spans="1:13" ht="15">
      <c r="A7" s="4">
        <v>3</v>
      </c>
      <c r="B7" s="8">
        <v>645</v>
      </c>
      <c r="C7" s="8">
        <f>H7-H6</f>
        <v>619</v>
      </c>
      <c r="D7" s="8">
        <f>I7-I6</f>
        <v>26</v>
      </c>
      <c r="E7" s="9">
        <f t="shared" si="0"/>
        <v>0.95968992248062013</v>
      </c>
      <c r="F7" s="9">
        <f t="shared" si="1"/>
        <v>4.0310077519379844E-2</v>
      </c>
      <c r="G7" s="10">
        <f>G6+B7</f>
        <v>1935</v>
      </c>
      <c r="H7" s="10">
        <f>G7-I7</f>
        <v>1390</v>
      </c>
      <c r="I7" s="10">
        <v>545</v>
      </c>
      <c r="J7" s="11">
        <f t="shared" si="2"/>
        <v>2.1783078152669604E-2</v>
      </c>
      <c r="K7" s="11">
        <f t="shared" si="3"/>
        <v>0.78530259365994237</v>
      </c>
      <c r="L7" s="12">
        <f t="shared" si="4"/>
        <v>76.351951550727279</v>
      </c>
      <c r="M7" s="12">
        <f t="shared" si="5"/>
        <v>2.5504587155963301</v>
      </c>
    </row>
    <row r="8" spans="1:13" ht="15">
      <c r="A8" s="4">
        <v>4</v>
      </c>
      <c r="B8" s="8">
        <v>645</v>
      </c>
      <c r="C8" s="8">
        <f t="shared" ref="C8:D24" si="6">H8-H7</f>
        <v>630</v>
      </c>
      <c r="D8" s="8">
        <f t="shared" si="6"/>
        <v>15</v>
      </c>
      <c r="E8" s="9">
        <f t="shared" si="0"/>
        <v>0.97674418604651159</v>
      </c>
      <c r="F8" s="9">
        <f t="shared" si="1"/>
        <v>2.3255813953488372E-2</v>
      </c>
      <c r="G8" s="10">
        <f t="shared" ref="G8:G24" si="7">G7+B8</f>
        <v>2580</v>
      </c>
      <c r="H8" s="10">
        <f t="shared" ref="H8:H24" si="8">G8-I8</f>
        <v>2020</v>
      </c>
      <c r="I8" s="10">
        <v>560</v>
      </c>
      <c r="J8" s="11">
        <f t="shared" si="2"/>
        <v>3.1655984077980287E-2</v>
      </c>
      <c r="K8" s="11">
        <f t="shared" si="3"/>
        <v>0.80691642651296835</v>
      </c>
      <c r="L8" s="12">
        <f t="shared" si="4"/>
        <v>77.526044243498802</v>
      </c>
      <c r="M8" s="12">
        <f t="shared" si="5"/>
        <v>3.6071428571428572</v>
      </c>
    </row>
    <row r="9" spans="1:13" ht="15">
      <c r="A9" s="4">
        <v>5</v>
      </c>
      <c r="B9" s="8">
        <v>645</v>
      </c>
      <c r="C9" s="8">
        <f t="shared" si="6"/>
        <v>633</v>
      </c>
      <c r="D9" s="8">
        <f t="shared" si="6"/>
        <v>12</v>
      </c>
      <c r="E9" s="9">
        <f t="shared" si="0"/>
        <v>0.98139534883720925</v>
      </c>
      <c r="F9" s="9">
        <f t="shared" si="1"/>
        <v>1.8604651162790697E-2</v>
      </c>
      <c r="G9" s="10">
        <f t="shared" si="7"/>
        <v>3225</v>
      </c>
      <c r="H9" s="10">
        <f t="shared" si="8"/>
        <v>2653</v>
      </c>
      <c r="I9" s="10">
        <v>572</v>
      </c>
      <c r="J9" s="11">
        <f t="shared" si="2"/>
        <v>4.1575903841030541E-2</v>
      </c>
      <c r="K9" s="11">
        <f t="shared" si="3"/>
        <v>0.82420749279538907</v>
      </c>
      <c r="L9" s="12">
        <f t="shared" si="4"/>
        <v>78.263158895435865</v>
      </c>
      <c r="M9" s="12">
        <f t="shared" si="5"/>
        <v>4.6381118881118883</v>
      </c>
    </row>
    <row r="10" spans="1:13" ht="15">
      <c r="A10" s="4">
        <v>6</v>
      </c>
      <c r="B10" s="8">
        <v>645</v>
      </c>
      <c r="C10" s="8">
        <f t="shared" si="6"/>
        <v>638</v>
      </c>
      <c r="D10" s="8">
        <f t="shared" si="6"/>
        <v>7</v>
      </c>
      <c r="E10" s="9">
        <f t="shared" si="0"/>
        <v>0.98914728682170538</v>
      </c>
      <c r="F10" s="9">
        <f t="shared" si="1"/>
        <v>1.0852713178294573E-2</v>
      </c>
      <c r="G10" s="10">
        <f t="shared" si="7"/>
        <v>3870</v>
      </c>
      <c r="H10" s="10">
        <f t="shared" si="8"/>
        <v>3291</v>
      </c>
      <c r="I10" s="10">
        <v>579</v>
      </c>
      <c r="J10" s="11">
        <f t="shared" si="2"/>
        <v>5.1574180000313427E-2</v>
      </c>
      <c r="K10" s="11">
        <f t="shared" si="3"/>
        <v>0.83429394812680113</v>
      </c>
      <c r="L10" s="12">
        <f t="shared" si="4"/>
        <v>78.271976812648774</v>
      </c>
      <c r="M10" s="12">
        <f t="shared" si="5"/>
        <v>5.6839378238341967</v>
      </c>
    </row>
    <row r="11" spans="1:13" ht="15">
      <c r="A11" s="4">
        <v>7</v>
      </c>
      <c r="B11" s="8">
        <v>645</v>
      </c>
      <c r="C11" s="8">
        <f t="shared" si="6"/>
        <v>637</v>
      </c>
      <c r="D11" s="8">
        <f t="shared" si="6"/>
        <v>8</v>
      </c>
      <c r="E11" s="9">
        <f t="shared" si="0"/>
        <v>0.9875968992248062</v>
      </c>
      <c r="F11" s="9">
        <f t="shared" si="1"/>
        <v>1.2403100775193798E-2</v>
      </c>
      <c r="G11" s="10">
        <f t="shared" si="7"/>
        <v>4515</v>
      </c>
      <c r="H11" s="10">
        <f t="shared" si="8"/>
        <v>3928</v>
      </c>
      <c r="I11" s="10">
        <v>587</v>
      </c>
      <c r="J11" s="11">
        <f t="shared" si="2"/>
        <v>6.1556784880349782E-2</v>
      </c>
      <c r="K11" s="11">
        <f t="shared" si="3"/>
        <v>0.84582132564841495</v>
      </c>
      <c r="L11" s="12">
        <f t="shared" si="4"/>
        <v>78.426454076806522</v>
      </c>
      <c r="M11" s="12">
        <f t="shared" si="5"/>
        <v>6.6916524701873934</v>
      </c>
    </row>
    <row r="12" spans="1:13" ht="15">
      <c r="A12" s="4">
        <v>8</v>
      </c>
      <c r="B12" s="8">
        <v>645</v>
      </c>
      <c r="C12" s="8">
        <f t="shared" si="6"/>
        <v>637</v>
      </c>
      <c r="D12" s="8">
        <f t="shared" si="6"/>
        <v>8</v>
      </c>
      <c r="E12" s="9">
        <f t="shared" si="0"/>
        <v>0.9875968992248062</v>
      </c>
      <c r="F12" s="9">
        <f t="shared" si="1"/>
        <v>1.2403100775193798E-2</v>
      </c>
      <c r="G12" s="10">
        <f t="shared" si="7"/>
        <v>5160</v>
      </c>
      <c r="H12" s="10">
        <f t="shared" si="8"/>
        <v>4565</v>
      </c>
      <c r="I12" s="10">
        <v>595</v>
      </c>
      <c r="J12" s="11">
        <f t="shared" si="2"/>
        <v>7.1539389760386138E-2</v>
      </c>
      <c r="K12" s="11">
        <f t="shared" si="3"/>
        <v>0.85734870317002887</v>
      </c>
      <c r="L12" s="12">
        <f t="shared" si="4"/>
        <v>78.580931340964284</v>
      </c>
      <c r="M12" s="12">
        <f t="shared" si="5"/>
        <v>7.6722689075630255</v>
      </c>
    </row>
    <row r="13" spans="1:13" ht="15">
      <c r="A13" s="4">
        <v>9</v>
      </c>
      <c r="B13" s="8">
        <v>645</v>
      </c>
      <c r="C13" s="8">
        <f t="shared" si="6"/>
        <v>637</v>
      </c>
      <c r="D13" s="8">
        <f t="shared" si="6"/>
        <v>8</v>
      </c>
      <c r="E13" s="9">
        <f t="shared" si="0"/>
        <v>0.9875968992248062</v>
      </c>
      <c r="F13" s="9">
        <f t="shared" si="1"/>
        <v>1.2403100775193798E-2</v>
      </c>
      <c r="G13" s="10">
        <f t="shared" si="7"/>
        <v>5805</v>
      </c>
      <c r="H13" s="10">
        <f t="shared" si="8"/>
        <v>5202</v>
      </c>
      <c r="I13" s="10">
        <v>603</v>
      </c>
      <c r="J13" s="11">
        <f t="shared" si="2"/>
        <v>8.1521994640422493E-2</v>
      </c>
      <c r="K13" s="11">
        <f t="shared" si="3"/>
        <v>0.86887608069164268</v>
      </c>
      <c r="L13" s="12">
        <f t="shared" si="4"/>
        <v>78.735408605122018</v>
      </c>
      <c r="M13" s="12">
        <f t="shared" si="5"/>
        <v>8.6268656716417915</v>
      </c>
    </row>
    <row r="14" spans="1:13" ht="15">
      <c r="A14" s="4">
        <v>10</v>
      </c>
      <c r="B14" s="8">
        <v>645</v>
      </c>
      <c r="C14" s="8">
        <f t="shared" si="6"/>
        <v>637</v>
      </c>
      <c r="D14" s="8">
        <f t="shared" si="6"/>
        <v>8</v>
      </c>
      <c r="E14" s="9">
        <f t="shared" si="0"/>
        <v>0.9875968992248062</v>
      </c>
      <c r="F14" s="9">
        <f t="shared" si="1"/>
        <v>1.2403100775193798E-2</v>
      </c>
      <c r="G14" s="10">
        <f t="shared" si="7"/>
        <v>6450</v>
      </c>
      <c r="H14" s="10">
        <f t="shared" si="8"/>
        <v>5839</v>
      </c>
      <c r="I14" s="10">
        <v>611</v>
      </c>
      <c r="J14" s="11">
        <f t="shared" si="2"/>
        <v>9.1504599520458849E-2</v>
      </c>
      <c r="K14" s="11">
        <f t="shared" si="3"/>
        <v>0.8804034582132565</v>
      </c>
      <c r="L14" s="12">
        <f t="shared" si="4"/>
        <v>78.889885869279766</v>
      </c>
      <c r="M14" s="12">
        <f t="shared" si="5"/>
        <v>9.556464811783961</v>
      </c>
    </row>
    <row r="15" spans="1:13" ht="15">
      <c r="A15" s="4">
        <v>11</v>
      </c>
      <c r="B15" s="8">
        <v>645</v>
      </c>
      <c r="C15" s="8">
        <f t="shared" si="6"/>
        <v>642</v>
      </c>
      <c r="D15" s="8">
        <f t="shared" si="6"/>
        <v>3</v>
      </c>
      <c r="E15" s="9">
        <f t="shared" si="0"/>
        <v>0.99534883720930234</v>
      </c>
      <c r="F15" s="9">
        <f t="shared" si="1"/>
        <v>4.6511627906976744E-3</v>
      </c>
      <c r="G15" s="10">
        <f t="shared" si="7"/>
        <v>7095</v>
      </c>
      <c r="H15" s="10">
        <f t="shared" si="8"/>
        <v>6481</v>
      </c>
      <c r="I15" s="10">
        <v>614</v>
      </c>
      <c r="J15" s="11">
        <f t="shared" si="2"/>
        <v>0.10156556079672784</v>
      </c>
      <c r="K15" s="11">
        <f t="shared" si="3"/>
        <v>0.88472622478386165</v>
      </c>
      <c r="L15" s="12">
        <f t="shared" si="4"/>
        <v>78.316066398713374</v>
      </c>
      <c r="M15" s="12">
        <f t="shared" si="5"/>
        <v>10.555374592833877</v>
      </c>
    </row>
    <row r="16" spans="1:13" ht="15">
      <c r="A16" s="4">
        <v>12</v>
      </c>
      <c r="B16" s="8">
        <v>645</v>
      </c>
      <c r="C16" s="8">
        <f t="shared" si="6"/>
        <v>644</v>
      </c>
      <c r="D16" s="8">
        <f t="shared" si="6"/>
        <v>1</v>
      </c>
      <c r="E16" s="9">
        <f t="shared" si="0"/>
        <v>0.99844961240310082</v>
      </c>
      <c r="F16" s="9">
        <f t="shared" si="1"/>
        <v>1.5503875968992248E-3</v>
      </c>
      <c r="G16" s="10">
        <f t="shared" si="7"/>
        <v>7740</v>
      </c>
      <c r="H16" s="10">
        <f t="shared" si="8"/>
        <v>7125</v>
      </c>
      <c r="I16" s="10">
        <v>615</v>
      </c>
      <c r="J16" s="11">
        <f t="shared" si="2"/>
        <v>0.11165786463148987</v>
      </c>
      <c r="K16" s="11">
        <f t="shared" si="3"/>
        <v>0.8861671469740634</v>
      </c>
      <c r="L16" s="12">
        <f t="shared" si="4"/>
        <v>77.450928234257361</v>
      </c>
      <c r="M16" s="12">
        <f t="shared" si="5"/>
        <v>11.585365853658537</v>
      </c>
    </row>
    <row r="17" spans="1:13" ht="15">
      <c r="A17" s="4">
        <v>13</v>
      </c>
      <c r="B17" s="8">
        <v>645</v>
      </c>
      <c r="C17" s="8">
        <f t="shared" si="6"/>
        <v>643</v>
      </c>
      <c r="D17" s="8">
        <f t="shared" si="6"/>
        <v>2</v>
      </c>
      <c r="E17" s="9">
        <f t="shared" si="0"/>
        <v>0.99689922480620152</v>
      </c>
      <c r="F17" s="9">
        <f t="shared" si="1"/>
        <v>3.1007751937984496E-3</v>
      </c>
      <c r="G17" s="10">
        <f t="shared" si="7"/>
        <v>8385</v>
      </c>
      <c r="H17" s="10">
        <f t="shared" si="8"/>
        <v>7768</v>
      </c>
      <c r="I17" s="10">
        <v>617</v>
      </c>
      <c r="J17" s="11">
        <f t="shared" si="2"/>
        <v>0.12173449718700538</v>
      </c>
      <c r="K17" s="11">
        <f t="shared" si="3"/>
        <v>0.88904899135446691</v>
      </c>
      <c r="L17" s="12">
        <f t="shared" si="4"/>
        <v>76.731449416746159</v>
      </c>
      <c r="M17" s="12">
        <f t="shared" si="5"/>
        <v>12.589951377633712</v>
      </c>
    </row>
    <row r="18" spans="1:13" ht="15">
      <c r="A18" s="4">
        <v>14</v>
      </c>
      <c r="B18" s="8">
        <v>645</v>
      </c>
      <c r="C18" s="8">
        <f t="shared" si="6"/>
        <v>642</v>
      </c>
      <c r="D18" s="8">
        <f t="shared" si="6"/>
        <v>3</v>
      </c>
      <c r="E18" s="9">
        <f t="shared" si="0"/>
        <v>0.99534883720930234</v>
      </c>
      <c r="F18" s="9">
        <f t="shared" si="1"/>
        <v>4.6511627906976744E-3</v>
      </c>
      <c r="G18" s="10">
        <f t="shared" si="7"/>
        <v>9030</v>
      </c>
      <c r="H18" s="10">
        <f t="shared" si="8"/>
        <v>8410</v>
      </c>
      <c r="I18" s="10">
        <v>620</v>
      </c>
      <c r="J18" s="11">
        <f t="shared" si="2"/>
        <v>0.13179545846327437</v>
      </c>
      <c r="K18" s="11">
        <f t="shared" si="3"/>
        <v>0.89337175792507206</v>
      </c>
      <c r="L18" s="12">
        <f t="shared" si="4"/>
        <v>76.157629946179767</v>
      </c>
      <c r="M18" s="12">
        <f t="shared" si="5"/>
        <v>13.564516129032258</v>
      </c>
    </row>
    <row r="19" spans="1:13" ht="15">
      <c r="A19" s="4">
        <v>15</v>
      </c>
      <c r="B19" s="8">
        <v>645</v>
      </c>
      <c r="C19" s="8">
        <f t="shared" si="6"/>
        <v>641</v>
      </c>
      <c r="D19" s="8">
        <f t="shared" si="6"/>
        <v>4</v>
      </c>
      <c r="E19" s="9">
        <f t="shared" si="0"/>
        <v>0.99379844961240305</v>
      </c>
      <c r="F19" s="9">
        <f t="shared" si="1"/>
        <v>6.2015503875968991E-3</v>
      </c>
      <c r="G19" s="10">
        <f t="shared" si="7"/>
        <v>9675</v>
      </c>
      <c r="H19" s="10">
        <f t="shared" si="8"/>
        <v>9051</v>
      </c>
      <c r="I19" s="10">
        <v>624</v>
      </c>
      <c r="J19" s="11">
        <f t="shared" si="2"/>
        <v>0.14184074846029682</v>
      </c>
      <c r="K19" s="11">
        <f t="shared" si="3"/>
        <v>0.89913544668587897</v>
      </c>
      <c r="L19" s="12">
        <f t="shared" si="4"/>
        <v>75.729469822558215</v>
      </c>
      <c r="M19" s="12">
        <f t="shared" si="5"/>
        <v>14.504807692307692</v>
      </c>
    </row>
    <row r="20" spans="1:13" ht="15">
      <c r="A20" s="4">
        <v>16</v>
      </c>
      <c r="B20" s="8">
        <v>645</v>
      </c>
      <c r="C20" s="8">
        <f t="shared" si="6"/>
        <v>645</v>
      </c>
      <c r="D20" s="8">
        <f t="shared" si="6"/>
        <v>0</v>
      </c>
      <c r="E20" s="9">
        <f t="shared" si="0"/>
        <v>1</v>
      </c>
      <c r="F20" s="9">
        <f t="shared" si="1"/>
        <v>0</v>
      </c>
      <c r="G20" s="10">
        <f t="shared" si="7"/>
        <v>10320</v>
      </c>
      <c r="H20" s="10">
        <f t="shared" si="8"/>
        <v>9696</v>
      </c>
      <c r="I20" s="10">
        <v>624</v>
      </c>
      <c r="J20" s="11">
        <f t="shared" si="2"/>
        <v>0.15194872357430536</v>
      </c>
      <c r="K20" s="11">
        <f t="shared" si="3"/>
        <v>0.89913544668587897</v>
      </c>
      <c r="L20" s="12">
        <f t="shared" si="4"/>
        <v>74.718672311157363</v>
      </c>
      <c r="M20" s="12">
        <f t="shared" si="5"/>
        <v>15.538461538461538</v>
      </c>
    </row>
    <row r="21" spans="1:13" ht="15">
      <c r="A21" s="4">
        <v>17</v>
      </c>
      <c r="B21" s="8">
        <v>645</v>
      </c>
      <c r="C21" s="8">
        <f t="shared" si="6"/>
        <v>641</v>
      </c>
      <c r="D21" s="8">
        <f t="shared" si="6"/>
        <v>4</v>
      </c>
      <c r="E21" s="9">
        <f t="shared" si="0"/>
        <v>0.99379844961240305</v>
      </c>
      <c r="F21" s="9">
        <f t="shared" si="1"/>
        <v>6.2015503875968991E-3</v>
      </c>
      <c r="G21" s="10">
        <f t="shared" si="7"/>
        <v>10965</v>
      </c>
      <c r="H21" s="10">
        <f t="shared" si="8"/>
        <v>10337</v>
      </c>
      <c r="I21" s="10">
        <v>628</v>
      </c>
      <c r="J21" s="11">
        <f t="shared" si="2"/>
        <v>0.16199401357132784</v>
      </c>
      <c r="K21" s="11">
        <f t="shared" si="3"/>
        <v>0.90489913544668588</v>
      </c>
      <c r="L21" s="12">
        <f t="shared" si="4"/>
        <v>74.290512187535811</v>
      </c>
      <c r="M21" s="12">
        <f t="shared" si="5"/>
        <v>16.460191082802549</v>
      </c>
    </row>
    <row r="22" spans="1:13" ht="15">
      <c r="A22" s="4">
        <v>18</v>
      </c>
      <c r="B22" s="8">
        <v>645</v>
      </c>
      <c r="C22" s="8">
        <f t="shared" si="6"/>
        <v>641</v>
      </c>
      <c r="D22" s="8">
        <f t="shared" si="6"/>
        <v>4</v>
      </c>
      <c r="E22" s="9">
        <f t="shared" si="0"/>
        <v>0.99379844961240305</v>
      </c>
      <c r="F22" s="9">
        <f t="shared" si="1"/>
        <v>6.2015503875968991E-3</v>
      </c>
      <c r="G22" s="10">
        <f t="shared" si="7"/>
        <v>11610</v>
      </c>
      <c r="H22" s="10">
        <f t="shared" si="8"/>
        <v>10978</v>
      </c>
      <c r="I22" s="10">
        <v>632</v>
      </c>
      <c r="J22" s="11">
        <f t="shared" si="2"/>
        <v>0.17203930356835029</v>
      </c>
      <c r="K22" s="11">
        <f t="shared" si="3"/>
        <v>0.91066282420749278</v>
      </c>
      <c r="L22" s="12">
        <f t="shared" si="4"/>
        <v>73.862352063914244</v>
      </c>
      <c r="M22" s="12">
        <f t="shared" si="5"/>
        <v>17.370253164556964</v>
      </c>
    </row>
    <row r="23" spans="1:13" ht="15">
      <c r="A23" s="4">
        <v>19</v>
      </c>
      <c r="B23" s="8">
        <v>645</v>
      </c>
      <c r="C23" s="8">
        <f t="shared" si="6"/>
        <v>642</v>
      </c>
      <c r="D23" s="8">
        <f t="shared" si="6"/>
        <v>3</v>
      </c>
      <c r="E23" s="9">
        <f t="shared" si="0"/>
        <v>0.99534883720930234</v>
      </c>
      <c r="F23" s="9">
        <f t="shared" si="1"/>
        <v>4.6511627906976744E-3</v>
      </c>
      <c r="G23" s="10">
        <f t="shared" si="7"/>
        <v>12255</v>
      </c>
      <c r="H23" s="10">
        <f t="shared" si="8"/>
        <v>11620</v>
      </c>
      <c r="I23" s="10">
        <v>635</v>
      </c>
      <c r="J23" s="11">
        <f t="shared" si="2"/>
        <v>0.18210026484461928</v>
      </c>
      <c r="K23" s="11">
        <f t="shared" si="3"/>
        <v>0.91498559077809793</v>
      </c>
      <c r="L23" s="12">
        <f t="shared" si="4"/>
        <v>73.288532593347867</v>
      </c>
      <c r="M23" s="12">
        <f t="shared" si="5"/>
        <v>18.299212598425196</v>
      </c>
    </row>
    <row r="24" spans="1:13" ht="15">
      <c r="A24" s="4">
        <v>20</v>
      </c>
      <c r="B24" s="8">
        <v>645</v>
      </c>
      <c r="C24" s="8">
        <f t="shared" si="6"/>
        <v>644</v>
      </c>
      <c r="D24" s="8">
        <f t="shared" si="6"/>
        <v>1</v>
      </c>
      <c r="E24" s="9">
        <f t="shared" si="0"/>
        <v>0.99844961240310082</v>
      </c>
      <c r="F24" s="9">
        <f t="shared" si="1"/>
        <v>1.5503875968992248E-3</v>
      </c>
      <c r="G24" s="10">
        <f t="shared" si="7"/>
        <v>12900</v>
      </c>
      <c r="H24" s="10">
        <f t="shared" si="8"/>
        <v>12264</v>
      </c>
      <c r="I24" s="10">
        <v>636</v>
      </c>
      <c r="J24" s="11">
        <f t="shared" si="2"/>
        <v>0.19219256867938131</v>
      </c>
      <c r="K24" s="11">
        <f t="shared" si="3"/>
        <v>0.91642651296829969</v>
      </c>
      <c r="L24" s="12">
        <f t="shared" si="4"/>
        <v>72.423394428891839</v>
      </c>
      <c r="M24" s="12">
        <f t="shared" si="5"/>
        <v>19.283018867924529</v>
      </c>
    </row>
  </sheetData>
  <mergeCells count="10">
    <mergeCell ref="B3:F3"/>
    <mergeCell ref="G3:M3"/>
    <mergeCell ref="B1:C1"/>
    <mergeCell ref="D1:E1"/>
    <mergeCell ref="F1:G1"/>
    <mergeCell ref="H1:I1"/>
    <mergeCell ref="B2:C2"/>
    <mergeCell ref="D2:E2"/>
    <mergeCell ref="F2:G2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6"/>
  <sheetViews>
    <sheetView workbookViewId="0">
      <selection activeCell="L26" sqref="A1:L26"/>
    </sheetView>
  </sheetViews>
  <sheetFormatPr defaultRowHeight="14.1"/>
  <cols>
    <col min="1" max="1" width="10.83984375" style="35" customWidth="1"/>
    <col min="2" max="2" width="16" style="35" bestFit="1" customWidth="1"/>
    <col min="3" max="3" width="9.68359375" style="35" customWidth="1"/>
    <col min="4" max="4" width="9.1015625" style="35" customWidth="1"/>
    <col min="5" max="5" width="9.05078125" style="36" customWidth="1"/>
    <col min="6" max="6" width="13.1015625" style="36" bestFit="1" customWidth="1"/>
    <col min="7" max="7" width="11.3671875" style="36" bestFit="1" customWidth="1"/>
    <col min="8" max="8" width="15.3671875" style="37" bestFit="1" customWidth="1"/>
    <col min="9" max="9" width="9.83984375" style="37" bestFit="1" customWidth="1"/>
    <col min="10" max="10" width="11.83984375" style="37" bestFit="1" customWidth="1"/>
    <col min="11" max="12" width="9.68359375" style="37" customWidth="1"/>
    <col min="13" max="15" width="6.41796875" style="3" bestFit="1" customWidth="1"/>
  </cols>
  <sheetData>
    <row r="1" spans="1:14" ht="14.4">
      <c r="A1" s="28" t="s">
        <v>17</v>
      </c>
      <c r="B1" s="28" t="s">
        <v>18</v>
      </c>
      <c r="C1" s="28"/>
      <c r="D1" s="30" t="s">
        <v>19</v>
      </c>
      <c r="E1" s="30"/>
      <c r="F1" s="28" t="s">
        <v>17</v>
      </c>
      <c r="G1" s="28" t="s">
        <v>18</v>
      </c>
      <c r="H1" s="29"/>
      <c r="I1" s="29"/>
      <c r="J1" s="29"/>
      <c r="K1" s="30" t="s">
        <v>19</v>
      </c>
      <c r="L1" s="31"/>
    </row>
    <row r="2" spans="1:14" ht="14.4">
      <c r="A2" s="29"/>
      <c r="B2" s="28"/>
      <c r="C2" s="28"/>
      <c r="D2" s="13" t="s">
        <v>20</v>
      </c>
      <c r="E2" s="13" t="s">
        <v>21</v>
      </c>
      <c r="F2" s="29"/>
      <c r="G2" s="14" t="s">
        <v>41</v>
      </c>
      <c r="H2" s="14" t="s">
        <v>42</v>
      </c>
      <c r="I2" s="14" t="s">
        <v>29</v>
      </c>
      <c r="J2" s="14" t="s">
        <v>30</v>
      </c>
      <c r="K2" s="13" t="s">
        <v>20</v>
      </c>
      <c r="L2" s="13" t="s">
        <v>21</v>
      </c>
      <c r="N2" s="2"/>
    </row>
    <row r="3" spans="1:14" ht="14.4" customHeight="1">
      <c r="A3" s="32" t="s">
        <v>22</v>
      </c>
      <c r="B3" s="27" t="s">
        <v>43</v>
      </c>
      <c r="C3" s="27"/>
      <c r="D3" s="33">
        <v>0.64475712458003198</v>
      </c>
      <c r="E3" s="33">
        <v>0.63568938390271401</v>
      </c>
      <c r="F3" s="16" t="s">
        <v>32</v>
      </c>
      <c r="G3" s="17">
        <v>5</v>
      </c>
      <c r="H3" s="17">
        <v>0</v>
      </c>
      <c r="I3" s="17">
        <v>5</v>
      </c>
      <c r="J3" s="17">
        <v>0.01</v>
      </c>
      <c r="K3" s="15">
        <v>0.74307963430000001</v>
      </c>
      <c r="L3" s="15">
        <v>0.62779881739999999</v>
      </c>
    </row>
    <row r="4" spans="1:14" ht="14.4">
      <c r="A4" s="32"/>
      <c r="B4" s="27"/>
      <c r="C4" s="27"/>
      <c r="D4" s="33"/>
      <c r="E4" s="33"/>
      <c r="F4" s="16"/>
      <c r="G4" s="17">
        <v>5</v>
      </c>
      <c r="H4" s="17">
        <v>0</v>
      </c>
      <c r="I4" s="17">
        <v>5</v>
      </c>
      <c r="J4" s="17">
        <v>0.02</v>
      </c>
      <c r="K4" s="15">
        <v>0.79463811080000002</v>
      </c>
      <c r="L4" s="15">
        <v>0.6415985649</v>
      </c>
    </row>
    <row r="5" spans="1:14" ht="14.4">
      <c r="A5" s="32"/>
      <c r="B5" s="27"/>
      <c r="C5" s="27"/>
      <c r="D5" s="33"/>
      <c r="E5" s="33"/>
      <c r="F5" s="16"/>
      <c r="G5" s="17">
        <v>5</v>
      </c>
      <c r="H5" s="17">
        <v>0</v>
      </c>
      <c r="I5" s="17">
        <v>5</v>
      </c>
      <c r="J5" s="17">
        <v>0.03</v>
      </c>
      <c r="K5" s="15">
        <v>0.8173885099</v>
      </c>
      <c r="L5" s="15">
        <v>0.65312603810000003</v>
      </c>
    </row>
    <row r="6" spans="1:14" ht="14.4">
      <c r="A6" s="32"/>
      <c r="B6" s="27"/>
      <c r="C6" s="27"/>
      <c r="D6" s="33"/>
      <c r="E6" s="33"/>
      <c r="F6" s="16"/>
      <c r="G6" s="17">
        <v>5</v>
      </c>
      <c r="H6" s="17">
        <v>0</v>
      </c>
      <c r="I6" s="17">
        <v>5</v>
      </c>
      <c r="J6" s="17">
        <v>0.04</v>
      </c>
      <c r="K6" s="15">
        <v>0.84821221979999994</v>
      </c>
      <c r="L6" s="15">
        <v>0.6554448209</v>
      </c>
    </row>
    <row r="7" spans="1:14" ht="16.5" customHeight="1">
      <c r="A7" s="34" t="s">
        <v>23</v>
      </c>
      <c r="B7" s="14" t="s">
        <v>24</v>
      </c>
      <c r="C7" s="14" t="s">
        <v>25</v>
      </c>
      <c r="D7" s="13" t="s">
        <v>20</v>
      </c>
      <c r="E7" s="13" t="s">
        <v>21</v>
      </c>
      <c r="F7" s="16"/>
      <c r="G7" s="17">
        <v>5</v>
      </c>
      <c r="H7" s="17">
        <v>0</v>
      </c>
      <c r="I7" s="17">
        <v>5</v>
      </c>
      <c r="J7" s="17">
        <v>0.05</v>
      </c>
      <c r="K7" s="15">
        <v>0.86923682960000004</v>
      </c>
      <c r="L7" s="15">
        <v>0.66929107700000001</v>
      </c>
    </row>
    <row r="8" spans="1:14" ht="14.4">
      <c r="A8" s="34"/>
      <c r="B8" s="17">
        <v>3</v>
      </c>
      <c r="C8" s="17">
        <v>0.1</v>
      </c>
      <c r="D8" s="18">
        <v>0.65720000000000001</v>
      </c>
      <c r="E8" s="18">
        <v>0.6341</v>
      </c>
      <c r="F8" s="16"/>
      <c r="G8" s="17">
        <v>5</v>
      </c>
      <c r="H8" s="17">
        <v>0</v>
      </c>
      <c r="I8" s="17">
        <v>5</v>
      </c>
      <c r="J8" s="17">
        <v>0.06</v>
      </c>
      <c r="K8" s="15">
        <v>0.87499844500000001</v>
      </c>
      <c r="L8" s="15">
        <v>0.66931100919999997</v>
      </c>
    </row>
    <row r="9" spans="1:14" ht="14.4">
      <c r="A9" s="34"/>
      <c r="B9" s="17">
        <v>4</v>
      </c>
      <c r="C9" s="17">
        <v>0.01</v>
      </c>
      <c r="D9" s="18">
        <v>0.67420000000000002</v>
      </c>
      <c r="E9" s="18">
        <v>0.63329999999999997</v>
      </c>
      <c r="F9" s="16"/>
      <c r="G9" s="17">
        <v>5</v>
      </c>
      <c r="H9" s="17">
        <v>0</v>
      </c>
      <c r="I9" s="17">
        <v>5</v>
      </c>
      <c r="J9" s="17">
        <v>7.0000000000000007E-2</v>
      </c>
      <c r="K9" s="15">
        <v>0.88594240459999996</v>
      </c>
      <c r="L9" s="15">
        <v>0.67046707859999999</v>
      </c>
    </row>
    <row r="10" spans="1:14" ht="14.4">
      <c r="A10" s="34"/>
      <c r="B10" s="17">
        <v>5</v>
      </c>
      <c r="C10" s="17">
        <v>0.1</v>
      </c>
      <c r="D10" s="18">
        <v>0.66190000000000004</v>
      </c>
      <c r="E10" s="18">
        <v>0.64690000000000003</v>
      </c>
      <c r="F10" s="16"/>
      <c r="G10" s="17">
        <v>5</v>
      </c>
      <c r="H10" s="17">
        <v>0</v>
      </c>
      <c r="I10" s="17">
        <v>5</v>
      </c>
      <c r="J10" s="17">
        <v>0.08</v>
      </c>
      <c r="K10" s="15">
        <v>0.89746563560000003</v>
      </c>
      <c r="L10" s="15">
        <v>0.67735034220000001</v>
      </c>
    </row>
    <row r="11" spans="1:14" ht="14.4">
      <c r="A11" s="34"/>
      <c r="B11" s="17">
        <v>3</v>
      </c>
      <c r="C11" s="17">
        <v>1E-3</v>
      </c>
      <c r="D11" s="18">
        <v>0.65720000000000001</v>
      </c>
      <c r="E11" s="18">
        <v>0.6341</v>
      </c>
      <c r="F11" s="16"/>
      <c r="G11" s="17">
        <v>5</v>
      </c>
      <c r="H11" s="17">
        <v>3</v>
      </c>
      <c r="I11" s="17">
        <v>4</v>
      </c>
      <c r="J11" s="38">
        <v>0.05</v>
      </c>
      <c r="K11" s="15">
        <v>0.83755727410000003</v>
      </c>
      <c r="L11" s="15">
        <v>0.64276792240000002</v>
      </c>
    </row>
    <row r="12" spans="1:14" ht="14.4">
      <c r="A12" s="34"/>
      <c r="B12" s="17">
        <v>4</v>
      </c>
      <c r="C12" s="17">
        <v>1E-3</v>
      </c>
      <c r="D12" s="18">
        <v>0.67420000000000002</v>
      </c>
      <c r="E12" s="18">
        <v>0.63329999999999997</v>
      </c>
      <c r="F12" s="16"/>
      <c r="G12" s="17">
        <v>5</v>
      </c>
      <c r="H12" s="17">
        <v>4</v>
      </c>
      <c r="I12" s="17">
        <v>4</v>
      </c>
      <c r="J12" s="17">
        <v>0.05</v>
      </c>
      <c r="K12" s="15">
        <v>0.83784587320000004</v>
      </c>
      <c r="L12" s="15">
        <v>0.64967111820000001</v>
      </c>
    </row>
    <row r="13" spans="1:14" ht="14.4">
      <c r="A13" s="34"/>
      <c r="B13" s="17">
        <v>5</v>
      </c>
      <c r="C13" s="17">
        <v>1E-3</v>
      </c>
      <c r="D13" s="18">
        <v>0.66190000000000004</v>
      </c>
      <c r="E13" s="18">
        <v>0.64690000000000003</v>
      </c>
      <c r="F13" s="16"/>
      <c r="G13" s="17">
        <v>5</v>
      </c>
      <c r="H13" s="17">
        <v>5</v>
      </c>
      <c r="I13" s="17">
        <v>4</v>
      </c>
      <c r="J13" s="17">
        <v>0.05</v>
      </c>
      <c r="K13" s="15">
        <v>0.8364045363</v>
      </c>
      <c r="L13" s="15">
        <v>0.64852833700000001</v>
      </c>
    </row>
    <row r="14" spans="1:14" ht="14.4">
      <c r="A14" s="34"/>
      <c r="B14" s="17">
        <v>6</v>
      </c>
      <c r="C14" s="17">
        <v>1E-3</v>
      </c>
      <c r="D14" s="24">
        <v>0.78</v>
      </c>
      <c r="E14" s="24">
        <v>0.74</v>
      </c>
      <c r="F14" s="34" t="s">
        <v>26</v>
      </c>
      <c r="G14" s="19" t="s">
        <v>27</v>
      </c>
      <c r="H14" s="19" t="s">
        <v>28</v>
      </c>
      <c r="I14" s="19" t="s">
        <v>29</v>
      </c>
      <c r="J14" s="19" t="s">
        <v>44</v>
      </c>
      <c r="K14" s="20" t="s">
        <v>20</v>
      </c>
      <c r="L14" s="20" t="s">
        <v>21</v>
      </c>
    </row>
    <row r="15" spans="1:14" ht="14.4">
      <c r="A15" s="34"/>
      <c r="B15" s="17">
        <v>7</v>
      </c>
      <c r="C15" s="17">
        <v>1E-3</v>
      </c>
      <c r="D15" s="18">
        <v>0.71209999999999996</v>
      </c>
      <c r="E15" s="18">
        <v>0.69810000000000005</v>
      </c>
      <c r="F15" s="34"/>
      <c r="G15" s="21">
        <v>100</v>
      </c>
      <c r="H15" s="21">
        <v>5</v>
      </c>
      <c r="I15" s="22">
        <v>15</v>
      </c>
      <c r="J15" s="22">
        <v>12</v>
      </c>
      <c r="K15" s="23">
        <v>0.84158853899999997</v>
      </c>
      <c r="L15" s="23">
        <v>0.65655438180000003</v>
      </c>
    </row>
    <row r="16" spans="1:14" ht="14.4">
      <c r="A16" s="34"/>
      <c r="B16" s="17">
        <v>8</v>
      </c>
      <c r="C16" s="17">
        <v>1E-3</v>
      </c>
      <c r="D16" s="18">
        <v>0.71519999999999995</v>
      </c>
      <c r="E16" s="18">
        <v>0.67920000000000003</v>
      </c>
      <c r="F16" s="34"/>
      <c r="G16" s="21">
        <v>100</v>
      </c>
      <c r="H16" s="21">
        <v>12</v>
      </c>
      <c r="I16" s="22">
        <v>15</v>
      </c>
      <c r="J16" s="22">
        <v>12</v>
      </c>
      <c r="K16" s="23">
        <v>0.83237119810000004</v>
      </c>
      <c r="L16" s="23">
        <v>0.65423559899999995</v>
      </c>
    </row>
    <row r="17" spans="1:12" ht="14.4">
      <c r="A17" s="34"/>
      <c r="B17" s="17">
        <v>9</v>
      </c>
      <c r="C17" s="17">
        <v>1E-3</v>
      </c>
      <c r="D17" s="18">
        <v>0.72770000000000001</v>
      </c>
      <c r="E17" s="18">
        <v>0.69110000000000005</v>
      </c>
      <c r="F17" s="34"/>
      <c r="G17" s="21">
        <v>110</v>
      </c>
      <c r="H17" s="21">
        <v>5</v>
      </c>
      <c r="I17" s="22">
        <v>15</v>
      </c>
      <c r="J17" s="22">
        <v>12</v>
      </c>
      <c r="K17" s="23">
        <v>0.83899529370000003</v>
      </c>
      <c r="L17" s="23">
        <v>0.65655438180000003</v>
      </c>
    </row>
    <row r="18" spans="1:12" ht="14.4">
      <c r="A18" s="34"/>
      <c r="B18" s="17">
        <v>5</v>
      </c>
      <c r="C18" s="17">
        <v>1E-3</v>
      </c>
      <c r="D18" s="18">
        <v>0.66769999999999996</v>
      </c>
      <c r="E18" s="18">
        <v>0.65600000000000003</v>
      </c>
      <c r="F18" s="34"/>
      <c r="G18" s="21">
        <v>110</v>
      </c>
      <c r="H18" s="21">
        <v>12</v>
      </c>
      <c r="I18" s="22">
        <v>15</v>
      </c>
      <c r="J18" s="22">
        <v>12</v>
      </c>
      <c r="K18" s="23">
        <v>0.82747662389999999</v>
      </c>
      <c r="L18" s="23">
        <v>0.65077403489999996</v>
      </c>
    </row>
    <row r="19" spans="1:12" ht="14.4">
      <c r="A19" s="34"/>
      <c r="B19" s="17">
        <v>5</v>
      </c>
      <c r="C19" s="17">
        <v>1E-3</v>
      </c>
      <c r="D19" s="18">
        <v>0.73299999999999998</v>
      </c>
      <c r="E19" s="18">
        <v>0.70730000000000004</v>
      </c>
      <c r="F19" s="34"/>
      <c r="G19" s="21">
        <v>120</v>
      </c>
      <c r="H19" s="21">
        <v>5</v>
      </c>
      <c r="I19" s="22">
        <v>15</v>
      </c>
      <c r="J19" s="22">
        <v>12</v>
      </c>
      <c r="K19" s="23">
        <v>0.84072274170000005</v>
      </c>
      <c r="L19" s="23">
        <v>0.65309281779999995</v>
      </c>
    </row>
    <row r="20" spans="1:12" ht="14.4">
      <c r="A20" s="34"/>
      <c r="B20" s="17">
        <v>5</v>
      </c>
      <c r="C20" s="17">
        <v>1E-3</v>
      </c>
      <c r="D20" s="18">
        <v>0.74439999999999995</v>
      </c>
      <c r="E20" s="18">
        <v>0.72070000000000001</v>
      </c>
      <c r="F20" s="34"/>
      <c r="G20" s="21">
        <v>120</v>
      </c>
      <c r="H20" s="21">
        <v>12</v>
      </c>
      <c r="I20" s="22">
        <v>15</v>
      </c>
      <c r="J20" s="22">
        <v>12</v>
      </c>
      <c r="K20" s="23">
        <v>0.8289154728</v>
      </c>
      <c r="L20" s="23">
        <v>0.64963789780000003</v>
      </c>
    </row>
    <row r="21" spans="1:12" ht="14.4">
      <c r="A21" s="34"/>
      <c r="B21" s="17">
        <v>5</v>
      </c>
      <c r="C21" s="17">
        <v>1E-3</v>
      </c>
      <c r="D21" s="18">
        <v>0.73680000000000001</v>
      </c>
      <c r="E21" s="18">
        <v>0.70430000000000004</v>
      </c>
      <c r="F21" s="34"/>
      <c r="G21" s="21">
        <v>100</v>
      </c>
      <c r="H21" s="21">
        <v>8</v>
      </c>
      <c r="I21" s="22">
        <v>15</v>
      </c>
      <c r="J21" s="22">
        <v>12</v>
      </c>
      <c r="K21" s="23">
        <v>0.87643978190000005</v>
      </c>
      <c r="L21" s="23">
        <v>0.65772373930000005</v>
      </c>
    </row>
    <row r="22" spans="1:12" ht="14.4">
      <c r="A22" s="34"/>
      <c r="B22" s="17">
        <v>5</v>
      </c>
      <c r="C22" s="17">
        <v>1E-3</v>
      </c>
      <c r="D22" s="18">
        <v>0.75260000000000005</v>
      </c>
      <c r="E22" s="18">
        <v>0.71599999999999997</v>
      </c>
      <c r="F22" s="34"/>
      <c r="G22" s="21">
        <v>100</v>
      </c>
      <c r="H22" s="21">
        <v>8</v>
      </c>
      <c r="I22" s="22">
        <v>15</v>
      </c>
      <c r="J22" s="22">
        <v>20</v>
      </c>
      <c r="K22" s="23">
        <v>0.87960898139999999</v>
      </c>
      <c r="L22" s="23">
        <v>0.65773702739999995</v>
      </c>
    </row>
    <row r="23" spans="1:12" ht="14.4">
      <c r="A23" s="34"/>
      <c r="B23" s="17">
        <v>5</v>
      </c>
      <c r="C23" s="17">
        <v>1E-4</v>
      </c>
      <c r="D23" s="18">
        <v>0.76208653829999995</v>
      </c>
      <c r="E23" s="18">
        <v>0.60001993220000005</v>
      </c>
      <c r="F23" s="34"/>
      <c r="G23" s="21">
        <v>100</v>
      </c>
      <c r="H23" s="21">
        <v>8</v>
      </c>
      <c r="I23" s="22">
        <v>20</v>
      </c>
      <c r="J23" s="22">
        <v>12</v>
      </c>
      <c r="K23" s="23">
        <v>0.92857089540000004</v>
      </c>
      <c r="L23" s="23">
        <v>0.66927114480000005</v>
      </c>
    </row>
    <row r="24" spans="1:12" ht="14.4">
      <c r="A24" s="34"/>
      <c r="B24" s="17">
        <v>5</v>
      </c>
      <c r="C24" s="17">
        <v>5.0000000000000001E-4</v>
      </c>
      <c r="D24" s="18">
        <v>0.77188480920000002</v>
      </c>
      <c r="E24" s="18">
        <v>0.59429273800000004</v>
      </c>
      <c r="F24" s="34"/>
      <c r="G24" s="21">
        <v>100</v>
      </c>
      <c r="H24" s="21">
        <v>8</v>
      </c>
      <c r="I24" s="22">
        <v>20</v>
      </c>
      <c r="J24" s="22">
        <v>20</v>
      </c>
      <c r="K24" s="23">
        <v>0.93173802169999997</v>
      </c>
      <c r="L24" s="23">
        <v>0.65887316460000001</v>
      </c>
    </row>
    <row r="25" spans="1:12" ht="14.4">
      <c r="A25" s="34"/>
      <c r="B25" s="17">
        <v>5</v>
      </c>
      <c r="C25" s="17">
        <v>5.0000000000000001E-3</v>
      </c>
      <c r="D25" s="18">
        <v>0.73530155699999999</v>
      </c>
      <c r="E25" s="18">
        <v>0.60695634840000001</v>
      </c>
      <c r="F25" s="34"/>
      <c r="G25" s="21">
        <v>100</v>
      </c>
      <c r="H25" s="21">
        <v>12</v>
      </c>
      <c r="I25" s="22">
        <v>15</v>
      </c>
      <c r="J25" s="22">
        <v>20</v>
      </c>
      <c r="K25" s="23">
        <v>0.87586299840000004</v>
      </c>
      <c r="L25" s="23">
        <v>0.65889309679999997</v>
      </c>
    </row>
    <row r="26" spans="1:12" ht="14.4">
      <c r="A26" s="34"/>
      <c r="B26" s="17">
        <v>5</v>
      </c>
      <c r="C26" s="17">
        <v>0.01</v>
      </c>
      <c r="D26" s="18">
        <v>0.72493521029999997</v>
      </c>
      <c r="E26" s="18">
        <v>0.62428410069999996</v>
      </c>
      <c r="F26" s="34"/>
      <c r="G26" s="21">
        <v>100</v>
      </c>
      <c r="H26" s="21">
        <v>12</v>
      </c>
      <c r="I26" s="22">
        <v>20</v>
      </c>
      <c r="J26" s="22">
        <v>12</v>
      </c>
      <c r="K26" s="23">
        <v>0.91791429099999999</v>
      </c>
      <c r="L26" s="23">
        <v>0.65887316460000001</v>
      </c>
    </row>
  </sheetData>
  <mergeCells count="12">
    <mergeCell ref="A7:A26"/>
    <mergeCell ref="A3:A6"/>
    <mergeCell ref="B1:C2"/>
    <mergeCell ref="D1:E1"/>
    <mergeCell ref="K1:L1"/>
    <mergeCell ref="F14:F26"/>
    <mergeCell ref="B3:C6"/>
    <mergeCell ref="D3:D6"/>
    <mergeCell ref="E3:E6"/>
    <mergeCell ref="A1:A2"/>
    <mergeCell ref="F1:F2"/>
    <mergeCell ref="G1:J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58AA-1C30-4363-8FA0-595813812180}">
  <dimension ref="B2:K52"/>
  <sheetViews>
    <sheetView tabSelected="1" workbookViewId="0">
      <selection activeCell="H18" sqref="H18"/>
    </sheetView>
  </sheetViews>
  <sheetFormatPr defaultRowHeight="14.1"/>
  <sheetData>
    <row r="2" spans="2:11" ht="42.3">
      <c r="B2" t="s">
        <v>33</v>
      </c>
      <c r="C2" t="s">
        <v>34</v>
      </c>
      <c r="D2" t="s">
        <v>35</v>
      </c>
      <c r="E2" t="s">
        <v>36</v>
      </c>
      <c r="H2" s="1" t="s">
        <v>37</v>
      </c>
      <c r="I2" s="1" t="s">
        <v>38</v>
      </c>
      <c r="J2" s="1" t="s">
        <v>39</v>
      </c>
      <c r="K2" s="1" t="s">
        <v>40</v>
      </c>
    </row>
    <row r="3" spans="2:11">
      <c r="B3">
        <v>1</v>
      </c>
      <c r="C3">
        <f>B3*124</f>
        <v>124</v>
      </c>
      <c r="D3">
        <v>60</v>
      </c>
      <c r="E3">
        <f>C3-D3</f>
        <v>64</v>
      </c>
      <c r="H3">
        <v>1</v>
      </c>
      <c r="I3">
        <f>2000*D3</f>
        <v>120000</v>
      </c>
      <c r="J3">
        <f>E3*50</f>
        <v>3200</v>
      </c>
      <c r="K3">
        <f>I3-J3</f>
        <v>116800</v>
      </c>
    </row>
    <row r="4" spans="2:11">
      <c r="B4">
        <v>2</v>
      </c>
      <c r="C4">
        <f t="shared" ref="C4:C52" si="0">B4*124</f>
        <v>248</v>
      </c>
      <c r="D4">
        <v>94</v>
      </c>
      <c r="E4">
        <f>C4-D4</f>
        <v>154</v>
      </c>
      <c r="H4">
        <v>2</v>
      </c>
      <c r="I4">
        <f>2000*D4</f>
        <v>188000</v>
      </c>
      <c r="J4">
        <f t="shared" ref="J4:J52" si="1">E4*50</f>
        <v>7700</v>
      </c>
      <c r="K4">
        <f t="shared" ref="K4:K52" si="2">I4-J4</f>
        <v>180300</v>
      </c>
    </row>
    <row r="5" spans="2:11">
      <c r="B5">
        <v>3</v>
      </c>
      <c r="C5">
        <f t="shared" si="0"/>
        <v>372</v>
      </c>
      <c r="D5">
        <v>98</v>
      </c>
      <c r="E5">
        <f>C5-D5</f>
        <v>274</v>
      </c>
      <c r="H5">
        <v>3</v>
      </c>
      <c r="I5">
        <f>2000*D5</f>
        <v>196000</v>
      </c>
      <c r="J5">
        <f t="shared" si="1"/>
        <v>13700</v>
      </c>
      <c r="K5">
        <f t="shared" si="2"/>
        <v>182300</v>
      </c>
    </row>
    <row r="6" spans="2:11">
      <c r="B6">
        <v>4</v>
      </c>
      <c r="C6">
        <f t="shared" si="0"/>
        <v>496</v>
      </c>
      <c r="D6">
        <v>105</v>
      </c>
      <c r="E6">
        <f>C6-D6</f>
        <v>391</v>
      </c>
      <c r="H6">
        <v>4</v>
      </c>
      <c r="I6">
        <f>2000*D6</f>
        <v>210000</v>
      </c>
      <c r="J6">
        <f t="shared" si="1"/>
        <v>19550</v>
      </c>
      <c r="K6">
        <f t="shared" si="2"/>
        <v>190450</v>
      </c>
    </row>
    <row r="7" spans="2:11">
      <c r="B7">
        <v>5</v>
      </c>
      <c r="C7">
        <f t="shared" si="0"/>
        <v>620</v>
      </c>
      <c r="D7">
        <v>108</v>
      </c>
      <c r="E7">
        <f>C7-D7</f>
        <v>512</v>
      </c>
      <c r="H7">
        <v>5</v>
      </c>
      <c r="I7">
        <f>2000*D7</f>
        <v>216000</v>
      </c>
      <c r="J7">
        <f>E7*50</f>
        <v>25600</v>
      </c>
      <c r="K7">
        <f>I7-J7</f>
        <v>190400</v>
      </c>
    </row>
    <row r="8" spans="2:11">
      <c r="B8">
        <v>6</v>
      </c>
      <c r="C8">
        <f t="shared" si="0"/>
        <v>744</v>
      </c>
      <c r="D8">
        <v>111</v>
      </c>
      <c r="E8">
        <f>C8-D8</f>
        <v>633</v>
      </c>
      <c r="H8">
        <v>6</v>
      </c>
      <c r="I8">
        <f>2000*D8</f>
        <v>222000</v>
      </c>
      <c r="J8">
        <f t="shared" si="1"/>
        <v>31650</v>
      </c>
      <c r="K8">
        <f t="shared" si="2"/>
        <v>190350</v>
      </c>
    </row>
    <row r="9" spans="2:11">
      <c r="B9">
        <v>7</v>
      </c>
      <c r="C9">
        <f t="shared" si="0"/>
        <v>868</v>
      </c>
      <c r="D9">
        <v>116</v>
      </c>
      <c r="E9">
        <f>C9-D9</f>
        <v>752</v>
      </c>
      <c r="H9">
        <v>7</v>
      </c>
      <c r="I9">
        <f>2000*D9</f>
        <v>232000</v>
      </c>
      <c r="J9">
        <f t="shared" si="1"/>
        <v>37600</v>
      </c>
      <c r="K9">
        <f t="shared" si="2"/>
        <v>194400</v>
      </c>
    </row>
    <row r="10" spans="2:11">
      <c r="B10">
        <v>8</v>
      </c>
      <c r="C10">
        <f t="shared" si="0"/>
        <v>992</v>
      </c>
      <c r="D10">
        <v>121</v>
      </c>
      <c r="E10">
        <f>C10-D10</f>
        <v>871</v>
      </c>
      <c r="H10">
        <v>8</v>
      </c>
      <c r="I10">
        <f>2000*D10</f>
        <v>242000</v>
      </c>
      <c r="J10">
        <f t="shared" si="1"/>
        <v>43550</v>
      </c>
      <c r="K10">
        <f t="shared" si="2"/>
        <v>198450</v>
      </c>
    </row>
    <row r="11" spans="2:11">
      <c r="B11">
        <v>9</v>
      </c>
      <c r="C11">
        <f t="shared" si="0"/>
        <v>1116</v>
      </c>
      <c r="D11">
        <v>128</v>
      </c>
      <c r="E11">
        <f>C11-D11</f>
        <v>988</v>
      </c>
      <c r="H11">
        <v>9</v>
      </c>
      <c r="I11">
        <f>2000*D11</f>
        <v>256000</v>
      </c>
      <c r="J11">
        <f t="shared" si="1"/>
        <v>49400</v>
      </c>
      <c r="K11">
        <f t="shared" si="2"/>
        <v>206600</v>
      </c>
    </row>
    <row r="12" spans="2:11">
      <c r="B12">
        <v>10</v>
      </c>
      <c r="C12">
        <f t="shared" si="0"/>
        <v>1240</v>
      </c>
      <c r="D12">
        <v>130</v>
      </c>
      <c r="E12">
        <f>C12-D12</f>
        <v>1110</v>
      </c>
      <c r="H12">
        <v>10</v>
      </c>
      <c r="I12">
        <f>2000*D12</f>
        <v>260000</v>
      </c>
      <c r="J12">
        <f t="shared" si="1"/>
        <v>55500</v>
      </c>
      <c r="K12">
        <f t="shared" si="2"/>
        <v>204500</v>
      </c>
    </row>
    <row r="13" spans="2:11">
      <c r="B13">
        <v>11</v>
      </c>
      <c r="C13">
        <f t="shared" si="0"/>
        <v>1364</v>
      </c>
      <c r="D13">
        <v>132</v>
      </c>
      <c r="E13">
        <f>C13-D13</f>
        <v>1232</v>
      </c>
      <c r="H13">
        <v>11</v>
      </c>
      <c r="I13">
        <f>2000*D13</f>
        <v>264000</v>
      </c>
      <c r="J13">
        <f t="shared" si="1"/>
        <v>61600</v>
      </c>
      <c r="K13">
        <f t="shared" si="2"/>
        <v>202400</v>
      </c>
    </row>
    <row r="14" spans="2:11">
      <c r="B14">
        <v>12</v>
      </c>
      <c r="C14">
        <f t="shared" si="0"/>
        <v>1488</v>
      </c>
      <c r="D14">
        <v>136</v>
      </c>
      <c r="E14">
        <f>C14-D14</f>
        <v>1352</v>
      </c>
      <c r="H14">
        <v>12</v>
      </c>
      <c r="I14">
        <f>2000*D14</f>
        <v>272000</v>
      </c>
      <c r="J14">
        <f t="shared" si="1"/>
        <v>67600</v>
      </c>
      <c r="K14">
        <f t="shared" si="2"/>
        <v>204400</v>
      </c>
    </row>
    <row r="15" spans="2:11">
      <c r="B15">
        <v>13</v>
      </c>
      <c r="C15">
        <f t="shared" si="0"/>
        <v>1612</v>
      </c>
      <c r="D15">
        <v>140</v>
      </c>
      <c r="E15">
        <f>C15-D15</f>
        <v>1472</v>
      </c>
      <c r="H15">
        <v>13</v>
      </c>
      <c r="I15">
        <f>2000*D15</f>
        <v>280000</v>
      </c>
      <c r="J15">
        <f t="shared" si="1"/>
        <v>73600</v>
      </c>
      <c r="K15">
        <f t="shared" si="2"/>
        <v>206400</v>
      </c>
    </row>
    <row r="16" spans="2:11">
      <c r="B16">
        <v>14</v>
      </c>
      <c r="C16">
        <f t="shared" si="0"/>
        <v>1736</v>
      </c>
      <c r="D16">
        <v>141</v>
      </c>
      <c r="E16">
        <f>C16-D16</f>
        <v>1595</v>
      </c>
      <c r="H16">
        <v>14</v>
      </c>
      <c r="I16">
        <f>2000*D16</f>
        <v>282000</v>
      </c>
      <c r="J16">
        <f t="shared" si="1"/>
        <v>79750</v>
      </c>
      <c r="K16">
        <f t="shared" si="2"/>
        <v>202250</v>
      </c>
    </row>
    <row r="17" spans="2:11">
      <c r="B17">
        <v>15</v>
      </c>
      <c r="C17">
        <f t="shared" si="0"/>
        <v>1860</v>
      </c>
      <c r="D17">
        <v>143</v>
      </c>
      <c r="E17">
        <f>C17-D17</f>
        <v>1717</v>
      </c>
      <c r="H17">
        <v>15</v>
      </c>
      <c r="I17">
        <f>2000*D17</f>
        <v>286000</v>
      </c>
      <c r="J17">
        <f t="shared" si="1"/>
        <v>85850</v>
      </c>
      <c r="K17">
        <f t="shared" si="2"/>
        <v>200150</v>
      </c>
    </row>
    <row r="18" spans="2:11">
      <c r="B18">
        <v>16</v>
      </c>
      <c r="C18">
        <f t="shared" si="0"/>
        <v>1984</v>
      </c>
      <c r="D18">
        <v>144</v>
      </c>
      <c r="E18">
        <f>C18-D18</f>
        <v>1840</v>
      </c>
      <c r="H18">
        <v>16</v>
      </c>
      <c r="I18">
        <f>2000*D18</f>
        <v>288000</v>
      </c>
      <c r="J18">
        <f t="shared" si="1"/>
        <v>92000</v>
      </c>
      <c r="K18">
        <f t="shared" si="2"/>
        <v>196000</v>
      </c>
    </row>
    <row r="19" spans="2:11">
      <c r="B19">
        <v>17</v>
      </c>
      <c r="C19">
        <f t="shared" si="0"/>
        <v>2108</v>
      </c>
      <c r="D19">
        <v>145</v>
      </c>
      <c r="E19">
        <f>C19-D19</f>
        <v>1963</v>
      </c>
      <c r="H19">
        <v>17</v>
      </c>
      <c r="I19">
        <f>2000*D19</f>
        <v>290000</v>
      </c>
      <c r="J19">
        <f t="shared" si="1"/>
        <v>98150</v>
      </c>
      <c r="K19">
        <f t="shared" si="2"/>
        <v>191850</v>
      </c>
    </row>
    <row r="20" spans="2:11">
      <c r="B20">
        <v>18</v>
      </c>
      <c r="C20">
        <f t="shared" si="0"/>
        <v>2232</v>
      </c>
      <c r="D20">
        <v>148</v>
      </c>
      <c r="E20">
        <f>C20-D20</f>
        <v>2084</v>
      </c>
      <c r="H20">
        <v>18</v>
      </c>
      <c r="I20">
        <f>2000*D20</f>
        <v>296000</v>
      </c>
      <c r="J20">
        <f t="shared" si="1"/>
        <v>104200</v>
      </c>
      <c r="K20">
        <f t="shared" si="2"/>
        <v>191800</v>
      </c>
    </row>
    <row r="21" spans="2:11">
      <c r="B21">
        <v>19</v>
      </c>
      <c r="C21">
        <f t="shared" si="0"/>
        <v>2356</v>
      </c>
      <c r="D21">
        <v>150</v>
      </c>
      <c r="E21">
        <f>C21-D21</f>
        <v>2206</v>
      </c>
      <c r="H21">
        <v>19</v>
      </c>
      <c r="I21">
        <f>2000*D21</f>
        <v>300000</v>
      </c>
      <c r="J21">
        <f t="shared" si="1"/>
        <v>110300</v>
      </c>
      <c r="K21">
        <f t="shared" si="2"/>
        <v>189700</v>
      </c>
    </row>
    <row r="22" spans="2:11">
      <c r="B22">
        <v>20</v>
      </c>
      <c r="C22">
        <f t="shared" si="0"/>
        <v>2480</v>
      </c>
      <c r="D22">
        <v>151</v>
      </c>
      <c r="E22">
        <f>C22-D22</f>
        <v>2329</v>
      </c>
      <c r="H22">
        <v>20</v>
      </c>
      <c r="I22">
        <f>2000*D22</f>
        <v>302000</v>
      </c>
      <c r="J22">
        <f t="shared" si="1"/>
        <v>116450</v>
      </c>
      <c r="K22">
        <f t="shared" si="2"/>
        <v>185550</v>
      </c>
    </row>
    <row r="23" spans="2:11">
      <c r="B23">
        <v>21</v>
      </c>
      <c r="C23">
        <f t="shared" si="0"/>
        <v>2604</v>
      </c>
      <c r="D23">
        <v>154</v>
      </c>
      <c r="E23">
        <f>C23-D23</f>
        <v>2450</v>
      </c>
      <c r="H23">
        <v>21</v>
      </c>
      <c r="I23">
        <f>2000*D23</f>
        <v>308000</v>
      </c>
      <c r="J23">
        <f t="shared" si="1"/>
        <v>122500</v>
      </c>
      <c r="K23">
        <f t="shared" si="2"/>
        <v>185500</v>
      </c>
    </row>
    <row r="24" spans="2:11">
      <c r="B24">
        <v>22</v>
      </c>
      <c r="C24">
        <f t="shared" si="0"/>
        <v>2728</v>
      </c>
      <c r="D24">
        <v>154</v>
      </c>
      <c r="E24">
        <f>C24-D24</f>
        <v>2574</v>
      </c>
      <c r="H24">
        <v>22</v>
      </c>
      <c r="I24">
        <f>2000*D24</f>
        <v>308000</v>
      </c>
      <c r="J24">
        <f t="shared" si="1"/>
        <v>128700</v>
      </c>
      <c r="K24">
        <f t="shared" si="2"/>
        <v>179300</v>
      </c>
    </row>
    <row r="25" spans="2:11">
      <c r="B25">
        <v>23</v>
      </c>
      <c r="C25">
        <f t="shared" si="0"/>
        <v>2852</v>
      </c>
      <c r="D25">
        <v>154</v>
      </c>
      <c r="E25">
        <f>C25-D25</f>
        <v>2698</v>
      </c>
      <c r="H25">
        <v>23</v>
      </c>
      <c r="I25">
        <f>2000*D25</f>
        <v>308000</v>
      </c>
      <c r="J25">
        <f t="shared" si="1"/>
        <v>134900</v>
      </c>
      <c r="K25">
        <f t="shared" si="2"/>
        <v>173100</v>
      </c>
    </row>
    <row r="26" spans="2:11">
      <c r="B26">
        <v>24</v>
      </c>
      <c r="C26">
        <f t="shared" si="0"/>
        <v>2976</v>
      </c>
      <c r="D26">
        <v>156</v>
      </c>
      <c r="E26">
        <f>C26-D26</f>
        <v>2820</v>
      </c>
      <c r="H26">
        <v>24</v>
      </c>
      <c r="I26">
        <f>2000*D26</f>
        <v>312000</v>
      </c>
      <c r="J26">
        <f t="shared" si="1"/>
        <v>141000</v>
      </c>
      <c r="K26">
        <f t="shared" si="2"/>
        <v>171000</v>
      </c>
    </row>
    <row r="27" spans="2:11">
      <c r="B27">
        <v>25</v>
      </c>
      <c r="C27">
        <f t="shared" si="0"/>
        <v>3100</v>
      </c>
      <c r="D27">
        <v>157</v>
      </c>
      <c r="E27">
        <f>C27-D27</f>
        <v>2943</v>
      </c>
      <c r="H27">
        <v>25</v>
      </c>
      <c r="I27">
        <f>2000*D27</f>
        <v>314000</v>
      </c>
      <c r="J27">
        <f t="shared" si="1"/>
        <v>147150</v>
      </c>
      <c r="K27">
        <f t="shared" si="2"/>
        <v>166850</v>
      </c>
    </row>
    <row r="28" spans="2:11">
      <c r="B28">
        <v>26</v>
      </c>
      <c r="C28">
        <f t="shared" si="0"/>
        <v>3224</v>
      </c>
      <c r="D28">
        <v>158</v>
      </c>
      <c r="E28">
        <f>C28-D28</f>
        <v>3066</v>
      </c>
      <c r="H28">
        <v>26</v>
      </c>
      <c r="I28">
        <f>2000*D28</f>
        <v>316000</v>
      </c>
      <c r="J28">
        <f t="shared" si="1"/>
        <v>153300</v>
      </c>
      <c r="K28">
        <f t="shared" si="2"/>
        <v>162700</v>
      </c>
    </row>
    <row r="29" spans="2:11">
      <c r="B29">
        <v>27</v>
      </c>
      <c r="C29">
        <f t="shared" si="0"/>
        <v>3348</v>
      </c>
      <c r="D29">
        <v>158</v>
      </c>
      <c r="E29">
        <f>C29-D29</f>
        <v>3190</v>
      </c>
      <c r="H29">
        <v>27</v>
      </c>
      <c r="I29">
        <f>2000*D29</f>
        <v>316000</v>
      </c>
      <c r="J29">
        <f t="shared" si="1"/>
        <v>159500</v>
      </c>
      <c r="K29">
        <f t="shared" si="2"/>
        <v>156500</v>
      </c>
    </row>
    <row r="30" spans="2:11">
      <c r="B30">
        <v>28</v>
      </c>
      <c r="C30">
        <f t="shared" si="0"/>
        <v>3472</v>
      </c>
      <c r="D30">
        <v>158</v>
      </c>
      <c r="E30">
        <f>C30-D30</f>
        <v>3314</v>
      </c>
      <c r="H30">
        <v>28</v>
      </c>
      <c r="I30">
        <f>2000*D30</f>
        <v>316000</v>
      </c>
      <c r="J30">
        <f t="shared" si="1"/>
        <v>165700</v>
      </c>
      <c r="K30">
        <f t="shared" si="2"/>
        <v>150300</v>
      </c>
    </row>
    <row r="31" spans="2:11">
      <c r="B31">
        <v>29</v>
      </c>
      <c r="C31">
        <f t="shared" si="0"/>
        <v>3596</v>
      </c>
      <c r="D31">
        <v>159</v>
      </c>
      <c r="E31">
        <f>C31-D31</f>
        <v>3437</v>
      </c>
      <c r="H31">
        <v>29</v>
      </c>
      <c r="I31">
        <f>2000*D31</f>
        <v>318000</v>
      </c>
      <c r="J31">
        <f t="shared" si="1"/>
        <v>171850</v>
      </c>
      <c r="K31">
        <f t="shared" si="2"/>
        <v>146150</v>
      </c>
    </row>
    <row r="32" spans="2:11">
      <c r="B32">
        <v>30</v>
      </c>
      <c r="C32">
        <f t="shared" si="0"/>
        <v>3720</v>
      </c>
      <c r="D32">
        <v>160</v>
      </c>
      <c r="E32">
        <f>C32-D32</f>
        <v>3560</v>
      </c>
      <c r="H32">
        <v>30</v>
      </c>
      <c r="I32">
        <f>2000*D32</f>
        <v>320000</v>
      </c>
      <c r="J32">
        <f t="shared" si="1"/>
        <v>178000</v>
      </c>
      <c r="K32">
        <f t="shared" si="2"/>
        <v>142000</v>
      </c>
    </row>
    <row r="33" spans="2:11">
      <c r="B33">
        <v>31</v>
      </c>
      <c r="C33">
        <f t="shared" si="0"/>
        <v>3844</v>
      </c>
      <c r="D33">
        <v>161</v>
      </c>
      <c r="E33">
        <f>C33-D33</f>
        <v>3683</v>
      </c>
      <c r="H33">
        <v>31</v>
      </c>
      <c r="I33">
        <f>2000*D33</f>
        <v>322000</v>
      </c>
      <c r="J33">
        <f t="shared" si="1"/>
        <v>184150</v>
      </c>
      <c r="K33">
        <f t="shared" si="2"/>
        <v>137850</v>
      </c>
    </row>
    <row r="34" spans="2:11">
      <c r="B34">
        <v>32</v>
      </c>
      <c r="C34">
        <f t="shared" si="0"/>
        <v>3968</v>
      </c>
      <c r="D34">
        <v>161</v>
      </c>
      <c r="E34">
        <f>C34-D34</f>
        <v>3807</v>
      </c>
      <c r="H34">
        <v>32</v>
      </c>
      <c r="I34">
        <f>2000*D34</f>
        <v>322000</v>
      </c>
      <c r="J34">
        <f t="shared" si="1"/>
        <v>190350</v>
      </c>
      <c r="K34">
        <f t="shared" si="2"/>
        <v>131650</v>
      </c>
    </row>
    <row r="35" spans="2:11">
      <c r="B35">
        <v>33</v>
      </c>
      <c r="C35">
        <f t="shared" si="0"/>
        <v>4092</v>
      </c>
      <c r="D35">
        <v>161</v>
      </c>
      <c r="E35">
        <f>C35-D35</f>
        <v>3931</v>
      </c>
      <c r="H35">
        <v>33</v>
      </c>
      <c r="I35">
        <f>2000*D35</f>
        <v>322000</v>
      </c>
      <c r="J35">
        <f t="shared" si="1"/>
        <v>196550</v>
      </c>
      <c r="K35">
        <f t="shared" si="2"/>
        <v>125450</v>
      </c>
    </row>
    <row r="36" spans="2:11">
      <c r="B36">
        <v>34</v>
      </c>
      <c r="C36">
        <f t="shared" si="0"/>
        <v>4216</v>
      </c>
      <c r="D36">
        <v>162</v>
      </c>
      <c r="E36">
        <f>C36-D36</f>
        <v>4054</v>
      </c>
      <c r="H36">
        <v>34</v>
      </c>
      <c r="I36">
        <f>2000*D36</f>
        <v>324000</v>
      </c>
      <c r="J36">
        <f t="shared" si="1"/>
        <v>202700</v>
      </c>
      <c r="K36">
        <f t="shared" si="2"/>
        <v>121300</v>
      </c>
    </row>
    <row r="37" spans="2:11">
      <c r="B37">
        <v>35</v>
      </c>
      <c r="C37">
        <f t="shared" si="0"/>
        <v>4340</v>
      </c>
      <c r="D37">
        <v>162</v>
      </c>
      <c r="E37">
        <f>C37-D37</f>
        <v>4178</v>
      </c>
      <c r="H37">
        <v>35</v>
      </c>
      <c r="I37">
        <f>2000*D37</f>
        <v>324000</v>
      </c>
      <c r="J37">
        <f t="shared" si="1"/>
        <v>208900</v>
      </c>
      <c r="K37">
        <f t="shared" si="2"/>
        <v>115100</v>
      </c>
    </row>
    <row r="38" spans="2:11">
      <c r="B38">
        <v>36</v>
      </c>
      <c r="C38">
        <f t="shared" si="0"/>
        <v>4464</v>
      </c>
      <c r="D38">
        <v>163</v>
      </c>
      <c r="E38">
        <f>C38-D38</f>
        <v>4301</v>
      </c>
      <c r="H38">
        <v>36</v>
      </c>
      <c r="I38">
        <f>2000*D38</f>
        <v>326000</v>
      </c>
      <c r="J38">
        <f t="shared" si="1"/>
        <v>215050</v>
      </c>
      <c r="K38">
        <f t="shared" si="2"/>
        <v>110950</v>
      </c>
    </row>
    <row r="39" spans="2:11">
      <c r="B39">
        <v>37</v>
      </c>
      <c r="C39">
        <f t="shared" si="0"/>
        <v>4588</v>
      </c>
      <c r="D39">
        <v>163</v>
      </c>
      <c r="E39">
        <f>C39-D39</f>
        <v>4425</v>
      </c>
      <c r="H39">
        <v>37</v>
      </c>
      <c r="I39">
        <f>2000*D39</f>
        <v>326000</v>
      </c>
      <c r="J39">
        <f t="shared" si="1"/>
        <v>221250</v>
      </c>
      <c r="K39">
        <f t="shared" si="2"/>
        <v>104750</v>
      </c>
    </row>
    <row r="40" spans="2:11">
      <c r="B40">
        <v>38</v>
      </c>
      <c r="C40">
        <f t="shared" si="0"/>
        <v>4712</v>
      </c>
      <c r="D40">
        <v>165</v>
      </c>
      <c r="E40">
        <f>C40-D40</f>
        <v>4547</v>
      </c>
      <c r="H40">
        <v>38</v>
      </c>
      <c r="I40">
        <f>2000*D40</f>
        <v>330000</v>
      </c>
      <c r="J40">
        <f t="shared" si="1"/>
        <v>227350</v>
      </c>
      <c r="K40">
        <f t="shared" si="2"/>
        <v>102650</v>
      </c>
    </row>
    <row r="41" spans="2:11">
      <c r="B41">
        <v>39</v>
      </c>
      <c r="C41">
        <f t="shared" si="0"/>
        <v>4836</v>
      </c>
      <c r="D41">
        <v>166</v>
      </c>
      <c r="E41">
        <f>C41-D41</f>
        <v>4670</v>
      </c>
      <c r="H41">
        <v>39</v>
      </c>
      <c r="I41">
        <f>2000*D41</f>
        <v>332000</v>
      </c>
      <c r="J41">
        <f t="shared" si="1"/>
        <v>233500</v>
      </c>
      <c r="K41">
        <f t="shared" si="2"/>
        <v>98500</v>
      </c>
    </row>
    <row r="42" spans="2:11">
      <c r="B42">
        <v>40</v>
      </c>
      <c r="C42">
        <f t="shared" si="0"/>
        <v>4960</v>
      </c>
      <c r="D42">
        <v>166</v>
      </c>
      <c r="E42">
        <f>C42-D42</f>
        <v>4794</v>
      </c>
      <c r="H42">
        <v>40</v>
      </c>
      <c r="I42">
        <f>2000*D42</f>
        <v>332000</v>
      </c>
      <c r="J42">
        <f t="shared" si="1"/>
        <v>239700</v>
      </c>
      <c r="K42">
        <f t="shared" si="2"/>
        <v>92300</v>
      </c>
    </row>
    <row r="43" spans="2:11">
      <c r="B43">
        <v>41</v>
      </c>
      <c r="C43">
        <f t="shared" si="0"/>
        <v>5084</v>
      </c>
      <c r="D43">
        <v>167</v>
      </c>
      <c r="E43">
        <f>C43-D43</f>
        <v>4917</v>
      </c>
      <c r="H43">
        <v>41</v>
      </c>
      <c r="I43">
        <f>2000*D43</f>
        <v>334000</v>
      </c>
      <c r="J43">
        <f t="shared" si="1"/>
        <v>245850</v>
      </c>
      <c r="K43">
        <f t="shared" si="2"/>
        <v>88150</v>
      </c>
    </row>
    <row r="44" spans="2:11">
      <c r="B44">
        <v>42</v>
      </c>
      <c r="C44">
        <f t="shared" si="0"/>
        <v>5208</v>
      </c>
      <c r="D44">
        <v>167</v>
      </c>
      <c r="E44">
        <f>C44-D44</f>
        <v>5041</v>
      </c>
      <c r="H44">
        <v>42</v>
      </c>
      <c r="I44">
        <f>2000*D44</f>
        <v>334000</v>
      </c>
      <c r="J44">
        <f t="shared" si="1"/>
        <v>252050</v>
      </c>
      <c r="K44">
        <f t="shared" si="2"/>
        <v>81950</v>
      </c>
    </row>
    <row r="45" spans="2:11">
      <c r="B45">
        <v>43</v>
      </c>
      <c r="C45">
        <f t="shared" si="0"/>
        <v>5332</v>
      </c>
      <c r="D45">
        <v>167</v>
      </c>
      <c r="E45">
        <f>C45-D45</f>
        <v>5165</v>
      </c>
      <c r="H45">
        <v>43</v>
      </c>
      <c r="I45">
        <f>2000*D45</f>
        <v>334000</v>
      </c>
      <c r="J45">
        <f t="shared" si="1"/>
        <v>258250</v>
      </c>
      <c r="K45">
        <f t="shared" si="2"/>
        <v>75750</v>
      </c>
    </row>
    <row r="46" spans="2:11">
      <c r="B46">
        <v>44</v>
      </c>
      <c r="C46">
        <f t="shared" si="0"/>
        <v>5456</v>
      </c>
      <c r="D46">
        <v>167</v>
      </c>
      <c r="E46">
        <f>C46-D46</f>
        <v>5289</v>
      </c>
      <c r="H46">
        <v>44</v>
      </c>
      <c r="I46">
        <f>2000*D46</f>
        <v>334000</v>
      </c>
      <c r="J46">
        <f t="shared" si="1"/>
        <v>264450</v>
      </c>
      <c r="K46">
        <f t="shared" si="2"/>
        <v>69550</v>
      </c>
    </row>
    <row r="47" spans="2:11">
      <c r="B47">
        <v>45</v>
      </c>
      <c r="C47">
        <f t="shared" si="0"/>
        <v>5580</v>
      </c>
      <c r="D47">
        <v>167</v>
      </c>
      <c r="E47">
        <f>C47-D47</f>
        <v>5413</v>
      </c>
      <c r="H47">
        <v>45</v>
      </c>
      <c r="I47">
        <f>2000*D47</f>
        <v>334000</v>
      </c>
      <c r="J47">
        <f t="shared" si="1"/>
        <v>270650</v>
      </c>
      <c r="K47">
        <f t="shared" si="2"/>
        <v>63350</v>
      </c>
    </row>
    <row r="48" spans="2:11">
      <c r="B48">
        <v>46</v>
      </c>
      <c r="C48">
        <f t="shared" si="0"/>
        <v>5704</v>
      </c>
      <c r="D48">
        <v>168</v>
      </c>
      <c r="E48">
        <f>C48-D48</f>
        <v>5536</v>
      </c>
      <c r="H48">
        <v>46</v>
      </c>
      <c r="I48">
        <f>2000*D48</f>
        <v>336000</v>
      </c>
      <c r="J48">
        <f t="shared" si="1"/>
        <v>276800</v>
      </c>
      <c r="K48">
        <f t="shared" si="2"/>
        <v>59200</v>
      </c>
    </row>
    <row r="49" spans="2:11">
      <c r="B49">
        <v>47</v>
      </c>
      <c r="C49">
        <f t="shared" si="0"/>
        <v>5828</v>
      </c>
      <c r="D49">
        <v>168</v>
      </c>
      <c r="E49">
        <f>C49-D49</f>
        <v>5660</v>
      </c>
      <c r="H49">
        <v>47</v>
      </c>
      <c r="I49">
        <f>2000*D49</f>
        <v>336000</v>
      </c>
      <c r="J49">
        <f t="shared" si="1"/>
        <v>283000</v>
      </c>
      <c r="K49">
        <f t="shared" si="2"/>
        <v>53000</v>
      </c>
    </row>
    <row r="50" spans="2:11">
      <c r="B50">
        <v>48</v>
      </c>
      <c r="C50">
        <f t="shared" si="0"/>
        <v>5952</v>
      </c>
      <c r="D50">
        <v>168</v>
      </c>
      <c r="E50">
        <f>C50-D50</f>
        <v>5784</v>
      </c>
      <c r="H50">
        <v>48</v>
      </c>
      <c r="I50">
        <f>2000*D50</f>
        <v>336000</v>
      </c>
      <c r="J50">
        <f t="shared" si="1"/>
        <v>289200</v>
      </c>
      <c r="K50">
        <f t="shared" si="2"/>
        <v>46800</v>
      </c>
    </row>
    <row r="51" spans="2:11">
      <c r="B51">
        <v>49</v>
      </c>
      <c r="C51">
        <f t="shared" si="0"/>
        <v>6076</v>
      </c>
      <c r="D51">
        <v>169</v>
      </c>
      <c r="E51">
        <f>C51-D51</f>
        <v>5907</v>
      </c>
      <c r="H51">
        <v>49</v>
      </c>
      <c r="I51">
        <f>2000*D51</f>
        <v>338000</v>
      </c>
      <c r="J51">
        <f t="shared" si="1"/>
        <v>295350</v>
      </c>
      <c r="K51">
        <f t="shared" si="2"/>
        <v>42650</v>
      </c>
    </row>
    <row r="52" spans="2:11">
      <c r="B52">
        <v>50</v>
      </c>
      <c r="C52">
        <f t="shared" si="0"/>
        <v>6200</v>
      </c>
      <c r="D52">
        <v>169</v>
      </c>
      <c r="E52">
        <f>C52-D52</f>
        <v>6031</v>
      </c>
      <c r="H52">
        <v>50</v>
      </c>
      <c r="I52">
        <f>2000*D52</f>
        <v>338000</v>
      </c>
      <c r="J52">
        <f t="shared" si="1"/>
        <v>301550</v>
      </c>
      <c r="K52">
        <f t="shared" si="2"/>
        <v>36450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OOT</vt:lpstr>
      <vt:lpstr>Testing</vt:lpstr>
      <vt:lpstr>Training</vt:lpstr>
      <vt:lpstr>Model Parameter</vt:lpstr>
      <vt:lpstr>Cutoff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刘霭漩</cp:lastModifiedBy>
  <dcterms:created xsi:type="dcterms:W3CDTF">2020-03-15T01:02:05Z</dcterms:created>
  <dcterms:modified xsi:type="dcterms:W3CDTF">2020-04-16T13:40:06Z</dcterms:modified>
</cp:coreProperties>
</file>