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tabRatio="804" firstSheet="3" activeTab="12"/>
  </bookViews>
  <sheets>
    <sheet name="Product backlog " sheetId="1" r:id="rId1"/>
    <sheet name="Dostupnost članova tima" sheetId="2" r:id="rId2"/>
    <sheet name="Sprint 1 backlog" sheetId="3" r:id="rId3"/>
    <sheet name="Sprint 2 backlog" sheetId="4" r:id="rId4"/>
    <sheet name="Sprint 3 backlog" sheetId="5" r:id="rId5"/>
    <sheet name="Sprint 4 backlog" sheetId="6" r:id="rId6"/>
    <sheet name="Sprint 5 backlog" sheetId="7" r:id="rId7"/>
    <sheet name="Retrospektiva" sheetId="8" r:id="rId8"/>
    <sheet name="Ožujak" sheetId="10" r:id="rId9"/>
    <sheet name="Travanj" sheetId="11" r:id="rId10"/>
    <sheet name="Svibanj" sheetId="12" r:id="rId11"/>
    <sheet name="Lipanj" sheetId="13" r:id="rId12"/>
    <sheet name="Ukupno sati" sheetId="14" r:id="rId13"/>
    <sheet name="Sheet6" sheetId="9" r:id="rId14"/>
  </sheets>
  <calcPr calcId="145621"/>
</workbook>
</file>

<file path=xl/calcChain.xml><?xml version="1.0" encoding="utf-8"?>
<calcChain xmlns="http://schemas.openxmlformats.org/spreadsheetml/2006/main">
  <c r="G6" i="7" l="1"/>
  <c r="G7" i="7" s="1"/>
  <c r="G8" i="7" s="1"/>
  <c r="G9" i="7" s="1"/>
  <c r="G10" i="7" s="1"/>
  <c r="F6" i="7"/>
  <c r="F7" i="7" s="1"/>
  <c r="F8" i="7" s="1"/>
  <c r="F9" i="7" s="1"/>
  <c r="F10" i="7" s="1"/>
  <c r="D11" i="7"/>
  <c r="C20" i="1"/>
  <c r="G6" i="4"/>
  <c r="G7" i="4" s="1"/>
  <c r="G8" i="4" s="1"/>
  <c r="G5" i="4"/>
  <c r="G4" i="4"/>
  <c r="F7" i="4"/>
  <c r="F8" i="4" s="1"/>
  <c r="F6" i="4"/>
  <c r="F5" i="4"/>
  <c r="F4" i="4"/>
  <c r="G6" i="3"/>
  <c r="G7" i="3" s="1"/>
  <c r="G8" i="3" s="1"/>
  <c r="G9" i="3" s="1"/>
  <c r="G10" i="3" s="1"/>
  <c r="G11" i="3" s="1"/>
  <c r="G12" i="3" s="1"/>
  <c r="G5" i="3"/>
  <c r="G4" i="3"/>
  <c r="F6" i="3"/>
  <c r="F7" i="3" s="1"/>
  <c r="F8" i="3" s="1"/>
  <c r="F9" i="3" s="1"/>
  <c r="F10" i="3" s="1"/>
  <c r="F11" i="3" s="1"/>
  <c r="F12" i="3" s="1"/>
  <c r="F5" i="3"/>
  <c r="F4" i="3"/>
  <c r="B5" i="14"/>
  <c r="D7" i="14"/>
  <c r="AB2" i="13"/>
  <c r="E4" i="14" s="1"/>
  <c r="AB3" i="13"/>
  <c r="E5" i="14" s="1"/>
  <c r="AB4" i="13"/>
  <c r="E6" i="14" s="1"/>
  <c r="AB5" i="13"/>
  <c r="E7" i="14" s="1"/>
  <c r="D27" i="13"/>
  <c r="S2" i="12"/>
  <c r="D4" i="14" s="1"/>
  <c r="S3" i="12"/>
  <c r="D5" i="14" s="1"/>
  <c r="S4" i="12"/>
  <c r="D6" i="14" s="1"/>
  <c r="S5" i="12"/>
  <c r="D15" i="12"/>
  <c r="O2" i="11"/>
  <c r="C4" i="14" s="1"/>
  <c r="O3" i="11"/>
  <c r="C5" i="14" s="1"/>
  <c r="O4" i="11"/>
  <c r="C6" i="14" s="1"/>
  <c r="O5" i="11"/>
  <c r="C7" i="14" s="1"/>
  <c r="D13" i="11"/>
  <c r="T2" i="10"/>
  <c r="B4" i="14" s="1"/>
  <c r="T3" i="10"/>
  <c r="T4" i="10"/>
  <c r="B6" i="14" s="1"/>
  <c r="T5" i="10"/>
  <c r="B7" i="14" s="1"/>
  <c r="D16" i="10"/>
  <c r="D27" i="7"/>
  <c r="C11" i="7"/>
  <c r="F14" i="6"/>
  <c r="F13" i="6"/>
  <c r="F12" i="6"/>
  <c r="F11" i="6"/>
  <c r="E13" i="6"/>
  <c r="E14" i="6" s="1"/>
  <c r="E15" i="6" s="1"/>
  <c r="E16" i="6" s="1"/>
  <c r="E17" i="6" s="1"/>
  <c r="E18" i="6" s="1"/>
  <c r="E19" i="6" s="1"/>
  <c r="E12" i="6"/>
  <c r="E11" i="6"/>
  <c r="F15" i="6"/>
  <c r="F16" i="6" s="1"/>
  <c r="F17" i="6" s="1"/>
  <c r="F18" i="6" s="1"/>
  <c r="F19" i="6" s="1"/>
  <c r="E20" i="6"/>
  <c r="D20" i="6"/>
  <c r="F6" i="6"/>
  <c r="F7" i="6" s="1"/>
  <c r="F5" i="6"/>
  <c r="F4" i="6"/>
  <c r="G6" i="6"/>
  <c r="G7" i="6"/>
  <c r="G5" i="6"/>
  <c r="G4" i="6"/>
  <c r="D8" i="6"/>
  <c r="C8" i="6"/>
  <c r="E13" i="5"/>
  <c r="E14" i="5" s="1"/>
  <c r="E15" i="5" s="1"/>
  <c r="E16" i="5" s="1"/>
  <c r="E12" i="5"/>
  <c r="E11" i="5"/>
  <c r="F12" i="5"/>
  <c r="F13" i="5" s="1"/>
  <c r="F14" i="5" s="1"/>
  <c r="F15" i="5" s="1"/>
  <c r="F16" i="5" s="1"/>
  <c r="F11" i="5"/>
  <c r="E17" i="5"/>
  <c r="D17" i="5"/>
  <c r="C8" i="5"/>
  <c r="F4" i="5" s="1"/>
  <c r="F5" i="5" s="1"/>
  <c r="F6" i="5" s="1"/>
  <c r="F7" i="5" s="1"/>
  <c r="F16" i="4"/>
  <c r="D25" i="4"/>
  <c r="E16" i="4" s="1"/>
  <c r="E17" i="4" s="1"/>
  <c r="E18" i="4" s="1"/>
  <c r="E19" i="4" s="1"/>
  <c r="E20" i="4" s="1"/>
  <c r="E21" i="4" s="1"/>
  <c r="E22" i="4" s="1"/>
  <c r="E23" i="4" s="1"/>
  <c r="E24" i="4" s="1"/>
  <c r="C9" i="4"/>
  <c r="F7" i="14" l="1"/>
  <c r="G4" i="7"/>
  <c r="G5" i="7" s="1"/>
  <c r="F14" i="7"/>
  <c r="F15" i="7" s="1"/>
  <c r="F16" i="7" s="1"/>
  <c r="F17" i="7" s="1"/>
  <c r="F18" i="7" s="1"/>
  <c r="F19" i="7" s="1"/>
  <c r="F20" i="7" s="1"/>
  <c r="F21" i="7" s="1"/>
  <c r="F22" i="7" s="1"/>
  <c r="F23" i="7" s="1"/>
  <c r="F24" i="7" s="1"/>
  <c r="F25" i="7" s="1"/>
  <c r="F26" i="7" s="1"/>
  <c r="E27" i="7"/>
  <c r="E14" i="7"/>
  <c r="E15" i="7" s="1"/>
  <c r="E16" i="7" s="1"/>
  <c r="E17" i="7" s="1"/>
  <c r="E18" i="7" s="1"/>
  <c r="E19" i="7" s="1"/>
  <c r="E20" i="7" s="1"/>
  <c r="E21" i="7" s="1"/>
  <c r="E22" i="7" s="1"/>
  <c r="E23" i="7" s="1"/>
  <c r="E24" i="7" s="1"/>
  <c r="E25" i="7" s="1"/>
  <c r="E26" i="7" s="1"/>
  <c r="F4" i="14"/>
  <c r="F6" i="14"/>
  <c r="F5" i="14"/>
  <c r="F4" i="7"/>
  <c r="F5" i="7" s="1"/>
  <c r="D8" i="5"/>
  <c r="G4" i="5" s="1"/>
  <c r="G5" i="5" s="1"/>
  <c r="G6" i="5" s="1"/>
  <c r="G7" i="5" s="1"/>
  <c r="E25" i="4"/>
  <c r="D9" i="4"/>
  <c r="G21" i="3"/>
  <c r="G22" i="3" s="1"/>
  <c r="G23" i="3" s="1"/>
  <c r="G24" i="3" s="1"/>
  <c r="G25" i="3" s="1"/>
  <c r="G26" i="3" s="1"/>
  <c r="G27" i="3" s="1"/>
  <c r="G28" i="3" s="1"/>
  <c r="G29" i="3" s="1"/>
  <c r="F30" i="3"/>
  <c r="G19" i="3" s="1"/>
  <c r="G20" i="3" s="1"/>
  <c r="F27" i="3"/>
  <c r="F28" i="3" s="1"/>
  <c r="F29" i="3" s="1"/>
  <c r="E30" i="3"/>
  <c r="C13" i="3"/>
  <c r="D13" i="3" s="1"/>
  <c r="F17" i="4" l="1"/>
  <c r="F18" i="4" s="1"/>
  <c r="F19" i="4" s="1"/>
  <c r="F20" i="4" s="1"/>
  <c r="F21" i="4" s="1"/>
  <c r="F22" i="4" s="1"/>
  <c r="F23" i="4" s="1"/>
  <c r="F24" i="4" s="1"/>
  <c r="F19" i="3"/>
  <c r="F20" i="3" s="1"/>
  <c r="F21" i="3" s="1"/>
  <c r="F22" i="3" s="1"/>
  <c r="F23" i="3" s="1"/>
  <c r="F24" i="3" s="1"/>
  <c r="F25" i="3" s="1"/>
  <c r="F26" i="3" s="1"/>
  <c r="E20" i="2"/>
  <c r="F20" i="2"/>
  <c r="G20" i="2"/>
  <c r="D20" i="2"/>
</calcChain>
</file>

<file path=xl/sharedStrings.xml><?xml version="1.0" encoding="utf-8"?>
<sst xmlns="http://schemas.openxmlformats.org/spreadsheetml/2006/main" count="635" uniqueCount="312">
  <si>
    <t>Product backlog</t>
  </si>
  <si>
    <t>Naziv funkcionalnosti</t>
  </si>
  <si>
    <t>Opis</t>
  </si>
  <si>
    <t>Potrebni
 sati rada</t>
  </si>
  <si>
    <t xml:space="preserve">Sprint </t>
  </si>
  <si>
    <t>Kriterij prihvaćanja</t>
  </si>
  <si>
    <t>Datum sprinta</t>
  </si>
  <si>
    <t>Registracija korisnika</t>
  </si>
  <si>
    <t>Prilikom prvog pokretanja aplikacije korisnik unosi željenu lozinku i potvrđuje ju te odabire sigurnosno pitanje.</t>
  </si>
  <si>
    <t>Sprint 1</t>
  </si>
  <si>
    <t>Korisnik se može registrirati.</t>
  </si>
  <si>
    <t>Prijava korisnika</t>
  </si>
  <si>
    <t>Korisnik nakon registracije unosi svoju lozinku.
Ukoliko ju je zaboravio, može odgovarati na sigurnosno pitanje.
Kad odgovori na sigurnosno pitanje, aplikacija se otvara.
Ako je lozinka dobra, aplikacija se otvara.</t>
  </si>
  <si>
    <t>Korisnik se može prijaviti u aplikaciju</t>
  </si>
  <si>
    <t>Unos stavki</t>
  </si>
  <si>
    <t xml:space="preserve">Unošenje stavki prihoda, rashoda, dugovanja i potraživanja u mobilnu bazu podataka. </t>
  </si>
  <si>
    <t>Korisnik može unositi nove stavke</t>
  </si>
  <si>
    <t xml:space="preserve">Pregled stavki </t>
  </si>
  <si>
    <t>Korisniku se prikazuju unosene stavki prema mjesecima. Prema zadanim postavkama prikazuju se stavke trenutnog mjeseca, a pomicanjem prozora u lijevo (prethodni mjesec) ili u desno (sljedeći mjesec) moguće je pregledavati i druge mjesece. Korisniku se također ispisuje njegov trenutni iznos kojim raspolaže.</t>
  </si>
  <si>
    <t>Omogućen je prikaz i pregled stavki.</t>
  </si>
  <si>
    <t xml:space="preserve">Izmjena stavki </t>
  </si>
  <si>
    <t>Izmjena stavki prihoda, rashoda, dugovanja i potraživanja.</t>
  </si>
  <si>
    <t>Sprint 2</t>
  </si>
  <si>
    <t>Omogućena je izmjena stavki.</t>
  </si>
  <si>
    <t xml:space="preserve">Brisanje stavki </t>
  </si>
  <si>
    <t>Brisanje stavki prihoda, rashoda, dugovanja i potraživanja.</t>
  </si>
  <si>
    <t>Omogućeno je brisanje stavki</t>
  </si>
  <si>
    <t>Obavijest o prekomjernoj potrošnji</t>
  </si>
  <si>
    <t xml:space="preserve">Izračunava se prosjek potrošnje prethodna tri mjeseca, ukoliko korisnik potroši više od 30% veći iznos u trenutnom mjesecu nego u prethodnom o tome će dobiti obavijest. </t>
  </si>
  <si>
    <t>Korisniku se prikazuje obavijest o prekomjernoj potrošnji ako do nje dođe.</t>
  </si>
  <si>
    <t>Štednja - kontinuirana</t>
  </si>
  <si>
    <t>Korisnik bira način štednje (kontinuirani i proizvoljni). Kontinuirani - korisnik unosi period i iznos štednje na temelju kojeg se izračunava koliko prosječno po danu korisnik treba uštedjeti te se na kraju mjeseca taj iznos pohranjuje uz potvrdu korisnika.</t>
  </si>
  <si>
    <t>Sprint 3</t>
  </si>
  <si>
    <t>Omogućena je kontinuirana štednja.</t>
  </si>
  <si>
    <t xml:space="preserve">Štednja - proizvoljna </t>
  </si>
  <si>
    <t xml:space="preserve">Korisnik na kraju mjeseca bira koliko dio iznosa od onoga kojim trenutno raspolaže želi spremiti kao štednju </t>
  </si>
  <si>
    <t>Omogućena je proizvoljna štednja.</t>
  </si>
  <si>
    <t>Obavijesti za potraživanja i dugovanja</t>
  </si>
  <si>
    <t xml:space="preserve">Korisik će dobiti obavijest dva dana prije nego što na naplatu trebaju dospjeti dugovanja i potraživanja. </t>
  </si>
  <si>
    <t>Sprint 4</t>
  </si>
  <si>
    <t>Korisnik dobiva obavijest za potraživanja i dugovanja dva dana prije dospijeća.</t>
  </si>
  <si>
    <t xml:space="preserve">Podmirivanje dugovanja i potraživanja </t>
  </si>
  <si>
    <t xml:space="preserve">Nakon što dugovanje ili potraživanje bude podmireno znači da je korisnik smanjio ili povećao svoj trenutni iznos. Te stavke će imati opciju 'Podmireno'. Kada je neko dugovanje podmireno ono odabirom opcije postaje rashod, a potraživanje postaje prihod. </t>
  </si>
  <si>
    <t>Dugovanja i potraživanja nakon podmirenja postaju prihodi i rashodi.</t>
  </si>
  <si>
    <t>Prikaz tečajnih listi</t>
  </si>
  <si>
    <t>Korisniku se prikazuju tečajne liste na određeni dan. U slučaju da korisnik nema pristup Internetu može dohvatiti podatke iz datoteke koja je lokalno pohranjena, a kasnije kada se spoji opet može dohvatiti podatke s web servisa.</t>
  </si>
  <si>
    <t>Omogućen je prikaz tečajne liste na određeni dan, sa i bez pristupa internetu.</t>
  </si>
  <si>
    <t>Grafovi</t>
  </si>
  <si>
    <t xml:space="preserve">Korisnik može pregledavati povijest i statistiku svoje potrošnje pomoću različitih grafikona. </t>
  </si>
  <si>
    <t>Sprint 5</t>
  </si>
  <si>
    <t>Omogućen je pregled povjesti i statistike potrošnje u obliku raznih grafova.</t>
  </si>
  <si>
    <t xml:space="preserve">Korištenje apliakcije </t>
  </si>
  <si>
    <t xml:space="preserve">Testiranje aplikacije kako bi se osigurala njena ispravnost. Priprema aplikacije za objavu i sama objava. </t>
  </si>
  <si>
    <t>Aplikacija je zadovoljila zahtjeve testiranja.</t>
  </si>
  <si>
    <t>09.03.- 29.03.</t>
  </si>
  <si>
    <t>30.03. - 19.04</t>
  </si>
  <si>
    <t>20.04.-10.05.</t>
  </si>
  <si>
    <t>11.05.- 31.05.</t>
  </si>
  <si>
    <t>01.06. -21.06.</t>
  </si>
  <si>
    <t>Izvještaji</t>
  </si>
  <si>
    <t>Korisnik može pregledavati statistiku svoje potrošnje po mjesecima</t>
  </si>
  <si>
    <t>Omogućen je pregled statistike potrošnje na mjesečnoj razini</t>
  </si>
  <si>
    <t>Anamarija</t>
  </si>
  <si>
    <t>Tihana</t>
  </si>
  <si>
    <t>Marija</t>
  </si>
  <si>
    <t>Alenka</t>
  </si>
  <si>
    <t xml:space="preserve">   Sprint 1</t>
  </si>
  <si>
    <t>1. tjedan</t>
  </si>
  <si>
    <t>2. tjedan</t>
  </si>
  <si>
    <t>4. tjedan</t>
  </si>
  <si>
    <t>5. tjedan</t>
  </si>
  <si>
    <t>6. tjedan</t>
  </si>
  <si>
    <t>7. tjedan</t>
  </si>
  <si>
    <t>8. tjedan</t>
  </si>
  <si>
    <t>9. tjedan</t>
  </si>
  <si>
    <t>10. tjedan</t>
  </si>
  <si>
    <t>Ukupno:</t>
  </si>
  <si>
    <t>3. tjedan</t>
  </si>
  <si>
    <t>11. tjedan</t>
  </si>
  <si>
    <t>12. tjedan</t>
  </si>
  <si>
    <t>13. tjedan</t>
  </si>
  <si>
    <t>14. tjedan</t>
  </si>
  <si>
    <t>15. tjedan</t>
  </si>
  <si>
    <t>Naziv člana</t>
  </si>
  <si>
    <t>Uloga u timu</t>
  </si>
  <si>
    <t>Uloga 1</t>
  </si>
  <si>
    <t>Uloga 2</t>
  </si>
  <si>
    <t>Barun Anamarija</t>
  </si>
  <si>
    <t>Član tima</t>
  </si>
  <si>
    <t>Android programer</t>
  </si>
  <si>
    <t>Web programer</t>
  </si>
  <si>
    <t>Bušetinčan Tihana</t>
  </si>
  <si>
    <t>Scrum master</t>
  </si>
  <si>
    <t>Dizajner aplikacije</t>
  </si>
  <si>
    <t>Lacković Marija</t>
  </si>
  <si>
    <t>Project manager</t>
  </si>
  <si>
    <t>Tot Alenka</t>
  </si>
  <si>
    <t>Sprint backlog:</t>
  </si>
  <si>
    <t>SPRINT 1</t>
  </si>
  <si>
    <t>Potrebni sati rada</t>
  </si>
  <si>
    <t>Zadaci</t>
  </si>
  <si>
    <t>Status</t>
  </si>
  <si>
    <t>kreiranje tablice</t>
  </si>
  <si>
    <t>Dovršeno</t>
  </si>
  <si>
    <t>spremanje u tablicu</t>
  </si>
  <si>
    <t>provjera lozinke</t>
  </si>
  <si>
    <t>provjera ispravnosti registrirane lozinke</t>
  </si>
  <si>
    <t>mogućnost korištenja sigurnosnog pitanja</t>
  </si>
  <si>
    <t>unos prihoda u bazu podataka</t>
  </si>
  <si>
    <t>unos rashoda u bazu podataka</t>
  </si>
  <si>
    <t>unos potraživanja u bazu podataka</t>
  </si>
  <si>
    <t>unos dugovanja u bazu podataka</t>
  </si>
  <si>
    <t>Datum</t>
  </si>
  <si>
    <t>Vrijeme</t>
  </si>
  <si>
    <t>Sati rada:</t>
  </si>
  <si>
    <t>09.03.2015.</t>
  </si>
  <si>
    <t>17:00 - 19:00</t>
  </si>
  <si>
    <t>16.03.2015.</t>
  </si>
  <si>
    <t>19:00 -22:30</t>
  </si>
  <si>
    <t>17.03.2015.</t>
  </si>
  <si>
    <t>17:30 - 20:00</t>
  </si>
  <si>
    <t xml:space="preserve">18.03.2015. </t>
  </si>
  <si>
    <t>17:00 - 20:00</t>
  </si>
  <si>
    <t>20.03.2015.</t>
  </si>
  <si>
    <t>17:00 - 21:00</t>
  </si>
  <si>
    <t>21.03.2015.</t>
  </si>
  <si>
    <t>09:00 - 13:00</t>
  </si>
  <si>
    <t>23.03.2015.</t>
  </si>
  <si>
    <t>12:00 - 15:00</t>
  </si>
  <si>
    <t>24.03.2015.</t>
  </si>
  <si>
    <t>18:00 - 20:00</t>
  </si>
  <si>
    <t>25.03.2015.</t>
  </si>
  <si>
    <t>Idelana linija</t>
  </si>
  <si>
    <t>12:00 - 16:30</t>
  </si>
  <si>
    <t>08:00 -12:30</t>
  </si>
  <si>
    <t>30.03.2015.</t>
  </si>
  <si>
    <t>31.03.2015.</t>
  </si>
  <si>
    <t>11:30 - 13:00</t>
  </si>
  <si>
    <t>02.04.2015.</t>
  </si>
  <si>
    <t>17:00 - 22:00</t>
  </si>
  <si>
    <t>08.04.2015.</t>
  </si>
  <si>
    <t>13.04.2015.</t>
  </si>
  <si>
    <t>10:00 - 12:00</t>
  </si>
  <si>
    <t>17:00 - 18:00</t>
  </si>
  <si>
    <t>14.04.2015.</t>
  </si>
  <si>
    <t>10:00 -13:00</t>
  </si>
  <si>
    <t>18:00 - 19:30</t>
  </si>
  <si>
    <t>15.04.2015.</t>
  </si>
  <si>
    <t>14:00 - 18:00</t>
  </si>
  <si>
    <t>Pregled stavki</t>
  </si>
  <si>
    <t>Pregled prihoda</t>
  </si>
  <si>
    <t>Pregled rashoda</t>
  </si>
  <si>
    <t>Pregled potraživanja</t>
  </si>
  <si>
    <t>Pregled dugovanja</t>
  </si>
  <si>
    <t>Prikaz trenutnog iznosa</t>
  </si>
  <si>
    <t>10:00 - 13:00</t>
  </si>
  <si>
    <t>SPRINT 2</t>
  </si>
  <si>
    <t>Izmjena stavki</t>
  </si>
  <si>
    <t>Brisanje stavki</t>
  </si>
  <si>
    <t>Izmjena potraživanja i dugovanja</t>
  </si>
  <si>
    <t>Izmjena prihoda i rashoda</t>
  </si>
  <si>
    <t>Brisanje prihoda i rashoda</t>
  </si>
  <si>
    <t>Brisanje potraživanja i dugovanja</t>
  </si>
  <si>
    <t xml:space="preserve">Preostalo vrijeme </t>
  </si>
  <si>
    <t>28.04.2015.</t>
  </si>
  <si>
    <t>22:00 - 00:00</t>
  </si>
  <si>
    <t>29.04.2015.</t>
  </si>
  <si>
    <t>11:00 - 14:00</t>
  </si>
  <si>
    <t>30.04.2015.</t>
  </si>
  <si>
    <t>16:00 - 19:00</t>
  </si>
  <si>
    <t>02.05.2015.</t>
  </si>
  <si>
    <t xml:space="preserve">12:00 - 15:00 </t>
  </si>
  <si>
    <t xml:space="preserve">03.05.2015. </t>
  </si>
  <si>
    <t>20:00 - 21:00</t>
  </si>
  <si>
    <t>04.05.2015.</t>
  </si>
  <si>
    <t>18:00 - 22:00</t>
  </si>
  <si>
    <t>Štednja kontinuirana</t>
  </si>
  <si>
    <t>Štednja proizvoljna</t>
  </si>
  <si>
    <t>Obavijest za potraživanja I dugovanja</t>
  </si>
  <si>
    <t>Korisnik dobiva obavijest ukoliko je prešao limit</t>
  </si>
  <si>
    <t>Korisnik može kontinuiranim iznosom mjesečno štediti</t>
  </si>
  <si>
    <t>Korisnik može proizvoljan iznos staviti u štednju</t>
  </si>
  <si>
    <t xml:space="preserve">Korisnik dobiva obavijest kada mu dolazi nešto na naplatu </t>
  </si>
  <si>
    <t>13.05.2015.</t>
  </si>
  <si>
    <t>14.05.2015.</t>
  </si>
  <si>
    <t>15.05.2015.</t>
  </si>
  <si>
    <t>18.05.2015.</t>
  </si>
  <si>
    <t>14:00 - 19:00</t>
  </si>
  <si>
    <t>21.05.2015.</t>
  </si>
  <si>
    <t>16:00 - 18:00</t>
  </si>
  <si>
    <t>22.05.2015.</t>
  </si>
  <si>
    <t>23.05.2015.</t>
  </si>
  <si>
    <t>09:00 - 12:00</t>
  </si>
  <si>
    <t>27.05.2015.</t>
  </si>
  <si>
    <t>17:00 - 20:30</t>
  </si>
  <si>
    <t>28.05.2015.</t>
  </si>
  <si>
    <t>19:00 - 20:00</t>
  </si>
  <si>
    <t>Nedovršeno</t>
  </si>
  <si>
    <t>SPRINT 4</t>
  </si>
  <si>
    <t>SPRINT 3</t>
  </si>
  <si>
    <t>SPRINT 5</t>
  </si>
  <si>
    <t>Podmirivanje dugovanja I potraživanja</t>
  </si>
  <si>
    <t>Korisnik svoje potraživanje ili dugovanje podmiruje kao prihod ili rashod</t>
  </si>
  <si>
    <t>Testiranje</t>
  </si>
  <si>
    <t>Korisnik ima mogućnost uvida tečajnih listi na određeni dan</t>
  </si>
  <si>
    <t xml:space="preserve">Korisnik može pregledati povijest I statistiku svoje potrošnje </t>
  </si>
  <si>
    <t>Korisnik može pregledavati statistiku svoje potrošnje prema kategorijama</t>
  </si>
  <si>
    <t>Tesitranje aplikacije kako bi se osigurala njegova ispravnost</t>
  </si>
  <si>
    <t>01.06.</t>
  </si>
  <si>
    <t>02.06.</t>
  </si>
  <si>
    <t>03.06.</t>
  </si>
  <si>
    <t>09.06.</t>
  </si>
  <si>
    <t>14:00 - 16:00</t>
  </si>
  <si>
    <t>10.06.</t>
  </si>
  <si>
    <t>12:00 - 14:00</t>
  </si>
  <si>
    <t>11.06.</t>
  </si>
  <si>
    <t>15.06.</t>
  </si>
  <si>
    <t>08:00 - 09:00</t>
  </si>
  <si>
    <t>16.06.</t>
  </si>
  <si>
    <t>17.06.</t>
  </si>
  <si>
    <t>12:00 - 16:00</t>
  </si>
  <si>
    <t>18.06.</t>
  </si>
  <si>
    <t>12:00 - 19:00</t>
  </si>
  <si>
    <t>19.06.</t>
  </si>
  <si>
    <t>13:00 - 16:00</t>
  </si>
  <si>
    <t>20.06.</t>
  </si>
  <si>
    <t>Ukupno sati:</t>
  </si>
  <si>
    <t>23:30 - 04:00</t>
  </si>
  <si>
    <t>Ana</t>
  </si>
  <si>
    <t>31.3.</t>
  </si>
  <si>
    <t>30.3.</t>
  </si>
  <si>
    <t>25.3.</t>
  </si>
  <si>
    <t>24.3.</t>
  </si>
  <si>
    <t>23.3.</t>
  </si>
  <si>
    <t>21.3.</t>
  </si>
  <si>
    <t>20.3.</t>
  </si>
  <si>
    <t>18.3.</t>
  </si>
  <si>
    <t>17.3.</t>
  </si>
  <si>
    <t>16.3.</t>
  </si>
  <si>
    <t>9.3.</t>
  </si>
  <si>
    <t>Sastanci:</t>
  </si>
  <si>
    <t>30.04.</t>
  </si>
  <si>
    <t>29.04.</t>
  </si>
  <si>
    <t>28.04.</t>
  </si>
  <si>
    <t>15.04.</t>
  </si>
  <si>
    <t>14.04.</t>
  </si>
  <si>
    <t>13.04.</t>
  </si>
  <si>
    <t>08.04.</t>
  </si>
  <si>
    <t>02.04.</t>
  </si>
  <si>
    <t>28.05.</t>
  </si>
  <si>
    <t>27.05.</t>
  </si>
  <si>
    <t>23.05.</t>
  </si>
  <si>
    <t>22.05.</t>
  </si>
  <si>
    <t>21.05.</t>
  </si>
  <si>
    <t>18.05.</t>
  </si>
  <si>
    <t>15.05.</t>
  </si>
  <si>
    <t>14.05.</t>
  </si>
  <si>
    <t>13.05.</t>
  </si>
  <si>
    <t>04.05.</t>
  </si>
  <si>
    <t>03.05.</t>
  </si>
  <si>
    <t>02.05.</t>
  </si>
  <si>
    <t>30.06.</t>
  </si>
  <si>
    <t>29.06.</t>
  </si>
  <si>
    <t>20:00 -02:30</t>
  </si>
  <si>
    <t>28.06.</t>
  </si>
  <si>
    <t>11:00 - 16:00</t>
  </si>
  <si>
    <t>27.06.</t>
  </si>
  <si>
    <t>26.06.</t>
  </si>
  <si>
    <t>12:00 -15:00</t>
  </si>
  <si>
    <t>25.06.</t>
  </si>
  <si>
    <t>24.06.</t>
  </si>
  <si>
    <t>23.06.</t>
  </si>
  <si>
    <t>18:00 - 03:00</t>
  </si>
  <si>
    <t>22.06.</t>
  </si>
  <si>
    <t xml:space="preserve">21.06. </t>
  </si>
  <si>
    <t>21.06.</t>
  </si>
  <si>
    <t>Lipanj</t>
  </si>
  <si>
    <t>Svibanj</t>
  </si>
  <si>
    <t>Travanj</t>
  </si>
  <si>
    <t>Ožujak</t>
  </si>
  <si>
    <t>Preostali sati</t>
  </si>
  <si>
    <t>Preostalo vrijeme</t>
  </si>
  <si>
    <t>Idealna linija</t>
  </si>
  <si>
    <t>Mišljenje tima</t>
  </si>
  <si>
    <t>Napravljeno</t>
  </si>
  <si>
    <t xml:space="preserve">Previše vremena je potrošeno na ovaj dio zato tim nije stigao na vrijeme dovršiti aplikaciju. </t>
  </si>
  <si>
    <t>Promjena jezika</t>
  </si>
  <si>
    <t>Omogućena je promjena jezika</t>
  </si>
  <si>
    <t>Orijentacija</t>
  </si>
  <si>
    <t>Korsnik može u vertikalnom I horizontalnom prikazu imati aplikaciju</t>
  </si>
  <si>
    <t>Omogućena je orijentacija ekrana</t>
  </si>
  <si>
    <t>Korisnik može odabarati jezik na kojemu želi imati svoju aplikaciju</t>
  </si>
  <si>
    <t>Testiranje aplikacije</t>
  </si>
  <si>
    <t>Prijedlozi za budućnost</t>
  </si>
  <si>
    <t>Nastaviti raditi</t>
  </si>
  <si>
    <t>1. Nalaziti se dvije po dvije kad je posao manje zahtjevan</t>
  </si>
  <si>
    <t>2. Sastajati se preko skype ako već ne osobno</t>
  </si>
  <si>
    <t>1. Zajednički se nalaziti cijeli tim jer imamo više ideja i znanja</t>
  </si>
  <si>
    <t>2.Dolaziti redovito na konzultacije</t>
  </si>
  <si>
    <t xml:space="preserve">1. Učestalije se nalaziti                        </t>
  </si>
  <si>
    <t>2. Produžiti vrijeme sastanaka</t>
  </si>
  <si>
    <t>3. Točnije razraditi plan rada</t>
  </si>
  <si>
    <t>4.Detaljnije izvještavati jedni druge što smo napravili kada nismo skupa</t>
  </si>
  <si>
    <t>Prestati raditi</t>
  </si>
  <si>
    <t>Početi raditi</t>
  </si>
  <si>
    <t xml:space="preserve">1. Neredoviti sastanci                     </t>
  </si>
  <si>
    <t xml:space="preserve">2. Premalo komunikacije                      </t>
  </si>
  <si>
    <t xml:space="preserve">3. Odgađanje sastanaka                       </t>
  </si>
  <si>
    <t>4. Izostajanje sa sastanaka</t>
  </si>
  <si>
    <t>Razdoblje rada:</t>
  </si>
  <si>
    <t>21.06. - 30. 06.</t>
  </si>
  <si>
    <t>15:00 - 22:00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</si>
</sst>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38"/>
      <scheme val="minor"/>
    </font>
    <font>
      <b/>
      <sz val="11"/>
      <color theme="1"/>
      <name val="Calibri"/>
      <family val="2"/>
      <charset val="238"/>
      <scheme val="minor"/>
    </font>
    <font>
      <sz val="8"/>
      <color theme="1"/>
      <name val="Calibri"/>
      <family val="2"/>
      <charset val="238"/>
      <scheme val="minor"/>
    </font>
    <font>
      <sz val="8"/>
      <color theme="1"/>
      <name val="Calibri"/>
      <family val="2"/>
      <scheme val="minor"/>
    </font>
    <font>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b/>
      <sz val="12"/>
      <color rgb="FF1D1B11"/>
      <name val="Times New Roman"/>
      <family val="1"/>
    </font>
    <font>
      <sz val="12"/>
      <color rgb="FF1D1B11"/>
      <name val="Times New Roman"/>
      <family val="1"/>
    </font>
    <font>
      <b/>
      <sz val="11"/>
      <color theme="1"/>
      <name val="Calibri"/>
      <family val="2"/>
      <scheme val="minor"/>
    </font>
  </fonts>
  <fills count="7">
    <fill>
      <patternFill patternType="none"/>
    </fill>
    <fill>
      <patternFill patternType="gray125"/>
    </fill>
    <fill>
      <patternFill patternType="solid">
        <fgColor rgb="FF548DD4"/>
        <bgColor indexed="64"/>
      </patternFill>
    </fill>
    <fill>
      <patternFill patternType="solid">
        <fgColor rgb="FFB8CCE4"/>
        <bgColor indexed="64"/>
      </patternFill>
    </fill>
    <fill>
      <patternFill patternType="solid">
        <fgColor rgb="FFFFFFFF"/>
        <bgColor indexed="64"/>
      </patternFill>
    </fill>
    <fill>
      <patternFill patternType="solid">
        <fgColor theme="4"/>
        <bgColor indexed="64"/>
      </patternFill>
    </fill>
    <fill>
      <patternFill patternType="solid">
        <fgColor theme="3" tint="0.59999389629810485"/>
        <bgColor indexed="64"/>
      </patternFill>
    </fill>
  </fills>
  <borders count="7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ck">
        <color rgb="FF000000"/>
      </left>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bottom style="medium">
        <color rgb="FF000000"/>
      </bottom>
      <diagonal/>
    </border>
    <border>
      <left style="thick">
        <color rgb="FF000000"/>
      </left>
      <right style="thick">
        <color rgb="FF000000"/>
      </right>
      <top/>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medium">
        <color rgb="FF000000"/>
      </top>
      <bottom/>
      <diagonal/>
    </border>
    <border>
      <left/>
      <right style="medium">
        <color rgb="FF000000"/>
      </right>
      <top/>
      <bottom/>
      <diagonal/>
    </border>
    <border>
      <left/>
      <right style="thick">
        <color rgb="FF000000"/>
      </right>
      <top/>
      <bottom/>
      <diagonal/>
    </border>
    <border>
      <left/>
      <right style="medium">
        <color rgb="FF000000"/>
      </right>
      <top style="medium">
        <color rgb="FF000000"/>
      </top>
      <bottom style="thick">
        <color rgb="FF000000"/>
      </bottom>
      <diagonal/>
    </border>
    <border>
      <left/>
      <right style="thick">
        <color rgb="FF000000"/>
      </right>
      <top style="medium">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ck">
        <color rgb="FF000000"/>
      </left>
      <right/>
      <top/>
      <bottom style="thick">
        <color rgb="FF000000"/>
      </bottom>
      <diagonal/>
    </border>
    <border>
      <left style="thick">
        <color rgb="FF000000"/>
      </left>
      <right style="medium">
        <color rgb="FF000000"/>
      </right>
      <top style="medium">
        <color rgb="FF000000"/>
      </top>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style="medium">
        <color rgb="FF000000"/>
      </right>
      <top style="medium">
        <color indexed="64"/>
      </top>
      <bottom style="medium">
        <color indexed="64"/>
      </bottom>
      <diagonal/>
    </border>
  </borders>
  <cellStyleXfs count="1">
    <xf numFmtId="0" fontId="0" fillId="0" borderId="0"/>
  </cellStyleXfs>
  <cellXfs count="275">
    <xf numFmtId="0" fontId="0" fillId="0" borderId="0" xfId="0"/>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5" xfId="0" applyFont="1" applyBorder="1" applyAlignment="1">
      <alignment wrapText="1"/>
    </xf>
    <xf numFmtId="0" fontId="3" fillId="0" borderId="9" xfId="0" applyFont="1" applyFill="1" applyBorder="1" applyAlignment="1">
      <alignment horizontal="center" vertical="center" wrapText="1"/>
    </xf>
    <xf numFmtId="0" fontId="3" fillId="0" borderId="6" xfId="0" applyFont="1" applyBorder="1" applyAlignment="1">
      <alignment wrapText="1"/>
    </xf>
    <xf numFmtId="0" fontId="3" fillId="0" borderId="6" xfId="0" applyFont="1" applyFill="1" applyBorder="1" applyAlignment="1">
      <alignment horizontal="center" vertical="center" wrapText="1"/>
    </xf>
    <xf numFmtId="0" fontId="2" fillId="0" borderId="11" xfId="0" applyFont="1" applyFill="1" applyBorder="1" applyAlignment="1">
      <alignment horizontal="center" vertical="center"/>
    </xf>
    <xf numFmtId="0" fontId="2" fillId="0" borderId="15"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wrapText="1"/>
    </xf>
    <xf numFmtId="0" fontId="3" fillId="0" borderId="17" xfId="0" applyFont="1" applyBorder="1" applyAlignment="1">
      <alignment horizontal="center" vertical="center"/>
    </xf>
    <xf numFmtId="0" fontId="3" fillId="0" borderId="17"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8" xfId="0" applyFont="1" applyBorder="1" applyAlignment="1">
      <alignment vertical="center"/>
    </xf>
    <xf numFmtId="0" fontId="3" fillId="0" borderId="15" xfId="0" applyFont="1" applyBorder="1" applyAlignment="1">
      <alignment horizontal="center" vertical="center"/>
    </xf>
    <xf numFmtId="0" fontId="3" fillId="0" borderId="11" xfId="0" applyFont="1" applyBorder="1" applyAlignment="1">
      <alignment horizontal="center" vertical="center"/>
    </xf>
    <xf numFmtId="0" fontId="3" fillId="0" borderId="11" xfId="0" applyFont="1" applyFill="1" applyBorder="1" applyAlignment="1">
      <alignment horizontal="center" vertical="center"/>
    </xf>
    <xf numFmtId="0" fontId="3" fillId="0" borderId="15"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23" xfId="0" applyFont="1" applyBorder="1" applyAlignment="1">
      <alignment wrapText="1"/>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3" xfId="0" applyFont="1" applyFill="1" applyBorder="1" applyAlignment="1">
      <alignment horizontal="center" vertical="center" wrapText="1"/>
    </xf>
    <xf numFmtId="0" fontId="3" fillId="0" borderId="11" xfId="0" applyFont="1" applyBorder="1" applyAlignment="1">
      <alignment wrapText="1"/>
    </xf>
    <xf numFmtId="0" fontId="3" fillId="0" borderId="25"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17" xfId="0" applyFont="1" applyBorder="1" applyAlignment="1">
      <alignment wrapText="1"/>
    </xf>
    <xf numFmtId="0" fontId="3" fillId="0" borderId="17" xfId="0" applyFont="1" applyFill="1" applyBorder="1" applyAlignment="1">
      <alignment horizontal="center" vertical="center" wrapText="1"/>
    </xf>
    <xf numFmtId="0" fontId="4" fillId="2" borderId="26" xfId="0" applyFont="1" applyFill="1" applyBorder="1" applyAlignment="1">
      <alignment vertical="center"/>
    </xf>
    <xf numFmtId="0" fontId="4" fillId="2" borderId="27" xfId="0" applyFont="1" applyFill="1" applyBorder="1" applyAlignment="1">
      <alignment vertical="center"/>
    </xf>
    <xf numFmtId="0" fontId="5" fillId="2" borderId="27" xfId="0" applyFont="1" applyFill="1" applyBorder="1" applyAlignment="1">
      <alignment horizontal="center" vertical="center"/>
    </xf>
    <xf numFmtId="0" fontId="5" fillId="2" borderId="28" xfId="0" applyFont="1" applyFill="1" applyBorder="1" applyAlignment="1">
      <alignment horizontal="center" vertical="center"/>
    </xf>
    <xf numFmtId="0" fontId="6"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5" fillId="2" borderId="34" xfId="0" applyFont="1" applyFill="1" applyBorder="1" applyAlignment="1">
      <alignment horizontal="center" vertical="center"/>
    </xf>
    <xf numFmtId="0" fontId="6" fillId="0" borderId="37" xfId="0" applyFont="1" applyBorder="1" applyAlignment="1">
      <alignment horizontal="center" vertical="center" wrapText="1"/>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7" fillId="0" borderId="41" xfId="0" applyFont="1" applyBorder="1" applyAlignment="1">
      <alignment horizontal="center" vertical="center"/>
    </xf>
    <xf numFmtId="0" fontId="8" fillId="2" borderId="41" xfId="0" applyFont="1" applyFill="1" applyBorder="1" applyAlignment="1">
      <alignment vertical="center" wrapText="1"/>
    </xf>
    <xf numFmtId="0" fontId="8" fillId="2" borderId="42" xfId="0" applyFont="1" applyFill="1" applyBorder="1" applyAlignment="1">
      <alignment vertical="center" wrapText="1"/>
    </xf>
    <xf numFmtId="0" fontId="8" fillId="3" borderId="43" xfId="0" applyFont="1" applyFill="1" applyBorder="1" applyAlignment="1">
      <alignment vertical="center" wrapText="1"/>
    </xf>
    <xf numFmtId="0" fontId="9" fillId="4" borderId="31" xfId="0" applyFont="1" applyFill="1" applyBorder="1" applyAlignment="1">
      <alignment vertical="center" wrapText="1"/>
    </xf>
    <xf numFmtId="0" fontId="4" fillId="2" borderId="44" xfId="0" applyFont="1" applyFill="1" applyBorder="1" applyAlignment="1">
      <alignment vertical="center"/>
    </xf>
    <xf numFmtId="0" fontId="6" fillId="0" borderId="45" xfId="0" applyFont="1" applyBorder="1" applyAlignment="1">
      <alignment horizontal="center" vertical="center" wrapText="1"/>
    </xf>
    <xf numFmtId="0" fontId="5" fillId="2" borderId="46" xfId="0" applyFont="1" applyFill="1" applyBorder="1" applyAlignment="1">
      <alignment horizontal="center" vertical="center"/>
    </xf>
    <xf numFmtId="0" fontId="0" fillId="0" borderId="0" xfId="0" applyAlignment="1">
      <alignment wrapText="1"/>
    </xf>
    <xf numFmtId="0" fontId="0" fillId="0" borderId="5" xfId="0"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wrapText="1"/>
    </xf>
    <xf numFmtId="0" fontId="10" fillId="0" borderId="0" xfId="0" applyFont="1"/>
    <xf numFmtId="0" fontId="0" fillId="0" borderId="5" xfId="0" applyBorder="1" applyAlignment="1">
      <alignment horizontal="left"/>
    </xf>
    <xf numFmtId="0" fontId="0" fillId="0" borderId="5" xfId="0" applyFill="1" applyBorder="1" applyAlignment="1">
      <alignment horizontal="left" wrapText="1"/>
    </xf>
    <xf numFmtId="0" fontId="0" fillId="0" borderId="5" xfId="0" applyFill="1" applyBorder="1" applyAlignment="1">
      <alignment horizontal="left" vertical="center" wrapText="1"/>
    </xf>
    <xf numFmtId="0" fontId="10" fillId="5" borderId="4" xfId="0" applyFont="1" applyFill="1" applyBorder="1" applyAlignment="1">
      <alignment horizontal="center" wrapText="1"/>
    </xf>
    <xf numFmtId="0" fontId="10" fillId="5" borderId="49" xfId="0" applyFont="1" applyFill="1" applyBorder="1" applyAlignment="1">
      <alignment horizontal="center" wrapText="1"/>
    </xf>
    <xf numFmtId="0" fontId="10" fillId="5" borderId="4" xfId="0" applyFont="1" applyFill="1" applyBorder="1" applyAlignment="1">
      <alignment horizontal="center" vertical="top" wrapText="1"/>
    </xf>
    <xf numFmtId="0" fontId="10" fillId="5" borderId="50" xfId="0" applyFont="1" applyFill="1" applyBorder="1" applyAlignment="1">
      <alignment horizontal="center" vertical="top" wrapText="1"/>
    </xf>
    <xf numFmtId="0" fontId="0" fillId="0" borderId="15" xfId="0" applyBorder="1" applyAlignment="1">
      <alignment horizontal="center" vertical="center"/>
    </xf>
    <xf numFmtId="0" fontId="0" fillId="0" borderId="11" xfId="0" applyBorder="1" applyAlignment="1">
      <alignment horizontal="left"/>
    </xf>
    <xf numFmtId="0" fontId="0" fillId="0" borderId="8" xfId="0" applyBorder="1" applyAlignment="1">
      <alignment horizontal="center" vertical="center"/>
    </xf>
    <xf numFmtId="0" fontId="0" fillId="0" borderId="11" xfId="0" applyBorder="1" applyAlignment="1">
      <alignment horizontal="center" vertical="center"/>
    </xf>
    <xf numFmtId="20" fontId="0" fillId="0" borderId="5" xfId="0" applyNumberFormat="1" applyBorder="1" applyAlignment="1">
      <alignment horizontal="center" vertical="center"/>
    </xf>
    <xf numFmtId="0" fontId="0" fillId="0" borderId="8" xfId="0" applyFill="1" applyBorder="1" applyAlignment="1">
      <alignment horizontal="center" vertical="center"/>
    </xf>
    <xf numFmtId="0" fontId="0" fillId="0" borderId="5" xfId="0" applyBorder="1" applyAlignment="1">
      <alignment horizontal="center"/>
    </xf>
    <xf numFmtId="14" fontId="0" fillId="0" borderId="8" xfId="0" applyNumberFormat="1" applyBorder="1" applyAlignment="1">
      <alignment horizontal="center"/>
    </xf>
    <xf numFmtId="20" fontId="0" fillId="0" borderId="5" xfId="0" applyNumberFormat="1" applyBorder="1" applyAlignment="1">
      <alignment horizontal="center"/>
    </xf>
    <xf numFmtId="0" fontId="0" fillId="0" borderId="16" xfId="0" applyFill="1" applyBorder="1" applyAlignment="1">
      <alignment horizontal="center" vertical="center"/>
    </xf>
    <xf numFmtId="0" fontId="0" fillId="0" borderId="17" xfId="0" applyBorder="1" applyAlignment="1">
      <alignment horizontal="center"/>
    </xf>
    <xf numFmtId="2" fontId="0" fillId="0" borderId="55" xfId="0" applyNumberFormat="1" applyBorder="1"/>
    <xf numFmtId="2" fontId="0" fillId="0" borderId="47" xfId="0" applyNumberFormat="1" applyBorder="1"/>
    <xf numFmtId="4" fontId="0" fillId="0" borderId="15" xfId="0" applyNumberFormat="1" applyBorder="1" applyAlignment="1">
      <alignment horizontal="center" vertical="center"/>
    </xf>
    <xf numFmtId="4" fontId="0" fillId="0" borderId="8" xfId="0" applyNumberFormat="1" applyBorder="1" applyAlignment="1">
      <alignment horizontal="center" vertical="center"/>
    </xf>
    <xf numFmtId="4" fontId="0" fillId="0" borderId="16" xfId="0" applyNumberFormat="1" applyBorder="1" applyAlignment="1">
      <alignment horizontal="center" vertical="center"/>
    </xf>
    <xf numFmtId="2" fontId="0" fillId="0" borderId="0" xfId="0" applyNumberFormat="1"/>
    <xf numFmtId="4" fontId="0" fillId="0" borderId="0" xfId="0" applyNumberFormat="1"/>
    <xf numFmtId="2" fontId="0" fillId="0" borderId="21" xfId="0" applyNumberFormat="1" applyFill="1" applyBorder="1"/>
    <xf numFmtId="0" fontId="0" fillId="0" borderId="0" xfId="0" applyFill="1" applyBorder="1" applyAlignment="1">
      <alignment horizontal="center" vertical="center"/>
    </xf>
    <xf numFmtId="4" fontId="0" fillId="0" borderId="0" xfId="0" applyNumberFormat="1" applyBorder="1" applyAlignment="1">
      <alignment horizontal="center" vertical="center"/>
    </xf>
    <xf numFmtId="4" fontId="0" fillId="0" borderId="0" xfId="0" applyNumberFormat="1" applyBorder="1" applyAlignment="1">
      <alignment horizontal="center"/>
    </xf>
    <xf numFmtId="0" fontId="0" fillId="0" borderId="0" xfId="0" applyFill="1" applyBorder="1" applyAlignment="1">
      <alignment horizontal="left" wrapText="1"/>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0" fillId="0" borderId="0" xfId="0" applyBorder="1" applyAlignment="1">
      <alignment vertical="center"/>
    </xf>
    <xf numFmtId="0" fontId="0" fillId="0" borderId="17" xfId="0" applyFill="1" applyBorder="1" applyAlignment="1">
      <alignment horizontal="left" wrapText="1"/>
    </xf>
    <xf numFmtId="0" fontId="0" fillId="0" borderId="0" xfId="0" applyBorder="1"/>
    <xf numFmtId="4" fontId="0" fillId="0" borderId="0" xfId="0" applyNumberFormat="1" applyBorder="1"/>
    <xf numFmtId="0" fontId="0" fillId="0" borderId="0" xfId="0" applyBorder="1" applyAlignment="1">
      <alignment horizontal="center" vertical="center"/>
    </xf>
    <xf numFmtId="14" fontId="0" fillId="0" borderId="0" xfId="0" applyNumberFormat="1" applyBorder="1" applyAlignment="1">
      <alignment horizontal="center"/>
    </xf>
    <xf numFmtId="14" fontId="0" fillId="0" borderId="0" xfId="0" applyNumberFormat="1" applyBorder="1"/>
    <xf numFmtId="0" fontId="0" fillId="0" borderId="0" xfId="0" applyBorder="1" applyAlignment="1">
      <alignment horizontal="center"/>
    </xf>
    <xf numFmtId="2" fontId="0" fillId="0" borderId="0" xfId="0" applyNumberFormat="1" applyBorder="1"/>
    <xf numFmtId="0" fontId="0" fillId="0" borderId="0" xfId="0" applyFill="1" applyBorder="1" applyAlignment="1">
      <alignment horizontal="center"/>
    </xf>
    <xf numFmtId="0" fontId="3" fillId="0" borderId="19"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5" fillId="3" borderId="35"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6"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3" xfId="0" applyFont="1" applyFill="1" applyBorder="1" applyAlignment="1">
      <alignment horizontal="center" vertical="center"/>
    </xf>
    <xf numFmtId="0" fontId="0" fillId="0" borderId="1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47" xfId="0" applyBorder="1" applyAlignment="1">
      <alignment horizontal="center"/>
    </xf>
    <xf numFmtId="0" fontId="0" fillId="0" borderId="9" xfId="0" applyFill="1" applyBorder="1" applyAlignment="1">
      <alignment horizontal="center" vertical="center"/>
    </xf>
    <xf numFmtId="20" fontId="0" fillId="0" borderId="6" xfId="0" applyNumberFormat="1" applyBorder="1" applyAlignment="1">
      <alignment horizontal="center"/>
    </xf>
    <xf numFmtId="0" fontId="0" fillId="0" borderId="58" xfId="0" applyBorder="1" applyAlignment="1">
      <alignment horizontal="center"/>
    </xf>
    <xf numFmtId="0" fontId="0" fillId="0" borderId="55" xfId="0" applyBorder="1" applyAlignment="1">
      <alignment horizontal="center"/>
    </xf>
    <xf numFmtId="0" fontId="0" fillId="0" borderId="47" xfId="0" applyFill="1" applyBorder="1" applyAlignment="1">
      <alignment horizontal="center"/>
    </xf>
    <xf numFmtId="0" fontId="0" fillId="0" borderId="10" xfId="0" applyBorder="1" applyAlignment="1">
      <alignment horizontal="center" vertical="center" wrapText="1"/>
    </xf>
    <xf numFmtId="0" fontId="0" fillId="0" borderId="51" xfId="0" applyBorder="1" applyAlignment="1">
      <alignment horizontal="center" vertical="center" wrapText="1"/>
    </xf>
    <xf numFmtId="0" fontId="0" fillId="0" borderId="10" xfId="0" applyBorder="1" applyAlignment="1">
      <alignment vertical="center" wrapText="1"/>
    </xf>
    <xf numFmtId="0" fontId="0" fillId="0" borderId="17" xfId="0" applyFill="1" applyBorder="1" applyAlignment="1">
      <alignment horizontal="left" vertical="center" wrapText="1"/>
    </xf>
    <xf numFmtId="0" fontId="0" fillId="0" borderId="60" xfId="0" applyBorder="1" applyAlignment="1">
      <alignment vertical="center"/>
    </xf>
    <xf numFmtId="0" fontId="0" fillId="0" borderId="59" xfId="0" applyBorder="1" applyAlignment="1">
      <alignment horizontal="center" vertical="center" wrapText="1"/>
    </xf>
    <xf numFmtId="20" fontId="0" fillId="0" borderId="0" xfId="0" applyNumberFormat="1" applyBorder="1" applyAlignment="1">
      <alignment horizontal="center"/>
    </xf>
    <xf numFmtId="2" fontId="0" fillId="0" borderId="0" xfId="0" applyNumberFormat="1" applyFill="1" applyBorder="1"/>
    <xf numFmtId="0" fontId="10" fillId="5" borderId="50" xfId="0" applyFont="1" applyFill="1" applyBorder="1" applyAlignment="1">
      <alignment horizontal="center"/>
    </xf>
    <xf numFmtId="0" fontId="0" fillId="0" borderId="15" xfId="0" applyFill="1" applyBorder="1" applyAlignment="1">
      <alignment horizontal="center" vertical="center"/>
    </xf>
    <xf numFmtId="20" fontId="0" fillId="0" borderId="11" xfId="0" applyNumberFormat="1" applyBorder="1" applyAlignment="1">
      <alignment horizontal="center"/>
    </xf>
    <xf numFmtId="0" fontId="0" fillId="0" borderId="11" xfId="0" applyBorder="1" applyAlignment="1">
      <alignment horizontal="center"/>
    </xf>
    <xf numFmtId="2" fontId="0" fillId="0" borderId="11" xfId="0" applyNumberFormat="1" applyBorder="1"/>
    <xf numFmtId="2" fontId="0" fillId="0" borderId="5" xfId="0" applyNumberFormat="1" applyBorder="1"/>
    <xf numFmtId="0" fontId="0" fillId="0" borderId="5" xfId="0" applyFill="1" applyBorder="1" applyAlignment="1">
      <alignment horizontal="center"/>
    </xf>
    <xf numFmtId="0" fontId="0" fillId="0" borderId="17" xfId="0" applyFill="1" applyBorder="1" applyAlignment="1">
      <alignment horizontal="center"/>
    </xf>
    <xf numFmtId="2" fontId="0" fillId="0" borderId="17" xfId="0" applyNumberFormat="1" applyBorder="1"/>
    <xf numFmtId="2" fontId="0" fillId="0" borderId="48" xfId="0" applyNumberFormat="1" applyBorder="1"/>
    <xf numFmtId="0" fontId="0" fillId="0" borderId="60" xfId="0" applyBorder="1"/>
    <xf numFmtId="0" fontId="0" fillId="0" borderId="15" xfId="0" applyBorder="1" applyAlignment="1">
      <alignment horizontal="center" wrapText="1"/>
    </xf>
    <xf numFmtId="0" fontId="0" fillId="0" borderId="11" xfId="0" applyBorder="1"/>
    <xf numFmtId="0" fontId="0" fillId="0" borderId="55" xfId="0" applyBorder="1"/>
    <xf numFmtId="0" fontId="0" fillId="0" borderId="8" xfId="0" applyBorder="1" applyAlignment="1">
      <alignment horizontal="center" wrapText="1"/>
    </xf>
    <xf numFmtId="0" fontId="0" fillId="0" borderId="5" xfId="0" applyBorder="1"/>
    <xf numFmtId="0" fontId="0" fillId="0" borderId="47" xfId="0" applyBorder="1"/>
    <xf numFmtId="0" fontId="0" fillId="0" borderId="16" xfId="0" applyBorder="1" applyAlignment="1">
      <alignment horizontal="center" wrapText="1"/>
    </xf>
    <xf numFmtId="0" fontId="0" fillId="0" borderId="17" xfId="0" applyBorder="1"/>
    <xf numFmtId="0" fontId="0" fillId="0" borderId="48" xfId="0" applyBorder="1"/>
    <xf numFmtId="0" fontId="0" fillId="0" borderId="65" xfId="0" applyBorder="1"/>
    <xf numFmtId="0" fontId="0" fillId="0" borderId="66" xfId="0" applyBorder="1"/>
    <xf numFmtId="0" fontId="0" fillId="0" borderId="4" xfId="0" applyBorder="1"/>
    <xf numFmtId="0" fontId="10" fillId="5" borderId="4" xfId="0" applyFont="1" applyFill="1" applyBorder="1"/>
    <xf numFmtId="0" fontId="10" fillId="5" borderId="4" xfId="0" applyFont="1" applyFill="1" applyBorder="1" applyAlignment="1">
      <alignment horizontal="center"/>
    </xf>
    <xf numFmtId="0" fontId="10" fillId="5" borderId="4" xfId="0" applyFont="1" applyFill="1" applyBorder="1" applyAlignment="1">
      <alignment horizontal="center" vertical="center"/>
    </xf>
    <xf numFmtId="0" fontId="10" fillId="5" borderId="50" xfId="0" applyFont="1" applyFill="1" applyBorder="1" applyAlignment="1">
      <alignment horizontal="center" vertical="center"/>
    </xf>
    <xf numFmtId="0" fontId="10" fillId="5" borderId="4" xfId="0" applyFont="1" applyFill="1" applyBorder="1" applyAlignment="1">
      <alignment horizontal="center" vertical="center" wrapText="1"/>
    </xf>
    <xf numFmtId="0" fontId="10" fillId="5" borderId="49" xfId="0" applyFont="1" applyFill="1" applyBorder="1" applyAlignment="1">
      <alignment horizontal="center" vertical="center" wrapText="1"/>
    </xf>
    <xf numFmtId="0" fontId="10" fillId="5" borderId="50" xfId="0" applyFont="1" applyFill="1" applyBorder="1" applyAlignment="1">
      <alignment horizontal="center" vertical="center" wrapText="1"/>
    </xf>
    <xf numFmtId="0" fontId="0" fillId="0" borderId="16" xfId="0" applyBorder="1" applyAlignment="1">
      <alignment horizontal="center" vertical="center"/>
    </xf>
    <xf numFmtId="20" fontId="0" fillId="0" borderId="17" xfId="0" applyNumberFormat="1" applyBorder="1" applyAlignment="1">
      <alignment horizontal="center" vertical="center"/>
    </xf>
    <xf numFmtId="0" fontId="0" fillId="0" borderId="48" xfId="0" applyBorder="1" applyAlignment="1">
      <alignment horizontal="center"/>
    </xf>
    <xf numFmtId="0" fontId="0" fillId="0" borderId="11" xfId="0" applyFill="1" applyBorder="1" applyAlignment="1">
      <alignment horizontal="center"/>
    </xf>
    <xf numFmtId="0" fontId="0" fillId="0" borderId="15" xfId="0" applyBorder="1"/>
    <xf numFmtId="0" fontId="0" fillId="0" borderId="8" xfId="0" applyBorder="1"/>
    <xf numFmtId="0" fontId="0" fillId="0" borderId="16" xfId="0" applyBorder="1"/>
    <xf numFmtId="20" fontId="0" fillId="0" borderId="17" xfId="0" applyNumberFormat="1" applyBorder="1" applyAlignment="1">
      <alignment horizontal="center"/>
    </xf>
    <xf numFmtId="4" fontId="0" fillId="0" borderId="55" xfId="0" applyNumberFormat="1" applyBorder="1"/>
    <xf numFmtId="4" fontId="0" fillId="0" borderId="47" xfId="0" applyNumberFormat="1" applyBorder="1"/>
    <xf numFmtId="4" fontId="0" fillId="0" borderId="48" xfId="0" applyNumberFormat="1" applyBorder="1"/>
    <xf numFmtId="0" fontId="0" fillId="0" borderId="16" xfId="0" applyFill="1" applyBorder="1"/>
    <xf numFmtId="0" fontId="0" fillId="0" borderId="17" xfId="0" applyFill="1" applyBorder="1"/>
    <xf numFmtId="20" fontId="0" fillId="0" borderId="11" xfId="0" applyNumberFormat="1" applyBorder="1" applyAlignment="1">
      <alignment horizontal="center" vertical="center"/>
    </xf>
    <xf numFmtId="0" fontId="10" fillId="6" borderId="4" xfId="0" applyFont="1" applyFill="1" applyBorder="1" applyAlignment="1">
      <alignment horizontal="center"/>
    </xf>
    <xf numFmtId="0" fontId="10" fillId="6" borderId="50" xfId="0" applyFont="1" applyFill="1" applyBorder="1" applyAlignment="1">
      <alignment horizontal="center" wrapText="1"/>
    </xf>
    <xf numFmtId="0" fontId="10" fillId="6" borderId="61" xfId="0" applyFont="1" applyFill="1" applyBorder="1" applyAlignment="1">
      <alignment horizontal="center" wrapText="1"/>
    </xf>
    <xf numFmtId="0" fontId="10" fillId="6" borderId="54" xfId="0" applyFont="1" applyFill="1" applyBorder="1" applyAlignment="1">
      <alignment horizontal="center" vertical="center"/>
    </xf>
    <xf numFmtId="0" fontId="0" fillId="0" borderId="17" xfId="0" applyBorder="1" applyAlignment="1">
      <alignment horizontal="center" vertical="center"/>
    </xf>
    <xf numFmtId="0" fontId="10" fillId="6" borderId="54" xfId="0" applyFont="1" applyFill="1" applyBorder="1" applyAlignment="1">
      <alignment horizontal="left" vertical="center"/>
    </xf>
    <xf numFmtId="0" fontId="10" fillId="6" borderId="53" xfId="0" applyFont="1" applyFill="1" applyBorder="1" applyAlignment="1">
      <alignment horizontal="center" vertical="center"/>
    </xf>
    <xf numFmtId="0" fontId="10" fillId="6" borderId="53" xfId="0" applyFont="1" applyFill="1" applyBorder="1" applyAlignment="1">
      <alignment horizontal="left" vertical="center"/>
    </xf>
    <xf numFmtId="0" fontId="10" fillId="6" borderId="67" xfId="0" applyFont="1" applyFill="1" applyBorder="1" applyAlignment="1">
      <alignment horizontal="center" vertical="center"/>
    </xf>
    <xf numFmtId="0" fontId="0" fillId="0" borderId="68" xfId="0" applyBorder="1" applyAlignment="1">
      <alignment horizontal="center" vertical="center"/>
    </xf>
    <xf numFmtId="0" fontId="10" fillId="6" borderId="67" xfId="0" applyFont="1" applyFill="1" applyBorder="1" applyAlignment="1">
      <alignment horizontal="left" vertical="center"/>
    </xf>
    <xf numFmtId="0" fontId="10" fillId="6" borderId="19" xfId="0" applyFont="1" applyFill="1" applyBorder="1" applyAlignment="1">
      <alignment horizontal="center"/>
    </xf>
    <xf numFmtId="0" fontId="10" fillId="6" borderId="57" xfId="0" applyFont="1" applyFill="1" applyBorder="1" applyAlignment="1">
      <alignment horizontal="center"/>
    </xf>
    <xf numFmtId="0" fontId="10" fillId="6" borderId="56" xfId="0" applyFont="1" applyFill="1" applyBorder="1" applyAlignment="1">
      <alignment horizontal="center"/>
    </xf>
    <xf numFmtId="0" fontId="10" fillId="6" borderId="18" xfId="0" applyFont="1" applyFill="1" applyBorder="1" applyAlignment="1">
      <alignment horizontal="center" vertical="center"/>
    </xf>
    <xf numFmtId="0" fontId="10" fillId="6" borderId="2" xfId="0" applyFont="1" applyFill="1" applyBorder="1" applyAlignment="1">
      <alignment horizontal="center" vertical="center"/>
    </xf>
    <xf numFmtId="16" fontId="10" fillId="6" borderId="2" xfId="0" applyNumberFormat="1" applyFont="1" applyFill="1" applyBorder="1" applyAlignment="1">
      <alignment horizontal="center" vertical="center"/>
    </xf>
    <xf numFmtId="0" fontId="10" fillId="6" borderId="1" xfId="0" applyFont="1" applyFill="1" applyBorder="1"/>
    <xf numFmtId="0" fontId="10" fillId="6" borderId="59" xfId="0" applyFont="1" applyFill="1" applyBorder="1" applyAlignment="1">
      <alignment horizontal="center"/>
    </xf>
    <xf numFmtId="0" fontId="10" fillId="6" borderId="64" xfId="0" applyFont="1" applyFill="1" applyBorder="1" applyAlignment="1">
      <alignment horizontal="center" wrapText="1"/>
    </xf>
    <xf numFmtId="0" fontId="10" fillId="6" borderId="63" xfId="0" applyFont="1" applyFill="1" applyBorder="1" applyAlignment="1">
      <alignment horizontal="center" wrapText="1"/>
    </xf>
    <xf numFmtId="16" fontId="0" fillId="0" borderId="8" xfId="0" applyNumberFormat="1" applyFill="1" applyBorder="1" applyAlignment="1">
      <alignment horizontal="center" vertical="center"/>
    </xf>
    <xf numFmtId="0" fontId="10" fillId="6" borderId="69" xfId="0" applyFont="1" applyFill="1" applyBorder="1" applyAlignment="1">
      <alignment horizontal="center" vertical="center"/>
    </xf>
    <xf numFmtId="0" fontId="0" fillId="0" borderId="48" xfId="0" applyBorder="1" applyAlignment="1">
      <alignment horizontal="center" vertical="center"/>
    </xf>
    <xf numFmtId="0" fontId="0" fillId="0" borderId="47" xfId="0" applyBorder="1" applyAlignment="1">
      <alignment horizontal="center" vertical="center"/>
    </xf>
    <xf numFmtId="0" fontId="10" fillId="6" borderId="70" xfId="0" applyFont="1" applyFill="1" applyBorder="1" applyAlignment="1">
      <alignment horizontal="center" vertical="center"/>
    </xf>
    <xf numFmtId="0" fontId="0" fillId="0" borderId="55" xfId="0" applyBorder="1" applyAlignment="1">
      <alignment horizontal="center" vertical="center"/>
    </xf>
    <xf numFmtId="0" fontId="10" fillId="6" borderId="71" xfId="0" applyFont="1" applyFill="1" applyBorder="1" applyAlignment="1">
      <alignment horizontal="center" vertical="center"/>
    </xf>
    <xf numFmtId="0" fontId="10" fillId="6" borderId="57" xfId="0" applyFont="1" applyFill="1" applyBorder="1" applyAlignment="1">
      <alignment horizontal="center" vertical="center"/>
    </xf>
    <xf numFmtId="16" fontId="10" fillId="6" borderId="57" xfId="0" applyNumberFormat="1" applyFont="1" applyFill="1" applyBorder="1" applyAlignment="1">
      <alignment horizontal="center" vertical="center"/>
    </xf>
    <xf numFmtId="0" fontId="10" fillId="6" borderId="54" xfId="0" applyFont="1" applyFill="1" applyBorder="1"/>
    <xf numFmtId="0" fontId="10" fillId="6" borderId="53" xfId="0" applyFont="1" applyFill="1" applyBorder="1"/>
    <xf numFmtId="0" fontId="0" fillId="0" borderId="72" xfId="0" applyBorder="1"/>
    <xf numFmtId="0" fontId="0" fillId="0" borderId="68" xfId="0" applyBorder="1"/>
    <xf numFmtId="0" fontId="0" fillId="0" borderId="73" xfId="0" applyBorder="1"/>
    <xf numFmtId="0" fontId="10" fillId="6" borderId="18" xfId="0" applyFont="1" applyFill="1" applyBorder="1"/>
    <xf numFmtId="0" fontId="10" fillId="6" borderId="2" xfId="0" applyFont="1" applyFill="1" applyBorder="1"/>
    <xf numFmtId="0" fontId="10" fillId="6" borderId="67" xfId="0" applyFont="1" applyFill="1" applyBorder="1"/>
    <xf numFmtId="4" fontId="0" fillId="0" borderId="5" xfId="0" applyNumberFormat="1" applyBorder="1"/>
    <xf numFmtId="0" fontId="0" fillId="0" borderId="5" xfId="0" applyFill="1" applyBorder="1" applyAlignment="1">
      <alignment horizontal="left" vertical="center"/>
    </xf>
    <xf numFmtId="0" fontId="10" fillId="5" borderId="62"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10" xfId="0" applyFont="1" applyFill="1" applyBorder="1" applyAlignment="1">
      <alignment horizontal="center" vertical="center"/>
    </xf>
    <xf numFmtId="0" fontId="10" fillId="5" borderId="12" xfId="0" applyFont="1" applyFill="1" applyBorder="1" applyAlignment="1">
      <alignment horizontal="center" vertical="center"/>
    </xf>
    <xf numFmtId="2" fontId="0" fillId="0" borderId="72" xfId="0" applyNumberFormat="1" applyBorder="1"/>
    <xf numFmtId="2" fontId="0" fillId="0" borderId="60" xfId="0" applyNumberFormat="1" applyFill="1" applyBorder="1"/>
    <xf numFmtId="4" fontId="0" fillId="0" borderId="11" xfId="0" applyNumberFormat="1" applyBorder="1"/>
    <xf numFmtId="0" fontId="0" fillId="0" borderId="17" xfId="0" applyFill="1" applyBorder="1" applyAlignment="1">
      <alignment horizontal="left" vertical="center"/>
    </xf>
    <xf numFmtId="4" fontId="0" fillId="0" borderId="17" xfId="0" applyNumberFormat="1" applyBorder="1"/>
    <xf numFmtId="0" fontId="10" fillId="5" borderId="61" xfId="0" applyFont="1" applyFill="1" applyBorder="1"/>
    <xf numFmtId="0" fontId="0" fillId="0" borderId="17" xfId="0" applyBorder="1" applyAlignment="1">
      <alignment horizontal="left"/>
    </xf>
    <xf numFmtId="0" fontId="5" fillId="2" borderId="4" xfId="0" applyFont="1" applyFill="1" applyBorder="1" applyAlignment="1">
      <alignment horizontal="center" vertical="center" wrapText="1"/>
    </xf>
    <xf numFmtId="0" fontId="5" fillId="2" borderId="5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10" xfId="0" applyBorder="1"/>
    <xf numFmtId="0" fontId="0" fillId="0" borderId="10" xfId="0" applyBorder="1" applyAlignment="1">
      <alignment vertical="center"/>
    </xf>
    <xf numFmtId="0" fontId="4" fillId="0" borderId="6" xfId="0" applyFont="1" applyBorder="1" applyAlignment="1">
      <alignment wrapText="1"/>
    </xf>
    <xf numFmtId="0" fontId="4" fillId="0" borderId="6" xfId="0" applyFont="1" applyFill="1" applyBorder="1" applyAlignment="1">
      <alignment horizontal="right"/>
    </xf>
    <xf numFmtId="0" fontId="4" fillId="0" borderId="6" xfId="0" applyFont="1" applyFill="1" applyBorder="1" applyAlignment="1">
      <alignment horizontal="left" vertical="top" wrapText="1"/>
    </xf>
    <xf numFmtId="0" fontId="3" fillId="0" borderId="74" xfId="0" applyFont="1" applyFill="1" applyBorder="1" applyAlignment="1">
      <alignment horizontal="center" vertical="center" wrapText="1"/>
    </xf>
    <xf numFmtId="0" fontId="4" fillId="0" borderId="9" xfId="0" applyFont="1" applyBorder="1" applyAlignment="1">
      <alignment wrapText="1"/>
    </xf>
    <xf numFmtId="0" fontId="0" fillId="0" borderId="10" xfId="0" applyBorder="1" applyAlignment="1">
      <alignment horizontal="left" vertical="center" wrapText="1"/>
    </xf>
    <xf numFmtId="0" fontId="0" fillId="0" borderId="51" xfId="0" applyBorder="1" applyAlignment="1">
      <alignment horizontal="left" vertical="center" wrapText="1"/>
    </xf>
    <xf numFmtId="0" fontId="0" fillId="0" borderId="59" xfId="0" applyBorder="1" applyAlignment="1">
      <alignment horizontal="left" vertical="center" wrapText="1"/>
    </xf>
    <xf numFmtId="0" fontId="0" fillId="0" borderId="10" xfId="0" applyFill="1" applyBorder="1" applyAlignment="1">
      <alignment vertical="center"/>
    </xf>
    <xf numFmtId="0" fontId="0" fillId="0" borderId="60" xfId="0" applyFill="1" applyBorder="1" applyAlignment="1">
      <alignment vertical="center"/>
    </xf>
    <xf numFmtId="0" fontId="0" fillId="0" borderId="60" xfId="0" applyBorder="1" applyAlignment="1">
      <alignment vertical="center" wrapText="1"/>
    </xf>
    <xf numFmtId="0" fontId="0" fillId="0" borderId="0" xfId="0" applyFill="1" applyBorder="1" applyAlignment="1">
      <alignment vertical="center"/>
    </xf>
    <xf numFmtId="0" fontId="0" fillId="0" borderId="0" xfId="0" applyBorder="1" applyAlignment="1">
      <alignment vertical="center" wrapText="1"/>
    </xf>
    <xf numFmtId="0" fontId="6" fillId="0" borderId="10" xfId="0" applyFont="1" applyBorder="1" applyAlignment="1">
      <alignment vertical="center"/>
    </xf>
    <xf numFmtId="0" fontId="6" fillId="0" borderId="59" xfId="0" applyFont="1" applyBorder="1"/>
    <xf numFmtId="0" fontId="6" fillId="0" borderId="10" xfId="0" applyFont="1" applyBorder="1"/>
    <xf numFmtId="0" fontId="6" fillId="0" borderId="51" xfId="0" applyFont="1" applyBorder="1"/>
    <xf numFmtId="0" fontId="6" fillId="0" borderId="51" xfId="0" applyFont="1" applyBorder="1" applyAlignment="1">
      <alignment vertical="center"/>
    </xf>
    <xf numFmtId="0" fontId="5" fillId="5" borderId="4" xfId="0" applyFont="1" applyFill="1" applyBorder="1" applyAlignment="1">
      <alignment horizontal="center" vertical="center"/>
    </xf>
    <xf numFmtId="0" fontId="5" fillId="5" borderId="75" xfId="0" applyFont="1" applyFill="1" applyBorder="1" applyAlignment="1">
      <alignment horizontal="center" vertical="center"/>
    </xf>
    <xf numFmtId="0" fontId="5" fillId="2" borderId="13" xfId="0" applyFont="1" applyFill="1" applyBorder="1" applyAlignment="1">
      <alignment horizontal="center" vertical="center" wrapText="1"/>
    </xf>
    <xf numFmtId="0" fontId="0" fillId="0" borderId="4" xfId="0" applyBorder="1" applyAlignment="1">
      <alignment vertical="center" wrapText="1"/>
    </xf>
    <xf numFmtId="0" fontId="6" fillId="0" borderId="59" xfId="0" applyFont="1" applyBorder="1" applyAlignment="1">
      <alignment wrapText="1"/>
    </xf>
    <xf numFmtId="0" fontId="6" fillId="0" borderId="67" xfId="0" applyFont="1" applyBorder="1" applyAlignment="1">
      <alignment vertical="center"/>
    </xf>
    <xf numFmtId="0" fontId="6" fillId="0" borderId="67" xfId="0" applyFont="1" applyBorder="1" applyAlignment="1">
      <alignment vertical="center" wrapText="1"/>
    </xf>
    <xf numFmtId="0" fontId="6" fillId="0" borderId="5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Preostali sati</c:v>
          </c:tx>
          <c:marker>
            <c:symbol val="none"/>
          </c:marker>
          <c:cat>
            <c:strRef>
              <c:f>'Sprint 1 backlog'!$C$19:$C$29</c:f>
              <c:strCache>
                <c:ptCount val="11"/>
                <c:pt idx="0">
                  <c:v>09.03.2015.</c:v>
                </c:pt>
                <c:pt idx="1">
                  <c:v>16.03.2015.</c:v>
                </c:pt>
                <c:pt idx="2">
                  <c:v>17.03.2015.</c:v>
                </c:pt>
                <c:pt idx="3">
                  <c:v>18.03.2015. </c:v>
                </c:pt>
                <c:pt idx="4">
                  <c:v>20.03.2015.</c:v>
                </c:pt>
                <c:pt idx="5">
                  <c:v>21.03.2015.</c:v>
                </c:pt>
                <c:pt idx="6">
                  <c:v>23.03.2015.</c:v>
                </c:pt>
                <c:pt idx="7">
                  <c:v>23.03.2015.</c:v>
                </c:pt>
                <c:pt idx="8">
                  <c:v>24.03.2015.</c:v>
                </c:pt>
                <c:pt idx="9">
                  <c:v>24.03.2015.</c:v>
                </c:pt>
                <c:pt idx="10">
                  <c:v>25.03.2015.</c:v>
                </c:pt>
              </c:strCache>
            </c:strRef>
          </c:cat>
          <c:val>
            <c:numRef>
              <c:f>'Sprint 1 backlog'!$F$19:$F$29</c:f>
              <c:numCache>
                <c:formatCode>0.00</c:formatCode>
                <c:ptCount val="11"/>
                <c:pt idx="0">
                  <c:v>33.5</c:v>
                </c:pt>
                <c:pt idx="1">
                  <c:v>30</c:v>
                </c:pt>
                <c:pt idx="2">
                  <c:v>27.5</c:v>
                </c:pt>
                <c:pt idx="3">
                  <c:v>24.5</c:v>
                </c:pt>
                <c:pt idx="4">
                  <c:v>20.5</c:v>
                </c:pt>
                <c:pt idx="5">
                  <c:v>16.5</c:v>
                </c:pt>
                <c:pt idx="6">
                  <c:v>13.5</c:v>
                </c:pt>
                <c:pt idx="7">
                  <c:v>9</c:v>
                </c:pt>
                <c:pt idx="8">
                  <c:v>4.5</c:v>
                </c:pt>
                <c:pt idx="9">
                  <c:v>2.5</c:v>
                </c:pt>
                <c:pt idx="10">
                  <c:v>0</c:v>
                </c:pt>
              </c:numCache>
            </c:numRef>
          </c:val>
          <c:smooth val="0"/>
        </c:ser>
        <c:ser>
          <c:idx val="1"/>
          <c:order val="1"/>
          <c:tx>
            <c:v>Idealna linija</c:v>
          </c:tx>
          <c:marker>
            <c:symbol val="none"/>
          </c:marker>
          <c:cat>
            <c:strRef>
              <c:f>'Sprint 1 backlog'!$C$19:$C$29</c:f>
              <c:strCache>
                <c:ptCount val="11"/>
                <c:pt idx="0">
                  <c:v>09.03.2015.</c:v>
                </c:pt>
                <c:pt idx="1">
                  <c:v>16.03.2015.</c:v>
                </c:pt>
                <c:pt idx="2">
                  <c:v>17.03.2015.</c:v>
                </c:pt>
                <c:pt idx="3">
                  <c:v>18.03.2015. </c:v>
                </c:pt>
                <c:pt idx="4">
                  <c:v>20.03.2015.</c:v>
                </c:pt>
                <c:pt idx="5">
                  <c:v>21.03.2015.</c:v>
                </c:pt>
                <c:pt idx="6">
                  <c:v>23.03.2015.</c:v>
                </c:pt>
                <c:pt idx="7">
                  <c:v>23.03.2015.</c:v>
                </c:pt>
                <c:pt idx="8">
                  <c:v>24.03.2015.</c:v>
                </c:pt>
                <c:pt idx="9">
                  <c:v>24.03.2015.</c:v>
                </c:pt>
                <c:pt idx="10">
                  <c:v>25.03.2015.</c:v>
                </c:pt>
              </c:strCache>
            </c:strRef>
          </c:cat>
          <c:val>
            <c:numRef>
              <c:f>'Sprint 1 backlog'!$G$19:$G$29</c:f>
              <c:numCache>
                <c:formatCode>0.00</c:formatCode>
                <c:ptCount val="11"/>
                <c:pt idx="0">
                  <c:v>32.272727272727273</c:v>
                </c:pt>
                <c:pt idx="1">
                  <c:v>29.045454545454547</c:v>
                </c:pt>
                <c:pt idx="2">
                  <c:v>25.81818181818182</c:v>
                </c:pt>
                <c:pt idx="3">
                  <c:v>22.590909090909093</c:v>
                </c:pt>
                <c:pt idx="4">
                  <c:v>19.363636363636367</c:v>
                </c:pt>
                <c:pt idx="5">
                  <c:v>16.13636363636364</c:v>
                </c:pt>
                <c:pt idx="6">
                  <c:v>12.909090909090914</c:v>
                </c:pt>
                <c:pt idx="7">
                  <c:v>9.681818181818187</c:v>
                </c:pt>
                <c:pt idx="8">
                  <c:v>6.4545454545454604</c:v>
                </c:pt>
                <c:pt idx="9">
                  <c:v>3.2272727272727333</c:v>
                </c:pt>
                <c:pt idx="10">
                  <c:v>6.2172489379008766E-15</c:v>
                </c:pt>
              </c:numCache>
            </c:numRef>
          </c:val>
          <c:smooth val="0"/>
        </c:ser>
        <c:dLbls>
          <c:showLegendKey val="0"/>
          <c:showVal val="0"/>
          <c:showCatName val="0"/>
          <c:showSerName val="0"/>
          <c:showPercent val="0"/>
          <c:showBubbleSize val="0"/>
        </c:dLbls>
        <c:marker val="1"/>
        <c:smooth val="0"/>
        <c:axId val="40908288"/>
        <c:axId val="40909824"/>
      </c:lineChart>
      <c:catAx>
        <c:axId val="40908288"/>
        <c:scaling>
          <c:orientation val="minMax"/>
        </c:scaling>
        <c:delete val="0"/>
        <c:axPos val="b"/>
        <c:majorTickMark val="out"/>
        <c:minorTickMark val="none"/>
        <c:tickLblPos val="nextTo"/>
        <c:crossAx val="40909824"/>
        <c:crosses val="autoZero"/>
        <c:auto val="1"/>
        <c:lblAlgn val="ctr"/>
        <c:lblOffset val="100"/>
        <c:noMultiLvlLbl val="0"/>
      </c:catAx>
      <c:valAx>
        <c:axId val="40909824"/>
        <c:scaling>
          <c:orientation val="minMax"/>
        </c:scaling>
        <c:delete val="0"/>
        <c:axPos val="l"/>
        <c:majorGridlines/>
        <c:numFmt formatCode="0.00" sourceLinked="1"/>
        <c:majorTickMark val="out"/>
        <c:minorTickMark val="none"/>
        <c:tickLblPos val="nextTo"/>
        <c:crossAx val="40908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val>
            <c:numRef>
              <c:f>'Sprint 5 backlog'!$F$4:$F$10</c:f>
              <c:numCache>
                <c:formatCode>General</c:formatCode>
                <c:ptCount val="7"/>
                <c:pt idx="0">
                  <c:v>20</c:v>
                </c:pt>
                <c:pt idx="1">
                  <c:v>16</c:v>
                </c:pt>
                <c:pt idx="2">
                  <c:v>11</c:v>
                </c:pt>
                <c:pt idx="3">
                  <c:v>8</c:v>
                </c:pt>
                <c:pt idx="4">
                  <c:v>6</c:v>
                </c:pt>
                <c:pt idx="5">
                  <c:v>1</c:v>
                </c:pt>
                <c:pt idx="6">
                  <c:v>0</c:v>
                </c:pt>
              </c:numCache>
            </c:numRef>
          </c:val>
          <c:smooth val="0"/>
        </c:ser>
        <c:ser>
          <c:idx val="1"/>
          <c:order val="1"/>
          <c:tx>
            <c:v>Idealna linija</c:v>
          </c:tx>
          <c:marker>
            <c:symbol val="none"/>
          </c:marker>
          <c:val>
            <c:numRef>
              <c:f>'Sprint 5 backlog'!$G$4:$G$10</c:f>
              <c:numCache>
                <c:formatCode>General</c:formatCode>
                <c:ptCount val="7"/>
                <c:pt idx="0">
                  <c:v>18.857142857142858</c:v>
                </c:pt>
                <c:pt idx="1">
                  <c:v>15.714285714285715</c:v>
                </c:pt>
                <c:pt idx="2">
                  <c:v>12.571428571428573</c:v>
                </c:pt>
                <c:pt idx="3">
                  <c:v>9.4285714285714306</c:v>
                </c:pt>
                <c:pt idx="4">
                  <c:v>6.2857142857142883</c:v>
                </c:pt>
                <c:pt idx="5">
                  <c:v>3.1428571428571455</c:v>
                </c:pt>
                <c:pt idx="6">
                  <c:v>0</c:v>
                </c:pt>
              </c:numCache>
            </c:numRef>
          </c:val>
          <c:smooth val="0"/>
        </c:ser>
        <c:dLbls>
          <c:showLegendKey val="0"/>
          <c:showVal val="0"/>
          <c:showCatName val="0"/>
          <c:showSerName val="0"/>
          <c:showPercent val="0"/>
          <c:showBubbleSize val="0"/>
        </c:dLbls>
        <c:marker val="1"/>
        <c:smooth val="0"/>
        <c:axId val="115275648"/>
        <c:axId val="115287936"/>
      </c:lineChart>
      <c:catAx>
        <c:axId val="115275648"/>
        <c:scaling>
          <c:orientation val="minMax"/>
        </c:scaling>
        <c:delete val="0"/>
        <c:axPos val="b"/>
        <c:majorTickMark val="out"/>
        <c:minorTickMark val="none"/>
        <c:tickLblPos val="nextTo"/>
        <c:crossAx val="115287936"/>
        <c:crosses val="autoZero"/>
        <c:auto val="1"/>
        <c:lblAlgn val="ctr"/>
        <c:lblOffset val="100"/>
        <c:noMultiLvlLbl val="0"/>
      </c:catAx>
      <c:valAx>
        <c:axId val="115287936"/>
        <c:scaling>
          <c:orientation val="minMax"/>
        </c:scaling>
        <c:delete val="0"/>
        <c:axPos val="l"/>
        <c:majorGridlines/>
        <c:numFmt formatCode="General" sourceLinked="1"/>
        <c:majorTickMark val="out"/>
        <c:minorTickMark val="none"/>
        <c:tickLblPos val="nextTo"/>
        <c:crossAx val="115275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v>Sati rada u retrospektivi</c:v>
          </c:tx>
          <c:marker>
            <c:symbol val="none"/>
          </c:marker>
          <c:cat>
            <c:strRef>
              <c:f>Retrospektiva!$I$3:$I$13</c:f>
              <c:strCache>
                <c:ptCount val="11"/>
                <c:pt idx="0">
                  <c:v>21.06. </c:v>
                </c:pt>
                <c:pt idx="1">
                  <c:v>22.06.</c:v>
                </c:pt>
                <c:pt idx="2">
                  <c:v>22.06.</c:v>
                </c:pt>
                <c:pt idx="3">
                  <c:v>23.06.</c:v>
                </c:pt>
                <c:pt idx="4">
                  <c:v>24.06.</c:v>
                </c:pt>
                <c:pt idx="5">
                  <c:v>25.06.</c:v>
                </c:pt>
                <c:pt idx="6">
                  <c:v>26.06.</c:v>
                </c:pt>
                <c:pt idx="7">
                  <c:v>27.06.</c:v>
                </c:pt>
                <c:pt idx="8">
                  <c:v>28.06.</c:v>
                </c:pt>
                <c:pt idx="9">
                  <c:v>29.06.</c:v>
                </c:pt>
                <c:pt idx="10">
                  <c:v>30.06.</c:v>
                </c:pt>
              </c:strCache>
            </c:strRef>
          </c:cat>
          <c:val>
            <c:numRef>
              <c:f>Retrospektiva!$K$3:$K$13</c:f>
              <c:numCache>
                <c:formatCode>General</c:formatCode>
                <c:ptCount val="11"/>
                <c:pt idx="0">
                  <c:v>1</c:v>
                </c:pt>
                <c:pt idx="1">
                  <c:v>3</c:v>
                </c:pt>
                <c:pt idx="2">
                  <c:v>9</c:v>
                </c:pt>
                <c:pt idx="3">
                  <c:v>2</c:v>
                </c:pt>
                <c:pt idx="4">
                  <c:v>2</c:v>
                </c:pt>
                <c:pt idx="5">
                  <c:v>3</c:v>
                </c:pt>
                <c:pt idx="6">
                  <c:v>2</c:v>
                </c:pt>
                <c:pt idx="7">
                  <c:v>5</c:v>
                </c:pt>
                <c:pt idx="8">
                  <c:v>5.5</c:v>
                </c:pt>
              </c:numCache>
            </c:numRef>
          </c:val>
          <c:smooth val="0"/>
        </c:ser>
        <c:dLbls>
          <c:showLegendKey val="0"/>
          <c:showVal val="0"/>
          <c:showCatName val="0"/>
          <c:showSerName val="0"/>
          <c:showPercent val="0"/>
          <c:showBubbleSize val="0"/>
        </c:dLbls>
        <c:marker val="1"/>
        <c:smooth val="0"/>
        <c:axId val="142066048"/>
        <c:axId val="142067584"/>
      </c:lineChart>
      <c:catAx>
        <c:axId val="142066048"/>
        <c:scaling>
          <c:orientation val="minMax"/>
        </c:scaling>
        <c:delete val="0"/>
        <c:axPos val="b"/>
        <c:majorTickMark val="out"/>
        <c:minorTickMark val="none"/>
        <c:tickLblPos val="nextTo"/>
        <c:crossAx val="142067584"/>
        <c:crosses val="autoZero"/>
        <c:auto val="1"/>
        <c:lblAlgn val="ctr"/>
        <c:lblOffset val="100"/>
        <c:noMultiLvlLbl val="0"/>
      </c:catAx>
      <c:valAx>
        <c:axId val="142067584"/>
        <c:scaling>
          <c:orientation val="minMax"/>
        </c:scaling>
        <c:delete val="0"/>
        <c:axPos val="l"/>
        <c:majorGridlines/>
        <c:numFmt formatCode="General" sourceLinked="1"/>
        <c:majorTickMark val="out"/>
        <c:minorTickMark val="none"/>
        <c:tickLblPos val="nextTo"/>
        <c:crossAx val="142066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Ožujak!$F$2</c:f>
              <c:strCache>
                <c:ptCount val="1"/>
                <c:pt idx="0">
                  <c:v>Ana</c:v>
                </c:pt>
              </c:strCache>
            </c:strRef>
          </c:tx>
          <c:invertIfNegative val="0"/>
          <c:cat>
            <c:strRef>
              <c:f>Ožujak!$G$1:$S$1</c:f>
              <c:strCache>
                <c:ptCount val="13"/>
                <c:pt idx="0">
                  <c:v>9.3.</c:v>
                </c:pt>
                <c:pt idx="1">
                  <c:v>16.3.</c:v>
                </c:pt>
                <c:pt idx="2">
                  <c:v>17.3.</c:v>
                </c:pt>
                <c:pt idx="3">
                  <c:v>18.3.</c:v>
                </c:pt>
                <c:pt idx="4">
                  <c:v>20.3.</c:v>
                </c:pt>
                <c:pt idx="5">
                  <c:v>21.3.</c:v>
                </c:pt>
                <c:pt idx="6">
                  <c:v>23.3.</c:v>
                </c:pt>
                <c:pt idx="7">
                  <c:v>23.3.</c:v>
                </c:pt>
                <c:pt idx="8">
                  <c:v>24.3.</c:v>
                </c:pt>
                <c:pt idx="9">
                  <c:v>24.3.</c:v>
                </c:pt>
                <c:pt idx="10">
                  <c:v>25.3.</c:v>
                </c:pt>
                <c:pt idx="11">
                  <c:v>30.3.</c:v>
                </c:pt>
                <c:pt idx="12">
                  <c:v>31.3.</c:v>
                </c:pt>
              </c:strCache>
            </c:strRef>
          </c:cat>
          <c:val>
            <c:numRef>
              <c:f>Ožujak!$G$2:$S$2</c:f>
              <c:numCache>
                <c:formatCode>General</c:formatCode>
                <c:ptCount val="13"/>
                <c:pt idx="0">
                  <c:v>2</c:v>
                </c:pt>
                <c:pt idx="1">
                  <c:v>3.5</c:v>
                </c:pt>
                <c:pt idx="2">
                  <c:v>2.5</c:v>
                </c:pt>
                <c:pt idx="3">
                  <c:v>3</c:v>
                </c:pt>
                <c:pt idx="4">
                  <c:v>4</c:v>
                </c:pt>
                <c:pt idx="5">
                  <c:v>4</c:v>
                </c:pt>
                <c:pt idx="6">
                  <c:v>0</c:v>
                </c:pt>
                <c:pt idx="7">
                  <c:v>0</c:v>
                </c:pt>
                <c:pt idx="8">
                  <c:v>0</c:v>
                </c:pt>
                <c:pt idx="9">
                  <c:v>2</c:v>
                </c:pt>
                <c:pt idx="10">
                  <c:v>2.5</c:v>
                </c:pt>
                <c:pt idx="11">
                  <c:v>2</c:v>
                </c:pt>
                <c:pt idx="12">
                  <c:v>0</c:v>
                </c:pt>
              </c:numCache>
            </c:numRef>
          </c:val>
        </c:ser>
        <c:ser>
          <c:idx val="1"/>
          <c:order val="1"/>
          <c:tx>
            <c:strRef>
              <c:f>Ožujak!$F$3</c:f>
              <c:strCache>
                <c:ptCount val="1"/>
                <c:pt idx="0">
                  <c:v>Alenka</c:v>
                </c:pt>
              </c:strCache>
            </c:strRef>
          </c:tx>
          <c:invertIfNegative val="0"/>
          <c:cat>
            <c:strRef>
              <c:f>Ožujak!$G$1:$S$1</c:f>
              <c:strCache>
                <c:ptCount val="13"/>
                <c:pt idx="0">
                  <c:v>9.3.</c:v>
                </c:pt>
                <c:pt idx="1">
                  <c:v>16.3.</c:v>
                </c:pt>
                <c:pt idx="2">
                  <c:v>17.3.</c:v>
                </c:pt>
                <c:pt idx="3">
                  <c:v>18.3.</c:v>
                </c:pt>
                <c:pt idx="4">
                  <c:v>20.3.</c:v>
                </c:pt>
                <c:pt idx="5">
                  <c:v>21.3.</c:v>
                </c:pt>
                <c:pt idx="6">
                  <c:v>23.3.</c:v>
                </c:pt>
                <c:pt idx="7">
                  <c:v>23.3.</c:v>
                </c:pt>
                <c:pt idx="8">
                  <c:v>24.3.</c:v>
                </c:pt>
                <c:pt idx="9">
                  <c:v>24.3.</c:v>
                </c:pt>
                <c:pt idx="10">
                  <c:v>25.3.</c:v>
                </c:pt>
                <c:pt idx="11">
                  <c:v>30.3.</c:v>
                </c:pt>
                <c:pt idx="12">
                  <c:v>31.3.</c:v>
                </c:pt>
              </c:strCache>
            </c:strRef>
          </c:cat>
          <c:val>
            <c:numRef>
              <c:f>Ožujak!$G$3:$S$3</c:f>
              <c:numCache>
                <c:formatCode>General</c:formatCode>
                <c:ptCount val="13"/>
                <c:pt idx="0">
                  <c:v>2</c:v>
                </c:pt>
                <c:pt idx="1">
                  <c:v>0</c:v>
                </c:pt>
                <c:pt idx="2">
                  <c:v>2.5</c:v>
                </c:pt>
                <c:pt idx="3">
                  <c:v>3</c:v>
                </c:pt>
                <c:pt idx="4">
                  <c:v>3</c:v>
                </c:pt>
                <c:pt idx="5">
                  <c:v>0</c:v>
                </c:pt>
                <c:pt idx="6">
                  <c:v>3</c:v>
                </c:pt>
                <c:pt idx="7">
                  <c:v>0</c:v>
                </c:pt>
                <c:pt idx="8">
                  <c:v>4.5</c:v>
                </c:pt>
                <c:pt idx="9">
                  <c:v>2</c:v>
                </c:pt>
                <c:pt idx="10">
                  <c:v>0</c:v>
                </c:pt>
                <c:pt idx="11">
                  <c:v>1</c:v>
                </c:pt>
                <c:pt idx="12">
                  <c:v>0</c:v>
                </c:pt>
              </c:numCache>
            </c:numRef>
          </c:val>
        </c:ser>
        <c:ser>
          <c:idx val="2"/>
          <c:order val="2"/>
          <c:tx>
            <c:strRef>
              <c:f>Ožujak!$F$4</c:f>
              <c:strCache>
                <c:ptCount val="1"/>
                <c:pt idx="0">
                  <c:v>Marija</c:v>
                </c:pt>
              </c:strCache>
            </c:strRef>
          </c:tx>
          <c:invertIfNegative val="0"/>
          <c:cat>
            <c:strRef>
              <c:f>Ožujak!$G$1:$S$1</c:f>
              <c:strCache>
                <c:ptCount val="13"/>
                <c:pt idx="0">
                  <c:v>9.3.</c:v>
                </c:pt>
                <c:pt idx="1">
                  <c:v>16.3.</c:v>
                </c:pt>
                <c:pt idx="2">
                  <c:v>17.3.</c:v>
                </c:pt>
                <c:pt idx="3">
                  <c:v>18.3.</c:v>
                </c:pt>
                <c:pt idx="4">
                  <c:v>20.3.</c:v>
                </c:pt>
                <c:pt idx="5">
                  <c:v>21.3.</c:v>
                </c:pt>
                <c:pt idx="6">
                  <c:v>23.3.</c:v>
                </c:pt>
                <c:pt idx="7">
                  <c:v>23.3.</c:v>
                </c:pt>
                <c:pt idx="8">
                  <c:v>24.3.</c:v>
                </c:pt>
                <c:pt idx="9">
                  <c:v>24.3.</c:v>
                </c:pt>
                <c:pt idx="10">
                  <c:v>25.3.</c:v>
                </c:pt>
                <c:pt idx="11">
                  <c:v>30.3.</c:v>
                </c:pt>
                <c:pt idx="12">
                  <c:v>31.3.</c:v>
                </c:pt>
              </c:strCache>
            </c:strRef>
          </c:cat>
          <c:val>
            <c:numRef>
              <c:f>Ožujak!$G$4:$S$4</c:f>
              <c:numCache>
                <c:formatCode>General</c:formatCode>
                <c:ptCount val="13"/>
                <c:pt idx="0">
                  <c:v>2</c:v>
                </c:pt>
                <c:pt idx="1">
                  <c:v>3.5</c:v>
                </c:pt>
                <c:pt idx="2">
                  <c:v>2.5</c:v>
                </c:pt>
                <c:pt idx="3">
                  <c:v>3</c:v>
                </c:pt>
                <c:pt idx="4">
                  <c:v>4</c:v>
                </c:pt>
                <c:pt idx="5">
                  <c:v>4</c:v>
                </c:pt>
                <c:pt idx="6">
                  <c:v>3</c:v>
                </c:pt>
                <c:pt idx="7">
                  <c:v>0</c:v>
                </c:pt>
                <c:pt idx="8">
                  <c:v>4.5</c:v>
                </c:pt>
                <c:pt idx="9">
                  <c:v>2</c:v>
                </c:pt>
                <c:pt idx="10">
                  <c:v>2.5</c:v>
                </c:pt>
                <c:pt idx="11">
                  <c:v>0</c:v>
                </c:pt>
                <c:pt idx="12">
                  <c:v>1.5</c:v>
                </c:pt>
              </c:numCache>
            </c:numRef>
          </c:val>
        </c:ser>
        <c:ser>
          <c:idx val="3"/>
          <c:order val="3"/>
          <c:tx>
            <c:strRef>
              <c:f>Ožujak!$F$5</c:f>
              <c:strCache>
                <c:ptCount val="1"/>
                <c:pt idx="0">
                  <c:v>Tihana</c:v>
                </c:pt>
              </c:strCache>
            </c:strRef>
          </c:tx>
          <c:invertIfNegative val="0"/>
          <c:cat>
            <c:strRef>
              <c:f>Ožujak!$G$1:$S$1</c:f>
              <c:strCache>
                <c:ptCount val="13"/>
                <c:pt idx="0">
                  <c:v>9.3.</c:v>
                </c:pt>
                <c:pt idx="1">
                  <c:v>16.3.</c:v>
                </c:pt>
                <c:pt idx="2">
                  <c:v>17.3.</c:v>
                </c:pt>
                <c:pt idx="3">
                  <c:v>18.3.</c:v>
                </c:pt>
                <c:pt idx="4">
                  <c:v>20.3.</c:v>
                </c:pt>
                <c:pt idx="5">
                  <c:v>21.3.</c:v>
                </c:pt>
                <c:pt idx="6">
                  <c:v>23.3.</c:v>
                </c:pt>
                <c:pt idx="7">
                  <c:v>23.3.</c:v>
                </c:pt>
                <c:pt idx="8">
                  <c:v>24.3.</c:v>
                </c:pt>
                <c:pt idx="9">
                  <c:v>24.3.</c:v>
                </c:pt>
                <c:pt idx="10">
                  <c:v>25.3.</c:v>
                </c:pt>
                <c:pt idx="11">
                  <c:v>30.3.</c:v>
                </c:pt>
                <c:pt idx="12">
                  <c:v>31.3.</c:v>
                </c:pt>
              </c:strCache>
            </c:strRef>
          </c:cat>
          <c:val>
            <c:numRef>
              <c:f>Ožujak!$G$5:$S$5</c:f>
              <c:numCache>
                <c:formatCode>General</c:formatCode>
                <c:ptCount val="13"/>
                <c:pt idx="0">
                  <c:v>2</c:v>
                </c:pt>
                <c:pt idx="1">
                  <c:v>3.5</c:v>
                </c:pt>
                <c:pt idx="2">
                  <c:v>2.5</c:v>
                </c:pt>
                <c:pt idx="3">
                  <c:v>3</c:v>
                </c:pt>
                <c:pt idx="4">
                  <c:v>0</c:v>
                </c:pt>
                <c:pt idx="5">
                  <c:v>0</c:v>
                </c:pt>
                <c:pt idx="6">
                  <c:v>0</c:v>
                </c:pt>
                <c:pt idx="7">
                  <c:v>4.5</c:v>
                </c:pt>
                <c:pt idx="8">
                  <c:v>0</c:v>
                </c:pt>
                <c:pt idx="9">
                  <c:v>2</c:v>
                </c:pt>
                <c:pt idx="10">
                  <c:v>2.5</c:v>
                </c:pt>
                <c:pt idx="11">
                  <c:v>2</c:v>
                </c:pt>
                <c:pt idx="12">
                  <c:v>0</c:v>
                </c:pt>
              </c:numCache>
            </c:numRef>
          </c:val>
        </c:ser>
        <c:dLbls>
          <c:showLegendKey val="0"/>
          <c:showVal val="0"/>
          <c:showCatName val="0"/>
          <c:showSerName val="0"/>
          <c:showPercent val="0"/>
          <c:showBubbleSize val="0"/>
        </c:dLbls>
        <c:gapWidth val="150"/>
        <c:axId val="65177472"/>
        <c:axId val="65179008"/>
      </c:barChart>
      <c:catAx>
        <c:axId val="65177472"/>
        <c:scaling>
          <c:orientation val="minMax"/>
        </c:scaling>
        <c:delete val="0"/>
        <c:axPos val="b"/>
        <c:majorTickMark val="out"/>
        <c:minorTickMark val="none"/>
        <c:tickLblPos val="nextTo"/>
        <c:crossAx val="65179008"/>
        <c:crosses val="autoZero"/>
        <c:auto val="1"/>
        <c:lblAlgn val="ctr"/>
        <c:lblOffset val="100"/>
        <c:noMultiLvlLbl val="0"/>
      </c:catAx>
      <c:valAx>
        <c:axId val="65179008"/>
        <c:scaling>
          <c:orientation val="minMax"/>
        </c:scaling>
        <c:delete val="0"/>
        <c:axPos val="l"/>
        <c:majorGridlines/>
        <c:numFmt formatCode="General" sourceLinked="1"/>
        <c:majorTickMark val="out"/>
        <c:minorTickMark val="none"/>
        <c:tickLblPos val="nextTo"/>
        <c:crossAx val="65177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Travanj!$F$2</c:f>
              <c:strCache>
                <c:ptCount val="1"/>
                <c:pt idx="0">
                  <c:v>Ana</c:v>
                </c:pt>
              </c:strCache>
            </c:strRef>
          </c:tx>
          <c:invertIfNegative val="0"/>
          <c:cat>
            <c:strRef>
              <c:f>Travanj!$G$1:$N$1</c:f>
              <c:strCache>
                <c:ptCount val="8"/>
                <c:pt idx="0">
                  <c:v>02.04.</c:v>
                </c:pt>
                <c:pt idx="1">
                  <c:v>08.04.</c:v>
                </c:pt>
                <c:pt idx="2">
                  <c:v>13.04.</c:v>
                </c:pt>
                <c:pt idx="3">
                  <c:v>14.04.</c:v>
                </c:pt>
                <c:pt idx="4">
                  <c:v>15.04.</c:v>
                </c:pt>
                <c:pt idx="5">
                  <c:v>28.04.</c:v>
                </c:pt>
                <c:pt idx="6">
                  <c:v>29.04.</c:v>
                </c:pt>
                <c:pt idx="7">
                  <c:v>30.04.</c:v>
                </c:pt>
              </c:strCache>
            </c:strRef>
          </c:cat>
          <c:val>
            <c:numRef>
              <c:f>Travanj!$G$2:$N$2</c:f>
              <c:numCache>
                <c:formatCode>General</c:formatCode>
                <c:ptCount val="8"/>
                <c:pt idx="0">
                  <c:v>0</c:v>
                </c:pt>
                <c:pt idx="1">
                  <c:v>2</c:v>
                </c:pt>
                <c:pt idx="2">
                  <c:v>1</c:v>
                </c:pt>
                <c:pt idx="3">
                  <c:v>3</c:v>
                </c:pt>
                <c:pt idx="4">
                  <c:v>4</c:v>
                </c:pt>
                <c:pt idx="5">
                  <c:v>0</c:v>
                </c:pt>
                <c:pt idx="6">
                  <c:v>0</c:v>
                </c:pt>
                <c:pt idx="7">
                  <c:v>3</c:v>
                </c:pt>
              </c:numCache>
            </c:numRef>
          </c:val>
        </c:ser>
        <c:ser>
          <c:idx val="1"/>
          <c:order val="1"/>
          <c:tx>
            <c:strRef>
              <c:f>Travanj!$F$3</c:f>
              <c:strCache>
                <c:ptCount val="1"/>
                <c:pt idx="0">
                  <c:v>Alenka</c:v>
                </c:pt>
              </c:strCache>
            </c:strRef>
          </c:tx>
          <c:invertIfNegative val="0"/>
          <c:cat>
            <c:strRef>
              <c:f>Travanj!$G$1:$N$1</c:f>
              <c:strCache>
                <c:ptCount val="8"/>
                <c:pt idx="0">
                  <c:v>02.04.</c:v>
                </c:pt>
                <c:pt idx="1">
                  <c:v>08.04.</c:v>
                </c:pt>
                <c:pt idx="2">
                  <c:v>13.04.</c:v>
                </c:pt>
                <c:pt idx="3">
                  <c:v>14.04.</c:v>
                </c:pt>
                <c:pt idx="4">
                  <c:v>15.04.</c:v>
                </c:pt>
                <c:pt idx="5">
                  <c:v>28.04.</c:v>
                </c:pt>
                <c:pt idx="6">
                  <c:v>29.04.</c:v>
                </c:pt>
                <c:pt idx="7">
                  <c:v>30.04.</c:v>
                </c:pt>
              </c:strCache>
            </c:strRef>
          </c:cat>
          <c:val>
            <c:numRef>
              <c:f>Travanj!$G$3:$N$3</c:f>
              <c:numCache>
                <c:formatCode>General</c:formatCode>
                <c:ptCount val="8"/>
                <c:pt idx="0">
                  <c:v>2</c:v>
                </c:pt>
                <c:pt idx="1">
                  <c:v>2</c:v>
                </c:pt>
                <c:pt idx="2">
                  <c:v>3</c:v>
                </c:pt>
                <c:pt idx="3">
                  <c:v>4.5</c:v>
                </c:pt>
                <c:pt idx="4">
                  <c:v>4</c:v>
                </c:pt>
                <c:pt idx="5">
                  <c:v>0</c:v>
                </c:pt>
                <c:pt idx="6">
                  <c:v>0</c:v>
                </c:pt>
                <c:pt idx="7">
                  <c:v>0</c:v>
                </c:pt>
              </c:numCache>
            </c:numRef>
          </c:val>
        </c:ser>
        <c:ser>
          <c:idx val="2"/>
          <c:order val="2"/>
          <c:tx>
            <c:strRef>
              <c:f>Travanj!$F$4</c:f>
              <c:strCache>
                <c:ptCount val="1"/>
                <c:pt idx="0">
                  <c:v>Marija</c:v>
                </c:pt>
              </c:strCache>
            </c:strRef>
          </c:tx>
          <c:invertIfNegative val="0"/>
          <c:cat>
            <c:strRef>
              <c:f>Travanj!$G$1:$N$1</c:f>
              <c:strCache>
                <c:ptCount val="8"/>
                <c:pt idx="0">
                  <c:v>02.04.</c:v>
                </c:pt>
                <c:pt idx="1">
                  <c:v>08.04.</c:v>
                </c:pt>
                <c:pt idx="2">
                  <c:v>13.04.</c:v>
                </c:pt>
                <c:pt idx="3">
                  <c:v>14.04.</c:v>
                </c:pt>
                <c:pt idx="4">
                  <c:v>15.04.</c:v>
                </c:pt>
                <c:pt idx="5">
                  <c:v>28.04.</c:v>
                </c:pt>
                <c:pt idx="6">
                  <c:v>29.04.</c:v>
                </c:pt>
                <c:pt idx="7">
                  <c:v>30.04.</c:v>
                </c:pt>
              </c:strCache>
            </c:strRef>
          </c:cat>
          <c:val>
            <c:numRef>
              <c:f>Travanj!$G$4:$N$4</c:f>
              <c:numCache>
                <c:formatCode>General</c:formatCode>
                <c:ptCount val="8"/>
                <c:pt idx="0">
                  <c:v>4</c:v>
                </c:pt>
                <c:pt idx="1">
                  <c:v>0</c:v>
                </c:pt>
                <c:pt idx="2">
                  <c:v>3</c:v>
                </c:pt>
                <c:pt idx="3">
                  <c:v>2.5</c:v>
                </c:pt>
                <c:pt idx="4">
                  <c:v>0</c:v>
                </c:pt>
                <c:pt idx="5">
                  <c:v>2</c:v>
                </c:pt>
                <c:pt idx="6">
                  <c:v>3</c:v>
                </c:pt>
                <c:pt idx="7">
                  <c:v>3</c:v>
                </c:pt>
              </c:numCache>
            </c:numRef>
          </c:val>
        </c:ser>
        <c:ser>
          <c:idx val="3"/>
          <c:order val="3"/>
          <c:tx>
            <c:strRef>
              <c:f>Travanj!$F$5</c:f>
              <c:strCache>
                <c:ptCount val="1"/>
                <c:pt idx="0">
                  <c:v>Tihana</c:v>
                </c:pt>
              </c:strCache>
            </c:strRef>
          </c:tx>
          <c:invertIfNegative val="0"/>
          <c:cat>
            <c:strRef>
              <c:f>Travanj!$G$1:$N$1</c:f>
              <c:strCache>
                <c:ptCount val="8"/>
                <c:pt idx="0">
                  <c:v>02.04.</c:v>
                </c:pt>
                <c:pt idx="1">
                  <c:v>08.04.</c:v>
                </c:pt>
                <c:pt idx="2">
                  <c:v>13.04.</c:v>
                </c:pt>
                <c:pt idx="3">
                  <c:v>14.04.</c:v>
                </c:pt>
                <c:pt idx="4">
                  <c:v>15.04.</c:v>
                </c:pt>
                <c:pt idx="5">
                  <c:v>28.04.</c:v>
                </c:pt>
                <c:pt idx="6">
                  <c:v>29.04.</c:v>
                </c:pt>
                <c:pt idx="7">
                  <c:v>30.04.</c:v>
                </c:pt>
              </c:strCache>
            </c:strRef>
          </c:cat>
          <c:val>
            <c:numRef>
              <c:f>Travanj!$G$5:$N$5</c:f>
              <c:numCache>
                <c:formatCode>General</c:formatCode>
                <c:ptCount val="8"/>
                <c:pt idx="0">
                  <c:v>5</c:v>
                </c:pt>
                <c:pt idx="1">
                  <c:v>2</c:v>
                </c:pt>
                <c:pt idx="2">
                  <c:v>1</c:v>
                </c:pt>
                <c:pt idx="3">
                  <c:v>3</c:v>
                </c:pt>
                <c:pt idx="4">
                  <c:v>4</c:v>
                </c:pt>
                <c:pt idx="5">
                  <c:v>0</c:v>
                </c:pt>
                <c:pt idx="6">
                  <c:v>3</c:v>
                </c:pt>
                <c:pt idx="7">
                  <c:v>3</c:v>
                </c:pt>
              </c:numCache>
            </c:numRef>
          </c:val>
        </c:ser>
        <c:dLbls>
          <c:showLegendKey val="0"/>
          <c:showVal val="0"/>
          <c:showCatName val="0"/>
          <c:showSerName val="0"/>
          <c:showPercent val="0"/>
          <c:showBubbleSize val="0"/>
        </c:dLbls>
        <c:gapWidth val="150"/>
        <c:axId val="42700800"/>
        <c:axId val="42702336"/>
      </c:barChart>
      <c:catAx>
        <c:axId val="42700800"/>
        <c:scaling>
          <c:orientation val="minMax"/>
        </c:scaling>
        <c:delete val="0"/>
        <c:axPos val="b"/>
        <c:majorTickMark val="out"/>
        <c:minorTickMark val="none"/>
        <c:tickLblPos val="nextTo"/>
        <c:crossAx val="42702336"/>
        <c:crosses val="autoZero"/>
        <c:auto val="1"/>
        <c:lblAlgn val="ctr"/>
        <c:lblOffset val="100"/>
        <c:noMultiLvlLbl val="0"/>
      </c:catAx>
      <c:valAx>
        <c:axId val="42702336"/>
        <c:scaling>
          <c:orientation val="minMax"/>
        </c:scaling>
        <c:delete val="0"/>
        <c:axPos val="l"/>
        <c:majorGridlines/>
        <c:numFmt formatCode="General" sourceLinked="1"/>
        <c:majorTickMark val="out"/>
        <c:minorTickMark val="none"/>
        <c:tickLblPos val="nextTo"/>
        <c:crossAx val="4270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Svibanj!$F$2</c:f>
              <c:strCache>
                <c:ptCount val="1"/>
                <c:pt idx="0">
                  <c:v>Ana</c:v>
                </c:pt>
              </c:strCache>
            </c:strRef>
          </c:tx>
          <c:invertIfNegative val="0"/>
          <c:cat>
            <c:strRef>
              <c:f>Svibanj!$G$1:$R$1</c:f>
              <c:strCache>
                <c:ptCount val="12"/>
                <c:pt idx="0">
                  <c:v>02.05.</c:v>
                </c:pt>
                <c:pt idx="1">
                  <c:v>03.05.</c:v>
                </c:pt>
                <c:pt idx="2">
                  <c:v>04.05.</c:v>
                </c:pt>
                <c:pt idx="3">
                  <c:v>13.05.</c:v>
                </c:pt>
                <c:pt idx="4">
                  <c:v>14.05.</c:v>
                </c:pt>
                <c:pt idx="5">
                  <c:v>15.05.</c:v>
                </c:pt>
                <c:pt idx="6">
                  <c:v>18.05.</c:v>
                </c:pt>
                <c:pt idx="7">
                  <c:v>21.05.</c:v>
                </c:pt>
                <c:pt idx="8">
                  <c:v>22.05.</c:v>
                </c:pt>
                <c:pt idx="9">
                  <c:v>23.05.</c:v>
                </c:pt>
                <c:pt idx="10">
                  <c:v>27.05.</c:v>
                </c:pt>
                <c:pt idx="11">
                  <c:v>28.05.</c:v>
                </c:pt>
              </c:strCache>
            </c:strRef>
          </c:cat>
          <c:val>
            <c:numRef>
              <c:f>Svibanj!$G$2:$R$2</c:f>
              <c:numCache>
                <c:formatCode>General</c:formatCode>
                <c:ptCount val="12"/>
                <c:pt idx="0">
                  <c:v>3</c:v>
                </c:pt>
                <c:pt idx="1">
                  <c:v>0</c:v>
                </c:pt>
                <c:pt idx="2">
                  <c:v>0</c:v>
                </c:pt>
                <c:pt idx="3">
                  <c:v>2</c:v>
                </c:pt>
                <c:pt idx="4">
                  <c:v>2</c:v>
                </c:pt>
                <c:pt idx="5">
                  <c:v>3</c:v>
                </c:pt>
                <c:pt idx="6">
                  <c:v>5</c:v>
                </c:pt>
                <c:pt idx="7">
                  <c:v>2</c:v>
                </c:pt>
                <c:pt idx="8">
                  <c:v>2</c:v>
                </c:pt>
                <c:pt idx="9">
                  <c:v>3</c:v>
                </c:pt>
                <c:pt idx="10">
                  <c:v>4.5</c:v>
                </c:pt>
                <c:pt idx="11">
                  <c:v>0</c:v>
                </c:pt>
              </c:numCache>
            </c:numRef>
          </c:val>
        </c:ser>
        <c:ser>
          <c:idx val="1"/>
          <c:order val="1"/>
          <c:tx>
            <c:strRef>
              <c:f>Svibanj!$F$3</c:f>
              <c:strCache>
                <c:ptCount val="1"/>
                <c:pt idx="0">
                  <c:v>Alenka</c:v>
                </c:pt>
              </c:strCache>
            </c:strRef>
          </c:tx>
          <c:invertIfNegative val="0"/>
          <c:cat>
            <c:strRef>
              <c:f>Svibanj!$G$1:$R$1</c:f>
              <c:strCache>
                <c:ptCount val="12"/>
                <c:pt idx="0">
                  <c:v>02.05.</c:v>
                </c:pt>
                <c:pt idx="1">
                  <c:v>03.05.</c:v>
                </c:pt>
                <c:pt idx="2">
                  <c:v>04.05.</c:v>
                </c:pt>
                <c:pt idx="3">
                  <c:v>13.05.</c:v>
                </c:pt>
                <c:pt idx="4">
                  <c:v>14.05.</c:v>
                </c:pt>
                <c:pt idx="5">
                  <c:v>15.05.</c:v>
                </c:pt>
                <c:pt idx="6">
                  <c:v>18.05.</c:v>
                </c:pt>
                <c:pt idx="7">
                  <c:v>21.05.</c:v>
                </c:pt>
                <c:pt idx="8">
                  <c:v>22.05.</c:v>
                </c:pt>
                <c:pt idx="9">
                  <c:v>23.05.</c:v>
                </c:pt>
                <c:pt idx="10">
                  <c:v>27.05.</c:v>
                </c:pt>
                <c:pt idx="11">
                  <c:v>28.05.</c:v>
                </c:pt>
              </c:strCache>
            </c:strRef>
          </c:cat>
          <c:val>
            <c:numRef>
              <c:f>Svibanj!$G$3:$R$3</c:f>
              <c:numCache>
                <c:formatCode>General</c:formatCode>
                <c:ptCount val="12"/>
                <c:pt idx="0">
                  <c:v>0</c:v>
                </c:pt>
                <c:pt idx="1">
                  <c:v>0</c:v>
                </c:pt>
                <c:pt idx="2">
                  <c:v>0</c:v>
                </c:pt>
                <c:pt idx="3">
                  <c:v>2</c:v>
                </c:pt>
                <c:pt idx="4">
                  <c:v>0</c:v>
                </c:pt>
                <c:pt idx="5">
                  <c:v>0</c:v>
                </c:pt>
                <c:pt idx="6">
                  <c:v>2</c:v>
                </c:pt>
                <c:pt idx="7">
                  <c:v>2</c:v>
                </c:pt>
                <c:pt idx="8">
                  <c:v>0</c:v>
                </c:pt>
                <c:pt idx="9">
                  <c:v>0</c:v>
                </c:pt>
                <c:pt idx="10">
                  <c:v>4.5</c:v>
                </c:pt>
                <c:pt idx="11">
                  <c:v>1</c:v>
                </c:pt>
              </c:numCache>
            </c:numRef>
          </c:val>
        </c:ser>
        <c:ser>
          <c:idx val="2"/>
          <c:order val="2"/>
          <c:tx>
            <c:strRef>
              <c:f>Svibanj!$F$4</c:f>
              <c:strCache>
                <c:ptCount val="1"/>
                <c:pt idx="0">
                  <c:v>Marija</c:v>
                </c:pt>
              </c:strCache>
            </c:strRef>
          </c:tx>
          <c:invertIfNegative val="0"/>
          <c:cat>
            <c:strRef>
              <c:f>Svibanj!$G$1:$R$1</c:f>
              <c:strCache>
                <c:ptCount val="12"/>
                <c:pt idx="0">
                  <c:v>02.05.</c:v>
                </c:pt>
                <c:pt idx="1">
                  <c:v>03.05.</c:v>
                </c:pt>
                <c:pt idx="2">
                  <c:v>04.05.</c:v>
                </c:pt>
                <c:pt idx="3">
                  <c:v>13.05.</c:v>
                </c:pt>
                <c:pt idx="4">
                  <c:v>14.05.</c:v>
                </c:pt>
                <c:pt idx="5">
                  <c:v>15.05.</c:v>
                </c:pt>
                <c:pt idx="6">
                  <c:v>18.05.</c:v>
                </c:pt>
                <c:pt idx="7">
                  <c:v>21.05.</c:v>
                </c:pt>
                <c:pt idx="8">
                  <c:v>22.05.</c:v>
                </c:pt>
                <c:pt idx="9">
                  <c:v>23.05.</c:v>
                </c:pt>
                <c:pt idx="10">
                  <c:v>27.05.</c:v>
                </c:pt>
                <c:pt idx="11">
                  <c:v>28.05.</c:v>
                </c:pt>
              </c:strCache>
            </c:strRef>
          </c:cat>
          <c:val>
            <c:numRef>
              <c:f>Svibanj!$G$4:$R$4</c:f>
              <c:numCache>
                <c:formatCode>General</c:formatCode>
                <c:ptCount val="12"/>
                <c:pt idx="0">
                  <c:v>0</c:v>
                </c:pt>
                <c:pt idx="1">
                  <c:v>1</c:v>
                </c:pt>
                <c:pt idx="2">
                  <c:v>4</c:v>
                </c:pt>
                <c:pt idx="3">
                  <c:v>0</c:v>
                </c:pt>
                <c:pt idx="4">
                  <c:v>0</c:v>
                </c:pt>
                <c:pt idx="5">
                  <c:v>0</c:v>
                </c:pt>
                <c:pt idx="6">
                  <c:v>0</c:v>
                </c:pt>
                <c:pt idx="7">
                  <c:v>0</c:v>
                </c:pt>
                <c:pt idx="8">
                  <c:v>0</c:v>
                </c:pt>
                <c:pt idx="9">
                  <c:v>0</c:v>
                </c:pt>
                <c:pt idx="10">
                  <c:v>4.5</c:v>
                </c:pt>
                <c:pt idx="11">
                  <c:v>2</c:v>
                </c:pt>
              </c:numCache>
            </c:numRef>
          </c:val>
        </c:ser>
        <c:ser>
          <c:idx val="3"/>
          <c:order val="3"/>
          <c:tx>
            <c:strRef>
              <c:f>Svibanj!$F$5</c:f>
              <c:strCache>
                <c:ptCount val="1"/>
                <c:pt idx="0">
                  <c:v>Tihana</c:v>
                </c:pt>
              </c:strCache>
            </c:strRef>
          </c:tx>
          <c:invertIfNegative val="0"/>
          <c:cat>
            <c:strRef>
              <c:f>Svibanj!$G$1:$R$1</c:f>
              <c:strCache>
                <c:ptCount val="12"/>
                <c:pt idx="0">
                  <c:v>02.05.</c:v>
                </c:pt>
                <c:pt idx="1">
                  <c:v>03.05.</c:v>
                </c:pt>
                <c:pt idx="2">
                  <c:v>04.05.</c:v>
                </c:pt>
                <c:pt idx="3">
                  <c:v>13.05.</c:v>
                </c:pt>
                <c:pt idx="4">
                  <c:v>14.05.</c:v>
                </c:pt>
                <c:pt idx="5">
                  <c:v>15.05.</c:v>
                </c:pt>
                <c:pt idx="6">
                  <c:v>18.05.</c:v>
                </c:pt>
                <c:pt idx="7">
                  <c:v>21.05.</c:v>
                </c:pt>
                <c:pt idx="8">
                  <c:v>22.05.</c:v>
                </c:pt>
                <c:pt idx="9">
                  <c:v>23.05.</c:v>
                </c:pt>
                <c:pt idx="10">
                  <c:v>27.05.</c:v>
                </c:pt>
                <c:pt idx="11">
                  <c:v>28.05.</c:v>
                </c:pt>
              </c:strCache>
            </c:strRef>
          </c:cat>
          <c:val>
            <c:numRef>
              <c:f>Svibanj!$G$5:$R$5</c:f>
              <c:numCache>
                <c:formatCode>General</c:formatCode>
                <c:ptCount val="12"/>
                <c:pt idx="0">
                  <c:v>0</c:v>
                </c:pt>
                <c:pt idx="1">
                  <c:v>0</c:v>
                </c:pt>
                <c:pt idx="2">
                  <c:v>0</c:v>
                </c:pt>
                <c:pt idx="3">
                  <c:v>0</c:v>
                </c:pt>
                <c:pt idx="4">
                  <c:v>0</c:v>
                </c:pt>
                <c:pt idx="5">
                  <c:v>0</c:v>
                </c:pt>
                <c:pt idx="6">
                  <c:v>5</c:v>
                </c:pt>
                <c:pt idx="7">
                  <c:v>2</c:v>
                </c:pt>
                <c:pt idx="8">
                  <c:v>0</c:v>
                </c:pt>
                <c:pt idx="9">
                  <c:v>0</c:v>
                </c:pt>
                <c:pt idx="10">
                  <c:v>4.5</c:v>
                </c:pt>
                <c:pt idx="11">
                  <c:v>0</c:v>
                </c:pt>
              </c:numCache>
            </c:numRef>
          </c:val>
        </c:ser>
        <c:dLbls>
          <c:showLegendKey val="0"/>
          <c:showVal val="0"/>
          <c:showCatName val="0"/>
          <c:showSerName val="0"/>
          <c:showPercent val="0"/>
          <c:showBubbleSize val="0"/>
        </c:dLbls>
        <c:gapWidth val="150"/>
        <c:axId val="138037888"/>
        <c:axId val="138039680"/>
      </c:barChart>
      <c:catAx>
        <c:axId val="138037888"/>
        <c:scaling>
          <c:orientation val="minMax"/>
        </c:scaling>
        <c:delete val="0"/>
        <c:axPos val="b"/>
        <c:majorTickMark val="out"/>
        <c:minorTickMark val="none"/>
        <c:tickLblPos val="nextTo"/>
        <c:crossAx val="138039680"/>
        <c:crosses val="autoZero"/>
        <c:auto val="1"/>
        <c:lblAlgn val="ctr"/>
        <c:lblOffset val="100"/>
        <c:noMultiLvlLbl val="0"/>
      </c:catAx>
      <c:valAx>
        <c:axId val="138039680"/>
        <c:scaling>
          <c:orientation val="minMax"/>
        </c:scaling>
        <c:delete val="0"/>
        <c:axPos val="l"/>
        <c:majorGridlines/>
        <c:numFmt formatCode="General" sourceLinked="1"/>
        <c:majorTickMark val="out"/>
        <c:minorTickMark val="none"/>
        <c:tickLblPos val="nextTo"/>
        <c:crossAx val="138037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Lipanj!$F$2</c:f>
              <c:strCache>
                <c:ptCount val="1"/>
                <c:pt idx="0">
                  <c:v>Ana</c:v>
                </c:pt>
              </c:strCache>
            </c:strRef>
          </c:tx>
          <c:invertIfNegative val="0"/>
          <c:cat>
            <c:strRef>
              <c:f>Lipanj!$G$1:$AA$1</c:f>
              <c:strCache>
                <c:ptCount val="21"/>
                <c:pt idx="0">
                  <c:v>01.06.</c:v>
                </c:pt>
                <c:pt idx="1">
                  <c:v>02.06.</c:v>
                </c:pt>
                <c:pt idx="2">
                  <c:v>03.06.</c:v>
                </c:pt>
                <c:pt idx="3">
                  <c:v>09.06.</c:v>
                </c:pt>
                <c:pt idx="4">
                  <c:v>10.06.</c:v>
                </c:pt>
                <c:pt idx="5">
                  <c:v>11.06.</c:v>
                </c:pt>
                <c:pt idx="6">
                  <c:v>15.06.</c:v>
                </c:pt>
                <c:pt idx="7">
                  <c:v>16.06.</c:v>
                </c:pt>
                <c:pt idx="8">
                  <c:v>18.06.</c:v>
                </c:pt>
                <c:pt idx="9">
                  <c:v>19.06.</c:v>
                </c:pt>
                <c:pt idx="10">
                  <c:v>20.06.</c:v>
                </c:pt>
                <c:pt idx="11">
                  <c:v>21.06.</c:v>
                </c:pt>
                <c:pt idx="12">
                  <c:v>22.06.</c:v>
                </c:pt>
                <c:pt idx="13">
                  <c:v>23.06.</c:v>
                </c:pt>
                <c:pt idx="14">
                  <c:v>24.06.</c:v>
                </c:pt>
                <c:pt idx="15">
                  <c:v>25.06.</c:v>
                </c:pt>
                <c:pt idx="16">
                  <c:v>26.06.</c:v>
                </c:pt>
                <c:pt idx="17">
                  <c:v>27.06.</c:v>
                </c:pt>
                <c:pt idx="18">
                  <c:v>28.06.</c:v>
                </c:pt>
                <c:pt idx="19">
                  <c:v>29.06.</c:v>
                </c:pt>
                <c:pt idx="20">
                  <c:v>30.06.</c:v>
                </c:pt>
              </c:strCache>
            </c:strRef>
          </c:cat>
          <c:val>
            <c:numRef>
              <c:f>Lipanj!$G$2:$AA$2</c:f>
              <c:numCache>
                <c:formatCode>General</c:formatCode>
                <c:ptCount val="21"/>
                <c:pt idx="0">
                  <c:v>3</c:v>
                </c:pt>
                <c:pt idx="1">
                  <c:v>3</c:v>
                </c:pt>
                <c:pt idx="2">
                  <c:v>0</c:v>
                </c:pt>
                <c:pt idx="3">
                  <c:v>2</c:v>
                </c:pt>
                <c:pt idx="4">
                  <c:v>2</c:v>
                </c:pt>
                <c:pt idx="5">
                  <c:v>2</c:v>
                </c:pt>
                <c:pt idx="6">
                  <c:v>1</c:v>
                </c:pt>
                <c:pt idx="7">
                  <c:v>4</c:v>
                </c:pt>
                <c:pt idx="8">
                  <c:v>7</c:v>
                </c:pt>
                <c:pt idx="9">
                  <c:v>3</c:v>
                </c:pt>
                <c:pt idx="10">
                  <c:v>1</c:v>
                </c:pt>
                <c:pt idx="11">
                  <c:v>1</c:v>
                </c:pt>
                <c:pt idx="12">
                  <c:v>3</c:v>
                </c:pt>
                <c:pt idx="13">
                  <c:v>0</c:v>
                </c:pt>
                <c:pt idx="14">
                  <c:v>0</c:v>
                </c:pt>
                <c:pt idx="15">
                  <c:v>3</c:v>
                </c:pt>
                <c:pt idx="16">
                  <c:v>2</c:v>
                </c:pt>
                <c:pt idx="17">
                  <c:v>4</c:v>
                </c:pt>
                <c:pt idx="18">
                  <c:v>0</c:v>
                </c:pt>
              </c:numCache>
            </c:numRef>
          </c:val>
        </c:ser>
        <c:ser>
          <c:idx val="1"/>
          <c:order val="1"/>
          <c:tx>
            <c:strRef>
              <c:f>Lipanj!$F$3</c:f>
              <c:strCache>
                <c:ptCount val="1"/>
                <c:pt idx="0">
                  <c:v>Alenka</c:v>
                </c:pt>
              </c:strCache>
            </c:strRef>
          </c:tx>
          <c:invertIfNegative val="0"/>
          <c:cat>
            <c:strRef>
              <c:f>Lipanj!$G$1:$AA$1</c:f>
              <c:strCache>
                <c:ptCount val="21"/>
                <c:pt idx="0">
                  <c:v>01.06.</c:v>
                </c:pt>
                <c:pt idx="1">
                  <c:v>02.06.</c:v>
                </c:pt>
                <c:pt idx="2">
                  <c:v>03.06.</c:v>
                </c:pt>
                <c:pt idx="3">
                  <c:v>09.06.</c:v>
                </c:pt>
                <c:pt idx="4">
                  <c:v>10.06.</c:v>
                </c:pt>
                <c:pt idx="5">
                  <c:v>11.06.</c:v>
                </c:pt>
                <c:pt idx="6">
                  <c:v>15.06.</c:v>
                </c:pt>
                <c:pt idx="7">
                  <c:v>16.06.</c:v>
                </c:pt>
                <c:pt idx="8">
                  <c:v>18.06.</c:v>
                </c:pt>
                <c:pt idx="9">
                  <c:v>19.06.</c:v>
                </c:pt>
                <c:pt idx="10">
                  <c:v>20.06.</c:v>
                </c:pt>
                <c:pt idx="11">
                  <c:v>21.06.</c:v>
                </c:pt>
                <c:pt idx="12">
                  <c:v>22.06.</c:v>
                </c:pt>
                <c:pt idx="13">
                  <c:v>23.06.</c:v>
                </c:pt>
                <c:pt idx="14">
                  <c:v>24.06.</c:v>
                </c:pt>
                <c:pt idx="15">
                  <c:v>25.06.</c:v>
                </c:pt>
                <c:pt idx="16">
                  <c:v>26.06.</c:v>
                </c:pt>
                <c:pt idx="17">
                  <c:v>27.06.</c:v>
                </c:pt>
                <c:pt idx="18">
                  <c:v>28.06.</c:v>
                </c:pt>
                <c:pt idx="19">
                  <c:v>29.06.</c:v>
                </c:pt>
                <c:pt idx="20">
                  <c:v>30.06.</c:v>
                </c:pt>
              </c:strCache>
            </c:strRef>
          </c:cat>
          <c:val>
            <c:numRef>
              <c:f>Lipanj!$G$3:$AA$3</c:f>
              <c:numCache>
                <c:formatCode>General</c:formatCode>
                <c:ptCount val="21"/>
                <c:pt idx="0">
                  <c:v>2</c:v>
                </c:pt>
                <c:pt idx="1">
                  <c:v>2</c:v>
                </c:pt>
                <c:pt idx="2">
                  <c:v>0</c:v>
                </c:pt>
                <c:pt idx="3">
                  <c:v>2</c:v>
                </c:pt>
                <c:pt idx="4">
                  <c:v>2</c:v>
                </c:pt>
                <c:pt idx="5">
                  <c:v>2</c:v>
                </c:pt>
                <c:pt idx="6">
                  <c:v>4</c:v>
                </c:pt>
                <c:pt idx="7">
                  <c:v>4</c:v>
                </c:pt>
                <c:pt idx="8">
                  <c:v>4</c:v>
                </c:pt>
                <c:pt idx="9">
                  <c:v>4</c:v>
                </c:pt>
                <c:pt idx="10">
                  <c:v>4</c:v>
                </c:pt>
                <c:pt idx="11">
                  <c:v>4</c:v>
                </c:pt>
                <c:pt idx="12">
                  <c:v>0</c:v>
                </c:pt>
                <c:pt idx="13">
                  <c:v>0</c:v>
                </c:pt>
                <c:pt idx="14">
                  <c:v>0</c:v>
                </c:pt>
                <c:pt idx="15">
                  <c:v>0</c:v>
                </c:pt>
                <c:pt idx="16">
                  <c:v>0</c:v>
                </c:pt>
                <c:pt idx="17">
                  <c:v>0</c:v>
                </c:pt>
                <c:pt idx="18">
                  <c:v>0</c:v>
                </c:pt>
              </c:numCache>
            </c:numRef>
          </c:val>
        </c:ser>
        <c:ser>
          <c:idx val="2"/>
          <c:order val="2"/>
          <c:tx>
            <c:strRef>
              <c:f>Lipanj!$F$4</c:f>
              <c:strCache>
                <c:ptCount val="1"/>
                <c:pt idx="0">
                  <c:v>Marija</c:v>
                </c:pt>
              </c:strCache>
            </c:strRef>
          </c:tx>
          <c:invertIfNegative val="0"/>
          <c:cat>
            <c:strRef>
              <c:f>Lipanj!$G$1:$AA$1</c:f>
              <c:strCache>
                <c:ptCount val="21"/>
                <c:pt idx="0">
                  <c:v>01.06.</c:v>
                </c:pt>
                <c:pt idx="1">
                  <c:v>02.06.</c:v>
                </c:pt>
                <c:pt idx="2">
                  <c:v>03.06.</c:v>
                </c:pt>
                <c:pt idx="3">
                  <c:v>09.06.</c:v>
                </c:pt>
                <c:pt idx="4">
                  <c:v>10.06.</c:v>
                </c:pt>
                <c:pt idx="5">
                  <c:v>11.06.</c:v>
                </c:pt>
                <c:pt idx="6">
                  <c:v>15.06.</c:v>
                </c:pt>
                <c:pt idx="7">
                  <c:v>16.06.</c:v>
                </c:pt>
                <c:pt idx="8">
                  <c:v>18.06.</c:v>
                </c:pt>
                <c:pt idx="9">
                  <c:v>19.06.</c:v>
                </c:pt>
                <c:pt idx="10">
                  <c:v>20.06.</c:v>
                </c:pt>
                <c:pt idx="11">
                  <c:v>21.06.</c:v>
                </c:pt>
                <c:pt idx="12">
                  <c:v>22.06.</c:v>
                </c:pt>
                <c:pt idx="13">
                  <c:v>23.06.</c:v>
                </c:pt>
                <c:pt idx="14">
                  <c:v>24.06.</c:v>
                </c:pt>
                <c:pt idx="15">
                  <c:v>25.06.</c:v>
                </c:pt>
                <c:pt idx="16">
                  <c:v>26.06.</c:v>
                </c:pt>
                <c:pt idx="17">
                  <c:v>27.06.</c:v>
                </c:pt>
                <c:pt idx="18">
                  <c:v>28.06.</c:v>
                </c:pt>
                <c:pt idx="19">
                  <c:v>29.06.</c:v>
                </c:pt>
                <c:pt idx="20">
                  <c:v>30.06.</c:v>
                </c:pt>
              </c:strCache>
            </c:strRef>
          </c:cat>
          <c:val>
            <c:numRef>
              <c:f>Lipanj!$G$4:$AA$4</c:f>
              <c:numCache>
                <c:formatCode>General</c:formatCode>
                <c:ptCount val="21"/>
                <c:pt idx="0">
                  <c:v>0</c:v>
                </c:pt>
                <c:pt idx="1">
                  <c:v>0</c:v>
                </c:pt>
                <c:pt idx="2">
                  <c:v>4</c:v>
                </c:pt>
                <c:pt idx="3">
                  <c:v>2</c:v>
                </c:pt>
                <c:pt idx="4">
                  <c:v>2</c:v>
                </c:pt>
                <c:pt idx="5">
                  <c:v>0</c:v>
                </c:pt>
                <c:pt idx="6">
                  <c:v>2</c:v>
                </c:pt>
                <c:pt idx="7">
                  <c:v>0</c:v>
                </c:pt>
                <c:pt idx="8">
                  <c:v>0</c:v>
                </c:pt>
                <c:pt idx="9">
                  <c:v>0</c:v>
                </c:pt>
                <c:pt idx="10">
                  <c:v>0</c:v>
                </c:pt>
                <c:pt idx="11">
                  <c:v>0</c:v>
                </c:pt>
                <c:pt idx="12">
                  <c:v>9</c:v>
                </c:pt>
                <c:pt idx="13">
                  <c:v>2</c:v>
                </c:pt>
                <c:pt idx="14">
                  <c:v>3</c:v>
                </c:pt>
                <c:pt idx="15">
                  <c:v>2</c:v>
                </c:pt>
                <c:pt idx="16">
                  <c:v>0</c:v>
                </c:pt>
                <c:pt idx="17">
                  <c:v>5</c:v>
                </c:pt>
                <c:pt idx="18">
                  <c:v>6.5</c:v>
                </c:pt>
                <c:pt idx="19">
                  <c:v>7</c:v>
                </c:pt>
              </c:numCache>
            </c:numRef>
          </c:val>
        </c:ser>
        <c:ser>
          <c:idx val="3"/>
          <c:order val="3"/>
          <c:tx>
            <c:strRef>
              <c:f>Lipanj!$F$5</c:f>
              <c:strCache>
                <c:ptCount val="1"/>
                <c:pt idx="0">
                  <c:v>Tihana</c:v>
                </c:pt>
              </c:strCache>
            </c:strRef>
          </c:tx>
          <c:invertIfNegative val="0"/>
          <c:cat>
            <c:strRef>
              <c:f>Lipanj!$G$1:$AA$1</c:f>
              <c:strCache>
                <c:ptCount val="21"/>
                <c:pt idx="0">
                  <c:v>01.06.</c:v>
                </c:pt>
                <c:pt idx="1">
                  <c:v>02.06.</c:v>
                </c:pt>
                <c:pt idx="2">
                  <c:v>03.06.</c:v>
                </c:pt>
                <c:pt idx="3">
                  <c:v>09.06.</c:v>
                </c:pt>
                <c:pt idx="4">
                  <c:v>10.06.</c:v>
                </c:pt>
                <c:pt idx="5">
                  <c:v>11.06.</c:v>
                </c:pt>
                <c:pt idx="6">
                  <c:v>15.06.</c:v>
                </c:pt>
                <c:pt idx="7">
                  <c:v>16.06.</c:v>
                </c:pt>
                <c:pt idx="8">
                  <c:v>18.06.</c:v>
                </c:pt>
                <c:pt idx="9">
                  <c:v>19.06.</c:v>
                </c:pt>
                <c:pt idx="10">
                  <c:v>20.06.</c:v>
                </c:pt>
                <c:pt idx="11">
                  <c:v>21.06.</c:v>
                </c:pt>
                <c:pt idx="12">
                  <c:v>22.06.</c:v>
                </c:pt>
                <c:pt idx="13">
                  <c:v>23.06.</c:v>
                </c:pt>
                <c:pt idx="14">
                  <c:v>24.06.</c:v>
                </c:pt>
                <c:pt idx="15">
                  <c:v>25.06.</c:v>
                </c:pt>
                <c:pt idx="16">
                  <c:v>26.06.</c:v>
                </c:pt>
                <c:pt idx="17">
                  <c:v>27.06.</c:v>
                </c:pt>
                <c:pt idx="18">
                  <c:v>28.06.</c:v>
                </c:pt>
                <c:pt idx="19">
                  <c:v>29.06.</c:v>
                </c:pt>
                <c:pt idx="20">
                  <c:v>30.06.</c:v>
                </c:pt>
              </c:strCache>
            </c:strRef>
          </c:cat>
          <c:val>
            <c:numRef>
              <c:f>Lipanj!$G$5:$AA$5</c:f>
              <c:numCache>
                <c:formatCode>General</c:formatCode>
                <c:ptCount val="21"/>
                <c:pt idx="0">
                  <c:v>3</c:v>
                </c:pt>
                <c:pt idx="1">
                  <c:v>3</c:v>
                </c:pt>
                <c:pt idx="2">
                  <c:v>0</c:v>
                </c:pt>
                <c:pt idx="3">
                  <c:v>2</c:v>
                </c:pt>
                <c:pt idx="4">
                  <c:v>2</c:v>
                </c:pt>
                <c:pt idx="5">
                  <c:v>2</c:v>
                </c:pt>
                <c:pt idx="6">
                  <c:v>4</c:v>
                </c:pt>
                <c:pt idx="7">
                  <c:v>4</c:v>
                </c:pt>
                <c:pt idx="8">
                  <c:v>4</c:v>
                </c:pt>
                <c:pt idx="9">
                  <c:v>4</c:v>
                </c:pt>
                <c:pt idx="10">
                  <c:v>4</c:v>
                </c:pt>
                <c:pt idx="11">
                  <c:v>4</c:v>
                </c:pt>
                <c:pt idx="12">
                  <c:v>9</c:v>
                </c:pt>
                <c:pt idx="13">
                  <c:v>2</c:v>
                </c:pt>
                <c:pt idx="14">
                  <c:v>2</c:v>
                </c:pt>
                <c:pt idx="15">
                  <c:v>0</c:v>
                </c:pt>
                <c:pt idx="16">
                  <c:v>2</c:v>
                </c:pt>
                <c:pt idx="17">
                  <c:v>5</c:v>
                </c:pt>
                <c:pt idx="18">
                  <c:v>0</c:v>
                </c:pt>
                <c:pt idx="19">
                  <c:v>2</c:v>
                </c:pt>
              </c:numCache>
            </c:numRef>
          </c:val>
        </c:ser>
        <c:dLbls>
          <c:showLegendKey val="0"/>
          <c:showVal val="0"/>
          <c:showCatName val="0"/>
          <c:showSerName val="0"/>
          <c:showPercent val="0"/>
          <c:showBubbleSize val="0"/>
        </c:dLbls>
        <c:gapWidth val="150"/>
        <c:axId val="192358272"/>
        <c:axId val="192359808"/>
      </c:barChart>
      <c:catAx>
        <c:axId val="192358272"/>
        <c:scaling>
          <c:orientation val="minMax"/>
        </c:scaling>
        <c:delete val="0"/>
        <c:axPos val="b"/>
        <c:majorTickMark val="out"/>
        <c:minorTickMark val="none"/>
        <c:tickLblPos val="nextTo"/>
        <c:crossAx val="192359808"/>
        <c:crosses val="autoZero"/>
        <c:auto val="1"/>
        <c:lblAlgn val="ctr"/>
        <c:lblOffset val="100"/>
        <c:noMultiLvlLbl val="0"/>
      </c:catAx>
      <c:valAx>
        <c:axId val="192359808"/>
        <c:scaling>
          <c:orientation val="minMax"/>
        </c:scaling>
        <c:delete val="0"/>
        <c:axPos val="l"/>
        <c:majorGridlines/>
        <c:numFmt formatCode="General" sourceLinked="1"/>
        <c:majorTickMark val="out"/>
        <c:minorTickMark val="none"/>
        <c:tickLblPos val="nextTo"/>
        <c:crossAx val="192358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Anamarija</c:v>
          </c:tx>
          <c:invertIfNegative val="0"/>
          <c:cat>
            <c:strRef>
              <c:f>'Ukupno sati'!$B$3:$F$3</c:f>
              <c:strCache>
                <c:ptCount val="5"/>
                <c:pt idx="0">
                  <c:v>Ožujak</c:v>
                </c:pt>
                <c:pt idx="1">
                  <c:v>Travanj</c:v>
                </c:pt>
                <c:pt idx="2">
                  <c:v>Svibanj</c:v>
                </c:pt>
                <c:pt idx="3">
                  <c:v>Lipanj</c:v>
                </c:pt>
                <c:pt idx="4">
                  <c:v>Ukupno:</c:v>
                </c:pt>
              </c:strCache>
            </c:strRef>
          </c:cat>
          <c:val>
            <c:numRef>
              <c:f>'Ukupno sati'!$B$4:$F$4</c:f>
              <c:numCache>
                <c:formatCode>General</c:formatCode>
                <c:ptCount val="5"/>
                <c:pt idx="0">
                  <c:v>25.5</c:v>
                </c:pt>
                <c:pt idx="1">
                  <c:v>13</c:v>
                </c:pt>
                <c:pt idx="2">
                  <c:v>26.5</c:v>
                </c:pt>
                <c:pt idx="3">
                  <c:v>41</c:v>
                </c:pt>
                <c:pt idx="4">
                  <c:v>106</c:v>
                </c:pt>
              </c:numCache>
            </c:numRef>
          </c:val>
        </c:ser>
        <c:ser>
          <c:idx val="1"/>
          <c:order val="1"/>
          <c:tx>
            <c:v>Alenka</c:v>
          </c:tx>
          <c:invertIfNegative val="0"/>
          <c:cat>
            <c:strRef>
              <c:f>'Ukupno sati'!$B$3:$F$3</c:f>
              <c:strCache>
                <c:ptCount val="5"/>
                <c:pt idx="0">
                  <c:v>Ožujak</c:v>
                </c:pt>
                <c:pt idx="1">
                  <c:v>Travanj</c:v>
                </c:pt>
                <c:pt idx="2">
                  <c:v>Svibanj</c:v>
                </c:pt>
                <c:pt idx="3">
                  <c:v>Lipanj</c:v>
                </c:pt>
                <c:pt idx="4">
                  <c:v>Ukupno:</c:v>
                </c:pt>
              </c:strCache>
            </c:strRef>
          </c:cat>
          <c:val>
            <c:numRef>
              <c:f>'Ukupno sati'!$B$5:$F$5</c:f>
              <c:numCache>
                <c:formatCode>General</c:formatCode>
                <c:ptCount val="5"/>
                <c:pt idx="0">
                  <c:v>21</c:v>
                </c:pt>
                <c:pt idx="1">
                  <c:v>15.5</c:v>
                </c:pt>
                <c:pt idx="2">
                  <c:v>11.5</c:v>
                </c:pt>
                <c:pt idx="3">
                  <c:v>34</c:v>
                </c:pt>
                <c:pt idx="4">
                  <c:v>82</c:v>
                </c:pt>
              </c:numCache>
            </c:numRef>
          </c:val>
        </c:ser>
        <c:ser>
          <c:idx val="2"/>
          <c:order val="2"/>
          <c:tx>
            <c:v>Marija</c:v>
          </c:tx>
          <c:invertIfNegative val="0"/>
          <c:cat>
            <c:strRef>
              <c:f>'Ukupno sati'!$B$3:$F$3</c:f>
              <c:strCache>
                <c:ptCount val="5"/>
                <c:pt idx="0">
                  <c:v>Ožujak</c:v>
                </c:pt>
                <c:pt idx="1">
                  <c:v>Travanj</c:v>
                </c:pt>
                <c:pt idx="2">
                  <c:v>Svibanj</c:v>
                </c:pt>
                <c:pt idx="3">
                  <c:v>Lipanj</c:v>
                </c:pt>
                <c:pt idx="4">
                  <c:v>Ukupno:</c:v>
                </c:pt>
              </c:strCache>
            </c:strRef>
          </c:cat>
          <c:val>
            <c:numRef>
              <c:f>'Ukupno sati'!$B$6:$F$6</c:f>
              <c:numCache>
                <c:formatCode>General</c:formatCode>
                <c:ptCount val="5"/>
                <c:pt idx="0">
                  <c:v>32.5</c:v>
                </c:pt>
                <c:pt idx="1">
                  <c:v>17.5</c:v>
                </c:pt>
                <c:pt idx="2">
                  <c:v>11.5</c:v>
                </c:pt>
                <c:pt idx="3">
                  <c:v>44.5</c:v>
                </c:pt>
                <c:pt idx="4">
                  <c:v>106</c:v>
                </c:pt>
              </c:numCache>
            </c:numRef>
          </c:val>
        </c:ser>
        <c:ser>
          <c:idx val="3"/>
          <c:order val="3"/>
          <c:tx>
            <c:v>Tihana</c:v>
          </c:tx>
          <c:invertIfNegative val="0"/>
          <c:cat>
            <c:strRef>
              <c:f>'Ukupno sati'!$B$3:$F$3</c:f>
              <c:strCache>
                <c:ptCount val="5"/>
                <c:pt idx="0">
                  <c:v>Ožujak</c:v>
                </c:pt>
                <c:pt idx="1">
                  <c:v>Travanj</c:v>
                </c:pt>
                <c:pt idx="2">
                  <c:v>Svibanj</c:v>
                </c:pt>
                <c:pt idx="3">
                  <c:v>Lipanj</c:v>
                </c:pt>
                <c:pt idx="4">
                  <c:v>Ukupno:</c:v>
                </c:pt>
              </c:strCache>
            </c:strRef>
          </c:cat>
          <c:val>
            <c:numRef>
              <c:f>'Ukupno sati'!$B$7:$F$7</c:f>
              <c:numCache>
                <c:formatCode>General</c:formatCode>
                <c:ptCount val="5"/>
                <c:pt idx="0">
                  <c:v>22</c:v>
                </c:pt>
                <c:pt idx="1">
                  <c:v>21</c:v>
                </c:pt>
                <c:pt idx="2">
                  <c:v>11.5</c:v>
                </c:pt>
                <c:pt idx="3">
                  <c:v>58</c:v>
                </c:pt>
                <c:pt idx="4">
                  <c:v>112.5</c:v>
                </c:pt>
              </c:numCache>
            </c:numRef>
          </c:val>
        </c:ser>
        <c:dLbls>
          <c:showLegendKey val="0"/>
          <c:showVal val="0"/>
          <c:showCatName val="0"/>
          <c:showSerName val="0"/>
          <c:showPercent val="0"/>
          <c:showBubbleSize val="0"/>
        </c:dLbls>
        <c:gapWidth val="150"/>
        <c:axId val="135342720"/>
        <c:axId val="135364992"/>
      </c:barChart>
      <c:catAx>
        <c:axId val="135342720"/>
        <c:scaling>
          <c:orientation val="minMax"/>
        </c:scaling>
        <c:delete val="0"/>
        <c:axPos val="b"/>
        <c:majorTickMark val="out"/>
        <c:minorTickMark val="none"/>
        <c:tickLblPos val="nextTo"/>
        <c:crossAx val="135364992"/>
        <c:crosses val="autoZero"/>
        <c:auto val="1"/>
        <c:lblAlgn val="ctr"/>
        <c:lblOffset val="100"/>
        <c:noMultiLvlLbl val="0"/>
      </c:catAx>
      <c:valAx>
        <c:axId val="135364992"/>
        <c:scaling>
          <c:orientation val="minMax"/>
        </c:scaling>
        <c:delete val="0"/>
        <c:axPos val="l"/>
        <c:majorGridlines/>
        <c:numFmt formatCode="General" sourceLinked="1"/>
        <c:majorTickMark val="out"/>
        <c:minorTickMark val="none"/>
        <c:tickLblPos val="nextTo"/>
        <c:crossAx val="135342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Preostali sati</c:v>
          </c:tx>
          <c:marker>
            <c:symbol val="none"/>
          </c:marker>
          <c:val>
            <c:numRef>
              <c:f>'Sprint 1 backlog'!$F$4:$F$12</c:f>
              <c:numCache>
                <c:formatCode>#,##0.00</c:formatCode>
                <c:ptCount val="9"/>
                <c:pt idx="0">
                  <c:v>23</c:v>
                </c:pt>
                <c:pt idx="1">
                  <c:v>22</c:v>
                </c:pt>
                <c:pt idx="2">
                  <c:v>20</c:v>
                </c:pt>
                <c:pt idx="3">
                  <c:v>16</c:v>
                </c:pt>
                <c:pt idx="4">
                  <c:v>12</c:v>
                </c:pt>
                <c:pt idx="5">
                  <c:v>9</c:v>
                </c:pt>
                <c:pt idx="6">
                  <c:v>6</c:v>
                </c:pt>
                <c:pt idx="7">
                  <c:v>3</c:v>
                </c:pt>
                <c:pt idx="8">
                  <c:v>0</c:v>
                </c:pt>
              </c:numCache>
            </c:numRef>
          </c:val>
          <c:smooth val="0"/>
        </c:ser>
        <c:ser>
          <c:idx val="1"/>
          <c:order val="1"/>
          <c:tx>
            <c:v>Idealna linija</c:v>
          </c:tx>
          <c:marker>
            <c:symbol val="none"/>
          </c:marker>
          <c:val>
            <c:numRef>
              <c:f>'Sprint 1 backlog'!$G$4:$G$12</c:f>
              <c:numCache>
                <c:formatCode>#,##0.00</c:formatCode>
                <c:ptCount val="9"/>
                <c:pt idx="0">
                  <c:v>22.222222222222221</c:v>
                </c:pt>
                <c:pt idx="1">
                  <c:v>19.444444444444443</c:v>
                </c:pt>
                <c:pt idx="2">
                  <c:v>16.666666666666664</c:v>
                </c:pt>
                <c:pt idx="3">
                  <c:v>13.888888888888886</c:v>
                </c:pt>
                <c:pt idx="4">
                  <c:v>11.111111111111107</c:v>
                </c:pt>
                <c:pt idx="5">
                  <c:v>8.3333333333333286</c:v>
                </c:pt>
                <c:pt idx="6">
                  <c:v>5.5555555555555509</c:v>
                </c:pt>
                <c:pt idx="7">
                  <c:v>2.7777777777777732</c:v>
                </c:pt>
                <c:pt idx="8">
                  <c:v>-4.4408920985006262E-15</c:v>
                </c:pt>
              </c:numCache>
            </c:numRef>
          </c:val>
          <c:smooth val="0"/>
        </c:ser>
        <c:dLbls>
          <c:showLegendKey val="0"/>
          <c:showVal val="0"/>
          <c:showCatName val="0"/>
          <c:showSerName val="0"/>
          <c:showPercent val="0"/>
          <c:showBubbleSize val="0"/>
        </c:dLbls>
        <c:marker val="1"/>
        <c:smooth val="0"/>
        <c:axId val="141527680"/>
        <c:axId val="141537664"/>
      </c:lineChart>
      <c:catAx>
        <c:axId val="141527680"/>
        <c:scaling>
          <c:orientation val="minMax"/>
        </c:scaling>
        <c:delete val="0"/>
        <c:axPos val="b"/>
        <c:majorTickMark val="out"/>
        <c:minorTickMark val="none"/>
        <c:tickLblPos val="nextTo"/>
        <c:crossAx val="141537664"/>
        <c:crosses val="autoZero"/>
        <c:auto val="1"/>
        <c:lblAlgn val="ctr"/>
        <c:lblOffset val="100"/>
        <c:noMultiLvlLbl val="0"/>
      </c:catAx>
      <c:valAx>
        <c:axId val="141537664"/>
        <c:scaling>
          <c:orientation val="minMax"/>
        </c:scaling>
        <c:delete val="0"/>
        <c:axPos val="l"/>
        <c:majorGridlines/>
        <c:numFmt formatCode="#,##0.00" sourceLinked="1"/>
        <c:majorTickMark val="out"/>
        <c:minorTickMark val="none"/>
        <c:tickLblPos val="nextTo"/>
        <c:crossAx val="141527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val>
            <c:numRef>
              <c:f>'Sprint 2 backlog'!$F$4:$F$8</c:f>
              <c:numCache>
                <c:formatCode>#,##0.00</c:formatCode>
                <c:ptCount val="5"/>
                <c:pt idx="0">
                  <c:v>14</c:v>
                </c:pt>
                <c:pt idx="1">
                  <c:v>8</c:v>
                </c:pt>
                <c:pt idx="2">
                  <c:v>5</c:v>
                </c:pt>
                <c:pt idx="3">
                  <c:v>2</c:v>
                </c:pt>
                <c:pt idx="4">
                  <c:v>0</c:v>
                </c:pt>
              </c:numCache>
            </c:numRef>
          </c:val>
          <c:smooth val="0"/>
        </c:ser>
        <c:ser>
          <c:idx val="1"/>
          <c:order val="1"/>
          <c:tx>
            <c:v>Idealna linija</c:v>
          </c:tx>
          <c:marker>
            <c:symbol val="none"/>
          </c:marker>
          <c:val>
            <c:numRef>
              <c:f>'Sprint 2 backlog'!$G$4:$G$8</c:f>
              <c:numCache>
                <c:formatCode>#,##0.00</c:formatCode>
                <c:ptCount val="5"/>
                <c:pt idx="0">
                  <c:v>16</c:v>
                </c:pt>
                <c:pt idx="1">
                  <c:v>12</c:v>
                </c:pt>
                <c:pt idx="2">
                  <c:v>8</c:v>
                </c:pt>
                <c:pt idx="3">
                  <c:v>4</c:v>
                </c:pt>
                <c:pt idx="4">
                  <c:v>0</c:v>
                </c:pt>
              </c:numCache>
            </c:numRef>
          </c:val>
          <c:smooth val="0"/>
        </c:ser>
        <c:dLbls>
          <c:showLegendKey val="0"/>
          <c:showVal val="0"/>
          <c:showCatName val="0"/>
          <c:showSerName val="0"/>
          <c:showPercent val="0"/>
          <c:showBubbleSize val="0"/>
        </c:dLbls>
        <c:marker val="1"/>
        <c:smooth val="0"/>
        <c:axId val="41495936"/>
        <c:axId val="41512960"/>
      </c:lineChart>
      <c:catAx>
        <c:axId val="41495936"/>
        <c:scaling>
          <c:orientation val="minMax"/>
        </c:scaling>
        <c:delete val="0"/>
        <c:axPos val="b"/>
        <c:majorTickMark val="out"/>
        <c:minorTickMark val="none"/>
        <c:tickLblPos val="nextTo"/>
        <c:crossAx val="41512960"/>
        <c:crosses val="autoZero"/>
        <c:auto val="1"/>
        <c:lblAlgn val="ctr"/>
        <c:lblOffset val="100"/>
        <c:noMultiLvlLbl val="0"/>
      </c:catAx>
      <c:valAx>
        <c:axId val="41512960"/>
        <c:scaling>
          <c:orientation val="minMax"/>
        </c:scaling>
        <c:delete val="0"/>
        <c:axPos val="l"/>
        <c:majorGridlines/>
        <c:numFmt formatCode="#,##0.00" sourceLinked="1"/>
        <c:majorTickMark val="out"/>
        <c:minorTickMark val="none"/>
        <c:tickLblPos val="nextTo"/>
        <c:crossAx val="41495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val>
            <c:numRef>
              <c:f>'Sprint 2 backlog'!$E$16:$E$24</c:f>
              <c:numCache>
                <c:formatCode>0.00</c:formatCode>
                <c:ptCount val="9"/>
                <c:pt idx="0">
                  <c:v>21.5</c:v>
                </c:pt>
                <c:pt idx="1">
                  <c:v>20</c:v>
                </c:pt>
                <c:pt idx="2">
                  <c:v>16</c:v>
                </c:pt>
                <c:pt idx="3">
                  <c:v>14</c:v>
                </c:pt>
                <c:pt idx="4">
                  <c:v>11</c:v>
                </c:pt>
                <c:pt idx="5">
                  <c:v>10</c:v>
                </c:pt>
                <c:pt idx="6">
                  <c:v>5.5</c:v>
                </c:pt>
                <c:pt idx="7">
                  <c:v>4</c:v>
                </c:pt>
                <c:pt idx="8">
                  <c:v>0</c:v>
                </c:pt>
              </c:numCache>
            </c:numRef>
          </c:val>
          <c:smooth val="0"/>
        </c:ser>
        <c:ser>
          <c:idx val="1"/>
          <c:order val="1"/>
          <c:tx>
            <c:v>Idealna linija</c:v>
          </c:tx>
          <c:marker>
            <c:symbol val="none"/>
          </c:marker>
          <c:val>
            <c:numRef>
              <c:f>'Sprint 2 backlog'!$F$16:$F$24</c:f>
              <c:numCache>
                <c:formatCode>0.00</c:formatCode>
                <c:ptCount val="9"/>
                <c:pt idx="0">
                  <c:v>20.888888888888889</c:v>
                </c:pt>
                <c:pt idx="1">
                  <c:v>18.277777777777779</c:v>
                </c:pt>
                <c:pt idx="2">
                  <c:v>15.666666666666668</c:v>
                </c:pt>
                <c:pt idx="3">
                  <c:v>13.055555555555557</c:v>
                </c:pt>
                <c:pt idx="4">
                  <c:v>10.444444444444446</c:v>
                </c:pt>
                <c:pt idx="5">
                  <c:v>7.8333333333333357</c:v>
                </c:pt>
                <c:pt idx="6">
                  <c:v>5.222222222222225</c:v>
                </c:pt>
                <c:pt idx="7">
                  <c:v>2.6111111111111138</c:v>
                </c:pt>
                <c:pt idx="8">
                  <c:v>0</c:v>
                </c:pt>
              </c:numCache>
            </c:numRef>
          </c:val>
          <c:smooth val="0"/>
        </c:ser>
        <c:dLbls>
          <c:showLegendKey val="0"/>
          <c:showVal val="0"/>
          <c:showCatName val="0"/>
          <c:showSerName val="0"/>
          <c:showPercent val="0"/>
          <c:showBubbleSize val="0"/>
        </c:dLbls>
        <c:marker val="1"/>
        <c:smooth val="0"/>
        <c:axId val="114781184"/>
        <c:axId val="114909952"/>
      </c:lineChart>
      <c:catAx>
        <c:axId val="114781184"/>
        <c:scaling>
          <c:orientation val="minMax"/>
        </c:scaling>
        <c:delete val="0"/>
        <c:axPos val="b"/>
        <c:majorTickMark val="out"/>
        <c:minorTickMark val="none"/>
        <c:tickLblPos val="nextTo"/>
        <c:crossAx val="114909952"/>
        <c:crosses val="autoZero"/>
        <c:auto val="1"/>
        <c:lblAlgn val="ctr"/>
        <c:lblOffset val="100"/>
        <c:noMultiLvlLbl val="0"/>
      </c:catAx>
      <c:valAx>
        <c:axId val="114909952"/>
        <c:scaling>
          <c:orientation val="minMax"/>
        </c:scaling>
        <c:delete val="0"/>
        <c:axPos val="l"/>
        <c:majorGridlines/>
        <c:numFmt formatCode="0.00" sourceLinked="1"/>
        <c:majorTickMark val="out"/>
        <c:minorTickMark val="none"/>
        <c:tickLblPos val="nextTo"/>
        <c:crossAx val="114781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cat>
            <c:strRef>
              <c:f>'Sprint 3 backlog'!$B$11:$B$16</c:f>
              <c:strCache>
                <c:ptCount val="6"/>
                <c:pt idx="0">
                  <c:v>28.04.2015.</c:v>
                </c:pt>
                <c:pt idx="1">
                  <c:v>29.04.2015.</c:v>
                </c:pt>
                <c:pt idx="2">
                  <c:v>30.04.2015.</c:v>
                </c:pt>
                <c:pt idx="3">
                  <c:v>02.05.2015.</c:v>
                </c:pt>
                <c:pt idx="4">
                  <c:v>03.05.2015. </c:v>
                </c:pt>
                <c:pt idx="5">
                  <c:v>04.05.2015.</c:v>
                </c:pt>
              </c:strCache>
            </c:strRef>
          </c:cat>
          <c:val>
            <c:numRef>
              <c:f>'Sprint 3 backlog'!$E$11:$E$16</c:f>
              <c:numCache>
                <c:formatCode>General</c:formatCode>
                <c:ptCount val="6"/>
                <c:pt idx="0">
                  <c:v>14</c:v>
                </c:pt>
                <c:pt idx="1">
                  <c:v>11</c:v>
                </c:pt>
                <c:pt idx="2">
                  <c:v>8</c:v>
                </c:pt>
                <c:pt idx="3">
                  <c:v>5</c:v>
                </c:pt>
                <c:pt idx="4">
                  <c:v>4</c:v>
                </c:pt>
                <c:pt idx="5">
                  <c:v>0</c:v>
                </c:pt>
              </c:numCache>
            </c:numRef>
          </c:val>
          <c:smooth val="0"/>
        </c:ser>
        <c:ser>
          <c:idx val="1"/>
          <c:order val="1"/>
          <c:tx>
            <c:v>Idealna linija</c:v>
          </c:tx>
          <c:marker>
            <c:symbol val="none"/>
          </c:marker>
          <c:cat>
            <c:strRef>
              <c:f>'Sprint 3 backlog'!$B$11:$B$16</c:f>
              <c:strCache>
                <c:ptCount val="6"/>
                <c:pt idx="0">
                  <c:v>28.04.2015.</c:v>
                </c:pt>
                <c:pt idx="1">
                  <c:v>29.04.2015.</c:v>
                </c:pt>
                <c:pt idx="2">
                  <c:v>30.04.2015.</c:v>
                </c:pt>
                <c:pt idx="3">
                  <c:v>02.05.2015.</c:v>
                </c:pt>
                <c:pt idx="4">
                  <c:v>03.05.2015. </c:v>
                </c:pt>
                <c:pt idx="5">
                  <c:v>04.05.2015.</c:v>
                </c:pt>
              </c:strCache>
            </c:strRef>
          </c:cat>
          <c:val>
            <c:numRef>
              <c:f>'Sprint 3 backlog'!$F$11:$F$16</c:f>
              <c:numCache>
                <c:formatCode>#,##0.00</c:formatCode>
                <c:ptCount val="6"/>
                <c:pt idx="0">
                  <c:v>13.333333333333334</c:v>
                </c:pt>
                <c:pt idx="1">
                  <c:v>10.666666666666668</c:v>
                </c:pt>
                <c:pt idx="2">
                  <c:v>8.0000000000000018</c:v>
                </c:pt>
                <c:pt idx="3">
                  <c:v>5.3333333333333357</c:v>
                </c:pt>
                <c:pt idx="4">
                  <c:v>2.6666666666666692</c:v>
                </c:pt>
                <c:pt idx="5">
                  <c:v>0</c:v>
                </c:pt>
              </c:numCache>
            </c:numRef>
          </c:val>
          <c:smooth val="0"/>
        </c:ser>
        <c:dLbls>
          <c:showLegendKey val="0"/>
          <c:showVal val="0"/>
          <c:showCatName val="0"/>
          <c:showSerName val="0"/>
          <c:showPercent val="0"/>
          <c:showBubbleSize val="0"/>
        </c:dLbls>
        <c:marker val="1"/>
        <c:smooth val="0"/>
        <c:axId val="110819200"/>
        <c:axId val="110820736"/>
      </c:lineChart>
      <c:catAx>
        <c:axId val="110819200"/>
        <c:scaling>
          <c:orientation val="minMax"/>
        </c:scaling>
        <c:delete val="0"/>
        <c:axPos val="b"/>
        <c:majorTickMark val="out"/>
        <c:minorTickMark val="none"/>
        <c:tickLblPos val="nextTo"/>
        <c:crossAx val="110820736"/>
        <c:crosses val="autoZero"/>
        <c:auto val="1"/>
        <c:lblAlgn val="ctr"/>
        <c:lblOffset val="100"/>
        <c:noMultiLvlLbl val="0"/>
      </c:catAx>
      <c:valAx>
        <c:axId val="110820736"/>
        <c:scaling>
          <c:orientation val="minMax"/>
        </c:scaling>
        <c:delete val="0"/>
        <c:axPos val="l"/>
        <c:majorGridlines/>
        <c:numFmt formatCode="General" sourceLinked="1"/>
        <c:majorTickMark val="out"/>
        <c:minorTickMark val="none"/>
        <c:tickLblPos val="nextTo"/>
        <c:crossAx val="110819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val>
            <c:numRef>
              <c:f>'Sprint 3 backlog'!$F$4:$F$7</c:f>
              <c:numCache>
                <c:formatCode>General</c:formatCode>
                <c:ptCount val="4"/>
                <c:pt idx="0">
                  <c:v>14</c:v>
                </c:pt>
                <c:pt idx="1">
                  <c:v>8</c:v>
                </c:pt>
                <c:pt idx="2">
                  <c:v>4</c:v>
                </c:pt>
                <c:pt idx="3">
                  <c:v>0</c:v>
                </c:pt>
              </c:numCache>
            </c:numRef>
          </c:val>
          <c:smooth val="0"/>
        </c:ser>
        <c:ser>
          <c:idx val="1"/>
          <c:order val="1"/>
          <c:tx>
            <c:v>Idealna linija</c:v>
          </c:tx>
          <c:marker>
            <c:symbol val="none"/>
          </c:marker>
          <c:val>
            <c:numRef>
              <c:f>'Sprint 3 backlog'!$G$4:$G$7</c:f>
              <c:numCache>
                <c:formatCode>General</c:formatCode>
                <c:ptCount val="4"/>
                <c:pt idx="0">
                  <c:v>15</c:v>
                </c:pt>
                <c:pt idx="1">
                  <c:v>10</c:v>
                </c:pt>
                <c:pt idx="2">
                  <c:v>5</c:v>
                </c:pt>
                <c:pt idx="3">
                  <c:v>0</c:v>
                </c:pt>
              </c:numCache>
            </c:numRef>
          </c:val>
          <c:smooth val="0"/>
        </c:ser>
        <c:dLbls>
          <c:showLegendKey val="0"/>
          <c:showVal val="0"/>
          <c:showCatName val="0"/>
          <c:showSerName val="0"/>
          <c:showPercent val="0"/>
          <c:showBubbleSize val="0"/>
        </c:dLbls>
        <c:marker val="1"/>
        <c:smooth val="0"/>
        <c:axId val="115661056"/>
        <c:axId val="133460352"/>
      </c:lineChart>
      <c:catAx>
        <c:axId val="115661056"/>
        <c:scaling>
          <c:orientation val="minMax"/>
        </c:scaling>
        <c:delete val="0"/>
        <c:axPos val="b"/>
        <c:majorTickMark val="out"/>
        <c:minorTickMark val="none"/>
        <c:tickLblPos val="nextTo"/>
        <c:crossAx val="133460352"/>
        <c:crosses val="autoZero"/>
        <c:auto val="1"/>
        <c:lblAlgn val="ctr"/>
        <c:lblOffset val="100"/>
        <c:noMultiLvlLbl val="0"/>
      </c:catAx>
      <c:valAx>
        <c:axId val="133460352"/>
        <c:scaling>
          <c:orientation val="minMax"/>
        </c:scaling>
        <c:delete val="0"/>
        <c:axPos val="l"/>
        <c:majorGridlines/>
        <c:numFmt formatCode="General" sourceLinked="1"/>
        <c:majorTickMark val="out"/>
        <c:minorTickMark val="none"/>
        <c:tickLblPos val="nextTo"/>
        <c:crossAx val="11566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val>
            <c:numRef>
              <c:f>'Sprint 4 backlog'!$F$4:$F$7</c:f>
              <c:numCache>
                <c:formatCode>General</c:formatCode>
                <c:ptCount val="4"/>
                <c:pt idx="0">
                  <c:v>21</c:v>
                </c:pt>
                <c:pt idx="1">
                  <c:v>11</c:v>
                </c:pt>
                <c:pt idx="2">
                  <c:v>3</c:v>
                </c:pt>
                <c:pt idx="3">
                  <c:v>0</c:v>
                </c:pt>
              </c:numCache>
            </c:numRef>
          </c:val>
          <c:smooth val="0"/>
        </c:ser>
        <c:ser>
          <c:idx val="1"/>
          <c:order val="1"/>
          <c:tx>
            <c:v>Idealna linija</c:v>
          </c:tx>
          <c:marker>
            <c:symbol val="none"/>
          </c:marker>
          <c:val>
            <c:numRef>
              <c:f>'Sprint 4 backlog'!$G$4:$G$7</c:f>
              <c:numCache>
                <c:formatCode>General</c:formatCode>
                <c:ptCount val="4"/>
                <c:pt idx="0">
                  <c:v>19.5</c:v>
                </c:pt>
                <c:pt idx="1">
                  <c:v>13</c:v>
                </c:pt>
                <c:pt idx="2">
                  <c:v>6.5</c:v>
                </c:pt>
                <c:pt idx="3">
                  <c:v>0</c:v>
                </c:pt>
              </c:numCache>
            </c:numRef>
          </c:val>
          <c:smooth val="0"/>
        </c:ser>
        <c:dLbls>
          <c:showLegendKey val="0"/>
          <c:showVal val="0"/>
          <c:showCatName val="0"/>
          <c:showSerName val="0"/>
          <c:showPercent val="0"/>
          <c:showBubbleSize val="0"/>
        </c:dLbls>
        <c:marker val="1"/>
        <c:smooth val="0"/>
        <c:axId val="42138624"/>
        <c:axId val="107377408"/>
      </c:lineChart>
      <c:catAx>
        <c:axId val="42138624"/>
        <c:scaling>
          <c:orientation val="minMax"/>
        </c:scaling>
        <c:delete val="0"/>
        <c:axPos val="b"/>
        <c:majorTickMark val="out"/>
        <c:minorTickMark val="none"/>
        <c:tickLblPos val="nextTo"/>
        <c:crossAx val="107377408"/>
        <c:crosses val="autoZero"/>
        <c:auto val="1"/>
        <c:lblAlgn val="ctr"/>
        <c:lblOffset val="100"/>
        <c:noMultiLvlLbl val="0"/>
      </c:catAx>
      <c:valAx>
        <c:axId val="107377408"/>
        <c:scaling>
          <c:orientation val="minMax"/>
        </c:scaling>
        <c:delete val="0"/>
        <c:axPos val="l"/>
        <c:majorGridlines/>
        <c:numFmt formatCode="General" sourceLinked="1"/>
        <c:majorTickMark val="out"/>
        <c:minorTickMark val="none"/>
        <c:tickLblPos val="nextTo"/>
        <c:crossAx val="42138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cat>
            <c:strRef>
              <c:f>'Sprint 4 backlog'!$B$11:$B$19</c:f>
              <c:strCache>
                <c:ptCount val="9"/>
                <c:pt idx="0">
                  <c:v>13.05.2015.</c:v>
                </c:pt>
                <c:pt idx="1">
                  <c:v>14.05.2015.</c:v>
                </c:pt>
                <c:pt idx="2">
                  <c:v>15.05.2015.</c:v>
                </c:pt>
                <c:pt idx="3">
                  <c:v>18.05.2015.</c:v>
                </c:pt>
                <c:pt idx="4">
                  <c:v>21.05.2015.</c:v>
                </c:pt>
                <c:pt idx="5">
                  <c:v>22.05.2015.</c:v>
                </c:pt>
                <c:pt idx="6">
                  <c:v>23.05.2015.</c:v>
                </c:pt>
                <c:pt idx="7">
                  <c:v>27.05.2015.</c:v>
                </c:pt>
                <c:pt idx="8">
                  <c:v>28.05.2015.</c:v>
                </c:pt>
              </c:strCache>
            </c:strRef>
          </c:cat>
          <c:val>
            <c:numRef>
              <c:f>'Sprint 4 backlog'!$E$11:$E$19</c:f>
              <c:numCache>
                <c:formatCode>General</c:formatCode>
                <c:ptCount val="9"/>
                <c:pt idx="0">
                  <c:v>22.5</c:v>
                </c:pt>
                <c:pt idx="1">
                  <c:v>20.5</c:v>
                </c:pt>
                <c:pt idx="2">
                  <c:v>17.5</c:v>
                </c:pt>
                <c:pt idx="3">
                  <c:v>12.5</c:v>
                </c:pt>
                <c:pt idx="4">
                  <c:v>10.5</c:v>
                </c:pt>
                <c:pt idx="5">
                  <c:v>8.5</c:v>
                </c:pt>
                <c:pt idx="6">
                  <c:v>5.5</c:v>
                </c:pt>
                <c:pt idx="7">
                  <c:v>1</c:v>
                </c:pt>
                <c:pt idx="8">
                  <c:v>0</c:v>
                </c:pt>
              </c:numCache>
            </c:numRef>
          </c:val>
          <c:smooth val="0"/>
        </c:ser>
        <c:ser>
          <c:idx val="1"/>
          <c:order val="1"/>
          <c:tx>
            <c:v>Idealna linija</c:v>
          </c:tx>
          <c:marker>
            <c:symbol val="none"/>
          </c:marker>
          <c:cat>
            <c:strRef>
              <c:f>'Sprint 4 backlog'!$B$11:$B$19</c:f>
              <c:strCache>
                <c:ptCount val="9"/>
                <c:pt idx="0">
                  <c:v>13.05.2015.</c:v>
                </c:pt>
                <c:pt idx="1">
                  <c:v>14.05.2015.</c:v>
                </c:pt>
                <c:pt idx="2">
                  <c:v>15.05.2015.</c:v>
                </c:pt>
                <c:pt idx="3">
                  <c:v>18.05.2015.</c:v>
                </c:pt>
                <c:pt idx="4">
                  <c:v>21.05.2015.</c:v>
                </c:pt>
                <c:pt idx="5">
                  <c:v>22.05.2015.</c:v>
                </c:pt>
                <c:pt idx="6">
                  <c:v>23.05.2015.</c:v>
                </c:pt>
                <c:pt idx="7">
                  <c:v>27.05.2015.</c:v>
                </c:pt>
                <c:pt idx="8">
                  <c:v>28.05.2015.</c:v>
                </c:pt>
              </c:strCache>
            </c:strRef>
          </c:cat>
          <c:val>
            <c:numRef>
              <c:f>'Sprint 4 backlog'!$F$11:$F$19</c:f>
              <c:numCache>
                <c:formatCode>#,##0.00</c:formatCode>
                <c:ptCount val="9"/>
                <c:pt idx="0">
                  <c:v>21.777777777777779</c:v>
                </c:pt>
                <c:pt idx="1">
                  <c:v>19.055555555555557</c:v>
                </c:pt>
                <c:pt idx="2">
                  <c:v>16.333333333333336</c:v>
                </c:pt>
                <c:pt idx="3">
                  <c:v>13.611111111111114</c:v>
                </c:pt>
                <c:pt idx="4">
                  <c:v>10.888888888888893</c:v>
                </c:pt>
                <c:pt idx="5">
                  <c:v>8.1666666666666714</c:v>
                </c:pt>
                <c:pt idx="6">
                  <c:v>5.4444444444444491</c:v>
                </c:pt>
                <c:pt idx="7">
                  <c:v>2.7222222222222268</c:v>
                </c:pt>
                <c:pt idx="8">
                  <c:v>4.4408920985006262E-15</c:v>
                </c:pt>
              </c:numCache>
            </c:numRef>
          </c:val>
          <c:smooth val="0"/>
        </c:ser>
        <c:dLbls>
          <c:showLegendKey val="0"/>
          <c:showVal val="0"/>
          <c:showCatName val="0"/>
          <c:showSerName val="0"/>
          <c:showPercent val="0"/>
          <c:showBubbleSize val="0"/>
        </c:dLbls>
        <c:marker val="1"/>
        <c:smooth val="0"/>
        <c:axId val="135773184"/>
        <c:axId val="138135808"/>
      </c:lineChart>
      <c:catAx>
        <c:axId val="135773184"/>
        <c:scaling>
          <c:orientation val="minMax"/>
        </c:scaling>
        <c:delete val="0"/>
        <c:axPos val="b"/>
        <c:majorTickMark val="out"/>
        <c:minorTickMark val="none"/>
        <c:tickLblPos val="nextTo"/>
        <c:crossAx val="138135808"/>
        <c:crosses val="autoZero"/>
        <c:auto val="1"/>
        <c:lblAlgn val="ctr"/>
        <c:lblOffset val="100"/>
        <c:noMultiLvlLbl val="0"/>
      </c:catAx>
      <c:valAx>
        <c:axId val="138135808"/>
        <c:scaling>
          <c:orientation val="minMax"/>
        </c:scaling>
        <c:delete val="0"/>
        <c:axPos val="l"/>
        <c:majorGridlines/>
        <c:numFmt formatCode="General" sourceLinked="1"/>
        <c:majorTickMark val="out"/>
        <c:minorTickMark val="none"/>
        <c:tickLblPos val="nextTo"/>
        <c:crossAx val="135773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Preostalo vrijeme</c:v>
          </c:tx>
          <c:marker>
            <c:symbol val="none"/>
          </c:marker>
          <c:cat>
            <c:strRef>
              <c:f>'Sprint 5 backlog'!$B$14:$B$26</c:f>
              <c:strCache>
                <c:ptCount val="13"/>
                <c:pt idx="0">
                  <c:v>01.06.</c:v>
                </c:pt>
                <c:pt idx="1">
                  <c:v>02.06.</c:v>
                </c:pt>
                <c:pt idx="2">
                  <c:v>03.06.</c:v>
                </c:pt>
                <c:pt idx="3">
                  <c:v>09.06.</c:v>
                </c:pt>
                <c:pt idx="4">
                  <c:v>10.06.</c:v>
                </c:pt>
                <c:pt idx="5">
                  <c:v>10.06.</c:v>
                </c:pt>
                <c:pt idx="6">
                  <c:v>11.06.</c:v>
                </c:pt>
                <c:pt idx="7">
                  <c:v>15.06.</c:v>
                </c:pt>
                <c:pt idx="8">
                  <c:v>16.06.</c:v>
                </c:pt>
                <c:pt idx="9">
                  <c:v>17.06.</c:v>
                </c:pt>
                <c:pt idx="10">
                  <c:v>18.06.</c:v>
                </c:pt>
                <c:pt idx="11">
                  <c:v>19.06.</c:v>
                </c:pt>
                <c:pt idx="12">
                  <c:v>20.06.</c:v>
                </c:pt>
              </c:strCache>
            </c:strRef>
          </c:cat>
          <c:val>
            <c:numRef>
              <c:f>'Sprint 5 backlog'!$E$14:$E$26</c:f>
              <c:numCache>
                <c:formatCode>General</c:formatCode>
                <c:ptCount val="13"/>
                <c:pt idx="0">
                  <c:v>36</c:v>
                </c:pt>
                <c:pt idx="1">
                  <c:v>33</c:v>
                </c:pt>
                <c:pt idx="2">
                  <c:v>29</c:v>
                </c:pt>
                <c:pt idx="3">
                  <c:v>26</c:v>
                </c:pt>
                <c:pt idx="4">
                  <c:v>24</c:v>
                </c:pt>
                <c:pt idx="5">
                  <c:v>22</c:v>
                </c:pt>
                <c:pt idx="6">
                  <c:v>20</c:v>
                </c:pt>
                <c:pt idx="7">
                  <c:v>19</c:v>
                </c:pt>
                <c:pt idx="8">
                  <c:v>15</c:v>
                </c:pt>
                <c:pt idx="9">
                  <c:v>11</c:v>
                </c:pt>
                <c:pt idx="10">
                  <c:v>4</c:v>
                </c:pt>
                <c:pt idx="11">
                  <c:v>1</c:v>
                </c:pt>
                <c:pt idx="12">
                  <c:v>0</c:v>
                </c:pt>
              </c:numCache>
            </c:numRef>
          </c:val>
          <c:smooth val="0"/>
        </c:ser>
        <c:ser>
          <c:idx val="1"/>
          <c:order val="1"/>
          <c:tx>
            <c:v>Idealna linija</c:v>
          </c:tx>
          <c:marker>
            <c:symbol val="none"/>
          </c:marker>
          <c:cat>
            <c:strRef>
              <c:f>'Sprint 5 backlog'!$B$14:$B$26</c:f>
              <c:strCache>
                <c:ptCount val="13"/>
                <c:pt idx="0">
                  <c:v>01.06.</c:v>
                </c:pt>
                <c:pt idx="1">
                  <c:v>02.06.</c:v>
                </c:pt>
                <c:pt idx="2">
                  <c:v>03.06.</c:v>
                </c:pt>
                <c:pt idx="3">
                  <c:v>09.06.</c:v>
                </c:pt>
                <c:pt idx="4">
                  <c:v>10.06.</c:v>
                </c:pt>
                <c:pt idx="5">
                  <c:v>10.06.</c:v>
                </c:pt>
                <c:pt idx="6">
                  <c:v>11.06.</c:v>
                </c:pt>
                <c:pt idx="7">
                  <c:v>15.06.</c:v>
                </c:pt>
                <c:pt idx="8">
                  <c:v>16.06.</c:v>
                </c:pt>
                <c:pt idx="9">
                  <c:v>17.06.</c:v>
                </c:pt>
                <c:pt idx="10">
                  <c:v>18.06.</c:v>
                </c:pt>
                <c:pt idx="11">
                  <c:v>19.06.</c:v>
                </c:pt>
                <c:pt idx="12">
                  <c:v>20.06.</c:v>
                </c:pt>
              </c:strCache>
            </c:strRef>
          </c:cat>
          <c:val>
            <c:numRef>
              <c:f>'Sprint 5 backlog'!$F$14:$F$26</c:f>
              <c:numCache>
                <c:formatCode>#,##0.00</c:formatCode>
                <c:ptCount val="13"/>
                <c:pt idx="0">
                  <c:v>36</c:v>
                </c:pt>
                <c:pt idx="1">
                  <c:v>33</c:v>
                </c:pt>
                <c:pt idx="2">
                  <c:v>30</c:v>
                </c:pt>
                <c:pt idx="3">
                  <c:v>27</c:v>
                </c:pt>
                <c:pt idx="4">
                  <c:v>24</c:v>
                </c:pt>
                <c:pt idx="5">
                  <c:v>21</c:v>
                </c:pt>
                <c:pt idx="6">
                  <c:v>18</c:v>
                </c:pt>
                <c:pt idx="7">
                  <c:v>15</c:v>
                </c:pt>
                <c:pt idx="8">
                  <c:v>12</c:v>
                </c:pt>
                <c:pt idx="9">
                  <c:v>9</c:v>
                </c:pt>
                <c:pt idx="10">
                  <c:v>6</c:v>
                </c:pt>
                <c:pt idx="11">
                  <c:v>3</c:v>
                </c:pt>
                <c:pt idx="12">
                  <c:v>0</c:v>
                </c:pt>
              </c:numCache>
            </c:numRef>
          </c:val>
          <c:smooth val="0"/>
        </c:ser>
        <c:dLbls>
          <c:showLegendKey val="0"/>
          <c:showVal val="0"/>
          <c:showCatName val="0"/>
          <c:showSerName val="0"/>
          <c:showPercent val="0"/>
          <c:showBubbleSize val="0"/>
        </c:dLbls>
        <c:marker val="1"/>
        <c:smooth val="0"/>
        <c:axId val="135216128"/>
        <c:axId val="135217920"/>
      </c:lineChart>
      <c:catAx>
        <c:axId val="135216128"/>
        <c:scaling>
          <c:orientation val="minMax"/>
        </c:scaling>
        <c:delete val="0"/>
        <c:axPos val="b"/>
        <c:majorTickMark val="out"/>
        <c:minorTickMark val="none"/>
        <c:tickLblPos val="nextTo"/>
        <c:crossAx val="135217920"/>
        <c:crosses val="autoZero"/>
        <c:auto val="1"/>
        <c:lblAlgn val="ctr"/>
        <c:lblOffset val="100"/>
        <c:noMultiLvlLbl val="0"/>
      </c:catAx>
      <c:valAx>
        <c:axId val="135217920"/>
        <c:scaling>
          <c:orientation val="minMax"/>
        </c:scaling>
        <c:delete val="0"/>
        <c:axPos val="l"/>
        <c:majorGridlines/>
        <c:numFmt formatCode="General" sourceLinked="1"/>
        <c:majorTickMark val="out"/>
        <c:minorTickMark val="none"/>
        <c:tickLblPos val="nextTo"/>
        <c:crossAx val="135216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18434</xdr:colOff>
      <xdr:row>16</xdr:row>
      <xdr:rowOff>195416</xdr:rowOff>
    </xdr:from>
    <xdr:to>
      <xdr:col>13</xdr:col>
      <xdr:colOff>427088</xdr:colOff>
      <xdr:row>31</xdr:row>
      <xdr:rowOff>35027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721331</xdr:colOff>
      <xdr:row>1</xdr:row>
      <xdr:rowOff>62502</xdr:rowOff>
    </xdr:from>
    <xdr:to>
      <xdr:col>13</xdr:col>
      <xdr:colOff>338191</xdr:colOff>
      <xdr:row>15</xdr:row>
      <xdr:rowOff>76629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293242</xdr:colOff>
      <xdr:row>8</xdr:row>
      <xdr:rowOff>41096</xdr:rowOff>
    </xdr:from>
    <xdr:to>
      <xdr:col>19</xdr:col>
      <xdr:colOff>595045</xdr:colOff>
      <xdr:row>22</xdr:row>
      <xdr:rowOff>87329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466725</xdr:colOff>
      <xdr:row>5</xdr:row>
      <xdr:rowOff>161925</xdr:rowOff>
    </xdr:from>
    <xdr:to>
      <xdr:col>16</xdr:col>
      <xdr:colOff>390525</xdr:colOff>
      <xdr:row>23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1701</xdr:colOff>
      <xdr:row>0</xdr:row>
      <xdr:rowOff>167708</xdr:rowOff>
    </xdr:from>
    <xdr:to>
      <xdr:col>15</xdr:col>
      <xdr:colOff>287451</xdr:colOff>
      <xdr:row>14</xdr:row>
      <xdr:rowOff>36399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52727</xdr:colOff>
      <xdr:row>14</xdr:row>
      <xdr:rowOff>193222</xdr:rowOff>
    </xdr:from>
    <xdr:to>
      <xdr:col>15</xdr:col>
      <xdr:colOff>338477</xdr:colOff>
      <xdr:row>29</xdr:row>
      <xdr:rowOff>95931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359149</xdr:colOff>
      <xdr:row>16</xdr:row>
      <xdr:rowOff>49307</xdr:rowOff>
    </xdr:from>
    <xdr:to>
      <xdr:col>15</xdr:col>
      <xdr:colOff>22971</xdr:colOff>
      <xdr:row>30</xdr:row>
      <xdr:rowOff>96932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417420</xdr:colOff>
      <xdr:row>2</xdr:row>
      <xdr:rowOff>1120</xdr:rowOff>
    </xdr:from>
    <xdr:to>
      <xdr:col>15</xdr:col>
      <xdr:colOff>58831</xdr:colOff>
      <xdr:row>14</xdr:row>
      <xdr:rowOff>194982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295275</xdr:colOff>
      <xdr:row>1</xdr:row>
      <xdr:rowOff>38100</xdr:rowOff>
    </xdr:from>
    <xdr:to>
      <xdr:col>14</xdr:col>
      <xdr:colOff>600075</xdr:colOff>
      <xdr:row>14</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14</xdr:row>
      <xdr:rowOff>171450</xdr:rowOff>
    </xdr:from>
    <xdr:to>
      <xdr:col>15</xdr:col>
      <xdr:colOff>19050</xdr:colOff>
      <xdr:row>29</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590550</xdr:colOff>
      <xdr:row>15</xdr:row>
      <xdr:rowOff>9525</xdr:rowOff>
    </xdr:from>
    <xdr:to>
      <xdr:col>15</xdr:col>
      <xdr:colOff>285750</xdr:colOff>
      <xdr:row>29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0</xdr:row>
      <xdr:rowOff>161925</xdr:rowOff>
    </xdr:from>
    <xdr:to>
      <xdr:col>15</xdr:col>
      <xdr:colOff>266700</xdr:colOff>
      <xdr:row>14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1685925</xdr:colOff>
      <xdr:row>14</xdr:row>
      <xdr:rowOff>57150</xdr:rowOff>
    </xdr:from>
    <xdr:to>
      <xdr:col>11</xdr:col>
      <xdr:colOff>19050</xdr:colOff>
      <xdr:row>27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57150</xdr:colOff>
      <xdr:row>8</xdr:row>
      <xdr:rowOff>180975</xdr:rowOff>
    </xdr:from>
    <xdr:to>
      <xdr:col>14</xdr:col>
      <xdr:colOff>361950</xdr:colOff>
      <xdr:row>23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142875</xdr:colOff>
      <xdr:row>9</xdr:row>
      <xdr:rowOff>47625</xdr:rowOff>
    </xdr:from>
    <xdr:to>
      <xdr:col>14</xdr:col>
      <xdr:colOff>447675</xdr:colOff>
      <xdr:row>23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400050</xdr:colOff>
      <xdr:row>8</xdr:row>
      <xdr:rowOff>76200</xdr:rowOff>
    </xdr:from>
    <xdr:to>
      <xdr:col>14</xdr:col>
      <xdr:colOff>95250</xdr:colOff>
      <xdr:row>22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0" workbookViewId="0">
      <selection activeCell="A2" sqref="A2:F19"/>
    </sheetView>
  </sheetViews>
  <sheetFormatPr defaultRowHeight="15" x14ac:dyDescent="0.25"/>
  <cols>
    <col min="1" max="1" width="20.28515625" bestFit="1" customWidth="1"/>
    <col min="2" max="2" width="41.28515625" bestFit="1" customWidth="1"/>
    <col min="3" max="3" width="8.85546875" bestFit="1" customWidth="1"/>
    <col min="4" max="4" width="6.7109375" bestFit="1" customWidth="1"/>
    <col min="5" max="5" width="26.28515625" bestFit="1" customWidth="1"/>
    <col min="6" max="6" width="10" bestFit="1" customWidth="1"/>
  </cols>
  <sheetData>
    <row r="1" spans="1:6" ht="15.75" thickBot="1" x14ac:dyDescent="0.3">
      <c r="A1" t="s">
        <v>0</v>
      </c>
    </row>
    <row r="2" spans="1:6" ht="30.75" thickBot="1" x14ac:dyDescent="0.3">
      <c r="A2" s="66" t="s">
        <v>1</v>
      </c>
      <c r="B2" s="67" t="s">
        <v>2</v>
      </c>
      <c r="C2" s="68" t="s">
        <v>3</v>
      </c>
      <c r="D2" s="69" t="s">
        <v>4</v>
      </c>
      <c r="E2" s="70" t="s">
        <v>5</v>
      </c>
      <c r="F2" s="71" t="s">
        <v>6</v>
      </c>
    </row>
    <row r="3" spans="1:6" ht="22.5" x14ac:dyDescent="0.25">
      <c r="A3" s="13" t="s">
        <v>7</v>
      </c>
      <c r="B3" s="14" t="s">
        <v>8</v>
      </c>
      <c r="C3" s="14">
        <v>5</v>
      </c>
      <c r="D3" s="15" t="s">
        <v>9</v>
      </c>
      <c r="E3" s="12" t="s">
        <v>10</v>
      </c>
      <c r="F3" s="118" t="s">
        <v>54</v>
      </c>
    </row>
    <row r="4" spans="1:6" ht="56.25" x14ac:dyDescent="0.25">
      <c r="A4" s="16" t="s">
        <v>11</v>
      </c>
      <c r="B4" s="2" t="s">
        <v>12</v>
      </c>
      <c r="C4" s="1">
        <v>8</v>
      </c>
      <c r="D4" s="1" t="s">
        <v>9</v>
      </c>
      <c r="E4" s="5" t="s">
        <v>13</v>
      </c>
      <c r="F4" s="119"/>
    </row>
    <row r="5" spans="1:6" ht="23.25" thickBot="1" x14ac:dyDescent="0.3">
      <c r="A5" s="17" t="s">
        <v>14</v>
      </c>
      <c r="B5" s="18" t="s">
        <v>15</v>
      </c>
      <c r="C5" s="19">
        <v>12</v>
      </c>
      <c r="D5" s="19" t="s">
        <v>9</v>
      </c>
      <c r="E5" s="20" t="s">
        <v>16</v>
      </c>
      <c r="F5" s="120"/>
    </row>
    <row r="6" spans="1:6" ht="68.25" thickBot="1" x14ac:dyDescent="0.3">
      <c r="A6" s="21" t="s">
        <v>17</v>
      </c>
      <c r="B6" s="22" t="s">
        <v>18</v>
      </c>
      <c r="C6" s="23">
        <v>20</v>
      </c>
      <c r="D6" s="23" t="s">
        <v>22</v>
      </c>
      <c r="E6" s="24" t="s">
        <v>19</v>
      </c>
      <c r="F6" s="25" t="s">
        <v>55</v>
      </c>
    </row>
    <row r="7" spans="1:6" x14ac:dyDescent="0.25">
      <c r="A7" s="26" t="s">
        <v>20</v>
      </c>
      <c r="B7" s="27" t="s">
        <v>21</v>
      </c>
      <c r="C7" s="27">
        <v>15</v>
      </c>
      <c r="D7" s="27" t="s">
        <v>32</v>
      </c>
      <c r="E7" s="28" t="s">
        <v>23</v>
      </c>
      <c r="F7" s="115" t="s">
        <v>56</v>
      </c>
    </row>
    <row r="8" spans="1:6" ht="15.75" thickBot="1" x14ac:dyDescent="0.3">
      <c r="A8" s="17" t="s">
        <v>24</v>
      </c>
      <c r="B8" s="19" t="s">
        <v>25</v>
      </c>
      <c r="C8" s="19">
        <v>5</v>
      </c>
      <c r="D8" s="19" t="s">
        <v>32</v>
      </c>
      <c r="E8" s="20" t="s">
        <v>26</v>
      </c>
      <c r="F8" s="117"/>
    </row>
    <row r="9" spans="1:6" ht="33.75" x14ac:dyDescent="0.25">
      <c r="A9" s="29" t="s">
        <v>27</v>
      </c>
      <c r="B9" s="30" t="s">
        <v>28</v>
      </c>
      <c r="C9" s="28">
        <v>5</v>
      </c>
      <c r="D9" s="28" t="s">
        <v>39</v>
      </c>
      <c r="E9" s="31" t="s">
        <v>29</v>
      </c>
      <c r="F9" s="115" t="s">
        <v>57</v>
      </c>
    </row>
    <row r="10" spans="1:6" ht="56.25" x14ac:dyDescent="0.25">
      <c r="A10" s="7" t="s">
        <v>30</v>
      </c>
      <c r="B10" s="2" t="s">
        <v>31</v>
      </c>
      <c r="C10" s="5">
        <v>10</v>
      </c>
      <c r="D10" s="5" t="s">
        <v>39</v>
      </c>
      <c r="E10" s="5" t="s">
        <v>33</v>
      </c>
      <c r="F10" s="116"/>
    </row>
    <row r="11" spans="1:6" ht="22.5" x14ac:dyDescent="0.25">
      <c r="A11" s="7" t="s">
        <v>34</v>
      </c>
      <c r="B11" s="2" t="s">
        <v>35</v>
      </c>
      <c r="C11" s="5">
        <v>8</v>
      </c>
      <c r="D11" s="5" t="s">
        <v>39</v>
      </c>
      <c r="E11" s="5" t="s">
        <v>36</v>
      </c>
      <c r="F11" s="116"/>
    </row>
    <row r="12" spans="1:6" ht="34.5" thickBot="1" x14ac:dyDescent="0.3">
      <c r="A12" s="32" t="s">
        <v>37</v>
      </c>
      <c r="B12" s="33" t="s">
        <v>38</v>
      </c>
      <c r="C12" s="34">
        <v>3</v>
      </c>
      <c r="D12" s="35" t="s">
        <v>39</v>
      </c>
      <c r="E12" s="36" t="s">
        <v>40</v>
      </c>
      <c r="F12" s="117"/>
    </row>
    <row r="13" spans="1:6" ht="57" x14ac:dyDescent="0.25">
      <c r="A13" s="29" t="s">
        <v>41</v>
      </c>
      <c r="B13" s="37" t="s">
        <v>42</v>
      </c>
      <c r="C13" s="28">
        <v>2</v>
      </c>
      <c r="D13" s="38" t="s">
        <v>49</v>
      </c>
      <c r="E13" s="31" t="s">
        <v>43</v>
      </c>
      <c r="F13" s="115" t="s">
        <v>58</v>
      </c>
    </row>
    <row r="14" spans="1:6" ht="45.75" x14ac:dyDescent="0.25">
      <c r="A14" s="9" t="s">
        <v>44</v>
      </c>
      <c r="B14" s="10" t="s">
        <v>45</v>
      </c>
      <c r="C14" s="3">
        <v>4</v>
      </c>
      <c r="D14" s="4" t="s">
        <v>49</v>
      </c>
      <c r="E14" s="11" t="s">
        <v>46</v>
      </c>
      <c r="F14" s="116"/>
    </row>
    <row r="15" spans="1:6" ht="33.75" x14ac:dyDescent="0.25">
      <c r="A15" s="7" t="s">
        <v>47</v>
      </c>
      <c r="B15" s="8" t="s">
        <v>48</v>
      </c>
      <c r="C15" s="5">
        <v>5</v>
      </c>
      <c r="D15" s="5" t="s">
        <v>49</v>
      </c>
      <c r="E15" s="6" t="s">
        <v>50</v>
      </c>
      <c r="F15" s="116"/>
    </row>
    <row r="16" spans="1:6" ht="23.25" x14ac:dyDescent="0.25">
      <c r="A16" s="7" t="s">
        <v>59</v>
      </c>
      <c r="B16" s="8" t="s">
        <v>60</v>
      </c>
      <c r="C16" s="5">
        <v>5</v>
      </c>
      <c r="D16" s="5" t="s">
        <v>49</v>
      </c>
      <c r="E16" s="6" t="s">
        <v>61</v>
      </c>
      <c r="F16" s="116"/>
    </row>
    <row r="17" spans="1:6" ht="23.25" x14ac:dyDescent="0.25">
      <c r="A17" s="9" t="s">
        <v>286</v>
      </c>
      <c r="B17" s="10" t="s">
        <v>291</v>
      </c>
      <c r="C17" s="3">
        <v>3</v>
      </c>
      <c r="D17" s="3" t="s">
        <v>49</v>
      </c>
      <c r="E17" s="11" t="s">
        <v>287</v>
      </c>
      <c r="F17" s="116"/>
    </row>
    <row r="18" spans="1:6" ht="23.25" x14ac:dyDescent="0.25">
      <c r="A18" s="9" t="s">
        <v>288</v>
      </c>
      <c r="B18" s="10" t="s">
        <v>289</v>
      </c>
      <c r="C18" s="3">
        <v>2</v>
      </c>
      <c r="D18" s="3" t="s">
        <v>49</v>
      </c>
      <c r="E18" s="11" t="s">
        <v>290</v>
      </c>
      <c r="F18" s="116"/>
    </row>
    <row r="19" spans="1:6" ht="24" thickBot="1" x14ac:dyDescent="0.3">
      <c r="A19" s="39" t="s">
        <v>51</v>
      </c>
      <c r="B19" s="40" t="s">
        <v>52</v>
      </c>
      <c r="C19" s="20">
        <v>1</v>
      </c>
      <c r="D19" s="20" t="s">
        <v>49</v>
      </c>
      <c r="E19" s="41" t="s">
        <v>53</v>
      </c>
      <c r="F19" s="117"/>
    </row>
    <row r="20" spans="1:6" x14ac:dyDescent="0.25">
      <c r="C20">
        <f xml:space="preserve"> SUM(C3:C19)</f>
        <v>113</v>
      </c>
    </row>
    <row r="21" spans="1:6" x14ac:dyDescent="0.25">
      <c r="A21" s="246"/>
    </row>
    <row r="22" spans="1:6" x14ac:dyDescent="0.25">
      <c r="A22" s="246"/>
      <c r="D22" s="245"/>
    </row>
  </sheetData>
  <mergeCells count="4">
    <mergeCell ref="F13:F19"/>
    <mergeCell ref="F7:F8"/>
    <mergeCell ref="F9:F12"/>
    <mergeCell ref="F3:F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F1" sqref="F1:O5"/>
    </sheetView>
  </sheetViews>
  <sheetFormatPr defaultRowHeight="15" x14ac:dyDescent="0.25"/>
  <cols>
    <col min="2" max="2" width="11.140625" bestFit="1" customWidth="1"/>
    <col min="3" max="3" width="11.7109375" bestFit="1" customWidth="1"/>
  </cols>
  <sheetData>
    <row r="1" spans="1:15" ht="15.75" thickBot="1" x14ac:dyDescent="0.3">
      <c r="A1" t="s">
        <v>240</v>
      </c>
      <c r="F1" s="208"/>
      <c r="G1" s="206" t="s">
        <v>248</v>
      </c>
      <c r="H1" s="207" t="s">
        <v>247</v>
      </c>
      <c r="I1" s="206" t="s">
        <v>246</v>
      </c>
      <c r="J1" s="206" t="s">
        <v>245</v>
      </c>
      <c r="K1" s="207" t="s">
        <v>244</v>
      </c>
      <c r="L1" s="206" t="s">
        <v>243</v>
      </c>
      <c r="M1" s="206" t="s">
        <v>242</v>
      </c>
      <c r="N1" s="206" t="s">
        <v>241</v>
      </c>
      <c r="O1" s="205" t="s">
        <v>76</v>
      </c>
    </row>
    <row r="2" spans="1:15" ht="15.75" thickBot="1" x14ac:dyDescent="0.3">
      <c r="B2" s="204" t="s">
        <v>112</v>
      </c>
      <c r="C2" s="203" t="s">
        <v>113</v>
      </c>
      <c r="D2" s="202" t="s">
        <v>114</v>
      </c>
      <c r="F2" s="201" t="s">
        <v>228</v>
      </c>
      <c r="G2" s="80">
        <v>0</v>
      </c>
      <c r="H2" s="83">
        <v>2</v>
      </c>
      <c r="I2" s="83">
        <v>1</v>
      </c>
      <c r="J2" s="83">
        <v>3</v>
      </c>
      <c r="K2" s="83">
        <v>4</v>
      </c>
      <c r="L2" s="83">
        <v>0</v>
      </c>
      <c r="M2" s="83">
        <v>0</v>
      </c>
      <c r="N2" s="83">
        <v>3</v>
      </c>
      <c r="O2" s="199">
        <f>SUM(G2:N2)</f>
        <v>13</v>
      </c>
    </row>
    <row r="3" spans="1:15" x14ac:dyDescent="0.25">
      <c r="B3" s="80" t="s">
        <v>138</v>
      </c>
      <c r="C3" s="83" t="s">
        <v>139</v>
      </c>
      <c r="D3" s="137">
        <v>4</v>
      </c>
      <c r="F3" s="198" t="s">
        <v>65</v>
      </c>
      <c r="G3" s="82">
        <v>2</v>
      </c>
      <c r="H3" s="65">
        <v>2</v>
      </c>
      <c r="I3" s="65">
        <v>3</v>
      </c>
      <c r="J3" s="65">
        <v>4.5</v>
      </c>
      <c r="K3" s="65">
        <v>4</v>
      </c>
      <c r="L3" s="65">
        <v>0</v>
      </c>
      <c r="M3" s="65">
        <v>0</v>
      </c>
      <c r="N3" s="65">
        <v>0</v>
      </c>
      <c r="O3" s="197">
        <f>SUM(G3:N3)</f>
        <v>15.5</v>
      </c>
    </row>
    <row r="4" spans="1:15" x14ac:dyDescent="0.25">
      <c r="B4" s="82" t="s">
        <v>140</v>
      </c>
      <c r="C4" s="65" t="s">
        <v>130</v>
      </c>
      <c r="D4" s="133">
        <v>2</v>
      </c>
      <c r="F4" s="198" t="s">
        <v>64</v>
      </c>
      <c r="G4" s="82">
        <v>4</v>
      </c>
      <c r="H4" s="65">
        <v>0</v>
      </c>
      <c r="I4" s="65">
        <v>3</v>
      </c>
      <c r="J4" s="65">
        <v>2.5</v>
      </c>
      <c r="K4" s="65">
        <v>0</v>
      </c>
      <c r="L4" s="65">
        <v>2</v>
      </c>
      <c r="M4" s="65">
        <v>3</v>
      </c>
      <c r="N4" s="65">
        <v>3</v>
      </c>
      <c r="O4" s="197">
        <f>SUM(G4:N4)</f>
        <v>17.5</v>
      </c>
    </row>
    <row r="5" spans="1:15" ht="15.75" thickBot="1" x14ac:dyDescent="0.3">
      <c r="B5" s="82" t="s">
        <v>141</v>
      </c>
      <c r="C5" s="84" t="s">
        <v>142</v>
      </c>
      <c r="D5" s="133">
        <v>2</v>
      </c>
      <c r="F5" s="196" t="s">
        <v>63</v>
      </c>
      <c r="G5" s="177">
        <v>5</v>
      </c>
      <c r="H5" s="195">
        <v>2</v>
      </c>
      <c r="I5" s="195">
        <v>1</v>
      </c>
      <c r="J5" s="195">
        <v>3</v>
      </c>
      <c r="K5" s="195">
        <v>4</v>
      </c>
      <c r="L5" s="195">
        <v>0</v>
      </c>
      <c r="M5" s="195">
        <v>3</v>
      </c>
      <c r="N5" s="195">
        <v>3</v>
      </c>
      <c r="O5" s="194">
        <f>SUM(G5:N5)</f>
        <v>21</v>
      </c>
    </row>
    <row r="6" spans="1:15" x14ac:dyDescent="0.25">
      <c r="B6" s="85" t="s">
        <v>141</v>
      </c>
      <c r="C6" s="86" t="s">
        <v>143</v>
      </c>
      <c r="D6" s="138">
        <v>1</v>
      </c>
    </row>
    <row r="7" spans="1:15" x14ac:dyDescent="0.25">
      <c r="B7" s="85" t="s">
        <v>144</v>
      </c>
      <c r="C7" s="88" t="s">
        <v>145</v>
      </c>
      <c r="D7" s="138">
        <v>3</v>
      </c>
    </row>
    <row r="8" spans="1:15" x14ac:dyDescent="0.25">
      <c r="B8" s="87" t="s">
        <v>144</v>
      </c>
      <c r="C8" s="86" t="s">
        <v>146</v>
      </c>
      <c r="D8" s="138">
        <v>1.5</v>
      </c>
    </row>
    <row r="9" spans="1:15" x14ac:dyDescent="0.25">
      <c r="B9" s="85" t="s">
        <v>147</v>
      </c>
      <c r="C9" s="86" t="s">
        <v>148</v>
      </c>
      <c r="D9" s="138">
        <v>4</v>
      </c>
    </row>
    <row r="10" spans="1:15" x14ac:dyDescent="0.25">
      <c r="B10" s="85" t="s">
        <v>164</v>
      </c>
      <c r="C10" s="86" t="s">
        <v>165</v>
      </c>
      <c r="D10" s="138">
        <v>2</v>
      </c>
    </row>
    <row r="11" spans="1:15" x14ac:dyDescent="0.25">
      <c r="B11" s="85" t="s">
        <v>166</v>
      </c>
      <c r="C11" s="88" t="s">
        <v>167</v>
      </c>
      <c r="D11" s="138">
        <v>3</v>
      </c>
    </row>
    <row r="12" spans="1:15" ht="15.75" thickBot="1" x14ac:dyDescent="0.3">
      <c r="B12" s="134" t="s">
        <v>168</v>
      </c>
      <c r="C12" s="135" t="s">
        <v>169</v>
      </c>
      <c r="D12" s="138">
        <v>3</v>
      </c>
    </row>
    <row r="13" spans="1:15" ht="15.75" thickBot="1" x14ac:dyDescent="0.3">
      <c r="B13" s="193" t="s">
        <v>226</v>
      </c>
      <c r="C13" s="192"/>
      <c r="D13" s="191">
        <f xml:space="preserve"> SUM(D3:D12)</f>
        <v>25.5</v>
      </c>
    </row>
  </sheetData>
  <mergeCells count="1">
    <mergeCell ref="B13:C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F1" sqref="F1:S5"/>
    </sheetView>
  </sheetViews>
  <sheetFormatPr defaultRowHeight="15" x14ac:dyDescent="0.25"/>
  <cols>
    <col min="2" max="2" width="10.7109375" bestFit="1" customWidth="1"/>
    <col min="3" max="3" width="12.140625" bestFit="1" customWidth="1"/>
  </cols>
  <sheetData>
    <row r="1" spans="1:19" ht="15.75" thickBot="1" x14ac:dyDescent="0.3">
      <c r="A1" t="s">
        <v>240</v>
      </c>
      <c r="F1" s="208"/>
      <c r="G1" s="206" t="s">
        <v>260</v>
      </c>
      <c r="H1" s="207" t="s">
        <v>259</v>
      </c>
      <c r="I1" s="206" t="s">
        <v>258</v>
      </c>
      <c r="J1" s="206" t="s">
        <v>257</v>
      </c>
      <c r="K1" s="207" t="s">
        <v>256</v>
      </c>
      <c r="L1" s="206" t="s">
        <v>255</v>
      </c>
      <c r="M1" s="206" t="s">
        <v>254</v>
      </c>
      <c r="N1" s="206" t="s">
        <v>253</v>
      </c>
      <c r="O1" s="206" t="s">
        <v>252</v>
      </c>
      <c r="P1" s="206" t="s">
        <v>251</v>
      </c>
      <c r="Q1" s="206" t="s">
        <v>250</v>
      </c>
      <c r="R1" s="207" t="s">
        <v>249</v>
      </c>
      <c r="S1" s="205" t="s">
        <v>76</v>
      </c>
    </row>
    <row r="2" spans="1:19" ht="15.75" thickBot="1" x14ac:dyDescent="0.3">
      <c r="B2" s="204" t="s">
        <v>112</v>
      </c>
      <c r="C2" s="203" t="s">
        <v>113</v>
      </c>
      <c r="D2" s="202" t="s">
        <v>114</v>
      </c>
      <c r="F2" s="201" t="s">
        <v>228</v>
      </c>
      <c r="G2" s="80">
        <v>3</v>
      </c>
      <c r="H2" s="83">
        <v>0</v>
      </c>
      <c r="I2" s="83">
        <v>0</v>
      </c>
      <c r="J2" s="83">
        <v>2</v>
      </c>
      <c r="K2" s="83">
        <v>2</v>
      </c>
      <c r="L2" s="83">
        <v>3</v>
      </c>
      <c r="M2" s="83">
        <v>5</v>
      </c>
      <c r="N2" s="83">
        <v>2</v>
      </c>
      <c r="O2" s="83">
        <v>2</v>
      </c>
      <c r="P2" s="83">
        <v>3</v>
      </c>
      <c r="Q2" s="83">
        <v>4.5</v>
      </c>
      <c r="R2" s="83">
        <v>0</v>
      </c>
      <c r="S2" s="199">
        <f>SUM(G2:R2)</f>
        <v>26.5</v>
      </c>
    </row>
    <row r="3" spans="1:19" x14ac:dyDescent="0.25">
      <c r="B3" s="80" t="s">
        <v>170</v>
      </c>
      <c r="C3" s="83" t="s">
        <v>171</v>
      </c>
      <c r="D3" s="137">
        <v>3</v>
      </c>
      <c r="F3" s="198" t="s">
        <v>65</v>
      </c>
      <c r="G3" s="82">
        <v>0</v>
      </c>
      <c r="H3" s="65">
        <v>0</v>
      </c>
      <c r="I3" s="65">
        <v>0</v>
      </c>
      <c r="J3" s="65">
        <v>2</v>
      </c>
      <c r="K3" s="65">
        <v>0</v>
      </c>
      <c r="L3" s="65">
        <v>0</v>
      </c>
      <c r="M3" s="65">
        <v>2</v>
      </c>
      <c r="N3" s="65">
        <v>2</v>
      </c>
      <c r="O3" s="65">
        <v>0</v>
      </c>
      <c r="P3" s="65">
        <v>0</v>
      </c>
      <c r="Q3" s="65">
        <v>4.5</v>
      </c>
      <c r="R3" s="65">
        <v>1</v>
      </c>
      <c r="S3" s="197">
        <f>SUM(G3:R3)</f>
        <v>11.5</v>
      </c>
    </row>
    <row r="4" spans="1:19" x14ac:dyDescent="0.25">
      <c r="B4" s="82" t="s">
        <v>172</v>
      </c>
      <c r="C4" s="65" t="s">
        <v>173</v>
      </c>
      <c r="D4" s="133">
        <v>1</v>
      </c>
      <c r="F4" s="198" t="s">
        <v>64</v>
      </c>
      <c r="G4" s="82">
        <v>0</v>
      </c>
      <c r="H4" s="65">
        <v>1</v>
      </c>
      <c r="I4" s="65">
        <v>4</v>
      </c>
      <c r="J4" s="65">
        <v>0</v>
      </c>
      <c r="K4" s="65">
        <v>0</v>
      </c>
      <c r="L4" s="65">
        <v>0</v>
      </c>
      <c r="M4" s="65">
        <v>0</v>
      </c>
      <c r="N4" s="65">
        <v>0</v>
      </c>
      <c r="O4" s="65">
        <v>0</v>
      </c>
      <c r="P4" s="65">
        <v>0</v>
      </c>
      <c r="Q4" s="65">
        <v>4.5</v>
      </c>
      <c r="R4" s="65">
        <v>2</v>
      </c>
      <c r="S4" s="197">
        <f>SUM(G4:R4)</f>
        <v>11.5</v>
      </c>
    </row>
    <row r="5" spans="1:19" ht="15.75" thickBot="1" x14ac:dyDescent="0.3">
      <c r="B5" s="82" t="s">
        <v>174</v>
      </c>
      <c r="C5" s="84" t="s">
        <v>175</v>
      </c>
      <c r="D5" s="133">
        <v>4</v>
      </c>
      <c r="F5" s="196" t="s">
        <v>63</v>
      </c>
      <c r="G5" s="177">
        <v>0</v>
      </c>
      <c r="H5" s="195">
        <v>0</v>
      </c>
      <c r="I5" s="195">
        <v>0</v>
      </c>
      <c r="J5" s="195">
        <v>0</v>
      </c>
      <c r="K5" s="195">
        <v>0</v>
      </c>
      <c r="L5" s="195">
        <v>0</v>
      </c>
      <c r="M5" s="195">
        <v>5</v>
      </c>
      <c r="N5" s="195">
        <v>2</v>
      </c>
      <c r="O5" s="195">
        <v>0</v>
      </c>
      <c r="P5" s="195">
        <v>0</v>
      </c>
      <c r="Q5" s="195">
        <v>4.5</v>
      </c>
      <c r="R5" s="195">
        <v>0</v>
      </c>
      <c r="S5" s="194">
        <f>SUM(G5:R5)</f>
        <v>11.5</v>
      </c>
    </row>
    <row r="6" spans="1:19" x14ac:dyDescent="0.25">
      <c r="B6" s="85" t="s">
        <v>183</v>
      </c>
      <c r="C6" s="86" t="s">
        <v>116</v>
      </c>
      <c r="D6" s="138">
        <v>2</v>
      </c>
    </row>
    <row r="7" spans="1:19" x14ac:dyDescent="0.25">
      <c r="B7" s="85" t="s">
        <v>184</v>
      </c>
      <c r="C7" s="86" t="s">
        <v>116</v>
      </c>
      <c r="D7" s="138">
        <v>2</v>
      </c>
    </row>
    <row r="8" spans="1:19" x14ac:dyDescent="0.25">
      <c r="B8" s="87" t="s">
        <v>185</v>
      </c>
      <c r="C8" s="86" t="s">
        <v>155</v>
      </c>
      <c r="D8" s="138">
        <v>3</v>
      </c>
    </row>
    <row r="9" spans="1:19" x14ac:dyDescent="0.25">
      <c r="B9" s="85" t="s">
        <v>186</v>
      </c>
      <c r="C9" s="86" t="s">
        <v>187</v>
      </c>
      <c r="D9" s="138">
        <v>5</v>
      </c>
    </row>
    <row r="10" spans="1:19" x14ac:dyDescent="0.25">
      <c r="B10" s="85" t="s">
        <v>188</v>
      </c>
      <c r="C10" s="86" t="s">
        <v>189</v>
      </c>
      <c r="D10" s="138">
        <v>2</v>
      </c>
    </row>
    <row r="11" spans="1:19" x14ac:dyDescent="0.25">
      <c r="B11" s="85" t="s">
        <v>190</v>
      </c>
      <c r="C11" s="86" t="s">
        <v>189</v>
      </c>
      <c r="D11" s="138">
        <v>2</v>
      </c>
    </row>
    <row r="12" spans="1:19" x14ac:dyDescent="0.25">
      <c r="B12" s="85" t="s">
        <v>191</v>
      </c>
      <c r="C12" s="88" t="s">
        <v>192</v>
      </c>
      <c r="D12" s="138">
        <v>3</v>
      </c>
    </row>
    <row r="13" spans="1:19" x14ac:dyDescent="0.25">
      <c r="B13" s="85" t="s">
        <v>193</v>
      </c>
      <c r="C13" s="86" t="s">
        <v>194</v>
      </c>
      <c r="D13" s="133">
        <v>4.5</v>
      </c>
    </row>
    <row r="14" spans="1:19" ht="15.75" thickBot="1" x14ac:dyDescent="0.3">
      <c r="B14" s="85" t="s">
        <v>195</v>
      </c>
      <c r="C14" s="88" t="s">
        <v>196</v>
      </c>
      <c r="D14" s="133">
        <v>1</v>
      </c>
    </row>
    <row r="15" spans="1:19" ht="15.75" thickBot="1" x14ac:dyDescent="0.3">
      <c r="B15" s="193" t="s">
        <v>226</v>
      </c>
      <c r="C15" s="192"/>
      <c r="D15" s="191">
        <f xml:space="preserve"> SUM(D3:D14)</f>
        <v>32.5</v>
      </c>
    </row>
  </sheetData>
  <mergeCells count="1">
    <mergeCell ref="B15:C1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topLeftCell="F1" zoomScale="89" zoomScaleNormal="89" workbookViewId="0">
      <selection activeCell="Z5" sqref="Z5"/>
    </sheetView>
  </sheetViews>
  <sheetFormatPr defaultRowHeight="15" x14ac:dyDescent="0.25"/>
  <cols>
    <col min="3" max="3" width="11.7109375" bestFit="1" customWidth="1"/>
    <col min="6" max="28" width="9.140625" customWidth="1"/>
  </cols>
  <sheetData>
    <row r="1" spans="1:28" ht="15.75" thickBot="1" x14ac:dyDescent="0.3">
      <c r="A1" t="s">
        <v>240</v>
      </c>
      <c r="F1" s="208"/>
      <c r="G1" s="219" t="s">
        <v>208</v>
      </c>
      <c r="H1" s="220" t="s">
        <v>209</v>
      </c>
      <c r="I1" s="219" t="s">
        <v>210</v>
      </c>
      <c r="J1" s="219" t="s">
        <v>211</v>
      </c>
      <c r="K1" s="220" t="s">
        <v>213</v>
      </c>
      <c r="L1" s="219" t="s">
        <v>215</v>
      </c>
      <c r="M1" s="219" t="s">
        <v>216</v>
      </c>
      <c r="N1" s="219" t="s">
        <v>218</v>
      </c>
      <c r="O1" s="219" t="s">
        <v>221</v>
      </c>
      <c r="P1" s="219" t="s">
        <v>223</v>
      </c>
      <c r="Q1" s="219" t="s">
        <v>225</v>
      </c>
      <c r="R1" s="220" t="s">
        <v>275</v>
      </c>
      <c r="S1" s="219" t="s">
        <v>273</v>
      </c>
      <c r="T1" s="218" t="s">
        <v>271</v>
      </c>
      <c r="U1" s="218" t="s">
        <v>270</v>
      </c>
      <c r="V1" s="218" t="s">
        <v>269</v>
      </c>
      <c r="W1" s="218" t="s">
        <v>267</v>
      </c>
      <c r="X1" s="218" t="s">
        <v>266</v>
      </c>
      <c r="Y1" s="218" t="s">
        <v>264</v>
      </c>
      <c r="Z1" s="218" t="s">
        <v>262</v>
      </c>
      <c r="AA1" s="218" t="s">
        <v>261</v>
      </c>
      <c r="AB1" s="205" t="s">
        <v>76</v>
      </c>
    </row>
    <row r="2" spans="1:28" ht="15.75" thickBot="1" x14ac:dyDescent="0.3">
      <c r="B2" s="204" t="s">
        <v>112</v>
      </c>
      <c r="C2" s="203" t="s">
        <v>113</v>
      </c>
      <c r="D2" s="202" t="s">
        <v>114</v>
      </c>
      <c r="F2" s="201" t="s">
        <v>228</v>
      </c>
      <c r="G2" s="80">
        <v>3</v>
      </c>
      <c r="H2" s="83">
        <v>3</v>
      </c>
      <c r="I2" s="83">
        <v>0</v>
      </c>
      <c r="J2" s="83">
        <v>2</v>
      </c>
      <c r="K2" s="83">
        <v>2</v>
      </c>
      <c r="L2" s="83">
        <v>2</v>
      </c>
      <c r="M2" s="83">
        <v>1</v>
      </c>
      <c r="N2" s="83">
        <v>4</v>
      </c>
      <c r="O2" s="83">
        <v>7</v>
      </c>
      <c r="P2" s="83">
        <v>3</v>
      </c>
      <c r="Q2" s="83">
        <v>1</v>
      </c>
      <c r="R2" s="83">
        <v>1</v>
      </c>
      <c r="S2" s="83">
        <v>3</v>
      </c>
      <c r="T2" s="83">
        <v>0</v>
      </c>
      <c r="U2" s="83">
        <v>0</v>
      </c>
      <c r="V2" s="83">
        <v>3</v>
      </c>
      <c r="W2" s="83">
        <v>2</v>
      </c>
      <c r="X2" s="83">
        <v>4</v>
      </c>
      <c r="Y2" s="83">
        <v>0</v>
      </c>
      <c r="Z2" s="83"/>
      <c r="AA2" s="217"/>
      <c r="AB2" s="216">
        <f>SUM(G2:AA2)</f>
        <v>41</v>
      </c>
    </row>
    <row r="3" spans="1:28" x14ac:dyDescent="0.25">
      <c r="B3" s="80" t="s">
        <v>208</v>
      </c>
      <c r="C3" s="190" t="s">
        <v>122</v>
      </c>
      <c r="D3" s="137">
        <v>3</v>
      </c>
      <c r="F3" s="198" t="s">
        <v>65</v>
      </c>
      <c r="G3" s="82">
        <v>2</v>
      </c>
      <c r="H3" s="65">
        <v>2</v>
      </c>
      <c r="I3" s="65">
        <v>0</v>
      </c>
      <c r="J3" s="65">
        <v>2</v>
      </c>
      <c r="K3" s="65">
        <v>2</v>
      </c>
      <c r="L3" s="65">
        <v>2</v>
      </c>
      <c r="M3" s="65">
        <v>4</v>
      </c>
      <c r="N3" s="65">
        <v>4</v>
      </c>
      <c r="O3" s="65">
        <v>4</v>
      </c>
      <c r="P3" s="65">
        <v>4</v>
      </c>
      <c r="Q3" s="65">
        <v>4</v>
      </c>
      <c r="R3" s="65">
        <v>4</v>
      </c>
      <c r="S3" s="65">
        <v>0</v>
      </c>
      <c r="T3" s="65">
        <v>0</v>
      </c>
      <c r="U3" s="65">
        <v>0</v>
      </c>
      <c r="V3" s="65">
        <v>0</v>
      </c>
      <c r="W3" s="65">
        <v>0</v>
      </c>
      <c r="X3" s="65">
        <v>0</v>
      </c>
      <c r="Y3" s="65">
        <v>0</v>
      </c>
      <c r="Z3" s="65"/>
      <c r="AA3" s="215"/>
      <c r="AB3" s="213">
        <f>SUM(G3:AA3)</f>
        <v>34</v>
      </c>
    </row>
    <row r="4" spans="1:28" x14ac:dyDescent="0.25">
      <c r="B4" s="82" t="s">
        <v>209</v>
      </c>
      <c r="C4" s="84" t="s">
        <v>122</v>
      </c>
      <c r="D4" s="133">
        <v>3</v>
      </c>
      <c r="F4" s="198" t="s">
        <v>64</v>
      </c>
      <c r="G4" s="82">
        <v>0</v>
      </c>
      <c r="H4" s="65">
        <v>0</v>
      </c>
      <c r="I4" s="65">
        <v>4</v>
      </c>
      <c r="J4" s="65">
        <v>2</v>
      </c>
      <c r="K4" s="65">
        <v>2</v>
      </c>
      <c r="L4" s="65">
        <v>0</v>
      </c>
      <c r="M4" s="65">
        <v>2</v>
      </c>
      <c r="N4" s="65">
        <v>0</v>
      </c>
      <c r="O4" s="65">
        <v>0</v>
      </c>
      <c r="P4" s="65">
        <v>0</v>
      </c>
      <c r="Q4" s="65">
        <v>0</v>
      </c>
      <c r="R4" s="65">
        <v>0</v>
      </c>
      <c r="S4" s="65">
        <v>9</v>
      </c>
      <c r="T4" s="65">
        <v>2</v>
      </c>
      <c r="U4" s="65">
        <v>3</v>
      </c>
      <c r="V4" s="65">
        <v>2</v>
      </c>
      <c r="W4" s="65">
        <v>0</v>
      </c>
      <c r="X4" s="65">
        <v>5</v>
      </c>
      <c r="Y4" s="65">
        <v>6.5</v>
      </c>
      <c r="Z4" s="65">
        <v>7</v>
      </c>
      <c r="AA4" s="215"/>
      <c r="AB4" s="213">
        <f>SUM(G4:AA4)</f>
        <v>44.5</v>
      </c>
    </row>
    <row r="5" spans="1:28" ht="15.75" thickBot="1" x14ac:dyDescent="0.3">
      <c r="B5" s="82" t="s">
        <v>210</v>
      </c>
      <c r="C5" s="84" t="s">
        <v>124</v>
      </c>
      <c r="D5" s="133">
        <v>4</v>
      </c>
      <c r="F5" s="196" t="s">
        <v>63</v>
      </c>
      <c r="G5" s="177">
        <v>3</v>
      </c>
      <c r="H5" s="195">
        <v>3</v>
      </c>
      <c r="I5" s="195">
        <v>0</v>
      </c>
      <c r="J5" s="195">
        <v>2</v>
      </c>
      <c r="K5" s="195">
        <v>2</v>
      </c>
      <c r="L5" s="195">
        <v>2</v>
      </c>
      <c r="M5" s="195">
        <v>4</v>
      </c>
      <c r="N5" s="195">
        <v>4</v>
      </c>
      <c r="O5" s="195">
        <v>4</v>
      </c>
      <c r="P5" s="195">
        <v>4</v>
      </c>
      <c r="Q5" s="195">
        <v>4</v>
      </c>
      <c r="R5" s="195">
        <v>4</v>
      </c>
      <c r="S5" s="195">
        <v>9</v>
      </c>
      <c r="T5" s="195">
        <v>2</v>
      </c>
      <c r="U5" s="195">
        <v>2</v>
      </c>
      <c r="V5" s="195">
        <v>0</v>
      </c>
      <c r="W5" s="195">
        <v>2</v>
      </c>
      <c r="X5" s="195">
        <v>5</v>
      </c>
      <c r="Y5" s="195">
        <v>0</v>
      </c>
      <c r="Z5" s="195">
        <v>2</v>
      </c>
      <c r="AA5" s="214"/>
      <c r="AB5" s="213">
        <f>SUM(G5:AA5)</f>
        <v>58</v>
      </c>
    </row>
    <row r="6" spans="1:28" x14ac:dyDescent="0.25">
      <c r="B6" s="85" t="s">
        <v>211</v>
      </c>
      <c r="C6" s="86" t="s">
        <v>212</v>
      </c>
      <c r="D6" s="138">
        <v>3</v>
      </c>
    </row>
    <row r="7" spans="1:28" x14ac:dyDescent="0.25">
      <c r="B7" s="85" t="s">
        <v>213</v>
      </c>
      <c r="C7" s="86" t="s">
        <v>214</v>
      </c>
      <c r="D7" s="138">
        <v>2</v>
      </c>
    </row>
    <row r="8" spans="1:28" x14ac:dyDescent="0.25">
      <c r="B8" s="85" t="s">
        <v>213</v>
      </c>
      <c r="C8" s="86" t="s">
        <v>189</v>
      </c>
      <c r="D8" s="138">
        <v>2</v>
      </c>
    </row>
    <row r="9" spans="1:28" x14ac:dyDescent="0.25">
      <c r="B9" s="87" t="s">
        <v>215</v>
      </c>
      <c r="C9" s="88" t="s">
        <v>214</v>
      </c>
      <c r="D9" s="138">
        <v>2</v>
      </c>
    </row>
    <row r="10" spans="1:28" x14ac:dyDescent="0.25">
      <c r="B10" s="85" t="s">
        <v>216</v>
      </c>
      <c r="C10" s="86" t="s">
        <v>217</v>
      </c>
      <c r="D10" s="138">
        <v>1</v>
      </c>
    </row>
    <row r="11" spans="1:28" x14ac:dyDescent="0.25">
      <c r="B11" s="85" t="s">
        <v>218</v>
      </c>
      <c r="C11" s="86" t="s">
        <v>214</v>
      </c>
      <c r="D11" s="138">
        <v>4</v>
      </c>
    </row>
    <row r="12" spans="1:28" x14ac:dyDescent="0.25">
      <c r="B12" s="85" t="s">
        <v>219</v>
      </c>
      <c r="C12" s="86" t="s">
        <v>220</v>
      </c>
      <c r="D12" s="138">
        <v>4</v>
      </c>
    </row>
    <row r="13" spans="1:28" x14ac:dyDescent="0.25">
      <c r="B13" s="85" t="s">
        <v>221</v>
      </c>
      <c r="C13" s="86" t="s">
        <v>222</v>
      </c>
      <c r="D13" s="138">
        <v>7</v>
      </c>
    </row>
    <row r="14" spans="1:28" x14ac:dyDescent="0.25">
      <c r="B14" s="85" t="s">
        <v>223</v>
      </c>
      <c r="C14" s="88" t="s">
        <v>224</v>
      </c>
      <c r="D14" s="138">
        <v>3</v>
      </c>
    </row>
    <row r="15" spans="1:28" x14ac:dyDescent="0.25">
      <c r="B15" s="85" t="s">
        <v>225</v>
      </c>
      <c r="C15" s="86" t="s">
        <v>217</v>
      </c>
      <c r="D15" s="133">
        <v>1</v>
      </c>
    </row>
    <row r="16" spans="1:28" x14ac:dyDescent="0.25">
      <c r="B16" s="85" t="s">
        <v>274</v>
      </c>
      <c r="C16" s="88" t="s">
        <v>217</v>
      </c>
      <c r="D16" s="133">
        <v>1</v>
      </c>
    </row>
    <row r="17" spans="2:4" x14ac:dyDescent="0.25">
      <c r="B17" s="134" t="s">
        <v>273</v>
      </c>
      <c r="C17" s="135" t="s">
        <v>268</v>
      </c>
      <c r="D17" s="136">
        <v>3</v>
      </c>
    </row>
    <row r="18" spans="2:4" x14ac:dyDescent="0.25">
      <c r="B18" s="85" t="s">
        <v>273</v>
      </c>
      <c r="C18" s="88" t="s">
        <v>272</v>
      </c>
      <c r="D18" s="133">
        <v>9</v>
      </c>
    </row>
    <row r="19" spans="2:4" x14ac:dyDescent="0.25">
      <c r="B19" s="85" t="s">
        <v>271</v>
      </c>
      <c r="C19" s="88" t="s">
        <v>142</v>
      </c>
      <c r="D19" s="133">
        <v>2</v>
      </c>
    </row>
    <row r="20" spans="2:4" x14ac:dyDescent="0.25">
      <c r="B20" s="85" t="s">
        <v>270</v>
      </c>
      <c r="C20" s="88" t="s">
        <v>189</v>
      </c>
      <c r="D20" s="133">
        <v>2</v>
      </c>
    </row>
    <row r="21" spans="2:4" x14ac:dyDescent="0.25">
      <c r="B21" s="212" t="s">
        <v>269</v>
      </c>
      <c r="C21" s="88" t="s">
        <v>268</v>
      </c>
      <c r="D21" s="133">
        <v>3</v>
      </c>
    </row>
    <row r="22" spans="2:4" x14ac:dyDescent="0.25">
      <c r="B22" s="85" t="s">
        <v>267</v>
      </c>
      <c r="C22" s="88" t="s">
        <v>212</v>
      </c>
      <c r="D22" s="133">
        <v>2</v>
      </c>
    </row>
    <row r="23" spans="2:4" x14ac:dyDescent="0.25">
      <c r="B23" s="85" t="s">
        <v>266</v>
      </c>
      <c r="C23" s="88" t="s">
        <v>265</v>
      </c>
      <c r="D23" s="133">
        <v>5</v>
      </c>
    </row>
    <row r="24" spans="2:4" x14ac:dyDescent="0.25">
      <c r="B24" s="85" t="s">
        <v>264</v>
      </c>
      <c r="C24" s="88" t="s">
        <v>263</v>
      </c>
      <c r="D24" s="133">
        <v>5.5</v>
      </c>
    </row>
    <row r="25" spans="2:4" x14ac:dyDescent="0.25">
      <c r="B25" s="85" t="s">
        <v>262</v>
      </c>
      <c r="C25" s="88" t="s">
        <v>311</v>
      </c>
      <c r="D25" s="133">
        <v>7</v>
      </c>
    </row>
    <row r="26" spans="2:4" ht="15.75" thickBot="1" x14ac:dyDescent="0.3">
      <c r="B26" s="89" t="s">
        <v>261</v>
      </c>
      <c r="C26" s="184"/>
      <c r="D26" s="179"/>
    </row>
    <row r="27" spans="2:4" ht="15.75" thickBot="1" x14ac:dyDescent="0.3">
      <c r="B27" s="211" t="s">
        <v>226</v>
      </c>
      <c r="C27" s="210"/>
      <c r="D27" s="209">
        <f xml:space="preserve"> SUM(D3:D26)</f>
        <v>78.5</v>
      </c>
    </row>
  </sheetData>
  <mergeCells count="1">
    <mergeCell ref="B27:C2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tabSelected="1" workbookViewId="0">
      <selection activeCell="A3" sqref="A3:F7"/>
    </sheetView>
  </sheetViews>
  <sheetFormatPr defaultRowHeight="15" x14ac:dyDescent="0.25"/>
  <sheetData>
    <row r="2" spans="1:6" ht="15.75" thickBot="1" x14ac:dyDescent="0.3"/>
    <row r="3" spans="1:6" ht="15.75" thickBot="1" x14ac:dyDescent="0.3">
      <c r="A3" s="228"/>
      <c r="B3" s="208" t="s">
        <v>279</v>
      </c>
      <c r="C3" s="227" t="s">
        <v>278</v>
      </c>
      <c r="D3" s="227" t="s">
        <v>277</v>
      </c>
      <c r="E3" s="227" t="s">
        <v>276</v>
      </c>
      <c r="F3" s="226" t="s">
        <v>76</v>
      </c>
    </row>
    <row r="4" spans="1:6" x14ac:dyDescent="0.25">
      <c r="A4" s="222" t="s">
        <v>228</v>
      </c>
      <c r="B4" s="225">
        <f>Ožujak!T2</f>
        <v>25.5</v>
      </c>
      <c r="C4" s="224">
        <f>Travanj!O2</f>
        <v>13</v>
      </c>
      <c r="D4" s="224">
        <f>Svibanj!S2</f>
        <v>26.5</v>
      </c>
      <c r="E4" s="224">
        <f>Lipanj!AB2</f>
        <v>41</v>
      </c>
      <c r="F4" s="223">
        <f>SUM(B4:E4)</f>
        <v>106</v>
      </c>
    </row>
    <row r="5" spans="1:6" x14ac:dyDescent="0.25">
      <c r="A5" s="222" t="s">
        <v>65</v>
      </c>
      <c r="B5" s="167">
        <f>Ožujak!T3</f>
        <v>21</v>
      </c>
      <c r="C5" s="162">
        <f>Travanj!O3</f>
        <v>15.5</v>
      </c>
      <c r="D5" s="162">
        <f>Svibanj!S3</f>
        <v>11.5</v>
      </c>
      <c r="E5" s="162">
        <f>Lipanj!AB3</f>
        <v>34</v>
      </c>
      <c r="F5" s="163">
        <f>SUM(B5:E5)</f>
        <v>82</v>
      </c>
    </row>
    <row r="6" spans="1:6" x14ac:dyDescent="0.25">
      <c r="A6" s="222" t="s">
        <v>64</v>
      </c>
      <c r="B6" s="167">
        <f>Ožujak!T4</f>
        <v>32.5</v>
      </c>
      <c r="C6" s="162">
        <f>Travanj!O4</f>
        <v>17.5</v>
      </c>
      <c r="D6" s="162">
        <f>Svibanj!S4</f>
        <v>11.5</v>
      </c>
      <c r="E6" s="162">
        <f>Lipanj!AB4</f>
        <v>44.5</v>
      </c>
      <c r="F6" s="163">
        <f>SUM(B6:E6)</f>
        <v>106</v>
      </c>
    </row>
    <row r="7" spans="1:6" ht="15.75" thickBot="1" x14ac:dyDescent="0.3">
      <c r="A7" s="221" t="s">
        <v>63</v>
      </c>
      <c r="B7" s="168">
        <f>Ožujak!T5</f>
        <v>22</v>
      </c>
      <c r="C7" s="165">
        <f>Travanj!O5</f>
        <v>21</v>
      </c>
      <c r="D7" s="165">
        <f>Svibanj!S5</f>
        <v>11.5</v>
      </c>
      <c r="E7" s="165">
        <f>Lipanj!AB5</f>
        <v>58</v>
      </c>
      <c r="F7" s="166">
        <f>SUM(B7:E7)</f>
        <v>112.5</v>
      </c>
    </row>
  </sheetData>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1"/>
  <sheetViews>
    <sheetView topLeftCell="A19" workbookViewId="0">
      <selection activeCell="K17" sqref="K17"/>
    </sheetView>
  </sheetViews>
  <sheetFormatPr defaultRowHeight="15" x14ac:dyDescent="0.25"/>
  <cols>
    <col min="2" max="2" width="10.140625" bestFit="1" customWidth="1"/>
    <col min="3" max="3" width="11" customWidth="1"/>
    <col min="4" max="4" width="10.85546875" bestFit="1" customWidth="1"/>
    <col min="9" max="9" width="19.140625" customWidth="1"/>
    <col min="10" max="10" width="23.42578125" customWidth="1"/>
    <col min="11" max="11" width="19.7109375" customWidth="1"/>
    <col min="12" max="12" width="24" customWidth="1"/>
  </cols>
  <sheetData>
    <row r="3" spans="2:12" ht="15.75" thickBot="1" x14ac:dyDescent="0.3"/>
    <row r="4" spans="2:12" ht="17.25" thickTop="1" thickBot="1" x14ac:dyDescent="0.3">
      <c r="B4" s="42"/>
      <c r="C4" s="43"/>
      <c r="D4" s="44" t="s">
        <v>62</v>
      </c>
      <c r="E4" s="44" t="s">
        <v>63</v>
      </c>
      <c r="F4" s="44" t="s">
        <v>64</v>
      </c>
      <c r="G4" s="45" t="s">
        <v>65</v>
      </c>
      <c r="I4" s="57" t="s">
        <v>83</v>
      </c>
      <c r="J4" s="58" t="s">
        <v>84</v>
      </c>
      <c r="K4" s="58" t="s">
        <v>85</v>
      </c>
      <c r="L4" s="58" t="s">
        <v>86</v>
      </c>
    </row>
    <row r="5" spans="2:12" ht="17.25" thickTop="1" thickBot="1" x14ac:dyDescent="0.3">
      <c r="B5" s="121" t="s">
        <v>66</v>
      </c>
      <c r="C5" s="46" t="s">
        <v>67</v>
      </c>
      <c r="D5" s="47">
        <v>10</v>
      </c>
      <c r="E5" s="47">
        <v>10</v>
      </c>
      <c r="F5" s="47">
        <v>20</v>
      </c>
      <c r="G5" s="48">
        <v>10</v>
      </c>
      <c r="I5" s="59" t="s">
        <v>87</v>
      </c>
      <c r="J5" s="60" t="s">
        <v>88</v>
      </c>
      <c r="K5" s="60" t="s">
        <v>89</v>
      </c>
      <c r="L5" s="60" t="s">
        <v>90</v>
      </c>
    </row>
    <row r="6" spans="2:12" ht="16.5" thickBot="1" x14ac:dyDescent="0.3">
      <c r="B6" s="122"/>
      <c r="C6" s="46" t="s">
        <v>68</v>
      </c>
      <c r="D6" s="47">
        <v>10</v>
      </c>
      <c r="E6" s="47">
        <v>10</v>
      </c>
      <c r="F6" s="47">
        <v>20</v>
      </c>
      <c r="G6" s="48">
        <v>15</v>
      </c>
      <c r="I6" s="59" t="s">
        <v>91</v>
      </c>
      <c r="J6" s="60" t="s">
        <v>92</v>
      </c>
      <c r="K6" s="60" t="s">
        <v>89</v>
      </c>
      <c r="L6" s="60" t="s">
        <v>93</v>
      </c>
    </row>
    <row r="7" spans="2:12" ht="16.5" thickBot="1" x14ac:dyDescent="0.3">
      <c r="B7" s="123"/>
      <c r="C7" s="46" t="s">
        <v>77</v>
      </c>
      <c r="D7" s="47">
        <v>10</v>
      </c>
      <c r="E7" s="47">
        <v>10</v>
      </c>
      <c r="F7" s="47">
        <v>20</v>
      </c>
      <c r="G7" s="48">
        <v>15</v>
      </c>
      <c r="I7" s="59" t="s">
        <v>94</v>
      </c>
      <c r="J7" s="60" t="s">
        <v>88</v>
      </c>
      <c r="K7" s="60" t="s">
        <v>95</v>
      </c>
      <c r="L7" s="60" t="s">
        <v>93</v>
      </c>
    </row>
    <row r="8" spans="2:12" ht="16.5" thickBot="1" x14ac:dyDescent="0.3">
      <c r="B8" s="124" t="s">
        <v>22</v>
      </c>
      <c r="C8" s="46" t="s">
        <v>69</v>
      </c>
      <c r="D8" s="47">
        <v>10</v>
      </c>
      <c r="E8" s="47">
        <v>10</v>
      </c>
      <c r="F8" s="47">
        <v>20</v>
      </c>
      <c r="G8" s="48">
        <v>15</v>
      </c>
      <c r="I8" s="59" t="s">
        <v>96</v>
      </c>
      <c r="J8" s="60" t="s">
        <v>88</v>
      </c>
      <c r="K8" s="60" t="s">
        <v>89</v>
      </c>
      <c r="L8" s="60" t="s">
        <v>90</v>
      </c>
    </row>
    <row r="9" spans="2:12" ht="16.5" thickBot="1" x14ac:dyDescent="0.3">
      <c r="B9" s="125"/>
      <c r="C9" s="46" t="s">
        <v>70</v>
      </c>
      <c r="D9" s="47">
        <v>15</v>
      </c>
      <c r="E9" s="47">
        <v>15</v>
      </c>
      <c r="F9" s="47">
        <v>15</v>
      </c>
      <c r="G9" s="48">
        <v>15</v>
      </c>
    </row>
    <row r="10" spans="2:12" ht="16.5" thickBot="1" x14ac:dyDescent="0.3">
      <c r="B10" s="126"/>
      <c r="C10" s="46" t="s">
        <v>71</v>
      </c>
      <c r="D10" s="47">
        <v>15</v>
      </c>
      <c r="E10" s="47">
        <v>15</v>
      </c>
      <c r="F10" s="47">
        <v>15</v>
      </c>
      <c r="G10" s="48">
        <v>15</v>
      </c>
    </row>
    <row r="11" spans="2:12" ht="16.5" thickBot="1" x14ac:dyDescent="0.3">
      <c r="B11" s="124" t="s">
        <v>32</v>
      </c>
      <c r="C11" s="46" t="s">
        <v>72</v>
      </c>
      <c r="D11" s="47">
        <v>0</v>
      </c>
      <c r="E11" s="47">
        <v>10</v>
      </c>
      <c r="F11" s="47">
        <v>15</v>
      </c>
      <c r="G11" s="48">
        <v>20</v>
      </c>
    </row>
    <row r="12" spans="2:12" ht="16.5" thickBot="1" x14ac:dyDescent="0.3">
      <c r="B12" s="125"/>
      <c r="C12" s="46" t="s">
        <v>73</v>
      </c>
      <c r="D12" s="47">
        <v>15</v>
      </c>
      <c r="E12" s="56">
        <v>15</v>
      </c>
      <c r="F12" s="47">
        <v>15</v>
      </c>
      <c r="G12" s="48">
        <v>15</v>
      </c>
    </row>
    <row r="13" spans="2:12" ht="16.5" thickBot="1" x14ac:dyDescent="0.3">
      <c r="B13" s="126"/>
      <c r="C13" s="46" t="s">
        <v>74</v>
      </c>
      <c r="D13" s="47">
        <v>10</v>
      </c>
      <c r="E13" s="55">
        <v>0</v>
      </c>
      <c r="F13" s="47">
        <v>5</v>
      </c>
      <c r="G13" s="48">
        <v>0</v>
      </c>
    </row>
    <row r="14" spans="2:12" ht="16.5" thickBot="1" x14ac:dyDescent="0.3">
      <c r="B14" s="124" t="s">
        <v>39</v>
      </c>
      <c r="C14" s="46" t="s">
        <v>75</v>
      </c>
      <c r="D14" s="47">
        <v>15</v>
      </c>
      <c r="E14" s="47">
        <v>15</v>
      </c>
      <c r="F14" s="47">
        <v>0</v>
      </c>
      <c r="G14" s="48">
        <v>10</v>
      </c>
    </row>
    <row r="15" spans="2:12" ht="16.5" thickBot="1" x14ac:dyDescent="0.3">
      <c r="B15" s="125"/>
      <c r="C15" s="46" t="s">
        <v>78</v>
      </c>
      <c r="D15" s="47">
        <v>15</v>
      </c>
      <c r="E15" s="47">
        <v>15</v>
      </c>
      <c r="F15" s="47">
        <v>0</v>
      </c>
      <c r="G15" s="48">
        <v>10</v>
      </c>
    </row>
    <row r="16" spans="2:12" ht="16.5" thickBot="1" x14ac:dyDescent="0.3">
      <c r="B16" s="126"/>
      <c r="C16" s="46" t="s">
        <v>79</v>
      </c>
      <c r="D16" s="47">
        <v>15</v>
      </c>
      <c r="E16" s="47">
        <v>15</v>
      </c>
      <c r="F16" s="47">
        <v>5</v>
      </c>
      <c r="G16" s="48">
        <v>10</v>
      </c>
    </row>
    <row r="17" spans="2:7" ht="16.5" thickBot="1" x14ac:dyDescent="0.3">
      <c r="B17" s="124" t="s">
        <v>49</v>
      </c>
      <c r="C17" s="46" t="s">
        <v>80</v>
      </c>
      <c r="D17" s="47">
        <v>20</v>
      </c>
      <c r="E17" s="47">
        <v>20</v>
      </c>
      <c r="F17" s="47">
        <v>10</v>
      </c>
      <c r="G17" s="47">
        <v>10</v>
      </c>
    </row>
    <row r="18" spans="2:7" ht="16.5" thickBot="1" x14ac:dyDescent="0.3">
      <c r="B18" s="125"/>
      <c r="C18" s="50" t="s">
        <v>81</v>
      </c>
      <c r="D18" s="51">
        <v>20</v>
      </c>
      <c r="E18" s="51">
        <v>20</v>
      </c>
      <c r="F18" s="51">
        <v>20</v>
      </c>
      <c r="G18" s="52">
        <v>16</v>
      </c>
    </row>
    <row r="19" spans="2:7" ht="16.5" thickBot="1" x14ac:dyDescent="0.3">
      <c r="B19" s="127"/>
      <c r="C19" s="62" t="s">
        <v>82</v>
      </c>
      <c r="D19" s="53">
        <v>20</v>
      </c>
      <c r="E19" s="53">
        <v>20</v>
      </c>
      <c r="F19" s="53">
        <v>20</v>
      </c>
      <c r="G19" s="54">
        <v>20</v>
      </c>
    </row>
    <row r="20" spans="2:7" ht="17.25" thickTop="1" thickBot="1" x14ac:dyDescent="0.3">
      <c r="B20" s="61"/>
      <c r="C20" s="63" t="s">
        <v>76</v>
      </c>
      <c r="D20" s="49">
        <f xml:space="preserve"> SUM(D5:D19)</f>
        <v>200</v>
      </c>
      <c r="E20" s="49">
        <f t="shared" ref="E20:G20" si="0" xml:space="preserve"> SUM(E5:E19)</f>
        <v>200</v>
      </c>
      <c r="F20" s="49">
        <f t="shared" si="0"/>
        <v>200</v>
      </c>
      <c r="G20" s="49">
        <f t="shared" si="0"/>
        <v>196</v>
      </c>
    </row>
    <row r="21" spans="2:7" ht="15.75" thickTop="1" x14ac:dyDescent="0.25"/>
  </sheetData>
  <mergeCells count="5">
    <mergeCell ref="B5:B7"/>
    <mergeCell ref="B8:B10"/>
    <mergeCell ref="B11:B13"/>
    <mergeCell ref="B14:B16"/>
    <mergeCell ref="B17:B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0" zoomScale="89" zoomScaleNormal="89" workbookViewId="0">
      <selection activeCell="C19" sqref="C19:D29"/>
    </sheetView>
  </sheetViews>
  <sheetFormatPr defaultRowHeight="15" x14ac:dyDescent="0.25"/>
  <cols>
    <col min="1" max="1" width="19.28515625" customWidth="1"/>
    <col min="2" max="2" width="32.42578125" customWidth="1"/>
    <col min="3" max="3" width="16.7109375" bestFit="1" customWidth="1"/>
    <col min="4" max="4" width="38.7109375" bestFit="1" customWidth="1"/>
    <col min="5" max="5" width="27.140625" customWidth="1"/>
    <col min="6" max="6" width="16.28515625" bestFit="1" customWidth="1"/>
    <col min="7" max="7" width="12.42578125" bestFit="1" customWidth="1"/>
    <col min="8" max="8" width="11.7109375" bestFit="1" customWidth="1"/>
    <col min="10" max="10" width="15.7109375" bestFit="1" customWidth="1"/>
    <col min="12" max="12" width="19.42578125" customWidth="1"/>
  </cols>
  <sheetData>
    <row r="1" spans="1:7" x14ac:dyDescent="0.25">
      <c r="A1" s="72" t="s">
        <v>97</v>
      </c>
      <c r="B1" s="72" t="s">
        <v>98</v>
      </c>
    </row>
    <row r="2" spans="1:7" ht="15.75" thickBot="1" x14ac:dyDescent="0.3">
      <c r="B2" s="64"/>
    </row>
    <row r="3" spans="1:7" ht="15.75" thickBot="1" x14ac:dyDescent="0.3">
      <c r="A3" s="64"/>
      <c r="B3" s="76" t="s">
        <v>1</v>
      </c>
      <c r="C3" s="231" t="s">
        <v>99</v>
      </c>
      <c r="D3" s="232" t="s">
        <v>100</v>
      </c>
      <c r="E3" s="233" t="s">
        <v>101</v>
      </c>
      <c r="F3" s="234" t="s">
        <v>280</v>
      </c>
      <c r="G3" s="235" t="s">
        <v>282</v>
      </c>
    </row>
    <row r="4" spans="1:7" x14ac:dyDescent="0.25">
      <c r="B4" s="128" t="s">
        <v>7</v>
      </c>
      <c r="C4" s="93">
        <v>2</v>
      </c>
      <c r="D4" s="81" t="s">
        <v>102</v>
      </c>
      <c r="E4" s="81" t="s">
        <v>103</v>
      </c>
      <c r="F4" s="238">
        <f>C13-C4</f>
        <v>23</v>
      </c>
      <c r="G4" s="185">
        <f>C13-D13</f>
        <v>22.222222222222221</v>
      </c>
    </row>
    <row r="5" spans="1:7" x14ac:dyDescent="0.25">
      <c r="B5" s="129"/>
      <c r="C5" s="94">
        <v>1</v>
      </c>
      <c r="D5" s="73" t="s">
        <v>104</v>
      </c>
      <c r="E5" s="73" t="s">
        <v>103</v>
      </c>
      <c r="F5" s="229">
        <f>F4-C5</f>
        <v>22</v>
      </c>
      <c r="G5" s="186">
        <f>G4-$D$13</f>
        <v>19.444444444444443</v>
      </c>
    </row>
    <row r="6" spans="1:7" x14ac:dyDescent="0.25">
      <c r="B6" s="130"/>
      <c r="C6" s="94">
        <v>2</v>
      </c>
      <c r="D6" s="73" t="s">
        <v>105</v>
      </c>
      <c r="E6" s="73" t="s">
        <v>103</v>
      </c>
      <c r="F6" s="229">
        <f t="shared" ref="F6:F12" si="0">F5-C6</f>
        <v>20</v>
      </c>
      <c r="G6" s="186">
        <f t="shared" ref="G6:G12" si="1">G5-$D$13</f>
        <v>16.666666666666664</v>
      </c>
    </row>
    <row r="7" spans="1:7" x14ac:dyDescent="0.25">
      <c r="B7" s="131" t="s">
        <v>11</v>
      </c>
      <c r="C7" s="94">
        <v>4</v>
      </c>
      <c r="D7" s="74" t="s">
        <v>106</v>
      </c>
      <c r="E7" s="230" t="s">
        <v>103</v>
      </c>
      <c r="F7" s="229">
        <f t="shared" si="0"/>
        <v>16</v>
      </c>
      <c r="G7" s="186">
        <f t="shared" si="1"/>
        <v>13.888888888888886</v>
      </c>
    </row>
    <row r="8" spans="1:7" x14ac:dyDescent="0.25">
      <c r="B8" s="131"/>
      <c r="C8" s="94">
        <v>4</v>
      </c>
      <c r="D8" s="75" t="s">
        <v>107</v>
      </c>
      <c r="E8" s="230" t="s">
        <v>103</v>
      </c>
      <c r="F8" s="229">
        <f t="shared" si="0"/>
        <v>12</v>
      </c>
      <c r="G8" s="186">
        <f t="shared" si="1"/>
        <v>11.111111111111107</v>
      </c>
    </row>
    <row r="9" spans="1:7" x14ac:dyDescent="0.25">
      <c r="B9" s="131" t="s">
        <v>14</v>
      </c>
      <c r="C9" s="94">
        <v>3</v>
      </c>
      <c r="D9" s="74" t="s">
        <v>108</v>
      </c>
      <c r="E9" s="230" t="s">
        <v>103</v>
      </c>
      <c r="F9" s="229">
        <f t="shared" si="0"/>
        <v>9</v>
      </c>
      <c r="G9" s="186">
        <f t="shared" si="1"/>
        <v>8.3333333333333286</v>
      </c>
    </row>
    <row r="10" spans="1:7" x14ac:dyDescent="0.25">
      <c r="B10" s="131"/>
      <c r="C10" s="94">
        <v>3</v>
      </c>
      <c r="D10" s="74" t="s">
        <v>109</v>
      </c>
      <c r="E10" s="230" t="s">
        <v>103</v>
      </c>
      <c r="F10" s="229">
        <f t="shared" si="0"/>
        <v>6</v>
      </c>
      <c r="G10" s="186">
        <f t="shared" si="1"/>
        <v>5.5555555555555509</v>
      </c>
    </row>
    <row r="11" spans="1:7" x14ac:dyDescent="0.25">
      <c r="B11" s="131"/>
      <c r="C11" s="94">
        <v>3</v>
      </c>
      <c r="D11" s="74" t="s">
        <v>110</v>
      </c>
      <c r="E11" s="230" t="s">
        <v>103</v>
      </c>
      <c r="F11" s="229">
        <f t="shared" si="0"/>
        <v>3</v>
      </c>
      <c r="G11" s="186">
        <f t="shared" si="1"/>
        <v>2.7777777777777732</v>
      </c>
    </row>
    <row r="12" spans="1:7" ht="15.75" thickBot="1" x14ac:dyDescent="0.3">
      <c r="B12" s="132"/>
      <c r="C12" s="95">
        <v>3</v>
      </c>
      <c r="D12" s="106" t="s">
        <v>111</v>
      </c>
      <c r="E12" s="239" t="s">
        <v>103</v>
      </c>
      <c r="F12" s="240">
        <f t="shared" si="0"/>
        <v>0</v>
      </c>
      <c r="G12" s="187">
        <f t="shared" si="1"/>
        <v>-4.4408920985006262E-15</v>
      </c>
    </row>
    <row r="13" spans="1:7" x14ac:dyDescent="0.25">
      <c r="B13" s="105"/>
      <c r="C13" s="100">
        <f xml:space="preserve"> SUM(C4:C12)</f>
        <v>25</v>
      </c>
      <c r="D13" s="102">
        <f>C13/9</f>
        <v>2.7777777777777777</v>
      </c>
      <c r="E13" s="103"/>
    </row>
    <row r="14" spans="1:7" x14ac:dyDescent="0.25">
      <c r="B14" s="105"/>
      <c r="C14" s="100"/>
      <c r="D14" s="102"/>
      <c r="E14" s="103"/>
    </row>
    <row r="15" spans="1:7" x14ac:dyDescent="0.25">
      <c r="B15" s="105"/>
      <c r="C15" s="100"/>
      <c r="D15" s="102"/>
      <c r="E15" s="103"/>
    </row>
    <row r="16" spans="1:7" x14ac:dyDescent="0.25">
      <c r="B16" s="105"/>
      <c r="C16" s="100"/>
      <c r="D16" s="104"/>
      <c r="E16" s="103"/>
    </row>
    <row r="17" spans="2:9" ht="15.75" thickBot="1" x14ac:dyDescent="0.3"/>
    <row r="18" spans="2:9" ht="15.75" thickBot="1" x14ac:dyDescent="0.3">
      <c r="C18" s="171" t="s">
        <v>112</v>
      </c>
      <c r="D18" s="171" t="s">
        <v>113</v>
      </c>
      <c r="E18" s="171" t="s">
        <v>114</v>
      </c>
      <c r="F18" s="171" t="s">
        <v>280</v>
      </c>
      <c r="G18" s="171" t="s">
        <v>282</v>
      </c>
    </row>
    <row r="19" spans="2:9" x14ac:dyDescent="0.25">
      <c r="B19" s="107"/>
      <c r="C19" s="80" t="s">
        <v>115</v>
      </c>
      <c r="D19" s="83" t="s">
        <v>116</v>
      </c>
      <c r="E19" s="150">
        <v>2</v>
      </c>
      <c r="F19" s="151">
        <f>E30-E19</f>
        <v>33.5</v>
      </c>
      <c r="G19" s="236">
        <f>E30-$F$30</f>
        <v>32.272727272727273</v>
      </c>
      <c r="H19" s="96"/>
    </row>
    <row r="20" spans="2:9" x14ac:dyDescent="0.25">
      <c r="B20" s="107"/>
      <c r="C20" s="82" t="s">
        <v>117</v>
      </c>
      <c r="D20" s="65" t="s">
        <v>118</v>
      </c>
      <c r="E20" s="86">
        <v>3.5</v>
      </c>
      <c r="F20" s="152">
        <f>F19-E20</f>
        <v>30</v>
      </c>
      <c r="G20" s="92">
        <f>G19-$F$30</f>
        <v>29.045454545454547</v>
      </c>
      <c r="H20" s="96"/>
    </row>
    <row r="21" spans="2:9" x14ac:dyDescent="0.25">
      <c r="B21" s="109"/>
      <c r="C21" s="82" t="s">
        <v>119</v>
      </c>
      <c r="D21" s="84" t="s">
        <v>120</v>
      </c>
      <c r="E21" s="86">
        <v>2.5</v>
      </c>
      <c r="F21" s="152">
        <f t="shared" ref="F21:F29" si="2">F20-E21</f>
        <v>27.5</v>
      </c>
      <c r="G21" s="92">
        <f t="shared" ref="G21:G29" si="3">G20-$F$30</f>
        <v>25.81818181818182</v>
      </c>
      <c r="H21" s="96"/>
    </row>
    <row r="22" spans="2:9" x14ac:dyDescent="0.25">
      <c r="B22" s="109"/>
      <c r="C22" s="85" t="s">
        <v>121</v>
      </c>
      <c r="D22" s="86" t="s">
        <v>122</v>
      </c>
      <c r="E22" s="153">
        <v>3</v>
      </c>
      <c r="F22" s="152">
        <f t="shared" si="2"/>
        <v>24.5</v>
      </c>
      <c r="G22" s="92">
        <f t="shared" si="3"/>
        <v>22.590909090909093</v>
      </c>
      <c r="H22" s="96"/>
    </row>
    <row r="23" spans="2:9" x14ac:dyDescent="0.25">
      <c r="B23" s="109"/>
      <c r="C23" s="85" t="s">
        <v>123</v>
      </c>
      <c r="D23" s="86" t="s">
        <v>124</v>
      </c>
      <c r="E23" s="153">
        <v>4</v>
      </c>
      <c r="F23" s="152">
        <f t="shared" si="2"/>
        <v>20.5</v>
      </c>
      <c r="G23" s="92">
        <f t="shared" si="3"/>
        <v>19.363636363636367</v>
      </c>
      <c r="H23" s="96"/>
      <c r="I23" s="107"/>
    </row>
    <row r="24" spans="2:9" x14ac:dyDescent="0.25">
      <c r="B24" s="99"/>
      <c r="C24" s="87" t="s">
        <v>125</v>
      </c>
      <c r="D24" s="86" t="s">
        <v>126</v>
      </c>
      <c r="E24" s="153">
        <v>4</v>
      </c>
      <c r="F24" s="152">
        <f t="shared" si="2"/>
        <v>16.5</v>
      </c>
      <c r="G24" s="92">
        <f t="shared" si="3"/>
        <v>16.13636363636364</v>
      </c>
      <c r="H24" s="96"/>
      <c r="I24" s="107"/>
    </row>
    <row r="25" spans="2:9" x14ac:dyDescent="0.25">
      <c r="B25" s="99"/>
      <c r="C25" s="85" t="s">
        <v>127</v>
      </c>
      <c r="D25" s="86" t="s">
        <v>128</v>
      </c>
      <c r="E25" s="153">
        <v>3</v>
      </c>
      <c r="F25" s="152">
        <f t="shared" si="2"/>
        <v>13.5</v>
      </c>
      <c r="G25" s="92">
        <f t="shared" si="3"/>
        <v>12.909090909090914</v>
      </c>
      <c r="H25" s="96"/>
    </row>
    <row r="26" spans="2:9" x14ac:dyDescent="0.25">
      <c r="B26" s="110"/>
      <c r="C26" s="85" t="s">
        <v>127</v>
      </c>
      <c r="D26" s="86" t="s">
        <v>133</v>
      </c>
      <c r="E26" s="153">
        <v>4.5</v>
      </c>
      <c r="F26" s="152">
        <f t="shared" si="2"/>
        <v>9</v>
      </c>
      <c r="G26" s="92">
        <f t="shared" si="3"/>
        <v>9.681818181818187</v>
      </c>
      <c r="H26" s="96"/>
    </row>
    <row r="27" spans="2:9" x14ac:dyDescent="0.25">
      <c r="B27" s="99"/>
      <c r="C27" s="85" t="s">
        <v>129</v>
      </c>
      <c r="D27" s="153" t="s">
        <v>134</v>
      </c>
      <c r="E27" s="153">
        <v>4.5</v>
      </c>
      <c r="F27" s="152">
        <f t="shared" si="2"/>
        <v>4.5</v>
      </c>
      <c r="G27" s="92">
        <f t="shared" si="3"/>
        <v>6.4545454545454604</v>
      </c>
      <c r="H27" s="96"/>
    </row>
    <row r="28" spans="2:9" x14ac:dyDescent="0.25">
      <c r="B28" s="99"/>
      <c r="C28" s="85" t="s">
        <v>129</v>
      </c>
      <c r="D28" s="88" t="s">
        <v>130</v>
      </c>
      <c r="E28" s="153">
        <v>2</v>
      </c>
      <c r="F28" s="152">
        <f t="shared" si="2"/>
        <v>2.5</v>
      </c>
      <c r="G28" s="92">
        <f t="shared" si="3"/>
        <v>3.2272727272727333</v>
      </c>
      <c r="H28" s="96"/>
    </row>
    <row r="29" spans="2:9" ht="15.75" thickBot="1" x14ac:dyDescent="0.3">
      <c r="B29" s="99"/>
      <c r="C29" s="89" t="s">
        <v>131</v>
      </c>
      <c r="D29" s="90" t="s">
        <v>120</v>
      </c>
      <c r="E29" s="90">
        <v>2.5</v>
      </c>
      <c r="F29" s="155">
        <f t="shared" si="2"/>
        <v>0</v>
      </c>
      <c r="G29" s="156">
        <f t="shared" si="3"/>
        <v>6.2172489379008766E-15</v>
      </c>
      <c r="H29" s="96"/>
    </row>
    <row r="30" spans="2:9" x14ac:dyDescent="0.25">
      <c r="B30" s="99"/>
      <c r="C30" s="100"/>
      <c r="D30" s="101"/>
      <c r="E30" s="157">
        <f xml:space="preserve"> SUM(E19:E29)</f>
        <v>35.5</v>
      </c>
      <c r="F30" s="237">
        <f>E30/11</f>
        <v>3.2272727272727271</v>
      </c>
    </row>
    <row r="31" spans="2:9" x14ac:dyDescent="0.25">
      <c r="B31" s="99"/>
      <c r="C31" s="100"/>
      <c r="D31" s="101"/>
      <c r="E31" s="107"/>
    </row>
    <row r="32" spans="2:9" x14ac:dyDescent="0.25">
      <c r="B32" s="111"/>
      <c r="C32" s="108"/>
      <c r="D32" s="107"/>
      <c r="E32" s="107"/>
    </row>
    <row r="33" spans="2:5" x14ac:dyDescent="0.25">
      <c r="B33" s="111"/>
      <c r="C33" s="107"/>
      <c r="D33" s="107"/>
      <c r="E33" s="107"/>
    </row>
    <row r="34" spans="2:5" x14ac:dyDescent="0.25">
      <c r="B34" s="111"/>
      <c r="C34" s="107"/>
      <c r="D34" s="107"/>
      <c r="E34" s="107"/>
    </row>
    <row r="35" spans="2:5" x14ac:dyDescent="0.25">
      <c r="B35" s="109"/>
      <c r="C35" s="112"/>
      <c r="D35" s="113"/>
      <c r="E35" s="107"/>
    </row>
    <row r="36" spans="2:5" x14ac:dyDescent="0.25">
      <c r="B36" s="109"/>
      <c r="C36" s="112"/>
      <c r="D36" s="113"/>
      <c r="E36" s="107"/>
    </row>
    <row r="37" spans="2:5" x14ac:dyDescent="0.25">
      <c r="B37" s="109"/>
      <c r="C37" s="112"/>
      <c r="D37" s="113"/>
      <c r="E37" s="107"/>
    </row>
    <row r="38" spans="2:5" x14ac:dyDescent="0.25">
      <c r="B38" s="99"/>
      <c r="C38" s="114"/>
      <c r="D38" s="113"/>
      <c r="E38" s="107"/>
    </row>
    <row r="39" spans="2:5" x14ac:dyDescent="0.25">
      <c r="B39" s="99"/>
      <c r="C39" s="114"/>
      <c r="D39" s="113"/>
      <c r="E39" s="107"/>
    </row>
    <row r="40" spans="2:5" x14ac:dyDescent="0.25">
      <c r="B40" s="110"/>
      <c r="C40" s="114"/>
      <c r="D40" s="113"/>
      <c r="E40" s="107"/>
    </row>
    <row r="41" spans="2:5" x14ac:dyDescent="0.25">
      <c r="B41" s="99"/>
      <c r="C41" s="114"/>
      <c r="D41" s="113"/>
      <c r="E41" s="107"/>
    </row>
    <row r="42" spans="2:5" x14ac:dyDescent="0.25">
      <c r="B42" s="99"/>
      <c r="C42" s="114"/>
      <c r="D42" s="113"/>
      <c r="E42" s="107"/>
    </row>
    <row r="43" spans="2:5" x14ac:dyDescent="0.25">
      <c r="B43" s="99"/>
      <c r="C43" s="114"/>
      <c r="D43" s="113"/>
      <c r="E43" s="107"/>
    </row>
    <row r="44" spans="2:5" x14ac:dyDescent="0.25">
      <c r="B44" s="99"/>
      <c r="C44" s="114"/>
      <c r="D44" s="113"/>
      <c r="E44" s="107"/>
    </row>
    <row r="45" spans="2:5" x14ac:dyDescent="0.25">
      <c r="B45" s="99"/>
      <c r="C45" s="114"/>
      <c r="D45" s="113"/>
      <c r="E45" s="107"/>
    </row>
    <row r="46" spans="2:5" x14ac:dyDescent="0.25">
      <c r="B46" s="99"/>
      <c r="C46" s="114"/>
      <c r="D46" s="113"/>
      <c r="E46" s="107"/>
    </row>
    <row r="47" spans="2:5" x14ac:dyDescent="0.25">
      <c r="B47" s="99"/>
      <c r="C47" s="112"/>
      <c r="D47" s="113"/>
      <c r="E47" s="107"/>
    </row>
    <row r="48" spans="2:5" x14ac:dyDescent="0.25">
      <c r="D48" s="98"/>
    </row>
  </sheetData>
  <mergeCells count="3">
    <mergeCell ref="B4:B6"/>
    <mergeCell ref="B7:B8"/>
    <mergeCell ref="B9:B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112" zoomScaleNormal="112" workbookViewId="0">
      <selection activeCell="B16" sqref="B16:C24"/>
    </sheetView>
  </sheetViews>
  <sheetFormatPr defaultRowHeight="15" x14ac:dyDescent="0.25"/>
  <cols>
    <col min="1" max="1" width="14.140625" bestFit="1" customWidth="1"/>
    <col min="2" max="2" width="19.85546875" bestFit="1" customWidth="1"/>
    <col min="3" max="3" width="11.140625" bestFit="1" customWidth="1"/>
    <col min="4" max="4" width="24.7109375" customWidth="1"/>
    <col min="5" max="5" width="17.7109375" bestFit="1" customWidth="1"/>
    <col min="6" max="6" width="16.85546875" bestFit="1" customWidth="1"/>
    <col min="7" max="7" width="12.42578125" bestFit="1" customWidth="1"/>
  </cols>
  <sheetData>
    <row r="1" spans="1:7" x14ac:dyDescent="0.25">
      <c r="A1" s="72" t="s">
        <v>97</v>
      </c>
      <c r="B1" s="72" t="s">
        <v>156</v>
      </c>
    </row>
    <row r="2" spans="1:7" ht="15.75" thickBot="1" x14ac:dyDescent="0.3">
      <c r="B2" s="64"/>
    </row>
    <row r="3" spans="1:7" ht="30.75" thickBot="1" x14ac:dyDescent="0.3">
      <c r="A3" s="64"/>
      <c r="B3" s="76" t="s">
        <v>1</v>
      </c>
      <c r="C3" s="77" t="s">
        <v>99</v>
      </c>
      <c r="D3" s="78" t="s">
        <v>100</v>
      </c>
      <c r="E3" s="79" t="s">
        <v>101</v>
      </c>
      <c r="F3" s="241" t="s">
        <v>281</v>
      </c>
      <c r="G3" s="170" t="s">
        <v>282</v>
      </c>
    </row>
    <row r="4" spans="1:7" x14ac:dyDescent="0.25">
      <c r="B4" s="139" t="s">
        <v>149</v>
      </c>
      <c r="C4" s="93">
        <v>6</v>
      </c>
      <c r="D4" s="81" t="s">
        <v>150</v>
      </c>
      <c r="E4" s="81" t="s">
        <v>103</v>
      </c>
      <c r="F4" s="238">
        <f>C9-C4</f>
        <v>14</v>
      </c>
      <c r="G4" s="185">
        <f>C9-D9</f>
        <v>16</v>
      </c>
    </row>
    <row r="5" spans="1:7" x14ac:dyDescent="0.25">
      <c r="B5" s="140"/>
      <c r="C5" s="94">
        <v>6</v>
      </c>
      <c r="D5" s="73" t="s">
        <v>151</v>
      </c>
      <c r="E5" s="73" t="s">
        <v>103</v>
      </c>
      <c r="F5" s="229">
        <f>F4-C5</f>
        <v>8</v>
      </c>
      <c r="G5" s="186">
        <f>G4-$D$9</f>
        <v>12</v>
      </c>
    </row>
    <row r="6" spans="1:7" x14ac:dyDescent="0.25">
      <c r="B6" s="140"/>
      <c r="C6" s="94">
        <v>3</v>
      </c>
      <c r="D6" s="73" t="s">
        <v>152</v>
      </c>
      <c r="E6" s="73" t="s">
        <v>103</v>
      </c>
      <c r="F6" s="229">
        <f>F5-C6</f>
        <v>5</v>
      </c>
      <c r="G6" s="186">
        <f t="shared" ref="G6:G8" si="0">G5-$D$9</f>
        <v>8</v>
      </c>
    </row>
    <row r="7" spans="1:7" x14ac:dyDescent="0.25">
      <c r="B7" s="140"/>
      <c r="C7" s="94">
        <v>3</v>
      </c>
      <c r="D7" s="74" t="s">
        <v>153</v>
      </c>
      <c r="E7" s="73" t="s">
        <v>103</v>
      </c>
      <c r="F7" s="229">
        <f t="shared" ref="F7:F8" si="1">F6-C7</f>
        <v>2</v>
      </c>
      <c r="G7" s="186">
        <f t="shared" si="0"/>
        <v>4</v>
      </c>
    </row>
    <row r="8" spans="1:7" ht="15.75" thickBot="1" x14ac:dyDescent="0.3">
      <c r="B8" s="144"/>
      <c r="C8" s="95">
        <v>2</v>
      </c>
      <c r="D8" s="142" t="s">
        <v>154</v>
      </c>
      <c r="E8" s="242" t="s">
        <v>103</v>
      </c>
      <c r="F8" s="240">
        <f t="shared" si="1"/>
        <v>0</v>
      </c>
      <c r="G8" s="187">
        <f t="shared" si="0"/>
        <v>0</v>
      </c>
    </row>
    <row r="9" spans="1:7" x14ac:dyDescent="0.25">
      <c r="B9" s="143"/>
      <c r="C9" s="100">
        <f>SUM(C4:C8)</f>
        <v>20</v>
      </c>
      <c r="D9" s="102">
        <f>C9/5</f>
        <v>4</v>
      </c>
      <c r="E9" s="103"/>
      <c r="F9" s="97"/>
      <c r="G9" s="97"/>
    </row>
    <row r="10" spans="1:7" x14ac:dyDescent="0.25">
      <c r="B10" s="105"/>
      <c r="C10" s="100"/>
      <c r="D10" s="102"/>
      <c r="E10" s="103"/>
      <c r="F10" s="97"/>
      <c r="G10" s="97"/>
    </row>
    <row r="11" spans="1:7" x14ac:dyDescent="0.25">
      <c r="B11" s="105"/>
      <c r="C11" s="100"/>
      <c r="D11" s="102"/>
      <c r="E11" s="103"/>
      <c r="F11" s="97"/>
      <c r="G11" s="97"/>
    </row>
    <row r="12" spans="1:7" x14ac:dyDescent="0.25">
      <c r="B12" s="105"/>
      <c r="C12" s="100"/>
      <c r="D12" s="102"/>
      <c r="E12" s="103"/>
      <c r="F12" s="97"/>
      <c r="G12" s="97"/>
    </row>
    <row r="13" spans="1:7" x14ac:dyDescent="0.25">
      <c r="B13" s="105"/>
      <c r="C13" s="100"/>
      <c r="D13" s="102"/>
      <c r="E13" s="103"/>
    </row>
    <row r="14" spans="1:7" ht="15.75" thickBot="1" x14ac:dyDescent="0.3">
      <c r="B14" s="105"/>
      <c r="C14" s="100"/>
      <c r="D14" s="102"/>
      <c r="E14" s="103"/>
    </row>
    <row r="15" spans="1:7" ht="15.75" thickBot="1" x14ac:dyDescent="0.3">
      <c r="B15" s="171" t="s">
        <v>112</v>
      </c>
      <c r="C15" s="171" t="s">
        <v>113</v>
      </c>
      <c r="D15" s="171" t="s">
        <v>114</v>
      </c>
      <c r="E15" s="171" t="s">
        <v>163</v>
      </c>
      <c r="F15" s="147" t="s">
        <v>282</v>
      </c>
    </row>
    <row r="16" spans="1:7" x14ac:dyDescent="0.25">
      <c r="B16" s="148" t="s">
        <v>135</v>
      </c>
      <c r="C16" s="149" t="s">
        <v>130</v>
      </c>
      <c r="D16" s="150">
        <v>2</v>
      </c>
      <c r="E16" s="151">
        <f>D25-D16</f>
        <v>21.5</v>
      </c>
      <c r="F16" s="91">
        <f>D25-E25</f>
        <v>20.888888888888889</v>
      </c>
    </row>
    <row r="17" spans="2:7" x14ac:dyDescent="0.25">
      <c r="B17" s="85" t="s">
        <v>136</v>
      </c>
      <c r="C17" s="88" t="s">
        <v>137</v>
      </c>
      <c r="D17" s="86">
        <v>1.5</v>
      </c>
      <c r="E17" s="152">
        <f>E16-D17</f>
        <v>20</v>
      </c>
      <c r="F17" s="92">
        <f>F16-$E$25</f>
        <v>18.277777777777779</v>
      </c>
    </row>
    <row r="18" spans="2:7" x14ac:dyDescent="0.25">
      <c r="B18" s="82" t="s">
        <v>138</v>
      </c>
      <c r="C18" s="65" t="s">
        <v>139</v>
      </c>
      <c r="D18" s="86">
        <v>4</v>
      </c>
      <c r="E18" s="152">
        <f t="shared" ref="E18:E23" si="2">E17-D18</f>
        <v>16</v>
      </c>
      <c r="F18" s="92">
        <f>F17-$E$25</f>
        <v>15.666666666666668</v>
      </c>
    </row>
    <row r="19" spans="2:7" x14ac:dyDescent="0.25">
      <c r="B19" s="82" t="s">
        <v>140</v>
      </c>
      <c r="C19" s="65" t="s">
        <v>130</v>
      </c>
      <c r="D19" s="86">
        <v>2</v>
      </c>
      <c r="E19" s="152">
        <f t="shared" si="2"/>
        <v>14</v>
      </c>
      <c r="F19" s="92">
        <f>F18-$E$25</f>
        <v>13.055555555555557</v>
      </c>
    </row>
    <row r="20" spans="2:7" x14ac:dyDescent="0.25">
      <c r="B20" s="82" t="s">
        <v>141</v>
      </c>
      <c r="C20" s="84" t="s">
        <v>155</v>
      </c>
      <c r="D20" s="86">
        <v>3</v>
      </c>
      <c r="E20" s="152">
        <f t="shared" si="2"/>
        <v>11</v>
      </c>
      <c r="F20" s="92">
        <f>F19-$E$25</f>
        <v>10.444444444444446</v>
      </c>
    </row>
    <row r="21" spans="2:7" x14ac:dyDescent="0.25">
      <c r="B21" s="85" t="s">
        <v>141</v>
      </c>
      <c r="C21" s="86" t="s">
        <v>143</v>
      </c>
      <c r="D21" s="153">
        <v>1</v>
      </c>
      <c r="E21" s="152">
        <f t="shared" si="2"/>
        <v>10</v>
      </c>
      <c r="F21" s="92">
        <f t="shared" ref="F21" si="3">F20-$E$25</f>
        <v>7.8333333333333357</v>
      </c>
    </row>
    <row r="22" spans="2:7" x14ac:dyDescent="0.25">
      <c r="B22" s="85" t="s">
        <v>144</v>
      </c>
      <c r="C22" s="88" t="s">
        <v>145</v>
      </c>
      <c r="D22" s="153">
        <v>4.5</v>
      </c>
      <c r="E22" s="152">
        <f>E21-D22</f>
        <v>5.5</v>
      </c>
      <c r="F22" s="92">
        <f>F21-$E$25</f>
        <v>5.222222222222225</v>
      </c>
    </row>
    <row r="23" spans="2:7" x14ac:dyDescent="0.25">
      <c r="B23" s="87" t="s">
        <v>144</v>
      </c>
      <c r="C23" s="86" t="s">
        <v>146</v>
      </c>
      <c r="D23" s="153">
        <v>1.5</v>
      </c>
      <c r="E23" s="152">
        <f t="shared" si="2"/>
        <v>4</v>
      </c>
      <c r="F23" s="92">
        <f>F22-$E$25</f>
        <v>2.6111111111111138</v>
      </c>
    </row>
    <row r="24" spans="2:7" ht="15.75" thickBot="1" x14ac:dyDescent="0.3">
      <c r="B24" s="89" t="s">
        <v>147</v>
      </c>
      <c r="C24" s="90" t="s">
        <v>148</v>
      </c>
      <c r="D24" s="154">
        <v>4</v>
      </c>
      <c r="E24" s="155">
        <f>E23-D24</f>
        <v>0</v>
      </c>
      <c r="F24" s="156">
        <f>F23-$E$25</f>
        <v>0</v>
      </c>
    </row>
    <row r="25" spans="2:7" x14ac:dyDescent="0.25">
      <c r="B25" s="99"/>
      <c r="C25" s="145"/>
      <c r="D25" s="114">
        <f xml:space="preserve"> SUM(D16:D24)</f>
        <v>23.5</v>
      </c>
      <c r="E25" s="113">
        <f>D25/9</f>
        <v>2.6111111111111112</v>
      </c>
      <c r="F25" s="113"/>
      <c r="G25" s="107"/>
    </row>
    <row r="26" spans="2:7" x14ac:dyDescent="0.25">
      <c r="B26" s="99"/>
      <c r="C26" s="112"/>
      <c r="D26" s="112"/>
      <c r="E26" s="113"/>
      <c r="F26" s="113"/>
      <c r="G26" s="107"/>
    </row>
    <row r="27" spans="2:7" x14ac:dyDescent="0.25">
      <c r="B27" s="99"/>
      <c r="C27" s="107"/>
      <c r="D27" s="107"/>
      <c r="E27" s="107"/>
      <c r="F27" s="107"/>
      <c r="G27" s="107"/>
    </row>
    <row r="28" spans="2:7" x14ac:dyDescent="0.25">
      <c r="B28" s="99"/>
      <c r="C28" s="107"/>
      <c r="D28" s="107"/>
      <c r="E28" s="107"/>
      <c r="F28" s="107"/>
      <c r="G28" s="107"/>
    </row>
    <row r="29" spans="2:7" x14ac:dyDescent="0.25">
      <c r="B29" s="99"/>
      <c r="C29" s="107"/>
      <c r="D29" s="107"/>
      <c r="E29" s="107"/>
      <c r="F29" s="107"/>
      <c r="G29" s="107"/>
    </row>
    <row r="30" spans="2:7" x14ac:dyDescent="0.25">
      <c r="B30" s="99"/>
      <c r="C30" s="100"/>
      <c r="D30" s="101"/>
      <c r="E30" s="107"/>
      <c r="F30" s="146"/>
      <c r="G30" s="107"/>
    </row>
  </sheetData>
  <mergeCells count="1">
    <mergeCell ref="B4:B8"/>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B11" sqref="B11:C16"/>
    </sheetView>
  </sheetViews>
  <sheetFormatPr defaultRowHeight="15" x14ac:dyDescent="0.25"/>
  <cols>
    <col min="1" max="1" width="14.28515625" bestFit="1" customWidth="1"/>
    <col min="2" max="2" width="28.85546875" customWidth="1"/>
    <col min="3" max="3" width="16" customWidth="1"/>
    <col min="4" max="4" width="30.7109375" bestFit="1" customWidth="1"/>
    <col min="5" max="5" width="17.42578125" bestFit="1" customWidth="1"/>
    <col min="6" max="6" width="16.85546875" bestFit="1" customWidth="1"/>
    <col min="7" max="7" width="15.140625" bestFit="1" customWidth="1"/>
  </cols>
  <sheetData>
    <row r="1" spans="1:7" x14ac:dyDescent="0.25">
      <c r="A1" s="72" t="s">
        <v>97</v>
      </c>
      <c r="B1" s="72" t="s">
        <v>199</v>
      </c>
    </row>
    <row r="2" spans="1:7" ht="15.75" thickBot="1" x14ac:dyDescent="0.3"/>
    <row r="3" spans="1:7" ht="30.75" thickBot="1" x14ac:dyDescent="0.3">
      <c r="B3" s="174" t="s">
        <v>1</v>
      </c>
      <c r="C3" s="175" t="s">
        <v>99</v>
      </c>
      <c r="D3" s="174" t="s">
        <v>100</v>
      </c>
      <c r="E3" s="176" t="s">
        <v>101</v>
      </c>
      <c r="F3" s="172" t="s">
        <v>281</v>
      </c>
      <c r="G3" s="173" t="s">
        <v>282</v>
      </c>
    </row>
    <row r="4" spans="1:7" x14ac:dyDescent="0.25">
      <c r="B4" s="158" t="s">
        <v>157</v>
      </c>
      <c r="C4" s="159">
        <v>6</v>
      </c>
      <c r="D4" s="159" t="s">
        <v>160</v>
      </c>
      <c r="E4" s="159" t="s">
        <v>103</v>
      </c>
      <c r="F4" s="159">
        <f>C8-C4</f>
        <v>14</v>
      </c>
      <c r="G4" s="160">
        <f>C8-D8</f>
        <v>15</v>
      </c>
    </row>
    <row r="5" spans="1:7" x14ac:dyDescent="0.25">
      <c r="B5" s="161"/>
      <c r="C5" s="162">
        <v>6</v>
      </c>
      <c r="D5" s="162" t="s">
        <v>159</v>
      </c>
      <c r="E5" s="162" t="s">
        <v>103</v>
      </c>
      <c r="F5" s="162">
        <f>F4-C5</f>
        <v>8</v>
      </c>
      <c r="G5" s="163">
        <f>G4-$D$8</f>
        <v>10</v>
      </c>
    </row>
    <row r="6" spans="1:7" x14ac:dyDescent="0.25">
      <c r="B6" s="161" t="s">
        <v>158</v>
      </c>
      <c r="C6" s="162">
        <v>4</v>
      </c>
      <c r="D6" s="162" t="s">
        <v>161</v>
      </c>
      <c r="E6" s="162" t="s">
        <v>103</v>
      </c>
      <c r="F6" s="162">
        <f t="shared" ref="F6:F7" si="0">F5-C6</f>
        <v>4</v>
      </c>
      <c r="G6" s="163">
        <f t="shared" ref="G6:G7" si="1">G5-$D$8</f>
        <v>5</v>
      </c>
    </row>
    <row r="7" spans="1:7" ht="15.75" thickBot="1" x14ac:dyDescent="0.3">
      <c r="B7" s="164"/>
      <c r="C7" s="165">
        <v>4</v>
      </c>
      <c r="D7" s="165" t="s">
        <v>162</v>
      </c>
      <c r="E7" s="165" t="s">
        <v>103</v>
      </c>
      <c r="F7" s="165">
        <f t="shared" si="0"/>
        <v>0</v>
      </c>
      <c r="G7" s="166">
        <f t="shared" si="1"/>
        <v>0</v>
      </c>
    </row>
    <row r="8" spans="1:7" x14ac:dyDescent="0.25">
      <c r="C8">
        <f xml:space="preserve"> SUM(C4:C7)</f>
        <v>20</v>
      </c>
      <c r="D8">
        <f>C8/4</f>
        <v>5</v>
      </c>
    </row>
    <row r="9" spans="1:7" ht="15.75" thickBot="1" x14ac:dyDescent="0.3"/>
    <row r="10" spans="1:7" ht="15.75" thickBot="1" x14ac:dyDescent="0.3">
      <c r="B10" s="171" t="s">
        <v>112</v>
      </c>
      <c r="C10" s="171" t="s">
        <v>113</v>
      </c>
      <c r="D10" s="171" t="s">
        <v>114</v>
      </c>
      <c r="E10" s="171" t="s">
        <v>163</v>
      </c>
      <c r="F10" s="147" t="s">
        <v>132</v>
      </c>
    </row>
    <row r="11" spans="1:7" x14ac:dyDescent="0.25">
      <c r="B11" s="148" t="s">
        <v>164</v>
      </c>
      <c r="C11" s="150" t="s">
        <v>165</v>
      </c>
      <c r="D11" s="180">
        <v>2</v>
      </c>
      <c r="E11" s="159">
        <f>D17-D11</f>
        <v>14</v>
      </c>
      <c r="F11" s="185">
        <f>D17-E17</f>
        <v>13.333333333333334</v>
      </c>
    </row>
    <row r="12" spans="1:7" x14ac:dyDescent="0.25">
      <c r="B12" s="85" t="s">
        <v>166</v>
      </c>
      <c r="C12" s="88" t="s">
        <v>167</v>
      </c>
      <c r="D12" s="153">
        <v>3</v>
      </c>
      <c r="E12" s="162">
        <f>E11-D12</f>
        <v>11</v>
      </c>
      <c r="F12" s="186">
        <f>F11-$E$17</f>
        <v>10.666666666666668</v>
      </c>
    </row>
    <row r="13" spans="1:7" x14ac:dyDescent="0.25">
      <c r="B13" s="85" t="s">
        <v>168</v>
      </c>
      <c r="C13" s="88" t="s">
        <v>169</v>
      </c>
      <c r="D13" s="153">
        <v>3</v>
      </c>
      <c r="E13" s="162">
        <f t="shared" ref="E13:E16" si="2">E12-D13</f>
        <v>8</v>
      </c>
      <c r="F13" s="186">
        <f t="shared" ref="F13:F16" si="3">F12-$E$17</f>
        <v>8.0000000000000018</v>
      </c>
    </row>
    <row r="14" spans="1:7" x14ac:dyDescent="0.25">
      <c r="B14" s="82" t="s">
        <v>170</v>
      </c>
      <c r="C14" s="65" t="s">
        <v>171</v>
      </c>
      <c r="D14" s="86">
        <v>3</v>
      </c>
      <c r="E14" s="162">
        <f t="shared" si="2"/>
        <v>5</v>
      </c>
      <c r="F14" s="186">
        <f t="shared" si="3"/>
        <v>5.3333333333333357</v>
      </c>
    </row>
    <row r="15" spans="1:7" x14ac:dyDescent="0.25">
      <c r="B15" s="82" t="s">
        <v>172</v>
      </c>
      <c r="C15" s="65" t="s">
        <v>173</v>
      </c>
      <c r="D15" s="86">
        <v>1</v>
      </c>
      <c r="E15" s="162">
        <f t="shared" si="2"/>
        <v>4</v>
      </c>
      <c r="F15" s="186">
        <f t="shared" si="3"/>
        <v>2.6666666666666692</v>
      </c>
    </row>
    <row r="16" spans="1:7" ht="15.75" thickBot="1" x14ac:dyDescent="0.3">
      <c r="B16" s="177" t="s">
        <v>174</v>
      </c>
      <c r="C16" s="178" t="s">
        <v>175</v>
      </c>
      <c r="D16" s="90">
        <v>4</v>
      </c>
      <c r="E16" s="165">
        <f t="shared" si="2"/>
        <v>0</v>
      </c>
      <c r="F16" s="187">
        <f t="shared" si="3"/>
        <v>0</v>
      </c>
    </row>
    <row r="17" spans="4:5" x14ac:dyDescent="0.25">
      <c r="D17">
        <f>SUM(D11:D16)</f>
        <v>16</v>
      </c>
      <c r="E17" s="97">
        <f>D17/6</f>
        <v>2.6666666666666665</v>
      </c>
    </row>
  </sheetData>
  <mergeCells count="2">
    <mergeCell ref="B4:B5"/>
    <mergeCell ref="B6:B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11" sqref="B11:C19"/>
    </sheetView>
  </sheetViews>
  <sheetFormatPr defaultRowHeight="15" x14ac:dyDescent="0.25"/>
  <cols>
    <col min="1" max="1" width="14.140625" bestFit="1" customWidth="1"/>
    <col min="2" max="2" width="34.42578125" bestFit="1" customWidth="1"/>
    <col min="3" max="3" width="11.7109375" bestFit="1" customWidth="1"/>
    <col min="4" max="4" width="53.7109375" bestFit="1" customWidth="1"/>
    <col min="5" max="5" width="17.42578125" bestFit="1" customWidth="1"/>
    <col min="6" max="6" width="16.85546875" bestFit="1" customWidth="1"/>
    <col min="7" max="7" width="15.140625" bestFit="1" customWidth="1"/>
  </cols>
  <sheetData>
    <row r="1" spans="1:7" x14ac:dyDescent="0.25">
      <c r="A1" s="72" t="s">
        <v>97</v>
      </c>
      <c r="B1" s="72" t="s">
        <v>198</v>
      </c>
    </row>
    <row r="2" spans="1:7" ht="15.75" thickBot="1" x14ac:dyDescent="0.3"/>
    <row r="3" spans="1:7" ht="30.75" thickBot="1" x14ac:dyDescent="0.3">
      <c r="B3" s="174" t="s">
        <v>1</v>
      </c>
      <c r="C3" s="175" t="s">
        <v>99</v>
      </c>
      <c r="D3" s="174" t="s">
        <v>100</v>
      </c>
      <c r="E3" s="176" t="s">
        <v>101</v>
      </c>
      <c r="F3" s="172" t="s">
        <v>281</v>
      </c>
      <c r="G3" s="173" t="s">
        <v>282</v>
      </c>
    </row>
    <row r="4" spans="1:7" x14ac:dyDescent="0.25">
      <c r="B4" s="181" t="s">
        <v>27</v>
      </c>
      <c r="C4" s="159">
        <v>5</v>
      </c>
      <c r="D4" s="159" t="s">
        <v>179</v>
      </c>
      <c r="E4" s="159" t="s">
        <v>103</v>
      </c>
      <c r="F4" s="159">
        <f>C8-C4</f>
        <v>21</v>
      </c>
      <c r="G4" s="160">
        <f>C8-D8</f>
        <v>19.5</v>
      </c>
    </row>
    <row r="5" spans="1:7" x14ac:dyDescent="0.25">
      <c r="B5" s="182" t="s">
        <v>176</v>
      </c>
      <c r="C5" s="162">
        <v>10</v>
      </c>
      <c r="D5" s="162" t="s">
        <v>180</v>
      </c>
      <c r="E5" s="162" t="s">
        <v>103</v>
      </c>
      <c r="F5" s="162">
        <f>F4-C5</f>
        <v>11</v>
      </c>
      <c r="G5" s="163">
        <f>G4-$D$8</f>
        <v>13</v>
      </c>
    </row>
    <row r="6" spans="1:7" x14ac:dyDescent="0.25">
      <c r="B6" s="182" t="s">
        <v>177</v>
      </c>
      <c r="C6" s="162">
        <v>8</v>
      </c>
      <c r="D6" s="162" t="s">
        <v>181</v>
      </c>
      <c r="E6" s="162" t="s">
        <v>103</v>
      </c>
      <c r="F6" s="162">
        <f t="shared" ref="F6:F7" si="0">F5-C6</f>
        <v>3</v>
      </c>
      <c r="G6" s="163">
        <f t="shared" ref="G6:G7" si="1">G5-$D$8</f>
        <v>6.5</v>
      </c>
    </row>
    <row r="7" spans="1:7" ht="15.75" thickBot="1" x14ac:dyDescent="0.3">
      <c r="B7" s="183" t="s">
        <v>178</v>
      </c>
      <c r="C7" s="165">
        <v>3</v>
      </c>
      <c r="D7" s="165" t="s">
        <v>182</v>
      </c>
      <c r="E7" s="165" t="s">
        <v>103</v>
      </c>
      <c r="F7" s="165">
        <f t="shared" si="0"/>
        <v>0</v>
      </c>
      <c r="G7" s="166">
        <f t="shared" si="1"/>
        <v>0</v>
      </c>
    </row>
    <row r="8" spans="1:7" x14ac:dyDescent="0.25">
      <c r="C8">
        <f xml:space="preserve"> SUM(C4:C7)</f>
        <v>26</v>
      </c>
      <c r="D8">
        <f>C8/4</f>
        <v>6.5</v>
      </c>
    </row>
    <row r="9" spans="1:7" ht="15.75" thickBot="1" x14ac:dyDescent="0.3"/>
    <row r="10" spans="1:7" ht="15.75" thickBot="1" x14ac:dyDescent="0.3">
      <c r="B10" s="171" t="s">
        <v>112</v>
      </c>
      <c r="C10" s="171" t="s">
        <v>113</v>
      </c>
      <c r="D10" s="171" t="s">
        <v>114</v>
      </c>
      <c r="E10" s="171" t="s">
        <v>163</v>
      </c>
      <c r="F10" s="147" t="s">
        <v>132</v>
      </c>
    </row>
    <row r="11" spans="1:7" x14ac:dyDescent="0.25">
      <c r="B11" s="148" t="s">
        <v>183</v>
      </c>
      <c r="C11" s="150" t="s">
        <v>116</v>
      </c>
      <c r="D11" s="180">
        <v>2</v>
      </c>
      <c r="E11" s="159">
        <f>D20-D12</f>
        <v>22.5</v>
      </c>
      <c r="F11" s="185">
        <f>D20-E20</f>
        <v>21.777777777777779</v>
      </c>
    </row>
    <row r="12" spans="1:7" x14ac:dyDescent="0.25">
      <c r="B12" s="85" t="s">
        <v>184</v>
      </c>
      <c r="C12" s="86" t="s">
        <v>116</v>
      </c>
      <c r="D12" s="153">
        <v>2</v>
      </c>
      <c r="E12" s="162">
        <f>E11-D12</f>
        <v>20.5</v>
      </c>
      <c r="F12" s="186">
        <f>F11-$E$20</f>
        <v>19.055555555555557</v>
      </c>
    </row>
    <row r="13" spans="1:7" x14ac:dyDescent="0.25">
      <c r="B13" s="87" t="s">
        <v>185</v>
      </c>
      <c r="C13" s="86" t="s">
        <v>155</v>
      </c>
      <c r="D13" s="153">
        <v>3</v>
      </c>
      <c r="E13" s="162">
        <f t="shared" ref="E13:E19" si="2">E12-D13</f>
        <v>17.5</v>
      </c>
      <c r="F13" s="186">
        <f>F12-$E$20</f>
        <v>16.333333333333336</v>
      </c>
    </row>
    <row r="14" spans="1:7" x14ac:dyDescent="0.25">
      <c r="B14" s="85" t="s">
        <v>186</v>
      </c>
      <c r="C14" s="86" t="s">
        <v>187</v>
      </c>
      <c r="D14" s="153">
        <v>5</v>
      </c>
      <c r="E14" s="162">
        <f t="shared" si="2"/>
        <v>12.5</v>
      </c>
      <c r="F14" s="186">
        <f>F13-$E$20</f>
        <v>13.611111111111114</v>
      </c>
    </row>
    <row r="15" spans="1:7" x14ac:dyDescent="0.25">
      <c r="B15" s="85" t="s">
        <v>188</v>
      </c>
      <c r="C15" s="86" t="s">
        <v>189</v>
      </c>
      <c r="D15" s="153">
        <v>2</v>
      </c>
      <c r="E15" s="162">
        <f t="shared" si="2"/>
        <v>10.5</v>
      </c>
      <c r="F15" s="186">
        <f t="shared" ref="F13:F19" si="3">F14-$E$20</f>
        <v>10.888888888888893</v>
      </c>
    </row>
    <row r="16" spans="1:7" x14ac:dyDescent="0.25">
      <c r="B16" s="85" t="s">
        <v>190</v>
      </c>
      <c r="C16" s="86" t="s">
        <v>189</v>
      </c>
      <c r="D16" s="153">
        <v>2</v>
      </c>
      <c r="E16" s="162">
        <f t="shared" si="2"/>
        <v>8.5</v>
      </c>
      <c r="F16" s="186">
        <f t="shared" si="3"/>
        <v>8.1666666666666714</v>
      </c>
    </row>
    <row r="17" spans="2:6" x14ac:dyDescent="0.25">
      <c r="B17" s="85" t="s">
        <v>191</v>
      </c>
      <c r="C17" s="88" t="s">
        <v>192</v>
      </c>
      <c r="D17" s="153">
        <v>3</v>
      </c>
      <c r="E17" s="162">
        <f t="shared" si="2"/>
        <v>5.5</v>
      </c>
      <c r="F17" s="186">
        <f t="shared" si="3"/>
        <v>5.4444444444444491</v>
      </c>
    </row>
    <row r="18" spans="2:6" x14ac:dyDescent="0.25">
      <c r="B18" s="85" t="s">
        <v>193</v>
      </c>
      <c r="C18" s="86" t="s">
        <v>194</v>
      </c>
      <c r="D18" s="86">
        <v>4.5</v>
      </c>
      <c r="E18" s="162">
        <f t="shared" si="2"/>
        <v>1</v>
      </c>
      <c r="F18" s="186">
        <f t="shared" si="3"/>
        <v>2.7222222222222268</v>
      </c>
    </row>
    <row r="19" spans="2:6" ht="15.75" thickBot="1" x14ac:dyDescent="0.3">
      <c r="B19" s="89" t="s">
        <v>195</v>
      </c>
      <c r="C19" s="184" t="s">
        <v>196</v>
      </c>
      <c r="D19" s="90">
        <v>1</v>
      </c>
      <c r="E19" s="165">
        <f t="shared" si="2"/>
        <v>0</v>
      </c>
      <c r="F19" s="187">
        <f t="shared" si="3"/>
        <v>4.4408920985006262E-15</v>
      </c>
    </row>
    <row r="20" spans="2:6" x14ac:dyDescent="0.25">
      <c r="D20">
        <f>SUM(D11:D19)</f>
        <v>24.5</v>
      </c>
      <c r="E20" s="97">
        <f>D20/9</f>
        <v>2.7222222222222223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7" workbookViewId="0">
      <selection activeCell="B13" sqref="B13:C26"/>
    </sheetView>
  </sheetViews>
  <sheetFormatPr defaultRowHeight="15" x14ac:dyDescent="0.25"/>
  <cols>
    <col min="1" max="1" width="14.140625" bestFit="1" customWidth="1"/>
    <col min="2" max="2" width="34.42578125" bestFit="1" customWidth="1"/>
    <col min="3" max="3" width="11.7109375" bestFit="1" customWidth="1"/>
    <col min="4" max="4" width="67.85546875" bestFit="1" customWidth="1"/>
    <col min="5" max="5" width="17.42578125" bestFit="1" customWidth="1"/>
    <col min="6" max="6" width="16.85546875" bestFit="1" customWidth="1"/>
    <col min="7" max="7" width="15.140625" bestFit="1" customWidth="1"/>
  </cols>
  <sheetData>
    <row r="1" spans="1:7" x14ac:dyDescent="0.25">
      <c r="A1" s="72" t="s">
        <v>97</v>
      </c>
      <c r="B1" s="72" t="s">
        <v>200</v>
      </c>
    </row>
    <row r="2" spans="1:7" ht="15.75" thickBot="1" x14ac:dyDescent="0.3"/>
    <row r="3" spans="1:7" ht="30.75" thickBot="1" x14ac:dyDescent="0.3">
      <c r="B3" s="174" t="s">
        <v>1</v>
      </c>
      <c r="C3" s="175" t="s">
        <v>99</v>
      </c>
      <c r="D3" s="174" t="s">
        <v>100</v>
      </c>
      <c r="E3" s="176" t="s">
        <v>101</v>
      </c>
      <c r="F3" s="172" t="s">
        <v>281</v>
      </c>
      <c r="G3" s="173" t="s">
        <v>282</v>
      </c>
    </row>
    <row r="4" spans="1:7" x14ac:dyDescent="0.25">
      <c r="B4" s="181" t="s">
        <v>201</v>
      </c>
      <c r="C4" s="159">
        <v>2</v>
      </c>
      <c r="D4" s="159" t="s">
        <v>202</v>
      </c>
      <c r="E4" s="159" t="s">
        <v>103</v>
      </c>
      <c r="F4" s="159">
        <f>C11-C4</f>
        <v>20</v>
      </c>
      <c r="G4" s="160">
        <f>C11-D11</f>
        <v>18.857142857142858</v>
      </c>
    </row>
    <row r="5" spans="1:7" x14ac:dyDescent="0.25">
      <c r="B5" s="182" t="s">
        <v>44</v>
      </c>
      <c r="C5" s="162">
        <v>4</v>
      </c>
      <c r="D5" s="162" t="s">
        <v>204</v>
      </c>
      <c r="E5" s="162" t="s">
        <v>197</v>
      </c>
      <c r="F5" s="162">
        <f>F4-C5</f>
        <v>16</v>
      </c>
      <c r="G5" s="163">
        <f>G4-$D$11</f>
        <v>15.714285714285715</v>
      </c>
    </row>
    <row r="6" spans="1:7" x14ac:dyDescent="0.25">
      <c r="B6" s="182" t="s">
        <v>47</v>
      </c>
      <c r="C6" s="162">
        <v>5</v>
      </c>
      <c r="D6" s="162" t="s">
        <v>205</v>
      </c>
      <c r="E6" s="162" t="s">
        <v>103</v>
      </c>
      <c r="F6" s="162">
        <f t="shared" ref="F6:F10" si="0">F5-C6</f>
        <v>11</v>
      </c>
      <c r="G6" s="163">
        <f t="shared" ref="G6:G10" si="1">G5-$D$11</f>
        <v>12.571428571428573</v>
      </c>
    </row>
    <row r="7" spans="1:7" x14ac:dyDescent="0.25">
      <c r="A7" s="252"/>
      <c r="B7" s="253" t="s">
        <v>286</v>
      </c>
      <c r="C7" s="250">
        <v>3</v>
      </c>
      <c r="D7" s="249" t="s">
        <v>291</v>
      </c>
      <c r="E7" s="251" t="s">
        <v>197</v>
      </c>
      <c r="F7" s="162">
        <f t="shared" si="0"/>
        <v>8</v>
      </c>
      <c r="G7" s="163">
        <f t="shared" si="1"/>
        <v>9.4285714285714306</v>
      </c>
    </row>
    <row r="8" spans="1:7" x14ac:dyDescent="0.25">
      <c r="A8" s="252"/>
      <c r="B8" s="253" t="s">
        <v>288</v>
      </c>
      <c r="C8" s="250">
        <v>2</v>
      </c>
      <c r="D8" s="249" t="s">
        <v>289</v>
      </c>
      <c r="E8" s="251" t="s">
        <v>197</v>
      </c>
      <c r="F8" s="162">
        <f t="shared" si="0"/>
        <v>6</v>
      </c>
      <c r="G8" s="163">
        <f t="shared" si="1"/>
        <v>6.2857142857142883</v>
      </c>
    </row>
    <row r="9" spans="1:7" x14ac:dyDescent="0.25">
      <c r="B9" s="182" t="s">
        <v>59</v>
      </c>
      <c r="C9" s="162">
        <v>5</v>
      </c>
      <c r="D9" s="162" t="s">
        <v>206</v>
      </c>
      <c r="E9" s="162" t="s">
        <v>103</v>
      </c>
      <c r="F9" s="162">
        <f t="shared" si="0"/>
        <v>1</v>
      </c>
      <c r="G9" s="163">
        <f t="shared" si="1"/>
        <v>3.1428571428571455</v>
      </c>
    </row>
    <row r="10" spans="1:7" ht="15.75" thickBot="1" x14ac:dyDescent="0.3">
      <c r="B10" s="188" t="s">
        <v>203</v>
      </c>
      <c r="C10" s="189">
        <v>1</v>
      </c>
      <c r="D10" s="165" t="s">
        <v>207</v>
      </c>
      <c r="E10" s="165" t="s">
        <v>197</v>
      </c>
      <c r="F10" s="165">
        <f t="shared" si="0"/>
        <v>0</v>
      </c>
      <c r="G10" s="166">
        <f t="shared" si="1"/>
        <v>0</v>
      </c>
    </row>
    <row r="11" spans="1:7" x14ac:dyDescent="0.25">
      <c r="C11">
        <f>SUM(C4:C10)</f>
        <v>22</v>
      </c>
      <c r="D11" s="97">
        <f>C11/7</f>
        <v>3.1428571428571428</v>
      </c>
    </row>
    <row r="12" spans="1:7" ht="15.75" thickBot="1" x14ac:dyDescent="0.3"/>
    <row r="13" spans="1:7" ht="15.75" thickBot="1" x14ac:dyDescent="0.3">
      <c r="B13" s="172" t="s">
        <v>112</v>
      </c>
      <c r="C13" s="172" t="s">
        <v>113</v>
      </c>
      <c r="D13" s="172" t="s">
        <v>114</v>
      </c>
      <c r="E13" s="172" t="s">
        <v>163</v>
      </c>
      <c r="F13" s="173" t="s">
        <v>282</v>
      </c>
    </row>
    <row r="14" spans="1:7" x14ac:dyDescent="0.25">
      <c r="B14" s="80" t="s">
        <v>208</v>
      </c>
      <c r="C14" s="190" t="s">
        <v>122</v>
      </c>
      <c r="D14" s="150">
        <v>3</v>
      </c>
      <c r="E14" s="159">
        <f>D27-D14</f>
        <v>36</v>
      </c>
      <c r="F14" s="185">
        <f>D27-E27</f>
        <v>36</v>
      </c>
    </row>
    <row r="15" spans="1:7" x14ac:dyDescent="0.25">
      <c r="B15" s="82" t="s">
        <v>209</v>
      </c>
      <c r="C15" s="84" t="s">
        <v>122</v>
      </c>
      <c r="D15" s="86">
        <v>3</v>
      </c>
      <c r="E15" s="162">
        <f>E14-D15</f>
        <v>33</v>
      </c>
      <c r="F15" s="186">
        <f>F14-$E$27</f>
        <v>33</v>
      </c>
    </row>
    <row r="16" spans="1:7" x14ac:dyDescent="0.25">
      <c r="B16" s="82" t="s">
        <v>210</v>
      </c>
      <c r="C16" s="84" t="s">
        <v>124</v>
      </c>
      <c r="D16" s="86">
        <v>4</v>
      </c>
      <c r="E16" s="162">
        <f t="shared" ref="E16:E26" si="2">E15-D16</f>
        <v>29</v>
      </c>
      <c r="F16" s="186">
        <f t="shared" ref="F16:F26" si="3">F15-$E$27</f>
        <v>30</v>
      </c>
    </row>
    <row r="17" spans="2:6" x14ac:dyDescent="0.25">
      <c r="B17" s="85" t="s">
        <v>211</v>
      </c>
      <c r="C17" s="86" t="s">
        <v>212</v>
      </c>
      <c r="D17" s="153">
        <v>3</v>
      </c>
      <c r="E17" s="162">
        <f t="shared" si="2"/>
        <v>26</v>
      </c>
      <c r="F17" s="186">
        <f t="shared" si="3"/>
        <v>27</v>
      </c>
    </row>
    <row r="18" spans="2:6" x14ac:dyDescent="0.25">
      <c r="B18" s="85" t="s">
        <v>213</v>
      </c>
      <c r="C18" s="86" t="s">
        <v>214</v>
      </c>
      <c r="D18" s="153">
        <v>2</v>
      </c>
      <c r="E18" s="162">
        <f t="shared" si="2"/>
        <v>24</v>
      </c>
      <c r="F18" s="186">
        <f t="shared" si="3"/>
        <v>24</v>
      </c>
    </row>
    <row r="19" spans="2:6" x14ac:dyDescent="0.25">
      <c r="B19" s="85" t="s">
        <v>213</v>
      </c>
      <c r="C19" s="86" t="s">
        <v>189</v>
      </c>
      <c r="D19" s="153">
        <v>2</v>
      </c>
      <c r="E19" s="162">
        <f t="shared" si="2"/>
        <v>22</v>
      </c>
      <c r="F19" s="186">
        <f t="shared" si="3"/>
        <v>21</v>
      </c>
    </row>
    <row r="20" spans="2:6" x14ac:dyDescent="0.25">
      <c r="B20" s="87" t="s">
        <v>215</v>
      </c>
      <c r="C20" s="88" t="s">
        <v>214</v>
      </c>
      <c r="D20" s="153">
        <v>2</v>
      </c>
      <c r="E20" s="162">
        <f t="shared" si="2"/>
        <v>20</v>
      </c>
      <c r="F20" s="186">
        <f t="shared" si="3"/>
        <v>18</v>
      </c>
    </row>
    <row r="21" spans="2:6" x14ac:dyDescent="0.25">
      <c r="B21" s="85" t="s">
        <v>216</v>
      </c>
      <c r="C21" s="86" t="s">
        <v>217</v>
      </c>
      <c r="D21" s="153">
        <v>1</v>
      </c>
      <c r="E21" s="162">
        <f t="shared" si="2"/>
        <v>19</v>
      </c>
      <c r="F21" s="186">
        <f t="shared" si="3"/>
        <v>15</v>
      </c>
    </row>
    <row r="22" spans="2:6" x14ac:dyDescent="0.25">
      <c r="B22" s="85" t="s">
        <v>218</v>
      </c>
      <c r="C22" s="86" t="s">
        <v>214</v>
      </c>
      <c r="D22" s="153">
        <v>4</v>
      </c>
      <c r="E22" s="162">
        <f t="shared" si="2"/>
        <v>15</v>
      </c>
      <c r="F22" s="186">
        <f t="shared" si="3"/>
        <v>12</v>
      </c>
    </row>
    <row r="23" spans="2:6" x14ac:dyDescent="0.25">
      <c r="B23" s="85" t="s">
        <v>219</v>
      </c>
      <c r="C23" s="86" t="s">
        <v>220</v>
      </c>
      <c r="D23" s="153">
        <v>4</v>
      </c>
      <c r="E23" s="162">
        <f t="shared" si="2"/>
        <v>11</v>
      </c>
      <c r="F23" s="186">
        <f t="shared" si="3"/>
        <v>9</v>
      </c>
    </row>
    <row r="24" spans="2:6" x14ac:dyDescent="0.25">
      <c r="B24" s="85" t="s">
        <v>221</v>
      </c>
      <c r="C24" s="86" t="s">
        <v>222</v>
      </c>
      <c r="D24" s="153">
        <v>7</v>
      </c>
      <c r="E24" s="162">
        <f t="shared" si="2"/>
        <v>4</v>
      </c>
      <c r="F24" s="186">
        <f t="shared" si="3"/>
        <v>6</v>
      </c>
    </row>
    <row r="25" spans="2:6" x14ac:dyDescent="0.25">
      <c r="B25" s="85" t="s">
        <v>223</v>
      </c>
      <c r="C25" s="88" t="s">
        <v>224</v>
      </c>
      <c r="D25" s="153">
        <v>3</v>
      </c>
      <c r="E25" s="162">
        <f t="shared" si="2"/>
        <v>1</v>
      </c>
      <c r="F25" s="186">
        <f t="shared" si="3"/>
        <v>3</v>
      </c>
    </row>
    <row r="26" spans="2:6" ht="15.75" thickBot="1" x14ac:dyDescent="0.3">
      <c r="B26" s="89" t="s">
        <v>225</v>
      </c>
      <c r="C26" s="90" t="s">
        <v>217</v>
      </c>
      <c r="D26" s="90">
        <v>1</v>
      </c>
      <c r="E26" s="165">
        <f t="shared" si="2"/>
        <v>0</v>
      </c>
      <c r="F26" s="187">
        <f t="shared" si="3"/>
        <v>0</v>
      </c>
    </row>
    <row r="27" spans="2:6" x14ac:dyDescent="0.25">
      <c r="D27">
        <f xml:space="preserve"> SUM(D14:D26)</f>
        <v>39</v>
      </c>
      <c r="E27">
        <f>D27/13</f>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
  <sheetViews>
    <sheetView topLeftCell="B1" workbookViewId="0">
      <selection activeCell="B15" sqref="B15:C18"/>
    </sheetView>
  </sheetViews>
  <sheetFormatPr defaultRowHeight="15" x14ac:dyDescent="0.25"/>
  <cols>
    <col min="2" max="2" width="32.7109375" customWidth="1"/>
    <col min="3" max="3" width="32.42578125" customWidth="1"/>
    <col min="4" max="4" width="14.5703125" customWidth="1"/>
    <col min="5" max="5" width="26.5703125" customWidth="1"/>
    <col min="6" max="6" width="15.42578125" customWidth="1"/>
    <col min="9" max="9" width="10.7109375" customWidth="1"/>
    <col min="10" max="10" width="16.85546875" customWidth="1"/>
    <col min="11" max="11" width="12" customWidth="1"/>
  </cols>
  <sheetData>
    <row r="1" spans="2:11" ht="15.75" thickBot="1" x14ac:dyDescent="0.3"/>
    <row r="2" spans="2:11" ht="32.25" thickBot="1" x14ac:dyDescent="0.3">
      <c r="B2" s="243" t="s">
        <v>1</v>
      </c>
      <c r="C2" s="244" t="s">
        <v>100</v>
      </c>
      <c r="D2" s="244" t="s">
        <v>101</v>
      </c>
      <c r="E2" s="244" t="s">
        <v>283</v>
      </c>
      <c r="F2" s="269" t="s">
        <v>309</v>
      </c>
      <c r="I2" s="172" t="s">
        <v>112</v>
      </c>
      <c r="J2" s="172" t="s">
        <v>113</v>
      </c>
      <c r="K2" s="172" t="s">
        <v>114</v>
      </c>
    </row>
    <row r="3" spans="2:11" x14ac:dyDescent="0.25">
      <c r="B3" s="139" t="s">
        <v>44</v>
      </c>
      <c r="C3" s="139"/>
      <c r="D3" s="254" t="s">
        <v>284</v>
      </c>
      <c r="E3" s="254" t="s">
        <v>285</v>
      </c>
      <c r="F3" s="139" t="s">
        <v>310</v>
      </c>
      <c r="I3" s="148" t="s">
        <v>274</v>
      </c>
      <c r="J3" s="149" t="s">
        <v>217</v>
      </c>
      <c r="K3" s="137">
        <v>1</v>
      </c>
    </row>
    <row r="4" spans="2:11" x14ac:dyDescent="0.25">
      <c r="B4" s="140"/>
      <c r="C4" s="140"/>
      <c r="D4" s="255"/>
      <c r="E4" s="255"/>
      <c r="F4" s="140"/>
      <c r="I4" s="134" t="s">
        <v>273</v>
      </c>
      <c r="J4" s="135" t="s">
        <v>268</v>
      </c>
      <c r="K4" s="136">
        <v>3</v>
      </c>
    </row>
    <row r="5" spans="2:11" x14ac:dyDescent="0.25">
      <c r="B5" s="140"/>
      <c r="C5" s="140"/>
      <c r="D5" s="255"/>
      <c r="E5" s="255"/>
      <c r="F5" s="140"/>
      <c r="I5" s="85" t="s">
        <v>273</v>
      </c>
      <c r="J5" s="88" t="s">
        <v>272</v>
      </c>
      <c r="K5" s="133">
        <v>9</v>
      </c>
    </row>
    <row r="6" spans="2:11" ht="27.75" customHeight="1" thickBot="1" x14ac:dyDescent="0.3">
      <c r="B6" s="144"/>
      <c r="C6" s="144"/>
      <c r="D6" s="256"/>
      <c r="E6" s="256"/>
      <c r="F6" s="140"/>
      <c r="I6" s="85" t="s">
        <v>271</v>
      </c>
      <c r="J6" s="88" t="s">
        <v>142</v>
      </c>
      <c r="K6" s="133">
        <v>2</v>
      </c>
    </row>
    <row r="7" spans="2:11" ht="15.75" thickBot="1" x14ac:dyDescent="0.3">
      <c r="B7" s="257" t="s">
        <v>286</v>
      </c>
      <c r="C7" s="248"/>
      <c r="D7" s="141" t="s">
        <v>284</v>
      </c>
      <c r="E7" s="247"/>
      <c r="F7" s="140"/>
      <c r="I7" s="85" t="s">
        <v>270</v>
      </c>
      <c r="J7" s="88" t="s">
        <v>189</v>
      </c>
      <c r="K7" s="133">
        <v>2</v>
      </c>
    </row>
    <row r="8" spans="2:11" ht="15.75" thickBot="1" x14ac:dyDescent="0.3">
      <c r="B8" s="169" t="s">
        <v>288</v>
      </c>
      <c r="C8" s="169"/>
      <c r="D8" s="141" t="s">
        <v>284</v>
      </c>
      <c r="E8" s="169"/>
      <c r="F8" s="140"/>
      <c r="I8" s="212" t="s">
        <v>269</v>
      </c>
      <c r="J8" s="88" t="s">
        <v>268</v>
      </c>
      <c r="K8" s="133">
        <v>3</v>
      </c>
    </row>
    <row r="9" spans="2:11" ht="15.75" thickBot="1" x14ac:dyDescent="0.3">
      <c r="B9" s="169" t="s">
        <v>292</v>
      </c>
      <c r="C9" s="169"/>
      <c r="D9" s="270" t="s">
        <v>284</v>
      </c>
      <c r="E9" s="169"/>
      <c r="F9" s="144"/>
      <c r="I9" s="85" t="s">
        <v>267</v>
      </c>
      <c r="J9" s="88" t="s">
        <v>212</v>
      </c>
      <c r="K9" s="133">
        <v>2</v>
      </c>
    </row>
    <row r="10" spans="2:11" x14ac:dyDescent="0.25">
      <c r="B10" s="258"/>
      <c r="C10" s="143"/>
      <c r="D10" s="259"/>
      <c r="E10" s="157"/>
      <c r="I10" s="85" t="s">
        <v>266</v>
      </c>
      <c r="J10" s="88" t="s">
        <v>265</v>
      </c>
      <c r="K10" s="133">
        <v>5</v>
      </c>
    </row>
    <row r="11" spans="2:11" ht="15.75" thickBot="1" x14ac:dyDescent="0.3">
      <c r="B11" s="260"/>
      <c r="C11" s="105"/>
      <c r="D11" s="261"/>
      <c r="E11" s="107"/>
      <c r="I11" s="85" t="s">
        <v>264</v>
      </c>
      <c r="J11" s="88" t="s">
        <v>263</v>
      </c>
      <c r="K11" s="133">
        <v>5.5</v>
      </c>
    </row>
    <row r="12" spans="2:11" ht="16.5" thickBot="1" x14ac:dyDescent="0.3">
      <c r="B12" s="267" t="s">
        <v>293</v>
      </c>
      <c r="C12" s="268" t="s">
        <v>294</v>
      </c>
      <c r="D12" s="261"/>
      <c r="E12" s="107"/>
      <c r="I12" s="85" t="s">
        <v>262</v>
      </c>
      <c r="J12" s="88"/>
      <c r="K12" s="133"/>
    </row>
    <row r="13" spans="2:11" ht="33.75" customHeight="1" thickBot="1" x14ac:dyDescent="0.3">
      <c r="B13" s="272" t="s">
        <v>295</v>
      </c>
      <c r="C13" s="273" t="s">
        <v>297</v>
      </c>
      <c r="I13" s="89" t="s">
        <v>261</v>
      </c>
      <c r="J13" s="184"/>
      <c r="K13" s="179"/>
    </row>
    <row r="14" spans="2:11" ht="16.5" thickBot="1" x14ac:dyDescent="0.3">
      <c r="B14" s="274" t="s">
        <v>296</v>
      </c>
      <c r="C14" s="274" t="s">
        <v>298</v>
      </c>
    </row>
    <row r="15" spans="2:11" ht="15.75" x14ac:dyDescent="0.25">
      <c r="B15" s="264" t="s">
        <v>305</v>
      </c>
      <c r="C15" s="262" t="s">
        <v>299</v>
      </c>
    </row>
    <row r="16" spans="2:11" ht="15.75" x14ac:dyDescent="0.25">
      <c r="B16" s="265" t="s">
        <v>306</v>
      </c>
      <c r="C16" s="266" t="s">
        <v>300</v>
      </c>
    </row>
    <row r="17" spans="2:3" ht="15.75" x14ac:dyDescent="0.25">
      <c r="B17" s="265" t="s">
        <v>307</v>
      </c>
      <c r="C17" s="266" t="s">
        <v>301</v>
      </c>
    </row>
    <row r="18" spans="2:3" ht="32.25" thickBot="1" x14ac:dyDescent="0.3">
      <c r="B18" s="263" t="s">
        <v>308</v>
      </c>
      <c r="C18" s="271" t="s">
        <v>302</v>
      </c>
    </row>
    <row r="19" spans="2:3" ht="16.5" thickBot="1" x14ac:dyDescent="0.3">
      <c r="B19" s="267" t="s">
        <v>303</v>
      </c>
      <c r="C19" s="268" t="s">
        <v>304</v>
      </c>
    </row>
    <row r="21" spans="2:3" ht="31.5" customHeight="1" x14ac:dyDescent="0.25"/>
  </sheetData>
  <mergeCells count="5">
    <mergeCell ref="F3:F9"/>
    <mergeCell ref="E3:E6"/>
    <mergeCell ref="D3:D6"/>
    <mergeCell ref="B3:B6"/>
    <mergeCell ref="C3:C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opLeftCell="C1" workbookViewId="0">
      <selection activeCell="F1" sqref="F1:T5"/>
    </sheetView>
  </sheetViews>
  <sheetFormatPr defaultRowHeight="15" x14ac:dyDescent="0.25"/>
  <cols>
    <col min="2" max="2" width="10.7109375" bestFit="1" customWidth="1"/>
    <col min="3" max="3" width="11.7109375" bestFit="1" customWidth="1"/>
    <col min="4" max="4" width="11.85546875" customWidth="1"/>
    <col min="5" max="5" width="9" customWidth="1"/>
  </cols>
  <sheetData>
    <row r="1" spans="1:20" ht="15.75" thickBot="1" x14ac:dyDescent="0.3">
      <c r="A1" t="s">
        <v>240</v>
      </c>
      <c r="F1" s="208"/>
      <c r="G1" s="206" t="s">
        <v>239</v>
      </c>
      <c r="H1" s="207" t="s">
        <v>238</v>
      </c>
      <c r="I1" s="206" t="s">
        <v>237</v>
      </c>
      <c r="J1" s="206" t="s">
        <v>236</v>
      </c>
      <c r="K1" s="207" t="s">
        <v>235</v>
      </c>
      <c r="L1" s="206" t="s">
        <v>234</v>
      </c>
      <c r="M1" s="206" t="s">
        <v>233</v>
      </c>
      <c r="N1" s="206" t="s">
        <v>233</v>
      </c>
      <c r="O1" s="206" t="s">
        <v>232</v>
      </c>
      <c r="P1" s="206" t="s">
        <v>232</v>
      </c>
      <c r="Q1" s="206" t="s">
        <v>231</v>
      </c>
      <c r="R1" s="207" t="s">
        <v>230</v>
      </c>
      <c r="S1" s="206" t="s">
        <v>229</v>
      </c>
      <c r="T1" s="205" t="s">
        <v>76</v>
      </c>
    </row>
    <row r="2" spans="1:20" ht="15.75" thickBot="1" x14ac:dyDescent="0.3">
      <c r="B2" s="204" t="s">
        <v>112</v>
      </c>
      <c r="C2" s="203" t="s">
        <v>113</v>
      </c>
      <c r="D2" s="202" t="s">
        <v>114</v>
      </c>
      <c r="F2" s="201" t="s">
        <v>228</v>
      </c>
      <c r="G2" s="80">
        <v>2</v>
      </c>
      <c r="H2" s="83">
        <v>3.5</v>
      </c>
      <c r="I2" s="83">
        <v>2.5</v>
      </c>
      <c r="J2" s="83">
        <v>3</v>
      </c>
      <c r="K2" s="83">
        <v>4</v>
      </c>
      <c r="L2" s="83">
        <v>4</v>
      </c>
      <c r="M2" s="83">
        <v>0</v>
      </c>
      <c r="N2" s="83">
        <v>0</v>
      </c>
      <c r="O2" s="83">
        <v>0</v>
      </c>
      <c r="P2" s="83">
        <v>2</v>
      </c>
      <c r="Q2" s="83">
        <v>2.5</v>
      </c>
      <c r="R2" s="83">
        <v>2</v>
      </c>
      <c r="S2" s="200">
        <v>0</v>
      </c>
      <c r="T2" s="199">
        <f>SUM(G2:S2)</f>
        <v>25.5</v>
      </c>
    </row>
    <row r="3" spans="1:20" x14ac:dyDescent="0.25">
      <c r="B3" s="80" t="s">
        <v>115</v>
      </c>
      <c r="C3" s="83" t="s">
        <v>116</v>
      </c>
      <c r="D3" s="137">
        <v>2</v>
      </c>
      <c r="F3" s="198" t="s">
        <v>65</v>
      </c>
      <c r="G3" s="82">
        <v>2</v>
      </c>
      <c r="H3" s="65">
        <v>0</v>
      </c>
      <c r="I3" s="65">
        <v>2.5</v>
      </c>
      <c r="J3" s="65">
        <v>3</v>
      </c>
      <c r="K3" s="65">
        <v>3</v>
      </c>
      <c r="L3" s="65">
        <v>0</v>
      </c>
      <c r="M3" s="65">
        <v>3</v>
      </c>
      <c r="N3" s="65">
        <v>0</v>
      </c>
      <c r="O3" s="65">
        <v>4.5</v>
      </c>
      <c r="P3" s="65">
        <v>2</v>
      </c>
      <c r="Q3" s="65">
        <v>0</v>
      </c>
      <c r="R3" s="65">
        <v>1</v>
      </c>
      <c r="S3" s="65">
        <v>0</v>
      </c>
      <c r="T3" s="197">
        <f>SUM(G3:S3)</f>
        <v>21</v>
      </c>
    </row>
    <row r="4" spans="1:20" x14ac:dyDescent="0.25">
      <c r="B4" s="82" t="s">
        <v>117</v>
      </c>
      <c r="C4" s="65" t="s">
        <v>118</v>
      </c>
      <c r="D4" s="133">
        <v>3.5</v>
      </c>
      <c r="F4" s="198" t="s">
        <v>64</v>
      </c>
      <c r="G4" s="82">
        <v>2</v>
      </c>
      <c r="H4" s="65">
        <v>3.5</v>
      </c>
      <c r="I4" s="65">
        <v>2.5</v>
      </c>
      <c r="J4" s="65">
        <v>3</v>
      </c>
      <c r="K4" s="65">
        <v>4</v>
      </c>
      <c r="L4" s="65">
        <v>4</v>
      </c>
      <c r="M4" s="65">
        <v>3</v>
      </c>
      <c r="N4" s="65">
        <v>0</v>
      </c>
      <c r="O4" s="65">
        <v>4.5</v>
      </c>
      <c r="P4" s="65">
        <v>2</v>
      </c>
      <c r="Q4" s="65">
        <v>2.5</v>
      </c>
      <c r="R4" s="65">
        <v>0</v>
      </c>
      <c r="S4" s="65">
        <v>1.5</v>
      </c>
      <c r="T4" s="197">
        <f>SUM(G4:S4)</f>
        <v>32.5</v>
      </c>
    </row>
    <row r="5" spans="1:20" ht="15.75" thickBot="1" x14ac:dyDescent="0.3">
      <c r="B5" s="82" t="s">
        <v>119</v>
      </c>
      <c r="C5" s="84" t="s">
        <v>120</v>
      </c>
      <c r="D5" s="133">
        <v>2.5</v>
      </c>
      <c r="F5" s="196" t="s">
        <v>63</v>
      </c>
      <c r="G5" s="177">
        <v>2</v>
      </c>
      <c r="H5" s="195">
        <v>3.5</v>
      </c>
      <c r="I5" s="195">
        <v>2.5</v>
      </c>
      <c r="J5" s="195">
        <v>3</v>
      </c>
      <c r="K5" s="195">
        <v>0</v>
      </c>
      <c r="L5" s="195">
        <v>0</v>
      </c>
      <c r="M5" s="195">
        <v>0</v>
      </c>
      <c r="N5" s="195">
        <v>4.5</v>
      </c>
      <c r="O5" s="195">
        <v>0</v>
      </c>
      <c r="P5" s="195">
        <v>2</v>
      </c>
      <c r="Q5" s="195">
        <v>2.5</v>
      </c>
      <c r="R5" s="195">
        <v>2</v>
      </c>
      <c r="S5" s="195">
        <v>0</v>
      </c>
      <c r="T5" s="194">
        <f>SUM(G5:S5)</f>
        <v>22</v>
      </c>
    </row>
    <row r="6" spans="1:20" x14ac:dyDescent="0.25">
      <c r="B6" s="85" t="s">
        <v>121</v>
      </c>
      <c r="C6" s="86" t="s">
        <v>122</v>
      </c>
      <c r="D6" s="138">
        <v>3</v>
      </c>
    </row>
    <row r="7" spans="1:20" x14ac:dyDescent="0.25">
      <c r="B7" s="85" t="s">
        <v>123</v>
      </c>
      <c r="C7" s="86" t="s">
        <v>124</v>
      </c>
      <c r="D7" s="138">
        <v>4</v>
      </c>
    </row>
    <row r="8" spans="1:20" x14ac:dyDescent="0.25">
      <c r="B8" s="87" t="s">
        <v>125</v>
      </c>
      <c r="C8" s="86" t="s">
        <v>126</v>
      </c>
      <c r="D8" s="138">
        <v>4</v>
      </c>
    </row>
    <row r="9" spans="1:20" x14ac:dyDescent="0.25">
      <c r="B9" s="85" t="s">
        <v>127</v>
      </c>
      <c r="C9" s="86" t="s">
        <v>128</v>
      </c>
      <c r="D9" s="138">
        <v>3</v>
      </c>
    </row>
    <row r="10" spans="1:20" x14ac:dyDescent="0.25">
      <c r="B10" s="85" t="s">
        <v>127</v>
      </c>
      <c r="C10" s="86" t="s">
        <v>227</v>
      </c>
      <c r="D10" s="138">
        <v>4.5</v>
      </c>
    </row>
    <row r="11" spans="1:20" x14ac:dyDescent="0.25">
      <c r="B11" s="85" t="s">
        <v>129</v>
      </c>
      <c r="C11" s="86" t="s">
        <v>134</v>
      </c>
      <c r="D11" s="138">
        <v>4.5</v>
      </c>
    </row>
    <row r="12" spans="1:20" x14ac:dyDescent="0.25">
      <c r="B12" s="85" t="s">
        <v>129</v>
      </c>
      <c r="C12" s="88" t="s">
        <v>130</v>
      </c>
      <c r="D12" s="138">
        <v>2</v>
      </c>
    </row>
    <row r="13" spans="1:20" x14ac:dyDescent="0.25">
      <c r="B13" s="85" t="s">
        <v>131</v>
      </c>
      <c r="C13" s="86" t="s">
        <v>120</v>
      </c>
      <c r="D13" s="133">
        <v>2.5</v>
      </c>
    </row>
    <row r="14" spans="1:20" x14ac:dyDescent="0.25">
      <c r="B14" s="85" t="s">
        <v>135</v>
      </c>
      <c r="C14" s="88" t="s">
        <v>130</v>
      </c>
      <c r="D14" s="133">
        <v>2</v>
      </c>
    </row>
    <row r="15" spans="1:20" ht="15.75" thickBot="1" x14ac:dyDescent="0.3">
      <c r="B15" s="134" t="s">
        <v>136</v>
      </c>
      <c r="C15" s="135" t="s">
        <v>137</v>
      </c>
      <c r="D15" s="136">
        <v>1.5</v>
      </c>
    </row>
    <row r="16" spans="1:20" ht="15.75" thickBot="1" x14ac:dyDescent="0.3">
      <c r="B16" s="193" t="s">
        <v>226</v>
      </c>
      <c r="C16" s="192"/>
      <c r="D16" s="191">
        <f xml:space="preserve"> SUM(D3:D15)</f>
        <v>39</v>
      </c>
    </row>
  </sheetData>
  <mergeCells count="1">
    <mergeCell ref="B16:C16"/>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Product backlog </vt:lpstr>
      <vt:lpstr>Dostupnost članova tima</vt:lpstr>
      <vt:lpstr>Sprint 1 backlog</vt:lpstr>
      <vt:lpstr>Sprint 2 backlog</vt:lpstr>
      <vt:lpstr>Sprint 3 backlog</vt:lpstr>
      <vt:lpstr>Sprint 4 backlog</vt:lpstr>
      <vt:lpstr>Sprint 5 backlog</vt:lpstr>
      <vt:lpstr>Retrospektiva</vt:lpstr>
      <vt:lpstr>Ožujak</vt:lpstr>
      <vt:lpstr>Travanj</vt:lpstr>
      <vt:lpstr>Svibanj</vt:lpstr>
      <vt:lpstr>Lipanj</vt:lpstr>
      <vt:lpstr>Ukupno sati</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Marija Lackovic</dc:creator>
  <cp:lastModifiedBy>Marija Lackovic</cp:lastModifiedBy>
  <cp:lastPrinted>2015-06-29T12:21:16Z</cp:lastPrinted>
  <dcterms:created xsi:type="dcterms:W3CDTF">2015-05-27T15:49:20Z</dcterms:created>
  <dcterms:modified xsi:type="dcterms:W3CDTF">2015-06-30T01:24:23Z</dcterms:modified>
</cp:coreProperties>
</file>