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NTO\Downloads\"/>
    </mc:Choice>
  </mc:AlternateContent>
  <xr:revisionPtr revIDLastSave="0" documentId="13_ncr:1_{CD9CE109-7337-4454-8525-3C251479ADC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pproval Sheet" sheetId="15" r:id="rId1"/>
    <sheet name="Network" sheetId="10" r:id="rId2"/>
    <sheet name="Surveillance System" sheetId="1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2" l="1"/>
  <c r="H17" i="12"/>
  <c r="M38" i="10"/>
  <c r="M36" i="10"/>
  <c r="K38" i="10"/>
  <c r="I36" i="10"/>
  <c r="I30" i="10"/>
  <c r="I29" i="10"/>
  <c r="I27" i="10"/>
  <c r="I26" i="10"/>
  <c r="I25" i="10"/>
  <c r="I24" i="10"/>
  <c r="I23" i="10"/>
  <c r="I22" i="10"/>
  <c r="I32" i="10"/>
  <c r="I31" i="10"/>
  <c r="I33" i="10"/>
  <c r="I21" i="10"/>
  <c r="I20" i="10"/>
  <c r="I19" i="10"/>
  <c r="I18" i="10"/>
  <c r="I17" i="10"/>
  <c r="I16" i="10"/>
  <c r="I15" i="10"/>
  <c r="I14" i="10"/>
  <c r="I13" i="10"/>
  <c r="I12" i="10"/>
  <c r="I11" i="10"/>
  <c r="I37" i="10"/>
  <c r="I10" i="10"/>
  <c r="I9" i="10"/>
  <c r="I8" i="10"/>
  <c r="M37" i="10"/>
  <c r="M35" i="10"/>
  <c r="M34" i="10"/>
  <c r="M33" i="10"/>
  <c r="M32" i="10"/>
  <c r="M31" i="10"/>
  <c r="M30" i="10"/>
  <c r="M29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I38" i="10" l="1"/>
  <c r="G9" i="15"/>
  <c r="E9" i="15"/>
  <c r="A3" i="15"/>
  <c r="K17" i="12" l="1"/>
  <c r="B3" i="12"/>
  <c r="B4" i="10" l="1"/>
</calcChain>
</file>

<file path=xl/sharedStrings.xml><?xml version="1.0" encoding="utf-8"?>
<sst xmlns="http://schemas.openxmlformats.org/spreadsheetml/2006/main" count="183" uniqueCount="100">
  <si>
    <t>Comparative Study of IT Networking Items</t>
  </si>
  <si>
    <t>S/N</t>
  </si>
  <si>
    <t>Product Description</t>
  </si>
  <si>
    <t>UOM</t>
  </si>
  <si>
    <t>Netcom</t>
  </si>
  <si>
    <t>1st Offer Price (BDT)</t>
  </si>
  <si>
    <t>Final Offer (BDT)</t>
  </si>
  <si>
    <r>
      <rPr>
        <b/>
        <sz val="12"/>
        <rFont val="Tw Cen MT"/>
        <family val="2"/>
      </rPr>
      <t>Networking Items</t>
    </r>
    <r>
      <rPr>
        <sz val="12"/>
        <rFont val="Tw Cen MT"/>
        <family val="2"/>
      </rPr>
      <t xml:space="preserve">
Cat6 cables, network rack, switches, and accessories.</t>
    </r>
  </si>
  <si>
    <t>Job</t>
  </si>
  <si>
    <r>
      <rPr>
        <b/>
        <sz val="12"/>
        <rFont val="Tw Cen MT"/>
        <family val="2"/>
      </rPr>
      <t>Fiber Networking Items</t>
    </r>
    <r>
      <rPr>
        <sz val="12"/>
        <rFont val="Tw Cen MT"/>
        <family val="2"/>
      </rPr>
      <t xml:space="preserve">
Fiber, ODF, SFP, Patch Cord</t>
    </r>
  </si>
  <si>
    <t>Total Price (BDT)</t>
  </si>
  <si>
    <t>Note:</t>
  </si>
  <si>
    <t>We have taken a rock-bottom price from all the suppliers</t>
  </si>
  <si>
    <t>The above price is inclusive of tax but excludes VAT.</t>
  </si>
  <si>
    <t>Product Description (LAN &amp; Fiber Accessories)</t>
  </si>
  <si>
    <t>UOM (PCS)</t>
  </si>
  <si>
    <t>Unit Price</t>
  </si>
  <si>
    <t>Price (BDT)</t>
  </si>
  <si>
    <t>0.5 Meter Patch Cord</t>
  </si>
  <si>
    <t>Total</t>
  </si>
  <si>
    <t>Comparative Study of IT Surveillance System</t>
  </si>
  <si>
    <t>Qty</t>
  </si>
  <si>
    <t>Pcs</t>
  </si>
  <si>
    <t>Computer Data Network 42U Server Rack (600X1000m) Fornt Glass and back ventilation door</t>
  </si>
  <si>
    <t xml:space="preserve">Cisco Catalyst 1000 Series (24 Ports) with SFP </t>
  </si>
  <si>
    <t xml:space="preserve">Cisco Catalyst 1000 Series (24 Ports) with SFP and PoE </t>
  </si>
  <si>
    <t>1U Cable Manager</t>
  </si>
  <si>
    <t>Dual Face Plate with Modular</t>
  </si>
  <si>
    <t>Single Face Plate with Modular</t>
  </si>
  <si>
    <t>2 Meter Patch Cord</t>
  </si>
  <si>
    <t>Cat-6 Cable</t>
  </si>
  <si>
    <t>RJ-45 Connector</t>
  </si>
  <si>
    <t>12 Core Armored Fiber Cable</t>
  </si>
  <si>
    <t>ODF-24 Port LC Duplex Adapter (24), Pigtail (48) Loaded</t>
  </si>
  <si>
    <t>ODF-12 Port LC Duplex Adapter (12), Pigtail (24) Loaded</t>
  </si>
  <si>
    <t>ODP Fiber optical termination box (300(H)*250(W)*102(D)mm) with mounting clump</t>
  </si>
  <si>
    <t>1 Meter Duplex Fiber Patch Cord (LC-LC)</t>
  </si>
  <si>
    <t>2 Meter Duplex Fiber Patch Cord (LC-LC)</t>
  </si>
  <si>
    <t>1000 Mbps Media Converter</t>
  </si>
  <si>
    <t>1G Duplex SFP (LC)</t>
  </si>
  <si>
    <t>2 Meter Fiber Patch Cable(SC)</t>
  </si>
  <si>
    <t>Accessories (Tie, Velcro Tape, Masking Tape 1", Marker ,flexiable pipe,scotch tape)</t>
  </si>
  <si>
    <t>ODF,Cable Tray,Cable Ladder ,Fiber  splicing , mounting,testing,patch panel and marking.</t>
  </si>
  <si>
    <t xml:space="preserve">Faceplate and modular setup, testing and marking. </t>
  </si>
  <si>
    <t>Setting up and dressing up a 42U &amp; 9U rack</t>
  </si>
  <si>
    <t>Cable Tray With Cover and  mounting Clump</t>
  </si>
  <si>
    <t>12 Port UK Type power distribution unit.</t>
  </si>
  <si>
    <t>6 Port UK Type power distribution unit.</t>
  </si>
  <si>
    <t>Data Networking patch panel 24 port (Loaded)</t>
  </si>
  <si>
    <t>Tray wide 10 inch, Deep 4 inch</t>
  </si>
  <si>
    <t>Cable Ladder with mounting Clump ,ladder wide 10 inch</t>
  </si>
  <si>
    <t>Cable Ladder with mounting Clump 10 inch</t>
  </si>
  <si>
    <t>Richman</t>
  </si>
  <si>
    <t>1st Offer Price      (BDT)</t>
  </si>
  <si>
    <t>Surveillance System Requirement for Datacenter (JTML-DIPL)</t>
  </si>
  <si>
    <t xml:space="preserve"> (JTML -DIPL)</t>
  </si>
  <si>
    <t xml:space="preserve">                                               IT Product Requirement for JTML (DIPL) Datacenter</t>
  </si>
  <si>
    <t xml:space="preserve">                             Comparative Study of IT Network Items</t>
  </si>
  <si>
    <t>RFT</t>
  </si>
  <si>
    <t>box</t>
  </si>
  <si>
    <t>Pair</t>
  </si>
  <si>
    <t>Meter</t>
  </si>
  <si>
    <t>Computer Data Network 9U Rack  (Distribution )</t>
  </si>
  <si>
    <t>WiFi Router (Deco) 2 pack</t>
  </si>
  <si>
    <t>Lot</t>
  </si>
  <si>
    <t>Node</t>
  </si>
  <si>
    <t>Fakir</t>
  </si>
  <si>
    <t>Considering all …........ has to fulfil our requirements and given us the lowest price.</t>
  </si>
  <si>
    <t>UTP PATCH CORD 0.5M, 0.5m Patch Cable</t>
  </si>
  <si>
    <t>FIBER CABLE 12 CORE , 12 core Armored Fiber Cable</t>
  </si>
  <si>
    <t>PATCH CORD , 2 Meter Duplex Fiber Patch Cord (LC-LC)</t>
  </si>
  <si>
    <t>UTP PATCH CORD 2M</t>
  </si>
  <si>
    <t>Fakir Technologies Ltd</t>
  </si>
  <si>
    <t>Richman Informatics</t>
  </si>
  <si>
    <t>Total Price</t>
  </si>
  <si>
    <t>NETWORK CABINET/RACK , 12U Wall Mount Server Rack</t>
  </si>
  <si>
    <t>Brand</t>
  </si>
  <si>
    <t>Network Switch 24 Port,Cisco Catalyst C1000 Series(24 Port) With SFP Port</t>
  </si>
  <si>
    <t>CABLE MANAGER , 1U Cable Manager</t>
  </si>
  <si>
    <t>PATCH PANEL , 24 Port Patch Panel with Modular</t>
  </si>
  <si>
    <t xml:space="preserve">SFP , 1G Duplex SFP (LC-LC) </t>
  </si>
  <si>
    <t>ODF 24 Port-2 Pcs , ODF-12 Port LC Duplex Adapter(12),Pigtail (24)</t>
  </si>
  <si>
    <t>CAT-6 UTP CABLE</t>
  </si>
  <si>
    <t>FACE PLATE,Single Face Plate with Moduler and MK Box</t>
  </si>
  <si>
    <t>Safenet</t>
  </si>
  <si>
    <t>Cisco</t>
  </si>
  <si>
    <t>Dintek</t>
  </si>
  <si>
    <t>Atop</t>
  </si>
  <si>
    <t>Ficer/any</t>
  </si>
  <si>
    <t>Litex/any</t>
  </si>
  <si>
    <t>Any</t>
  </si>
  <si>
    <t>Vivanco</t>
  </si>
  <si>
    <t>Rosenberger</t>
  </si>
  <si>
    <t>Usha Martin</t>
  </si>
  <si>
    <t>N/A</t>
  </si>
  <si>
    <t>Product Plus Solutions  Ltd</t>
  </si>
  <si>
    <t>Silverlink</t>
  </si>
  <si>
    <t>Box</t>
  </si>
  <si>
    <t>Product Plus Solution</t>
  </si>
  <si>
    <t>Fakir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</si>
</sst>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8" formatCode="[$-F800]dddd\,\ mmmm\ dd\,\ yyyy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w Cen MT"/>
      <family val="2"/>
    </font>
    <font>
      <b/>
      <sz val="14"/>
      <color theme="1"/>
      <name val="Tw Cen MT"/>
      <family val="2"/>
    </font>
    <font>
      <sz val="12"/>
      <color theme="1"/>
      <name val="Calibri"/>
      <family val="2"/>
      <scheme val="minor"/>
    </font>
    <font>
      <b/>
      <sz val="14"/>
      <name val="Tw Cen MT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w Cen MT"/>
      <family val="2"/>
    </font>
    <font>
      <sz val="12"/>
      <name val="Tw Cen MT"/>
      <family val="2"/>
    </font>
    <font>
      <b/>
      <sz val="12"/>
      <name val="Tw Cen M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Tw Cen MT"/>
      <family val="2"/>
    </font>
    <font>
      <sz val="11"/>
      <color theme="1"/>
      <name val="Tw Cen M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8" tint="-0.249977111117893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1">
    <xf numFmtId="0" fontId="0" fillId="0" borderId="0" xfId="0"/>
    <xf numFmtId="0" fontId="5" fillId="0" borderId="0" xfId="0" applyFont="1"/>
    <xf numFmtId="0" fontId="5" fillId="0" borderId="0" xfId="0" applyFont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>
      <alignment vertical="center"/>
    </xf>
    <xf numFmtId="0" fontId="5" fillId="0" borderId="0" xfId="0" applyFont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5" fillId="0" borderId="16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0" fillId="0" borderId="1" xfId="0" applyBorder="1"/>
    <xf numFmtId="164" fontId="5" fillId="0" borderId="3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top"/>
    </xf>
    <xf numFmtId="43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center"/>
    </xf>
    <xf numFmtId="164" fontId="1" fillId="0" borderId="1" xfId="1" applyNumberFormat="1" applyFont="1" applyBorder="1"/>
    <xf numFmtId="4" fontId="5" fillId="0" borderId="3" xfId="0" applyNumberFormat="1" applyFont="1" applyBorder="1" applyAlignment="1">
      <alignment horizontal="center" vertical="center"/>
    </xf>
    <xf numFmtId="4" fontId="5" fillId="0" borderId="3" xfId="0" applyNumberFormat="1" applyFont="1" applyBorder="1" applyAlignment="1">
      <alignment horizontal="center"/>
    </xf>
    <xf numFmtId="4" fontId="5" fillId="0" borderId="14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64" fontId="16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7" fillId="0" borderId="0" xfId="0" applyFont="1"/>
    <xf numFmtId="0" fontId="0" fillId="2" borderId="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2" fontId="0" fillId="2" borderId="24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2" fontId="0" fillId="2" borderId="26" xfId="0" applyNumberForma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 vertical="center"/>
    </xf>
    <xf numFmtId="165" fontId="7" fillId="0" borderId="29" xfId="0" applyNumberFormat="1" applyFont="1" applyBorder="1" applyAlignment="1">
      <alignment horizontal="center" vertical="center"/>
    </xf>
    <xf numFmtId="2" fontId="0" fillId="2" borderId="23" xfId="0" applyNumberFormat="1" applyFill="1" applyBorder="1" applyAlignment="1">
      <alignment horizontal="center" vertical="center"/>
    </xf>
    <xf numFmtId="2" fontId="0" fillId="2" borderId="25" xfId="0" applyNumberFormat="1" applyFill="1" applyBorder="1" applyAlignment="1">
      <alignment horizontal="center" vertical="center"/>
    </xf>
    <xf numFmtId="2" fontId="7" fillId="0" borderId="27" xfId="0" applyNumberFormat="1" applyFont="1" applyBorder="1" applyAlignment="1">
      <alignment horizontal="center" vertical="center"/>
    </xf>
    <xf numFmtId="2" fontId="7" fillId="0" borderId="29" xfId="0" applyNumberFormat="1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left"/>
    </xf>
    <xf numFmtId="0" fontId="6" fillId="2" borderId="11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5" fillId="0" borderId="2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 wrapText="1"/>
    </xf>
    <xf numFmtId="168" fontId="10" fillId="0" borderId="10" xfId="0" applyNumberFormat="1" applyFont="1" applyBorder="1" applyAlignment="1">
      <alignment horizontal="center" vertical="center" wrapText="1"/>
    </xf>
    <xf numFmtId="168" fontId="10" fillId="0" borderId="3" xfId="0" applyNumberFormat="1" applyFont="1" applyBorder="1" applyAlignment="1">
      <alignment horizontal="center" vertical="center" wrapText="1"/>
    </xf>
    <xf numFmtId="3" fontId="17" fillId="0" borderId="1" xfId="0" applyNumberFormat="1" applyFont="1" applyBorder="1"/>
    <xf numFmtId="3" fontId="18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</xdr:col>
      <xdr:colOff>568324</xdr:colOff>
      <xdr:row>23</xdr:row>
      <xdr:rowOff>152400</xdr:rowOff>
    </xdr:to>
    <xdr:sp macro="" textlink="">
      <xdr:nvSpPr>
        <xdr:cNvPr id="2" name="AutoShape 7">
          <a:extLst>
            <a:ext uri="{FF2B5EF4-FFF2-40B4-BE49-F238E27FC236}">
              <a16:creationId xmlns:a16="http://schemas.microsoft.com/office/drawing/2014/main" id="{CC0AC687-9622-44FA-89A7-A8B76AA7BA4A}"/>
            </a:ext>
          </a:extLst>
        </xdr:cNvPr>
        <xdr:cNvSpPr>
          <a:spLocks noChangeAspect="1" noChangeArrowheads="1"/>
        </xdr:cNvSpPr>
      </xdr:nvSpPr>
      <xdr:spPr bwMode="auto">
        <a:xfrm>
          <a:off x="0" y="4857750"/>
          <a:ext cx="1177924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2348</xdr:colOff>
      <xdr:row>20</xdr:row>
      <xdr:rowOff>98782</xdr:rowOff>
    </xdr:from>
    <xdr:ext cx="2096984" cy="84382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6296FFA-8624-4ED6-91EB-87DA16FC4706}"/>
            </a:ext>
          </a:extLst>
        </xdr:cNvPr>
        <xdr:cNvSpPr txBox="1"/>
      </xdr:nvSpPr>
      <xdr:spPr>
        <a:xfrm>
          <a:off x="3698048" y="5709007"/>
          <a:ext cx="2096984" cy="843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u="sng" baseline="0"/>
            <a:t>                                         </a:t>
          </a:r>
        </a:p>
        <a:p>
          <a:r>
            <a:rPr lang="en-US" sz="1200" u="none" baseline="0"/>
            <a:t>Approved By</a:t>
          </a:r>
        </a:p>
        <a:p>
          <a:r>
            <a:rPr lang="en-US" sz="1200" u="none" baseline="0"/>
            <a:t>M. A.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Jabbar</a:t>
          </a:r>
          <a:r>
            <a:rPr lang="en-US" sz="1200" u="none" baseline="0"/>
            <a:t> </a:t>
          </a:r>
        </a:p>
        <a:p>
          <a:r>
            <a:rPr lang="en-US" sz="1200" u="none" baseline="0"/>
            <a:t>Managing Director, DBL Group</a:t>
          </a:r>
          <a:endParaRPr lang="en-US" sz="1200" u="none"/>
        </a:p>
      </xdr:txBody>
    </xdr:sp>
    <xdr:clientData/>
  </xdr:oneCellAnchor>
  <xdr:oneCellAnchor>
    <xdr:from>
      <xdr:col>0</xdr:col>
      <xdr:colOff>7769</xdr:colOff>
      <xdr:row>15</xdr:row>
      <xdr:rowOff>77239</xdr:rowOff>
    </xdr:from>
    <xdr:ext cx="1652953" cy="84382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012560B-9EB7-472B-BE7C-31ECDCFDAB4F}"/>
            </a:ext>
          </a:extLst>
        </xdr:cNvPr>
        <xdr:cNvSpPr txBox="1"/>
      </xdr:nvSpPr>
      <xdr:spPr>
        <a:xfrm>
          <a:off x="7769" y="4534939"/>
          <a:ext cx="1652953" cy="843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u="sng" baseline="0"/>
            <a:t>                                         </a:t>
          </a:r>
          <a:endParaRPr lang="en-US" sz="1200" u="sng"/>
        </a:p>
        <a:p>
          <a:r>
            <a:rPr lang="en-US" sz="1200" u="none" baseline="0"/>
            <a:t>Prepared By</a:t>
          </a:r>
        </a:p>
        <a:p>
          <a:r>
            <a:rPr lang="en-US" sz="1200" u="none" baseline="0"/>
            <a:t>Md. Imrul Hasan</a:t>
          </a:r>
        </a:p>
        <a:p>
          <a:r>
            <a:rPr lang="en-US" sz="1200" u="none" baseline="0"/>
            <a:t>Manager-IT, DBL Group</a:t>
          </a:r>
          <a:endParaRPr lang="en-US" sz="1200" u="none"/>
        </a:p>
      </xdr:txBody>
    </xdr:sp>
    <xdr:clientData/>
  </xdr:oneCellAnchor>
  <xdr:oneCellAnchor>
    <xdr:from>
      <xdr:col>1</xdr:col>
      <xdr:colOff>1464608</xdr:colOff>
      <xdr:row>15</xdr:row>
      <xdr:rowOff>90699</xdr:rowOff>
    </xdr:from>
    <xdr:ext cx="1612173" cy="82817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544A90F-B4B8-4C5D-9914-5F349B7AA9B4}"/>
            </a:ext>
          </a:extLst>
        </xdr:cNvPr>
        <xdr:cNvSpPr txBox="1"/>
      </xdr:nvSpPr>
      <xdr:spPr>
        <a:xfrm>
          <a:off x="2074208" y="4548399"/>
          <a:ext cx="1612173" cy="828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lang="en-US" sz="1200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                       </a:t>
          </a:r>
        </a:p>
        <a:p>
          <a:pPr marL="0" indent="0"/>
          <a:r>
            <a:rPr lang="en-US" sz="120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Verified By</a:t>
          </a:r>
        </a:p>
        <a:p>
          <a:pPr marL="0" indent="0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Kaziul Islam </a:t>
          </a:r>
        </a:p>
        <a:p>
          <a:pPr marL="0" indent="0"/>
          <a:r>
            <a:rPr lang="en-US" sz="120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AGM-IT,  DBL Group</a:t>
          </a:r>
        </a:p>
      </xdr:txBody>
    </xdr:sp>
    <xdr:clientData/>
  </xdr:oneCellAnchor>
  <xdr:oneCellAnchor>
    <xdr:from>
      <xdr:col>3</xdr:col>
      <xdr:colOff>424143</xdr:colOff>
      <xdr:row>15</xdr:row>
      <xdr:rowOff>78941</xdr:rowOff>
    </xdr:from>
    <xdr:ext cx="1903150" cy="8850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ADBF46B-7F26-4679-9F9F-C56786D03640}"/>
            </a:ext>
            <a:ext uri="{147F2762-F138-4A5C-976F-8EAC2B608ADB}">
              <a16:predDERef xmlns:a16="http://schemas.microsoft.com/office/drawing/2014/main" pred="{F40D19A0-C7CC-4DB3-B918-98AFED34AA2B}"/>
            </a:ext>
          </a:extLst>
        </xdr:cNvPr>
        <xdr:cNvSpPr txBox="1"/>
      </xdr:nvSpPr>
      <xdr:spPr>
        <a:xfrm>
          <a:off x="4119843" y="4536641"/>
          <a:ext cx="1903150" cy="8850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r>
            <a:rPr lang="en-US" sz="1200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                       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Reviewed By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Khandaker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Zahidul Alam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CIO, DBL Group</a:t>
          </a:r>
          <a:endParaRPr lang="en-US">
            <a:effectLst/>
          </a:endParaRPr>
        </a:p>
      </xdr:txBody>
    </xdr:sp>
    <xdr:clientData/>
  </xdr:oneCellAnchor>
  <xdr:oneCellAnchor>
    <xdr:from>
      <xdr:col>5</xdr:col>
      <xdr:colOff>146658</xdr:colOff>
      <xdr:row>15</xdr:row>
      <xdr:rowOff>62076</xdr:rowOff>
    </xdr:from>
    <xdr:ext cx="1960408" cy="84382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64B2078-37CB-409D-A244-D83AC33078E7}"/>
            </a:ext>
            <a:ext uri="{147F2762-F138-4A5C-976F-8EAC2B608ADB}">
              <a16:predDERef xmlns:a16="http://schemas.microsoft.com/office/drawing/2014/main" pred="{408E9915-8D3D-490B-AEF2-ABB78BCB776D}"/>
            </a:ext>
          </a:extLst>
        </xdr:cNvPr>
        <xdr:cNvSpPr txBox="1"/>
      </xdr:nvSpPr>
      <xdr:spPr>
        <a:xfrm>
          <a:off x="5880708" y="4519776"/>
          <a:ext cx="1960408" cy="843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u="sng"/>
            <a:t>                                                 </a:t>
          </a:r>
        </a:p>
        <a:p>
          <a:r>
            <a:rPr lang="en-US" sz="1200" u="none"/>
            <a:t>Checked By</a:t>
          </a:r>
          <a:endParaRPr lang="en-US" sz="1200" u="none" baseline="0"/>
        </a:p>
        <a:p>
          <a:r>
            <a:rPr lang="en-US" sz="1200" u="none" baseline="0"/>
            <a:t>Shakhawat Hossain</a:t>
          </a:r>
        </a:p>
        <a:p>
          <a:r>
            <a:rPr lang="en-US" sz="1200" u="none" baseline="0"/>
            <a:t>CEO, ECO Threads and Yarns</a:t>
          </a:r>
          <a:endParaRPr lang="en-US" sz="1200" u="none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1</xdr:col>
      <xdr:colOff>19844</xdr:colOff>
      <xdr:row>45</xdr:row>
      <xdr:rowOff>111125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DE70A1C1-D429-94AD-69DD-9F1C718D4D71}"/>
            </a:ext>
          </a:extLst>
        </xdr:cNvPr>
        <xdr:cNvSpPr>
          <a:spLocks noChangeAspect="1" noChangeArrowheads="1"/>
        </xdr:cNvSpPr>
      </xdr:nvSpPr>
      <xdr:spPr bwMode="auto">
        <a:xfrm>
          <a:off x="0" y="44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1</xdr:col>
      <xdr:colOff>19844</xdr:colOff>
      <xdr:row>45</xdr:row>
      <xdr:rowOff>111125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CB2DF027-8B9C-844B-F201-5A0B21ED6C62}"/>
            </a:ext>
          </a:extLst>
        </xdr:cNvPr>
        <xdr:cNvSpPr>
          <a:spLocks noChangeAspect="1" noChangeArrowheads="1"/>
        </xdr:cNvSpPr>
      </xdr:nvSpPr>
      <xdr:spPr bwMode="auto">
        <a:xfrm>
          <a:off x="0" y="44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711199</xdr:colOff>
      <xdr:row>51</xdr:row>
      <xdr:rowOff>38100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D09DAC7F-7BA4-BBAE-F4B2-47D7A58ED716}"/>
            </a:ext>
          </a:extLst>
        </xdr:cNvPr>
        <xdr:cNvSpPr>
          <a:spLocks noChangeAspect="1" noChangeArrowheads="1"/>
        </xdr:cNvSpPr>
      </xdr:nvSpPr>
      <xdr:spPr bwMode="auto">
        <a:xfrm>
          <a:off x="177800" y="4813300"/>
          <a:ext cx="120015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647807</xdr:colOff>
      <xdr:row>50</xdr:row>
      <xdr:rowOff>51158</xdr:rowOff>
    </xdr:from>
    <xdr:ext cx="2096984" cy="84382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202BA9-338E-49C8-BCE7-234964BA58CC}"/>
            </a:ext>
          </a:extLst>
        </xdr:cNvPr>
        <xdr:cNvSpPr txBox="1"/>
      </xdr:nvSpPr>
      <xdr:spPr>
        <a:xfrm>
          <a:off x="4345748" y="6494540"/>
          <a:ext cx="2096984" cy="843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u="sng" baseline="0"/>
            <a:t>                                         </a:t>
          </a:r>
        </a:p>
        <a:p>
          <a:r>
            <a:rPr lang="en-US" sz="1200" u="none" baseline="0"/>
            <a:t>Approved By</a:t>
          </a:r>
        </a:p>
        <a:p>
          <a:r>
            <a:rPr lang="en-US" sz="1200" u="none" baseline="0"/>
            <a:t>M. A.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Jabbar</a:t>
          </a:r>
          <a:r>
            <a:rPr lang="en-US" sz="1200" u="none" baseline="0"/>
            <a:t> </a:t>
          </a:r>
        </a:p>
        <a:p>
          <a:r>
            <a:rPr lang="en-US" sz="1200" u="none" baseline="0"/>
            <a:t>Managing Director, DBL Group</a:t>
          </a:r>
          <a:endParaRPr lang="en-US" sz="1200" u="none"/>
        </a:p>
      </xdr:txBody>
    </xdr:sp>
    <xdr:clientData/>
  </xdr:oneCellAnchor>
  <xdr:oneCellAnchor>
    <xdr:from>
      <xdr:col>0</xdr:col>
      <xdr:colOff>39705</xdr:colOff>
      <xdr:row>43</xdr:row>
      <xdr:rowOff>91807</xdr:rowOff>
    </xdr:from>
    <xdr:ext cx="1652953" cy="84382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937BF42-3F5A-44E3-BE6F-71519E3B2AB1}"/>
            </a:ext>
          </a:extLst>
        </xdr:cNvPr>
        <xdr:cNvSpPr txBox="1"/>
      </xdr:nvSpPr>
      <xdr:spPr>
        <a:xfrm>
          <a:off x="39705" y="5878245"/>
          <a:ext cx="1652953" cy="843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u="sng" baseline="0"/>
            <a:t>                                         </a:t>
          </a:r>
          <a:endParaRPr lang="en-US" sz="1200" u="sng"/>
        </a:p>
        <a:p>
          <a:r>
            <a:rPr lang="en-US" sz="1200" u="none" baseline="0"/>
            <a:t>Prepared By</a:t>
          </a:r>
        </a:p>
        <a:p>
          <a:r>
            <a:rPr lang="en-US" sz="1200" u="none" baseline="0"/>
            <a:t>Md. Imrul Hasan</a:t>
          </a:r>
        </a:p>
        <a:p>
          <a:r>
            <a:rPr lang="en-US" sz="1200" u="none" baseline="0"/>
            <a:t>Manager-IT, DBL Group</a:t>
          </a:r>
          <a:endParaRPr lang="en-US" sz="1200" u="none"/>
        </a:p>
      </xdr:txBody>
    </xdr:sp>
    <xdr:clientData/>
  </xdr:oneCellAnchor>
  <xdr:oneCellAnchor>
    <xdr:from>
      <xdr:col>3</xdr:col>
      <xdr:colOff>144219</xdr:colOff>
      <xdr:row>43</xdr:row>
      <xdr:rowOff>106947</xdr:rowOff>
    </xdr:from>
    <xdr:ext cx="1612173" cy="82817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93268B3-99C7-4C3D-83C2-95FCB41534AD}"/>
            </a:ext>
          </a:extLst>
        </xdr:cNvPr>
        <xdr:cNvSpPr txBox="1"/>
      </xdr:nvSpPr>
      <xdr:spPr>
        <a:xfrm>
          <a:off x="1799188" y="5893385"/>
          <a:ext cx="1612173" cy="828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lang="en-US" sz="1200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                       </a:t>
          </a:r>
        </a:p>
        <a:p>
          <a:pPr marL="0" indent="0"/>
          <a:r>
            <a:rPr lang="en-US" sz="120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Verified By</a:t>
          </a:r>
        </a:p>
        <a:p>
          <a:pPr marL="0" indent="0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Kaziul Islam </a:t>
          </a:r>
        </a:p>
        <a:p>
          <a:pPr marL="0" indent="0"/>
          <a:r>
            <a:rPr lang="en-US" sz="120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AGM-IT,  DBL Group</a:t>
          </a:r>
        </a:p>
      </xdr:txBody>
    </xdr:sp>
    <xdr:clientData/>
  </xdr:oneCellAnchor>
  <xdr:oneCellAnchor>
    <xdr:from>
      <xdr:col>6</xdr:col>
      <xdr:colOff>295013</xdr:colOff>
      <xdr:row>43</xdr:row>
      <xdr:rowOff>95190</xdr:rowOff>
    </xdr:from>
    <xdr:ext cx="1903150" cy="8850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59D5163-A30C-4269-BB85-6D53BF9DECF8}"/>
            </a:ext>
            <a:ext uri="{147F2762-F138-4A5C-976F-8EAC2B608ADB}">
              <a16:predDERef xmlns:a16="http://schemas.microsoft.com/office/drawing/2014/main" pred="{F40D19A0-C7CC-4DB3-B918-98AFED34AA2B}"/>
            </a:ext>
          </a:extLst>
        </xdr:cNvPr>
        <xdr:cNvSpPr txBox="1"/>
      </xdr:nvSpPr>
      <xdr:spPr>
        <a:xfrm>
          <a:off x="5124748" y="5126631"/>
          <a:ext cx="1903150" cy="8850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r>
            <a:rPr lang="en-US" sz="1200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                       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Reviewed By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Khandaker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Zahidul Alam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CIO, DBL Group</a:t>
          </a:r>
          <a:endParaRPr lang="en-US">
            <a:effectLst/>
          </a:endParaRPr>
        </a:p>
      </xdr:txBody>
    </xdr:sp>
    <xdr:clientData/>
  </xdr:oneCellAnchor>
  <xdr:oneCellAnchor>
    <xdr:from>
      <xdr:col>12</xdr:col>
      <xdr:colOff>884566</xdr:colOff>
      <xdr:row>43</xdr:row>
      <xdr:rowOff>74963</xdr:rowOff>
    </xdr:from>
    <xdr:ext cx="1960408" cy="84382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5FD5D2F-4EFC-4C6F-9AA1-1EDA5CB162F0}"/>
            </a:ext>
            <a:ext uri="{147F2762-F138-4A5C-976F-8EAC2B608ADB}">
              <a16:predDERef xmlns:a16="http://schemas.microsoft.com/office/drawing/2014/main" pred="{408E9915-8D3D-490B-AEF2-ABB78BCB776D}"/>
            </a:ext>
          </a:extLst>
        </xdr:cNvPr>
        <xdr:cNvSpPr txBox="1"/>
      </xdr:nvSpPr>
      <xdr:spPr>
        <a:xfrm>
          <a:off x="15024264" y="8888325"/>
          <a:ext cx="1960408" cy="843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u="sng"/>
            <a:t>                                                 </a:t>
          </a:r>
        </a:p>
        <a:p>
          <a:r>
            <a:rPr lang="en-US" sz="1200" u="none"/>
            <a:t>Checked By</a:t>
          </a:r>
          <a:endParaRPr lang="en-US" sz="1200" u="none" baseline="0"/>
        </a:p>
        <a:p>
          <a:r>
            <a:rPr lang="en-US" sz="1200" u="none" baseline="0"/>
            <a:t>Shakhawat Hossain</a:t>
          </a:r>
        </a:p>
        <a:p>
          <a:r>
            <a:rPr lang="en-US" sz="1200" u="none" baseline="0"/>
            <a:t>CEO, ECO Threads and Yarns</a:t>
          </a:r>
          <a:endParaRPr lang="en-US" sz="1200" u="none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607962</xdr:colOff>
      <xdr:row>1</xdr:row>
      <xdr:rowOff>0</xdr:rowOff>
    </xdr:from>
    <xdr:ext cx="184731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396B24-8231-41DC-80B8-1B86DEA38B78}"/>
            </a:ext>
          </a:extLst>
        </xdr:cNvPr>
        <xdr:cNvSpPr txBox="1"/>
      </xdr:nvSpPr>
      <xdr:spPr>
        <a:xfrm>
          <a:off x="2436762" y="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 u="none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4BFAB16-A092-4BE6-B42D-44A37BED41FC}"/>
            </a:ext>
          </a:extLst>
        </xdr:cNvPr>
        <xdr:cNvSpPr txBox="1"/>
      </xdr:nvSpPr>
      <xdr:spPr>
        <a:xfrm>
          <a:off x="0" y="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 u="none"/>
        </a:p>
      </xdr:txBody>
    </xdr:sp>
    <xdr:clientData/>
  </xdr:oneCellAnchor>
  <xdr:oneCellAnchor>
    <xdr:from>
      <xdr:col>1</xdr:col>
      <xdr:colOff>609339</xdr:colOff>
      <xdr:row>1</xdr:row>
      <xdr:rowOff>0</xdr:rowOff>
    </xdr:from>
    <xdr:ext cx="184731" cy="280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59A17BD-9EBE-4B22-9DC9-46E0F20001C2}"/>
            </a:ext>
          </a:extLst>
        </xdr:cNvPr>
        <xdr:cNvSpPr txBox="1"/>
      </xdr:nvSpPr>
      <xdr:spPr>
        <a:xfrm>
          <a:off x="1218939" y="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endParaRPr lang="en-US" sz="1200" u="none" baseline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17</xdr:col>
      <xdr:colOff>605614</xdr:colOff>
      <xdr:row>1</xdr:row>
      <xdr:rowOff>0</xdr:rowOff>
    </xdr:from>
    <xdr:ext cx="184731" cy="2802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E8DCDD9-F5C1-4B8C-812F-EE9744326227}"/>
            </a:ext>
            <a:ext uri="{147F2762-F138-4A5C-976F-8EAC2B608ADB}">
              <a16:predDERef xmlns:a16="http://schemas.microsoft.com/office/drawing/2014/main" pred="{408E9915-8D3D-490B-AEF2-ABB78BCB776D}"/>
            </a:ext>
          </a:extLst>
        </xdr:cNvPr>
        <xdr:cNvSpPr txBox="1"/>
      </xdr:nvSpPr>
      <xdr:spPr>
        <a:xfrm>
          <a:off x="3653614" y="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 u="none"/>
        </a:p>
      </xdr:txBody>
    </xdr:sp>
    <xdr:clientData/>
  </xdr:oneCellAnchor>
  <xdr:twoCellAnchor editAs="oneCell">
    <xdr:from>
      <xdr:col>0</xdr:col>
      <xdr:colOff>0</xdr:colOff>
      <xdr:row>1</xdr:row>
      <xdr:rowOff>0</xdr:rowOff>
    </xdr:from>
    <xdr:to>
      <xdr:col>1</xdr:col>
      <xdr:colOff>143669</xdr:colOff>
      <xdr:row>2</xdr:row>
      <xdr:rowOff>49892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F1FF7CA9-D33B-4A2C-9B92-928B9A744D38}"/>
            </a:ext>
          </a:extLst>
        </xdr:cNvPr>
        <xdr:cNvSpPr>
          <a:spLocks noChangeAspect="1" noChangeArrowheads="1"/>
        </xdr:cNvSpPr>
      </xdr:nvSpPr>
      <xdr:spPr bwMode="auto">
        <a:xfrm>
          <a:off x="0" y="5972175"/>
          <a:ext cx="296069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143669</xdr:colOff>
      <xdr:row>2</xdr:row>
      <xdr:rowOff>49892</xdr:rowOff>
    </xdr:to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84FFBF7D-AC0F-4EFC-AF48-DFA343065337}"/>
            </a:ext>
          </a:extLst>
        </xdr:cNvPr>
        <xdr:cNvSpPr>
          <a:spLocks noChangeAspect="1" noChangeArrowheads="1"/>
        </xdr:cNvSpPr>
      </xdr:nvSpPr>
      <xdr:spPr bwMode="auto">
        <a:xfrm>
          <a:off x="0" y="5972175"/>
          <a:ext cx="296069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607962</xdr:colOff>
      <xdr:row>0</xdr:row>
      <xdr:rowOff>0</xdr:rowOff>
    </xdr:from>
    <xdr:ext cx="184731" cy="280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2A20E9D-08A1-4DF4-8476-D574D703A8D6}"/>
            </a:ext>
          </a:extLst>
        </xdr:cNvPr>
        <xdr:cNvSpPr txBox="1"/>
      </xdr:nvSpPr>
      <xdr:spPr>
        <a:xfrm>
          <a:off x="5103762" y="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 u="none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8020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766EC6A-93D7-4E35-9B33-298945CAC90E}"/>
            </a:ext>
          </a:extLst>
        </xdr:cNvPr>
        <xdr:cNvSpPr txBox="1"/>
      </xdr:nvSpPr>
      <xdr:spPr>
        <a:xfrm>
          <a:off x="0" y="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 u="none"/>
        </a:p>
      </xdr:txBody>
    </xdr:sp>
    <xdr:clientData/>
  </xdr:oneCellAnchor>
  <xdr:oneCellAnchor>
    <xdr:from>
      <xdr:col>1</xdr:col>
      <xdr:colOff>609339</xdr:colOff>
      <xdr:row>0</xdr:row>
      <xdr:rowOff>0</xdr:rowOff>
    </xdr:from>
    <xdr:ext cx="184731" cy="28020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7CFDB0-647D-4905-9B44-7FF7BD723526}"/>
            </a:ext>
          </a:extLst>
        </xdr:cNvPr>
        <xdr:cNvSpPr txBox="1"/>
      </xdr:nvSpPr>
      <xdr:spPr>
        <a:xfrm>
          <a:off x="752214" y="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endParaRPr lang="en-US" sz="1200" u="none" baseline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14</xdr:col>
      <xdr:colOff>0</xdr:colOff>
      <xdr:row>0</xdr:row>
      <xdr:rowOff>0</xdr:rowOff>
    </xdr:from>
    <xdr:ext cx="184731" cy="28020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06CB63A-0C93-4919-B6FD-AC3307E5A8C3}"/>
            </a:ext>
            <a:ext uri="{147F2762-F138-4A5C-976F-8EAC2B608ADB}">
              <a16:predDERef xmlns:a16="http://schemas.microsoft.com/office/drawing/2014/main" pred="{408E9915-8D3D-490B-AEF2-ABB78BCB776D}"/>
            </a:ext>
          </a:extLst>
        </xdr:cNvPr>
        <xdr:cNvSpPr txBox="1"/>
      </xdr:nvSpPr>
      <xdr:spPr>
        <a:xfrm>
          <a:off x="7391400" y="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 u="none"/>
        </a:p>
      </xdr:txBody>
    </xdr:sp>
    <xdr:clientData/>
  </xdr:oneCellAnchor>
  <xdr:twoCellAnchor editAs="oneCell">
    <xdr:from>
      <xdr:col>0</xdr:col>
      <xdr:colOff>0</xdr:colOff>
      <xdr:row>25</xdr:row>
      <xdr:rowOff>0</xdr:rowOff>
    </xdr:from>
    <xdr:to>
      <xdr:col>1</xdr:col>
      <xdr:colOff>143669</xdr:colOff>
      <xdr:row>26</xdr:row>
      <xdr:rowOff>130175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A5B21C74-E1CA-4DA8-8A8A-CD7649AB53EE}"/>
            </a:ext>
          </a:extLst>
        </xdr:cNvPr>
        <xdr:cNvSpPr>
          <a:spLocks noChangeAspect="1" noChangeArrowheads="1"/>
        </xdr:cNvSpPr>
      </xdr:nvSpPr>
      <xdr:spPr bwMode="auto">
        <a:xfrm>
          <a:off x="0" y="5648325"/>
          <a:ext cx="296069" cy="32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143669</xdr:colOff>
      <xdr:row>26</xdr:row>
      <xdr:rowOff>130175</xdr:rowOff>
    </xdr:to>
    <xdr:sp macro="" textlink="">
      <xdr:nvSpPr>
        <xdr:cNvPr id="18" name="AutoShape 5">
          <a:extLst>
            <a:ext uri="{FF2B5EF4-FFF2-40B4-BE49-F238E27FC236}">
              <a16:creationId xmlns:a16="http://schemas.microsoft.com/office/drawing/2014/main" id="{11A6F8CF-2720-42FB-B463-F18AE21DDAE4}"/>
            </a:ext>
          </a:extLst>
        </xdr:cNvPr>
        <xdr:cNvSpPr>
          <a:spLocks noChangeAspect="1" noChangeArrowheads="1"/>
        </xdr:cNvSpPr>
      </xdr:nvSpPr>
      <xdr:spPr bwMode="auto">
        <a:xfrm>
          <a:off x="0" y="5648325"/>
          <a:ext cx="296069" cy="32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D942-BCEE-4875-89E2-87713CB6E96F}">
  <dimension ref="A1:I23"/>
  <sheetViews>
    <sheetView tabSelected="1" zoomScale="73" workbookViewId="0">
      <selection activeCell="H11" sqref="H11"/>
    </sheetView>
  </sheetViews>
  <sheetFormatPr defaultRowHeight="15" x14ac:dyDescent="0.25"/>
  <cols>
    <col min="2" max="2" width="39.5703125" customWidth="1"/>
    <col min="3" max="3" width="8.85546875" customWidth="1"/>
    <col min="4" max="4" width="17.140625" bestFit="1" customWidth="1"/>
    <col min="5" max="5" width="13.42578125" customWidth="1"/>
    <col min="6" max="6" width="17.140625" customWidth="1"/>
    <col min="7" max="7" width="13.42578125" customWidth="1"/>
    <col min="8" max="8" width="18.85546875" customWidth="1"/>
    <col min="9" max="9" width="16.5703125" customWidth="1"/>
  </cols>
  <sheetData>
    <row r="1" spans="1:9" ht="18.75" x14ac:dyDescent="0.25">
      <c r="A1" s="112" t="s">
        <v>55</v>
      </c>
      <c r="B1" s="113"/>
      <c r="C1" s="113"/>
      <c r="D1" s="113"/>
      <c r="E1" s="113"/>
      <c r="F1" s="113"/>
      <c r="G1" s="113"/>
      <c r="H1" s="113"/>
      <c r="I1" s="114"/>
    </row>
    <row r="2" spans="1:9" ht="18.75" x14ac:dyDescent="0.25">
      <c r="A2" s="112" t="s">
        <v>0</v>
      </c>
      <c r="B2" s="113"/>
      <c r="C2" s="113"/>
      <c r="D2" s="113"/>
      <c r="E2" s="113"/>
      <c r="F2" s="113"/>
      <c r="G2" s="113"/>
      <c r="H2" s="113"/>
      <c r="I2" s="114"/>
    </row>
    <row r="3" spans="1:9" ht="15.75" x14ac:dyDescent="0.25">
      <c r="A3" s="115">
        <f ca="1">TODAY()</f>
        <v>45428</v>
      </c>
      <c r="B3" s="116"/>
      <c r="C3" s="116"/>
      <c r="D3" s="116"/>
      <c r="E3" s="116"/>
      <c r="F3" s="116"/>
      <c r="G3" s="116"/>
      <c r="H3" s="116"/>
      <c r="I3" s="117"/>
    </row>
    <row r="4" spans="1:9" ht="18.75" x14ac:dyDescent="0.25">
      <c r="A4" s="82" t="s">
        <v>1</v>
      </c>
      <c r="B4" s="66" t="s">
        <v>2</v>
      </c>
      <c r="C4" s="66" t="s">
        <v>3</v>
      </c>
      <c r="D4" s="66" t="s">
        <v>98</v>
      </c>
      <c r="E4" s="66"/>
      <c r="F4" s="66" t="s">
        <v>73</v>
      </c>
      <c r="G4" s="66"/>
      <c r="H4" s="66" t="s">
        <v>99</v>
      </c>
      <c r="I4" s="66"/>
    </row>
    <row r="5" spans="1:9" ht="56.25" x14ac:dyDescent="0.25">
      <c r="A5" s="82"/>
      <c r="B5" s="66"/>
      <c r="C5" s="66"/>
      <c r="D5" s="9" t="s">
        <v>5</v>
      </c>
      <c r="E5" s="9" t="s">
        <v>6</v>
      </c>
      <c r="F5" s="9" t="s">
        <v>5</v>
      </c>
      <c r="G5" s="9" t="s">
        <v>6</v>
      </c>
      <c r="H5" s="120" t="s">
        <v>53</v>
      </c>
      <c r="I5" s="120" t="s">
        <v>6</v>
      </c>
    </row>
    <row r="6" spans="1:9" ht="47.25" x14ac:dyDescent="0.25">
      <c r="A6" s="105">
        <v>1</v>
      </c>
      <c r="B6" s="106" t="s">
        <v>7</v>
      </c>
      <c r="C6" s="107" t="s">
        <v>8</v>
      </c>
      <c r="D6" s="108">
        <v>343740</v>
      </c>
      <c r="E6" s="108">
        <v>336320</v>
      </c>
      <c r="F6" s="108">
        <v>388420</v>
      </c>
      <c r="G6" s="108">
        <v>381820</v>
      </c>
      <c r="H6" s="119">
        <v>391332</v>
      </c>
      <c r="I6" s="119">
        <v>387018</v>
      </c>
    </row>
    <row r="7" spans="1:9" ht="31.5" customHeight="1" x14ac:dyDescent="0.25">
      <c r="A7" s="105">
        <v>2</v>
      </c>
      <c r="B7" s="104" t="s">
        <v>9</v>
      </c>
      <c r="C7" s="107"/>
      <c r="D7" s="108"/>
      <c r="E7" s="108"/>
      <c r="F7" s="108"/>
      <c r="G7" s="108"/>
      <c r="H7" s="13"/>
      <c r="I7" s="13"/>
    </row>
    <row r="8" spans="1:9" ht="15.75" hidden="1" x14ac:dyDescent="0.25">
      <c r="A8" s="105"/>
      <c r="B8" s="104"/>
      <c r="C8" s="108"/>
      <c r="D8" s="108"/>
      <c r="E8" s="108"/>
      <c r="F8" s="108"/>
      <c r="G8" s="13"/>
      <c r="H8" s="13"/>
      <c r="I8" s="30"/>
    </row>
    <row r="9" spans="1:9" ht="15.75" x14ac:dyDescent="0.25">
      <c r="A9" s="109" t="s">
        <v>10</v>
      </c>
      <c r="B9" s="109"/>
      <c r="C9" s="109"/>
      <c r="D9" s="110"/>
      <c r="E9" s="111">
        <f>E6</f>
        <v>336320</v>
      </c>
      <c r="F9" s="111"/>
      <c r="G9" s="111">
        <f>SUM(G6:G8)</f>
        <v>381820</v>
      </c>
      <c r="H9" s="30"/>
      <c r="I9" s="118">
        <v>387018</v>
      </c>
    </row>
    <row r="10" spans="1:9" x14ac:dyDescent="0.25">
      <c r="A10" s="23" t="s">
        <v>11</v>
      </c>
    </row>
    <row r="11" spans="1:9" ht="15.75" x14ac:dyDescent="0.25">
      <c r="A11" s="1" t="s">
        <v>12</v>
      </c>
      <c r="B11" s="1"/>
      <c r="C11" s="1"/>
      <c r="D11" s="1"/>
      <c r="E11" s="1"/>
      <c r="F11" s="24"/>
      <c r="G11" s="24"/>
    </row>
    <row r="12" spans="1:9" ht="15.75" x14ac:dyDescent="0.25">
      <c r="A12" s="1" t="s">
        <v>67</v>
      </c>
      <c r="B12" s="1"/>
      <c r="C12" s="1"/>
      <c r="D12" s="1"/>
      <c r="E12" s="1"/>
      <c r="F12" s="24"/>
      <c r="G12" s="24"/>
    </row>
    <row r="13" spans="1:9" ht="15.75" x14ac:dyDescent="0.25">
      <c r="A13" s="1" t="s">
        <v>13</v>
      </c>
      <c r="B13" s="1"/>
      <c r="C13" s="1"/>
      <c r="D13" s="1"/>
      <c r="E13" s="1"/>
      <c r="F13" s="24"/>
      <c r="G13" s="24"/>
    </row>
    <row r="15" spans="1:9" ht="15.75" x14ac:dyDescent="0.25">
      <c r="A15" s="1"/>
      <c r="B15" s="1"/>
      <c r="C15" s="1"/>
      <c r="D15" s="1"/>
      <c r="E15" s="1"/>
      <c r="F15" s="1"/>
      <c r="G15" s="1"/>
    </row>
    <row r="16" spans="1:9" ht="15.75" x14ac:dyDescent="0.25">
      <c r="A16" s="1"/>
      <c r="B16" s="1"/>
      <c r="C16" s="1"/>
      <c r="D16" s="1"/>
      <c r="E16" s="1"/>
      <c r="F16" s="1"/>
      <c r="G16" s="1"/>
    </row>
    <row r="17" spans="1:7" ht="15.75" x14ac:dyDescent="0.25">
      <c r="A17" s="1"/>
      <c r="B17" s="5"/>
      <c r="C17" s="5"/>
      <c r="D17" s="1"/>
      <c r="E17" s="1"/>
      <c r="F17" s="5"/>
      <c r="G17" s="5"/>
    </row>
    <row r="18" spans="1:7" ht="15.75" x14ac:dyDescent="0.25">
      <c r="A18" s="6"/>
      <c r="B18" s="7"/>
      <c r="C18" s="7"/>
      <c r="D18" s="7"/>
      <c r="E18" s="7"/>
      <c r="F18" s="1"/>
      <c r="G18" s="1"/>
    </row>
    <row r="19" spans="1:7" ht="15.75" x14ac:dyDescent="0.25">
      <c r="A19" s="6"/>
      <c r="B19" s="6"/>
      <c r="C19" s="6"/>
      <c r="D19" s="6"/>
      <c r="E19" s="6"/>
      <c r="F19" s="1"/>
      <c r="G19" s="1"/>
    </row>
    <row r="20" spans="1:7" ht="15.75" x14ac:dyDescent="0.25">
      <c r="A20" s="6"/>
      <c r="B20" s="6"/>
      <c r="C20" s="6"/>
      <c r="D20" s="6"/>
      <c r="E20" s="6"/>
      <c r="F20" s="1"/>
      <c r="G20" s="1"/>
    </row>
    <row r="21" spans="1:7" ht="15.75" x14ac:dyDescent="0.25">
      <c r="A21" s="6"/>
      <c r="B21" s="6"/>
      <c r="C21" s="6"/>
      <c r="D21" s="8"/>
      <c r="E21" s="8"/>
      <c r="F21" s="1"/>
      <c r="G21" s="1"/>
    </row>
    <row r="22" spans="1:7" ht="15.75" x14ac:dyDescent="0.25">
      <c r="A22" s="6"/>
      <c r="B22" s="6"/>
      <c r="C22" s="6"/>
      <c r="D22" s="8"/>
      <c r="E22" s="8"/>
      <c r="F22" s="1"/>
      <c r="G22" s="1"/>
    </row>
    <row r="23" spans="1:7" ht="15.75" x14ac:dyDescent="0.25">
      <c r="A23" s="1"/>
      <c r="B23" s="1"/>
      <c r="C23" s="1"/>
      <c r="D23" s="1"/>
      <c r="E23" s="1"/>
      <c r="F23" s="1"/>
      <c r="G23" s="1"/>
    </row>
  </sheetData>
  <mergeCells count="11">
    <mergeCell ref="H4:I4"/>
    <mergeCell ref="A1:I1"/>
    <mergeCell ref="A2:I2"/>
    <mergeCell ref="A3:I3"/>
    <mergeCell ref="A9:C9"/>
    <mergeCell ref="A4:A5"/>
    <mergeCell ref="B4:B5"/>
    <mergeCell ref="C4:C5"/>
    <mergeCell ref="D4:E4"/>
    <mergeCell ref="F4:G4"/>
    <mergeCell ref="B7:B8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71AA3-5CBE-4588-A7ED-3774C0C60DF0}">
  <sheetPr>
    <pageSetUpPr fitToPage="1"/>
  </sheetPr>
  <dimension ref="A2:T50"/>
  <sheetViews>
    <sheetView showGridLines="0" topLeftCell="C1" zoomScale="72" zoomScaleNormal="85" workbookViewId="0">
      <selection activeCell="I27" sqref="I27"/>
    </sheetView>
  </sheetViews>
  <sheetFormatPr defaultColWidth="9.140625" defaultRowHeight="15.75" x14ac:dyDescent="0.25"/>
  <cols>
    <col min="1" max="1" width="4.140625" style="1" customWidth="1"/>
    <col min="2" max="2" width="7" style="1" customWidth="1"/>
    <col min="3" max="3" width="23.7109375" style="1" customWidth="1"/>
    <col min="4" max="4" width="20.5703125" style="1" customWidth="1"/>
    <col min="5" max="5" width="38.5703125" style="1" customWidth="1"/>
    <col min="6" max="6" width="17" style="1" customWidth="1"/>
    <col min="7" max="11" width="15.5703125" style="1" customWidth="1"/>
    <col min="12" max="12" width="13.85546875" style="1" customWidth="1"/>
    <col min="13" max="13" width="13.5703125" style="1" bestFit="1" customWidth="1"/>
    <col min="14" max="20" width="9.140625" style="1" hidden="1" customWidth="1"/>
    <col min="21" max="16384" width="9.140625" style="1"/>
  </cols>
  <sheetData>
    <row r="2" spans="1:20" ht="17.25" customHeight="1" x14ac:dyDescent="0.25">
      <c r="B2" s="88" t="s">
        <v>56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7"/>
      <c r="O2" s="87"/>
      <c r="P2" s="87"/>
      <c r="Q2" s="87"/>
      <c r="R2" s="87"/>
      <c r="S2" s="87"/>
      <c r="T2" s="87"/>
    </row>
    <row r="3" spans="1:20" ht="15.75" customHeight="1" x14ac:dyDescent="0.25">
      <c r="B3" s="87" t="s">
        <v>57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ht="17.25" customHeight="1" x14ac:dyDescent="0.25">
      <c r="B4" s="80">
        <f ca="1">TODAY()</f>
        <v>45428</v>
      </c>
      <c r="C4" s="81"/>
      <c r="D4" s="83"/>
      <c r="E4" s="84"/>
      <c r="F4" s="84"/>
      <c r="G4" s="84"/>
      <c r="H4" s="84"/>
      <c r="I4" s="84"/>
      <c r="J4" s="84"/>
      <c r="K4" s="84"/>
      <c r="L4" s="84"/>
      <c r="M4" s="84"/>
    </row>
    <row r="5" spans="1:20" ht="19.5" customHeight="1" x14ac:dyDescent="0.25">
      <c r="B5" s="82" t="s">
        <v>1</v>
      </c>
      <c r="C5" s="66" t="s">
        <v>14</v>
      </c>
      <c r="D5" s="66"/>
      <c r="E5" s="66"/>
      <c r="F5" s="67" t="s">
        <v>3</v>
      </c>
      <c r="G5" s="66" t="s">
        <v>21</v>
      </c>
      <c r="H5" s="85" t="s">
        <v>4</v>
      </c>
      <c r="I5" s="86"/>
      <c r="J5" s="85" t="s">
        <v>66</v>
      </c>
      <c r="K5" s="86"/>
      <c r="L5" s="66" t="s">
        <v>52</v>
      </c>
      <c r="M5" s="66"/>
    </row>
    <row r="6" spans="1:20" ht="19.5" customHeight="1" x14ac:dyDescent="0.25">
      <c r="B6" s="82"/>
      <c r="C6" s="66"/>
      <c r="D6" s="66"/>
      <c r="E6" s="66"/>
      <c r="F6" s="73"/>
      <c r="G6" s="66"/>
      <c r="H6" s="9" t="s">
        <v>16</v>
      </c>
      <c r="I6" s="9" t="s">
        <v>17</v>
      </c>
      <c r="J6" s="9" t="s">
        <v>16</v>
      </c>
      <c r="K6" s="9" t="s">
        <v>17</v>
      </c>
      <c r="L6" s="9" t="s">
        <v>16</v>
      </c>
      <c r="M6" s="9" t="s">
        <v>17</v>
      </c>
    </row>
    <row r="7" spans="1:20" ht="30" customHeight="1" x14ac:dyDescent="0.25">
      <c r="A7" s="2"/>
      <c r="B7" s="3">
        <v>1</v>
      </c>
      <c r="C7" s="68" t="s">
        <v>23</v>
      </c>
      <c r="D7" s="69"/>
      <c r="E7" s="70"/>
      <c r="F7" s="35" t="s">
        <v>22</v>
      </c>
      <c r="G7" s="33">
        <v>3</v>
      </c>
      <c r="H7" s="33">
        <v>63448</v>
      </c>
      <c r="I7" s="33">
        <v>190344</v>
      </c>
      <c r="J7" s="40">
        <v>56185.57</v>
      </c>
      <c r="K7" s="40">
        <v>168556.7</v>
      </c>
      <c r="L7" s="31">
        <v>112000</v>
      </c>
      <c r="M7" s="37">
        <f t="shared" ref="M7:M27" si="0">G7*L7</f>
        <v>336000</v>
      </c>
    </row>
    <row r="8" spans="1:20" x14ac:dyDescent="0.25">
      <c r="A8" s="2"/>
      <c r="B8" s="3">
        <v>2</v>
      </c>
      <c r="C8" s="72" t="s">
        <v>62</v>
      </c>
      <c r="D8" s="72"/>
      <c r="E8" s="72"/>
      <c r="F8" s="35" t="s">
        <v>22</v>
      </c>
      <c r="G8" s="4">
        <v>8</v>
      </c>
      <c r="H8" s="4">
        <v>11443.3</v>
      </c>
      <c r="I8" s="4">
        <f t="shared" ref="I8:I27" si="1">G8*H8</f>
        <v>91546.4</v>
      </c>
      <c r="J8" s="41">
        <v>12886.6</v>
      </c>
      <c r="K8" s="41">
        <v>103092.78</v>
      </c>
      <c r="L8" s="31">
        <v>15200</v>
      </c>
      <c r="M8" s="32">
        <f t="shared" si="0"/>
        <v>121600</v>
      </c>
    </row>
    <row r="9" spans="1:20" x14ac:dyDescent="0.25">
      <c r="B9" s="3">
        <v>3</v>
      </c>
      <c r="C9" s="72" t="s">
        <v>24</v>
      </c>
      <c r="D9" s="72"/>
      <c r="E9" s="72"/>
      <c r="F9" s="35" t="s">
        <v>22</v>
      </c>
      <c r="G9" s="4">
        <v>6</v>
      </c>
      <c r="H9" s="4">
        <v>55156.5</v>
      </c>
      <c r="I9" s="4">
        <f t="shared" si="1"/>
        <v>330939</v>
      </c>
      <c r="J9" s="41">
        <v>57731.96</v>
      </c>
      <c r="K9" s="41">
        <v>346391.75</v>
      </c>
      <c r="L9" s="31">
        <v>53500</v>
      </c>
      <c r="M9" s="32">
        <f t="shared" si="0"/>
        <v>321000</v>
      </c>
    </row>
    <row r="10" spans="1:20" x14ac:dyDescent="0.25">
      <c r="B10" s="3">
        <v>4</v>
      </c>
      <c r="C10" s="71" t="s">
        <v>25</v>
      </c>
      <c r="D10" s="71"/>
      <c r="E10" s="71"/>
      <c r="F10" s="35" t="s">
        <v>22</v>
      </c>
      <c r="G10" s="4">
        <v>6</v>
      </c>
      <c r="H10" s="4">
        <v>78949.5</v>
      </c>
      <c r="I10" s="4">
        <f t="shared" si="1"/>
        <v>473697</v>
      </c>
      <c r="J10" s="41">
        <v>84020.62</v>
      </c>
      <c r="K10" s="41">
        <v>504123.71</v>
      </c>
      <c r="L10" s="31">
        <v>80000</v>
      </c>
      <c r="M10" s="32">
        <f t="shared" si="0"/>
        <v>480000</v>
      </c>
    </row>
    <row r="11" spans="1:20" x14ac:dyDescent="0.25">
      <c r="B11" s="3">
        <v>5</v>
      </c>
      <c r="C11" s="71" t="s">
        <v>63</v>
      </c>
      <c r="D11" s="71"/>
      <c r="E11" s="71"/>
      <c r="F11" s="35" t="s">
        <v>22</v>
      </c>
      <c r="G11" s="4">
        <v>12</v>
      </c>
      <c r="H11" s="4">
        <v>13596</v>
      </c>
      <c r="I11" s="4">
        <f t="shared" si="1"/>
        <v>163152</v>
      </c>
      <c r="J11" s="41">
        <v>13917.53</v>
      </c>
      <c r="K11" s="41">
        <v>167010.31</v>
      </c>
      <c r="L11" s="31">
        <v>14000</v>
      </c>
      <c r="M11" s="32">
        <f t="shared" si="0"/>
        <v>168000</v>
      </c>
    </row>
    <row r="12" spans="1:20" x14ac:dyDescent="0.25">
      <c r="B12" s="3">
        <v>6</v>
      </c>
      <c r="C12" s="72" t="s">
        <v>46</v>
      </c>
      <c r="D12" s="72"/>
      <c r="E12" s="72"/>
      <c r="F12" s="35" t="s">
        <v>22</v>
      </c>
      <c r="G12" s="4">
        <v>8</v>
      </c>
      <c r="H12" s="4">
        <v>4532</v>
      </c>
      <c r="I12" s="4">
        <f t="shared" si="1"/>
        <v>36256</v>
      </c>
      <c r="J12" s="41">
        <v>8762.89</v>
      </c>
      <c r="K12" s="41">
        <v>70103.09</v>
      </c>
      <c r="L12" s="31">
        <v>5500</v>
      </c>
      <c r="M12" s="32">
        <f t="shared" si="0"/>
        <v>44000</v>
      </c>
    </row>
    <row r="13" spans="1:20" x14ac:dyDescent="0.25">
      <c r="B13" s="3">
        <v>7</v>
      </c>
      <c r="C13" s="72" t="s">
        <v>47</v>
      </c>
      <c r="D13" s="72"/>
      <c r="E13" s="72"/>
      <c r="F13" s="35" t="s">
        <v>22</v>
      </c>
      <c r="G13" s="4">
        <v>6</v>
      </c>
      <c r="H13" s="4">
        <v>2266</v>
      </c>
      <c r="I13" s="4">
        <f t="shared" si="1"/>
        <v>13596</v>
      </c>
      <c r="J13" s="41">
        <v>3608.25</v>
      </c>
      <c r="K13" s="41">
        <v>21649.48</v>
      </c>
      <c r="L13" s="31">
        <v>4000</v>
      </c>
      <c r="M13" s="32">
        <f t="shared" si="0"/>
        <v>24000</v>
      </c>
    </row>
    <row r="14" spans="1:20" x14ac:dyDescent="0.25">
      <c r="B14" s="3">
        <v>8</v>
      </c>
      <c r="C14" s="72" t="s">
        <v>26</v>
      </c>
      <c r="D14" s="72"/>
      <c r="E14" s="72"/>
      <c r="F14" s="35" t="s">
        <v>22</v>
      </c>
      <c r="G14" s="4">
        <v>14</v>
      </c>
      <c r="H14" s="4">
        <v>4532</v>
      </c>
      <c r="I14" s="4">
        <f t="shared" si="1"/>
        <v>63448</v>
      </c>
      <c r="J14" s="41">
        <v>1391.75</v>
      </c>
      <c r="K14" s="41">
        <v>19484.54</v>
      </c>
      <c r="L14" s="31">
        <v>1200</v>
      </c>
      <c r="M14" s="32">
        <f t="shared" si="0"/>
        <v>16800</v>
      </c>
    </row>
    <row r="15" spans="1:20" x14ac:dyDescent="0.25">
      <c r="B15" s="3">
        <v>9</v>
      </c>
      <c r="C15" s="76" t="s">
        <v>48</v>
      </c>
      <c r="D15" s="77"/>
      <c r="E15" s="78"/>
      <c r="F15" s="35" t="s">
        <v>22</v>
      </c>
      <c r="G15" s="4">
        <v>14</v>
      </c>
      <c r="H15" s="4">
        <v>12875</v>
      </c>
      <c r="I15" s="4">
        <f t="shared" si="1"/>
        <v>180250</v>
      </c>
      <c r="J15" s="41">
        <v>9587.6299999999992</v>
      </c>
      <c r="K15" s="41">
        <v>134226.79999999999</v>
      </c>
      <c r="L15" s="31">
        <v>10000</v>
      </c>
      <c r="M15" s="32">
        <f t="shared" si="0"/>
        <v>140000</v>
      </c>
    </row>
    <row r="16" spans="1:20" x14ac:dyDescent="0.25">
      <c r="B16" s="21">
        <v>10</v>
      </c>
      <c r="C16" s="27" t="s">
        <v>45</v>
      </c>
      <c r="D16" s="28"/>
      <c r="E16" s="29" t="s">
        <v>49</v>
      </c>
      <c r="F16" s="36" t="s">
        <v>58</v>
      </c>
      <c r="G16" s="4">
        <v>100</v>
      </c>
      <c r="H16" s="4">
        <v>593.28</v>
      </c>
      <c r="I16" s="4">
        <f t="shared" si="1"/>
        <v>59328</v>
      </c>
      <c r="J16" s="4">
        <v>876.29</v>
      </c>
      <c r="K16" s="41">
        <v>87628.87</v>
      </c>
      <c r="L16" s="31">
        <v>690</v>
      </c>
      <c r="M16" s="32">
        <f t="shared" si="0"/>
        <v>69000</v>
      </c>
    </row>
    <row r="17" spans="2:13" ht="15.95" customHeight="1" x14ac:dyDescent="0.25">
      <c r="B17" s="21">
        <v>11</v>
      </c>
      <c r="C17" s="79" t="s">
        <v>50</v>
      </c>
      <c r="D17" s="79"/>
      <c r="E17" s="79"/>
      <c r="F17" s="22" t="s">
        <v>58</v>
      </c>
      <c r="G17" s="4">
        <v>54</v>
      </c>
      <c r="H17" s="4">
        <v>450.63</v>
      </c>
      <c r="I17" s="4">
        <f t="shared" si="1"/>
        <v>24334.02</v>
      </c>
      <c r="J17" s="41">
        <v>4432.99</v>
      </c>
      <c r="K17" s="41">
        <v>26597.94</v>
      </c>
      <c r="L17" s="31">
        <v>495</v>
      </c>
      <c r="M17" s="32">
        <f t="shared" si="0"/>
        <v>26730</v>
      </c>
    </row>
    <row r="18" spans="2:13" ht="15.95" customHeight="1" x14ac:dyDescent="0.25">
      <c r="B18" s="21">
        <v>12</v>
      </c>
      <c r="C18" s="76" t="s">
        <v>51</v>
      </c>
      <c r="D18" s="77"/>
      <c r="E18" s="78"/>
      <c r="F18" s="22" t="s">
        <v>58</v>
      </c>
      <c r="G18" s="22">
        <v>30</v>
      </c>
      <c r="H18" s="22">
        <v>450.63</v>
      </c>
      <c r="I18" s="22">
        <f t="shared" si="1"/>
        <v>13518.9</v>
      </c>
      <c r="J18" s="42">
        <v>14948.45</v>
      </c>
      <c r="K18" s="42">
        <v>14948.45</v>
      </c>
      <c r="L18" s="31">
        <v>495</v>
      </c>
      <c r="M18" s="32">
        <f t="shared" si="0"/>
        <v>14850</v>
      </c>
    </row>
    <row r="19" spans="2:13" x14ac:dyDescent="0.25">
      <c r="B19" s="3">
        <v>13</v>
      </c>
      <c r="C19" s="72" t="s">
        <v>27</v>
      </c>
      <c r="D19" s="72"/>
      <c r="E19" s="72"/>
      <c r="F19" s="25" t="s">
        <v>22</v>
      </c>
      <c r="G19" s="25">
        <v>60</v>
      </c>
      <c r="H19" s="4">
        <v>1081.5</v>
      </c>
      <c r="I19" s="4">
        <f t="shared" si="1"/>
        <v>64890</v>
      </c>
      <c r="J19" s="4">
        <v>804.12</v>
      </c>
      <c r="K19" s="41">
        <v>48247.42</v>
      </c>
      <c r="L19" s="31">
        <v>790</v>
      </c>
      <c r="M19" s="32">
        <f t="shared" si="0"/>
        <v>47400</v>
      </c>
    </row>
    <row r="20" spans="2:13" x14ac:dyDescent="0.25">
      <c r="B20" s="3">
        <v>14</v>
      </c>
      <c r="C20" s="72" t="s">
        <v>28</v>
      </c>
      <c r="D20" s="72"/>
      <c r="E20" s="72"/>
      <c r="F20" s="25" t="s">
        <v>22</v>
      </c>
      <c r="G20" s="25">
        <v>70</v>
      </c>
      <c r="H20" s="4">
        <v>638.6</v>
      </c>
      <c r="I20" s="4">
        <f t="shared" si="1"/>
        <v>44702</v>
      </c>
      <c r="J20" s="4">
        <v>505.15</v>
      </c>
      <c r="K20" s="41">
        <v>35360.82</v>
      </c>
      <c r="L20" s="31">
        <v>455</v>
      </c>
      <c r="M20" s="32">
        <f t="shared" si="0"/>
        <v>31850</v>
      </c>
    </row>
    <row r="21" spans="2:13" x14ac:dyDescent="0.25">
      <c r="B21" s="3">
        <v>15</v>
      </c>
      <c r="C21" s="72" t="s">
        <v>18</v>
      </c>
      <c r="D21" s="72"/>
      <c r="E21" s="72"/>
      <c r="F21" s="25" t="s">
        <v>22</v>
      </c>
      <c r="G21" s="25">
        <v>300</v>
      </c>
      <c r="H21" s="4">
        <v>504.7</v>
      </c>
      <c r="I21" s="4">
        <f t="shared" si="1"/>
        <v>151410</v>
      </c>
      <c r="J21" s="4">
        <v>278.35000000000002</v>
      </c>
      <c r="K21" s="41">
        <v>83505.149999999994</v>
      </c>
      <c r="L21" s="31">
        <v>285</v>
      </c>
      <c r="M21" s="32">
        <f t="shared" si="0"/>
        <v>85500</v>
      </c>
    </row>
    <row r="22" spans="2:13" x14ac:dyDescent="0.25">
      <c r="B22" s="3">
        <v>16</v>
      </c>
      <c r="C22" s="72" t="s">
        <v>29</v>
      </c>
      <c r="D22" s="72"/>
      <c r="E22" s="72"/>
      <c r="F22" s="25" t="s">
        <v>22</v>
      </c>
      <c r="G22" s="25">
        <v>150</v>
      </c>
      <c r="H22" s="4">
        <v>566.5</v>
      </c>
      <c r="I22" s="4">
        <f t="shared" si="1"/>
        <v>84975</v>
      </c>
      <c r="J22" s="4">
        <v>360.82</v>
      </c>
      <c r="K22" s="41">
        <v>54123.71</v>
      </c>
      <c r="L22" s="31">
        <v>460</v>
      </c>
      <c r="M22" s="32">
        <f t="shared" si="0"/>
        <v>69000</v>
      </c>
    </row>
    <row r="23" spans="2:13" x14ac:dyDescent="0.25">
      <c r="B23" s="3">
        <v>17</v>
      </c>
      <c r="C23" s="72" t="s">
        <v>30</v>
      </c>
      <c r="D23" s="72"/>
      <c r="E23" s="72"/>
      <c r="F23" s="25" t="s">
        <v>59</v>
      </c>
      <c r="G23" s="25">
        <v>20</v>
      </c>
      <c r="H23" s="4">
        <v>17973.5</v>
      </c>
      <c r="I23" s="4">
        <f t="shared" si="1"/>
        <v>359470</v>
      </c>
      <c r="J23" s="41">
        <v>17010.310000000001</v>
      </c>
      <c r="K23" s="41">
        <v>340206.19</v>
      </c>
      <c r="L23" s="31">
        <v>18000</v>
      </c>
      <c r="M23" s="32">
        <f t="shared" si="0"/>
        <v>360000</v>
      </c>
    </row>
    <row r="24" spans="2:13" x14ac:dyDescent="0.25">
      <c r="B24" s="3">
        <v>18</v>
      </c>
      <c r="C24" s="72" t="s">
        <v>31</v>
      </c>
      <c r="D24" s="72"/>
      <c r="E24" s="72"/>
      <c r="F24" s="25" t="s">
        <v>22</v>
      </c>
      <c r="G24" s="25">
        <v>100</v>
      </c>
      <c r="H24" s="4">
        <v>29.46</v>
      </c>
      <c r="I24" s="4">
        <f t="shared" si="1"/>
        <v>2946</v>
      </c>
      <c r="J24" s="4">
        <v>36.08</v>
      </c>
      <c r="K24" s="41">
        <v>3608.25</v>
      </c>
      <c r="L24" s="31">
        <v>35</v>
      </c>
      <c r="M24" s="32">
        <f t="shared" si="0"/>
        <v>3500</v>
      </c>
    </row>
    <row r="25" spans="2:13" x14ac:dyDescent="0.25">
      <c r="B25" s="3">
        <v>19</v>
      </c>
      <c r="C25" s="72" t="s">
        <v>32</v>
      </c>
      <c r="D25" s="72"/>
      <c r="E25" s="72"/>
      <c r="F25" s="25" t="s">
        <v>61</v>
      </c>
      <c r="G25" s="25">
        <v>2500</v>
      </c>
      <c r="H25" s="4">
        <v>68.16</v>
      </c>
      <c r="I25" s="4">
        <f t="shared" si="1"/>
        <v>170400</v>
      </c>
      <c r="J25" s="4">
        <v>52.58</v>
      </c>
      <c r="K25" s="41">
        <v>131443.29999999999</v>
      </c>
      <c r="L25" s="31">
        <v>65</v>
      </c>
      <c r="M25" s="32">
        <f t="shared" si="0"/>
        <v>162500</v>
      </c>
    </row>
    <row r="26" spans="2:13" x14ac:dyDescent="0.25">
      <c r="B26" s="3">
        <v>20</v>
      </c>
      <c r="C26" s="72" t="s">
        <v>33</v>
      </c>
      <c r="D26" s="72"/>
      <c r="E26" s="72"/>
      <c r="F26" s="25" t="s">
        <v>22</v>
      </c>
      <c r="G26" s="25">
        <v>5</v>
      </c>
      <c r="H26" s="4">
        <v>8138.29</v>
      </c>
      <c r="I26" s="4">
        <f t="shared" si="1"/>
        <v>40691.449999999997</v>
      </c>
      <c r="J26" s="41">
        <v>9587.6299999999992</v>
      </c>
      <c r="K26" s="41">
        <v>47938.14</v>
      </c>
      <c r="L26" s="31">
        <v>12900</v>
      </c>
      <c r="M26" s="32">
        <f t="shared" si="0"/>
        <v>64500</v>
      </c>
    </row>
    <row r="27" spans="2:13" x14ac:dyDescent="0.25">
      <c r="B27" s="3">
        <v>21</v>
      </c>
      <c r="C27" s="72" t="s">
        <v>34</v>
      </c>
      <c r="D27" s="72"/>
      <c r="E27" s="72"/>
      <c r="F27" s="25" t="s">
        <v>22</v>
      </c>
      <c r="G27" s="25">
        <v>8</v>
      </c>
      <c r="H27" s="4">
        <v>6510.63</v>
      </c>
      <c r="I27" s="4">
        <f t="shared" si="1"/>
        <v>52085.04</v>
      </c>
      <c r="J27" s="41">
        <v>5051.55</v>
      </c>
      <c r="K27" s="41">
        <v>40412.370000000003</v>
      </c>
      <c r="L27" s="31">
        <v>11000</v>
      </c>
      <c r="M27" s="44">
        <f t="shared" si="0"/>
        <v>88000</v>
      </c>
    </row>
    <row r="28" spans="2:13" x14ac:dyDescent="0.25">
      <c r="B28" s="3">
        <v>22</v>
      </c>
      <c r="C28" s="72" t="s">
        <v>35</v>
      </c>
      <c r="D28" s="72"/>
      <c r="E28" s="72"/>
      <c r="F28" s="25" t="s">
        <v>22</v>
      </c>
      <c r="G28" s="25">
        <v>1</v>
      </c>
      <c r="H28" s="4">
        <v>2258.79</v>
      </c>
      <c r="I28" s="4">
        <v>2258.79</v>
      </c>
      <c r="J28" s="41">
        <v>13917.53</v>
      </c>
      <c r="K28" s="41">
        <v>13917.53</v>
      </c>
      <c r="L28" s="31">
        <v>2500</v>
      </c>
      <c r="M28" s="32">
        <v>2500</v>
      </c>
    </row>
    <row r="29" spans="2:13" x14ac:dyDescent="0.25">
      <c r="B29" s="3">
        <v>23</v>
      </c>
      <c r="C29" s="72" t="s">
        <v>36</v>
      </c>
      <c r="D29" s="72"/>
      <c r="E29" s="72"/>
      <c r="F29" s="25" t="s">
        <v>22</v>
      </c>
      <c r="G29" s="25">
        <v>60</v>
      </c>
      <c r="H29" s="4">
        <v>465.05</v>
      </c>
      <c r="I29" s="4">
        <f>G29*H29</f>
        <v>27903</v>
      </c>
      <c r="J29" s="4">
        <v>134.02000000000001</v>
      </c>
      <c r="K29" s="41">
        <v>8041.24</v>
      </c>
      <c r="L29" s="31">
        <v>365</v>
      </c>
      <c r="M29" s="32">
        <f t="shared" ref="M29:M37" si="2">G29*L29</f>
        <v>21900</v>
      </c>
    </row>
    <row r="30" spans="2:13" x14ac:dyDescent="0.25">
      <c r="B30" s="3">
        <v>24</v>
      </c>
      <c r="C30" s="72" t="s">
        <v>37</v>
      </c>
      <c r="D30" s="72"/>
      <c r="E30" s="72"/>
      <c r="F30" s="25" t="s">
        <v>22</v>
      </c>
      <c r="G30" s="25">
        <v>60</v>
      </c>
      <c r="H30" s="4">
        <v>488.3</v>
      </c>
      <c r="I30" s="4">
        <f>G30*H30</f>
        <v>29298</v>
      </c>
      <c r="J30" s="4">
        <v>154.63999999999999</v>
      </c>
      <c r="K30" s="41">
        <v>9278.35</v>
      </c>
      <c r="L30" s="31">
        <v>410</v>
      </c>
      <c r="M30" s="32">
        <f t="shared" si="2"/>
        <v>24600</v>
      </c>
    </row>
    <row r="31" spans="2:13" x14ac:dyDescent="0.25">
      <c r="B31" s="3">
        <v>25</v>
      </c>
      <c r="C31" s="72" t="s">
        <v>38</v>
      </c>
      <c r="D31" s="72"/>
      <c r="E31" s="72"/>
      <c r="F31" s="25" t="s">
        <v>60</v>
      </c>
      <c r="G31" s="25">
        <v>10</v>
      </c>
      <c r="H31" s="4">
        <v>2768.13</v>
      </c>
      <c r="I31" s="4">
        <f>G31*H31</f>
        <v>27681.300000000003</v>
      </c>
      <c r="J31" s="41">
        <v>2783.51</v>
      </c>
      <c r="K31" s="41">
        <v>27835.05</v>
      </c>
      <c r="L31" s="31">
        <v>2800</v>
      </c>
      <c r="M31" s="32">
        <f t="shared" si="2"/>
        <v>28000</v>
      </c>
    </row>
    <row r="32" spans="2:13" x14ac:dyDescent="0.25">
      <c r="B32" s="3">
        <v>26</v>
      </c>
      <c r="C32" s="72" t="s">
        <v>39</v>
      </c>
      <c r="D32" s="72"/>
      <c r="E32" s="72"/>
      <c r="F32" s="25" t="s">
        <v>60</v>
      </c>
      <c r="G32" s="25">
        <v>30</v>
      </c>
      <c r="H32" s="4">
        <v>2768.13</v>
      </c>
      <c r="I32" s="4">
        <f>G32*H32</f>
        <v>83043.900000000009</v>
      </c>
      <c r="J32" s="41">
        <v>2783.51</v>
      </c>
      <c r="K32" s="41">
        <v>83505.149999999994</v>
      </c>
      <c r="L32" s="31">
        <v>3000</v>
      </c>
      <c r="M32" s="32">
        <f t="shared" si="2"/>
        <v>90000</v>
      </c>
    </row>
    <row r="33" spans="2:13" x14ac:dyDescent="0.25">
      <c r="B33" s="3">
        <v>27</v>
      </c>
      <c r="C33" s="72" t="s">
        <v>40</v>
      </c>
      <c r="D33" s="72"/>
      <c r="E33" s="72"/>
      <c r="F33" s="25" t="s">
        <v>60</v>
      </c>
      <c r="G33" s="25">
        <v>20</v>
      </c>
      <c r="H33" s="4">
        <v>523.17999999999995</v>
      </c>
      <c r="I33" s="4">
        <f>G33*H33</f>
        <v>10463.599999999999</v>
      </c>
      <c r="J33" s="4">
        <v>154.63999999999999</v>
      </c>
      <c r="K33" s="41">
        <v>3092.78</v>
      </c>
      <c r="L33" s="31">
        <v>500</v>
      </c>
      <c r="M33" s="44">
        <f t="shared" si="2"/>
        <v>10000</v>
      </c>
    </row>
    <row r="34" spans="2:13" x14ac:dyDescent="0.25">
      <c r="B34" s="3">
        <v>28</v>
      </c>
      <c r="C34" s="72" t="s">
        <v>41</v>
      </c>
      <c r="D34" s="72"/>
      <c r="E34" s="72"/>
      <c r="F34" s="25" t="s">
        <v>64</v>
      </c>
      <c r="G34" s="25">
        <v>1</v>
      </c>
      <c r="H34" s="4">
        <v>6643.5</v>
      </c>
      <c r="I34" s="4">
        <v>6643.5</v>
      </c>
      <c r="J34" s="41">
        <v>13608.25</v>
      </c>
      <c r="K34" s="41">
        <v>13608.25</v>
      </c>
      <c r="L34" s="31">
        <v>5000</v>
      </c>
      <c r="M34" s="32">
        <f t="shared" si="2"/>
        <v>5000</v>
      </c>
    </row>
    <row r="35" spans="2:13" x14ac:dyDescent="0.25">
      <c r="B35" s="3">
        <v>29</v>
      </c>
      <c r="C35" s="72" t="s">
        <v>42</v>
      </c>
      <c r="D35" s="72"/>
      <c r="E35" s="72"/>
      <c r="F35" s="25" t="s">
        <v>8</v>
      </c>
      <c r="G35" s="25">
        <v>1</v>
      </c>
      <c r="H35" s="4">
        <v>16480</v>
      </c>
      <c r="I35" s="4">
        <v>16480</v>
      </c>
      <c r="J35" s="41">
        <v>77319.59</v>
      </c>
      <c r="K35" s="41">
        <v>77319.59</v>
      </c>
      <c r="L35" s="31">
        <v>60000</v>
      </c>
      <c r="M35" s="32">
        <f t="shared" si="2"/>
        <v>60000</v>
      </c>
    </row>
    <row r="36" spans="2:13" x14ac:dyDescent="0.25">
      <c r="B36" s="3">
        <v>30</v>
      </c>
      <c r="C36" s="72" t="s">
        <v>43</v>
      </c>
      <c r="D36" s="72"/>
      <c r="E36" s="72"/>
      <c r="F36" s="25" t="s">
        <v>65</v>
      </c>
      <c r="G36" s="25">
        <v>70</v>
      </c>
      <c r="H36" s="4">
        <v>669.5</v>
      </c>
      <c r="I36" s="4">
        <f>G36*H36</f>
        <v>46865</v>
      </c>
      <c r="J36" s="41">
        <v>1855.67</v>
      </c>
      <c r="K36" s="41">
        <v>129896.91</v>
      </c>
      <c r="L36" s="31">
        <v>700</v>
      </c>
      <c r="M36" s="32">
        <f>G36*L36</f>
        <v>49000</v>
      </c>
    </row>
    <row r="37" spans="2:13" ht="16.5" thickBot="1" x14ac:dyDescent="0.3">
      <c r="B37" s="3">
        <v>31</v>
      </c>
      <c r="C37" s="72" t="s">
        <v>44</v>
      </c>
      <c r="D37" s="72"/>
      <c r="E37" s="72"/>
      <c r="F37" s="25" t="s">
        <v>8</v>
      </c>
      <c r="G37" s="25">
        <v>7</v>
      </c>
      <c r="H37" s="4">
        <v>3605</v>
      </c>
      <c r="I37" s="4">
        <f>G37*H37</f>
        <v>25235</v>
      </c>
      <c r="J37" s="41">
        <v>12371.13</v>
      </c>
      <c r="K37" s="41">
        <v>86597.94</v>
      </c>
      <c r="L37" s="31">
        <v>1500</v>
      </c>
      <c r="M37" s="32">
        <f t="shared" si="2"/>
        <v>10500</v>
      </c>
    </row>
    <row r="38" spans="2:13" ht="16.5" thickBot="1" x14ac:dyDescent="0.3">
      <c r="B38" s="74" t="s">
        <v>19</v>
      </c>
      <c r="C38" s="75"/>
      <c r="D38" s="75"/>
      <c r="E38" s="75"/>
      <c r="F38" s="34"/>
      <c r="G38" s="25"/>
      <c r="H38" s="25"/>
      <c r="I38" s="38">
        <f>SUM(I7,I8,I9,I10,I11,I12,I13,I14,I15,I16,I17,I18,I19,I20,I21,I22,I23,I24,I25,I26,I27,I28,I29,I30,I31,I32,I33,I34,I35,I36,I37)</f>
        <v>2887850.9</v>
      </c>
      <c r="J38" s="38"/>
      <c r="K38" s="43">
        <f>SUM(K7,K8,K9,K10,K11,K12,K13,K14,K15,K16,K17,K18,K19,K20,K21,K22,K23,K24,K25,K26,K27,K28,K29,K30,K31,K32,K33,K34,K35,K36,K37)</f>
        <v>2901752.5599999996</v>
      </c>
      <c r="L38" s="26"/>
      <c r="M38" s="39">
        <f>SUM(M7,M8,M9,M10,M11,M12,M13,M14,M15,M16,M17,M18,M19,M20,M21,M22,M23,M24,M25,M26,M27,M28,M29,M30,M31,M32,M33,M34,M35,M36,M37)</f>
        <v>2975730</v>
      </c>
    </row>
    <row r="39" spans="2:13" x14ac:dyDescent="0.25">
      <c r="B39" s="1" t="s">
        <v>12</v>
      </c>
    </row>
    <row r="40" spans="2:13" x14ac:dyDescent="0.25">
      <c r="B40" s="1" t="s">
        <v>67</v>
      </c>
    </row>
    <row r="41" spans="2:13" x14ac:dyDescent="0.25">
      <c r="B41" s="1" t="s">
        <v>13</v>
      </c>
    </row>
    <row r="45" spans="2:13" x14ac:dyDescent="0.25">
      <c r="C45" s="5"/>
      <c r="D45" s="5"/>
      <c r="E45" s="5"/>
      <c r="F45" s="5"/>
      <c r="M45" s="5"/>
    </row>
    <row r="46" spans="2:13" x14ac:dyDescent="0.25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2:13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2:13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2:12" x14ac:dyDescent="0.25">
      <c r="B49" s="6"/>
      <c r="C49" s="6"/>
      <c r="D49" s="8"/>
      <c r="E49" s="8"/>
      <c r="F49" s="8"/>
      <c r="G49" s="8"/>
      <c r="H49" s="8"/>
      <c r="I49" s="8"/>
      <c r="J49" s="8"/>
      <c r="K49" s="8"/>
      <c r="L49" s="8"/>
    </row>
    <row r="50" spans="2:12" x14ac:dyDescent="0.25">
      <c r="B50" s="6"/>
      <c r="C50" s="6"/>
      <c r="D50" s="8"/>
      <c r="E50" s="8"/>
      <c r="F50" s="8"/>
      <c r="G50" s="8"/>
      <c r="H50" s="8"/>
      <c r="I50" s="8"/>
      <c r="J50" s="8"/>
      <c r="K50" s="8"/>
      <c r="L50" s="8"/>
    </row>
  </sheetData>
  <mergeCells count="44">
    <mergeCell ref="C37:E37"/>
    <mergeCell ref="N2:T2"/>
    <mergeCell ref="N3:T3"/>
    <mergeCell ref="C32:E32"/>
    <mergeCell ref="C33:E33"/>
    <mergeCell ref="C34:E34"/>
    <mergeCell ref="C35:E35"/>
    <mergeCell ref="C36:E36"/>
    <mergeCell ref="C27:E27"/>
    <mergeCell ref="C28:E28"/>
    <mergeCell ref="C29:E29"/>
    <mergeCell ref="C30:E30"/>
    <mergeCell ref="C31:E31"/>
    <mergeCell ref="J5:K5"/>
    <mergeCell ref="B2:M2"/>
    <mergeCell ref="B3:M3"/>
    <mergeCell ref="B4:C4"/>
    <mergeCell ref="B5:B6"/>
    <mergeCell ref="C5:E6"/>
    <mergeCell ref="D4:M4"/>
    <mergeCell ref="L5:M5"/>
    <mergeCell ref="H5:I5"/>
    <mergeCell ref="C19:E19"/>
    <mergeCell ref="B38:E38"/>
    <mergeCell ref="C15:E15"/>
    <mergeCell ref="C18:E18"/>
    <mergeCell ref="C8:E8"/>
    <mergeCell ref="C9:E9"/>
    <mergeCell ref="C17:E17"/>
    <mergeCell ref="C13:E13"/>
    <mergeCell ref="C25:E25"/>
    <mergeCell ref="C26:E26"/>
    <mergeCell ref="C20:E20"/>
    <mergeCell ref="C21:E21"/>
    <mergeCell ref="C22:E22"/>
    <mergeCell ref="C23:E23"/>
    <mergeCell ref="C24:E24"/>
    <mergeCell ref="C14:E14"/>
    <mergeCell ref="C7:E7"/>
    <mergeCell ref="G5:G6"/>
    <mergeCell ref="C10:E10"/>
    <mergeCell ref="C11:E11"/>
    <mergeCell ref="C12:E12"/>
    <mergeCell ref="F5:F6"/>
  </mergeCells>
  <phoneticPr fontId="15" type="noConversion"/>
  <pageMargins left="0.25" right="1.01848206474191E-2" top="0.75" bottom="0.153933727034121" header="0" footer="0"/>
  <pageSetup paperSize="9" scale="9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8C41-E636-40F4-8777-BF778132CA69}">
  <dimension ref="A1:S31"/>
  <sheetViews>
    <sheetView showGridLines="0" zoomScale="82" zoomScaleNormal="82" workbookViewId="0">
      <selection activeCell="C21" sqref="C21"/>
    </sheetView>
  </sheetViews>
  <sheetFormatPr defaultRowHeight="15" x14ac:dyDescent="0.25"/>
  <cols>
    <col min="1" max="1" width="2.28515625" customWidth="1"/>
    <col min="2" max="2" width="8" style="11" customWidth="1"/>
    <col min="3" max="3" width="59.140625" customWidth="1"/>
    <col min="4" max="4" width="8.140625" style="11" customWidth="1"/>
    <col min="5" max="5" width="7.28515625" style="11" customWidth="1"/>
    <col min="6" max="6" width="13.85546875" style="11" customWidth="1"/>
    <col min="7" max="7" width="11.5703125" style="11" customWidth="1"/>
    <col min="8" max="8" width="13.28515625" style="11" customWidth="1"/>
    <col min="9" max="9" width="12.7109375" style="11" customWidth="1"/>
    <col min="10" max="10" width="12.140625" style="11" customWidth="1"/>
    <col min="11" max="11" width="14" style="11" customWidth="1"/>
    <col min="12" max="12" width="12.85546875" style="11" customWidth="1"/>
    <col min="13" max="13" width="12.28515625" style="11" customWidth="1"/>
    <col min="14" max="14" width="13.42578125" style="11" customWidth="1"/>
    <col min="15" max="19" width="9.140625" style="11"/>
  </cols>
  <sheetData>
    <row r="1" spans="1:19" ht="20.25" x14ac:dyDescent="0.25">
      <c r="B1" s="96" t="s">
        <v>54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/>
      <c r="P1"/>
      <c r="Q1"/>
      <c r="R1"/>
      <c r="S1"/>
    </row>
    <row r="2" spans="1:19" ht="21" thickBot="1" x14ac:dyDescent="0.3">
      <c r="B2" s="96" t="s">
        <v>20</v>
      </c>
      <c r="C2" s="96"/>
      <c r="D2" s="96"/>
      <c r="E2" s="96"/>
      <c r="F2" s="97"/>
      <c r="G2" s="97"/>
      <c r="H2" s="97"/>
      <c r="I2" s="97"/>
      <c r="J2" s="97"/>
      <c r="K2" s="97"/>
      <c r="L2" s="97"/>
      <c r="M2" s="97"/>
      <c r="N2" s="97"/>
      <c r="O2"/>
      <c r="P2"/>
      <c r="Q2"/>
      <c r="R2"/>
      <c r="S2"/>
    </row>
    <row r="3" spans="1:19" ht="31.5" customHeight="1" x14ac:dyDescent="0.25">
      <c r="B3" s="92">
        <f ca="1">TODAY()</f>
        <v>45428</v>
      </c>
      <c r="C3" s="93"/>
      <c r="D3" s="90" t="s">
        <v>21</v>
      </c>
      <c r="E3" s="94" t="s">
        <v>15</v>
      </c>
      <c r="F3" s="101" t="s">
        <v>95</v>
      </c>
      <c r="G3" s="102"/>
      <c r="H3" s="103"/>
      <c r="I3" s="101" t="s">
        <v>73</v>
      </c>
      <c r="J3" s="102"/>
      <c r="K3" s="103"/>
      <c r="L3" s="98" t="s">
        <v>72</v>
      </c>
      <c r="M3" s="99"/>
      <c r="N3" s="100"/>
      <c r="O3"/>
      <c r="P3"/>
      <c r="Q3"/>
      <c r="R3"/>
      <c r="S3"/>
    </row>
    <row r="4" spans="1:19" ht="18.75" x14ac:dyDescent="0.25">
      <c r="A4" s="12"/>
      <c r="B4" s="10" t="s">
        <v>1</v>
      </c>
      <c r="C4" s="17" t="s">
        <v>2</v>
      </c>
      <c r="D4" s="91"/>
      <c r="E4" s="95"/>
      <c r="F4" s="52" t="s">
        <v>76</v>
      </c>
      <c r="G4" s="15" t="s">
        <v>16</v>
      </c>
      <c r="H4" s="53" t="s">
        <v>74</v>
      </c>
      <c r="I4" s="52" t="s">
        <v>76</v>
      </c>
      <c r="J4" s="15" t="s">
        <v>16</v>
      </c>
      <c r="K4" s="53" t="s">
        <v>74</v>
      </c>
      <c r="L4" s="52" t="s">
        <v>76</v>
      </c>
      <c r="M4" s="15" t="s">
        <v>16</v>
      </c>
      <c r="N4" s="53" t="s">
        <v>74</v>
      </c>
      <c r="O4" s="12"/>
      <c r="P4" s="12"/>
      <c r="Q4" s="12"/>
      <c r="R4" s="12"/>
      <c r="S4" s="12"/>
    </row>
    <row r="5" spans="1:19" x14ac:dyDescent="0.25">
      <c r="A5" s="16"/>
      <c r="B5" s="13">
        <v>1</v>
      </c>
      <c r="C5" s="16" t="s">
        <v>75</v>
      </c>
      <c r="D5" s="13">
        <v>1</v>
      </c>
      <c r="E5" s="49" t="s">
        <v>22</v>
      </c>
      <c r="F5" s="61" t="s">
        <v>87</v>
      </c>
      <c r="G5" s="46">
        <v>12000</v>
      </c>
      <c r="H5" s="55">
        <v>12000</v>
      </c>
      <c r="I5" s="61" t="s">
        <v>84</v>
      </c>
      <c r="J5" s="46">
        <v>16500</v>
      </c>
      <c r="K5" s="65">
        <v>16500</v>
      </c>
      <c r="L5" s="54" t="s">
        <v>91</v>
      </c>
      <c r="M5" s="46">
        <v>15464</v>
      </c>
      <c r="N5" s="55">
        <v>15464</v>
      </c>
      <c r="O5" s="16"/>
      <c r="P5" s="16"/>
      <c r="Q5" s="16"/>
      <c r="R5" s="16"/>
      <c r="S5" s="16"/>
    </row>
    <row r="6" spans="1:19" ht="53.25" customHeight="1" x14ac:dyDescent="0.25">
      <c r="A6" s="16"/>
      <c r="B6" s="13">
        <v>2</v>
      </c>
      <c r="C6" s="19" t="s">
        <v>77</v>
      </c>
      <c r="D6" s="13">
        <v>2</v>
      </c>
      <c r="E6" s="49" t="s">
        <v>22</v>
      </c>
      <c r="F6" s="61" t="s">
        <v>85</v>
      </c>
      <c r="G6" s="46">
        <v>50500</v>
      </c>
      <c r="H6" s="55">
        <v>101000</v>
      </c>
      <c r="I6" s="61" t="s">
        <v>85</v>
      </c>
      <c r="J6" s="46">
        <v>52000</v>
      </c>
      <c r="K6" s="65">
        <v>104000</v>
      </c>
      <c r="L6" s="54" t="s">
        <v>85</v>
      </c>
      <c r="M6" s="46">
        <v>51031</v>
      </c>
      <c r="N6" s="55">
        <v>102062</v>
      </c>
      <c r="O6" s="16"/>
      <c r="P6" s="16"/>
      <c r="Q6" s="16"/>
      <c r="R6" s="16"/>
      <c r="S6" s="16"/>
    </row>
    <row r="7" spans="1:19" x14ac:dyDescent="0.25">
      <c r="A7" s="16"/>
      <c r="B7" s="13">
        <v>3</v>
      </c>
      <c r="C7" s="16" t="s">
        <v>78</v>
      </c>
      <c r="D7" s="13">
        <v>2</v>
      </c>
      <c r="E7" s="49" t="s">
        <v>22</v>
      </c>
      <c r="F7" s="61" t="s">
        <v>96</v>
      </c>
      <c r="G7" s="46">
        <v>1150</v>
      </c>
      <c r="H7" s="55">
        <v>2300</v>
      </c>
      <c r="I7" s="61" t="s">
        <v>84</v>
      </c>
      <c r="J7" s="46">
        <v>1100</v>
      </c>
      <c r="K7" s="65">
        <v>2200</v>
      </c>
      <c r="L7" s="54" t="s">
        <v>92</v>
      </c>
      <c r="M7" s="46">
        <v>1328</v>
      </c>
      <c r="N7" s="55">
        <v>2656</v>
      </c>
      <c r="O7" s="16"/>
      <c r="P7" s="16"/>
      <c r="Q7" s="16"/>
      <c r="R7" s="16"/>
      <c r="S7" s="16"/>
    </row>
    <row r="8" spans="1:19" x14ac:dyDescent="0.25">
      <c r="A8" s="16"/>
      <c r="B8" s="13">
        <v>4</v>
      </c>
      <c r="C8" s="45" t="s">
        <v>79</v>
      </c>
      <c r="D8" s="13">
        <v>2</v>
      </c>
      <c r="E8" s="49" t="s">
        <v>22</v>
      </c>
      <c r="F8" s="61" t="s">
        <v>96</v>
      </c>
      <c r="G8" s="46">
        <v>7700</v>
      </c>
      <c r="H8" s="55">
        <v>15400</v>
      </c>
      <c r="I8" s="61" t="s">
        <v>86</v>
      </c>
      <c r="J8" s="46">
        <v>9500</v>
      </c>
      <c r="K8" s="65">
        <v>19000</v>
      </c>
      <c r="L8" s="54" t="s">
        <v>92</v>
      </c>
      <c r="M8" s="46">
        <v>12124</v>
      </c>
      <c r="N8" s="55">
        <v>24248</v>
      </c>
      <c r="O8" s="16"/>
      <c r="P8" s="16"/>
      <c r="Q8" s="16"/>
      <c r="R8" s="16"/>
      <c r="S8" s="16"/>
    </row>
    <row r="9" spans="1:19" ht="15.75" customHeight="1" x14ac:dyDescent="0.25">
      <c r="A9" s="16"/>
      <c r="B9" s="13">
        <v>5</v>
      </c>
      <c r="C9" s="45" t="s">
        <v>68</v>
      </c>
      <c r="D9" s="13">
        <v>32</v>
      </c>
      <c r="E9" s="49" t="s">
        <v>22</v>
      </c>
      <c r="F9" s="61" t="s">
        <v>96</v>
      </c>
      <c r="G9" s="46">
        <v>215</v>
      </c>
      <c r="H9" s="55">
        <v>6880</v>
      </c>
      <c r="I9" s="61" t="s">
        <v>86</v>
      </c>
      <c r="J9" s="46">
        <v>285</v>
      </c>
      <c r="K9" s="65">
        <v>9120</v>
      </c>
      <c r="L9" s="54" t="s">
        <v>92</v>
      </c>
      <c r="M9" s="46">
        <v>289</v>
      </c>
      <c r="N9" s="55">
        <v>9248</v>
      </c>
      <c r="O9" s="16"/>
      <c r="P9" s="16"/>
      <c r="Q9" s="16"/>
      <c r="R9" s="16"/>
      <c r="S9" s="16"/>
    </row>
    <row r="10" spans="1:19" x14ac:dyDescent="0.25">
      <c r="A10" s="16"/>
      <c r="B10" s="13">
        <v>6</v>
      </c>
      <c r="C10" s="16" t="s">
        <v>69</v>
      </c>
      <c r="D10" s="13">
        <v>200</v>
      </c>
      <c r="E10" s="49" t="s">
        <v>61</v>
      </c>
      <c r="F10" s="61" t="s">
        <v>87</v>
      </c>
      <c r="G10" s="46">
        <v>50</v>
      </c>
      <c r="H10" s="55">
        <v>10000</v>
      </c>
      <c r="I10" s="61" t="s">
        <v>87</v>
      </c>
      <c r="J10" s="46">
        <v>70</v>
      </c>
      <c r="K10" s="65">
        <v>14000</v>
      </c>
      <c r="L10" s="54" t="s">
        <v>93</v>
      </c>
      <c r="M10" s="46">
        <v>53</v>
      </c>
      <c r="N10" s="55">
        <v>10600</v>
      </c>
      <c r="O10" s="16"/>
      <c r="P10" s="16"/>
      <c r="Q10" s="16"/>
      <c r="R10" s="16"/>
      <c r="S10" s="16"/>
    </row>
    <row r="11" spans="1:19" x14ac:dyDescent="0.25">
      <c r="A11" s="16"/>
      <c r="B11" s="13">
        <v>7</v>
      </c>
      <c r="C11" s="14" t="s">
        <v>80</v>
      </c>
      <c r="D11" s="13">
        <v>2</v>
      </c>
      <c r="E11" s="49" t="s">
        <v>22</v>
      </c>
      <c r="F11" s="61" t="s">
        <v>87</v>
      </c>
      <c r="G11" s="46">
        <v>700</v>
      </c>
      <c r="H11" s="55">
        <v>1400</v>
      </c>
      <c r="I11" s="61" t="s">
        <v>88</v>
      </c>
      <c r="J11" s="46">
        <v>1500</v>
      </c>
      <c r="K11" s="65">
        <v>3000</v>
      </c>
      <c r="L11" s="54" t="s">
        <v>87</v>
      </c>
      <c r="M11" s="46">
        <v>1386</v>
      </c>
      <c r="N11" s="55">
        <v>2772</v>
      </c>
      <c r="O11" s="16"/>
      <c r="P11" s="16"/>
      <c r="Q11" s="16"/>
      <c r="R11" s="16"/>
      <c r="S11" s="16"/>
    </row>
    <row r="12" spans="1:19" x14ac:dyDescent="0.25">
      <c r="A12" s="16"/>
      <c r="B12" s="18">
        <v>8</v>
      </c>
      <c r="C12" s="45" t="s">
        <v>81</v>
      </c>
      <c r="D12" s="18">
        <v>2</v>
      </c>
      <c r="E12" s="50" t="s">
        <v>22</v>
      </c>
      <c r="F12" s="62" t="s">
        <v>87</v>
      </c>
      <c r="G12" s="47">
        <v>5400</v>
      </c>
      <c r="H12" s="57">
        <v>10800</v>
      </c>
      <c r="I12" s="62" t="s">
        <v>89</v>
      </c>
      <c r="J12" s="47">
        <v>5500</v>
      </c>
      <c r="K12" s="65">
        <v>11000</v>
      </c>
      <c r="L12" s="56" t="s">
        <v>94</v>
      </c>
      <c r="M12" s="47">
        <v>4849</v>
      </c>
      <c r="N12" s="57">
        <v>9698</v>
      </c>
      <c r="O12" s="16"/>
      <c r="P12" s="16"/>
      <c r="Q12" s="16"/>
      <c r="R12" s="16"/>
      <c r="S12" s="16"/>
    </row>
    <row r="13" spans="1:19" x14ac:dyDescent="0.25">
      <c r="A13" s="16"/>
      <c r="B13" s="18">
        <v>9</v>
      </c>
      <c r="C13" s="45" t="s">
        <v>70</v>
      </c>
      <c r="D13" s="18">
        <v>2</v>
      </c>
      <c r="E13" s="50" t="s">
        <v>22</v>
      </c>
      <c r="F13" s="62" t="s">
        <v>87</v>
      </c>
      <c r="G13" s="47">
        <v>210</v>
      </c>
      <c r="H13" s="57">
        <v>420</v>
      </c>
      <c r="I13" s="62" t="s">
        <v>90</v>
      </c>
      <c r="J13" s="47">
        <v>400</v>
      </c>
      <c r="K13" s="65">
        <v>800</v>
      </c>
      <c r="L13" s="56" t="s">
        <v>87</v>
      </c>
      <c r="M13" s="47">
        <v>300</v>
      </c>
      <c r="N13" s="57">
        <v>600</v>
      </c>
      <c r="O13" s="16"/>
      <c r="P13" s="16"/>
      <c r="Q13" s="16"/>
      <c r="R13" s="16"/>
      <c r="S13" s="16"/>
    </row>
    <row r="14" spans="1:19" x14ac:dyDescent="0.25">
      <c r="A14" s="16"/>
      <c r="B14" s="18">
        <v>10</v>
      </c>
      <c r="C14" s="45" t="s">
        <v>82</v>
      </c>
      <c r="D14" s="18">
        <v>10</v>
      </c>
      <c r="E14" s="50" t="s">
        <v>97</v>
      </c>
      <c r="F14" s="62" t="s">
        <v>96</v>
      </c>
      <c r="G14" s="47">
        <v>15500</v>
      </c>
      <c r="H14" s="57">
        <v>155000</v>
      </c>
      <c r="I14" s="62" t="s">
        <v>86</v>
      </c>
      <c r="J14" s="47">
        <v>17500</v>
      </c>
      <c r="K14" s="65">
        <v>175000</v>
      </c>
      <c r="L14" s="56" t="s">
        <v>91</v>
      </c>
      <c r="M14" s="47">
        <v>17703</v>
      </c>
      <c r="N14" s="57">
        <v>177030</v>
      </c>
      <c r="O14" s="16"/>
      <c r="P14" s="16"/>
      <c r="Q14" s="16"/>
      <c r="R14" s="16"/>
      <c r="S14" s="16"/>
    </row>
    <row r="15" spans="1:19" x14ac:dyDescent="0.25">
      <c r="A15" s="16"/>
      <c r="B15" s="18">
        <v>11</v>
      </c>
      <c r="C15" s="45" t="s">
        <v>83</v>
      </c>
      <c r="D15" s="18">
        <v>32</v>
      </c>
      <c r="E15" s="50" t="s">
        <v>22</v>
      </c>
      <c r="F15" s="62" t="s">
        <v>96</v>
      </c>
      <c r="G15" s="47">
        <v>400</v>
      </c>
      <c r="H15" s="57">
        <v>12800</v>
      </c>
      <c r="I15" s="62" t="s">
        <v>86</v>
      </c>
      <c r="J15" s="47">
        <v>500</v>
      </c>
      <c r="K15" s="65">
        <v>16000</v>
      </c>
      <c r="L15" s="56" t="s">
        <v>92</v>
      </c>
      <c r="M15" s="47">
        <v>558</v>
      </c>
      <c r="N15" s="57">
        <v>17856</v>
      </c>
      <c r="O15" s="16"/>
      <c r="P15" s="16"/>
      <c r="Q15" s="16"/>
      <c r="R15" s="16"/>
      <c r="S15" s="16"/>
    </row>
    <row r="16" spans="1:19" x14ac:dyDescent="0.25">
      <c r="A16" s="16"/>
      <c r="B16" s="18">
        <v>12</v>
      </c>
      <c r="C16" s="45" t="s">
        <v>71</v>
      </c>
      <c r="D16" s="18">
        <v>32</v>
      </c>
      <c r="E16" s="50" t="s">
        <v>22</v>
      </c>
      <c r="F16" s="62" t="s">
        <v>96</v>
      </c>
      <c r="G16" s="47">
        <v>260</v>
      </c>
      <c r="H16" s="57">
        <v>8320</v>
      </c>
      <c r="I16" s="62" t="s">
        <v>84</v>
      </c>
      <c r="J16" s="47">
        <v>350</v>
      </c>
      <c r="K16" s="65">
        <v>11200</v>
      </c>
      <c r="L16" s="56" t="s">
        <v>92</v>
      </c>
      <c r="M16" s="47">
        <v>462</v>
      </c>
      <c r="N16" s="57">
        <v>14784</v>
      </c>
      <c r="O16" s="16"/>
      <c r="P16" s="16"/>
      <c r="Q16" s="16"/>
      <c r="R16" s="16"/>
      <c r="S16" s="16"/>
    </row>
    <row r="17" spans="1:19" s="48" customFormat="1" ht="27" customHeight="1" thickBot="1" x14ac:dyDescent="0.35">
      <c r="B17" s="20"/>
      <c r="C17" s="20" t="s">
        <v>19</v>
      </c>
      <c r="D17" s="20"/>
      <c r="E17" s="51"/>
      <c r="F17" s="63"/>
      <c r="G17" s="59"/>
      <c r="H17" s="64">
        <f>SUM(H5:H16)</f>
        <v>336320</v>
      </c>
      <c r="I17" s="63"/>
      <c r="J17" s="59"/>
      <c r="K17" s="64">
        <f t="shared" ref="K17" si="0">SUM(K5:K16)</f>
        <v>381820</v>
      </c>
      <c r="L17" s="58"/>
      <c r="M17" s="59"/>
      <c r="N17" s="60">
        <f>SUM(N5:N16)</f>
        <v>387018</v>
      </c>
    </row>
    <row r="18" spans="1:19" x14ac:dyDescent="0.25">
      <c r="O18"/>
      <c r="P18"/>
      <c r="Q18"/>
      <c r="R18"/>
      <c r="S18"/>
    </row>
    <row r="19" spans="1:19" x14ac:dyDescent="0.25">
      <c r="B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5">
      <c r="B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19" x14ac:dyDescent="0.25">
      <c r="B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25">
      <c r="B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5">
      <c r="B23"/>
      <c r="D23"/>
      <c r="E23"/>
      <c r="F23"/>
      <c r="G23"/>
      <c r="H23"/>
      <c r="L23"/>
      <c r="M23"/>
      <c r="N23"/>
      <c r="O23"/>
      <c r="P23"/>
      <c r="Q23"/>
      <c r="R23"/>
      <c r="S23"/>
    </row>
    <row r="24" spans="1:19" x14ac:dyDescent="0.25">
      <c r="B24"/>
      <c r="D24"/>
      <c r="E24"/>
      <c r="F24"/>
      <c r="G24"/>
      <c r="H24"/>
      <c r="L24"/>
      <c r="M24"/>
      <c r="N24"/>
      <c r="O24"/>
      <c r="P24"/>
      <c r="Q24"/>
      <c r="R24"/>
      <c r="S24"/>
    </row>
    <row r="25" spans="1:19" x14ac:dyDescent="0.25">
      <c r="B25"/>
      <c r="D25"/>
      <c r="E25"/>
      <c r="F25"/>
      <c r="G25"/>
      <c r="H25"/>
      <c r="L25"/>
      <c r="M25"/>
      <c r="N25"/>
      <c r="O25"/>
      <c r="P25"/>
      <c r="Q25"/>
      <c r="R25"/>
      <c r="S25"/>
    </row>
    <row r="26" spans="1:19" x14ac:dyDescent="0.25">
      <c r="B26"/>
      <c r="D26"/>
      <c r="E26"/>
      <c r="F26"/>
      <c r="G26"/>
      <c r="H26"/>
      <c r="L26"/>
      <c r="M26"/>
      <c r="N26"/>
      <c r="O26"/>
      <c r="P26"/>
      <c r="Q26"/>
      <c r="R26"/>
      <c r="S26"/>
    </row>
    <row r="27" spans="1:19" x14ac:dyDescent="0.25">
      <c r="B27"/>
      <c r="D27"/>
      <c r="E27"/>
      <c r="F27"/>
      <c r="G27"/>
      <c r="H27"/>
      <c r="L27"/>
      <c r="M27"/>
      <c r="N27"/>
      <c r="O27"/>
      <c r="P27"/>
      <c r="Q27"/>
      <c r="R27"/>
      <c r="S27"/>
    </row>
    <row r="28" spans="1:19" x14ac:dyDescent="0.25">
      <c r="B28"/>
      <c r="D28"/>
      <c r="E28"/>
      <c r="F28"/>
      <c r="G28"/>
      <c r="H28"/>
      <c r="L28"/>
      <c r="M28"/>
      <c r="N28"/>
      <c r="O28"/>
      <c r="P28"/>
      <c r="Q28"/>
      <c r="R28"/>
      <c r="S28"/>
    </row>
    <row r="29" spans="1:19" x14ac:dyDescent="0.25">
      <c r="B29"/>
      <c r="D29"/>
      <c r="E29"/>
      <c r="F29"/>
      <c r="G29"/>
      <c r="H29"/>
      <c r="L29"/>
      <c r="M29"/>
      <c r="N29"/>
      <c r="O29"/>
      <c r="P29"/>
      <c r="Q29"/>
      <c r="R29"/>
      <c r="S29"/>
    </row>
    <row r="30" spans="1:19" x14ac:dyDescent="0.25">
      <c r="B30"/>
      <c r="D30"/>
      <c r="E30"/>
      <c r="F30"/>
      <c r="G30"/>
      <c r="H30"/>
      <c r="L30"/>
      <c r="M30"/>
      <c r="N30"/>
      <c r="O30"/>
      <c r="P30"/>
      <c r="Q30"/>
      <c r="R30"/>
      <c r="S30"/>
    </row>
    <row r="31" spans="1:19" ht="15.75" x14ac:dyDescent="0.25">
      <c r="A31" s="1"/>
      <c r="B31" s="6"/>
      <c r="C31" s="6"/>
      <c r="D31" s="8"/>
      <c r="E31" s="8"/>
      <c r="F31" s="8"/>
      <c r="G31" s="8"/>
      <c r="H31" s="8"/>
      <c r="L31" s="8"/>
      <c r="M31" s="8"/>
      <c r="N31" s="1"/>
      <c r="O31"/>
      <c r="P31"/>
      <c r="Q31"/>
      <c r="R31"/>
      <c r="S31"/>
    </row>
  </sheetData>
  <mergeCells count="8">
    <mergeCell ref="D3:D4"/>
    <mergeCell ref="B3:C3"/>
    <mergeCell ref="E3:E4"/>
    <mergeCell ref="B1:N1"/>
    <mergeCell ref="B2:N2"/>
    <mergeCell ref="L3:N3"/>
    <mergeCell ref="F3:H3"/>
    <mergeCell ref="I3:K3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Approval Sheet</vt:lpstr>
      <vt:lpstr>Network</vt:lpstr>
      <vt:lpstr>Surveillance System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Sanjit</dc:creator>
  <cp:keywords/>
  <dc:description/>
  <cp:lastModifiedBy>Omor Kyum Aunto</cp:lastModifiedBy>
  <cp:revision/>
  <dcterms:created xsi:type="dcterms:W3CDTF">2017-08-13T10:42:27Z</dcterms:created>
  <dcterms:modified xsi:type="dcterms:W3CDTF">2024-05-16T07:22:56Z</dcterms:modified>
  <cp:category/>
  <cp:contentStatus/>
</cp:coreProperties>
</file>